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8_{9D6D6BD5-9952-4C16-91FD-BCABB278F3B4}" xr6:coauthVersionLast="47" xr6:coauthVersionMax="47" xr10:uidLastSave="{00000000-0000-0000-0000-000000000000}"/>
  <bookViews>
    <workbookView xWindow="-108" yWindow="-108" windowWidth="23256" windowHeight="12456" xr2:uid="{B24FB026-60F4-4D85-B9AA-28D80BEC2D3A}"/>
  </bookViews>
  <sheets>
    <sheet name="APUS" sheetId="155" r:id="rId1"/>
    <sheet name="PRESUP" sheetId="67" r:id="rId2"/>
    <sheet name="TABLA" sheetId="173" r:id="rId3"/>
    <sheet name="DESA" sheetId="175" r:id="rId4"/>
    <sheet name="CRONO" sheetId="174" r:id="rId5"/>
    <sheet name="CRONOGRAMA FISICO" sheetId="179" r:id="rId6"/>
    <sheet name="AMORT. ANTIC." sheetId="161"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#REF!</definedName>
    <definedName name="\b">#REF!</definedName>
    <definedName name="\c">#REF!</definedName>
    <definedName name="\d">#REF!</definedName>
    <definedName name="\i">#REF!</definedName>
    <definedName name="\p">#REF!</definedName>
    <definedName name="\s">#REF!</definedName>
    <definedName name="\w">#REF!</definedName>
    <definedName name="\x">#REF!</definedName>
    <definedName name="\z">#REF!</definedName>
    <definedName name="___________XP231">#REF!</definedName>
    <definedName name="___XP231">#REF!</definedName>
    <definedName name="__err6" hidden="1">#REF!</definedName>
    <definedName name="__xlfn_AGGREGATE">#N/A</definedName>
    <definedName name="__XP231">#REF!</definedName>
    <definedName name="_Fill" hidden="1">#REF!</definedName>
    <definedName name="_xlnm._FilterDatabase" localSheetId="0" hidden="1">APUS!$A$4:$N$12588</definedName>
    <definedName name="_xlnm._FilterDatabase" localSheetId="4" hidden="1">CRONO!$A$5:$P$154</definedName>
    <definedName name="_xlnm._FilterDatabase" localSheetId="5" hidden="1">'CRONOGRAMA FISICO'!$A$5:$P$150</definedName>
    <definedName name="_xlnm._FilterDatabase" localSheetId="3" hidden="1">DESA!$A$4:$F$148</definedName>
    <definedName name="_xlnm._FilterDatabase" localSheetId="1" hidden="1">PRESUP!$A$4:$S$184</definedName>
    <definedName name="_xlnm._FilterDatabase" localSheetId="2" hidden="1">TABLA!$J$5:$J$149</definedName>
    <definedName name="_gat6">#REF!</definedName>
    <definedName name="_Key1" hidden="1">#REF!</definedName>
    <definedName name="_Key2" hidden="1">#REF!</definedName>
    <definedName name="_Order1" hidden="1">255</definedName>
    <definedName name="_Order2" hidden="1">255</definedName>
    <definedName name="_R">#REF!</definedName>
    <definedName name="_Regression_Int" hidden="1">1</definedName>
    <definedName name="_shs007">APUS!#REF!</definedName>
    <definedName name="_Sort" hidden="1">#REF!</definedName>
    <definedName name="_XP231">#REF!</definedName>
    <definedName name="A">#REF!</definedName>
    <definedName name="A_IMPRESIÓN_IM">#REF!</definedName>
    <definedName name="A89.26">'[1]APU''s'!#REF!</definedName>
    <definedName name="accesorios">#REF!</definedName>
    <definedName name="ALBAÑILERÍA">#REF!</definedName>
    <definedName name="anscount" hidden="1">1</definedName>
    <definedName name="AREA">#REF!</definedName>
    <definedName name="_xlnm.Print_Area" localSheetId="6">'AMORT. ANTIC.'!$A$1:$D$15</definedName>
    <definedName name="_xlnm.Print_Area" localSheetId="0">APUS!$C$5:$N$12586</definedName>
    <definedName name="_xlnm.Print_Area" localSheetId="4">CRONO!$A$2:$L$154</definedName>
    <definedName name="_xlnm.Print_Area" localSheetId="5">'CRONOGRAMA FISICO'!$A$2:$L$150</definedName>
    <definedName name="_xlnm.Print_Area" localSheetId="3">DESA!$A$2:$I$149</definedName>
    <definedName name="_xlnm.Print_Area" localSheetId="1">PRESUP!$A$2:$F$189</definedName>
    <definedName name="_xlnm.Print_Area" localSheetId="2">TABLA!$A$2:$I$153</definedName>
    <definedName name="_xlnm.Print_Area">#REF!</definedName>
    <definedName name="Área_de_impressão1">#REF!</definedName>
    <definedName name="Área_de_impressão2">#REF!</definedName>
    <definedName name="Armico">#REF!</definedName>
    <definedName name="ASPERSION_1.1">#REF!</definedName>
    <definedName name="ASTM_1.2">#REF!</definedName>
    <definedName name="ASTM_2.2">#REF!</definedName>
    <definedName name="B">#REF!</definedName>
    <definedName name="BASE">#REF!</definedName>
    <definedName name="basedetalle" localSheetId="0">OFFSET([2]Detalle!$B$1,0,0,COUNT(OFFSET([2]Detalle!$B$1,0,0,9999)),12)</definedName>
    <definedName name="basedetalle">OFFSET(#REF!,0,0,COUNT(OFFSET(#REF!,0,0,9999)),12)</definedName>
    <definedName name="baseequipos">OFFSET(#REF!,0,0,COUNT(OFFSET(#REF!,0,0,9999)),7)</definedName>
    <definedName name="basemano">OFFSET(#REF!,0,0,COUNT(OFFSET(#REF!,0,0,9999)),7)</definedName>
    <definedName name="BASEMATERIALES" localSheetId="0">OFFSET([2]Materiales!$B$2,0,0,COUNT(OFFSET([2]Materiales!$B$2,0,0,9999)),4)</definedName>
    <definedName name="BASEMATERIALES">OFFSET(#REF!,0,0,COUNT(OFFSET(#REF!,0,0,9999)),4)</definedName>
    <definedName name="basetransporte">OFFSET([3]Transporte!$A$1,0,0,COUNT(OFFSET([3]Transporte!$A$1,0,0,9999)),4)</definedName>
    <definedName name="bbb">#REF!</definedName>
    <definedName name="bbvfgty">#REF!</definedName>
    <definedName name="bhk" hidden="1">#REF!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1">#REF!</definedName>
    <definedName name="BuiltIn_Print_Area___0___0___0___10">#REF!</definedName>
    <definedName name="BuiltIn_Print_Area___0___0___0___12">#REF!</definedName>
    <definedName name="BuiltIn_Print_Area___0___0___0___2">#REF!</definedName>
    <definedName name="BuiltIn_Print_Area___0___0___0___3">#REF!</definedName>
    <definedName name="BuiltIn_Print_Area___0___0___0___7">#REF!</definedName>
    <definedName name="BuiltIn_Print_Area___0___0___0___9">#REF!</definedName>
    <definedName name="BuiltIn_Print_Area___0___0___1">#REF!</definedName>
    <definedName name="BuiltIn_Print_Area___0___0___10">#REF!</definedName>
    <definedName name="BuiltIn_Print_Area___0___0___12">#REF!</definedName>
    <definedName name="BuiltIn_Print_Area___0___0___2">#REF!</definedName>
    <definedName name="BuiltIn_Print_Area___0___0___3">#REF!</definedName>
    <definedName name="BuiltIn_Print_Area___0___0___6">#REF!</definedName>
    <definedName name="BuiltIn_Print_Area___0___0___7">#REF!</definedName>
    <definedName name="BuiltIn_Print_Area___0___0___9">#REF!</definedName>
    <definedName name="BuiltIn_Print_Area___0___1">#REF!</definedName>
    <definedName name="BuiltIn_Print_Area___0___1___0">#REF!</definedName>
    <definedName name="BuiltIn_Print_Area___0___10">#REF!</definedName>
    <definedName name="BuiltIn_Print_Area___0___12">#REF!</definedName>
    <definedName name="BuiltIn_Print_Area___0___2">#REF!</definedName>
    <definedName name="BuiltIn_Print_Area___0___3">#REF!</definedName>
    <definedName name="BuiltIn_Print_Area___0___4">#REF!</definedName>
    <definedName name="BuiltIn_Print_Area___0___5">#REF!</definedName>
    <definedName name="BuiltIn_Print_Area___0___5___0">#REF!</definedName>
    <definedName name="BuiltIn_Print_Area___0___5___0___0">#REF!</definedName>
    <definedName name="BuiltIn_Print_Area___0___5___0___0___0">#REF!</definedName>
    <definedName name="BuiltIn_Print_Area___0___5___1">#REF!</definedName>
    <definedName name="BuiltIn_Print_Area___0___5___10">#REF!</definedName>
    <definedName name="BuiltIn_Print_Area___0___5___2">#REF!</definedName>
    <definedName name="BuiltIn_Print_Area___0___5___3">#REF!</definedName>
    <definedName name="BuiltIn_Print_Area___0___5___9">#REF!</definedName>
    <definedName name="BuiltIn_Print_Area___0___6">#REF!</definedName>
    <definedName name="BuiltIn_Print_Area___0___6___0">#REF!</definedName>
    <definedName name="BuiltIn_Print_Area___0___6___0___0">#REF!</definedName>
    <definedName name="BuiltIn_Print_Area___0___6___0___0___0">#REF!</definedName>
    <definedName name="BuiltIn_Print_Area___0___6___1">#REF!</definedName>
    <definedName name="BuiltIn_Print_Area___0___6___10">#REF!</definedName>
    <definedName name="BuiltIn_Print_Area___0___6___2">#REF!</definedName>
    <definedName name="BuiltIn_Print_Area___0___6___3">#REF!</definedName>
    <definedName name="BuiltIn_Print_Area___0___6___9">#REF!</definedName>
    <definedName name="BuiltIn_Print_Area___0___7">#REF!</definedName>
    <definedName name="BuiltIn_Print_Area___0___7___0">#REF!</definedName>
    <definedName name="BuiltIn_Print_Area___0___7___0___0">#REF!</definedName>
    <definedName name="BuiltIn_Print_Area___0___7___0___0___0">#REF!</definedName>
    <definedName name="BuiltIn_Print_Area___0___7___1">#REF!</definedName>
    <definedName name="BuiltIn_Print_Area___0___7___10">#REF!</definedName>
    <definedName name="BuiltIn_Print_Area___0___7___2">#REF!</definedName>
    <definedName name="BuiltIn_Print_Area___0___7___3">#REF!</definedName>
    <definedName name="BuiltIn_Print_Area___0___7___7">#REF!</definedName>
    <definedName name="BuiltIn_Print_Area___0___7___9">#REF!</definedName>
    <definedName name="BuiltIn_Print_Area___0___8">#REF!</definedName>
    <definedName name="BuiltIn_Print_Area___0___8___0">#REF!</definedName>
    <definedName name="BuiltIn_Print_Area___0___8___0___0">#REF!</definedName>
    <definedName name="BuiltIn_Print_Area___0___8___1">#REF!</definedName>
    <definedName name="BuiltIn_Print_Area___0___8___10">#REF!</definedName>
    <definedName name="BuiltIn_Print_Area___0___8___2">#REF!</definedName>
    <definedName name="BuiltIn_Print_Area___0___8___3">#REF!</definedName>
    <definedName name="BuiltIn_Print_Area___0___8___9">#REF!</definedName>
    <definedName name="BuiltIn_Print_Area___0___9">#REF!</definedName>
    <definedName name="BuiltIn_Print_Area___1">#REF!</definedName>
    <definedName name="BuiltIn_Print_Area___10">#REF!</definedName>
    <definedName name="BuiltIn_Print_Area___2">#REF!</definedName>
    <definedName name="BuiltIn_Print_Area___3">#REF!</definedName>
    <definedName name="BuiltIn_Print_Area___9">#REF!</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1">#REF!</definedName>
    <definedName name="BuiltIn_Print_Titles___0___0___0___10">#REF!</definedName>
    <definedName name="BuiltIn_Print_Titles___0___0___0___12">#REF!</definedName>
    <definedName name="BuiltIn_Print_Titles___0___0___0___2">#REF!</definedName>
    <definedName name="BuiltIn_Print_Titles___0___0___0___3">#REF!</definedName>
    <definedName name="BuiltIn_Print_Titles___0___0___0___7">#REF!</definedName>
    <definedName name="BuiltIn_Print_Titles___0___0___0___9">#REF!</definedName>
    <definedName name="BuiltIn_Print_Titles___0___0___1">#REF!</definedName>
    <definedName name="BuiltIn_Print_Titles___0___0___10">#REF!</definedName>
    <definedName name="BuiltIn_Print_Titles___0___0___12">#REF!</definedName>
    <definedName name="BuiltIn_Print_Titles___0___0___2">#REF!</definedName>
    <definedName name="BuiltIn_Print_Titles___0___0___3">#REF!</definedName>
    <definedName name="BuiltIn_Print_Titles___0___0___7">#REF!</definedName>
    <definedName name="BuiltIn_Print_Titles___0___1">#REF!</definedName>
    <definedName name="BuiltIn_Print_Titles___0___10">#REF!</definedName>
    <definedName name="BuiltIn_Print_Titles___0___12">#REF!</definedName>
    <definedName name="BuiltIn_Print_Titles___0___2">#REF!</definedName>
    <definedName name="BuiltIn_Print_Titles___0___3">#REF!</definedName>
    <definedName name="BuiltIn_Print_Titles___0___5">#REF!</definedName>
    <definedName name="BuiltIn_Print_Titles___0___5___0">#REF!</definedName>
    <definedName name="BuiltIn_Print_Titles___0___5___0___0">#REF!</definedName>
    <definedName name="BuiltIn_Print_Titles___0___5___1">#REF!</definedName>
    <definedName name="BuiltIn_Print_Titles___0___5___10">#REF!</definedName>
    <definedName name="BuiltIn_Print_Titles___0___5___2">#REF!</definedName>
    <definedName name="BuiltIn_Print_Titles___0___5___3">#REF!</definedName>
    <definedName name="BuiltIn_Print_Titles___0___6">#REF!</definedName>
    <definedName name="BuiltIn_Print_Titles___0___6___0">#REF!</definedName>
    <definedName name="BuiltIn_Print_Titles___0___6___0___0">#REF!</definedName>
    <definedName name="BuiltIn_Print_Titles___0___6___1">#REF!</definedName>
    <definedName name="BuiltIn_Print_Titles___0___6___10">#REF!</definedName>
    <definedName name="BuiltIn_Print_Titles___0___6___2">#REF!</definedName>
    <definedName name="BuiltIn_Print_Titles___0___6___3">#REF!</definedName>
    <definedName name="BuiltIn_Print_Titles___0___6___7">#REF!</definedName>
    <definedName name="BuiltIn_Print_Titles___0___7">#REF!</definedName>
    <definedName name="BuiltIn_Print_Titles___0___7___0">#REF!</definedName>
    <definedName name="BuiltIn_Print_Titles___0___7___0___0">#REF!</definedName>
    <definedName name="BuiltIn_Print_Titles___0___7___1">#REF!</definedName>
    <definedName name="BuiltIn_Print_Titles___0___7___10">#REF!</definedName>
    <definedName name="BuiltIn_Print_Titles___0___7___2">#REF!</definedName>
    <definedName name="BuiltIn_Print_Titles___0___7___3">#REF!</definedName>
    <definedName name="BuiltIn_Print_Titles___0___7___7">#REF!</definedName>
    <definedName name="BuiltIn_Print_Titles___0___8">#REF!</definedName>
    <definedName name="BuiltIn_Print_Titles___0___8___0">#REF!</definedName>
    <definedName name="BuiltIn_Print_Titles___0___8___0___0">#REF!</definedName>
    <definedName name="BuiltIn_Print_Titles___0___8___1">#REF!</definedName>
    <definedName name="BuiltIn_Print_Titles___0___8___10">#REF!</definedName>
    <definedName name="BuiltIn_Print_Titles___0___8___2">#REF!</definedName>
    <definedName name="BuiltIn_Print_Titles___0___8___3">#REF!</definedName>
    <definedName name="BuiltIn_Print_Titles___0___9">#REF!</definedName>
    <definedName name="BuiltIn_Print_Titles___1">#REF!</definedName>
    <definedName name="BuiltIn_Print_Titles___10">#REF!</definedName>
    <definedName name="BuiltIn_Print_Titles___2">#REF!</definedName>
    <definedName name="BuiltIn_Print_Titles___3">#REF!</definedName>
    <definedName name="BuiltIn_Print_Titles___4___4">#REF!</definedName>
    <definedName name="BuiltIn_Print_Titles___5___5">#REF!</definedName>
    <definedName name="BuiltIn_Print_Titles___5___5___0">#REF!</definedName>
    <definedName name="BuiltIn_Print_Titles___5___5___0___0">#REF!</definedName>
    <definedName name="BuiltIn_Print_Titles___5___5___0___0___0">#REF!</definedName>
    <definedName name="BuiltIn_Print_Titles___5___5___1">#REF!</definedName>
    <definedName name="BuiltIn_Print_Titles___5___5___10">#REF!</definedName>
    <definedName name="BuiltIn_Print_Titles___5___5___2">#REF!</definedName>
    <definedName name="BuiltIn_Print_Titles___5___5___3">#REF!</definedName>
    <definedName name="BuiltIn_Print_Titles___6___6">#REF!</definedName>
    <definedName name="BuiltIn_Print_Titles___6___6___0">#REF!</definedName>
    <definedName name="BuiltIn_Print_Titles___6___6___0___0">#REF!</definedName>
    <definedName name="BuiltIn_Print_Titles___6___6___0___0___0">#REF!</definedName>
    <definedName name="BuiltIn_Print_Titles___6___6___1">#REF!</definedName>
    <definedName name="BuiltIn_Print_Titles___6___6___10">#REF!</definedName>
    <definedName name="BuiltIn_Print_Titles___6___6___2">#REF!</definedName>
    <definedName name="BuiltIn_Print_Titles___6___6___3">#REF!</definedName>
    <definedName name="BuiltIn_Print_Titles___7___7">#REF!</definedName>
    <definedName name="BuiltIn_Print_Titles___9">#REF!</definedName>
    <definedName name="calculo">#REF!</definedName>
    <definedName name="CAN">#REF!</definedName>
    <definedName name="CANAL_BAJANTE_1.1">#REF!</definedName>
    <definedName name="CARCONST">#REF!</definedName>
    <definedName name="CARTERA">#REF!</definedName>
    <definedName name="ccc" hidden="1">#REF!</definedName>
    <definedName name="CODIGO">#REF!</definedName>
    <definedName name="CPVC_1.1">'[4]LISTA PVP USD'!#REF!</definedName>
    <definedName name="CR">#REF!</definedName>
    <definedName name="CRONO">#REF!</definedName>
    <definedName name="Cronograma">#REF!</definedName>
    <definedName name="CUATRO">#REF!</definedName>
    <definedName name="DATOS">#REF!</definedName>
    <definedName name="DATOS_DE_PROFESIONALES">[5]!Tabla2[#Data]</definedName>
    <definedName name="DD">#REF!</definedName>
    <definedName name="DESAGÜE_1.2">#REF!</definedName>
    <definedName name="DESAGÜE_1.3">#REF!</definedName>
    <definedName name="DESAGÜE_2.2">#REF!</definedName>
    <definedName name="DESAGÜE_2.3">#REF!</definedName>
    <definedName name="DESAGÜE_3.3">#REF!</definedName>
    <definedName name="DESCRIPCION_DEL_MATERIAL">[5]!Tabla9[[DESCRIPCION DEL MATERIAL ]]</definedName>
    <definedName name="DESCRIPCION_DEL_RUBRO">[5]!RUBRO_BASE[DESCRIPCION DEL RUBRO]</definedName>
    <definedName name="detalle2" localSheetId="0">[6]detalles!$B$2:$M$208</definedName>
    <definedName name="detalle2">#REF!</definedName>
    <definedName name="DETALLES1">#REF!</definedName>
    <definedName name="DFGDFDF">#REF!</definedName>
    <definedName name="DFGGG">#REF!</definedName>
    <definedName name="dgf" hidden="1">#REF!</definedName>
    <definedName name="dkflnvdf">#REF!</definedName>
    <definedName name="dos">#REF!</definedName>
    <definedName name="DRENAJE_1.1">#REF!</definedName>
    <definedName name="DUCTO_CONDUIT_1.1">#REF!</definedName>
    <definedName name="E.C_1.5">#REF!</definedName>
    <definedName name="E.C_1.7">#REF!</definedName>
    <definedName name="E.C_2.5">#REF!</definedName>
    <definedName name="E.C_2.7">#REF!</definedName>
    <definedName name="E.C_3.5">#REF!</definedName>
    <definedName name="E.C_3.7">#REF!</definedName>
    <definedName name="E.C_4.5">#REF!</definedName>
    <definedName name="E.C_4.7">#REF!</definedName>
    <definedName name="E.C_5.5">#REF!</definedName>
    <definedName name="E.C_5.7">#REF!</definedName>
    <definedName name="E.C_6.7">#REF!</definedName>
    <definedName name="E.C_7.7">#REF!</definedName>
    <definedName name="EJECUTADO">#REF!</definedName>
    <definedName name="ENSAMBLE_1.1">#REF!</definedName>
    <definedName name="EQUIPO">#REF!</definedName>
    <definedName name="equipo1" localSheetId="0">[6]Equipo!$A$1:$G$514</definedName>
    <definedName name="equipo1">#REF!</definedName>
    <definedName name="EQUIPOS">[7]EQUIPOS!$B$1:$D$65536</definedName>
    <definedName name="ESTRUCTURA">'[8]RUBROS GENERALES'!$AC$4:$AC$7</definedName>
    <definedName name="EXTRACTORES">#REF!</definedName>
    <definedName name="fhhhb">#REF!</definedName>
    <definedName name="fjyj">#REF!</definedName>
    <definedName name="FLEX_1.2">#REF!</definedName>
    <definedName name="FLEX_2.2">#REF!</definedName>
    <definedName name="fsfs">#REF!</definedName>
    <definedName name="gdfgdc">#REF!</definedName>
    <definedName name="GENERAL">#REF!</definedName>
    <definedName name="GEOME.SURCOS_1.1">#REF!</definedName>
    <definedName name="gfdyr" hidden="1">#REF!</definedName>
    <definedName name="gh" hidden="1">#REF!</definedName>
    <definedName name="GINAT">#REF!</definedName>
    <definedName name="GOTEO_1.1">#REF!</definedName>
    <definedName name="hfgvhn">#REF!</definedName>
    <definedName name="hfhf" hidden="1">#REF!</definedName>
    <definedName name="hg" hidden="1">#REF!</definedName>
    <definedName name="hh">#REF!</definedName>
    <definedName name="HIERRO_NEGRO">#REF!</definedName>
    <definedName name="INDIRECTOS">#REF!</definedName>
    <definedName name="INDIRECTOS2">#REF!</definedName>
    <definedName name="INT">#REF!*#REF!/12</definedName>
    <definedName name="kñ">#REF!</definedName>
    <definedName name="kñññ">#REF!</definedName>
    <definedName name="kp">#REF!</definedName>
    <definedName name="limcount" hidden="1">1</definedName>
    <definedName name="LIQUID1">#REF!</definedName>
    <definedName name="lista">#REF!</definedName>
    <definedName name="LISTDALTON">#REF!</definedName>
    <definedName name="M.OBRA">'[9]MANO DE OBRA'!$A$1:$IV$65536</definedName>
    <definedName name="M.OBRA1">#REF!</definedName>
    <definedName name="madera">[8]Material!#REF!</definedName>
    <definedName name="MAI">INT('[10]HH.MM.SS'!A1048572)+INT(MOD('[10]HH.MM.SS'!A1048572,1)*60)/100+MOD(MOD('[10]HH.MM.SS'!A1048572,1)*60,1)/10000*60</definedName>
    <definedName name="mama">#REF!</definedName>
    <definedName name="MANEJO_AMBIENTAL">#REF!</definedName>
    <definedName name="mano1" localSheetId="0">'[6]Mano de Obra 1'!$A$1:$P$204</definedName>
    <definedName name="mano1">#REF!</definedName>
    <definedName name="mano2">#REF!</definedName>
    <definedName name="MAT">#REF!</definedName>
    <definedName name="mat_precios">[8]!Tabla22[[#All],[Material]:[EP/ND/NP]]</definedName>
    <definedName name="materia_elec">[11]ANALISIS!$B$3:$G$313</definedName>
    <definedName name="MATERIAL">#REF!</definedName>
    <definedName name="MATERIAL_CODIGO">#REF!</definedName>
    <definedName name="MATERIALES">[5]!Tabla9[#Data]</definedName>
    <definedName name="MATERIALES_CONSTRUCCION">[5]!Tabla9[#Data]</definedName>
    <definedName name="materiales1" localSheetId="0">[6]Materiales!$A$4:$F$2364</definedName>
    <definedName name="materiales1">#REF!</definedName>
    <definedName name="MATERIALES2" localSheetId="0">[12]Materiales!$A$3:$F$2084</definedName>
    <definedName name="MATERIALES2">[13]Materiales!$A$3:$F$2084</definedName>
    <definedName name="MATERIALES3" localSheetId="0">[12]Materiales!$A$3:$F$2084</definedName>
    <definedName name="MATERIALES3">[13]Materiales!$A$3:$F$2084</definedName>
    <definedName name="MaterialesGenerales">[8]!Tabla22[#Data]</definedName>
    <definedName name="MATPOL">#REF!</definedName>
    <definedName name="MATRIZ">#REF!</definedName>
    <definedName name="MATSIM">#REF!</definedName>
    <definedName name="MEMHI1">#REF!</definedName>
    <definedName name="MEMOR1">#REF!</definedName>
    <definedName name="mn">#REF!</definedName>
    <definedName name="mnho">#REF!</definedName>
    <definedName name="nbv" hidden="1">#REF!</definedName>
    <definedName name="NOVAFORT_1.1">#REF!</definedName>
    <definedName name="NOVALOC">#REF!</definedName>
    <definedName name="Ñ405">#REF!</definedName>
    <definedName name="ñlk">#REF!</definedName>
    <definedName name="OBRAS_EXTERIORES">'[8]RUBROS GENERALES'!$K$4:$K$16</definedName>
    <definedName name="OBRAS_PRELIMINARES___MOVIMIENTO_DE_TIERRA">#REF!</definedName>
    <definedName name="OBRAS_PRELIMINARES_Y_MOVIMIENTO_DE_TIERRA">[8]!Tabla5[[#All],[OBRAS_PRELIMINARES_Y_MOVIMIENTO_DE_TIERRA]]</definedName>
    <definedName name="oiyoi">#REF!</definedName>
    <definedName name="OJO">'[4]LISTA PVP USD'!#REF!</definedName>
    <definedName name="ORCAMB">#REF!</definedName>
    <definedName name="oy" hidden="1">#REF!</definedName>
    <definedName name="PAGO">IF(#REF!="","",PMT(#REF!/12,#REF!,-#REF!))</definedName>
    <definedName name="papa">#REF!</definedName>
    <definedName name="PAUL">#REF!</definedName>
    <definedName name="PERNOS">[14]TABLAS!$B$6:$C$21</definedName>
    <definedName name="PIEZAS_SANITARIAS">#REF!</definedName>
    <definedName name="PLANI">#REF!</definedName>
    <definedName name="Poliproli">#REF!</definedName>
    <definedName name="POLIPROPILENO_1.2">#REF!</definedName>
    <definedName name="POLIPROPILENO_1.3">#REF!</definedName>
    <definedName name="POLIPROPILENO_2.2">#REF!</definedName>
    <definedName name="POLIPROPILENO_2.3">#REF!</definedName>
    <definedName name="POLIPROPILENO_3.3">#REF!</definedName>
    <definedName name="ppppp4">'[4]LISTA PVP USD'!#REF!</definedName>
    <definedName name="Pr_unit">#REF!</definedName>
    <definedName name="PRECIO_UNITARIO">[5]!RUBRO_BASE[PRECIO UNITARIO]</definedName>
    <definedName name="PRECIO_VENTA">#REF!</definedName>
    <definedName name="PRES">#REF!</definedName>
    <definedName name="PRESU">#REF!</definedName>
    <definedName name="PRESUP">#REF!</definedName>
    <definedName name="Print_Area_MI">#REF!</definedName>
    <definedName name="QWER">#REF!</definedName>
    <definedName name="RANGOS">'[15]29. CPC'!#REF!</definedName>
    <definedName name="REAL">#REF!</definedName>
    <definedName name="RES">#REF!</definedName>
    <definedName name="RESUMEN">#REF!</definedName>
    <definedName name="RETIRO_Y_DEMOLICIONES">'[8]RUBROS GENERALES'!$Q$4:$Q$16</definedName>
    <definedName name="ROSCABLE_1.2">#REF!</definedName>
    <definedName name="ROSCABLE_2.2">#REF!</definedName>
    <definedName name="ROSCABLE_ISO_1.2">#REF!</definedName>
    <definedName name="ROSCABLE_ISO_2.2">#REF!</definedName>
    <definedName name="RU">#REF!</definedName>
    <definedName name="RUB">#REF!</definedName>
    <definedName name="RUBR">#REF!</definedName>
    <definedName name="RUBRO">#REF!</definedName>
    <definedName name="rubros">'[16]BASE DATOS'!$A:$IV</definedName>
    <definedName name="scvxb">#REF!</definedName>
    <definedName name="sdsdaf">#REF!</definedName>
    <definedName name="sencount" hidden="1">2</definedName>
    <definedName name="SEÑALIZACIÓN">#REF!</definedName>
    <definedName name="SIMBO1">#REF!</definedName>
    <definedName name="SIMBO2">#REF!</definedName>
    <definedName name="SISTEMA_ELECTRICO">'[8]RUBROS GENERALES'!$AI$4:$AI$13</definedName>
    <definedName name="SISTEMA_HIDROSANITARIO">'[8]RUBROS GENERALES'!$W$4:$W$14</definedName>
    <definedName name="SOLDABLE_1.1">#REF!</definedName>
    <definedName name="SOLDADURA_1.1">#REF!</definedName>
    <definedName name="TANQUE_1.1">#REF!</definedName>
    <definedName name="TERMOFUSION_1.4">#REF!</definedName>
    <definedName name="TERMOFUSION_1.5">#REF!</definedName>
    <definedName name="TERMOFUSION_2.4">#REF!</definedName>
    <definedName name="TERMOFUSION_2.5">#REF!</definedName>
    <definedName name="TERMOFUSION_3.4">#REF!</definedName>
    <definedName name="TERMOFUSION_3.5">#REF!</definedName>
    <definedName name="TERMOFUSION_4.4">#REF!</definedName>
    <definedName name="TERMOFUSION_4.5">#REF!</definedName>
    <definedName name="TERMOFUSION_5.5">#REF!</definedName>
    <definedName name="_xlnm.Print_Titles" localSheetId="4">CRONO!$2:$5</definedName>
    <definedName name="_xlnm.Print_Titles" localSheetId="5">'CRONOGRAMA FISICO'!$2:$5</definedName>
    <definedName name="_xlnm.Print_Titles" localSheetId="3">DESA!$2:$4</definedName>
    <definedName name="_xlnm.Print_Titles" localSheetId="1">PRESUP!$2:$4</definedName>
    <definedName name="_xlnm.Print_Titles" localSheetId="2">TABLA!$2:$4</definedName>
    <definedName name="_xlnm.Print_Titles">#REF!</definedName>
    <definedName name="Títulos_a_imprimir_IM">#REF!</definedName>
    <definedName name="tra">#REF!</definedName>
    <definedName name="transporte1">[6]Tranporte!$A$4:$G$501</definedName>
    <definedName name="tres">#REF!</definedName>
    <definedName name="try">#REF!</definedName>
    <definedName name="Tub_HORMIGON_ARMADO">#REF!</definedName>
    <definedName name="Tub_HORMIGON_SIMPLE">#REF!</definedName>
    <definedName name="Tub_NOVAFORT">#REF!</definedName>
    <definedName name="Tub_POLIPROPILENO_ROSCABLE">#REF!</definedName>
    <definedName name="Tub_POLIPROPILENO_TERMOFUSION">#REF!</definedName>
    <definedName name="Tub_PVC_CEDULA">#REF!</definedName>
    <definedName name="Tub_PVC_ESPIGO_Y_CAMPANA">#REF!</definedName>
    <definedName name="Tub_PVC_ROSCABLE">#REF!</definedName>
    <definedName name="TUBERIA">[14]TABLAS!$K$1:$S$65536</definedName>
    <definedName name="U.Z_1.3">#REF!</definedName>
    <definedName name="U.Z_2.3">#REF!</definedName>
    <definedName name="U.Z_3.3">#REF!</definedName>
    <definedName name="UNIDAD">[5]!RUBRO_BASE[UNIDAD]</definedName>
    <definedName name="uno">#REF!</definedName>
    <definedName name="UTILIDAD">#REF!</definedName>
    <definedName name="UTILIDAD2">#REF!</definedName>
    <definedName name="VALOR_CANTIDAD">[17]PPTO!#REF!</definedName>
    <definedName name="VARIOS">#REF!</definedName>
    <definedName name="VENTILACION_1.1">#REF!</definedName>
    <definedName name="WSD">#REF!</definedName>
    <definedName name="WW">#REF!</definedName>
    <definedName name="X">#REF!</definedName>
    <definedName name="xdvxd">#REF!</definedName>
    <definedName name="XEJECUTAR">#REF!</definedName>
    <definedName name="yh" hidden="1">#REF!</definedName>
    <definedName name="yuiu">#REF!</definedName>
    <definedName name="yuu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123" i="155" l="1"/>
  <c r="H6124" i="155"/>
  <c r="H6125" i="155"/>
  <c r="H6126" i="155"/>
  <c r="H6127" i="155"/>
  <c r="H6128" i="155"/>
  <c r="H6122" i="155"/>
  <c r="H6563" i="155"/>
  <c r="H6562" i="155"/>
  <c r="H12546" i="155"/>
  <c r="F389" i="155"/>
  <c r="O77" i="174" l="1"/>
  <c r="H12194" i="155" l="1"/>
  <c r="F12006" i="155"/>
  <c r="F12005" i="155"/>
  <c r="G12005" i="155" s="1"/>
  <c r="H12005" i="155" s="1"/>
  <c r="F12004" i="155"/>
  <c r="G12004" i="155" s="1"/>
  <c r="H12004" i="155" s="1"/>
  <c r="F12003" i="155"/>
  <c r="G12003" i="155" s="1"/>
  <c r="H12003" i="155" s="1"/>
  <c r="F11989" i="155"/>
  <c r="G11989" i="155" s="1"/>
  <c r="H11989" i="155" s="1"/>
  <c r="F11988" i="155"/>
  <c r="G11988" i="155" s="1"/>
  <c r="H11843" i="155"/>
  <c r="H11844" i="155"/>
  <c r="H11845" i="155"/>
  <c r="H11666" i="155"/>
  <c r="F11651" i="155"/>
  <c r="G11651" i="155" s="1"/>
  <c r="H11402" i="155"/>
  <c r="H11403" i="155"/>
  <c r="H11404" i="155"/>
  <c r="H11405" i="155"/>
  <c r="F11388" i="155"/>
  <c r="G11388" i="155" s="1"/>
  <c r="M11372" i="155"/>
  <c r="F11372" i="155"/>
  <c r="G11372" i="155" s="1"/>
  <c r="H11314" i="155"/>
  <c r="M11171" i="155"/>
  <c r="H11171" i="155"/>
  <c r="N11171" i="155" s="1"/>
  <c r="M11170" i="155"/>
  <c r="H11170" i="155"/>
  <c r="N11170" i="155" s="1"/>
  <c r="N11169" i="155"/>
  <c r="N11168" i="155"/>
  <c r="N11167" i="155"/>
  <c r="M11163" i="155"/>
  <c r="H11163" i="155"/>
  <c r="J11163" i="155" s="1"/>
  <c r="M11162" i="155"/>
  <c r="H11162" i="155"/>
  <c r="N11162" i="155" s="1"/>
  <c r="M11161" i="155"/>
  <c r="H11161" i="155"/>
  <c r="N11161" i="155" s="1"/>
  <c r="M11160" i="155"/>
  <c r="H11160" i="155"/>
  <c r="J11160" i="155" s="1"/>
  <c r="M11159" i="155"/>
  <c r="H11159" i="155"/>
  <c r="J11159" i="155" s="1"/>
  <c r="M11158" i="155"/>
  <c r="H11158" i="155"/>
  <c r="J11158" i="155" s="1"/>
  <c r="M11157" i="155"/>
  <c r="H11157" i="155"/>
  <c r="J11157" i="155" s="1"/>
  <c r="M11156" i="155"/>
  <c r="H11156" i="155"/>
  <c r="N11156" i="155" s="1"/>
  <c r="M11155" i="155"/>
  <c r="H11155" i="155"/>
  <c r="J11155" i="155" s="1"/>
  <c r="M11154" i="155"/>
  <c r="H11154" i="155"/>
  <c r="N11154" i="155" s="1"/>
  <c r="M11153" i="155"/>
  <c r="H11153" i="155"/>
  <c r="N11153" i="155" s="1"/>
  <c r="M11152" i="155"/>
  <c r="H11152" i="155"/>
  <c r="J11152" i="155" s="1"/>
  <c r="M11151" i="155"/>
  <c r="H11151" i="155"/>
  <c r="J11151" i="155" s="1"/>
  <c r="M11150" i="155"/>
  <c r="H11150" i="155"/>
  <c r="J11150" i="155" s="1"/>
  <c r="M11149" i="155"/>
  <c r="H11149" i="155"/>
  <c r="J11149" i="155" s="1"/>
  <c r="M11148" i="155"/>
  <c r="H11148" i="155"/>
  <c r="N11148" i="155" s="1"/>
  <c r="M11147" i="155"/>
  <c r="H11147" i="155"/>
  <c r="J11147" i="155" s="1"/>
  <c r="M11146" i="155"/>
  <c r="H11146" i="155"/>
  <c r="N11146" i="155" s="1"/>
  <c r="M11145" i="155"/>
  <c r="H11145" i="155"/>
  <c r="N11145" i="155" s="1"/>
  <c r="M11144" i="155"/>
  <c r="H11144" i="155"/>
  <c r="N11144" i="155" s="1"/>
  <c r="N11143" i="155"/>
  <c r="N11142" i="155"/>
  <c r="N11141" i="155"/>
  <c r="N11140" i="155"/>
  <c r="N11139" i="155"/>
  <c r="H11138" i="155"/>
  <c r="M11134" i="155"/>
  <c r="F11134" i="155"/>
  <c r="G11134" i="155" s="1"/>
  <c r="H11134" i="155" s="1"/>
  <c r="M11133" i="155"/>
  <c r="F11133" i="155"/>
  <c r="G11133" i="155" s="1"/>
  <c r="H11133" i="155" s="1"/>
  <c r="N11133" i="155" s="1"/>
  <c r="M11132" i="155"/>
  <c r="F11132" i="155"/>
  <c r="G11132" i="155" s="1"/>
  <c r="H11132" i="155" s="1"/>
  <c r="M11131" i="155"/>
  <c r="F11131" i="155"/>
  <c r="G11131" i="155" s="1"/>
  <c r="H11131" i="155" s="1"/>
  <c r="M11130" i="155"/>
  <c r="F11130" i="155"/>
  <c r="G11130" i="155" s="1"/>
  <c r="H11130" i="155" s="1"/>
  <c r="M11129" i="155"/>
  <c r="F11129" i="155"/>
  <c r="G11129" i="155" s="1"/>
  <c r="H11129" i="155" s="1"/>
  <c r="M11128" i="155"/>
  <c r="F11128" i="155"/>
  <c r="G11128" i="155" s="1"/>
  <c r="H11128" i="155" s="1"/>
  <c r="M11127" i="155"/>
  <c r="F11127" i="155"/>
  <c r="G11127" i="155" s="1"/>
  <c r="H11127" i="155" s="1"/>
  <c r="N11126" i="155"/>
  <c r="N11125" i="155"/>
  <c r="N11124" i="155"/>
  <c r="N11123" i="155"/>
  <c r="F11122" i="155"/>
  <c r="G11122" i="155" s="1"/>
  <c r="H11122" i="155" s="1"/>
  <c r="M11118" i="155"/>
  <c r="F11118" i="155"/>
  <c r="G11118" i="155" s="1"/>
  <c r="H11118" i="155" s="1"/>
  <c r="M11117" i="155"/>
  <c r="F11117" i="155"/>
  <c r="G11117" i="155" s="1"/>
  <c r="H11117" i="155" s="1"/>
  <c r="M11116" i="155"/>
  <c r="F11116" i="155"/>
  <c r="G11116" i="155" s="1"/>
  <c r="H11116" i="155" s="1"/>
  <c r="M11115" i="155"/>
  <c r="F11115" i="155"/>
  <c r="G11115" i="155" s="1"/>
  <c r="H11115" i="155" s="1"/>
  <c r="M11114" i="155"/>
  <c r="F11114" i="155"/>
  <c r="G11114" i="155" s="1"/>
  <c r="H11114" i="155" s="1"/>
  <c r="M11113" i="155"/>
  <c r="F11113" i="155"/>
  <c r="G11113" i="155" s="1"/>
  <c r="H11113" i="155" s="1"/>
  <c r="M11112" i="155"/>
  <c r="F11112" i="155"/>
  <c r="G11112" i="155" s="1"/>
  <c r="H11112" i="155" s="1"/>
  <c r="M11111" i="155"/>
  <c r="F11111" i="155"/>
  <c r="G11111" i="155" s="1"/>
  <c r="H11111" i="155" s="1"/>
  <c r="M11110" i="155"/>
  <c r="F11110" i="155"/>
  <c r="G11110" i="155" s="1"/>
  <c r="H11110" i="155" s="1"/>
  <c r="N11109" i="155"/>
  <c r="N11108" i="155"/>
  <c r="N11107" i="155"/>
  <c r="N11106" i="155"/>
  <c r="R11104" i="155"/>
  <c r="H11050" i="155"/>
  <c r="M10995" i="155"/>
  <c r="H10995" i="155"/>
  <c r="J10995" i="155" s="1"/>
  <c r="M10994" i="155"/>
  <c r="H10994" i="155"/>
  <c r="N10994" i="155" s="1"/>
  <c r="M10993" i="155"/>
  <c r="H10993" i="155"/>
  <c r="N10993" i="155" s="1"/>
  <c r="M10992" i="155"/>
  <c r="H10992" i="155"/>
  <c r="N10992" i="155" s="1"/>
  <c r="M10991" i="155"/>
  <c r="H10991" i="155"/>
  <c r="M10987" i="155"/>
  <c r="H10987" i="155"/>
  <c r="J10987" i="155" s="1"/>
  <c r="M10986" i="155"/>
  <c r="H10986" i="155"/>
  <c r="M10985" i="155"/>
  <c r="H10985" i="155"/>
  <c r="N10985" i="155" s="1"/>
  <c r="M10984" i="155"/>
  <c r="H10984" i="155"/>
  <c r="M10983" i="155"/>
  <c r="H10983" i="155"/>
  <c r="J10983" i="155" s="1"/>
  <c r="M10982" i="155"/>
  <c r="H10982" i="155"/>
  <c r="N10982" i="155" s="1"/>
  <c r="M10981" i="155"/>
  <c r="H10981" i="155"/>
  <c r="N10981" i="155" s="1"/>
  <c r="M10980" i="155"/>
  <c r="H10980" i="155"/>
  <c r="M10979" i="155"/>
  <c r="H10979" i="155"/>
  <c r="J10979" i="155" s="1"/>
  <c r="M10978" i="155"/>
  <c r="H10978" i="155"/>
  <c r="M10977" i="155"/>
  <c r="H10977" i="155"/>
  <c r="N10977" i="155" s="1"/>
  <c r="M10976" i="155"/>
  <c r="H10976" i="155"/>
  <c r="M10975" i="155"/>
  <c r="H10975" i="155"/>
  <c r="J10975" i="155" s="1"/>
  <c r="M10974" i="155"/>
  <c r="H10974" i="155"/>
  <c r="N10974" i="155" s="1"/>
  <c r="M10973" i="155"/>
  <c r="H10973" i="155"/>
  <c r="N10973" i="155" s="1"/>
  <c r="M10972" i="155"/>
  <c r="H10972" i="155"/>
  <c r="M10971" i="155"/>
  <c r="H10971" i="155"/>
  <c r="J10971" i="155" s="1"/>
  <c r="M10970" i="155"/>
  <c r="H10970" i="155"/>
  <c r="M10969" i="155"/>
  <c r="H10969" i="155"/>
  <c r="N10969" i="155" s="1"/>
  <c r="M10968" i="155"/>
  <c r="H10968" i="155"/>
  <c r="J10968" i="155" s="1"/>
  <c r="H10967" i="155"/>
  <c r="H10966" i="155"/>
  <c r="H10965" i="155"/>
  <c r="H10964" i="155"/>
  <c r="H10963" i="155"/>
  <c r="H10962" i="155"/>
  <c r="M10958" i="155"/>
  <c r="F10958" i="155"/>
  <c r="G10958" i="155" s="1"/>
  <c r="H10958" i="155" s="1"/>
  <c r="M10957" i="155"/>
  <c r="F10957" i="155"/>
  <c r="G10957" i="155" s="1"/>
  <c r="H10957" i="155" s="1"/>
  <c r="M10956" i="155"/>
  <c r="F10956" i="155"/>
  <c r="G10956" i="155" s="1"/>
  <c r="H10956" i="155" s="1"/>
  <c r="M10955" i="155"/>
  <c r="F10955" i="155"/>
  <c r="G10955" i="155" s="1"/>
  <c r="H10955" i="155" s="1"/>
  <c r="M10954" i="155"/>
  <c r="F10954" i="155"/>
  <c r="G10954" i="155" s="1"/>
  <c r="H10954" i="155" s="1"/>
  <c r="M10953" i="155"/>
  <c r="F10953" i="155"/>
  <c r="G10953" i="155" s="1"/>
  <c r="H10953" i="155" s="1"/>
  <c r="M10952" i="155"/>
  <c r="F10952" i="155"/>
  <c r="G10952" i="155" s="1"/>
  <c r="H10952" i="155" s="1"/>
  <c r="M10951" i="155"/>
  <c r="F10951" i="155"/>
  <c r="G10951" i="155" s="1"/>
  <c r="H10951" i="155" s="1"/>
  <c r="M10950" i="155"/>
  <c r="F10950" i="155"/>
  <c r="G10950" i="155" s="1"/>
  <c r="H10950" i="155" s="1"/>
  <c r="M10949" i="155"/>
  <c r="F10949" i="155"/>
  <c r="G10949" i="155" s="1"/>
  <c r="H10949" i="155" s="1"/>
  <c r="F10948" i="155"/>
  <c r="G10948" i="155" s="1"/>
  <c r="H10948" i="155" s="1"/>
  <c r="F10947" i="155"/>
  <c r="G10947" i="155" s="1"/>
  <c r="H10947" i="155" s="1"/>
  <c r="F10946" i="155"/>
  <c r="G10946" i="155" s="1"/>
  <c r="H10946" i="155" s="1"/>
  <c r="M10942" i="155"/>
  <c r="F10942" i="155"/>
  <c r="G10942" i="155" s="1"/>
  <c r="H10942" i="155" s="1"/>
  <c r="M10941" i="155"/>
  <c r="F10941" i="155"/>
  <c r="G10941" i="155" s="1"/>
  <c r="H10941" i="155" s="1"/>
  <c r="M10940" i="155"/>
  <c r="F10940" i="155"/>
  <c r="G10940" i="155" s="1"/>
  <c r="H10940" i="155" s="1"/>
  <c r="M10939" i="155"/>
  <c r="F10939" i="155"/>
  <c r="G10939" i="155" s="1"/>
  <c r="H10939" i="155" s="1"/>
  <c r="M10938" i="155"/>
  <c r="F10938" i="155"/>
  <c r="G10938" i="155" s="1"/>
  <c r="H10938" i="155" s="1"/>
  <c r="M10937" i="155"/>
  <c r="F10937" i="155"/>
  <c r="G10937" i="155" s="1"/>
  <c r="H10937" i="155" s="1"/>
  <c r="J10937" i="155" s="1"/>
  <c r="M10936" i="155"/>
  <c r="F10936" i="155"/>
  <c r="G10936" i="155" s="1"/>
  <c r="H10936" i="155" s="1"/>
  <c r="M10935" i="155"/>
  <c r="F10935" i="155"/>
  <c r="G10935" i="155" s="1"/>
  <c r="H10935" i="155" s="1"/>
  <c r="M10934" i="155"/>
  <c r="F10934" i="155"/>
  <c r="G10934" i="155" s="1"/>
  <c r="H10934" i="155" s="1"/>
  <c r="M10933" i="155"/>
  <c r="F10933" i="155"/>
  <c r="G10933" i="155" s="1"/>
  <c r="H10933" i="155" s="1"/>
  <c r="N10932" i="155"/>
  <c r="N10931" i="155"/>
  <c r="R10928" i="155"/>
  <c r="M10907" i="155"/>
  <c r="H10907" i="155"/>
  <c r="J10907" i="155" s="1"/>
  <c r="M10906" i="155"/>
  <c r="H10906" i="155"/>
  <c r="N10906" i="155" s="1"/>
  <c r="M10905" i="155"/>
  <c r="H10905" i="155"/>
  <c r="J10905" i="155" s="1"/>
  <c r="M10904" i="155"/>
  <c r="H10904" i="155"/>
  <c r="J10904" i="155" s="1"/>
  <c r="M10903" i="155"/>
  <c r="H10903" i="155"/>
  <c r="N10903" i="155" s="1"/>
  <c r="M10899" i="155"/>
  <c r="H10899" i="155"/>
  <c r="N10899" i="155" s="1"/>
  <c r="M10898" i="155"/>
  <c r="H10898" i="155"/>
  <c r="J10898" i="155" s="1"/>
  <c r="M10897" i="155"/>
  <c r="H10897" i="155"/>
  <c r="M10896" i="155"/>
  <c r="H10896" i="155"/>
  <c r="N10896" i="155" s="1"/>
  <c r="M10895" i="155"/>
  <c r="H10895" i="155"/>
  <c r="M10894" i="155"/>
  <c r="H10894" i="155"/>
  <c r="N10894" i="155" s="1"/>
  <c r="M10893" i="155"/>
  <c r="H10893" i="155"/>
  <c r="M10892" i="155"/>
  <c r="H10892" i="155"/>
  <c r="N10892" i="155" s="1"/>
  <c r="M10891" i="155"/>
  <c r="H10891" i="155"/>
  <c r="N10891" i="155" s="1"/>
  <c r="M10890" i="155"/>
  <c r="H10890" i="155"/>
  <c r="J10890" i="155" s="1"/>
  <c r="M10889" i="155"/>
  <c r="H10889" i="155"/>
  <c r="M10888" i="155"/>
  <c r="H10888" i="155"/>
  <c r="N10888" i="155" s="1"/>
  <c r="M10887" i="155"/>
  <c r="H10887" i="155"/>
  <c r="M10886" i="155"/>
  <c r="H10886" i="155"/>
  <c r="N10886" i="155" s="1"/>
  <c r="M10885" i="155"/>
  <c r="H10885" i="155"/>
  <c r="M10884" i="155"/>
  <c r="H10884" i="155"/>
  <c r="N10884" i="155" s="1"/>
  <c r="M10883" i="155"/>
  <c r="H10883" i="155"/>
  <c r="N10883" i="155" s="1"/>
  <c r="M10882" i="155"/>
  <c r="H10882" i="155"/>
  <c r="J10882" i="155" s="1"/>
  <c r="M10881" i="155"/>
  <c r="H10881" i="155"/>
  <c r="M10880" i="155"/>
  <c r="H10880" i="155"/>
  <c r="N10880" i="155" s="1"/>
  <c r="H10879" i="155"/>
  <c r="H10878" i="155"/>
  <c r="H10877" i="155"/>
  <c r="H10876" i="155"/>
  <c r="H10875" i="155"/>
  <c r="H10874" i="155"/>
  <c r="M10870" i="155"/>
  <c r="F10870" i="155"/>
  <c r="G10870" i="155" s="1"/>
  <c r="H10870" i="155" s="1"/>
  <c r="M10869" i="155"/>
  <c r="F10869" i="155"/>
  <c r="G10869" i="155" s="1"/>
  <c r="H10869" i="155" s="1"/>
  <c r="M10868" i="155"/>
  <c r="F10868" i="155"/>
  <c r="G10868" i="155" s="1"/>
  <c r="H10868" i="155" s="1"/>
  <c r="M10867" i="155"/>
  <c r="F10867" i="155"/>
  <c r="G10867" i="155" s="1"/>
  <c r="H10867" i="155" s="1"/>
  <c r="M10866" i="155"/>
  <c r="F10866" i="155"/>
  <c r="G10866" i="155" s="1"/>
  <c r="H10866" i="155" s="1"/>
  <c r="M10865" i="155"/>
  <c r="F10865" i="155"/>
  <c r="G10865" i="155" s="1"/>
  <c r="H10865" i="155" s="1"/>
  <c r="M10864" i="155"/>
  <c r="F10864" i="155"/>
  <c r="G10864" i="155" s="1"/>
  <c r="H10864" i="155" s="1"/>
  <c r="M10863" i="155"/>
  <c r="F10863" i="155"/>
  <c r="G10863" i="155" s="1"/>
  <c r="H10863" i="155" s="1"/>
  <c r="N10863" i="155" s="1"/>
  <c r="M10862" i="155"/>
  <c r="F10862" i="155"/>
  <c r="G10862" i="155" s="1"/>
  <c r="H10862" i="155" s="1"/>
  <c r="M10861" i="155"/>
  <c r="F10861" i="155"/>
  <c r="G10861" i="155" s="1"/>
  <c r="H10861" i="155" s="1"/>
  <c r="F10860" i="155"/>
  <c r="G10860" i="155" s="1"/>
  <c r="H10860" i="155" s="1"/>
  <c r="F10859" i="155"/>
  <c r="G10859" i="155" s="1"/>
  <c r="H10859" i="155" s="1"/>
  <c r="F10858" i="155"/>
  <c r="G10858" i="155" s="1"/>
  <c r="H10858" i="155" s="1"/>
  <c r="M10854" i="155"/>
  <c r="F10854" i="155"/>
  <c r="G10854" i="155" s="1"/>
  <c r="H10854" i="155" s="1"/>
  <c r="M10853" i="155"/>
  <c r="F10853" i="155"/>
  <c r="G10853" i="155" s="1"/>
  <c r="H10853" i="155" s="1"/>
  <c r="M10852" i="155"/>
  <c r="F10852" i="155"/>
  <c r="G10852" i="155" s="1"/>
  <c r="H10852" i="155" s="1"/>
  <c r="N10852" i="155" s="1"/>
  <c r="M10851" i="155"/>
  <c r="F10851" i="155"/>
  <c r="G10851" i="155" s="1"/>
  <c r="H10851" i="155" s="1"/>
  <c r="M10850" i="155"/>
  <c r="F10850" i="155"/>
  <c r="G10850" i="155" s="1"/>
  <c r="H10850" i="155" s="1"/>
  <c r="M10849" i="155"/>
  <c r="F10849" i="155"/>
  <c r="G10849" i="155" s="1"/>
  <c r="H10849" i="155" s="1"/>
  <c r="M10848" i="155"/>
  <c r="F10848" i="155"/>
  <c r="G10848" i="155" s="1"/>
  <c r="H10848" i="155" s="1"/>
  <c r="M10847" i="155"/>
  <c r="F10847" i="155"/>
  <c r="G10847" i="155" s="1"/>
  <c r="H10847" i="155" s="1"/>
  <c r="M10846" i="155"/>
  <c r="F10846" i="155"/>
  <c r="G10846" i="155" s="1"/>
  <c r="H10846" i="155" s="1"/>
  <c r="M10845" i="155"/>
  <c r="F10845" i="155"/>
  <c r="G10845" i="155" s="1"/>
  <c r="H10845" i="155" s="1"/>
  <c r="N10844" i="155"/>
  <c r="N10843" i="155"/>
  <c r="R10840" i="155"/>
  <c r="H10786" i="155"/>
  <c r="H10787" i="155"/>
  <c r="H10788" i="155"/>
  <c r="H10789" i="155"/>
  <c r="F10579" i="155"/>
  <c r="G10579" i="155" s="1"/>
  <c r="H10579" i="155" s="1"/>
  <c r="M10467" i="155"/>
  <c r="H10467" i="155"/>
  <c r="N10467" i="155" s="1"/>
  <c r="M10466" i="155"/>
  <c r="H10466" i="155"/>
  <c r="N10466" i="155" s="1"/>
  <c r="M10465" i="155"/>
  <c r="H10465" i="155"/>
  <c r="N10465" i="155" s="1"/>
  <c r="M10464" i="155"/>
  <c r="H10464" i="155"/>
  <c r="N10464" i="155" s="1"/>
  <c r="M10463" i="155"/>
  <c r="H10463" i="155"/>
  <c r="N10463" i="155" s="1"/>
  <c r="M10459" i="155"/>
  <c r="H10459" i="155"/>
  <c r="J10459" i="155" s="1"/>
  <c r="M10458" i="155"/>
  <c r="H10458" i="155"/>
  <c r="J10458" i="155" s="1"/>
  <c r="M10457" i="155"/>
  <c r="H10457" i="155"/>
  <c r="N10457" i="155" s="1"/>
  <c r="M10456" i="155"/>
  <c r="H10456" i="155"/>
  <c r="J10456" i="155" s="1"/>
  <c r="M10455" i="155"/>
  <c r="H10455" i="155"/>
  <c r="J10455" i="155" s="1"/>
  <c r="M10454" i="155"/>
  <c r="H10454" i="155"/>
  <c r="N10454" i="155" s="1"/>
  <c r="M10453" i="155"/>
  <c r="H10453" i="155"/>
  <c r="J10453" i="155" s="1"/>
  <c r="M10452" i="155"/>
  <c r="H10452" i="155"/>
  <c r="N10452" i="155" s="1"/>
  <c r="M10451" i="155"/>
  <c r="H10451" i="155"/>
  <c r="J10451" i="155" s="1"/>
  <c r="M10450" i="155"/>
  <c r="H10450" i="155"/>
  <c r="J10450" i="155" s="1"/>
  <c r="N10449" i="155"/>
  <c r="N10448" i="155"/>
  <c r="N10447" i="155"/>
  <c r="N10446" i="155"/>
  <c r="H10445" i="155"/>
  <c r="H10444" i="155"/>
  <c r="H10443" i="155"/>
  <c r="H10442" i="155"/>
  <c r="H10441" i="155"/>
  <c r="H10440" i="155"/>
  <c r="H10439" i="155"/>
  <c r="H10438" i="155"/>
  <c r="H10437" i="155"/>
  <c r="H10436" i="155"/>
  <c r="H10435" i="155"/>
  <c r="H10434" i="155"/>
  <c r="M10430" i="155"/>
  <c r="F10430" i="155"/>
  <c r="G10430" i="155" s="1"/>
  <c r="H10430" i="155" s="1"/>
  <c r="M10429" i="155"/>
  <c r="F10429" i="155"/>
  <c r="G10429" i="155" s="1"/>
  <c r="H10429" i="155" s="1"/>
  <c r="N10429" i="155" s="1"/>
  <c r="M10428" i="155"/>
  <c r="F10428" i="155"/>
  <c r="G10428" i="155" s="1"/>
  <c r="H10428" i="155" s="1"/>
  <c r="M10427" i="155"/>
  <c r="F10427" i="155"/>
  <c r="G10427" i="155" s="1"/>
  <c r="H10427" i="155" s="1"/>
  <c r="M10426" i="155"/>
  <c r="F10426" i="155"/>
  <c r="G10426" i="155" s="1"/>
  <c r="H10426" i="155" s="1"/>
  <c r="M10425" i="155"/>
  <c r="F10425" i="155"/>
  <c r="G10425" i="155" s="1"/>
  <c r="H10425" i="155" s="1"/>
  <c r="M10424" i="155"/>
  <c r="F10424" i="155"/>
  <c r="G10424" i="155" s="1"/>
  <c r="H10424" i="155" s="1"/>
  <c r="M10423" i="155"/>
  <c r="F10423" i="155"/>
  <c r="G10423" i="155" s="1"/>
  <c r="H10423" i="155" s="1"/>
  <c r="N10422" i="155"/>
  <c r="F10421" i="155"/>
  <c r="G10421" i="155" s="1"/>
  <c r="H10421" i="155" s="1"/>
  <c r="F10420" i="155"/>
  <c r="G10420" i="155" s="1"/>
  <c r="H10420" i="155" s="1"/>
  <c r="F10419" i="155"/>
  <c r="G10419" i="155" s="1"/>
  <c r="H10419" i="155" s="1"/>
  <c r="F10418" i="155"/>
  <c r="G10418" i="155" s="1"/>
  <c r="H10418" i="155" s="1"/>
  <c r="M10414" i="155"/>
  <c r="F10414" i="155"/>
  <c r="G10414" i="155" s="1"/>
  <c r="H10414" i="155" s="1"/>
  <c r="M10413" i="155"/>
  <c r="F10413" i="155"/>
  <c r="G10413" i="155" s="1"/>
  <c r="H10413" i="155" s="1"/>
  <c r="M10412" i="155"/>
  <c r="F10412" i="155"/>
  <c r="G10412" i="155" s="1"/>
  <c r="H10412" i="155" s="1"/>
  <c r="M10411" i="155"/>
  <c r="F10411" i="155"/>
  <c r="G10411" i="155" s="1"/>
  <c r="H10411" i="155" s="1"/>
  <c r="M10410" i="155"/>
  <c r="F10410" i="155"/>
  <c r="G10410" i="155" s="1"/>
  <c r="H10410" i="155" s="1"/>
  <c r="M10409" i="155"/>
  <c r="F10409" i="155"/>
  <c r="G10409" i="155" s="1"/>
  <c r="H10409" i="155" s="1"/>
  <c r="M10408" i="155"/>
  <c r="F10408" i="155"/>
  <c r="G10408" i="155" s="1"/>
  <c r="H10408" i="155" s="1"/>
  <c r="N10408" i="155" s="1"/>
  <c r="M10407" i="155"/>
  <c r="F10407" i="155"/>
  <c r="G10407" i="155" s="1"/>
  <c r="H10407" i="155" s="1"/>
  <c r="M10406" i="155"/>
  <c r="F10406" i="155"/>
  <c r="G10406" i="155" s="1"/>
  <c r="H10406" i="155" s="1"/>
  <c r="N10405" i="155"/>
  <c r="N10404" i="155"/>
  <c r="M10403" i="155"/>
  <c r="F10403" i="155"/>
  <c r="G10403" i="155" s="1"/>
  <c r="H10403" i="155" s="1"/>
  <c r="R10400" i="155"/>
  <c r="M10379" i="155"/>
  <c r="H10379" i="155"/>
  <c r="N10379" i="155" s="1"/>
  <c r="M10378" i="155"/>
  <c r="H10378" i="155"/>
  <c r="N10378" i="155" s="1"/>
  <c r="M10377" i="155"/>
  <c r="H10377" i="155"/>
  <c r="J10377" i="155" s="1"/>
  <c r="M10376" i="155"/>
  <c r="H10376" i="155"/>
  <c r="J10376" i="155" s="1"/>
  <c r="M10375" i="155"/>
  <c r="H10375" i="155"/>
  <c r="N10375" i="155" s="1"/>
  <c r="M10371" i="155"/>
  <c r="H10371" i="155"/>
  <c r="N10371" i="155" s="1"/>
  <c r="M10370" i="155"/>
  <c r="H10370" i="155"/>
  <c r="N10370" i="155" s="1"/>
  <c r="M10369" i="155"/>
  <c r="H10369" i="155"/>
  <c r="N10369" i="155" s="1"/>
  <c r="M10368" i="155"/>
  <c r="H10368" i="155"/>
  <c r="M10367" i="155"/>
  <c r="H10367" i="155"/>
  <c r="N10367" i="155" s="1"/>
  <c r="M10366" i="155"/>
  <c r="H10366" i="155"/>
  <c r="N10366" i="155" s="1"/>
  <c r="M10365" i="155"/>
  <c r="H10365" i="155"/>
  <c r="J10365" i="155" s="1"/>
  <c r="M10364" i="155"/>
  <c r="H10364" i="155"/>
  <c r="N10364" i="155" s="1"/>
  <c r="M10363" i="155"/>
  <c r="H10363" i="155"/>
  <c r="N10363" i="155" s="1"/>
  <c r="M10362" i="155"/>
  <c r="H10362" i="155"/>
  <c r="N10362" i="155" s="1"/>
  <c r="N10361" i="155"/>
  <c r="N10360" i="155"/>
  <c r="N10359" i="155"/>
  <c r="N10358" i="155"/>
  <c r="H10357" i="155"/>
  <c r="H10356" i="155"/>
  <c r="H10355" i="155"/>
  <c r="H10354" i="155"/>
  <c r="H10353" i="155"/>
  <c r="H10352" i="155"/>
  <c r="H10351" i="155"/>
  <c r="H10350" i="155"/>
  <c r="H10349" i="155"/>
  <c r="H10348" i="155"/>
  <c r="H10347" i="155"/>
  <c r="H10346" i="155"/>
  <c r="M10342" i="155"/>
  <c r="F10342" i="155"/>
  <c r="G10342" i="155" s="1"/>
  <c r="H10342" i="155" s="1"/>
  <c r="M10341" i="155"/>
  <c r="F10341" i="155"/>
  <c r="G10341" i="155" s="1"/>
  <c r="H10341" i="155" s="1"/>
  <c r="N10341" i="155" s="1"/>
  <c r="M10340" i="155"/>
  <c r="F10340" i="155"/>
  <c r="G10340" i="155" s="1"/>
  <c r="H10340" i="155" s="1"/>
  <c r="M10339" i="155"/>
  <c r="F10339" i="155"/>
  <c r="G10339" i="155" s="1"/>
  <c r="H10339" i="155" s="1"/>
  <c r="M10338" i="155"/>
  <c r="F10338" i="155"/>
  <c r="G10338" i="155" s="1"/>
  <c r="H10338" i="155" s="1"/>
  <c r="M10337" i="155"/>
  <c r="F10337" i="155"/>
  <c r="G10337" i="155" s="1"/>
  <c r="H10337" i="155" s="1"/>
  <c r="M10336" i="155"/>
  <c r="F10336" i="155"/>
  <c r="G10336" i="155" s="1"/>
  <c r="H10336" i="155" s="1"/>
  <c r="M10335" i="155"/>
  <c r="F10335" i="155"/>
  <c r="G10335" i="155" s="1"/>
  <c r="H10335" i="155" s="1"/>
  <c r="N10334" i="155"/>
  <c r="F10333" i="155"/>
  <c r="G10333" i="155" s="1"/>
  <c r="H10333" i="155" s="1"/>
  <c r="F10332" i="155"/>
  <c r="G10332" i="155" s="1"/>
  <c r="H10332" i="155" s="1"/>
  <c r="F10331" i="155"/>
  <c r="G10331" i="155" s="1"/>
  <c r="H10331" i="155" s="1"/>
  <c r="F10330" i="155"/>
  <c r="G10330" i="155" s="1"/>
  <c r="H10330" i="155" s="1"/>
  <c r="M10326" i="155"/>
  <c r="F10326" i="155"/>
  <c r="G10326" i="155" s="1"/>
  <c r="H10326" i="155" s="1"/>
  <c r="M10325" i="155"/>
  <c r="F10325" i="155"/>
  <c r="G10325" i="155" s="1"/>
  <c r="H10325" i="155" s="1"/>
  <c r="M10324" i="155"/>
  <c r="F10324" i="155"/>
  <c r="G10324" i="155" s="1"/>
  <c r="H10324" i="155" s="1"/>
  <c r="M10323" i="155"/>
  <c r="F10323" i="155"/>
  <c r="G10323" i="155" s="1"/>
  <c r="H10323" i="155" s="1"/>
  <c r="M10322" i="155"/>
  <c r="F10322" i="155"/>
  <c r="G10322" i="155" s="1"/>
  <c r="H10322" i="155" s="1"/>
  <c r="M10321" i="155"/>
  <c r="F10321" i="155"/>
  <c r="G10321" i="155" s="1"/>
  <c r="H10321" i="155" s="1"/>
  <c r="M10320" i="155"/>
  <c r="F10320" i="155"/>
  <c r="G10320" i="155" s="1"/>
  <c r="H10320" i="155" s="1"/>
  <c r="N10320" i="155" s="1"/>
  <c r="M10319" i="155"/>
  <c r="F10319" i="155"/>
  <c r="G10319" i="155" s="1"/>
  <c r="H10319" i="155" s="1"/>
  <c r="M10318" i="155"/>
  <c r="F10318" i="155"/>
  <c r="G10318" i="155" s="1"/>
  <c r="H10318" i="155" s="1"/>
  <c r="N10317" i="155"/>
  <c r="N10316" i="155"/>
  <c r="M10315" i="155"/>
  <c r="F10315" i="155"/>
  <c r="G10315" i="155" s="1"/>
  <c r="H10315" i="155" s="1"/>
  <c r="R10312" i="155"/>
  <c r="M10291" i="155"/>
  <c r="H10291" i="155"/>
  <c r="N10291" i="155" s="1"/>
  <c r="M10290" i="155"/>
  <c r="H10290" i="155"/>
  <c r="N10290" i="155" s="1"/>
  <c r="M10289" i="155"/>
  <c r="H10289" i="155"/>
  <c r="N10289" i="155" s="1"/>
  <c r="M10288" i="155"/>
  <c r="H10288" i="155"/>
  <c r="N10288" i="155" s="1"/>
  <c r="M10287" i="155"/>
  <c r="H10287" i="155"/>
  <c r="M10283" i="155"/>
  <c r="H10283" i="155"/>
  <c r="N10283" i="155" s="1"/>
  <c r="M10282" i="155"/>
  <c r="H10282" i="155"/>
  <c r="J10282" i="155" s="1"/>
  <c r="M10281" i="155"/>
  <c r="H10281" i="155"/>
  <c r="N10281" i="155" s="1"/>
  <c r="M10280" i="155"/>
  <c r="H10280" i="155"/>
  <c r="N10280" i="155" s="1"/>
  <c r="M10279" i="155"/>
  <c r="H10279" i="155"/>
  <c r="J10279" i="155" s="1"/>
  <c r="M10278" i="155"/>
  <c r="H10278" i="155"/>
  <c r="N10278" i="155" s="1"/>
  <c r="M10277" i="155"/>
  <c r="H10277" i="155"/>
  <c r="N10277" i="155" s="1"/>
  <c r="M10276" i="155"/>
  <c r="H10276" i="155"/>
  <c r="N10276" i="155" s="1"/>
  <c r="M10275" i="155"/>
  <c r="H10275" i="155"/>
  <c r="N10275" i="155" s="1"/>
  <c r="M10274" i="155"/>
  <c r="H10274" i="155"/>
  <c r="J10274" i="155" s="1"/>
  <c r="N10273" i="155"/>
  <c r="N10272" i="155"/>
  <c r="N10271" i="155"/>
  <c r="N10270" i="155"/>
  <c r="H10269" i="155"/>
  <c r="H10268" i="155"/>
  <c r="H10267" i="155"/>
  <c r="H10266" i="155"/>
  <c r="H10265" i="155"/>
  <c r="H10264" i="155"/>
  <c r="H10263" i="155"/>
  <c r="H10262" i="155"/>
  <c r="H10261" i="155"/>
  <c r="H10260" i="155"/>
  <c r="H10259" i="155"/>
  <c r="H10258" i="155"/>
  <c r="M10254" i="155"/>
  <c r="F10254" i="155"/>
  <c r="G10254" i="155" s="1"/>
  <c r="H10254" i="155" s="1"/>
  <c r="M10253" i="155"/>
  <c r="F10253" i="155"/>
  <c r="G10253" i="155" s="1"/>
  <c r="H10253" i="155" s="1"/>
  <c r="M10252" i="155"/>
  <c r="F10252" i="155"/>
  <c r="G10252" i="155" s="1"/>
  <c r="H10252" i="155" s="1"/>
  <c r="N10252" i="155" s="1"/>
  <c r="M10251" i="155"/>
  <c r="F10251" i="155"/>
  <c r="G10251" i="155" s="1"/>
  <c r="H10251" i="155" s="1"/>
  <c r="M10250" i="155"/>
  <c r="F10250" i="155"/>
  <c r="G10250" i="155" s="1"/>
  <c r="H10250" i="155" s="1"/>
  <c r="M10249" i="155"/>
  <c r="F10249" i="155"/>
  <c r="G10249" i="155" s="1"/>
  <c r="H10249" i="155" s="1"/>
  <c r="M10248" i="155"/>
  <c r="F10248" i="155"/>
  <c r="G10248" i="155" s="1"/>
  <c r="H10248" i="155" s="1"/>
  <c r="M10247" i="155"/>
  <c r="F10247" i="155"/>
  <c r="G10247" i="155" s="1"/>
  <c r="H10247" i="155" s="1"/>
  <c r="N10246" i="155"/>
  <c r="F10245" i="155"/>
  <c r="G10245" i="155" s="1"/>
  <c r="H10245" i="155" s="1"/>
  <c r="F10244" i="155"/>
  <c r="G10244" i="155" s="1"/>
  <c r="H10244" i="155" s="1"/>
  <c r="F10243" i="155"/>
  <c r="G10243" i="155" s="1"/>
  <c r="H10243" i="155" s="1"/>
  <c r="F10242" i="155"/>
  <c r="G10242" i="155" s="1"/>
  <c r="H10242" i="155" s="1"/>
  <c r="M10238" i="155"/>
  <c r="F10238" i="155"/>
  <c r="G10238" i="155" s="1"/>
  <c r="H10238" i="155" s="1"/>
  <c r="M10237" i="155"/>
  <c r="F10237" i="155"/>
  <c r="G10237" i="155" s="1"/>
  <c r="H10237" i="155" s="1"/>
  <c r="M10236" i="155"/>
  <c r="F10236" i="155"/>
  <c r="G10236" i="155" s="1"/>
  <c r="H10236" i="155" s="1"/>
  <c r="M10235" i="155"/>
  <c r="F10235" i="155"/>
  <c r="G10235" i="155" s="1"/>
  <c r="H10235" i="155" s="1"/>
  <c r="M10234" i="155"/>
  <c r="F10234" i="155"/>
  <c r="G10234" i="155" s="1"/>
  <c r="H10234" i="155" s="1"/>
  <c r="M10233" i="155"/>
  <c r="F10233" i="155"/>
  <c r="G10233" i="155" s="1"/>
  <c r="H10233" i="155" s="1"/>
  <c r="M10232" i="155"/>
  <c r="F10232" i="155"/>
  <c r="G10232" i="155" s="1"/>
  <c r="H10232" i="155" s="1"/>
  <c r="M10231" i="155"/>
  <c r="F10231" i="155"/>
  <c r="G10231" i="155" s="1"/>
  <c r="H10231" i="155" s="1"/>
  <c r="N10231" i="155" s="1"/>
  <c r="M10230" i="155"/>
  <c r="F10230" i="155"/>
  <c r="G10230" i="155" s="1"/>
  <c r="H10230" i="155" s="1"/>
  <c r="N10229" i="155"/>
  <c r="N10228" i="155"/>
  <c r="M10227" i="155"/>
  <c r="F10227" i="155"/>
  <c r="G10227" i="155" s="1"/>
  <c r="H10227" i="155" s="1"/>
  <c r="R10224" i="155"/>
  <c r="H10181" i="155"/>
  <c r="H10180" i="155"/>
  <c r="F10157" i="155"/>
  <c r="G10157" i="155" s="1"/>
  <c r="H10157" i="155" s="1"/>
  <c r="H10093" i="155"/>
  <c r="H10092" i="155"/>
  <c r="F10069" i="155"/>
  <c r="G10069" i="155" s="1"/>
  <c r="H10069" i="155" s="1"/>
  <c r="M9939" i="155"/>
  <c r="H9939" i="155"/>
  <c r="J9939" i="155" s="1"/>
  <c r="M9938" i="155"/>
  <c r="H9938" i="155"/>
  <c r="N9938" i="155" s="1"/>
  <c r="M9937" i="155"/>
  <c r="H9937" i="155"/>
  <c r="J9937" i="155" s="1"/>
  <c r="M9936" i="155"/>
  <c r="H9936" i="155"/>
  <c r="J9936" i="155" s="1"/>
  <c r="M9935" i="155"/>
  <c r="H9935" i="155"/>
  <c r="N9935" i="155" s="1"/>
  <c r="M9931" i="155"/>
  <c r="H9931" i="155"/>
  <c r="N9931" i="155" s="1"/>
  <c r="M9930" i="155"/>
  <c r="H9930" i="155"/>
  <c r="N9930" i="155" s="1"/>
  <c r="M9929" i="155"/>
  <c r="H9929" i="155"/>
  <c r="N9929" i="155" s="1"/>
  <c r="M9928" i="155"/>
  <c r="H9928" i="155"/>
  <c r="N9928" i="155" s="1"/>
  <c r="M9927" i="155"/>
  <c r="H9927" i="155"/>
  <c r="J9927" i="155" s="1"/>
  <c r="M9926" i="155"/>
  <c r="H9926" i="155"/>
  <c r="N9926" i="155" s="1"/>
  <c r="M9925" i="155"/>
  <c r="H9925" i="155"/>
  <c r="J9925" i="155" s="1"/>
  <c r="M9924" i="155"/>
  <c r="H9924" i="155"/>
  <c r="M9923" i="155"/>
  <c r="H9923" i="155"/>
  <c r="N9923" i="155" s="1"/>
  <c r="M9922" i="155"/>
  <c r="H9922" i="155"/>
  <c r="M9921" i="155"/>
  <c r="H9921" i="155"/>
  <c r="N9921" i="155" s="1"/>
  <c r="M9920" i="155"/>
  <c r="H9920" i="155"/>
  <c r="M9919" i="155"/>
  <c r="H9919" i="155"/>
  <c r="M9918" i="155"/>
  <c r="H9918" i="155"/>
  <c r="N9918" i="155" s="1"/>
  <c r="H9917" i="155"/>
  <c r="M9916" i="155"/>
  <c r="H9916" i="155"/>
  <c r="H9915" i="155"/>
  <c r="H9914" i="155"/>
  <c r="H9913" i="155"/>
  <c r="H9912" i="155"/>
  <c r="H9911" i="155"/>
  <c r="H9910" i="155"/>
  <c r="H9909" i="155"/>
  <c r="H9908" i="155"/>
  <c r="H9907" i="155"/>
  <c r="H9906" i="155"/>
  <c r="M9902" i="155"/>
  <c r="F9902" i="155"/>
  <c r="G9902" i="155" s="1"/>
  <c r="H9902" i="155" s="1"/>
  <c r="M9901" i="155"/>
  <c r="F9901" i="155"/>
  <c r="G9901" i="155" s="1"/>
  <c r="H9901" i="155" s="1"/>
  <c r="M9900" i="155"/>
  <c r="F9900" i="155"/>
  <c r="G9900" i="155" s="1"/>
  <c r="H9900" i="155" s="1"/>
  <c r="M9899" i="155"/>
  <c r="F9899" i="155"/>
  <c r="G9899" i="155" s="1"/>
  <c r="H9899" i="155" s="1"/>
  <c r="M9898" i="155"/>
  <c r="F9898" i="155"/>
  <c r="G9898" i="155" s="1"/>
  <c r="H9898" i="155" s="1"/>
  <c r="M9897" i="155"/>
  <c r="F9897" i="155"/>
  <c r="G9897" i="155" s="1"/>
  <c r="H9897" i="155" s="1"/>
  <c r="M9896" i="155"/>
  <c r="F9896" i="155"/>
  <c r="G9896" i="155" s="1"/>
  <c r="H9896" i="155" s="1"/>
  <c r="M9895" i="155"/>
  <c r="F9895" i="155"/>
  <c r="G9895" i="155" s="1"/>
  <c r="H9895" i="155" s="1"/>
  <c r="M9894" i="155"/>
  <c r="F9894" i="155"/>
  <c r="G9894" i="155" s="1"/>
  <c r="H9894" i="155" s="1"/>
  <c r="M9893" i="155"/>
  <c r="F9893" i="155"/>
  <c r="G9893" i="155" s="1"/>
  <c r="H9893" i="155" s="1"/>
  <c r="F9892" i="155"/>
  <c r="G9892" i="155" s="1"/>
  <c r="H9892" i="155" s="1"/>
  <c r="F9891" i="155"/>
  <c r="G9891" i="155" s="1"/>
  <c r="H9891" i="155" s="1"/>
  <c r="F9890" i="155"/>
  <c r="G9890" i="155" s="1"/>
  <c r="H9890" i="155" s="1"/>
  <c r="M9886" i="155"/>
  <c r="F9886" i="155"/>
  <c r="G9886" i="155" s="1"/>
  <c r="H9886" i="155" s="1"/>
  <c r="M9885" i="155"/>
  <c r="F9885" i="155"/>
  <c r="G9885" i="155" s="1"/>
  <c r="H9885" i="155" s="1"/>
  <c r="M9884" i="155"/>
  <c r="F9884" i="155"/>
  <c r="G9884" i="155" s="1"/>
  <c r="H9884" i="155" s="1"/>
  <c r="M9883" i="155"/>
  <c r="F9883" i="155"/>
  <c r="G9883" i="155" s="1"/>
  <c r="H9883" i="155" s="1"/>
  <c r="M9882" i="155"/>
  <c r="F9882" i="155"/>
  <c r="G9882" i="155" s="1"/>
  <c r="H9882" i="155" s="1"/>
  <c r="M9881" i="155"/>
  <c r="F9881" i="155"/>
  <c r="G9881" i="155" s="1"/>
  <c r="H9881" i="155" s="1"/>
  <c r="M9880" i="155"/>
  <c r="F9880" i="155"/>
  <c r="G9880" i="155" s="1"/>
  <c r="H9880" i="155" s="1"/>
  <c r="M9879" i="155"/>
  <c r="F9879" i="155"/>
  <c r="G9879" i="155" s="1"/>
  <c r="H9879" i="155" s="1"/>
  <c r="M9878" i="155"/>
  <c r="F9878" i="155"/>
  <c r="G9878" i="155" s="1"/>
  <c r="H9878" i="155" s="1"/>
  <c r="M9877" i="155"/>
  <c r="F9877" i="155"/>
  <c r="G9877" i="155" s="1"/>
  <c r="H9877" i="155" s="1"/>
  <c r="M9876" i="155"/>
  <c r="F9876" i="155"/>
  <c r="G9876" i="155" s="1"/>
  <c r="H9876" i="155" s="1"/>
  <c r="M9875" i="155"/>
  <c r="F9875" i="155"/>
  <c r="G9875" i="155" s="1"/>
  <c r="H9875" i="155" s="1"/>
  <c r="R9872" i="155"/>
  <c r="M9851" i="155"/>
  <c r="H9851" i="155"/>
  <c r="N9851" i="155" s="1"/>
  <c r="M9850" i="155"/>
  <c r="H9850" i="155"/>
  <c r="N9850" i="155" s="1"/>
  <c r="M9849" i="155"/>
  <c r="H9849" i="155"/>
  <c r="J9849" i="155" s="1"/>
  <c r="M9848" i="155"/>
  <c r="H9848" i="155"/>
  <c r="J9848" i="155" s="1"/>
  <c r="M9847" i="155"/>
  <c r="H9847" i="155"/>
  <c r="N9847" i="155" s="1"/>
  <c r="M9843" i="155"/>
  <c r="H9843" i="155"/>
  <c r="N9843" i="155" s="1"/>
  <c r="M9842" i="155"/>
  <c r="H9842" i="155"/>
  <c r="J9842" i="155" s="1"/>
  <c r="M9841" i="155"/>
  <c r="H9841" i="155"/>
  <c r="N9841" i="155" s="1"/>
  <c r="M9840" i="155"/>
  <c r="H9840" i="155"/>
  <c r="N9840" i="155" s="1"/>
  <c r="M9839" i="155"/>
  <c r="H9839" i="155"/>
  <c r="M9838" i="155"/>
  <c r="H9838" i="155"/>
  <c r="N9838" i="155" s="1"/>
  <c r="M9837" i="155"/>
  <c r="H9837" i="155"/>
  <c r="N9837" i="155" s="1"/>
  <c r="M9836" i="155"/>
  <c r="H9836" i="155"/>
  <c r="J9836" i="155" s="1"/>
  <c r="M9835" i="155"/>
  <c r="H9835" i="155"/>
  <c r="N9835" i="155" s="1"/>
  <c r="M9834" i="155"/>
  <c r="H9834" i="155"/>
  <c r="J9834" i="155" s="1"/>
  <c r="M9833" i="155"/>
  <c r="H9833" i="155"/>
  <c r="M9832" i="155"/>
  <c r="H9832" i="155"/>
  <c r="N9832" i="155" s="1"/>
  <c r="M9831" i="155"/>
  <c r="H9831" i="155"/>
  <c r="J9831" i="155" s="1"/>
  <c r="M9830" i="155"/>
  <c r="H9830" i="155"/>
  <c r="N9830" i="155" s="1"/>
  <c r="H9829" i="155"/>
  <c r="M9828" i="155"/>
  <c r="H9828" i="155"/>
  <c r="H9827" i="155"/>
  <c r="H9826" i="155"/>
  <c r="H9825" i="155"/>
  <c r="H9824" i="155"/>
  <c r="H9823" i="155"/>
  <c r="H9822" i="155"/>
  <c r="H9821" i="155"/>
  <c r="H9820" i="155"/>
  <c r="H9819" i="155"/>
  <c r="H9818" i="155"/>
  <c r="M9814" i="155"/>
  <c r="F9814" i="155"/>
  <c r="G9814" i="155" s="1"/>
  <c r="H9814" i="155" s="1"/>
  <c r="M9813" i="155"/>
  <c r="F9813" i="155"/>
  <c r="G9813" i="155" s="1"/>
  <c r="H9813" i="155" s="1"/>
  <c r="M9812" i="155"/>
  <c r="F9812" i="155"/>
  <c r="G9812" i="155" s="1"/>
  <c r="H9812" i="155" s="1"/>
  <c r="N9812" i="155" s="1"/>
  <c r="M9811" i="155"/>
  <c r="F9811" i="155"/>
  <c r="G9811" i="155" s="1"/>
  <c r="H9811" i="155" s="1"/>
  <c r="M9810" i="155"/>
  <c r="F9810" i="155"/>
  <c r="G9810" i="155" s="1"/>
  <c r="H9810" i="155" s="1"/>
  <c r="M9809" i="155"/>
  <c r="F9809" i="155"/>
  <c r="G9809" i="155" s="1"/>
  <c r="H9809" i="155" s="1"/>
  <c r="M9808" i="155"/>
  <c r="F9808" i="155"/>
  <c r="G9808" i="155" s="1"/>
  <c r="H9808" i="155" s="1"/>
  <c r="M9807" i="155"/>
  <c r="F9807" i="155"/>
  <c r="G9807" i="155" s="1"/>
  <c r="H9807" i="155" s="1"/>
  <c r="M9806" i="155"/>
  <c r="F9806" i="155"/>
  <c r="G9806" i="155" s="1"/>
  <c r="H9806" i="155" s="1"/>
  <c r="M9805" i="155"/>
  <c r="F9805" i="155"/>
  <c r="G9805" i="155" s="1"/>
  <c r="H9805" i="155" s="1"/>
  <c r="F9804" i="155"/>
  <c r="G9804" i="155" s="1"/>
  <c r="H9804" i="155" s="1"/>
  <c r="F9803" i="155"/>
  <c r="G9803" i="155" s="1"/>
  <c r="H9803" i="155" s="1"/>
  <c r="F9802" i="155"/>
  <c r="G9802" i="155" s="1"/>
  <c r="H9802" i="155" s="1"/>
  <c r="M9798" i="155"/>
  <c r="F9798" i="155"/>
  <c r="G9798" i="155" s="1"/>
  <c r="H9798" i="155" s="1"/>
  <c r="M9797" i="155"/>
  <c r="F9797" i="155"/>
  <c r="G9797" i="155" s="1"/>
  <c r="H9797" i="155" s="1"/>
  <c r="M9796" i="155"/>
  <c r="F9796" i="155"/>
  <c r="G9796" i="155" s="1"/>
  <c r="H9796" i="155" s="1"/>
  <c r="M9795" i="155"/>
  <c r="F9795" i="155"/>
  <c r="G9795" i="155" s="1"/>
  <c r="H9795" i="155" s="1"/>
  <c r="M9794" i="155"/>
  <c r="F9794" i="155"/>
  <c r="G9794" i="155" s="1"/>
  <c r="H9794" i="155" s="1"/>
  <c r="M9793" i="155"/>
  <c r="F9793" i="155"/>
  <c r="G9793" i="155" s="1"/>
  <c r="H9793" i="155" s="1"/>
  <c r="N9793" i="155" s="1"/>
  <c r="M9792" i="155"/>
  <c r="F9792" i="155"/>
  <c r="G9792" i="155" s="1"/>
  <c r="H9792" i="155" s="1"/>
  <c r="M9791" i="155"/>
  <c r="F9791" i="155"/>
  <c r="G9791" i="155" s="1"/>
  <c r="H9791" i="155" s="1"/>
  <c r="M9790" i="155"/>
  <c r="F9790" i="155"/>
  <c r="G9790" i="155" s="1"/>
  <c r="H9790" i="155" s="1"/>
  <c r="M9789" i="155"/>
  <c r="F9789" i="155"/>
  <c r="G9789" i="155" s="1"/>
  <c r="H9789" i="155" s="1"/>
  <c r="M9788" i="155"/>
  <c r="F9788" i="155"/>
  <c r="G9788" i="155" s="1"/>
  <c r="H9788" i="155" s="1"/>
  <c r="M9787" i="155"/>
  <c r="F9787" i="155"/>
  <c r="G9787" i="155" s="1"/>
  <c r="H9787" i="155" s="1"/>
  <c r="R9784" i="155"/>
  <c r="M9587" i="155"/>
  <c r="H9587" i="155"/>
  <c r="J9587" i="155" s="1"/>
  <c r="M9586" i="155"/>
  <c r="H9586" i="155"/>
  <c r="N9586" i="155" s="1"/>
  <c r="M9585" i="155"/>
  <c r="H9585" i="155"/>
  <c r="J9585" i="155" s="1"/>
  <c r="M9584" i="155"/>
  <c r="H9584" i="155"/>
  <c r="M9583" i="155"/>
  <c r="H9583" i="155"/>
  <c r="N9583" i="155" s="1"/>
  <c r="M9579" i="155"/>
  <c r="H9579" i="155"/>
  <c r="N9579" i="155" s="1"/>
  <c r="M9578" i="155"/>
  <c r="H9578" i="155"/>
  <c r="J9578" i="155" s="1"/>
  <c r="M9577" i="155"/>
  <c r="H9577" i="155"/>
  <c r="J9577" i="155" s="1"/>
  <c r="M9576" i="155"/>
  <c r="H9576" i="155"/>
  <c r="N9576" i="155" s="1"/>
  <c r="M9575" i="155"/>
  <c r="H9575" i="155"/>
  <c r="N9575" i="155" s="1"/>
  <c r="M9574" i="155"/>
  <c r="H9574" i="155"/>
  <c r="N9574" i="155" s="1"/>
  <c r="M9573" i="155"/>
  <c r="H9573" i="155"/>
  <c r="J9573" i="155" s="1"/>
  <c r="M9572" i="155"/>
  <c r="H9572" i="155"/>
  <c r="N9572" i="155" s="1"/>
  <c r="M9571" i="155"/>
  <c r="H9571" i="155"/>
  <c r="N9571" i="155" s="1"/>
  <c r="M9570" i="155"/>
  <c r="H9570" i="155"/>
  <c r="J9570" i="155" s="1"/>
  <c r="M9569" i="155"/>
  <c r="H9569" i="155"/>
  <c r="J9569" i="155" s="1"/>
  <c r="M9568" i="155"/>
  <c r="H9568" i="155"/>
  <c r="N9568" i="155" s="1"/>
  <c r="M9567" i="155"/>
  <c r="H9567" i="155"/>
  <c r="N9567" i="155" s="1"/>
  <c r="M9566" i="155"/>
  <c r="H9566" i="155"/>
  <c r="N9566" i="155" s="1"/>
  <c r="M9565" i="155"/>
  <c r="H9565" i="155"/>
  <c r="J9565" i="155" s="1"/>
  <c r="M9564" i="155"/>
  <c r="H9564" i="155"/>
  <c r="N9564" i="155" s="1"/>
  <c r="M9563" i="155"/>
  <c r="H9563" i="155"/>
  <c r="N9563" i="155" s="1"/>
  <c r="M9562" i="155"/>
  <c r="H9562" i="155"/>
  <c r="J9562" i="155" s="1"/>
  <c r="M9561" i="155"/>
  <c r="H9561" i="155"/>
  <c r="N9561" i="155" s="1"/>
  <c r="M9560" i="155"/>
  <c r="H9560" i="155"/>
  <c r="N9560" i="155" s="1"/>
  <c r="M9559" i="155"/>
  <c r="H9559" i="155"/>
  <c r="N9559" i="155" s="1"/>
  <c r="M9558" i="155"/>
  <c r="H9558" i="155"/>
  <c r="N9558" i="155" s="1"/>
  <c r="M9557" i="155"/>
  <c r="H9557" i="155"/>
  <c r="J9557" i="155" s="1"/>
  <c r="M9556" i="155"/>
  <c r="H9556" i="155"/>
  <c r="N9556" i="155" s="1"/>
  <c r="H9555" i="155"/>
  <c r="H9554" i="155"/>
  <c r="M9550" i="155"/>
  <c r="F9550" i="155"/>
  <c r="G9550" i="155" s="1"/>
  <c r="H9550" i="155" s="1"/>
  <c r="N9550" i="155" s="1"/>
  <c r="M9549" i="155"/>
  <c r="F9549" i="155"/>
  <c r="G9549" i="155" s="1"/>
  <c r="H9549" i="155" s="1"/>
  <c r="M9548" i="155"/>
  <c r="F9548" i="155"/>
  <c r="G9548" i="155" s="1"/>
  <c r="H9548" i="155" s="1"/>
  <c r="M9547" i="155"/>
  <c r="F9547" i="155"/>
  <c r="G9547" i="155" s="1"/>
  <c r="H9547" i="155" s="1"/>
  <c r="M9546" i="155"/>
  <c r="F9546" i="155"/>
  <c r="G9546" i="155" s="1"/>
  <c r="H9546" i="155" s="1"/>
  <c r="M9545" i="155"/>
  <c r="F9545" i="155"/>
  <c r="G9545" i="155" s="1"/>
  <c r="H9545" i="155" s="1"/>
  <c r="M9544" i="155"/>
  <c r="F9544" i="155"/>
  <c r="G9544" i="155" s="1"/>
  <c r="H9544" i="155" s="1"/>
  <c r="M9543" i="155"/>
  <c r="F9543" i="155"/>
  <c r="G9543" i="155" s="1"/>
  <c r="H9543" i="155" s="1"/>
  <c r="M9542" i="155"/>
  <c r="F9542" i="155"/>
  <c r="G9542" i="155" s="1"/>
  <c r="H9542" i="155" s="1"/>
  <c r="N9542" i="155" s="1"/>
  <c r="M9541" i="155"/>
  <c r="F9541" i="155"/>
  <c r="G9541" i="155" s="1"/>
  <c r="H9541" i="155" s="1"/>
  <c r="F9540" i="155"/>
  <c r="G9540" i="155" s="1"/>
  <c r="H9540" i="155" s="1"/>
  <c r="F9539" i="155"/>
  <c r="G9539" i="155" s="1"/>
  <c r="H9539" i="155" s="1"/>
  <c r="F9538" i="155"/>
  <c r="G9538" i="155" s="1"/>
  <c r="H9538" i="155" s="1"/>
  <c r="M9534" i="155"/>
  <c r="F9534" i="155"/>
  <c r="G9534" i="155" s="1"/>
  <c r="H9534" i="155" s="1"/>
  <c r="M9533" i="155"/>
  <c r="F9533" i="155"/>
  <c r="G9533" i="155" s="1"/>
  <c r="H9533" i="155" s="1"/>
  <c r="M9532" i="155"/>
  <c r="F9532" i="155"/>
  <c r="G9532" i="155" s="1"/>
  <c r="H9532" i="155" s="1"/>
  <c r="M9531" i="155"/>
  <c r="F9531" i="155"/>
  <c r="G9531" i="155" s="1"/>
  <c r="H9531" i="155" s="1"/>
  <c r="N9531" i="155" s="1"/>
  <c r="M9530" i="155"/>
  <c r="F9530" i="155"/>
  <c r="G9530" i="155" s="1"/>
  <c r="H9530" i="155" s="1"/>
  <c r="M9529" i="155"/>
  <c r="F9529" i="155"/>
  <c r="G9529" i="155" s="1"/>
  <c r="H9529" i="155" s="1"/>
  <c r="M9528" i="155"/>
  <c r="F9528" i="155"/>
  <c r="G9528" i="155" s="1"/>
  <c r="H9528" i="155" s="1"/>
  <c r="M9527" i="155"/>
  <c r="F9527" i="155"/>
  <c r="G9527" i="155" s="1"/>
  <c r="H9527" i="155" s="1"/>
  <c r="M9526" i="155"/>
  <c r="F9526" i="155"/>
  <c r="G9526" i="155" s="1"/>
  <c r="H9526" i="155" s="1"/>
  <c r="M9525" i="155"/>
  <c r="F9525" i="155"/>
  <c r="G9525" i="155" s="1"/>
  <c r="H9525" i="155" s="1"/>
  <c r="M9524" i="155"/>
  <c r="F9524" i="155"/>
  <c r="G9524" i="155" s="1"/>
  <c r="H9524" i="155" s="1"/>
  <c r="M9523" i="155"/>
  <c r="F9523" i="155"/>
  <c r="G9523" i="155" s="1"/>
  <c r="H9523" i="155" s="1"/>
  <c r="R9520" i="155"/>
  <c r="H8588" i="155"/>
  <c r="H8587" i="155"/>
  <c r="F8572" i="155"/>
  <c r="G8572" i="155" s="1"/>
  <c r="H8410" i="155"/>
  <c r="M8443" i="155"/>
  <c r="H8443" i="155"/>
  <c r="N8443" i="155" s="1"/>
  <c r="M8442" i="155"/>
  <c r="H8442" i="155"/>
  <c r="N8442" i="155" s="1"/>
  <c r="M8441" i="155"/>
  <c r="H8441" i="155"/>
  <c r="J8441" i="155" s="1"/>
  <c r="M8440" i="155"/>
  <c r="H8440" i="155"/>
  <c r="N8440" i="155" s="1"/>
  <c r="M8439" i="155"/>
  <c r="H8439" i="155"/>
  <c r="N8439" i="155" s="1"/>
  <c r="M8435" i="155"/>
  <c r="H8435" i="155"/>
  <c r="N8435" i="155" s="1"/>
  <c r="M8434" i="155"/>
  <c r="H8434" i="155"/>
  <c r="N8434" i="155" s="1"/>
  <c r="M8433" i="155"/>
  <c r="H8433" i="155"/>
  <c r="N8433" i="155" s="1"/>
  <c r="M8432" i="155"/>
  <c r="H8432" i="155"/>
  <c r="N8432" i="155" s="1"/>
  <c r="M8431" i="155"/>
  <c r="H8431" i="155"/>
  <c r="J8431" i="155" s="1"/>
  <c r="M8430" i="155"/>
  <c r="H8430" i="155"/>
  <c r="N8430" i="155" s="1"/>
  <c r="M8429" i="155"/>
  <c r="H8429" i="155"/>
  <c r="J8429" i="155" s="1"/>
  <c r="M8428" i="155"/>
  <c r="H8428" i="155"/>
  <c r="M8427" i="155"/>
  <c r="H8427" i="155"/>
  <c r="N8427" i="155" s="1"/>
  <c r="M8426" i="155"/>
  <c r="H8426" i="155"/>
  <c r="J8426" i="155" s="1"/>
  <c r="M8425" i="155"/>
  <c r="H8425" i="155"/>
  <c r="N8425" i="155" s="1"/>
  <c r="M8424" i="155"/>
  <c r="H8424" i="155"/>
  <c r="N8424" i="155" s="1"/>
  <c r="N8423" i="155"/>
  <c r="N8422" i="155"/>
  <c r="N8421" i="155"/>
  <c r="N8420" i="155"/>
  <c r="N8419" i="155"/>
  <c r="N8418" i="155"/>
  <c r="N8417" i="155"/>
  <c r="N8416" i="155"/>
  <c r="N8415" i="155"/>
  <c r="N8414" i="155"/>
  <c r="N8413" i="155"/>
  <c r="N8412" i="155"/>
  <c r="N8411" i="155"/>
  <c r="M8406" i="155"/>
  <c r="F8406" i="155"/>
  <c r="G8406" i="155" s="1"/>
  <c r="H8406" i="155" s="1"/>
  <c r="M8405" i="155"/>
  <c r="F8405" i="155"/>
  <c r="G8405" i="155" s="1"/>
  <c r="H8405" i="155" s="1"/>
  <c r="N8405" i="155" s="1"/>
  <c r="M8404" i="155"/>
  <c r="F8404" i="155"/>
  <c r="G8404" i="155" s="1"/>
  <c r="H8404" i="155" s="1"/>
  <c r="M8403" i="155"/>
  <c r="F8403" i="155"/>
  <c r="G8403" i="155" s="1"/>
  <c r="H8403" i="155" s="1"/>
  <c r="M8402" i="155"/>
  <c r="F8402" i="155"/>
  <c r="G8402" i="155" s="1"/>
  <c r="H8402" i="155" s="1"/>
  <c r="N8401" i="155"/>
  <c r="N8400" i="155"/>
  <c r="N8399" i="155"/>
  <c r="N8398" i="155"/>
  <c r="N8397" i="155"/>
  <c r="N8396" i="155"/>
  <c r="F8395" i="155"/>
  <c r="G8395" i="155" s="1"/>
  <c r="H8395" i="155" s="1"/>
  <c r="F8394" i="155"/>
  <c r="G8394" i="155" s="1"/>
  <c r="H8394" i="155" s="1"/>
  <c r="M8390" i="155"/>
  <c r="F8390" i="155"/>
  <c r="G8390" i="155" s="1"/>
  <c r="H8390" i="155" s="1"/>
  <c r="M8389" i="155"/>
  <c r="F8389" i="155"/>
  <c r="G8389" i="155" s="1"/>
  <c r="H8389" i="155" s="1"/>
  <c r="M8388" i="155"/>
  <c r="F8388" i="155"/>
  <c r="G8388" i="155" s="1"/>
  <c r="H8388" i="155" s="1"/>
  <c r="M8387" i="155"/>
  <c r="F8387" i="155"/>
  <c r="G8387" i="155" s="1"/>
  <c r="H8387" i="155" s="1"/>
  <c r="M8386" i="155"/>
  <c r="F8386" i="155"/>
  <c r="G8386" i="155" s="1"/>
  <c r="H8386" i="155" s="1"/>
  <c r="M8385" i="155"/>
  <c r="F8385" i="155"/>
  <c r="G8385" i="155" s="1"/>
  <c r="H8385" i="155" s="1"/>
  <c r="M8384" i="155"/>
  <c r="F8384" i="155"/>
  <c r="G8384" i="155" s="1"/>
  <c r="H8384" i="155" s="1"/>
  <c r="R8376" i="155"/>
  <c r="F8045" i="155"/>
  <c r="G8045" i="155" s="1"/>
  <c r="F8044" i="155"/>
  <c r="G8044" i="155" s="1"/>
  <c r="H8044" i="155" s="1"/>
  <c r="F7325" i="155"/>
  <c r="G7325" i="155" s="1"/>
  <c r="F7324" i="155"/>
  <c r="G7324" i="155" s="1"/>
  <c r="H7324" i="155" s="1"/>
  <c r="F7323" i="155"/>
  <c r="G7323" i="155" s="1"/>
  <c r="H7323" i="155" s="1"/>
  <c r="H7355" i="155"/>
  <c r="F6971" i="155"/>
  <c r="G6971" i="155" s="1"/>
  <c r="F6972" i="155"/>
  <c r="G6972" i="155" s="1"/>
  <c r="F6973" i="155"/>
  <c r="G6973" i="155" s="1"/>
  <c r="F6974" i="155"/>
  <c r="G6974" i="155" s="1"/>
  <c r="F6883" i="155"/>
  <c r="G6883" i="155" s="1"/>
  <c r="F6884" i="155"/>
  <c r="G6884" i="155" s="1"/>
  <c r="F6885" i="155"/>
  <c r="G6885" i="155" s="1"/>
  <c r="M9059" i="155"/>
  <c r="H9059" i="155"/>
  <c r="M9058" i="155"/>
  <c r="H9058" i="155"/>
  <c r="N9058" i="155" s="1"/>
  <c r="M9057" i="155"/>
  <c r="H9057" i="155"/>
  <c r="M9056" i="155"/>
  <c r="H9056" i="155"/>
  <c r="M9055" i="155"/>
  <c r="H9055" i="155"/>
  <c r="N9055" i="155" s="1"/>
  <c r="M9051" i="155"/>
  <c r="H9051" i="155"/>
  <c r="M9050" i="155"/>
  <c r="H9050" i="155"/>
  <c r="N9050" i="155" s="1"/>
  <c r="M9049" i="155"/>
  <c r="H9049" i="155"/>
  <c r="N9049" i="155" s="1"/>
  <c r="M9048" i="155"/>
  <c r="H9048" i="155"/>
  <c r="M9047" i="155"/>
  <c r="H9047" i="155"/>
  <c r="N9047" i="155" s="1"/>
  <c r="M9046" i="155"/>
  <c r="H9046" i="155"/>
  <c r="J9046" i="155" s="1"/>
  <c r="M9045" i="155"/>
  <c r="H9045" i="155"/>
  <c r="J9045" i="155" s="1"/>
  <c r="M9044" i="155"/>
  <c r="H9044" i="155"/>
  <c r="N9044" i="155" s="1"/>
  <c r="M9043" i="155"/>
  <c r="H9043" i="155"/>
  <c r="J9043" i="155" s="1"/>
  <c r="M9042" i="155"/>
  <c r="H9042" i="155"/>
  <c r="J9042" i="155" s="1"/>
  <c r="M9041" i="155"/>
  <c r="H9041" i="155"/>
  <c r="N9041" i="155" s="1"/>
  <c r="M9040" i="155"/>
  <c r="H9040" i="155"/>
  <c r="M9039" i="155"/>
  <c r="H9039" i="155"/>
  <c r="N9039" i="155" s="1"/>
  <c r="M9038" i="155"/>
  <c r="H9038" i="155"/>
  <c r="J9038" i="155" s="1"/>
  <c r="M9037" i="155"/>
  <c r="H9037" i="155"/>
  <c r="M9036" i="155"/>
  <c r="H9036" i="155"/>
  <c r="N9036" i="155" s="1"/>
  <c r="M9035" i="155"/>
  <c r="H9035" i="155"/>
  <c r="N9035" i="155" s="1"/>
  <c r="M9034" i="155"/>
  <c r="H9034" i="155"/>
  <c r="N9034" i="155" s="1"/>
  <c r="M9033" i="155"/>
  <c r="H9033" i="155"/>
  <c r="N9033" i="155" s="1"/>
  <c r="H9032" i="155"/>
  <c r="H9031" i="155"/>
  <c r="H9030" i="155"/>
  <c r="H9029" i="155"/>
  <c r="H9028" i="155"/>
  <c r="H9027" i="155"/>
  <c r="H9026" i="155"/>
  <c r="M9022" i="155"/>
  <c r="F9022" i="155"/>
  <c r="G9022" i="155" s="1"/>
  <c r="H9022" i="155" s="1"/>
  <c r="M9021" i="155"/>
  <c r="F9021" i="155"/>
  <c r="G9021" i="155" s="1"/>
  <c r="H9021" i="155" s="1"/>
  <c r="M9020" i="155"/>
  <c r="F9020" i="155"/>
  <c r="G9020" i="155" s="1"/>
  <c r="H9020" i="155" s="1"/>
  <c r="M9019" i="155"/>
  <c r="F9019" i="155"/>
  <c r="G9019" i="155" s="1"/>
  <c r="H9019" i="155" s="1"/>
  <c r="M9018" i="155"/>
  <c r="F9018" i="155"/>
  <c r="G9018" i="155" s="1"/>
  <c r="H9018" i="155" s="1"/>
  <c r="N9018" i="155" s="1"/>
  <c r="M9017" i="155"/>
  <c r="F9017" i="155"/>
  <c r="G9017" i="155" s="1"/>
  <c r="H9017" i="155" s="1"/>
  <c r="M9016" i="155"/>
  <c r="F9016" i="155"/>
  <c r="G9016" i="155" s="1"/>
  <c r="H9016" i="155" s="1"/>
  <c r="M9015" i="155"/>
  <c r="F9015" i="155"/>
  <c r="G9015" i="155" s="1"/>
  <c r="H9015" i="155" s="1"/>
  <c r="M9014" i="155"/>
  <c r="F9014" i="155"/>
  <c r="G9014" i="155" s="1"/>
  <c r="H9014" i="155" s="1"/>
  <c r="F9013" i="155"/>
  <c r="G9013" i="155" s="1"/>
  <c r="H9013" i="155" s="1"/>
  <c r="F9012" i="155"/>
  <c r="G9012" i="155" s="1"/>
  <c r="H9012" i="155" s="1"/>
  <c r="F9011" i="155"/>
  <c r="G9011" i="155" s="1"/>
  <c r="H9011" i="155" s="1"/>
  <c r="F9010" i="155"/>
  <c r="G9010" i="155" s="1"/>
  <c r="H9010" i="155" s="1"/>
  <c r="M9006" i="155"/>
  <c r="F9006" i="155"/>
  <c r="G9006" i="155" s="1"/>
  <c r="H9006" i="155" s="1"/>
  <c r="M9005" i="155"/>
  <c r="F9005" i="155"/>
  <c r="G9005" i="155" s="1"/>
  <c r="H9005" i="155" s="1"/>
  <c r="M9004" i="155"/>
  <c r="F9004" i="155"/>
  <c r="G9004" i="155" s="1"/>
  <c r="H9004" i="155" s="1"/>
  <c r="M9003" i="155"/>
  <c r="F9003" i="155"/>
  <c r="G9003" i="155" s="1"/>
  <c r="H9003" i="155" s="1"/>
  <c r="M9002" i="155"/>
  <c r="F9002" i="155"/>
  <c r="G9002" i="155" s="1"/>
  <c r="H9002" i="155" s="1"/>
  <c r="M9001" i="155"/>
  <c r="F9001" i="155"/>
  <c r="G9001" i="155" s="1"/>
  <c r="H9001" i="155" s="1"/>
  <c r="M9000" i="155"/>
  <c r="F9000" i="155"/>
  <c r="G9000" i="155" s="1"/>
  <c r="H9000" i="155" s="1"/>
  <c r="N9000" i="155" s="1"/>
  <c r="N8999" i="155"/>
  <c r="N8998" i="155"/>
  <c r="N8997" i="155"/>
  <c r="F8996" i="155"/>
  <c r="G8996" i="155" s="1"/>
  <c r="H8996" i="155" s="1"/>
  <c r="F8995" i="155"/>
  <c r="G8995" i="155" s="1"/>
  <c r="H8995" i="155" s="1"/>
  <c r="R8992" i="155"/>
  <c r="M7651" i="155"/>
  <c r="H7651" i="155"/>
  <c r="N7651" i="155" s="1"/>
  <c r="M7650" i="155"/>
  <c r="H7650" i="155"/>
  <c r="N7650" i="155" s="1"/>
  <c r="M7649" i="155"/>
  <c r="H7649" i="155"/>
  <c r="N7649" i="155" s="1"/>
  <c r="M7648" i="155"/>
  <c r="H7648" i="155"/>
  <c r="N7648" i="155" s="1"/>
  <c r="M7647" i="155"/>
  <c r="H7647" i="155"/>
  <c r="J7647" i="155" s="1"/>
  <c r="M7643" i="155"/>
  <c r="H7643" i="155"/>
  <c r="J7643" i="155" s="1"/>
  <c r="M7642" i="155"/>
  <c r="H7642" i="155"/>
  <c r="J7642" i="155" s="1"/>
  <c r="M7641" i="155"/>
  <c r="H7641" i="155"/>
  <c r="N7641" i="155" s="1"/>
  <c r="M7640" i="155"/>
  <c r="H7640" i="155"/>
  <c r="N7640" i="155" s="1"/>
  <c r="M7639" i="155"/>
  <c r="H7639" i="155"/>
  <c r="N7639" i="155" s="1"/>
  <c r="M7638" i="155"/>
  <c r="H7638" i="155"/>
  <c r="N7638" i="155" s="1"/>
  <c r="M7637" i="155"/>
  <c r="H7637" i="155"/>
  <c r="N7637" i="155" s="1"/>
  <c r="M7636" i="155"/>
  <c r="H7636" i="155"/>
  <c r="N7636" i="155" s="1"/>
  <c r="M7635" i="155"/>
  <c r="H7635" i="155"/>
  <c r="M7634" i="155"/>
  <c r="H7634" i="155"/>
  <c r="J7634" i="155" s="1"/>
  <c r="M7633" i="155"/>
  <c r="H7633" i="155"/>
  <c r="N7633" i="155" s="1"/>
  <c r="M7632" i="155"/>
  <c r="H7632" i="155"/>
  <c r="N7632" i="155" s="1"/>
  <c r="M7631" i="155"/>
  <c r="H7631" i="155"/>
  <c r="N7631" i="155" s="1"/>
  <c r="M7630" i="155"/>
  <c r="H7630" i="155"/>
  <c r="N7630" i="155" s="1"/>
  <c r="M7629" i="155"/>
  <c r="H7629" i="155"/>
  <c r="N7629" i="155" s="1"/>
  <c r="M7628" i="155"/>
  <c r="H7628" i="155"/>
  <c r="M7627" i="155"/>
  <c r="H7627" i="155"/>
  <c r="J7627" i="155" s="1"/>
  <c r="M7626" i="155"/>
  <c r="H7626" i="155"/>
  <c r="J7626" i="155" s="1"/>
  <c r="M7625" i="155"/>
  <c r="H7625" i="155"/>
  <c r="N7625" i="155" s="1"/>
  <c r="H7624" i="155"/>
  <c r="H7623" i="155"/>
  <c r="H7622" i="155"/>
  <c r="H7621" i="155"/>
  <c r="H7620" i="155"/>
  <c r="H7619" i="155"/>
  <c r="H7618" i="155"/>
  <c r="M7614" i="155"/>
  <c r="F7614" i="155"/>
  <c r="G7614" i="155" s="1"/>
  <c r="H7614" i="155" s="1"/>
  <c r="M7613" i="155"/>
  <c r="F7613" i="155"/>
  <c r="G7613" i="155" s="1"/>
  <c r="H7613" i="155" s="1"/>
  <c r="M7612" i="155"/>
  <c r="F7612" i="155"/>
  <c r="G7612" i="155" s="1"/>
  <c r="H7612" i="155" s="1"/>
  <c r="M7611" i="155"/>
  <c r="F7611" i="155"/>
  <c r="G7611" i="155" s="1"/>
  <c r="H7611" i="155" s="1"/>
  <c r="M7610" i="155"/>
  <c r="F7610" i="155"/>
  <c r="G7610" i="155" s="1"/>
  <c r="H7610" i="155" s="1"/>
  <c r="M7609" i="155"/>
  <c r="F7609" i="155"/>
  <c r="G7609" i="155" s="1"/>
  <c r="H7609" i="155" s="1"/>
  <c r="M7608" i="155"/>
  <c r="F7608" i="155"/>
  <c r="G7608" i="155" s="1"/>
  <c r="H7608" i="155" s="1"/>
  <c r="M7607" i="155"/>
  <c r="F7607" i="155"/>
  <c r="G7607" i="155" s="1"/>
  <c r="H7607" i="155" s="1"/>
  <c r="M7606" i="155"/>
  <c r="F7606" i="155"/>
  <c r="G7606" i="155" s="1"/>
  <c r="H7606" i="155" s="1"/>
  <c r="F7605" i="155"/>
  <c r="G7605" i="155" s="1"/>
  <c r="H7605" i="155" s="1"/>
  <c r="F7604" i="155"/>
  <c r="G7604" i="155" s="1"/>
  <c r="H7604" i="155" s="1"/>
  <c r="F7603" i="155"/>
  <c r="G7603" i="155" s="1"/>
  <c r="H7603" i="155" s="1"/>
  <c r="F7602" i="155"/>
  <c r="G7602" i="155" s="1"/>
  <c r="H7602" i="155" s="1"/>
  <c r="M7598" i="155"/>
  <c r="F7598" i="155"/>
  <c r="G7598" i="155" s="1"/>
  <c r="H7598" i="155" s="1"/>
  <c r="M7597" i="155"/>
  <c r="F7597" i="155"/>
  <c r="G7597" i="155" s="1"/>
  <c r="H7597" i="155" s="1"/>
  <c r="M7596" i="155"/>
  <c r="F7596" i="155"/>
  <c r="G7596" i="155" s="1"/>
  <c r="H7596" i="155" s="1"/>
  <c r="M7595" i="155"/>
  <c r="F7595" i="155"/>
  <c r="G7595" i="155" s="1"/>
  <c r="H7595" i="155" s="1"/>
  <c r="M7594" i="155"/>
  <c r="F7594" i="155"/>
  <c r="G7594" i="155" s="1"/>
  <c r="H7594" i="155" s="1"/>
  <c r="M7593" i="155"/>
  <c r="F7593" i="155"/>
  <c r="G7593" i="155" s="1"/>
  <c r="H7593" i="155" s="1"/>
  <c r="M7592" i="155"/>
  <c r="F7592" i="155"/>
  <c r="G7592" i="155" s="1"/>
  <c r="H7592" i="155" s="1"/>
  <c r="N7591" i="155"/>
  <c r="N7590" i="155"/>
  <c r="N7589" i="155"/>
  <c r="F7588" i="155"/>
  <c r="G7588" i="155" s="1"/>
  <c r="H7588" i="155" s="1"/>
  <c r="F7587" i="155"/>
  <c r="G7587" i="155" s="1"/>
  <c r="H7587" i="155" s="1"/>
  <c r="R7584" i="155"/>
  <c r="M6771" i="155"/>
  <c r="H6771" i="155"/>
  <c r="N6771" i="155" s="1"/>
  <c r="M6770" i="155"/>
  <c r="H6770" i="155"/>
  <c r="N6770" i="155" s="1"/>
  <c r="M6769" i="155"/>
  <c r="H6769" i="155"/>
  <c r="J6769" i="155" s="1"/>
  <c r="M6768" i="155"/>
  <c r="H6768" i="155"/>
  <c r="N6768" i="155" s="1"/>
  <c r="M6767" i="155"/>
  <c r="H6767" i="155"/>
  <c r="N6767" i="155" s="1"/>
  <c r="M6763" i="155"/>
  <c r="H6763" i="155"/>
  <c r="M6762" i="155"/>
  <c r="H6762" i="155"/>
  <c r="J6762" i="155" s="1"/>
  <c r="M6761" i="155"/>
  <c r="H6761" i="155"/>
  <c r="M6760" i="155"/>
  <c r="H6760" i="155"/>
  <c r="N6760" i="155" s="1"/>
  <c r="M6759" i="155"/>
  <c r="H6759" i="155"/>
  <c r="M6758" i="155"/>
  <c r="H6758" i="155"/>
  <c r="N6758" i="155" s="1"/>
  <c r="M6757" i="155"/>
  <c r="H6757" i="155"/>
  <c r="J6757" i="155" s="1"/>
  <c r="M6756" i="155"/>
  <c r="H6756" i="155"/>
  <c r="N6756" i="155" s="1"/>
  <c r="M6755" i="155"/>
  <c r="H6755" i="155"/>
  <c r="N6755" i="155" s="1"/>
  <c r="M6754" i="155"/>
  <c r="H6754" i="155"/>
  <c r="J6754" i="155" s="1"/>
  <c r="M6753" i="155"/>
  <c r="H6753" i="155"/>
  <c r="J6753" i="155" s="1"/>
  <c r="M6752" i="155"/>
  <c r="H6752" i="155"/>
  <c r="N6752" i="155" s="1"/>
  <c r="M6751" i="155"/>
  <c r="H6751" i="155"/>
  <c r="N6751" i="155" s="1"/>
  <c r="M6750" i="155"/>
  <c r="H6750" i="155"/>
  <c r="N6750" i="155" s="1"/>
  <c r="M6749" i="155"/>
  <c r="H6749" i="155"/>
  <c r="M6748" i="155"/>
  <c r="H6748" i="155"/>
  <c r="N6748" i="155" s="1"/>
  <c r="M6747" i="155"/>
  <c r="H6747" i="155"/>
  <c r="M6746" i="155"/>
  <c r="H6746" i="155"/>
  <c r="M6745" i="155"/>
  <c r="H6745" i="155"/>
  <c r="H6744" i="155"/>
  <c r="H6743" i="155"/>
  <c r="H6742" i="155"/>
  <c r="H6741" i="155"/>
  <c r="H6740" i="155"/>
  <c r="H6739" i="155"/>
  <c r="H6738" i="155"/>
  <c r="M6734" i="155"/>
  <c r="F6734" i="155"/>
  <c r="G6734" i="155" s="1"/>
  <c r="H6734" i="155" s="1"/>
  <c r="M6733" i="155"/>
  <c r="F6733" i="155"/>
  <c r="G6733" i="155" s="1"/>
  <c r="H6733" i="155" s="1"/>
  <c r="M6732" i="155"/>
  <c r="F6732" i="155"/>
  <c r="G6732" i="155" s="1"/>
  <c r="H6732" i="155" s="1"/>
  <c r="M6731" i="155"/>
  <c r="F6731" i="155"/>
  <c r="G6731" i="155" s="1"/>
  <c r="H6731" i="155" s="1"/>
  <c r="N6731" i="155" s="1"/>
  <c r="M6730" i="155"/>
  <c r="F6730" i="155"/>
  <c r="G6730" i="155" s="1"/>
  <c r="H6730" i="155" s="1"/>
  <c r="M6729" i="155"/>
  <c r="F6729" i="155"/>
  <c r="G6729" i="155" s="1"/>
  <c r="H6729" i="155" s="1"/>
  <c r="M6728" i="155"/>
  <c r="F6728" i="155"/>
  <c r="G6728" i="155" s="1"/>
  <c r="H6728" i="155" s="1"/>
  <c r="M6727" i="155"/>
  <c r="F6727" i="155"/>
  <c r="G6727" i="155" s="1"/>
  <c r="H6727" i="155" s="1"/>
  <c r="M6726" i="155"/>
  <c r="F6726" i="155"/>
  <c r="G6726" i="155" s="1"/>
  <c r="H6726" i="155" s="1"/>
  <c r="F6725" i="155"/>
  <c r="G6725" i="155" s="1"/>
  <c r="H6725" i="155" s="1"/>
  <c r="F6724" i="155"/>
  <c r="G6724" i="155" s="1"/>
  <c r="H6724" i="155" s="1"/>
  <c r="F6723" i="155"/>
  <c r="G6723" i="155" s="1"/>
  <c r="H6723" i="155" s="1"/>
  <c r="F6722" i="155"/>
  <c r="G6722" i="155" s="1"/>
  <c r="H6722" i="155" s="1"/>
  <c r="M6718" i="155"/>
  <c r="F6718" i="155"/>
  <c r="G6718" i="155" s="1"/>
  <c r="H6718" i="155" s="1"/>
  <c r="M6717" i="155"/>
  <c r="F6717" i="155"/>
  <c r="G6717" i="155" s="1"/>
  <c r="H6717" i="155" s="1"/>
  <c r="M6716" i="155"/>
  <c r="F6716" i="155"/>
  <c r="G6716" i="155" s="1"/>
  <c r="H6716" i="155" s="1"/>
  <c r="M6715" i="155"/>
  <c r="F6715" i="155"/>
  <c r="G6715" i="155" s="1"/>
  <c r="H6715" i="155" s="1"/>
  <c r="M6714" i="155"/>
  <c r="F6714" i="155"/>
  <c r="G6714" i="155" s="1"/>
  <c r="H6714" i="155" s="1"/>
  <c r="M6713" i="155"/>
  <c r="F6713" i="155"/>
  <c r="G6713" i="155" s="1"/>
  <c r="H6713" i="155" s="1"/>
  <c r="N6713" i="155" s="1"/>
  <c r="M6712" i="155"/>
  <c r="F6712" i="155"/>
  <c r="G6712" i="155" s="1"/>
  <c r="H6712" i="155" s="1"/>
  <c r="N6711" i="155"/>
  <c r="N6710" i="155"/>
  <c r="N6709" i="155"/>
  <c r="F6708" i="155"/>
  <c r="G6708" i="155" s="1"/>
  <c r="H6708" i="155" s="1"/>
  <c r="F6707" i="155"/>
  <c r="G6707" i="155" s="1"/>
  <c r="H6707" i="155" s="1"/>
  <c r="R6704" i="155"/>
  <c r="F6268" i="155"/>
  <c r="G6268" i="155" s="1"/>
  <c r="F6267" i="155"/>
  <c r="G6267" i="155" s="1"/>
  <c r="M6507" i="155"/>
  <c r="H6507" i="155"/>
  <c r="M6506" i="155"/>
  <c r="H6506" i="155"/>
  <c r="N6506" i="155" s="1"/>
  <c r="N6505" i="155"/>
  <c r="M6505" i="155"/>
  <c r="N6504" i="155"/>
  <c r="M6504" i="155"/>
  <c r="N6503" i="155"/>
  <c r="M6503" i="155"/>
  <c r="M6499" i="155"/>
  <c r="H6499" i="155"/>
  <c r="J6499" i="155" s="1"/>
  <c r="M6498" i="155"/>
  <c r="H6498" i="155"/>
  <c r="N6498" i="155" s="1"/>
  <c r="M6497" i="155"/>
  <c r="H6497" i="155"/>
  <c r="N6497" i="155" s="1"/>
  <c r="M6496" i="155"/>
  <c r="H6496" i="155"/>
  <c r="N6496" i="155" s="1"/>
  <c r="M6495" i="155"/>
  <c r="H6495" i="155"/>
  <c r="J6495" i="155" s="1"/>
  <c r="M6494" i="155"/>
  <c r="H6494" i="155"/>
  <c r="N6494" i="155" s="1"/>
  <c r="M6493" i="155"/>
  <c r="H6493" i="155"/>
  <c r="N6493" i="155" s="1"/>
  <c r="M6492" i="155"/>
  <c r="H6492" i="155"/>
  <c r="J6492" i="155" s="1"/>
  <c r="M6491" i="155"/>
  <c r="H6491" i="155"/>
  <c r="N6491" i="155" s="1"/>
  <c r="M6490" i="155"/>
  <c r="H6490" i="155"/>
  <c r="N6490" i="155" s="1"/>
  <c r="M6489" i="155"/>
  <c r="H6489" i="155"/>
  <c r="M6488" i="155"/>
  <c r="H6488" i="155"/>
  <c r="M6487" i="155"/>
  <c r="H6487" i="155"/>
  <c r="N6487" i="155" s="1"/>
  <c r="M6486" i="155"/>
  <c r="H6486" i="155"/>
  <c r="N6486" i="155" s="1"/>
  <c r="M6485" i="155"/>
  <c r="H6485" i="155"/>
  <c r="N6484" i="155"/>
  <c r="N6483" i="155"/>
  <c r="N6482" i="155"/>
  <c r="N6481" i="155"/>
  <c r="N6480" i="155"/>
  <c r="N6479" i="155"/>
  <c r="N6478" i="155"/>
  <c r="H6477" i="155"/>
  <c r="H6476" i="155"/>
  <c r="H6475" i="155"/>
  <c r="H6474" i="155"/>
  <c r="M6470" i="155"/>
  <c r="F6470" i="155"/>
  <c r="G6470" i="155" s="1"/>
  <c r="H6470" i="155" s="1"/>
  <c r="M6469" i="155"/>
  <c r="F6469" i="155"/>
  <c r="G6469" i="155" s="1"/>
  <c r="H6469" i="155" s="1"/>
  <c r="M6468" i="155"/>
  <c r="F6468" i="155"/>
  <c r="G6468" i="155" s="1"/>
  <c r="H6468" i="155" s="1"/>
  <c r="M6467" i="155"/>
  <c r="F6467" i="155"/>
  <c r="G6467" i="155" s="1"/>
  <c r="H6467" i="155" s="1"/>
  <c r="M6466" i="155"/>
  <c r="F6466" i="155"/>
  <c r="G6466" i="155" s="1"/>
  <c r="H6466" i="155" s="1"/>
  <c r="M6465" i="155"/>
  <c r="F6465" i="155"/>
  <c r="G6465" i="155" s="1"/>
  <c r="H6465" i="155" s="1"/>
  <c r="M6464" i="155"/>
  <c r="F6464" i="155"/>
  <c r="G6464" i="155" s="1"/>
  <c r="H6464" i="155" s="1"/>
  <c r="N6464" i="155" s="1"/>
  <c r="M6463" i="155"/>
  <c r="F6463" i="155"/>
  <c r="G6463" i="155" s="1"/>
  <c r="H6463" i="155" s="1"/>
  <c r="M6462" i="155"/>
  <c r="F6462" i="155"/>
  <c r="G6462" i="155" s="1"/>
  <c r="H6462" i="155" s="1"/>
  <c r="M6461" i="155"/>
  <c r="F6461" i="155"/>
  <c r="G6461" i="155" s="1"/>
  <c r="H6461" i="155" s="1"/>
  <c r="F6460" i="155"/>
  <c r="G6460" i="155" s="1"/>
  <c r="H6460" i="155" s="1"/>
  <c r="F6459" i="155"/>
  <c r="G6459" i="155" s="1"/>
  <c r="H6459" i="155" s="1"/>
  <c r="F6458" i="155"/>
  <c r="G6458" i="155" s="1"/>
  <c r="H6458" i="155" s="1"/>
  <c r="M6454" i="155"/>
  <c r="F6454" i="155"/>
  <c r="G6454" i="155" s="1"/>
  <c r="H6454" i="155" s="1"/>
  <c r="M6453" i="155"/>
  <c r="F6453" i="155"/>
  <c r="G6453" i="155" s="1"/>
  <c r="H6453" i="155" s="1"/>
  <c r="N6453" i="155" s="1"/>
  <c r="M6452" i="155"/>
  <c r="F6452" i="155"/>
  <c r="G6452" i="155" s="1"/>
  <c r="H6452" i="155" s="1"/>
  <c r="M6451" i="155"/>
  <c r="F6451" i="155"/>
  <c r="G6451" i="155" s="1"/>
  <c r="H6451" i="155" s="1"/>
  <c r="M6450" i="155"/>
  <c r="F6450" i="155"/>
  <c r="G6450" i="155" s="1"/>
  <c r="H6450" i="155" s="1"/>
  <c r="M6449" i="155"/>
  <c r="F6449" i="155"/>
  <c r="G6449" i="155" s="1"/>
  <c r="H6449" i="155" s="1"/>
  <c r="M6448" i="155"/>
  <c r="F6448" i="155"/>
  <c r="G6448" i="155" s="1"/>
  <c r="H6448" i="155" s="1"/>
  <c r="N6447" i="155"/>
  <c r="N6446" i="155"/>
  <c r="N6445" i="155"/>
  <c r="N6444" i="155"/>
  <c r="M6443" i="155"/>
  <c r="F6443" i="155"/>
  <c r="G6443" i="155" s="1"/>
  <c r="H6443" i="155" s="1"/>
  <c r="R6440" i="155"/>
  <c r="H5861" i="155"/>
  <c r="H5860" i="155"/>
  <c r="M7211" i="155"/>
  <c r="H7211" i="155"/>
  <c r="M7210" i="155"/>
  <c r="H7210" i="155"/>
  <c r="N7210" i="155" s="1"/>
  <c r="M7209" i="155"/>
  <c r="H7209" i="155"/>
  <c r="J7209" i="155" s="1"/>
  <c r="N7208" i="155"/>
  <c r="N7207" i="155"/>
  <c r="M7203" i="155"/>
  <c r="H7203" i="155"/>
  <c r="N7203" i="155" s="1"/>
  <c r="M7202" i="155"/>
  <c r="H7202" i="155"/>
  <c r="M7201" i="155"/>
  <c r="H7201" i="155"/>
  <c r="N7201" i="155" s="1"/>
  <c r="M7200" i="155"/>
  <c r="H7200" i="155"/>
  <c r="M7199" i="155"/>
  <c r="H7199" i="155"/>
  <c r="J7199" i="155" s="1"/>
  <c r="M7198" i="155"/>
  <c r="H7198" i="155"/>
  <c r="N7198" i="155" s="1"/>
  <c r="M7197" i="155"/>
  <c r="H7197" i="155"/>
  <c r="N7197" i="155" s="1"/>
  <c r="M7196" i="155"/>
  <c r="H7196" i="155"/>
  <c r="J7196" i="155" s="1"/>
  <c r="M7195" i="155"/>
  <c r="H7195" i="155"/>
  <c r="N7195" i="155" s="1"/>
  <c r="M7194" i="155"/>
  <c r="H7194" i="155"/>
  <c r="M7193" i="155"/>
  <c r="H7193" i="155"/>
  <c r="M7192" i="155"/>
  <c r="H7192" i="155"/>
  <c r="N7192" i="155" s="1"/>
  <c r="M7191" i="155"/>
  <c r="H7191" i="155"/>
  <c r="M7190" i="155"/>
  <c r="H7190" i="155"/>
  <c r="N7190" i="155" s="1"/>
  <c r="M7189" i="155"/>
  <c r="H7189" i="155"/>
  <c r="N7189" i="155" s="1"/>
  <c r="M7188" i="155"/>
  <c r="H7188" i="155"/>
  <c r="M7187" i="155"/>
  <c r="H7187" i="155"/>
  <c r="N7187" i="155" s="1"/>
  <c r="M7186" i="155"/>
  <c r="H7186" i="155"/>
  <c r="M7185" i="155"/>
  <c r="H7185" i="155"/>
  <c r="N7184" i="155"/>
  <c r="N7183" i="155"/>
  <c r="N7182" i="155"/>
  <c r="N7181" i="155"/>
  <c r="N7180" i="155"/>
  <c r="N7179" i="155"/>
  <c r="H7178" i="155"/>
  <c r="M7174" i="155"/>
  <c r="F7174" i="155"/>
  <c r="G7174" i="155" s="1"/>
  <c r="H7174" i="155" s="1"/>
  <c r="M7173" i="155"/>
  <c r="F7173" i="155"/>
  <c r="G7173" i="155" s="1"/>
  <c r="H7173" i="155" s="1"/>
  <c r="N7173" i="155" s="1"/>
  <c r="M7172" i="155"/>
  <c r="F7172" i="155"/>
  <c r="G7172" i="155" s="1"/>
  <c r="H7172" i="155" s="1"/>
  <c r="M7171" i="155"/>
  <c r="F7171" i="155"/>
  <c r="G7171" i="155" s="1"/>
  <c r="H7171" i="155" s="1"/>
  <c r="M7170" i="155"/>
  <c r="F7170" i="155"/>
  <c r="G7170" i="155" s="1"/>
  <c r="H7170" i="155" s="1"/>
  <c r="M7169" i="155"/>
  <c r="F7169" i="155"/>
  <c r="G7169" i="155" s="1"/>
  <c r="H7169" i="155" s="1"/>
  <c r="M7168" i="155"/>
  <c r="F7168" i="155"/>
  <c r="G7168" i="155" s="1"/>
  <c r="H7168" i="155" s="1"/>
  <c r="M7167" i="155"/>
  <c r="F7167" i="155"/>
  <c r="G7167" i="155" s="1"/>
  <c r="H7167" i="155" s="1"/>
  <c r="M7166" i="155"/>
  <c r="F7166" i="155"/>
  <c r="G7166" i="155" s="1"/>
  <c r="H7166" i="155" s="1"/>
  <c r="M7165" i="155"/>
  <c r="F7165" i="155"/>
  <c r="G7165" i="155" s="1"/>
  <c r="H7165" i="155" s="1"/>
  <c r="N7165" i="155" s="1"/>
  <c r="F7164" i="155"/>
  <c r="G7164" i="155" s="1"/>
  <c r="H7164" i="155" s="1"/>
  <c r="F7163" i="155"/>
  <c r="G7163" i="155" s="1"/>
  <c r="H7163" i="155" s="1"/>
  <c r="F7162" i="155"/>
  <c r="G7162" i="155" s="1"/>
  <c r="H7162" i="155" s="1"/>
  <c r="M7158" i="155"/>
  <c r="F7158" i="155"/>
  <c r="G7158" i="155" s="1"/>
  <c r="H7158" i="155" s="1"/>
  <c r="M7157" i="155"/>
  <c r="F7157" i="155"/>
  <c r="G7157" i="155" s="1"/>
  <c r="H7157" i="155" s="1"/>
  <c r="M7156" i="155"/>
  <c r="F7156" i="155"/>
  <c r="G7156" i="155" s="1"/>
  <c r="H7156" i="155" s="1"/>
  <c r="M7155" i="155"/>
  <c r="F7155" i="155"/>
  <c r="G7155" i="155" s="1"/>
  <c r="H7155" i="155" s="1"/>
  <c r="M7154" i="155"/>
  <c r="F7154" i="155"/>
  <c r="G7154" i="155" s="1"/>
  <c r="H7154" i="155" s="1"/>
  <c r="N7154" i="155" s="1"/>
  <c r="M7153" i="155"/>
  <c r="F7153" i="155"/>
  <c r="G7153" i="155" s="1"/>
  <c r="H7153" i="155" s="1"/>
  <c r="M7152" i="155"/>
  <c r="F7152" i="155"/>
  <c r="G7152" i="155" s="1"/>
  <c r="H7152" i="155" s="1"/>
  <c r="M7151" i="155"/>
  <c r="F7151" i="155"/>
  <c r="G7151" i="155" s="1"/>
  <c r="H7151" i="155" s="1"/>
  <c r="N7150" i="155"/>
  <c r="N7149" i="155"/>
  <c r="N7148" i="155"/>
  <c r="N7147" i="155"/>
  <c r="R7144" i="155"/>
  <c r="F5475" i="155"/>
  <c r="G5475" i="155" s="1"/>
  <c r="F5387" i="155"/>
  <c r="G5387" i="155" s="1"/>
  <c r="H5387" i="155" s="1"/>
  <c r="F5124" i="155"/>
  <c r="G5124" i="155" s="1"/>
  <c r="F5123" i="155"/>
  <c r="G5123" i="155" s="1"/>
  <c r="H5071" i="155"/>
  <c r="H5070" i="155"/>
  <c r="H5069" i="155"/>
  <c r="H5068" i="155"/>
  <c r="H5067" i="155"/>
  <c r="F5038" i="155"/>
  <c r="G5038" i="155" s="1"/>
  <c r="H5038" i="155" s="1"/>
  <c r="F5037" i="155"/>
  <c r="G5037" i="155" s="1"/>
  <c r="F5036" i="155"/>
  <c r="G5036" i="155" s="1"/>
  <c r="H5036" i="155" s="1"/>
  <c r="F5035" i="155"/>
  <c r="G5035" i="155" s="1"/>
  <c r="H5035" i="155" s="1"/>
  <c r="F4947" i="155"/>
  <c r="G4947" i="155" s="1"/>
  <c r="F4683" i="155"/>
  <c r="M4659" i="155"/>
  <c r="H4659" i="155"/>
  <c r="M4658" i="155"/>
  <c r="H4658" i="155"/>
  <c r="M4657" i="155"/>
  <c r="H4657" i="155"/>
  <c r="M4656" i="155"/>
  <c r="H4656" i="155"/>
  <c r="N4656" i="155" s="1"/>
  <c r="M4655" i="155"/>
  <c r="H4655" i="155"/>
  <c r="N4655" i="155" s="1"/>
  <c r="M4651" i="155"/>
  <c r="H4651" i="155"/>
  <c r="N4651" i="155" s="1"/>
  <c r="M4650" i="155"/>
  <c r="H4650" i="155"/>
  <c r="M4649" i="155"/>
  <c r="H4649" i="155"/>
  <c r="N4649" i="155" s="1"/>
  <c r="M4648" i="155"/>
  <c r="H4648" i="155"/>
  <c r="J4648" i="155" s="1"/>
  <c r="M4647" i="155"/>
  <c r="H4647" i="155"/>
  <c r="M4646" i="155"/>
  <c r="H4646" i="155"/>
  <c r="N4646" i="155" s="1"/>
  <c r="M4645" i="155"/>
  <c r="H4645" i="155"/>
  <c r="N4645" i="155" s="1"/>
  <c r="M4644" i="155"/>
  <c r="H4644" i="155"/>
  <c r="N4644" i="155" s="1"/>
  <c r="M4643" i="155"/>
  <c r="H4643" i="155"/>
  <c r="N4643" i="155" s="1"/>
  <c r="M4642" i="155"/>
  <c r="H4642" i="155"/>
  <c r="N4642" i="155" s="1"/>
  <c r="M4641" i="155"/>
  <c r="H4641" i="155"/>
  <c r="N4641" i="155" s="1"/>
  <c r="M4640" i="155"/>
  <c r="H4640" i="155"/>
  <c r="M4639" i="155"/>
  <c r="H4639" i="155"/>
  <c r="N4639" i="155" s="1"/>
  <c r="M4638" i="155"/>
  <c r="H4638" i="155"/>
  <c r="M4637" i="155"/>
  <c r="H4637" i="155"/>
  <c r="J4637" i="155" s="1"/>
  <c r="M4636" i="155"/>
  <c r="H4636" i="155"/>
  <c r="N4636" i="155" s="1"/>
  <c r="M4635" i="155"/>
  <c r="H4635" i="155"/>
  <c r="N4635" i="155" s="1"/>
  <c r="M4634" i="155"/>
  <c r="H4634" i="155"/>
  <c r="N4634" i="155" s="1"/>
  <c r="M4633" i="155"/>
  <c r="H4633" i="155"/>
  <c r="N4633" i="155" s="1"/>
  <c r="M4632" i="155"/>
  <c r="H4632" i="155"/>
  <c r="J4632" i="155" s="1"/>
  <c r="M4631" i="155"/>
  <c r="H4631" i="155"/>
  <c r="N4631" i="155" s="1"/>
  <c r="N4630" i="155"/>
  <c r="N4629" i="155"/>
  <c r="N4628" i="155"/>
  <c r="N4627" i="155"/>
  <c r="N4626" i="155"/>
  <c r="M4622" i="155"/>
  <c r="F4622" i="155"/>
  <c r="G4622" i="155" s="1"/>
  <c r="H4622" i="155" s="1"/>
  <c r="M4621" i="155"/>
  <c r="F4621" i="155"/>
  <c r="G4621" i="155" s="1"/>
  <c r="H4621" i="155" s="1"/>
  <c r="M4620" i="155"/>
  <c r="F4620" i="155"/>
  <c r="G4620" i="155" s="1"/>
  <c r="H4620" i="155" s="1"/>
  <c r="M4619" i="155"/>
  <c r="F4619" i="155"/>
  <c r="G4619" i="155" s="1"/>
  <c r="H4619" i="155" s="1"/>
  <c r="J4619" i="155" s="1"/>
  <c r="M4618" i="155"/>
  <c r="F4618" i="155"/>
  <c r="G4618" i="155" s="1"/>
  <c r="H4618" i="155" s="1"/>
  <c r="N4618" i="155" s="1"/>
  <c r="M4617" i="155"/>
  <c r="F4617" i="155"/>
  <c r="G4617" i="155" s="1"/>
  <c r="H4617" i="155" s="1"/>
  <c r="M4616" i="155"/>
  <c r="F4616" i="155"/>
  <c r="G4616" i="155" s="1"/>
  <c r="H4616" i="155" s="1"/>
  <c r="M4615" i="155"/>
  <c r="F4615" i="155"/>
  <c r="G4615" i="155" s="1"/>
  <c r="H4615" i="155" s="1"/>
  <c r="M4614" i="155"/>
  <c r="F4614" i="155"/>
  <c r="G4614" i="155" s="1"/>
  <c r="H4614" i="155" s="1"/>
  <c r="F4613" i="155"/>
  <c r="G4613" i="155" s="1"/>
  <c r="H4613" i="155" s="1"/>
  <c r="F4612" i="155"/>
  <c r="G4612" i="155" s="1"/>
  <c r="H4612" i="155" s="1"/>
  <c r="F4611" i="155"/>
  <c r="G4611" i="155" s="1"/>
  <c r="H4611" i="155" s="1"/>
  <c r="F4610" i="155"/>
  <c r="G4610" i="155" s="1"/>
  <c r="H4610" i="155" s="1"/>
  <c r="M4606" i="155"/>
  <c r="F4606" i="155"/>
  <c r="G4606" i="155" s="1"/>
  <c r="H4606" i="155" s="1"/>
  <c r="M4605" i="155"/>
  <c r="F4605" i="155"/>
  <c r="G4605" i="155" s="1"/>
  <c r="H4605" i="155" s="1"/>
  <c r="M4604" i="155"/>
  <c r="F4604" i="155"/>
  <c r="G4604" i="155" s="1"/>
  <c r="H4604" i="155" s="1"/>
  <c r="M4603" i="155"/>
  <c r="F4603" i="155"/>
  <c r="G4603" i="155" s="1"/>
  <c r="H4603" i="155" s="1"/>
  <c r="M4602" i="155"/>
  <c r="F4602" i="155"/>
  <c r="G4602" i="155" s="1"/>
  <c r="H4602" i="155" s="1"/>
  <c r="M4601" i="155"/>
  <c r="F4601" i="155"/>
  <c r="G4601" i="155" s="1"/>
  <c r="H4601" i="155" s="1"/>
  <c r="M4600" i="155"/>
  <c r="F4600" i="155"/>
  <c r="G4600" i="155" s="1"/>
  <c r="H4600" i="155" s="1"/>
  <c r="N4599" i="155"/>
  <c r="N4598" i="155"/>
  <c r="N4597" i="155"/>
  <c r="F4596" i="155"/>
  <c r="G4596" i="155" s="1"/>
  <c r="H4596" i="155" s="1"/>
  <c r="M4595" i="155"/>
  <c r="F4595" i="155"/>
  <c r="G4595" i="155" s="1"/>
  <c r="H4595" i="155" s="1"/>
  <c r="R4592" i="155"/>
  <c r="F4420" i="155"/>
  <c r="G4420" i="155" s="1"/>
  <c r="H4420" i="155" s="1"/>
  <c r="F4170" i="155"/>
  <c r="G4170" i="155" s="1"/>
  <c r="H4170" i="155" s="1"/>
  <c r="F4082" i="155"/>
  <c r="G4082" i="155" s="1"/>
  <c r="H4082" i="155" s="1"/>
  <c r="M9323" i="155"/>
  <c r="H9323" i="155"/>
  <c r="J9323" i="155" s="1"/>
  <c r="M9322" i="155"/>
  <c r="H9322" i="155"/>
  <c r="N9322" i="155" s="1"/>
  <c r="M9321" i="155"/>
  <c r="H9321" i="155"/>
  <c r="M9320" i="155"/>
  <c r="H9320" i="155"/>
  <c r="N9320" i="155" s="1"/>
  <c r="M9319" i="155"/>
  <c r="H9319" i="155"/>
  <c r="N9319" i="155" s="1"/>
  <c r="M9315" i="155"/>
  <c r="H9315" i="155"/>
  <c r="N9315" i="155" s="1"/>
  <c r="M9314" i="155"/>
  <c r="H9314" i="155"/>
  <c r="M9313" i="155"/>
  <c r="H9313" i="155"/>
  <c r="N9313" i="155" s="1"/>
  <c r="M9312" i="155"/>
  <c r="H9312" i="155"/>
  <c r="N9312" i="155" s="1"/>
  <c r="M9311" i="155"/>
  <c r="H9311" i="155"/>
  <c r="N9311" i="155" s="1"/>
  <c r="M9310" i="155"/>
  <c r="H9310" i="155"/>
  <c r="N9310" i="155" s="1"/>
  <c r="M9309" i="155"/>
  <c r="H9309" i="155"/>
  <c r="J9309" i="155" s="1"/>
  <c r="M9308" i="155"/>
  <c r="H9308" i="155"/>
  <c r="N9308" i="155" s="1"/>
  <c r="M9307" i="155"/>
  <c r="H9307" i="155"/>
  <c r="N9307" i="155" s="1"/>
  <c r="M9306" i="155"/>
  <c r="H9306" i="155"/>
  <c r="J9306" i="155" s="1"/>
  <c r="M9305" i="155"/>
  <c r="H9305" i="155"/>
  <c r="N9305" i="155" s="1"/>
  <c r="M9304" i="155"/>
  <c r="H9304" i="155"/>
  <c r="M9303" i="155"/>
  <c r="H9303" i="155"/>
  <c r="J9303" i="155" s="1"/>
  <c r="M9302" i="155"/>
  <c r="H9302" i="155"/>
  <c r="N9302" i="155" s="1"/>
  <c r="M9301" i="155"/>
  <c r="H9301" i="155"/>
  <c r="N9301" i="155" s="1"/>
  <c r="M9300" i="155"/>
  <c r="H9300" i="155"/>
  <c r="N9300" i="155" s="1"/>
  <c r="M9299" i="155"/>
  <c r="H9299" i="155"/>
  <c r="N9299" i="155" s="1"/>
  <c r="M9298" i="155"/>
  <c r="H9298" i="155"/>
  <c r="M9297" i="155"/>
  <c r="H9297" i="155"/>
  <c r="N9297" i="155" s="1"/>
  <c r="M9296" i="155"/>
  <c r="H9296" i="155"/>
  <c r="N9296" i="155" s="1"/>
  <c r="H9295" i="155"/>
  <c r="H9294" i="155"/>
  <c r="H9293" i="155"/>
  <c r="H9292" i="155"/>
  <c r="H9291" i="155"/>
  <c r="H9290" i="155"/>
  <c r="M9286" i="155"/>
  <c r="F9286" i="155"/>
  <c r="G9286" i="155" s="1"/>
  <c r="H9286" i="155" s="1"/>
  <c r="M9285" i="155"/>
  <c r="F9285" i="155"/>
  <c r="G9285" i="155" s="1"/>
  <c r="H9285" i="155" s="1"/>
  <c r="M9284" i="155"/>
  <c r="F9284" i="155"/>
  <c r="G9284" i="155" s="1"/>
  <c r="H9284" i="155" s="1"/>
  <c r="J9284" i="155" s="1"/>
  <c r="M9283" i="155"/>
  <c r="F9283" i="155"/>
  <c r="G9283" i="155" s="1"/>
  <c r="H9283" i="155" s="1"/>
  <c r="M9282" i="155"/>
  <c r="F9282" i="155"/>
  <c r="G9282" i="155" s="1"/>
  <c r="H9282" i="155" s="1"/>
  <c r="M9281" i="155"/>
  <c r="F9281" i="155"/>
  <c r="G9281" i="155" s="1"/>
  <c r="H9281" i="155" s="1"/>
  <c r="M9280" i="155"/>
  <c r="F9280" i="155"/>
  <c r="G9280" i="155" s="1"/>
  <c r="H9280" i="155" s="1"/>
  <c r="M9279" i="155"/>
  <c r="F9279" i="155"/>
  <c r="G9279" i="155" s="1"/>
  <c r="H9279" i="155" s="1"/>
  <c r="M9278" i="155"/>
  <c r="F9278" i="155"/>
  <c r="G9278" i="155" s="1"/>
  <c r="H9278" i="155" s="1"/>
  <c r="M9277" i="155"/>
  <c r="F9277" i="155"/>
  <c r="G9277" i="155" s="1"/>
  <c r="H9277" i="155" s="1"/>
  <c r="F9276" i="155"/>
  <c r="G9276" i="155" s="1"/>
  <c r="H9276" i="155" s="1"/>
  <c r="F9275" i="155"/>
  <c r="G9275" i="155" s="1"/>
  <c r="H9275" i="155" s="1"/>
  <c r="F9274" i="155"/>
  <c r="G9274" i="155" s="1"/>
  <c r="H9274" i="155" s="1"/>
  <c r="M9270" i="155"/>
  <c r="F9270" i="155"/>
  <c r="G9270" i="155" s="1"/>
  <c r="H9270" i="155" s="1"/>
  <c r="M9269" i="155"/>
  <c r="F9269" i="155"/>
  <c r="G9269" i="155" s="1"/>
  <c r="H9269" i="155" s="1"/>
  <c r="M9268" i="155"/>
  <c r="F9268" i="155"/>
  <c r="G9268" i="155" s="1"/>
  <c r="H9268" i="155" s="1"/>
  <c r="M9267" i="155"/>
  <c r="F9267" i="155"/>
  <c r="G9267" i="155" s="1"/>
  <c r="H9267" i="155" s="1"/>
  <c r="M9266" i="155"/>
  <c r="F9266" i="155"/>
  <c r="G9266" i="155" s="1"/>
  <c r="H9266" i="155" s="1"/>
  <c r="M9265" i="155"/>
  <c r="F9265" i="155"/>
  <c r="G9265" i="155" s="1"/>
  <c r="H9265" i="155" s="1"/>
  <c r="M9264" i="155"/>
  <c r="F9264" i="155"/>
  <c r="G9264" i="155" s="1"/>
  <c r="H9264" i="155" s="1"/>
  <c r="M9263" i="155"/>
  <c r="F9263" i="155"/>
  <c r="G9263" i="155" s="1"/>
  <c r="H9263" i="155" s="1"/>
  <c r="M9262" i="155"/>
  <c r="F9262" i="155"/>
  <c r="G9262" i="155" s="1"/>
  <c r="H9262" i="155" s="1"/>
  <c r="M9261" i="155"/>
  <c r="F9261" i="155"/>
  <c r="G9261" i="155" s="1"/>
  <c r="H9261" i="155" s="1"/>
  <c r="M9260" i="155"/>
  <c r="F9260" i="155"/>
  <c r="G9260" i="155" s="1"/>
  <c r="H9260" i="155" s="1"/>
  <c r="M9259" i="155"/>
  <c r="F9259" i="155"/>
  <c r="G9259" i="155" s="1"/>
  <c r="H9259" i="155" s="1"/>
  <c r="R9256" i="155"/>
  <c r="M8531" i="155"/>
  <c r="H8531" i="155"/>
  <c r="J8531" i="155" s="1"/>
  <c r="M8530" i="155"/>
  <c r="H8530" i="155"/>
  <c r="N8530" i="155" s="1"/>
  <c r="M8529" i="155"/>
  <c r="H8529" i="155"/>
  <c r="N8529" i="155" s="1"/>
  <c r="M8528" i="155"/>
  <c r="H8528" i="155"/>
  <c r="M8527" i="155"/>
  <c r="H8527" i="155"/>
  <c r="M8523" i="155"/>
  <c r="H8523" i="155"/>
  <c r="J8523" i="155" s="1"/>
  <c r="M8522" i="155"/>
  <c r="H8522" i="155"/>
  <c r="J8522" i="155" s="1"/>
  <c r="M8521" i="155"/>
  <c r="H8521" i="155"/>
  <c r="N8521" i="155" s="1"/>
  <c r="M8520" i="155"/>
  <c r="H8520" i="155"/>
  <c r="M8519" i="155"/>
  <c r="H8519" i="155"/>
  <c r="J8519" i="155" s="1"/>
  <c r="M8518" i="155"/>
  <c r="H8518" i="155"/>
  <c r="N8518" i="155" s="1"/>
  <c r="M8517" i="155"/>
  <c r="H8517" i="155"/>
  <c r="N8517" i="155" s="1"/>
  <c r="M8516" i="155"/>
  <c r="H8516" i="155"/>
  <c r="J8516" i="155" s="1"/>
  <c r="M8515" i="155"/>
  <c r="H8515" i="155"/>
  <c r="J8515" i="155" s="1"/>
  <c r="M8514" i="155"/>
  <c r="H8514" i="155"/>
  <c r="M8513" i="155"/>
  <c r="H8513" i="155"/>
  <c r="N8513" i="155" s="1"/>
  <c r="M8512" i="155"/>
  <c r="H8512" i="155"/>
  <c r="M8511" i="155"/>
  <c r="H8511" i="155"/>
  <c r="M8510" i="155"/>
  <c r="H8510" i="155"/>
  <c r="N8510" i="155" s="1"/>
  <c r="M8509" i="155"/>
  <c r="H8509" i="155"/>
  <c r="N8509" i="155" s="1"/>
  <c r="M8508" i="155"/>
  <c r="H8508" i="155"/>
  <c r="J8508" i="155" s="1"/>
  <c r="M8507" i="155"/>
  <c r="H8507" i="155"/>
  <c r="M8506" i="155"/>
  <c r="H8506" i="155"/>
  <c r="J8506" i="155" s="1"/>
  <c r="M8505" i="155"/>
  <c r="H8505" i="155"/>
  <c r="N8505" i="155" s="1"/>
  <c r="M8504" i="155"/>
  <c r="H8504" i="155"/>
  <c r="M8503" i="155"/>
  <c r="H8503" i="155"/>
  <c r="J8503" i="155" s="1"/>
  <c r="N8502" i="155"/>
  <c r="N8501" i="155"/>
  <c r="N8500" i="155"/>
  <c r="N8499" i="155"/>
  <c r="H8498" i="155"/>
  <c r="M8494" i="155"/>
  <c r="F8494" i="155"/>
  <c r="G8494" i="155" s="1"/>
  <c r="H8494" i="155" s="1"/>
  <c r="M8493" i="155"/>
  <c r="F8493" i="155"/>
  <c r="G8493" i="155" s="1"/>
  <c r="H8493" i="155" s="1"/>
  <c r="M8492" i="155"/>
  <c r="F8492" i="155"/>
  <c r="G8492" i="155" s="1"/>
  <c r="H8492" i="155" s="1"/>
  <c r="M8491" i="155"/>
  <c r="F8491" i="155"/>
  <c r="G8491" i="155" s="1"/>
  <c r="H8491" i="155" s="1"/>
  <c r="M8490" i="155"/>
  <c r="F8490" i="155"/>
  <c r="G8490" i="155" s="1"/>
  <c r="H8490" i="155" s="1"/>
  <c r="M8489" i="155"/>
  <c r="F8489" i="155"/>
  <c r="G8489" i="155" s="1"/>
  <c r="H8489" i="155" s="1"/>
  <c r="M8488" i="155"/>
  <c r="F8488" i="155"/>
  <c r="G8488" i="155" s="1"/>
  <c r="H8488" i="155" s="1"/>
  <c r="M8487" i="155"/>
  <c r="F8487" i="155"/>
  <c r="G8487" i="155" s="1"/>
  <c r="H8487" i="155" s="1"/>
  <c r="M8486" i="155"/>
  <c r="F8486" i="155"/>
  <c r="G8486" i="155" s="1"/>
  <c r="H8486" i="155" s="1"/>
  <c r="N8485" i="155"/>
  <c r="N8484" i="155"/>
  <c r="F8483" i="155"/>
  <c r="G8483" i="155" s="1"/>
  <c r="H8483" i="155" s="1"/>
  <c r="F8482" i="155"/>
  <c r="G8482" i="155" s="1"/>
  <c r="H8482" i="155" s="1"/>
  <c r="M8478" i="155"/>
  <c r="F8478" i="155"/>
  <c r="G8478" i="155" s="1"/>
  <c r="H8478" i="155" s="1"/>
  <c r="M8477" i="155"/>
  <c r="F8477" i="155"/>
  <c r="G8477" i="155" s="1"/>
  <c r="H8477" i="155" s="1"/>
  <c r="M8476" i="155"/>
  <c r="F8476" i="155"/>
  <c r="G8476" i="155" s="1"/>
  <c r="H8476" i="155" s="1"/>
  <c r="M8475" i="155"/>
  <c r="F8475" i="155"/>
  <c r="G8475" i="155" s="1"/>
  <c r="H8475" i="155" s="1"/>
  <c r="M8474" i="155"/>
  <c r="F8474" i="155"/>
  <c r="G8474" i="155" s="1"/>
  <c r="H8474" i="155" s="1"/>
  <c r="M8473" i="155"/>
  <c r="F8473" i="155"/>
  <c r="G8473" i="155" s="1"/>
  <c r="H8473" i="155" s="1"/>
  <c r="M8472" i="155"/>
  <c r="F8472" i="155"/>
  <c r="G8472" i="155" s="1"/>
  <c r="H8472" i="155" s="1"/>
  <c r="M8471" i="155"/>
  <c r="F8471" i="155"/>
  <c r="G8471" i="155" s="1"/>
  <c r="H8471" i="155" s="1"/>
  <c r="N8470" i="155"/>
  <c r="N8469" i="155"/>
  <c r="N8468" i="155"/>
  <c r="N8467" i="155"/>
  <c r="R8464" i="155"/>
  <c r="M5363" i="155"/>
  <c r="H5363" i="155"/>
  <c r="M5362" i="155"/>
  <c r="H5362" i="155"/>
  <c r="N5362" i="155" s="1"/>
  <c r="M5361" i="155"/>
  <c r="H5361" i="155"/>
  <c r="M5360" i="155"/>
  <c r="H5360" i="155"/>
  <c r="N5360" i="155" s="1"/>
  <c r="M5359" i="155"/>
  <c r="H5359" i="155"/>
  <c r="N5359" i="155" s="1"/>
  <c r="M5355" i="155"/>
  <c r="H5355" i="155"/>
  <c r="N5355" i="155" s="1"/>
  <c r="M5354" i="155"/>
  <c r="H5354" i="155"/>
  <c r="M5353" i="155"/>
  <c r="H5353" i="155"/>
  <c r="N5353" i="155" s="1"/>
  <c r="M5352" i="155"/>
  <c r="H5352" i="155"/>
  <c r="M5351" i="155"/>
  <c r="H5351" i="155"/>
  <c r="N5351" i="155" s="1"/>
  <c r="M5350" i="155"/>
  <c r="H5350" i="155"/>
  <c r="N5350" i="155" s="1"/>
  <c r="M5349" i="155"/>
  <c r="H5349" i="155"/>
  <c r="J5349" i="155" s="1"/>
  <c r="M5348" i="155"/>
  <c r="H5348" i="155"/>
  <c r="N5348" i="155" s="1"/>
  <c r="M5347" i="155"/>
  <c r="H5347" i="155"/>
  <c r="N5347" i="155" s="1"/>
  <c r="M5346" i="155"/>
  <c r="H5346" i="155"/>
  <c r="N5346" i="155" s="1"/>
  <c r="M5345" i="155"/>
  <c r="H5345" i="155"/>
  <c r="J5345" i="155" s="1"/>
  <c r="M5344" i="155"/>
  <c r="H5344" i="155"/>
  <c r="M5343" i="155"/>
  <c r="H5343" i="155"/>
  <c r="N5343" i="155" s="1"/>
  <c r="M5342" i="155"/>
  <c r="H5342" i="155"/>
  <c r="N5342" i="155" s="1"/>
  <c r="M5341" i="155"/>
  <c r="H5341" i="155"/>
  <c r="J5341" i="155" s="1"/>
  <c r="M5340" i="155"/>
  <c r="H5340" i="155"/>
  <c r="M5339" i="155"/>
  <c r="H5339" i="155"/>
  <c r="N5339" i="155" s="1"/>
  <c r="M5338" i="155"/>
  <c r="H5338" i="155"/>
  <c r="N5338" i="155" s="1"/>
  <c r="M5337" i="155"/>
  <c r="H5337" i="155"/>
  <c r="M5336" i="155"/>
  <c r="H5336" i="155"/>
  <c r="M5335" i="155"/>
  <c r="H5335" i="155"/>
  <c r="N5335" i="155" s="1"/>
  <c r="N5334" i="155"/>
  <c r="N5333" i="155"/>
  <c r="N5332" i="155"/>
  <c r="N5331" i="155"/>
  <c r="H5330" i="155"/>
  <c r="M5326" i="155"/>
  <c r="F5326" i="155"/>
  <c r="G5326" i="155" s="1"/>
  <c r="H5326" i="155" s="1"/>
  <c r="N5326" i="155" s="1"/>
  <c r="M5325" i="155"/>
  <c r="F5325" i="155"/>
  <c r="G5325" i="155" s="1"/>
  <c r="H5325" i="155" s="1"/>
  <c r="M5324" i="155"/>
  <c r="F5324" i="155"/>
  <c r="G5324" i="155" s="1"/>
  <c r="H5324" i="155" s="1"/>
  <c r="M5323" i="155"/>
  <c r="F5323" i="155"/>
  <c r="G5323" i="155" s="1"/>
  <c r="H5323" i="155" s="1"/>
  <c r="M5322" i="155"/>
  <c r="F5322" i="155"/>
  <c r="G5322" i="155" s="1"/>
  <c r="H5322" i="155" s="1"/>
  <c r="M5321" i="155"/>
  <c r="F5321" i="155"/>
  <c r="G5321" i="155" s="1"/>
  <c r="H5321" i="155" s="1"/>
  <c r="N5321" i="155" s="1"/>
  <c r="M5320" i="155"/>
  <c r="F5320" i="155"/>
  <c r="G5320" i="155" s="1"/>
  <c r="H5320" i="155" s="1"/>
  <c r="M5319" i="155"/>
  <c r="F5319" i="155"/>
  <c r="G5319" i="155" s="1"/>
  <c r="H5319" i="155" s="1"/>
  <c r="M5318" i="155"/>
  <c r="F5318" i="155"/>
  <c r="G5318" i="155" s="1"/>
  <c r="H5318" i="155" s="1"/>
  <c r="N5318" i="155" s="1"/>
  <c r="N5317" i="155"/>
  <c r="N5316" i="155"/>
  <c r="F5315" i="155"/>
  <c r="G5315" i="155" s="1"/>
  <c r="H5315" i="155" s="1"/>
  <c r="F5314" i="155"/>
  <c r="G5314" i="155" s="1"/>
  <c r="H5314" i="155" s="1"/>
  <c r="M5310" i="155"/>
  <c r="F5310" i="155"/>
  <c r="G5310" i="155" s="1"/>
  <c r="H5310" i="155" s="1"/>
  <c r="M5309" i="155"/>
  <c r="F5309" i="155"/>
  <c r="G5309" i="155" s="1"/>
  <c r="H5309" i="155" s="1"/>
  <c r="M5308" i="155"/>
  <c r="F5308" i="155"/>
  <c r="G5308" i="155" s="1"/>
  <c r="H5308" i="155" s="1"/>
  <c r="N5308" i="155" s="1"/>
  <c r="M5307" i="155"/>
  <c r="F5307" i="155"/>
  <c r="G5307" i="155" s="1"/>
  <c r="H5307" i="155" s="1"/>
  <c r="M5306" i="155"/>
  <c r="F5306" i="155"/>
  <c r="G5306" i="155" s="1"/>
  <c r="H5306" i="155" s="1"/>
  <c r="M5305" i="155"/>
  <c r="F5305" i="155"/>
  <c r="G5305" i="155" s="1"/>
  <c r="H5305" i="155" s="1"/>
  <c r="M5304" i="155"/>
  <c r="F5304" i="155"/>
  <c r="G5304" i="155" s="1"/>
  <c r="H5304" i="155" s="1"/>
  <c r="M5303" i="155"/>
  <c r="F5303" i="155"/>
  <c r="G5303" i="155" s="1"/>
  <c r="H5303" i="155" s="1"/>
  <c r="N5303" i="155" s="1"/>
  <c r="N5302" i="155"/>
  <c r="N5301" i="155"/>
  <c r="N5300" i="155"/>
  <c r="N5299" i="155"/>
  <c r="R5296" i="155"/>
  <c r="M8795" i="155"/>
  <c r="H8795" i="155"/>
  <c r="M8794" i="155"/>
  <c r="H8794" i="155"/>
  <c r="N8794" i="155" s="1"/>
  <c r="M8793" i="155"/>
  <c r="H8793" i="155"/>
  <c r="J8793" i="155" s="1"/>
  <c r="N8792" i="155"/>
  <c r="N8791" i="155"/>
  <c r="M8787" i="155"/>
  <c r="H8787" i="155"/>
  <c r="N8787" i="155" s="1"/>
  <c r="M8786" i="155"/>
  <c r="H8786" i="155"/>
  <c r="N8786" i="155" s="1"/>
  <c r="M8785" i="155"/>
  <c r="H8785" i="155"/>
  <c r="M8784" i="155"/>
  <c r="H8784" i="155"/>
  <c r="N8784" i="155" s="1"/>
  <c r="M8783" i="155"/>
  <c r="H8783" i="155"/>
  <c r="J8783" i="155" s="1"/>
  <c r="M8782" i="155"/>
  <c r="H8782" i="155"/>
  <c r="N8782" i="155" s="1"/>
  <c r="M8781" i="155"/>
  <c r="H8781" i="155"/>
  <c r="N8781" i="155" s="1"/>
  <c r="M8780" i="155"/>
  <c r="H8780" i="155"/>
  <c r="J8780" i="155" s="1"/>
  <c r="M8779" i="155"/>
  <c r="H8779" i="155"/>
  <c r="N8779" i="155" s="1"/>
  <c r="M8778" i="155"/>
  <c r="H8778" i="155"/>
  <c r="N8778" i="155" s="1"/>
  <c r="M8777" i="155"/>
  <c r="H8777" i="155"/>
  <c r="M8776" i="155"/>
  <c r="H8776" i="155"/>
  <c r="N8776" i="155" s="1"/>
  <c r="M8775" i="155"/>
  <c r="H8775" i="155"/>
  <c r="J8775" i="155" s="1"/>
  <c r="M8774" i="155"/>
  <c r="H8774" i="155"/>
  <c r="N8774" i="155" s="1"/>
  <c r="M8773" i="155"/>
  <c r="H8773" i="155"/>
  <c r="M8772" i="155"/>
  <c r="H8772" i="155"/>
  <c r="J8772" i="155" s="1"/>
  <c r="N8771" i="155"/>
  <c r="N8770" i="155"/>
  <c r="N8769" i="155"/>
  <c r="N8768" i="155"/>
  <c r="N8767" i="155"/>
  <c r="N8766" i="155"/>
  <c r="N8765" i="155"/>
  <c r="N8764" i="155"/>
  <c r="N8763" i="155"/>
  <c r="N8762" i="155"/>
  <c r="M8758" i="155"/>
  <c r="F8758" i="155"/>
  <c r="G8758" i="155" s="1"/>
  <c r="H8758" i="155" s="1"/>
  <c r="M8757" i="155"/>
  <c r="F8757" i="155"/>
  <c r="G8757" i="155" s="1"/>
  <c r="H8757" i="155" s="1"/>
  <c r="M8756" i="155"/>
  <c r="F8756" i="155"/>
  <c r="G8756" i="155" s="1"/>
  <c r="H8756" i="155" s="1"/>
  <c r="M8755" i="155"/>
  <c r="F8755" i="155"/>
  <c r="G8755" i="155" s="1"/>
  <c r="H8755" i="155" s="1"/>
  <c r="M8754" i="155"/>
  <c r="F8754" i="155"/>
  <c r="G8754" i="155" s="1"/>
  <c r="H8754" i="155" s="1"/>
  <c r="M8753" i="155"/>
  <c r="F8753" i="155"/>
  <c r="G8753" i="155" s="1"/>
  <c r="H8753" i="155" s="1"/>
  <c r="M8752" i="155"/>
  <c r="F8752" i="155"/>
  <c r="G8752" i="155" s="1"/>
  <c r="H8752" i="155" s="1"/>
  <c r="M8751" i="155"/>
  <c r="F8751" i="155"/>
  <c r="G8751" i="155" s="1"/>
  <c r="H8751" i="155" s="1"/>
  <c r="M8750" i="155"/>
  <c r="F8750" i="155"/>
  <c r="G8750" i="155" s="1"/>
  <c r="H8750" i="155" s="1"/>
  <c r="N8749" i="155"/>
  <c r="N8748" i="155"/>
  <c r="N8747" i="155"/>
  <c r="F8746" i="155"/>
  <c r="G8746" i="155" s="1"/>
  <c r="H8746" i="155" s="1"/>
  <c r="M8742" i="155"/>
  <c r="F8742" i="155"/>
  <c r="G8742" i="155" s="1"/>
  <c r="H8742" i="155" s="1"/>
  <c r="M8741" i="155"/>
  <c r="F8741" i="155"/>
  <c r="G8741" i="155" s="1"/>
  <c r="H8741" i="155" s="1"/>
  <c r="M8740" i="155"/>
  <c r="F8740" i="155"/>
  <c r="G8740" i="155" s="1"/>
  <c r="H8740" i="155" s="1"/>
  <c r="M8739" i="155"/>
  <c r="F8739" i="155"/>
  <c r="G8739" i="155" s="1"/>
  <c r="H8739" i="155" s="1"/>
  <c r="N8738" i="155"/>
  <c r="N8737" i="155"/>
  <c r="N8736" i="155"/>
  <c r="N8735" i="155"/>
  <c r="N8734" i="155"/>
  <c r="N8733" i="155"/>
  <c r="N8732" i="155"/>
  <c r="M8731" i="155"/>
  <c r="F8731" i="155"/>
  <c r="G8731" i="155" s="1"/>
  <c r="H8731" i="155" s="1"/>
  <c r="N8730" i="155"/>
  <c r="R8728" i="155"/>
  <c r="M8707" i="155"/>
  <c r="H8707" i="155"/>
  <c r="N8707" i="155" s="1"/>
  <c r="M8706" i="155"/>
  <c r="H8706" i="155"/>
  <c r="M8705" i="155"/>
  <c r="H8705" i="155"/>
  <c r="J8705" i="155" s="1"/>
  <c r="N8704" i="155"/>
  <c r="N8703" i="155"/>
  <c r="M8699" i="155"/>
  <c r="H8699" i="155"/>
  <c r="N8699" i="155" s="1"/>
  <c r="M8698" i="155"/>
  <c r="H8698" i="155"/>
  <c r="M8697" i="155"/>
  <c r="H8697" i="155"/>
  <c r="N8697" i="155" s="1"/>
  <c r="M8696" i="155"/>
  <c r="H8696" i="155"/>
  <c r="N8696" i="155" s="1"/>
  <c r="M8695" i="155"/>
  <c r="H8695" i="155"/>
  <c r="J8695" i="155" s="1"/>
  <c r="M8694" i="155"/>
  <c r="H8694" i="155"/>
  <c r="M8693" i="155"/>
  <c r="H8693" i="155"/>
  <c r="N8693" i="155" s="1"/>
  <c r="M8692" i="155"/>
  <c r="H8692" i="155"/>
  <c r="J8692" i="155" s="1"/>
  <c r="M8691" i="155"/>
  <c r="H8691" i="155"/>
  <c r="N8691" i="155" s="1"/>
  <c r="M8690" i="155"/>
  <c r="H8690" i="155"/>
  <c r="J8690" i="155" s="1"/>
  <c r="M8689" i="155"/>
  <c r="H8689" i="155"/>
  <c r="N8689" i="155" s="1"/>
  <c r="M8688" i="155"/>
  <c r="H8688" i="155"/>
  <c r="M8687" i="155"/>
  <c r="H8687" i="155"/>
  <c r="J8687" i="155" s="1"/>
  <c r="M8686" i="155"/>
  <c r="H8686" i="155"/>
  <c r="J8686" i="155" s="1"/>
  <c r="M8685" i="155"/>
  <c r="H8685" i="155"/>
  <c r="N8685" i="155" s="1"/>
  <c r="M8684" i="155"/>
  <c r="H8684" i="155"/>
  <c r="N8684" i="155" s="1"/>
  <c r="M8683" i="155"/>
  <c r="H8683" i="155"/>
  <c r="N8683" i="155" s="1"/>
  <c r="M8682" i="155"/>
  <c r="H8682" i="155"/>
  <c r="J8682" i="155" s="1"/>
  <c r="M8681" i="155"/>
  <c r="H8681" i="155"/>
  <c r="N8681" i="155" s="1"/>
  <c r="M8680" i="155"/>
  <c r="H8680" i="155"/>
  <c r="J8680" i="155" s="1"/>
  <c r="N8679" i="155"/>
  <c r="N8678" i="155"/>
  <c r="N8677" i="155"/>
  <c r="N8676" i="155"/>
  <c r="N8675" i="155"/>
  <c r="H8674" i="155"/>
  <c r="M8670" i="155"/>
  <c r="F8670" i="155"/>
  <c r="G8670" i="155" s="1"/>
  <c r="H8670" i="155" s="1"/>
  <c r="M8669" i="155"/>
  <c r="F8669" i="155"/>
  <c r="G8669" i="155" s="1"/>
  <c r="H8669" i="155" s="1"/>
  <c r="M8668" i="155"/>
  <c r="F8668" i="155"/>
  <c r="G8668" i="155" s="1"/>
  <c r="H8668" i="155" s="1"/>
  <c r="M8667" i="155"/>
  <c r="F8667" i="155"/>
  <c r="G8667" i="155" s="1"/>
  <c r="H8667" i="155" s="1"/>
  <c r="M8666" i="155"/>
  <c r="F8666" i="155"/>
  <c r="G8666" i="155" s="1"/>
  <c r="H8666" i="155" s="1"/>
  <c r="M8665" i="155"/>
  <c r="F8665" i="155"/>
  <c r="G8665" i="155" s="1"/>
  <c r="H8665" i="155" s="1"/>
  <c r="M8664" i="155"/>
  <c r="F8664" i="155"/>
  <c r="G8664" i="155" s="1"/>
  <c r="H8664" i="155" s="1"/>
  <c r="M8663" i="155"/>
  <c r="F8663" i="155"/>
  <c r="G8663" i="155" s="1"/>
  <c r="H8663" i="155" s="1"/>
  <c r="M8662" i="155"/>
  <c r="F8662" i="155"/>
  <c r="G8662" i="155" s="1"/>
  <c r="H8662" i="155" s="1"/>
  <c r="M8661" i="155"/>
  <c r="F8661" i="155"/>
  <c r="G8661" i="155" s="1"/>
  <c r="H8661" i="155" s="1"/>
  <c r="M8660" i="155"/>
  <c r="F8660" i="155"/>
  <c r="G8660" i="155" s="1"/>
  <c r="H8660" i="155" s="1"/>
  <c r="M8659" i="155"/>
  <c r="F8659" i="155"/>
  <c r="G8659" i="155" s="1"/>
  <c r="H8659" i="155" s="1"/>
  <c r="M8658" i="155"/>
  <c r="F8658" i="155"/>
  <c r="G8658" i="155" s="1"/>
  <c r="H8658" i="155" s="1"/>
  <c r="M8654" i="155"/>
  <c r="F8654" i="155"/>
  <c r="G8654" i="155" s="1"/>
  <c r="H8654" i="155" s="1"/>
  <c r="M8653" i="155"/>
  <c r="F8653" i="155"/>
  <c r="G8653" i="155" s="1"/>
  <c r="H8653" i="155" s="1"/>
  <c r="M8652" i="155"/>
  <c r="F8652" i="155"/>
  <c r="G8652" i="155" s="1"/>
  <c r="H8652" i="155" s="1"/>
  <c r="M8651" i="155"/>
  <c r="F8651" i="155"/>
  <c r="G8651" i="155" s="1"/>
  <c r="H8651" i="155" s="1"/>
  <c r="M8650" i="155"/>
  <c r="F8650" i="155"/>
  <c r="G8650" i="155" s="1"/>
  <c r="H8650" i="155" s="1"/>
  <c r="M8649" i="155"/>
  <c r="F8649" i="155"/>
  <c r="G8649" i="155" s="1"/>
  <c r="H8649" i="155" s="1"/>
  <c r="N8648" i="155"/>
  <c r="N8647" i="155"/>
  <c r="N8646" i="155"/>
  <c r="N8645" i="155"/>
  <c r="N8644" i="155"/>
  <c r="M8643" i="155"/>
  <c r="F8643" i="155"/>
  <c r="G8643" i="155" s="1"/>
  <c r="H8643" i="155" s="1"/>
  <c r="R8640" i="155"/>
  <c r="M3378" i="155"/>
  <c r="M3379" i="155"/>
  <c r="M3380" i="155"/>
  <c r="M8883" i="155"/>
  <c r="H8883" i="155"/>
  <c r="M8882" i="155"/>
  <c r="H8882" i="155"/>
  <c r="N8882" i="155" s="1"/>
  <c r="M8881" i="155"/>
  <c r="H8881" i="155"/>
  <c r="M8880" i="155"/>
  <c r="H8880" i="155"/>
  <c r="N8880" i="155" s="1"/>
  <c r="M8879" i="155"/>
  <c r="H8879" i="155"/>
  <c r="M8875" i="155"/>
  <c r="H8875" i="155"/>
  <c r="N8875" i="155" s="1"/>
  <c r="M8874" i="155"/>
  <c r="H8874" i="155"/>
  <c r="N8874" i="155" s="1"/>
  <c r="M8873" i="155"/>
  <c r="H8873" i="155"/>
  <c r="J8873" i="155" s="1"/>
  <c r="M8872" i="155"/>
  <c r="H8872" i="155"/>
  <c r="N8872" i="155" s="1"/>
  <c r="M8871" i="155"/>
  <c r="H8871" i="155"/>
  <c r="M8870" i="155"/>
  <c r="H8870" i="155"/>
  <c r="M8869" i="155"/>
  <c r="H8869" i="155"/>
  <c r="J8869" i="155" s="1"/>
  <c r="M8868" i="155"/>
  <c r="H8868" i="155"/>
  <c r="N8868" i="155" s="1"/>
  <c r="M8867" i="155"/>
  <c r="H8867" i="155"/>
  <c r="M8866" i="155"/>
  <c r="H8866" i="155"/>
  <c r="M8865" i="155"/>
  <c r="H8865" i="155"/>
  <c r="J8865" i="155" s="1"/>
  <c r="M8864" i="155"/>
  <c r="H8864" i="155"/>
  <c r="N8864" i="155" s="1"/>
  <c r="M8863" i="155"/>
  <c r="H8863" i="155"/>
  <c r="M8862" i="155"/>
  <c r="H8862" i="155"/>
  <c r="J8862" i="155" s="1"/>
  <c r="M8861" i="155"/>
  <c r="H8861" i="155"/>
  <c r="M8860" i="155"/>
  <c r="H8860" i="155"/>
  <c r="N8860" i="155" s="1"/>
  <c r="M8859" i="155"/>
  <c r="H8859" i="155"/>
  <c r="N8859" i="155" s="1"/>
  <c r="N8858" i="155"/>
  <c r="N8857" i="155"/>
  <c r="N8856" i="155"/>
  <c r="N8855" i="155"/>
  <c r="N8854" i="155"/>
  <c r="N8853" i="155"/>
  <c r="N8852" i="155"/>
  <c r="H8851" i="155"/>
  <c r="H8850" i="155"/>
  <c r="M8846" i="155"/>
  <c r="F8846" i="155"/>
  <c r="G8846" i="155" s="1"/>
  <c r="H8846" i="155" s="1"/>
  <c r="M8845" i="155"/>
  <c r="F8845" i="155"/>
  <c r="G8845" i="155" s="1"/>
  <c r="H8845" i="155" s="1"/>
  <c r="M8844" i="155"/>
  <c r="F8844" i="155"/>
  <c r="G8844" i="155" s="1"/>
  <c r="H8844" i="155" s="1"/>
  <c r="M8843" i="155"/>
  <c r="F8843" i="155"/>
  <c r="G8843" i="155" s="1"/>
  <c r="H8843" i="155" s="1"/>
  <c r="N8843" i="155" s="1"/>
  <c r="M8842" i="155"/>
  <c r="F8842" i="155"/>
  <c r="G8842" i="155" s="1"/>
  <c r="H8842" i="155" s="1"/>
  <c r="M8841" i="155"/>
  <c r="F8841" i="155"/>
  <c r="G8841" i="155" s="1"/>
  <c r="H8841" i="155" s="1"/>
  <c r="M8840" i="155"/>
  <c r="F8840" i="155"/>
  <c r="G8840" i="155" s="1"/>
  <c r="H8840" i="155" s="1"/>
  <c r="M8839" i="155"/>
  <c r="F8839" i="155"/>
  <c r="G8839" i="155" s="1"/>
  <c r="H8839" i="155" s="1"/>
  <c r="N8839" i="155" s="1"/>
  <c r="N8838" i="155"/>
  <c r="N8837" i="155"/>
  <c r="N8836" i="155"/>
  <c r="F8835" i="155"/>
  <c r="G8835" i="155" s="1"/>
  <c r="H8835" i="155" s="1"/>
  <c r="F8834" i="155"/>
  <c r="G8834" i="155" s="1"/>
  <c r="H8834" i="155" s="1"/>
  <c r="M8830" i="155"/>
  <c r="F8830" i="155"/>
  <c r="G8830" i="155" s="1"/>
  <c r="H8830" i="155" s="1"/>
  <c r="N8830" i="155" s="1"/>
  <c r="M8829" i="155"/>
  <c r="F8829" i="155"/>
  <c r="G8829" i="155" s="1"/>
  <c r="H8829" i="155" s="1"/>
  <c r="M8828" i="155"/>
  <c r="F8828" i="155"/>
  <c r="G8828" i="155" s="1"/>
  <c r="H8828" i="155" s="1"/>
  <c r="M8827" i="155"/>
  <c r="F8827" i="155"/>
  <c r="G8827" i="155" s="1"/>
  <c r="H8827" i="155" s="1"/>
  <c r="M8826" i="155"/>
  <c r="F8826" i="155"/>
  <c r="G8826" i="155" s="1"/>
  <c r="H8826" i="155" s="1"/>
  <c r="M8825" i="155"/>
  <c r="F8825" i="155"/>
  <c r="G8825" i="155" s="1"/>
  <c r="H8825" i="155" s="1"/>
  <c r="M8824" i="155"/>
  <c r="F8824" i="155"/>
  <c r="G8824" i="155" s="1"/>
  <c r="H8824" i="155" s="1"/>
  <c r="M8823" i="155"/>
  <c r="F8823" i="155"/>
  <c r="G8823" i="155" s="1"/>
  <c r="H8823" i="155" s="1"/>
  <c r="M8822" i="155"/>
  <c r="F8822" i="155"/>
  <c r="G8822" i="155" s="1"/>
  <c r="H8822" i="155" s="1"/>
  <c r="N8822" i="155" s="1"/>
  <c r="M8821" i="155"/>
  <c r="F8821" i="155"/>
  <c r="G8821" i="155" s="1"/>
  <c r="H8821" i="155" s="1"/>
  <c r="M8820" i="155"/>
  <c r="F8820" i="155"/>
  <c r="G8820" i="155" s="1"/>
  <c r="H8820" i="155" s="1"/>
  <c r="M8819" i="155"/>
  <c r="F8819" i="155"/>
  <c r="G8819" i="155" s="1"/>
  <c r="H8819" i="155" s="1"/>
  <c r="R8816" i="155"/>
  <c r="F3291" i="155"/>
  <c r="G3291" i="155" s="1"/>
  <c r="H3291" i="155" s="1"/>
  <c r="F3290" i="155"/>
  <c r="G3290" i="155" s="1"/>
  <c r="H3290" i="155" s="1"/>
  <c r="M9147" i="155"/>
  <c r="H9147" i="155"/>
  <c r="N9147" i="155" s="1"/>
  <c r="M9146" i="155"/>
  <c r="H9146" i="155"/>
  <c r="M9145" i="155"/>
  <c r="H9145" i="155"/>
  <c r="N9144" i="155"/>
  <c r="N9143" i="155"/>
  <c r="M9139" i="155"/>
  <c r="H9139" i="155"/>
  <c r="J9139" i="155" s="1"/>
  <c r="M9138" i="155"/>
  <c r="H9138" i="155"/>
  <c r="J9138" i="155" s="1"/>
  <c r="M9137" i="155"/>
  <c r="H9137" i="155"/>
  <c r="N9137" i="155" s="1"/>
  <c r="M9136" i="155"/>
  <c r="H9136" i="155"/>
  <c r="N9136" i="155" s="1"/>
  <c r="M9135" i="155"/>
  <c r="H9135" i="155"/>
  <c r="J9135" i="155" s="1"/>
  <c r="M9134" i="155"/>
  <c r="H9134" i="155"/>
  <c r="N9134" i="155" s="1"/>
  <c r="M9133" i="155"/>
  <c r="H9133" i="155"/>
  <c r="N9133" i="155" s="1"/>
  <c r="M9132" i="155"/>
  <c r="H9132" i="155"/>
  <c r="N9132" i="155" s="1"/>
  <c r="M9131" i="155"/>
  <c r="H9131" i="155"/>
  <c r="M9130" i="155"/>
  <c r="H9130" i="155"/>
  <c r="J9130" i="155" s="1"/>
  <c r="M9129" i="155"/>
  <c r="H9129" i="155"/>
  <c r="N9129" i="155" s="1"/>
  <c r="M9128" i="155"/>
  <c r="H9128" i="155"/>
  <c r="N9128" i="155" s="1"/>
  <c r="M9127" i="155"/>
  <c r="H9127" i="155"/>
  <c r="M9126" i="155"/>
  <c r="H9126" i="155"/>
  <c r="N9126" i="155" s="1"/>
  <c r="M9125" i="155"/>
  <c r="H9125" i="155"/>
  <c r="N9125" i="155" s="1"/>
  <c r="M9124" i="155"/>
  <c r="H9124" i="155"/>
  <c r="N9124" i="155" s="1"/>
  <c r="N9123" i="155"/>
  <c r="N9122" i="155"/>
  <c r="N9121" i="155"/>
  <c r="N9120" i="155"/>
  <c r="N9119" i="155"/>
  <c r="N9118" i="155"/>
  <c r="N9117" i="155"/>
  <c r="N9116" i="155"/>
  <c r="H9115" i="155"/>
  <c r="H9114" i="155"/>
  <c r="M9110" i="155"/>
  <c r="F9110" i="155"/>
  <c r="G9110" i="155" s="1"/>
  <c r="H9110" i="155" s="1"/>
  <c r="M9109" i="155"/>
  <c r="F9109" i="155"/>
  <c r="G9109" i="155" s="1"/>
  <c r="H9109" i="155" s="1"/>
  <c r="N9109" i="155" s="1"/>
  <c r="M9108" i="155"/>
  <c r="F9108" i="155"/>
  <c r="G9108" i="155" s="1"/>
  <c r="H9108" i="155" s="1"/>
  <c r="N9108" i="155" s="1"/>
  <c r="M9107" i="155"/>
  <c r="F9107" i="155"/>
  <c r="G9107" i="155" s="1"/>
  <c r="H9107" i="155" s="1"/>
  <c r="M9106" i="155"/>
  <c r="F9106" i="155"/>
  <c r="G9106" i="155" s="1"/>
  <c r="H9106" i="155" s="1"/>
  <c r="M9105" i="155"/>
  <c r="F9105" i="155"/>
  <c r="G9105" i="155" s="1"/>
  <c r="H9105" i="155" s="1"/>
  <c r="N9105" i="155" s="1"/>
  <c r="M9104" i="155"/>
  <c r="F9104" i="155"/>
  <c r="G9104" i="155" s="1"/>
  <c r="H9104" i="155" s="1"/>
  <c r="M9103" i="155"/>
  <c r="F9103" i="155"/>
  <c r="G9103" i="155" s="1"/>
  <c r="H9103" i="155" s="1"/>
  <c r="M9102" i="155"/>
  <c r="F9102" i="155"/>
  <c r="G9102" i="155" s="1"/>
  <c r="H9102" i="155" s="1"/>
  <c r="M9101" i="155"/>
  <c r="F9101" i="155"/>
  <c r="G9101" i="155" s="1"/>
  <c r="H9101" i="155" s="1"/>
  <c r="F9100" i="155"/>
  <c r="G9100" i="155" s="1"/>
  <c r="H9100" i="155" s="1"/>
  <c r="F9099" i="155"/>
  <c r="G9099" i="155" s="1"/>
  <c r="H9099" i="155" s="1"/>
  <c r="F9098" i="155"/>
  <c r="G9098" i="155" s="1"/>
  <c r="H9098" i="155" s="1"/>
  <c r="M9094" i="155"/>
  <c r="F9094" i="155"/>
  <c r="G9094" i="155" s="1"/>
  <c r="H9094" i="155" s="1"/>
  <c r="N9094" i="155" s="1"/>
  <c r="M9093" i="155"/>
  <c r="F9093" i="155"/>
  <c r="G9093" i="155" s="1"/>
  <c r="H9093" i="155" s="1"/>
  <c r="M9092" i="155"/>
  <c r="F9092" i="155"/>
  <c r="G9092" i="155" s="1"/>
  <c r="H9092" i="155" s="1"/>
  <c r="M9091" i="155"/>
  <c r="F9091" i="155"/>
  <c r="G9091" i="155" s="1"/>
  <c r="H9091" i="155" s="1"/>
  <c r="M9090" i="155"/>
  <c r="F9090" i="155"/>
  <c r="G9090" i="155" s="1"/>
  <c r="H9090" i="155" s="1"/>
  <c r="M9089" i="155"/>
  <c r="F9089" i="155"/>
  <c r="G9089" i="155" s="1"/>
  <c r="H9089" i="155" s="1"/>
  <c r="N9089" i="155" s="1"/>
  <c r="M9088" i="155"/>
  <c r="F9088" i="155"/>
  <c r="G9088" i="155" s="1"/>
  <c r="H9088" i="155" s="1"/>
  <c r="M9087" i="155"/>
  <c r="F9087" i="155"/>
  <c r="G9087" i="155" s="1"/>
  <c r="H9087" i="155" s="1"/>
  <c r="N9086" i="155"/>
  <c r="N9085" i="155"/>
  <c r="N9084" i="155"/>
  <c r="F9083" i="155"/>
  <c r="G9083" i="155" s="1"/>
  <c r="H9083" i="155" s="1"/>
  <c r="R9080" i="155"/>
  <c r="M7739" i="155"/>
  <c r="H7739" i="155"/>
  <c r="M7738" i="155"/>
  <c r="H7738" i="155"/>
  <c r="N7738" i="155" s="1"/>
  <c r="M7737" i="155"/>
  <c r="H7737" i="155"/>
  <c r="N7736" i="155"/>
  <c r="N7735" i="155"/>
  <c r="M7731" i="155"/>
  <c r="H7731" i="155"/>
  <c r="J7731" i="155" s="1"/>
  <c r="M7730" i="155"/>
  <c r="H7730" i="155"/>
  <c r="N7730" i="155" s="1"/>
  <c r="M7729" i="155"/>
  <c r="H7729" i="155"/>
  <c r="M7728" i="155"/>
  <c r="H7728" i="155"/>
  <c r="N7728" i="155" s="1"/>
  <c r="M7727" i="155"/>
  <c r="H7727" i="155"/>
  <c r="N7727" i="155" s="1"/>
  <c r="M7726" i="155"/>
  <c r="H7726" i="155"/>
  <c r="N7726" i="155" s="1"/>
  <c r="M7725" i="155"/>
  <c r="H7725" i="155"/>
  <c r="J7725" i="155" s="1"/>
  <c r="M7724" i="155"/>
  <c r="H7724" i="155"/>
  <c r="J7724" i="155" s="1"/>
  <c r="M7723" i="155"/>
  <c r="H7723" i="155"/>
  <c r="J7723" i="155" s="1"/>
  <c r="M7722" i="155"/>
  <c r="H7722" i="155"/>
  <c r="N7722" i="155" s="1"/>
  <c r="M7721" i="155"/>
  <c r="H7721" i="155"/>
  <c r="M7720" i="155"/>
  <c r="H7720" i="155"/>
  <c r="N7720" i="155" s="1"/>
  <c r="M7719" i="155"/>
  <c r="H7719" i="155"/>
  <c r="J7719" i="155" s="1"/>
  <c r="M7718" i="155"/>
  <c r="H7718" i="155"/>
  <c r="N7718" i="155" s="1"/>
  <c r="M7717" i="155"/>
  <c r="H7717" i="155"/>
  <c r="M7716" i="155"/>
  <c r="H7716" i="155"/>
  <c r="J7716" i="155" s="1"/>
  <c r="N7715" i="155"/>
  <c r="N7714" i="155"/>
  <c r="N7713" i="155"/>
  <c r="N7712" i="155"/>
  <c r="N7711" i="155"/>
  <c r="N7710" i="155"/>
  <c r="N7709" i="155"/>
  <c r="N7708" i="155"/>
  <c r="H7707" i="155"/>
  <c r="H7706" i="155"/>
  <c r="M7702" i="155"/>
  <c r="F7702" i="155"/>
  <c r="G7702" i="155" s="1"/>
  <c r="H7702" i="155" s="1"/>
  <c r="M7701" i="155"/>
  <c r="F7701" i="155"/>
  <c r="G7701" i="155" s="1"/>
  <c r="H7701" i="155" s="1"/>
  <c r="M7700" i="155"/>
  <c r="F7700" i="155"/>
  <c r="G7700" i="155" s="1"/>
  <c r="H7700" i="155" s="1"/>
  <c r="M7699" i="155"/>
  <c r="F7699" i="155"/>
  <c r="G7699" i="155" s="1"/>
  <c r="H7699" i="155" s="1"/>
  <c r="M7698" i="155"/>
  <c r="F7698" i="155"/>
  <c r="G7698" i="155" s="1"/>
  <c r="H7698" i="155" s="1"/>
  <c r="M7697" i="155"/>
  <c r="F7697" i="155"/>
  <c r="G7697" i="155" s="1"/>
  <c r="H7697" i="155" s="1"/>
  <c r="M7696" i="155"/>
  <c r="F7696" i="155"/>
  <c r="G7696" i="155" s="1"/>
  <c r="H7696" i="155" s="1"/>
  <c r="N7696" i="155" s="1"/>
  <c r="M7695" i="155"/>
  <c r="F7695" i="155"/>
  <c r="G7695" i="155" s="1"/>
  <c r="H7695" i="155" s="1"/>
  <c r="M7694" i="155"/>
  <c r="F7694" i="155"/>
  <c r="G7694" i="155" s="1"/>
  <c r="H7694" i="155" s="1"/>
  <c r="M7693" i="155"/>
  <c r="F7693" i="155"/>
  <c r="G7693" i="155" s="1"/>
  <c r="H7693" i="155" s="1"/>
  <c r="F7692" i="155"/>
  <c r="G7692" i="155" s="1"/>
  <c r="H7692" i="155" s="1"/>
  <c r="F7691" i="155"/>
  <c r="G7691" i="155" s="1"/>
  <c r="H7691" i="155" s="1"/>
  <c r="F7690" i="155"/>
  <c r="G7690" i="155" s="1"/>
  <c r="H7690" i="155" s="1"/>
  <c r="M7686" i="155"/>
  <c r="F7686" i="155"/>
  <c r="G7686" i="155" s="1"/>
  <c r="H7686" i="155" s="1"/>
  <c r="M7685" i="155"/>
  <c r="F7685" i="155"/>
  <c r="G7685" i="155" s="1"/>
  <c r="H7685" i="155" s="1"/>
  <c r="N7685" i="155" s="1"/>
  <c r="M7684" i="155"/>
  <c r="F7684" i="155"/>
  <c r="G7684" i="155" s="1"/>
  <c r="H7684" i="155" s="1"/>
  <c r="M7683" i="155"/>
  <c r="F7683" i="155"/>
  <c r="G7683" i="155" s="1"/>
  <c r="H7683" i="155" s="1"/>
  <c r="M7682" i="155"/>
  <c r="F7682" i="155"/>
  <c r="G7682" i="155" s="1"/>
  <c r="H7682" i="155" s="1"/>
  <c r="M7681" i="155"/>
  <c r="F7681" i="155"/>
  <c r="G7681" i="155" s="1"/>
  <c r="H7681" i="155" s="1"/>
  <c r="M7680" i="155"/>
  <c r="F7680" i="155"/>
  <c r="G7680" i="155" s="1"/>
  <c r="H7680" i="155" s="1"/>
  <c r="M7679" i="155"/>
  <c r="F7679" i="155"/>
  <c r="G7679" i="155" s="1"/>
  <c r="H7679" i="155" s="1"/>
  <c r="N7678" i="155"/>
  <c r="N7677" i="155"/>
  <c r="N7676" i="155"/>
  <c r="F7675" i="155"/>
  <c r="G7675" i="155" s="1"/>
  <c r="H7675" i="155" s="1"/>
  <c r="R7672" i="155"/>
  <c r="M6859" i="155"/>
  <c r="H6859" i="155"/>
  <c r="M6858" i="155"/>
  <c r="H6858" i="155"/>
  <c r="M6857" i="155"/>
  <c r="H6857" i="155"/>
  <c r="N6856" i="155"/>
  <c r="N6855" i="155"/>
  <c r="M6851" i="155"/>
  <c r="H6851" i="155"/>
  <c r="J6851" i="155" s="1"/>
  <c r="M6850" i="155"/>
  <c r="H6850" i="155"/>
  <c r="J6850" i="155" s="1"/>
  <c r="M6849" i="155"/>
  <c r="H6849" i="155"/>
  <c r="M6848" i="155"/>
  <c r="H6848" i="155"/>
  <c r="M6847" i="155"/>
  <c r="H6847" i="155"/>
  <c r="N6847" i="155" s="1"/>
  <c r="M6846" i="155"/>
  <c r="H6846" i="155"/>
  <c r="N6846" i="155" s="1"/>
  <c r="M6845" i="155"/>
  <c r="H6845" i="155"/>
  <c r="N6845" i="155" s="1"/>
  <c r="M6844" i="155"/>
  <c r="H6844" i="155"/>
  <c r="M6843" i="155"/>
  <c r="H6843" i="155"/>
  <c r="N6843" i="155" s="1"/>
  <c r="M6842" i="155"/>
  <c r="H6842" i="155"/>
  <c r="M6841" i="155"/>
  <c r="H6841" i="155"/>
  <c r="N6841" i="155" s="1"/>
  <c r="M6840" i="155"/>
  <c r="H6840" i="155"/>
  <c r="M6839" i="155"/>
  <c r="H6839" i="155"/>
  <c r="M6838" i="155"/>
  <c r="H6838" i="155"/>
  <c r="N6838" i="155" s="1"/>
  <c r="M6837" i="155"/>
  <c r="H6837" i="155"/>
  <c r="N6837" i="155" s="1"/>
  <c r="M6836" i="155"/>
  <c r="H6836" i="155"/>
  <c r="N6835" i="155"/>
  <c r="N6834" i="155"/>
  <c r="N6833" i="155"/>
  <c r="N6832" i="155"/>
  <c r="N6831" i="155"/>
  <c r="N6830" i="155"/>
  <c r="N6829" i="155"/>
  <c r="N6828" i="155"/>
  <c r="H6827" i="155"/>
  <c r="H6826" i="155"/>
  <c r="M6822" i="155"/>
  <c r="F6822" i="155"/>
  <c r="G6822" i="155" s="1"/>
  <c r="H6822" i="155" s="1"/>
  <c r="M6821" i="155"/>
  <c r="F6821" i="155"/>
  <c r="G6821" i="155" s="1"/>
  <c r="H6821" i="155" s="1"/>
  <c r="M6820" i="155"/>
  <c r="F6820" i="155"/>
  <c r="G6820" i="155" s="1"/>
  <c r="H6820" i="155" s="1"/>
  <c r="N6820" i="155" s="1"/>
  <c r="M6819" i="155"/>
  <c r="F6819" i="155"/>
  <c r="G6819" i="155" s="1"/>
  <c r="H6819" i="155" s="1"/>
  <c r="M6818" i="155"/>
  <c r="F6818" i="155"/>
  <c r="G6818" i="155" s="1"/>
  <c r="H6818" i="155" s="1"/>
  <c r="M6817" i="155"/>
  <c r="F6817" i="155"/>
  <c r="G6817" i="155" s="1"/>
  <c r="H6817" i="155" s="1"/>
  <c r="N6817" i="155" s="1"/>
  <c r="M6816" i="155"/>
  <c r="F6816" i="155"/>
  <c r="G6816" i="155" s="1"/>
  <c r="H6816" i="155" s="1"/>
  <c r="M6815" i="155"/>
  <c r="F6815" i="155"/>
  <c r="G6815" i="155" s="1"/>
  <c r="H6815" i="155" s="1"/>
  <c r="M6814" i="155"/>
  <c r="F6814" i="155"/>
  <c r="G6814" i="155" s="1"/>
  <c r="H6814" i="155" s="1"/>
  <c r="M6813" i="155"/>
  <c r="F6813" i="155"/>
  <c r="G6813" i="155" s="1"/>
  <c r="H6813" i="155" s="1"/>
  <c r="F6812" i="155"/>
  <c r="G6812" i="155" s="1"/>
  <c r="H6812" i="155" s="1"/>
  <c r="F6811" i="155"/>
  <c r="G6811" i="155" s="1"/>
  <c r="H6811" i="155" s="1"/>
  <c r="F6810" i="155"/>
  <c r="G6810" i="155" s="1"/>
  <c r="H6810" i="155" s="1"/>
  <c r="M6806" i="155"/>
  <c r="F6806" i="155"/>
  <c r="G6806" i="155" s="1"/>
  <c r="H6806" i="155" s="1"/>
  <c r="N6806" i="155" s="1"/>
  <c r="M6805" i="155"/>
  <c r="F6805" i="155"/>
  <c r="G6805" i="155" s="1"/>
  <c r="H6805" i="155" s="1"/>
  <c r="M6804" i="155"/>
  <c r="F6804" i="155"/>
  <c r="G6804" i="155" s="1"/>
  <c r="H6804" i="155" s="1"/>
  <c r="M6803" i="155"/>
  <c r="F6803" i="155"/>
  <c r="G6803" i="155" s="1"/>
  <c r="H6803" i="155" s="1"/>
  <c r="M6802" i="155"/>
  <c r="F6802" i="155"/>
  <c r="G6802" i="155" s="1"/>
  <c r="H6802" i="155" s="1"/>
  <c r="M6801" i="155"/>
  <c r="F6801" i="155"/>
  <c r="G6801" i="155" s="1"/>
  <c r="H6801" i="155" s="1"/>
  <c r="N6801" i="155" s="1"/>
  <c r="M6800" i="155"/>
  <c r="F6800" i="155"/>
  <c r="G6800" i="155" s="1"/>
  <c r="H6800" i="155" s="1"/>
  <c r="M6799" i="155"/>
  <c r="F6799" i="155"/>
  <c r="G6799" i="155" s="1"/>
  <c r="H6799" i="155" s="1"/>
  <c r="N6798" i="155"/>
  <c r="N6797" i="155"/>
  <c r="N6796" i="155"/>
  <c r="F6795" i="155"/>
  <c r="G6795" i="155" s="1"/>
  <c r="H6795" i="155" s="1"/>
  <c r="R6792" i="155"/>
  <c r="M6595" i="155"/>
  <c r="H6595" i="155"/>
  <c r="N6595" i="155" s="1"/>
  <c r="M6594" i="155"/>
  <c r="H6594" i="155"/>
  <c r="N6594" i="155" s="1"/>
  <c r="M6593" i="155"/>
  <c r="H6593" i="155"/>
  <c r="J6593" i="155" s="1"/>
  <c r="N6592" i="155"/>
  <c r="N6591" i="155"/>
  <c r="M6587" i="155"/>
  <c r="H6587" i="155"/>
  <c r="M6586" i="155"/>
  <c r="H6586" i="155"/>
  <c r="J6586" i="155" s="1"/>
  <c r="M6585" i="155"/>
  <c r="H6585" i="155"/>
  <c r="M6584" i="155"/>
  <c r="H6584" i="155"/>
  <c r="N6584" i="155" s="1"/>
  <c r="M6583" i="155"/>
  <c r="H6583" i="155"/>
  <c r="J6583" i="155" s="1"/>
  <c r="M6582" i="155"/>
  <c r="H6582" i="155"/>
  <c r="N6582" i="155" s="1"/>
  <c r="M6581" i="155"/>
  <c r="H6581" i="155"/>
  <c r="M6580" i="155"/>
  <c r="H6580" i="155"/>
  <c r="J6580" i="155" s="1"/>
  <c r="M6579" i="155"/>
  <c r="H6579" i="155"/>
  <c r="M6578" i="155"/>
  <c r="H6578" i="155"/>
  <c r="M6577" i="155"/>
  <c r="H6577" i="155"/>
  <c r="M6576" i="155"/>
  <c r="H6576" i="155"/>
  <c r="N6576" i="155" s="1"/>
  <c r="M6575" i="155"/>
  <c r="H6575" i="155"/>
  <c r="J6575" i="155" s="1"/>
  <c r="M6574" i="155"/>
  <c r="H6574" i="155"/>
  <c r="N6574" i="155" s="1"/>
  <c r="M6573" i="155"/>
  <c r="H6573" i="155"/>
  <c r="M6572" i="155"/>
  <c r="H6572" i="155"/>
  <c r="J6572" i="155" s="1"/>
  <c r="N6571" i="155"/>
  <c r="N6570" i="155"/>
  <c r="N6569" i="155"/>
  <c r="N6568" i="155"/>
  <c r="N6567" i="155"/>
  <c r="N6566" i="155"/>
  <c r="N6565" i="155"/>
  <c r="N6564" i="155"/>
  <c r="M6558" i="155"/>
  <c r="F6558" i="155"/>
  <c r="G6558" i="155" s="1"/>
  <c r="H6558" i="155" s="1"/>
  <c r="M6557" i="155"/>
  <c r="F6557" i="155"/>
  <c r="G6557" i="155" s="1"/>
  <c r="H6557" i="155" s="1"/>
  <c r="M6556" i="155"/>
  <c r="F6556" i="155"/>
  <c r="G6556" i="155" s="1"/>
  <c r="H6556" i="155" s="1"/>
  <c r="M6555" i="155"/>
  <c r="F6555" i="155"/>
  <c r="G6555" i="155" s="1"/>
  <c r="H6555" i="155" s="1"/>
  <c r="M6554" i="155"/>
  <c r="F6554" i="155"/>
  <c r="G6554" i="155" s="1"/>
  <c r="H6554" i="155" s="1"/>
  <c r="M6553" i="155"/>
  <c r="F6553" i="155"/>
  <c r="G6553" i="155" s="1"/>
  <c r="H6553" i="155" s="1"/>
  <c r="M6552" i="155"/>
  <c r="F6552" i="155"/>
  <c r="G6552" i="155" s="1"/>
  <c r="H6552" i="155" s="1"/>
  <c r="M6551" i="155"/>
  <c r="F6551" i="155"/>
  <c r="G6551" i="155" s="1"/>
  <c r="H6551" i="155" s="1"/>
  <c r="M6550" i="155"/>
  <c r="F6550" i="155"/>
  <c r="G6550" i="155" s="1"/>
  <c r="H6550" i="155" s="1"/>
  <c r="M6549" i="155"/>
  <c r="F6549" i="155"/>
  <c r="G6549" i="155" s="1"/>
  <c r="H6549" i="155" s="1"/>
  <c r="F6548" i="155"/>
  <c r="G6548" i="155" s="1"/>
  <c r="H6548" i="155" s="1"/>
  <c r="F6547" i="155"/>
  <c r="G6547" i="155" s="1"/>
  <c r="H6547" i="155" s="1"/>
  <c r="F6546" i="155"/>
  <c r="G6546" i="155" s="1"/>
  <c r="H6546" i="155" s="1"/>
  <c r="M6542" i="155"/>
  <c r="F6542" i="155"/>
  <c r="G6542" i="155" s="1"/>
  <c r="H6542" i="155" s="1"/>
  <c r="M6541" i="155"/>
  <c r="F6541" i="155"/>
  <c r="G6541" i="155" s="1"/>
  <c r="H6541" i="155" s="1"/>
  <c r="M6540" i="155"/>
  <c r="F6540" i="155"/>
  <c r="G6540" i="155" s="1"/>
  <c r="H6540" i="155" s="1"/>
  <c r="M6539" i="155"/>
  <c r="F6539" i="155"/>
  <c r="G6539" i="155" s="1"/>
  <c r="H6539" i="155" s="1"/>
  <c r="M6538" i="155"/>
  <c r="F6538" i="155"/>
  <c r="G6538" i="155" s="1"/>
  <c r="H6538" i="155" s="1"/>
  <c r="M6537" i="155"/>
  <c r="F6537" i="155"/>
  <c r="G6537" i="155" s="1"/>
  <c r="H6537" i="155" s="1"/>
  <c r="M6536" i="155"/>
  <c r="F6536" i="155"/>
  <c r="G6536" i="155" s="1"/>
  <c r="H6536" i="155" s="1"/>
  <c r="M6535" i="155"/>
  <c r="F6535" i="155"/>
  <c r="G6535" i="155" s="1"/>
  <c r="H6535" i="155" s="1"/>
  <c r="N6534" i="155"/>
  <c r="N6533" i="155"/>
  <c r="N6532" i="155"/>
  <c r="F6531" i="155"/>
  <c r="G6531" i="155" s="1"/>
  <c r="H6531" i="155" s="1"/>
  <c r="R6528" i="155"/>
  <c r="M6419" i="155"/>
  <c r="H6419" i="155"/>
  <c r="M6418" i="155"/>
  <c r="H6418" i="155"/>
  <c r="N6418" i="155" s="1"/>
  <c r="M6417" i="155"/>
  <c r="H6417" i="155"/>
  <c r="N6417" i="155" s="1"/>
  <c r="N6416" i="155"/>
  <c r="N6415" i="155"/>
  <c r="M6411" i="155"/>
  <c r="H6411" i="155"/>
  <c r="J6411" i="155" s="1"/>
  <c r="M6410" i="155"/>
  <c r="H6410" i="155"/>
  <c r="J6410" i="155" s="1"/>
  <c r="M6409" i="155"/>
  <c r="H6409" i="155"/>
  <c r="J6409" i="155" s="1"/>
  <c r="M6408" i="155"/>
  <c r="H6408" i="155"/>
  <c r="N6408" i="155" s="1"/>
  <c r="M6407" i="155"/>
  <c r="H6407" i="155"/>
  <c r="N6407" i="155" s="1"/>
  <c r="M6406" i="155"/>
  <c r="H6406" i="155"/>
  <c r="N6406" i="155" s="1"/>
  <c r="M6405" i="155"/>
  <c r="H6405" i="155"/>
  <c r="J6405" i="155" s="1"/>
  <c r="M6404" i="155"/>
  <c r="H6404" i="155"/>
  <c r="J6404" i="155" s="1"/>
  <c r="M6403" i="155"/>
  <c r="H6403" i="155"/>
  <c r="J6403" i="155" s="1"/>
  <c r="M6402" i="155"/>
  <c r="H6402" i="155"/>
  <c r="J6402" i="155" s="1"/>
  <c r="M6401" i="155"/>
  <c r="H6401" i="155"/>
  <c r="M6400" i="155"/>
  <c r="H6400" i="155"/>
  <c r="N6400" i="155" s="1"/>
  <c r="M6399" i="155"/>
  <c r="H6399" i="155"/>
  <c r="N6399" i="155" s="1"/>
  <c r="M6398" i="155"/>
  <c r="H6398" i="155"/>
  <c r="N6398" i="155" s="1"/>
  <c r="M6397" i="155"/>
  <c r="H6397" i="155"/>
  <c r="J6397" i="155" s="1"/>
  <c r="M6396" i="155"/>
  <c r="H6396" i="155"/>
  <c r="J6396" i="155" s="1"/>
  <c r="N6395" i="155"/>
  <c r="N6394" i="155"/>
  <c r="N6393" i="155"/>
  <c r="N6392" i="155"/>
  <c r="N6391" i="155"/>
  <c r="N6390" i="155"/>
  <c r="N6389" i="155"/>
  <c r="N6388" i="155"/>
  <c r="H6387" i="155"/>
  <c r="H6386" i="155"/>
  <c r="M6382" i="155"/>
  <c r="F6382" i="155"/>
  <c r="G6382" i="155" s="1"/>
  <c r="H6382" i="155" s="1"/>
  <c r="M6381" i="155"/>
  <c r="F6381" i="155"/>
  <c r="G6381" i="155" s="1"/>
  <c r="H6381" i="155" s="1"/>
  <c r="M6380" i="155"/>
  <c r="F6380" i="155"/>
  <c r="G6380" i="155" s="1"/>
  <c r="H6380" i="155" s="1"/>
  <c r="M6379" i="155"/>
  <c r="F6379" i="155"/>
  <c r="G6379" i="155" s="1"/>
  <c r="H6379" i="155" s="1"/>
  <c r="M6378" i="155"/>
  <c r="F6378" i="155"/>
  <c r="G6378" i="155" s="1"/>
  <c r="H6378" i="155" s="1"/>
  <c r="M6377" i="155"/>
  <c r="F6377" i="155"/>
  <c r="G6377" i="155" s="1"/>
  <c r="H6377" i="155" s="1"/>
  <c r="M6376" i="155"/>
  <c r="F6376" i="155"/>
  <c r="G6376" i="155" s="1"/>
  <c r="H6376" i="155" s="1"/>
  <c r="M6375" i="155"/>
  <c r="F6375" i="155"/>
  <c r="G6375" i="155" s="1"/>
  <c r="H6375" i="155" s="1"/>
  <c r="M6374" i="155"/>
  <c r="F6374" i="155"/>
  <c r="G6374" i="155" s="1"/>
  <c r="H6374" i="155" s="1"/>
  <c r="M6373" i="155"/>
  <c r="F6373" i="155"/>
  <c r="G6373" i="155" s="1"/>
  <c r="H6373" i="155" s="1"/>
  <c r="F6372" i="155"/>
  <c r="G6372" i="155" s="1"/>
  <c r="H6372" i="155" s="1"/>
  <c r="F6371" i="155"/>
  <c r="G6371" i="155" s="1"/>
  <c r="H6371" i="155" s="1"/>
  <c r="F6370" i="155"/>
  <c r="G6370" i="155" s="1"/>
  <c r="H6370" i="155" s="1"/>
  <c r="M6366" i="155"/>
  <c r="F6366" i="155"/>
  <c r="G6366" i="155" s="1"/>
  <c r="H6366" i="155" s="1"/>
  <c r="M6365" i="155"/>
  <c r="F6365" i="155"/>
  <c r="G6365" i="155" s="1"/>
  <c r="H6365" i="155" s="1"/>
  <c r="M6364" i="155"/>
  <c r="F6364" i="155"/>
  <c r="G6364" i="155" s="1"/>
  <c r="H6364" i="155" s="1"/>
  <c r="M6363" i="155"/>
  <c r="F6363" i="155"/>
  <c r="G6363" i="155" s="1"/>
  <c r="H6363" i="155" s="1"/>
  <c r="M6362" i="155"/>
  <c r="F6362" i="155"/>
  <c r="G6362" i="155" s="1"/>
  <c r="H6362" i="155" s="1"/>
  <c r="M6361" i="155"/>
  <c r="F6361" i="155"/>
  <c r="G6361" i="155" s="1"/>
  <c r="H6361" i="155" s="1"/>
  <c r="M6360" i="155"/>
  <c r="F6360" i="155"/>
  <c r="G6360" i="155" s="1"/>
  <c r="H6360" i="155" s="1"/>
  <c r="M6359" i="155"/>
  <c r="F6359" i="155"/>
  <c r="G6359" i="155" s="1"/>
  <c r="H6359" i="155" s="1"/>
  <c r="N6358" i="155"/>
  <c r="N6357" i="155"/>
  <c r="N6356" i="155"/>
  <c r="F6355" i="155"/>
  <c r="G6355" i="155" s="1"/>
  <c r="H6355" i="155" s="1"/>
  <c r="R6352" i="155"/>
  <c r="M5979" i="155"/>
  <c r="H5979" i="155"/>
  <c r="M5978" i="155"/>
  <c r="H5978" i="155"/>
  <c r="N5978" i="155" s="1"/>
  <c r="M5977" i="155"/>
  <c r="H5977" i="155"/>
  <c r="N5976" i="155"/>
  <c r="N5975" i="155"/>
  <c r="M5971" i="155"/>
  <c r="H5971" i="155"/>
  <c r="N5971" i="155" s="1"/>
  <c r="M5970" i="155"/>
  <c r="H5970" i="155"/>
  <c r="N5970" i="155" s="1"/>
  <c r="M5969" i="155"/>
  <c r="H5969" i="155"/>
  <c r="N5969" i="155" s="1"/>
  <c r="M5968" i="155"/>
  <c r="H5968" i="155"/>
  <c r="N5968" i="155" s="1"/>
  <c r="M5967" i="155"/>
  <c r="H5967" i="155"/>
  <c r="N5967" i="155" s="1"/>
  <c r="M5966" i="155"/>
  <c r="H5966" i="155"/>
  <c r="J5966" i="155" s="1"/>
  <c r="M5965" i="155"/>
  <c r="H5965" i="155"/>
  <c r="N5965" i="155" s="1"/>
  <c r="M5964" i="155"/>
  <c r="H5964" i="155"/>
  <c r="M5963" i="155"/>
  <c r="H5963" i="155"/>
  <c r="N5963" i="155" s="1"/>
  <c r="M5962" i="155"/>
  <c r="H5962" i="155"/>
  <c r="N5962" i="155" s="1"/>
  <c r="M5961" i="155"/>
  <c r="H5961" i="155"/>
  <c r="N5961" i="155" s="1"/>
  <c r="M5960" i="155"/>
  <c r="H5960" i="155"/>
  <c r="N5960" i="155" s="1"/>
  <c r="M5959" i="155"/>
  <c r="H5959" i="155"/>
  <c r="N5959" i="155" s="1"/>
  <c r="M5958" i="155"/>
  <c r="H5958" i="155"/>
  <c r="N5958" i="155" s="1"/>
  <c r="M5957" i="155"/>
  <c r="H5957" i="155"/>
  <c r="N5957" i="155" s="1"/>
  <c r="M5956" i="155"/>
  <c r="H5956" i="155"/>
  <c r="J5956" i="155" s="1"/>
  <c r="N5955" i="155"/>
  <c r="N5954" i="155"/>
  <c r="N5953" i="155"/>
  <c r="N5952" i="155"/>
  <c r="N5951" i="155"/>
  <c r="N5950" i="155"/>
  <c r="N5949" i="155"/>
  <c r="N5948" i="155"/>
  <c r="H5947" i="155"/>
  <c r="H5946" i="155"/>
  <c r="M5942" i="155"/>
  <c r="F5942" i="155"/>
  <c r="G5942" i="155" s="1"/>
  <c r="H5942" i="155" s="1"/>
  <c r="M5941" i="155"/>
  <c r="F5941" i="155"/>
  <c r="G5941" i="155" s="1"/>
  <c r="H5941" i="155" s="1"/>
  <c r="M5940" i="155"/>
  <c r="F5940" i="155"/>
  <c r="G5940" i="155" s="1"/>
  <c r="H5940" i="155" s="1"/>
  <c r="M5939" i="155"/>
  <c r="F5939" i="155"/>
  <c r="G5939" i="155" s="1"/>
  <c r="H5939" i="155" s="1"/>
  <c r="M5938" i="155"/>
  <c r="F5938" i="155"/>
  <c r="G5938" i="155" s="1"/>
  <c r="H5938" i="155" s="1"/>
  <c r="M5937" i="155"/>
  <c r="F5937" i="155"/>
  <c r="G5937" i="155" s="1"/>
  <c r="H5937" i="155" s="1"/>
  <c r="M5936" i="155"/>
  <c r="F5936" i="155"/>
  <c r="G5936" i="155" s="1"/>
  <c r="H5936" i="155" s="1"/>
  <c r="M5935" i="155"/>
  <c r="F5935" i="155"/>
  <c r="G5935" i="155" s="1"/>
  <c r="H5935" i="155" s="1"/>
  <c r="M5934" i="155"/>
  <c r="F5934" i="155"/>
  <c r="G5934" i="155" s="1"/>
  <c r="H5934" i="155" s="1"/>
  <c r="M5933" i="155"/>
  <c r="F5933" i="155"/>
  <c r="G5933" i="155" s="1"/>
  <c r="H5933" i="155" s="1"/>
  <c r="F5932" i="155"/>
  <c r="G5932" i="155" s="1"/>
  <c r="H5932" i="155" s="1"/>
  <c r="F5931" i="155"/>
  <c r="G5931" i="155" s="1"/>
  <c r="H5931" i="155" s="1"/>
  <c r="F5930" i="155"/>
  <c r="G5930" i="155" s="1"/>
  <c r="H5930" i="155" s="1"/>
  <c r="M5926" i="155"/>
  <c r="F5926" i="155"/>
  <c r="G5926" i="155" s="1"/>
  <c r="H5926" i="155" s="1"/>
  <c r="M5925" i="155"/>
  <c r="F5925" i="155"/>
  <c r="G5925" i="155" s="1"/>
  <c r="H5925" i="155" s="1"/>
  <c r="M5924" i="155"/>
  <c r="F5924" i="155"/>
  <c r="G5924" i="155" s="1"/>
  <c r="H5924" i="155" s="1"/>
  <c r="M5923" i="155"/>
  <c r="F5923" i="155"/>
  <c r="G5923" i="155" s="1"/>
  <c r="H5923" i="155" s="1"/>
  <c r="M5922" i="155"/>
  <c r="F5922" i="155"/>
  <c r="G5922" i="155" s="1"/>
  <c r="H5922" i="155" s="1"/>
  <c r="M5921" i="155"/>
  <c r="F5921" i="155"/>
  <c r="G5921" i="155" s="1"/>
  <c r="H5921" i="155" s="1"/>
  <c r="M5920" i="155"/>
  <c r="F5920" i="155"/>
  <c r="G5920" i="155" s="1"/>
  <c r="H5920" i="155" s="1"/>
  <c r="M5919" i="155"/>
  <c r="F5919" i="155"/>
  <c r="G5919" i="155" s="1"/>
  <c r="H5919" i="155" s="1"/>
  <c r="N5918" i="155"/>
  <c r="N5917" i="155"/>
  <c r="N5916" i="155"/>
  <c r="F5915" i="155"/>
  <c r="G5915" i="155" s="1"/>
  <c r="H5915" i="155" s="1"/>
  <c r="R5912" i="155"/>
  <c r="M3955" i="155"/>
  <c r="H3955" i="155"/>
  <c r="N3955" i="155" s="1"/>
  <c r="M3954" i="155"/>
  <c r="H3954" i="155"/>
  <c r="M3953" i="155"/>
  <c r="H3953" i="155"/>
  <c r="J3953" i="155" s="1"/>
  <c r="N3952" i="155"/>
  <c r="N3951" i="155"/>
  <c r="M3947" i="155"/>
  <c r="H3947" i="155"/>
  <c r="N3947" i="155" s="1"/>
  <c r="M3946" i="155"/>
  <c r="H3946" i="155"/>
  <c r="J3946" i="155" s="1"/>
  <c r="M3945" i="155"/>
  <c r="H3945" i="155"/>
  <c r="N3945" i="155" s="1"/>
  <c r="M3944" i="155"/>
  <c r="H3944" i="155"/>
  <c r="J3944" i="155" s="1"/>
  <c r="M3943" i="155"/>
  <c r="H3943" i="155"/>
  <c r="N3943" i="155" s="1"/>
  <c r="M3942" i="155"/>
  <c r="H3942" i="155"/>
  <c r="M3941" i="155"/>
  <c r="H3941" i="155"/>
  <c r="J3941" i="155" s="1"/>
  <c r="M3940" i="155"/>
  <c r="H3940" i="155"/>
  <c r="J3940" i="155" s="1"/>
  <c r="M3939" i="155"/>
  <c r="H3939" i="155"/>
  <c r="N3939" i="155" s="1"/>
  <c r="M3938" i="155"/>
  <c r="H3938" i="155"/>
  <c r="M3937" i="155"/>
  <c r="H3937" i="155"/>
  <c r="N3937" i="155" s="1"/>
  <c r="M3936" i="155"/>
  <c r="H3936" i="155"/>
  <c r="M3935" i="155"/>
  <c r="H3935" i="155"/>
  <c r="M3934" i="155"/>
  <c r="H3934" i="155"/>
  <c r="N3934" i="155" s="1"/>
  <c r="M3933" i="155"/>
  <c r="H3933" i="155"/>
  <c r="N3933" i="155" s="1"/>
  <c r="M3932" i="155"/>
  <c r="H3932" i="155"/>
  <c r="N3932" i="155" s="1"/>
  <c r="N3931" i="155"/>
  <c r="N3930" i="155"/>
  <c r="N3929" i="155"/>
  <c r="N3928" i="155"/>
  <c r="N3927" i="155"/>
  <c r="N3926" i="155"/>
  <c r="N3925" i="155"/>
  <c r="N3924" i="155"/>
  <c r="H3923" i="155"/>
  <c r="H3922" i="155"/>
  <c r="M3918" i="155"/>
  <c r="F3918" i="155"/>
  <c r="G3918" i="155" s="1"/>
  <c r="H3918" i="155" s="1"/>
  <c r="M3917" i="155"/>
  <c r="F3917" i="155"/>
  <c r="G3917" i="155" s="1"/>
  <c r="H3917" i="155" s="1"/>
  <c r="M3916" i="155"/>
  <c r="F3916" i="155"/>
  <c r="G3916" i="155" s="1"/>
  <c r="H3916" i="155" s="1"/>
  <c r="M3915" i="155"/>
  <c r="F3915" i="155"/>
  <c r="G3915" i="155" s="1"/>
  <c r="H3915" i="155" s="1"/>
  <c r="M3914" i="155"/>
  <c r="F3914" i="155"/>
  <c r="G3914" i="155" s="1"/>
  <c r="H3914" i="155" s="1"/>
  <c r="M3913" i="155"/>
  <c r="F3913" i="155"/>
  <c r="G3913" i="155" s="1"/>
  <c r="H3913" i="155" s="1"/>
  <c r="M3912" i="155"/>
  <c r="F3912" i="155"/>
  <c r="G3912" i="155" s="1"/>
  <c r="H3912" i="155" s="1"/>
  <c r="M3911" i="155"/>
  <c r="F3911" i="155"/>
  <c r="G3911" i="155" s="1"/>
  <c r="H3911" i="155" s="1"/>
  <c r="M3910" i="155"/>
  <c r="F3910" i="155"/>
  <c r="G3910" i="155" s="1"/>
  <c r="H3910" i="155" s="1"/>
  <c r="M3909" i="155"/>
  <c r="F3909" i="155"/>
  <c r="G3909" i="155" s="1"/>
  <c r="H3909" i="155" s="1"/>
  <c r="F3908" i="155"/>
  <c r="G3908" i="155" s="1"/>
  <c r="H3908" i="155" s="1"/>
  <c r="F3907" i="155"/>
  <c r="G3907" i="155" s="1"/>
  <c r="H3907" i="155" s="1"/>
  <c r="F3906" i="155"/>
  <c r="G3906" i="155" s="1"/>
  <c r="H3906" i="155" s="1"/>
  <c r="M3902" i="155"/>
  <c r="F3902" i="155"/>
  <c r="G3902" i="155" s="1"/>
  <c r="H3902" i="155" s="1"/>
  <c r="M3901" i="155"/>
  <c r="F3901" i="155"/>
  <c r="G3901" i="155" s="1"/>
  <c r="H3901" i="155" s="1"/>
  <c r="M3900" i="155"/>
  <c r="F3900" i="155"/>
  <c r="G3900" i="155" s="1"/>
  <c r="H3900" i="155" s="1"/>
  <c r="M3899" i="155"/>
  <c r="F3899" i="155"/>
  <c r="G3899" i="155" s="1"/>
  <c r="H3899" i="155" s="1"/>
  <c r="M3898" i="155"/>
  <c r="F3898" i="155"/>
  <c r="G3898" i="155" s="1"/>
  <c r="H3898" i="155" s="1"/>
  <c r="M3897" i="155"/>
  <c r="F3897" i="155"/>
  <c r="G3897" i="155" s="1"/>
  <c r="H3897" i="155" s="1"/>
  <c r="M3896" i="155"/>
  <c r="F3896" i="155"/>
  <c r="G3896" i="155" s="1"/>
  <c r="H3896" i="155" s="1"/>
  <c r="M3895" i="155"/>
  <c r="F3895" i="155"/>
  <c r="G3895" i="155" s="1"/>
  <c r="H3895" i="155" s="1"/>
  <c r="N3894" i="155"/>
  <c r="N3893" i="155"/>
  <c r="N3892" i="155"/>
  <c r="F3891" i="155"/>
  <c r="G3891" i="155" s="1"/>
  <c r="H3891" i="155" s="1"/>
  <c r="R3888" i="155"/>
  <c r="F3187" i="155"/>
  <c r="G3187" i="155" s="1"/>
  <c r="M3867" i="155"/>
  <c r="H3867" i="155"/>
  <c r="N3867" i="155" s="1"/>
  <c r="M3866" i="155"/>
  <c r="H3866" i="155"/>
  <c r="N3866" i="155" s="1"/>
  <c r="M3865" i="155"/>
  <c r="H3865" i="155"/>
  <c r="M3864" i="155"/>
  <c r="H3864" i="155"/>
  <c r="N3864" i="155" s="1"/>
  <c r="M3863" i="155"/>
  <c r="H3863" i="155"/>
  <c r="N3863" i="155" s="1"/>
  <c r="M3859" i="155"/>
  <c r="H3859" i="155"/>
  <c r="J3859" i="155" s="1"/>
  <c r="M3858" i="155"/>
  <c r="H3858" i="155"/>
  <c r="J3858" i="155" s="1"/>
  <c r="M3857" i="155"/>
  <c r="H3857" i="155"/>
  <c r="N3857" i="155" s="1"/>
  <c r="M3856" i="155"/>
  <c r="H3856" i="155"/>
  <c r="J3856" i="155" s="1"/>
  <c r="M3855" i="155"/>
  <c r="H3855" i="155"/>
  <c r="N3855" i="155" s="1"/>
  <c r="M3854" i="155"/>
  <c r="H3854" i="155"/>
  <c r="M3853" i="155"/>
  <c r="H3853" i="155"/>
  <c r="N3853" i="155" s="1"/>
  <c r="M3852" i="155"/>
  <c r="H3852" i="155"/>
  <c r="N3852" i="155" s="1"/>
  <c r="M3851" i="155"/>
  <c r="H3851" i="155"/>
  <c r="N3851" i="155" s="1"/>
  <c r="M3850" i="155"/>
  <c r="H3850" i="155"/>
  <c r="J3850" i="155" s="1"/>
  <c r="M3849" i="155"/>
  <c r="H3849" i="155"/>
  <c r="N3849" i="155" s="1"/>
  <c r="M3848" i="155"/>
  <c r="H3848" i="155"/>
  <c r="J3848" i="155" s="1"/>
  <c r="M3847" i="155"/>
  <c r="H3847" i="155"/>
  <c r="N3847" i="155" s="1"/>
  <c r="M3846" i="155"/>
  <c r="H3846" i="155"/>
  <c r="N3846" i="155" s="1"/>
  <c r="M3845" i="155"/>
  <c r="H3845" i="155"/>
  <c r="N3845" i="155" s="1"/>
  <c r="M3844" i="155"/>
  <c r="H3844" i="155"/>
  <c r="N3844" i="155" s="1"/>
  <c r="N3843" i="155"/>
  <c r="N3842" i="155"/>
  <c r="N3841" i="155"/>
  <c r="H3840" i="155"/>
  <c r="H3839" i="155"/>
  <c r="H3838" i="155"/>
  <c r="H3837" i="155"/>
  <c r="H3836" i="155"/>
  <c r="H3835" i="155"/>
  <c r="H3834" i="155"/>
  <c r="M3830" i="155"/>
  <c r="F3830" i="155"/>
  <c r="G3830" i="155" s="1"/>
  <c r="H3830" i="155" s="1"/>
  <c r="M3829" i="155"/>
  <c r="F3829" i="155"/>
  <c r="G3829" i="155" s="1"/>
  <c r="H3829" i="155" s="1"/>
  <c r="M3828" i="155"/>
  <c r="F3828" i="155"/>
  <c r="G3828" i="155" s="1"/>
  <c r="H3828" i="155" s="1"/>
  <c r="M3827" i="155"/>
  <c r="F3827" i="155"/>
  <c r="G3827" i="155" s="1"/>
  <c r="H3827" i="155" s="1"/>
  <c r="M3826" i="155"/>
  <c r="F3826" i="155"/>
  <c r="G3826" i="155" s="1"/>
  <c r="H3826" i="155" s="1"/>
  <c r="M3825" i="155"/>
  <c r="F3825" i="155"/>
  <c r="G3825" i="155" s="1"/>
  <c r="H3825" i="155" s="1"/>
  <c r="N3825" i="155" s="1"/>
  <c r="M3824" i="155"/>
  <c r="F3824" i="155"/>
  <c r="G3824" i="155" s="1"/>
  <c r="H3824" i="155" s="1"/>
  <c r="M3823" i="155"/>
  <c r="F3823" i="155"/>
  <c r="G3823" i="155" s="1"/>
  <c r="H3823" i="155" s="1"/>
  <c r="M3822" i="155"/>
  <c r="F3822" i="155"/>
  <c r="G3822" i="155" s="1"/>
  <c r="H3822" i="155" s="1"/>
  <c r="M3821" i="155"/>
  <c r="F3821" i="155"/>
  <c r="G3821" i="155" s="1"/>
  <c r="H3821" i="155" s="1"/>
  <c r="F3820" i="155"/>
  <c r="G3820" i="155" s="1"/>
  <c r="H3820" i="155" s="1"/>
  <c r="F3819" i="155"/>
  <c r="G3819" i="155" s="1"/>
  <c r="H3819" i="155" s="1"/>
  <c r="F3818" i="155"/>
  <c r="G3818" i="155" s="1"/>
  <c r="H3818" i="155" s="1"/>
  <c r="M3814" i="155"/>
  <c r="F3814" i="155"/>
  <c r="G3814" i="155" s="1"/>
  <c r="H3814" i="155" s="1"/>
  <c r="N3814" i="155" s="1"/>
  <c r="M3813" i="155"/>
  <c r="F3813" i="155"/>
  <c r="G3813" i="155" s="1"/>
  <c r="H3813" i="155" s="1"/>
  <c r="M3812" i="155"/>
  <c r="F3812" i="155"/>
  <c r="G3812" i="155" s="1"/>
  <c r="H3812" i="155" s="1"/>
  <c r="M3811" i="155"/>
  <c r="F3811" i="155"/>
  <c r="G3811" i="155" s="1"/>
  <c r="H3811" i="155" s="1"/>
  <c r="M3810" i="155"/>
  <c r="F3810" i="155"/>
  <c r="G3810" i="155" s="1"/>
  <c r="H3810" i="155" s="1"/>
  <c r="M3809" i="155"/>
  <c r="F3809" i="155"/>
  <c r="G3809" i="155" s="1"/>
  <c r="H3809" i="155" s="1"/>
  <c r="M3808" i="155"/>
  <c r="F3808" i="155"/>
  <c r="G3808" i="155" s="1"/>
  <c r="H3808" i="155" s="1"/>
  <c r="N3807" i="155"/>
  <c r="N3806" i="155"/>
  <c r="N3805" i="155"/>
  <c r="F3804" i="155"/>
  <c r="G3804" i="155" s="1"/>
  <c r="H3804" i="155" s="1"/>
  <c r="F3803" i="155"/>
  <c r="G3803" i="155" s="1"/>
  <c r="H3803" i="155" s="1"/>
  <c r="R3800" i="155"/>
  <c r="F3100" i="155"/>
  <c r="G3100" i="155" s="1"/>
  <c r="F3099" i="155"/>
  <c r="G3099" i="155" s="1"/>
  <c r="M8971" i="155"/>
  <c r="H8971" i="155"/>
  <c r="N8971" i="155" s="1"/>
  <c r="M8970" i="155"/>
  <c r="H8970" i="155"/>
  <c r="N8970" i="155" s="1"/>
  <c r="M8969" i="155"/>
  <c r="H8969" i="155"/>
  <c r="J8969" i="155" s="1"/>
  <c r="M8968" i="155"/>
  <c r="H8968" i="155"/>
  <c r="N8968" i="155" s="1"/>
  <c r="M8967" i="155"/>
  <c r="H8967" i="155"/>
  <c r="N8967" i="155" s="1"/>
  <c r="M8963" i="155"/>
  <c r="H8963" i="155"/>
  <c r="N8963" i="155" s="1"/>
  <c r="M8962" i="155"/>
  <c r="H8962" i="155"/>
  <c r="N8962" i="155" s="1"/>
  <c r="M8961" i="155"/>
  <c r="H8961" i="155"/>
  <c r="N8961" i="155" s="1"/>
  <c r="M8960" i="155"/>
  <c r="H8960" i="155"/>
  <c r="M8959" i="155"/>
  <c r="H8959" i="155"/>
  <c r="N8959" i="155" s="1"/>
  <c r="M8958" i="155"/>
  <c r="H8958" i="155"/>
  <c r="N8958" i="155" s="1"/>
  <c r="M8957" i="155"/>
  <c r="H8957" i="155"/>
  <c r="J8957" i="155" s="1"/>
  <c r="M8956" i="155"/>
  <c r="H8956" i="155"/>
  <c r="N8956" i="155" s="1"/>
  <c r="M8955" i="155"/>
  <c r="H8955" i="155"/>
  <c r="N8955" i="155" s="1"/>
  <c r="M8954" i="155"/>
  <c r="H8954" i="155"/>
  <c r="J8954" i="155" s="1"/>
  <c r="M8953" i="155"/>
  <c r="H8953" i="155"/>
  <c r="N8953" i="155" s="1"/>
  <c r="M8952" i="155"/>
  <c r="H8952" i="155"/>
  <c r="J8952" i="155" s="1"/>
  <c r="M8951" i="155"/>
  <c r="H8951" i="155"/>
  <c r="N8951" i="155" s="1"/>
  <c r="M8950" i="155"/>
  <c r="H8950" i="155"/>
  <c r="N8950" i="155" s="1"/>
  <c r="M8949" i="155"/>
  <c r="H8949" i="155"/>
  <c r="J8949" i="155" s="1"/>
  <c r="M8948" i="155"/>
  <c r="H8948" i="155"/>
  <c r="M8947" i="155"/>
  <c r="H8947" i="155"/>
  <c r="N8947" i="155" s="1"/>
  <c r="M8946" i="155"/>
  <c r="H8946" i="155"/>
  <c r="J8946" i="155" s="1"/>
  <c r="M8945" i="155"/>
  <c r="H8945" i="155"/>
  <c r="N8945" i="155" s="1"/>
  <c r="M8944" i="155"/>
  <c r="H8944" i="155"/>
  <c r="M8943" i="155"/>
  <c r="H8943" i="155"/>
  <c r="N8943" i="155" s="1"/>
  <c r="M8942" i="155"/>
  <c r="H8942" i="155"/>
  <c r="N8942" i="155" s="1"/>
  <c r="H8941" i="155"/>
  <c r="H8940" i="155"/>
  <c r="H8939" i="155"/>
  <c r="H8938" i="155"/>
  <c r="M8934" i="155"/>
  <c r="F8934" i="155"/>
  <c r="G8934" i="155" s="1"/>
  <c r="H8934" i="155" s="1"/>
  <c r="M8933" i="155"/>
  <c r="F8933" i="155"/>
  <c r="G8933" i="155" s="1"/>
  <c r="H8933" i="155" s="1"/>
  <c r="M8932" i="155"/>
  <c r="F8932" i="155"/>
  <c r="G8932" i="155" s="1"/>
  <c r="H8932" i="155" s="1"/>
  <c r="M8931" i="155"/>
  <c r="F8931" i="155"/>
  <c r="G8931" i="155" s="1"/>
  <c r="H8931" i="155" s="1"/>
  <c r="M8930" i="155"/>
  <c r="F8930" i="155"/>
  <c r="G8930" i="155" s="1"/>
  <c r="H8930" i="155" s="1"/>
  <c r="M8929" i="155"/>
  <c r="F8929" i="155"/>
  <c r="G8929" i="155" s="1"/>
  <c r="H8929" i="155" s="1"/>
  <c r="M8928" i="155"/>
  <c r="F8928" i="155"/>
  <c r="G8928" i="155" s="1"/>
  <c r="H8928" i="155" s="1"/>
  <c r="M8927" i="155"/>
  <c r="F8927" i="155"/>
  <c r="G8927" i="155" s="1"/>
  <c r="H8927" i="155" s="1"/>
  <c r="M8926" i="155"/>
  <c r="F8926" i="155"/>
  <c r="G8926" i="155" s="1"/>
  <c r="H8926" i="155" s="1"/>
  <c r="M8925" i="155"/>
  <c r="F8925" i="155"/>
  <c r="G8925" i="155" s="1"/>
  <c r="H8925" i="155" s="1"/>
  <c r="F8924" i="155"/>
  <c r="G8924" i="155" s="1"/>
  <c r="H8924" i="155" s="1"/>
  <c r="F8923" i="155"/>
  <c r="G8923" i="155" s="1"/>
  <c r="H8923" i="155" s="1"/>
  <c r="F8922" i="155"/>
  <c r="G8922" i="155" s="1"/>
  <c r="H8922" i="155" s="1"/>
  <c r="M8918" i="155"/>
  <c r="F8918" i="155"/>
  <c r="G8918" i="155" s="1"/>
  <c r="H8918" i="155" s="1"/>
  <c r="M8917" i="155"/>
  <c r="F8917" i="155"/>
  <c r="G8917" i="155" s="1"/>
  <c r="H8917" i="155" s="1"/>
  <c r="M8916" i="155"/>
  <c r="F8916" i="155"/>
  <c r="G8916" i="155" s="1"/>
  <c r="H8916" i="155" s="1"/>
  <c r="M8915" i="155"/>
  <c r="F8915" i="155"/>
  <c r="G8915" i="155" s="1"/>
  <c r="H8915" i="155" s="1"/>
  <c r="M8914" i="155"/>
  <c r="F8914" i="155"/>
  <c r="G8914" i="155" s="1"/>
  <c r="H8914" i="155" s="1"/>
  <c r="M8913" i="155"/>
  <c r="F8913" i="155"/>
  <c r="G8913" i="155" s="1"/>
  <c r="H8913" i="155" s="1"/>
  <c r="M8912" i="155"/>
  <c r="F8912" i="155"/>
  <c r="G8912" i="155" s="1"/>
  <c r="H8912" i="155" s="1"/>
  <c r="N8911" i="155"/>
  <c r="N8910" i="155"/>
  <c r="N8909" i="155"/>
  <c r="N8908" i="155"/>
  <c r="M8907" i="155"/>
  <c r="F8907" i="155"/>
  <c r="G8907" i="155" s="1"/>
  <c r="H8907" i="155" s="1"/>
  <c r="R8904" i="155"/>
  <c r="M7563" i="155"/>
  <c r="H7563" i="155"/>
  <c r="N7563" i="155" s="1"/>
  <c r="M7562" i="155"/>
  <c r="H7562" i="155"/>
  <c r="N7562" i="155" s="1"/>
  <c r="M7561" i="155"/>
  <c r="H7561" i="155"/>
  <c r="N7561" i="155" s="1"/>
  <c r="M7560" i="155"/>
  <c r="H7560" i="155"/>
  <c r="N7560" i="155" s="1"/>
  <c r="M7559" i="155"/>
  <c r="H7559" i="155"/>
  <c r="N7559" i="155" s="1"/>
  <c r="M7555" i="155"/>
  <c r="H7555" i="155"/>
  <c r="J7555" i="155" s="1"/>
  <c r="M7554" i="155"/>
  <c r="H7554" i="155"/>
  <c r="J7554" i="155" s="1"/>
  <c r="M7553" i="155"/>
  <c r="H7553" i="155"/>
  <c r="J7553" i="155" s="1"/>
  <c r="M7552" i="155"/>
  <c r="H7552" i="155"/>
  <c r="J7552" i="155" s="1"/>
  <c r="M7551" i="155"/>
  <c r="H7551" i="155"/>
  <c r="J7551" i="155" s="1"/>
  <c r="M7550" i="155"/>
  <c r="H7550" i="155"/>
  <c r="N7550" i="155" s="1"/>
  <c r="M7549" i="155"/>
  <c r="H7549" i="155"/>
  <c r="M7548" i="155"/>
  <c r="H7548" i="155"/>
  <c r="N7548" i="155" s="1"/>
  <c r="M7547" i="155"/>
  <c r="H7547" i="155"/>
  <c r="M7546" i="155"/>
  <c r="H7546" i="155"/>
  <c r="J7546" i="155" s="1"/>
  <c r="M7545" i="155"/>
  <c r="H7545" i="155"/>
  <c r="N7545" i="155" s="1"/>
  <c r="M7544" i="155"/>
  <c r="H7544" i="155"/>
  <c r="J7544" i="155" s="1"/>
  <c r="M7543" i="155"/>
  <c r="H7543" i="155"/>
  <c r="M7542" i="155"/>
  <c r="H7542" i="155"/>
  <c r="N7542" i="155" s="1"/>
  <c r="M7541" i="155"/>
  <c r="H7541" i="155"/>
  <c r="N7541" i="155" s="1"/>
  <c r="M7540" i="155"/>
  <c r="H7540" i="155"/>
  <c r="N7540" i="155" s="1"/>
  <c r="M7539" i="155"/>
  <c r="H7539" i="155"/>
  <c r="J7539" i="155" s="1"/>
  <c r="M7538" i="155"/>
  <c r="H7538" i="155"/>
  <c r="J7538" i="155" s="1"/>
  <c r="M7537" i="155"/>
  <c r="H7537" i="155"/>
  <c r="N7537" i="155" s="1"/>
  <c r="M7536" i="155"/>
  <c r="H7536" i="155"/>
  <c r="M7535" i="155"/>
  <c r="H7535" i="155"/>
  <c r="J7535" i="155" s="1"/>
  <c r="M7534" i="155"/>
  <c r="H7534" i="155"/>
  <c r="N7534" i="155" s="1"/>
  <c r="H7533" i="155"/>
  <c r="H7532" i="155"/>
  <c r="H7531" i="155"/>
  <c r="H7530" i="155"/>
  <c r="M7526" i="155"/>
  <c r="F7526" i="155"/>
  <c r="G7526" i="155" s="1"/>
  <c r="H7526" i="155" s="1"/>
  <c r="M7525" i="155"/>
  <c r="F7525" i="155"/>
  <c r="G7525" i="155" s="1"/>
  <c r="H7525" i="155" s="1"/>
  <c r="M7524" i="155"/>
  <c r="F7524" i="155"/>
  <c r="G7524" i="155" s="1"/>
  <c r="H7524" i="155" s="1"/>
  <c r="M7523" i="155"/>
  <c r="F7523" i="155"/>
  <c r="G7523" i="155" s="1"/>
  <c r="H7523" i="155" s="1"/>
  <c r="M7522" i="155"/>
  <c r="F7522" i="155"/>
  <c r="G7522" i="155" s="1"/>
  <c r="H7522" i="155" s="1"/>
  <c r="M7521" i="155"/>
  <c r="F7521" i="155"/>
  <c r="G7521" i="155" s="1"/>
  <c r="H7521" i="155" s="1"/>
  <c r="M7520" i="155"/>
  <c r="F7520" i="155"/>
  <c r="G7520" i="155" s="1"/>
  <c r="H7520" i="155" s="1"/>
  <c r="M7519" i="155"/>
  <c r="F7519" i="155"/>
  <c r="G7519" i="155" s="1"/>
  <c r="H7519" i="155" s="1"/>
  <c r="M7518" i="155"/>
  <c r="F7518" i="155"/>
  <c r="G7518" i="155" s="1"/>
  <c r="H7518" i="155" s="1"/>
  <c r="M7517" i="155"/>
  <c r="F7517" i="155"/>
  <c r="G7517" i="155" s="1"/>
  <c r="H7517" i="155" s="1"/>
  <c r="F7516" i="155"/>
  <c r="G7516" i="155" s="1"/>
  <c r="H7516" i="155" s="1"/>
  <c r="F7515" i="155"/>
  <c r="G7515" i="155" s="1"/>
  <c r="H7515" i="155" s="1"/>
  <c r="F7514" i="155"/>
  <c r="G7514" i="155" s="1"/>
  <c r="H7514" i="155" s="1"/>
  <c r="M7510" i="155"/>
  <c r="F7510" i="155"/>
  <c r="G7510" i="155" s="1"/>
  <c r="H7510" i="155" s="1"/>
  <c r="M7509" i="155"/>
  <c r="F7509" i="155"/>
  <c r="G7509" i="155" s="1"/>
  <c r="H7509" i="155" s="1"/>
  <c r="M7508" i="155"/>
  <c r="F7508" i="155"/>
  <c r="G7508" i="155" s="1"/>
  <c r="H7508" i="155" s="1"/>
  <c r="M7507" i="155"/>
  <c r="F7507" i="155"/>
  <c r="G7507" i="155" s="1"/>
  <c r="H7507" i="155" s="1"/>
  <c r="M7506" i="155"/>
  <c r="F7506" i="155"/>
  <c r="G7506" i="155" s="1"/>
  <c r="H7506" i="155" s="1"/>
  <c r="M7505" i="155"/>
  <c r="F7505" i="155"/>
  <c r="G7505" i="155" s="1"/>
  <c r="H7505" i="155" s="1"/>
  <c r="M7504" i="155"/>
  <c r="F7504" i="155"/>
  <c r="G7504" i="155" s="1"/>
  <c r="H7504" i="155" s="1"/>
  <c r="N7503" i="155"/>
  <c r="N7502" i="155"/>
  <c r="N7501" i="155"/>
  <c r="N7500" i="155"/>
  <c r="M7499" i="155"/>
  <c r="F7499" i="155"/>
  <c r="G7499" i="155" s="1"/>
  <c r="H7499" i="155" s="1"/>
  <c r="R7496" i="155"/>
  <c r="M5803" i="155"/>
  <c r="H5803" i="155"/>
  <c r="N5803" i="155" s="1"/>
  <c r="M5802" i="155"/>
  <c r="H5802" i="155"/>
  <c r="N5802" i="155" s="1"/>
  <c r="M5801" i="155"/>
  <c r="H5801" i="155"/>
  <c r="M5800" i="155"/>
  <c r="H5800" i="155"/>
  <c r="J5800" i="155" s="1"/>
  <c r="M5799" i="155"/>
  <c r="H5799" i="155"/>
  <c r="N5799" i="155" s="1"/>
  <c r="M5795" i="155"/>
  <c r="H5795" i="155"/>
  <c r="N5795" i="155" s="1"/>
  <c r="M5794" i="155"/>
  <c r="H5794" i="155"/>
  <c r="N5794" i="155" s="1"/>
  <c r="M5793" i="155"/>
  <c r="H5793" i="155"/>
  <c r="N5793" i="155" s="1"/>
  <c r="M5792" i="155"/>
  <c r="H5792" i="155"/>
  <c r="J5792" i="155" s="1"/>
  <c r="M5791" i="155"/>
  <c r="H5791" i="155"/>
  <c r="N5791" i="155" s="1"/>
  <c r="M5790" i="155"/>
  <c r="H5790" i="155"/>
  <c r="N5790" i="155" s="1"/>
  <c r="M5789" i="155"/>
  <c r="H5789" i="155"/>
  <c r="N5789" i="155" s="1"/>
  <c r="M5788" i="155"/>
  <c r="H5788" i="155"/>
  <c r="J5788" i="155" s="1"/>
  <c r="M5787" i="155"/>
  <c r="H5787" i="155"/>
  <c r="N5787" i="155" s="1"/>
  <c r="M5786" i="155"/>
  <c r="H5786" i="155"/>
  <c r="M5785" i="155"/>
  <c r="H5785" i="155"/>
  <c r="N5785" i="155" s="1"/>
  <c r="M5784" i="155"/>
  <c r="H5784" i="155"/>
  <c r="M5783" i="155"/>
  <c r="H5783" i="155"/>
  <c r="M5782" i="155"/>
  <c r="H5782" i="155"/>
  <c r="J5782" i="155" s="1"/>
  <c r="M5781" i="155"/>
  <c r="H5781" i="155"/>
  <c r="M5780" i="155"/>
  <c r="H5780" i="155"/>
  <c r="N5780" i="155" s="1"/>
  <c r="M5779" i="155"/>
  <c r="H5779" i="155"/>
  <c r="N5779" i="155" s="1"/>
  <c r="M5778" i="155"/>
  <c r="H5778" i="155"/>
  <c r="M5777" i="155"/>
  <c r="H5777" i="155"/>
  <c r="N5777" i="155" s="1"/>
  <c r="M5776" i="155"/>
  <c r="H5776" i="155"/>
  <c r="J5776" i="155" s="1"/>
  <c r="M5775" i="155"/>
  <c r="H5775" i="155"/>
  <c r="M5774" i="155"/>
  <c r="H5774" i="155"/>
  <c r="H5773" i="155"/>
  <c r="H5772" i="155"/>
  <c r="H5771" i="155"/>
  <c r="H5770" i="155"/>
  <c r="M5766" i="155"/>
  <c r="F5766" i="155"/>
  <c r="G5766" i="155" s="1"/>
  <c r="H5766" i="155" s="1"/>
  <c r="M5765" i="155"/>
  <c r="F5765" i="155"/>
  <c r="G5765" i="155" s="1"/>
  <c r="H5765" i="155" s="1"/>
  <c r="M5764" i="155"/>
  <c r="F5764" i="155"/>
  <c r="G5764" i="155" s="1"/>
  <c r="H5764" i="155" s="1"/>
  <c r="M5763" i="155"/>
  <c r="F5763" i="155"/>
  <c r="G5763" i="155" s="1"/>
  <c r="H5763" i="155" s="1"/>
  <c r="M5762" i="155"/>
  <c r="F5762" i="155"/>
  <c r="G5762" i="155" s="1"/>
  <c r="H5762" i="155" s="1"/>
  <c r="M5761" i="155"/>
  <c r="F5761" i="155"/>
  <c r="G5761" i="155" s="1"/>
  <c r="H5761" i="155" s="1"/>
  <c r="M5760" i="155"/>
  <c r="F5760" i="155"/>
  <c r="G5760" i="155" s="1"/>
  <c r="H5760" i="155" s="1"/>
  <c r="J5760" i="155" s="1"/>
  <c r="M5759" i="155"/>
  <c r="F5759" i="155"/>
  <c r="G5759" i="155" s="1"/>
  <c r="H5759" i="155" s="1"/>
  <c r="M5758" i="155"/>
  <c r="F5758" i="155"/>
  <c r="G5758" i="155" s="1"/>
  <c r="H5758" i="155" s="1"/>
  <c r="M5757" i="155"/>
  <c r="F5757" i="155"/>
  <c r="G5757" i="155" s="1"/>
  <c r="H5757" i="155" s="1"/>
  <c r="F5756" i="155"/>
  <c r="G5756" i="155" s="1"/>
  <c r="H5756" i="155" s="1"/>
  <c r="F5755" i="155"/>
  <c r="G5755" i="155" s="1"/>
  <c r="H5755" i="155" s="1"/>
  <c r="F5754" i="155"/>
  <c r="G5754" i="155" s="1"/>
  <c r="H5754" i="155" s="1"/>
  <c r="M5750" i="155"/>
  <c r="F5750" i="155"/>
  <c r="G5750" i="155" s="1"/>
  <c r="H5750" i="155" s="1"/>
  <c r="M5749" i="155"/>
  <c r="F5749" i="155"/>
  <c r="G5749" i="155" s="1"/>
  <c r="H5749" i="155" s="1"/>
  <c r="J5749" i="155" s="1"/>
  <c r="M5748" i="155"/>
  <c r="F5748" i="155"/>
  <c r="G5748" i="155" s="1"/>
  <c r="H5748" i="155" s="1"/>
  <c r="M5747" i="155"/>
  <c r="F5747" i="155"/>
  <c r="G5747" i="155" s="1"/>
  <c r="H5747" i="155" s="1"/>
  <c r="M5746" i="155"/>
  <c r="F5746" i="155"/>
  <c r="G5746" i="155" s="1"/>
  <c r="H5746" i="155" s="1"/>
  <c r="M5745" i="155"/>
  <c r="F5745" i="155"/>
  <c r="G5745" i="155" s="1"/>
  <c r="H5745" i="155" s="1"/>
  <c r="M5744" i="155"/>
  <c r="F5744" i="155"/>
  <c r="G5744" i="155" s="1"/>
  <c r="H5744" i="155" s="1"/>
  <c r="N5743" i="155"/>
  <c r="N5742" i="155"/>
  <c r="N5741" i="155"/>
  <c r="N5740" i="155"/>
  <c r="M5739" i="155"/>
  <c r="F5739" i="155"/>
  <c r="G5739" i="155" s="1"/>
  <c r="H5739" i="155" s="1"/>
  <c r="R5736" i="155"/>
  <c r="M3779" i="155"/>
  <c r="H3779" i="155"/>
  <c r="N3779" i="155" s="1"/>
  <c r="M3778" i="155"/>
  <c r="H3778" i="155"/>
  <c r="N3778" i="155" s="1"/>
  <c r="M3777" i="155"/>
  <c r="H3777" i="155"/>
  <c r="N3777" i="155" s="1"/>
  <c r="M3776" i="155"/>
  <c r="H3776" i="155"/>
  <c r="N3776" i="155" s="1"/>
  <c r="M3775" i="155"/>
  <c r="H3775" i="155"/>
  <c r="M3771" i="155"/>
  <c r="H3771" i="155"/>
  <c r="M3770" i="155"/>
  <c r="H3770" i="155"/>
  <c r="J3770" i="155" s="1"/>
  <c r="M3769" i="155"/>
  <c r="H3769" i="155"/>
  <c r="J3769" i="155" s="1"/>
  <c r="M3768" i="155"/>
  <c r="H3768" i="155"/>
  <c r="M3767" i="155"/>
  <c r="H3767" i="155"/>
  <c r="M3766" i="155"/>
  <c r="H3766" i="155"/>
  <c r="N3766" i="155" s="1"/>
  <c r="M3765" i="155"/>
  <c r="H3765" i="155"/>
  <c r="M3764" i="155"/>
  <c r="H3764" i="155"/>
  <c r="N3764" i="155" s="1"/>
  <c r="M3763" i="155"/>
  <c r="H3763" i="155"/>
  <c r="J3763" i="155" s="1"/>
  <c r="M3762" i="155"/>
  <c r="H3762" i="155"/>
  <c r="J3762" i="155" s="1"/>
  <c r="M3761" i="155"/>
  <c r="H3761" i="155"/>
  <c r="J3761" i="155" s="1"/>
  <c r="M3760" i="155"/>
  <c r="H3760" i="155"/>
  <c r="M3759" i="155"/>
  <c r="H3759" i="155"/>
  <c r="M3758" i="155"/>
  <c r="H3758" i="155"/>
  <c r="N3758" i="155" s="1"/>
  <c r="M3757" i="155"/>
  <c r="H3757" i="155"/>
  <c r="J3757" i="155" s="1"/>
  <c r="M3756" i="155"/>
  <c r="H3756" i="155"/>
  <c r="N3756" i="155" s="1"/>
  <c r="M3755" i="155"/>
  <c r="H3755" i="155"/>
  <c r="J3755" i="155" s="1"/>
  <c r="M3754" i="155"/>
  <c r="H3754" i="155"/>
  <c r="J3754" i="155" s="1"/>
  <c r="M3753" i="155"/>
  <c r="H3753" i="155"/>
  <c r="N3753" i="155" s="1"/>
  <c r="M3752" i="155"/>
  <c r="H3752" i="155"/>
  <c r="M3751" i="155"/>
  <c r="H3751" i="155"/>
  <c r="J3751" i="155" s="1"/>
  <c r="M3750" i="155"/>
  <c r="H3750" i="155"/>
  <c r="N3750" i="155" s="1"/>
  <c r="H3749" i="155"/>
  <c r="H3748" i="155"/>
  <c r="H3747" i="155"/>
  <c r="H3746" i="155"/>
  <c r="M3742" i="155"/>
  <c r="F3742" i="155"/>
  <c r="G3742" i="155" s="1"/>
  <c r="H3742" i="155" s="1"/>
  <c r="M3741" i="155"/>
  <c r="F3741" i="155"/>
  <c r="G3741" i="155" s="1"/>
  <c r="H3741" i="155" s="1"/>
  <c r="M3740" i="155"/>
  <c r="F3740" i="155"/>
  <c r="G3740" i="155" s="1"/>
  <c r="H3740" i="155" s="1"/>
  <c r="M3739" i="155"/>
  <c r="F3739" i="155"/>
  <c r="G3739" i="155" s="1"/>
  <c r="H3739" i="155" s="1"/>
  <c r="M3738" i="155"/>
  <c r="F3738" i="155"/>
  <c r="G3738" i="155" s="1"/>
  <c r="H3738" i="155" s="1"/>
  <c r="M3737" i="155"/>
  <c r="F3737" i="155"/>
  <c r="G3737" i="155" s="1"/>
  <c r="H3737" i="155" s="1"/>
  <c r="M3736" i="155"/>
  <c r="F3736" i="155"/>
  <c r="G3736" i="155" s="1"/>
  <c r="H3736" i="155" s="1"/>
  <c r="M3735" i="155"/>
  <c r="F3735" i="155"/>
  <c r="G3735" i="155" s="1"/>
  <c r="H3735" i="155" s="1"/>
  <c r="M3734" i="155"/>
  <c r="F3734" i="155"/>
  <c r="G3734" i="155" s="1"/>
  <c r="H3734" i="155" s="1"/>
  <c r="M3733" i="155"/>
  <c r="F3733" i="155"/>
  <c r="G3733" i="155" s="1"/>
  <c r="H3733" i="155" s="1"/>
  <c r="F3732" i="155"/>
  <c r="G3732" i="155" s="1"/>
  <c r="H3732" i="155" s="1"/>
  <c r="F3731" i="155"/>
  <c r="G3731" i="155" s="1"/>
  <c r="H3731" i="155" s="1"/>
  <c r="F3730" i="155"/>
  <c r="G3730" i="155" s="1"/>
  <c r="H3730" i="155" s="1"/>
  <c r="M3726" i="155"/>
  <c r="F3726" i="155"/>
  <c r="G3726" i="155" s="1"/>
  <c r="H3726" i="155" s="1"/>
  <c r="M3725" i="155"/>
  <c r="F3725" i="155"/>
  <c r="G3725" i="155" s="1"/>
  <c r="H3725" i="155" s="1"/>
  <c r="M3724" i="155"/>
  <c r="F3724" i="155"/>
  <c r="G3724" i="155" s="1"/>
  <c r="H3724" i="155" s="1"/>
  <c r="M3723" i="155"/>
  <c r="F3723" i="155"/>
  <c r="G3723" i="155" s="1"/>
  <c r="H3723" i="155" s="1"/>
  <c r="M3722" i="155"/>
  <c r="F3722" i="155"/>
  <c r="G3722" i="155" s="1"/>
  <c r="H3722" i="155" s="1"/>
  <c r="M3721" i="155"/>
  <c r="F3721" i="155"/>
  <c r="G3721" i="155" s="1"/>
  <c r="H3721" i="155" s="1"/>
  <c r="M3720" i="155"/>
  <c r="F3720" i="155"/>
  <c r="G3720" i="155" s="1"/>
  <c r="H3720" i="155" s="1"/>
  <c r="N3719" i="155"/>
  <c r="N3718" i="155"/>
  <c r="N3717" i="155"/>
  <c r="N3716" i="155"/>
  <c r="M3715" i="155"/>
  <c r="F3715" i="155"/>
  <c r="G3715" i="155" s="1"/>
  <c r="H3715" i="155" s="1"/>
  <c r="R3712" i="155"/>
  <c r="M4923" i="155"/>
  <c r="H4923" i="155"/>
  <c r="N4923" i="155" s="1"/>
  <c r="M4922" i="155"/>
  <c r="H4922" i="155"/>
  <c r="J4922" i="155" s="1"/>
  <c r="M4921" i="155"/>
  <c r="H4921" i="155"/>
  <c r="N4921" i="155" s="1"/>
  <c r="M4920" i="155"/>
  <c r="H4920" i="155"/>
  <c r="M4919" i="155"/>
  <c r="H4919" i="155"/>
  <c r="N4919" i="155" s="1"/>
  <c r="M4915" i="155"/>
  <c r="H4915" i="155"/>
  <c r="N4915" i="155" s="1"/>
  <c r="M4914" i="155"/>
  <c r="H4914" i="155"/>
  <c r="J4914" i="155" s="1"/>
  <c r="M4913" i="155"/>
  <c r="H4913" i="155"/>
  <c r="N4913" i="155" s="1"/>
  <c r="M4912" i="155"/>
  <c r="H4912" i="155"/>
  <c r="N4912" i="155" s="1"/>
  <c r="M4911" i="155"/>
  <c r="H4911" i="155"/>
  <c r="N4911" i="155" s="1"/>
  <c r="M4910" i="155"/>
  <c r="H4910" i="155"/>
  <c r="J4910" i="155" s="1"/>
  <c r="M4909" i="155"/>
  <c r="H4909" i="155"/>
  <c r="N4909" i="155" s="1"/>
  <c r="M4908" i="155"/>
  <c r="H4908" i="155"/>
  <c r="N4908" i="155" s="1"/>
  <c r="M4907" i="155"/>
  <c r="H4907" i="155"/>
  <c r="J4907" i="155" s="1"/>
  <c r="M4906" i="155"/>
  <c r="H4906" i="155"/>
  <c r="J4906" i="155" s="1"/>
  <c r="M4905" i="155"/>
  <c r="H4905" i="155"/>
  <c r="N4905" i="155" s="1"/>
  <c r="M4904" i="155"/>
  <c r="H4904" i="155"/>
  <c r="N4904" i="155" s="1"/>
  <c r="M4903" i="155"/>
  <c r="H4903" i="155"/>
  <c r="N4903" i="155" s="1"/>
  <c r="M4902" i="155"/>
  <c r="H4902" i="155"/>
  <c r="J4902" i="155" s="1"/>
  <c r="M4901" i="155"/>
  <c r="H4901" i="155"/>
  <c r="N4901" i="155" s="1"/>
  <c r="M4900" i="155"/>
  <c r="H4900" i="155"/>
  <c r="N4900" i="155" s="1"/>
  <c r="M4899" i="155"/>
  <c r="H4899" i="155"/>
  <c r="N4899" i="155" s="1"/>
  <c r="M4898" i="155"/>
  <c r="H4898" i="155"/>
  <c r="M4897" i="155"/>
  <c r="H4897" i="155"/>
  <c r="N4897" i="155" s="1"/>
  <c r="M4896" i="155"/>
  <c r="H4896" i="155"/>
  <c r="N4896" i="155" s="1"/>
  <c r="M4895" i="155"/>
  <c r="H4895" i="155"/>
  <c r="N4895" i="155" s="1"/>
  <c r="M4894" i="155"/>
  <c r="H4894" i="155"/>
  <c r="J4894" i="155" s="1"/>
  <c r="N4893" i="155"/>
  <c r="N4892" i="155"/>
  <c r="N4891" i="155"/>
  <c r="H4890" i="155"/>
  <c r="M4886" i="155"/>
  <c r="F4886" i="155"/>
  <c r="G4886" i="155" s="1"/>
  <c r="H4886" i="155" s="1"/>
  <c r="M4885" i="155"/>
  <c r="F4885" i="155"/>
  <c r="G4885" i="155" s="1"/>
  <c r="H4885" i="155" s="1"/>
  <c r="M4884" i="155"/>
  <c r="F4884" i="155"/>
  <c r="G4884" i="155" s="1"/>
  <c r="H4884" i="155" s="1"/>
  <c r="M4883" i="155"/>
  <c r="F4883" i="155"/>
  <c r="G4883" i="155" s="1"/>
  <c r="H4883" i="155" s="1"/>
  <c r="M4882" i="155"/>
  <c r="F4882" i="155"/>
  <c r="G4882" i="155" s="1"/>
  <c r="H4882" i="155" s="1"/>
  <c r="M4881" i="155"/>
  <c r="F4881" i="155"/>
  <c r="G4881" i="155" s="1"/>
  <c r="H4881" i="155" s="1"/>
  <c r="N4881" i="155" s="1"/>
  <c r="M4880" i="155"/>
  <c r="F4880" i="155"/>
  <c r="G4880" i="155" s="1"/>
  <c r="H4880" i="155" s="1"/>
  <c r="M4879" i="155"/>
  <c r="F4879" i="155"/>
  <c r="G4879" i="155" s="1"/>
  <c r="H4879" i="155" s="1"/>
  <c r="M4878" i="155"/>
  <c r="F4878" i="155"/>
  <c r="G4878" i="155" s="1"/>
  <c r="H4878" i="155" s="1"/>
  <c r="M4877" i="155"/>
  <c r="F4877" i="155"/>
  <c r="G4877" i="155" s="1"/>
  <c r="H4877" i="155" s="1"/>
  <c r="F4876" i="155"/>
  <c r="G4876" i="155" s="1"/>
  <c r="H4876" i="155" s="1"/>
  <c r="F4875" i="155"/>
  <c r="G4875" i="155" s="1"/>
  <c r="H4875" i="155" s="1"/>
  <c r="F4874" i="155"/>
  <c r="G4874" i="155" s="1"/>
  <c r="H4874" i="155" s="1"/>
  <c r="M4870" i="155"/>
  <c r="F4870" i="155"/>
  <c r="G4870" i="155" s="1"/>
  <c r="H4870" i="155" s="1"/>
  <c r="M4869" i="155"/>
  <c r="F4869" i="155"/>
  <c r="G4869" i="155" s="1"/>
  <c r="H4869" i="155" s="1"/>
  <c r="M4868" i="155"/>
  <c r="F4868" i="155"/>
  <c r="G4868" i="155" s="1"/>
  <c r="H4868" i="155" s="1"/>
  <c r="M4867" i="155"/>
  <c r="F4867" i="155"/>
  <c r="G4867" i="155" s="1"/>
  <c r="H4867" i="155" s="1"/>
  <c r="M4866" i="155"/>
  <c r="F4866" i="155"/>
  <c r="G4866" i="155" s="1"/>
  <c r="H4866" i="155" s="1"/>
  <c r="M4865" i="155"/>
  <c r="F4865" i="155"/>
  <c r="G4865" i="155" s="1"/>
  <c r="H4865" i="155" s="1"/>
  <c r="M4864" i="155"/>
  <c r="F4864" i="155"/>
  <c r="G4864" i="155" s="1"/>
  <c r="H4864" i="155" s="1"/>
  <c r="N4863" i="155"/>
  <c r="N4862" i="155"/>
  <c r="N4861" i="155"/>
  <c r="M4860" i="155"/>
  <c r="F4860" i="155"/>
  <c r="G4860" i="155" s="1"/>
  <c r="H4860" i="155" s="1"/>
  <c r="M4859" i="155"/>
  <c r="F4859" i="155"/>
  <c r="G4859" i="155" s="1"/>
  <c r="H4859" i="155" s="1"/>
  <c r="R4856" i="155"/>
  <c r="M4835" i="155"/>
  <c r="H4835" i="155"/>
  <c r="J4835" i="155" s="1"/>
  <c r="M4834" i="155"/>
  <c r="H4834" i="155"/>
  <c r="N4834" i="155" s="1"/>
  <c r="M4833" i="155"/>
  <c r="H4833" i="155"/>
  <c r="N4833" i="155" s="1"/>
  <c r="M4832" i="155"/>
  <c r="H4832" i="155"/>
  <c r="N4832" i="155" s="1"/>
  <c r="M4831" i="155"/>
  <c r="H4831" i="155"/>
  <c r="M4827" i="155"/>
  <c r="H4827" i="155"/>
  <c r="J4827" i="155" s="1"/>
  <c r="M4826" i="155"/>
  <c r="H4826" i="155"/>
  <c r="J4826" i="155" s="1"/>
  <c r="M4825" i="155"/>
  <c r="H4825" i="155"/>
  <c r="N4825" i="155" s="1"/>
  <c r="M4824" i="155"/>
  <c r="H4824" i="155"/>
  <c r="N4824" i="155" s="1"/>
  <c r="M4823" i="155"/>
  <c r="H4823" i="155"/>
  <c r="M4822" i="155"/>
  <c r="H4822" i="155"/>
  <c r="N4822" i="155" s="1"/>
  <c r="M4821" i="155"/>
  <c r="H4821" i="155"/>
  <c r="N4821" i="155" s="1"/>
  <c r="M4820" i="155"/>
  <c r="H4820" i="155"/>
  <c r="N4820" i="155" s="1"/>
  <c r="M4819" i="155"/>
  <c r="H4819" i="155"/>
  <c r="N4819" i="155" s="1"/>
  <c r="M4818" i="155"/>
  <c r="H4818" i="155"/>
  <c r="M4817" i="155"/>
  <c r="H4817" i="155"/>
  <c r="N4817" i="155" s="1"/>
  <c r="M4816" i="155"/>
  <c r="H4816" i="155"/>
  <c r="M4815" i="155"/>
  <c r="H4815" i="155"/>
  <c r="M4814" i="155"/>
  <c r="H4814" i="155"/>
  <c r="N4814" i="155" s="1"/>
  <c r="M4813" i="155"/>
  <c r="H4813" i="155"/>
  <c r="N4813" i="155" s="1"/>
  <c r="M4812" i="155"/>
  <c r="H4812" i="155"/>
  <c r="M4811" i="155"/>
  <c r="H4811" i="155"/>
  <c r="J4811" i="155" s="1"/>
  <c r="M4810" i="155"/>
  <c r="H4810" i="155"/>
  <c r="J4810" i="155" s="1"/>
  <c r="M4809" i="155"/>
  <c r="H4809" i="155"/>
  <c r="N4809" i="155" s="1"/>
  <c r="M4808" i="155"/>
  <c r="H4808" i="155"/>
  <c r="N4808" i="155" s="1"/>
  <c r="M4807" i="155"/>
  <c r="H4807" i="155"/>
  <c r="J4807" i="155" s="1"/>
  <c r="N4806" i="155"/>
  <c r="N4805" i="155"/>
  <c r="N4804" i="155"/>
  <c r="N4803" i="155"/>
  <c r="N4802" i="155"/>
  <c r="M4798" i="155"/>
  <c r="F4798" i="155"/>
  <c r="G4798" i="155" s="1"/>
  <c r="H4798" i="155" s="1"/>
  <c r="M4797" i="155"/>
  <c r="F4797" i="155"/>
  <c r="G4797" i="155" s="1"/>
  <c r="H4797" i="155" s="1"/>
  <c r="M4796" i="155"/>
  <c r="F4796" i="155"/>
  <c r="G4796" i="155" s="1"/>
  <c r="H4796" i="155" s="1"/>
  <c r="M4795" i="155"/>
  <c r="F4795" i="155"/>
  <c r="G4795" i="155" s="1"/>
  <c r="H4795" i="155" s="1"/>
  <c r="M4794" i="155"/>
  <c r="F4794" i="155"/>
  <c r="G4794" i="155" s="1"/>
  <c r="H4794" i="155" s="1"/>
  <c r="M4793" i="155"/>
  <c r="F4793" i="155"/>
  <c r="G4793" i="155" s="1"/>
  <c r="H4793" i="155" s="1"/>
  <c r="M4792" i="155"/>
  <c r="F4792" i="155"/>
  <c r="G4792" i="155" s="1"/>
  <c r="H4792" i="155" s="1"/>
  <c r="M4791" i="155"/>
  <c r="F4791" i="155"/>
  <c r="G4791" i="155" s="1"/>
  <c r="H4791" i="155" s="1"/>
  <c r="M4790" i="155"/>
  <c r="F4790" i="155"/>
  <c r="G4790" i="155" s="1"/>
  <c r="H4790" i="155" s="1"/>
  <c r="M4789" i="155"/>
  <c r="F4789" i="155"/>
  <c r="G4789" i="155" s="1"/>
  <c r="H4789" i="155" s="1"/>
  <c r="F4788" i="155"/>
  <c r="G4788" i="155" s="1"/>
  <c r="H4788" i="155" s="1"/>
  <c r="F4787" i="155"/>
  <c r="G4787" i="155" s="1"/>
  <c r="H4787" i="155" s="1"/>
  <c r="F4786" i="155"/>
  <c r="G4786" i="155" s="1"/>
  <c r="H4786" i="155" s="1"/>
  <c r="M4782" i="155"/>
  <c r="F4782" i="155"/>
  <c r="G4782" i="155" s="1"/>
  <c r="H4782" i="155" s="1"/>
  <c r="M4781" i="155"/>
  <c r="F4781" i="155"/>
  <c r="G4781" i="155" s="1"/>
  <c r="H4781" i="155" s="1"/>
  <c r="M4780" i="155"/>
  <c r="F4780" i="155"/>
  <c r="G4780" i="155" s="1"/>
  <c r="H4780" i="155" s="1"/>
  <c r="M4779" i="155"/>
  <c r="F4779" i="155"/>
  <c r="G4779" i="155" s="1"/>
  <c r="H4779" i="155" s="1"/>
  <c r="M4778" i="155"/>
  <c r="F4778" i="155"/>
  <c r="G4778" i="155" s="1"/>
  <c r="H4778" i="155" s="1"/>
  <c r="J4778" i="155" s="1"/>
  <c r="M4777" i="155"/>
  <c r="F4777" i="155"/>
  <c r="G4777" i="155" s="1"/>
  <c r="H4777" i="155" s="1"/>
  <c r="M4776" i="155"/>
  <c r="F4776" i="155"/>
  <c r="G4776" i="155" s="1"/>
  <c r="H4776" i="155" s="1"/>
  <c r="N4775" i="155"/>
  <c r="N4774" i="155"/>
  <c r="N4773" i="155"/>
  <c r="M4772" i="155"/>
  <c r="F4772" i="155"/>
  <c r="G4772" i="155" s="1"/>
  <c r="H4772" i="155" s="1"/>
  <c r="M4771" i="155"/>
  <c r="F4771" i="155"/>
  <c r="G4771" i="155" s="1"/>
  <c r="H4771" i="155" s="1"/>
  <c r="R4768" i="155"/>
  <c r="M2762" i="155"/>
  <c r="M2763" i="155"/>
  <c r="M2764" i="155"/>
  <c r="M3603" i="155"/>
  <c r="H3603" i="155"/>
  <c r="M3602" i="155"/>
  <c r="H3602" i="155"/>
  <c r="N3602" i="155" s="1"/>
  <c r="M3601" i="155"/>
  <c r="H3601" i="155"/>
  <c r="M3600" i="155"/>
  <c r="H3600" i="155"/>
  <c r="J3600" i="155" s="1"/>
  <c r="M3599" i="155"/>
  <c r="H3599" i="155"/>
  <c r="M3595" i="155"/>
  <c r="H3595" i="155"/>
  <c r="J3595" i="155" s="1"/>
  <c r="M3594" i="155"/>
  <c r="H3594" i="155"/>
  <c r="M3593" i="155"/>
  <c r="H3593" i="155"/>
  <c r="N3593" i="155" s="1"/>
  <c r="M3592" i="155"/>
  <c r="H3592" i="155"/>
  <c r="N3592" i="155" s="1"/>
  <c r="M3591" i="155"/>
  <c r="H3591" i="155"/>
  <c r="J3591" i="155" s="1"/>
  <c r="M3590" i="155"/>
  <c r="H3590" i="155"/>
  <c r="N3590" i="155" s="1"/>
  <c r="M3589" i="155"/>
  <c r="H3589" i="155"/>
  <c r="N3589" i="155" s="1"/>
  <c r="M3588" i="155"/>
  <c r="H3588" i="155"/>
  <c r="N3588" i="155" s="1"/>
  <c r="M3587" i="155"/>
  <c r="H3587" i="155"/>
  <c r="J3587" i="155" s="1"/>
  <c r="M3586" i="155"/>
  <c r="H3586" i="155"/>
  <c r="M3585" i="155"/>
  <c r="H3585" i="155"/>
  <c r="N3585" i="155" s="1"/>
  <c r="M3584" i="155"/>
  <c r="H3584" i="155"/>
  <c r="N3584" i="155" s="1"/>
  <c r="M3583" i="155"/>
  <c r="H3583" i="155"/>
  <c r="J3583" i="155" s="1"/>
  <c r="M3582" i="155"/>
  <c r="H3582" i="155"/>
  <c r="N3582" i="155" s="1"/>
  <c r="M3581" i="155"/>
  <c r="H3581" i="155"/>
  <c r="N3581" i="155" s="1"/>
  <c r="M3580" i="155"/>
  <c r="H3580" i="155"/>
  <c r="N3580" i="155" s="1"/>
  <c r="M3579" i="155"/>
  <c r="H3579" i="155"/>
  <c r="J3579" i="155" s="1"/>
  <c r="M3578" i="155"/>
  <c r="H3578" i="155"/>
  <c r="M3577" i="155"/>
  <c r="H3577" i="155"/>
  <c r="N3577" i="155" s="1"/>
  <c r="M3576" i="155"/>
  <c r="H3576" i="155"/>
  <c r="J3576" i="155" s="1"/>
  <c r="M3575" i="155"/>
  <c r="H3575" i="155"/>
  <c r="M3574" i="155"/>
  <c r="H3574" i="155"/>
  <c r="N3574" i="155" s="1"/>
  <c r="N3573" i="155"/>
  <c r="N3572" i="155"/>
  <c r="N3571" i="155"/>
  <c r="N3570" i="155"/>
  <c r="M3566" i="155"/>
  <c r="F3566" i="155"/>
  <c r="G3566" i="155" s="1"/>
  <c r="H3566" i="155" s="1"/>
  <c r="M3565" i="155"/>
  <c r="F3565" i="155"/>
  <c r="G3565" i="155" s="1"/>
  <c r="H3565" i="155" s="1"/>
  <c r="M3564" i="155"/>
  <c r="F3564" i="155"/>
  <c r="G3564" i="155" s="1"/>
  <c r="H3564" i="155" s="1"/>
  <c r="M3563" i="155"/>
  <c r="F3563" i="155"/>
  <c r="G3563" i="155" s="1"/>
  <c r="H3563" i="155" s="1"/>
  <c r="M3562" i="155"/>
  <c r="F3562" i="155"/>
  <c r="G3562" i="155" s="1"/>
  <c r="H3562" i="155" s="1"/>
  <c r="M3561" i="155"/>
  <c r="F3561" i="155"/>
  <c r="G3561" i="155" s="1"/>
  <c r="H3561" i="155" s="1"/>
  <c r="M3560" i="155"/>
  <c r="F3560" i="155"/>
  <c r="G3560" i="155" s="1"/>
  <c r="H3560" i="155" s="1"/>
  <c r="M3559" i="155"/>
  <c r="F3559" i="155"/>
  <c r="G3559" i="155" s="1"/>
  <c r="H3559" i="155" s="1"/>
  <c r="M3558" i="155"/>
  <c r="F3558" i="155"/>
  <c r="G3558" i="155" s="1"/>
  <c r="H3558" i="155" s="1"/>
  <c r="N3557" i="155"/>
  <c r="N3556" i="155"/>
  <c r="F3555" i="155"/>
  <c r="G3555" i="155" s="1"/>
  <c r="H3555" i="155" s="1"/>
  <c r="F3554" i="155"/>
  <c r="G3554" i="155" s="1"/>
  <c r="H3554" i="155" s="1"/>
  <c r="M3550" i="155"/>
  <c r="F3550" i="155"/>
  <c r="G3550" i="155" s="1"/>
  <c r="H3550" i="155" s="1"/>
  <c r="M3549" i="155"/>
  <c r="F3549" i="155"/>
  <c r="G3549" i="155" s="1"/>
  <c r="H3549" i="155" s="1"/>
  <c r="M3548" i="155"/>
  <c r="F3548" i="155"/>
  <c r="G3548" i="155" s="1"/>
  <c r="H3548" i="155" s="1"/>
  <c r="M3547" i="155"/>
  <c r="F3547" i="155"/>
  <c r="G3547" i="155" s="1"/>
  <c r="H3547" i="155" s="1"/>
  <c r="M3546" i="155"/>
  <c r="F3546" i="155"/>
  <c r="G3546" i="155" s="1"/>
  <c r="H3546" i="155" s="1"/>
  <c r="M3545" i="155"/>
  <c r="F3545" i="155"/>
  <c r="G3545" i="155" s="1"/>
  <c r="H3545" i="155" s="1"/>
  <c r="M3544" i="155"/>
  <c r="F3544" i="155"/>
  <c r="G3544" i="155" s="1"/>
  <c r="H3544" i="155" s="1"/>
  <c r="N3543" i="155"/>
  <c r="N3542" i="155"/>
  <c r="N3541" i="155"/>
  <c r="N3540" i="155"/>
  <c r="M3539" i="155"/>
  <c r="F3539" i="155"/>
  <c r="G3539" i="155" s="1"/>
  <c r="H3539" i="155" s="1"/>
  <c r="R3536" i="155"/>
  <c r="M2322" i="155"/>
  <c r="M2323" i="155"/>
  <c r="M2324" i="155"/>
  <c r="M2019" i="155"/>
  <c r="H2019" i="155"/>
  <c r="J2019" i="155" s="1"/>
  <c r="M2018" i="155"/>
  <c r="H2018" i="155"/>
  <c r="N2018" i="155" s="1"/>
  <c r="M2017" i="155"/>
  <c r="H2017" i="155"/>
  <c r="M2016" i="155"/>
  <c r="H2016" i="155"/>
  <c r="J2016" i="155" s="1"/>
  <c r="M2015" i="155"/>
  <c r="H2015" i="155"/>
  <c r="N2015" i="155" s="1"/>
  <c r="M2011" i="155"/>
  <c r="H2011" i="155"/>
  <c r="N2011" i="155" s="1"/>
  <c r="M2010" i="155"/>
  <c r="H2010" i="155"/>
  <c r="N2010" i="155" s="1"/>
  <c r="M2009" i="155"/>
  <c r="H2009" i="155"/>
  <c r="J2009" i="155" s="1"/>
  <c r="M2008" i="155"/>
  <c r="H2008" i="155"/>
  <c r="N2008" i="155" s="1"/>
  <c r="M2007" i="155"/>
  <c r="H2007" i="155"/>
  <c r="N2007" i="155" s="1"/>
  <c r="M2006" i="155"/>
  <c r="H2006" i="155"/>
  <c r="N2006" i="155" s="1"/>
  <c r="M2005" i="155"/>
  <c r="H2005" i="155"/>
  <c r="M2004" i="155"/>
  <c r="H2004" i="155"/>
  <c r="N2004" i="155" s="1"/>
  <c r="M2003" i="155"/>
  <c r="H2003" i="155"/>
  <c r="M2002" i="155"/>
  <c r="H2002" i="155"/>
  <c r="J2002" i="155" s="1"/>
  <c r="M2001" i="155"/>
  <c r="H2001" i="155"/>
  <c r="J2001" i="155" s="1"/>
  <c r="M2000" i="155"/>
  <c r="H2000" i="155"/>
  <c r="N2000" i="155" s="1"/>
  <c r="N1999" i="155"/>
  <c r="N1998" i="155"/>
  <c r="N1997" i="155"/>
  <c r="N1996" i="155"/>
  <c r="N1995" i="155"/>
  <c r="N1994" i="155"/>
  <c r="N1993" i="155"/>
  <c r="N1992" i="155"/>
  <c r="N1991" i="155"/>
  <c r="N1990" i="155"/>
  <c r="N1989" i="155"/>
  <c r="N1988" i="155"/>
  <c r="N1987" i="155"/>
  <c r="H1986" i="155"/>
  <c r="M1982" i="155"/>
  <c r="F1982" i="155"/>
  <c r="G1982" i="155" s="1"/>
  <c r="H1982" i="155" s="1"/>
  <c r="M1981" i="155"/>
  <c r="F1981" i="155"/>
  <c r="G1981" i="155" s="1"/>
  <c r="H1981" i="155" s="1"/>
  <c r="M1980" i="155"/>
  <c r="F1980" i="155"/>
  <c r="G1980" i="155" s="1"/>
  <c r="H1980" i="155" s="1"/>
  <c r="M1979" i="155"/>
  <c r="F1979" i="155"/>
  <c r="G1979" i="155" s="1"/>
  <c r="H1979" i="155" s="1"/>
  <c r="M1978" i="155"/>
  <c r="F1978" i="155"/>
  <c r="G1978" i="155" s="1"/>
  <c r="H1978" i="155" s="1"/>
  <c r="M1977" i="155"/>
  <c r="F1977" i="155"/>
  <c r="G1977" i="155" s="1"/>
  <c r="H1977" i="155" s="1"/>
  <c r="M1976" i="155"/>
  <c r="F1976" i="155"/>
  <c r="G1976" i="155" s="1"/>
  <c r="H1976" i="155" s="1"/>
  <c r="M1975" i="155"/>
  <c r="F1975" i="155"/>
  <c r="G1975" i="155" s="1"/>
  <c r="H1975" i="155" s="1"/>
  <c r="F1974" i="155"/>
  <c r="G1974" i="155" s="1"/>
  <c r="H1974" i="155" s="1"/>
  <c r="F1973" i="155"/>
  <c r="G1973" i="155" s="1"/>
  <c r="H1973" i="155" s="1"/>
  <c r="F1972" i="155"/>
  <c r="G1972" i="155" s="1"/>
  <c r="H1972" i="155" s="1"/>
  <c r="F1971" i="155"/>
  <c r="G1971" i="155" s="1"/>
  <c r="H1971" i="155" s="1"/>
  <c r="F1970" i="155"/>
  <c r="G1970" i="155" s="1"/>
  <c r="H1970" i="155" s="1"/>
  <c r="M1966" i="155"/>
  <c r="F1966" i="155"/>
  <c r="G1966" i="155" s="1"/>
  <c r="H1966" i="155" s="1"/>
  <c r="M1965" i="155"/>
  <c r="F1965" i="155"/>
  <c r="G1965" i="155" s="1"/>
  <c r="H1965" i="155" s="1"/>
  <c r="M1964" i="155"/>
  <c r="F1964" i="155"/>
  <c r="G1964" i="155" s="1"/>
  <c r="H1964" i="155" s="1"/>
  <c r="M1963" i="155"/>
  <c r="F1963" i="155"/>
  <c r="G1963" i="155" s="1"/>
  <c r="H1963" i="155" s="1"/>
  <c r="M1962" i="155"/>
  <c r="F1962" i="155"/>
  <c r="G1962" i="155" s="1"/>
  <c r="H1962" i="155" s="1"/>
  <c r="M1961" i="155"/>
  <c r="F1961" i="155"/>
  <c r="G1961" i="155" s="1"/>
  <c r="H1961" i="155" s="1"/>
  <c r="M1960" i="155"/>
  <c r="F1960" i="155"/>
  <c r="G1960" i="155" s="1"/>
  <c r="H1960" i="155" s="1"/>
  <c r="M1959" i="155"/>
  <c r="F1959" i="155"/>
  <c r="G1959" i="155" s="1"/>
  <c r="H1959" i="155" s="1"/>
  <c r="M1958" i="155"/>
  <c r="F1958" i="155"/>
  <c r="G1958" i="155" s="1"/>
  <c r="H1958" i="155" s="1"/>
  <c r="M1957" i="155"/>
  <c r="F1957" i="155"/>
  <c r="G1957" i="155" s="1"/>
  <c r="H1957" i="155" s="1"/>
  <c r="M1956" i="155"/>
  <c r="F1956" i="155"/>
  <c r="G1956" i="155" s="1"/>
  <c r="H1956" i="155" s="1"/>
  <c r="M1955" i="155"/>
  <c r="F1955" i="155"/>
  <c r="G1955" i="155" s="1"/>
  <c r="H1955" i="155" s="1"/>
  <c r="R1952" i="155"/>
  <c r="F1622" i="155"/>
  <c r="G1622" i="155" s="1"/>
  <c r="H1622" i="155" s="1"/>
  <c r="M1530" i="155"/>
  <c r="M1531" i="155"/>
  <c r="M1532" i="155"/>
  <c r="M1533" i="155"/>
  <c r="M1534" i="155"/>
  <c r="F1518" i="155"/>
  <c r="F1534" i="155"/>
  <c r="G1534" i="155" s="1"/>
  <c r="M7915" i="155"/>
  <c r="H7915" i="155"/>
  <c r="N7915" i="155" s="1"/>
  <c r="M7914" i="155"/>
  <c r="H7914" i="155"/>
  <c r="N7914" i="155" s="1"/>
  <c r="M7913" i="155"/>
  <c r="H7913" i="155"/>
  <c r="J7913" i="155" s="1"/>
  <c r="M7912" i="155"/>
  <c r="H7912" i="155"/>
  <c r="N7912" i="155" s="1"/>
  <c r="M7911" i="155"/>
  <c r="H7911" i="155"/>
  <c r="N7911" i="155" s="1"/>
  <c r="M7907" i="155"/>
  <c r="H7907" i="155"/>
  <c r="N7907" i="155" s="1"/>
  <c r="M7906" i="155"/>
  <c r="H7906" i="155"/>
  <c r="N7906" i="155" s="1"/>
  <c r="M7905" i="155"/>
  <c r="H7905" i="155"/>
  <c r="N7905" i="155" s="1"/>
  <c r="M7904" i="155"/>
  <c r="H7904" i="155"/>
  <c r="N7904" i="155" s="1"/>
  <c r="M7903" i="155"/>
  <c r="H7903" i="155"/>
  <c r="N7903" i="155" s="1"/>
  <c r="M7902" i="155"/>
  <c r="H7902" i="155"/>
  <c r="N7902" i="155" s="1"/>
  <c r="M7901" i="155"/>
  <c r="H7901" i="155"/>
  <c r="N7901" i="155" s="1"/>
  <c r="M7900" i="155"/>
  <c r="H7900" i="155"/>
  <c r="N7900" i="155" s="1"/>
  <c r="M7899" i="155"/>
  <c r="H7899" i="155"/>
  <c r="N7899" i="155" s="1"/>
  <c r="M7898" i="155"/>
  <c r="H7898" i="155"/>
  <c r="M7897" i="155"/>
  <c r="H7897" i="155"/>
  <c r="N7897" i="155" s="1"/>
  <c r="M7896" i="155"/>
  <c r="H7896" i="155"/>
  <c r="N7896" i="155" s="1"/>
  <c r="M7895" i="155"/>
  <c r="H7895" i="155"/>
  <c r="N7895" i="155" s="1"/>
  <c r="M7894" i="155"/>
  <c r="H7894" i="155"/>
  <c r="N7894" i="155" s="1"/>
  <c r="M7893" i="155"/>
  <c r="H7893" i="155"/>
  <c r="N7893" i="155" s="1"/>
  <c r="M7892" i="155"/>
  <c r="H7892" i="155"/>
  <c r="N7892" i="155" s="1"/>
  <c r="M7891" i="155"/>
  <c r="H7891" i="155"/>
  <c r="N7891" i="155" s="1"/>
  <c r="M7890" i="155"/>
  <c r="H7890" i="155"/>
  <c r="J7890" i="155" s="1"/>
  <c r="M7889" i="155"/>
  <c r="H7889" i="155"/>
  <c r="N7889" i="155" s="1"/>
  <c r="M7888" i="155"/>
  <c r="H7888" i="155"/>
  <c r="N7888" i="155" s="1"/>
  <c r="M7887" i="155"/>
  <c r="H7887" i="155"/>
  <c r="N7887" i="155" s="1"/>
  <c r="M7886" i="155"/>
  <c r="H7886" i="155"/>
  <c r="N7886" i="155" s="1"/>
  <c r="M7885" i="155"/>
  <c r="H7885" i="155"/>
  <c r="N7885" i="155" s="1"/>
  <c r="M7884" i="155"/>
  <c r="H7884" i="155"/>
  <c r="M7883" i="155"/>
  <c r="H7883" i="155"/>
  <c r="N7883" i="155" s="1"/>
  <c r="H7882" i="155"/>
  <c r="M7878" i="155"/>
  <c r="F7878" i="155"/>
  <c r="G7878" i="155" s="1"/>
  <c r="H7878" i="155" s="1"/>
  <c r="M7877" i="155"/>
  <c r="F7877" i="155"/>
  <c r="G7877" i="155" s="1"/>
  <c r="H7877" i="155" s="1"/>
  <c r="M7876" i="155"/>
  <c r="F7876" i="155"/>
  <c r="G7876" i="155" s="1"/>
  <c r="H7876" i="155" s="1"/>
  <c r="M7875" i="155"/>
  <c r="F7875" i="155"/>
  <c r="G7875" i="155" s="1"/>
  <c r="H7875" i="155" s="1"/>
  <c r="M7874" i="155"/>
  <c r="F7874" i="155"/>
  <c r="G7874" i="155" s="1"/>
  <c r="H7874" i="155" s="1"/>
  <c r="M7873" i="155"/>
  <c r="F7873" i="155"/>
  <c r="G7873" i="155" s="1"/>
  <c r="H7873" i="155" s="1"/>
  <c r="M7872" i="155"/>
  <c r="F7872" i="155"/>
  <c r="G7872" i="155" s="1"/>
  <c r="H7872" i="155" s="1"/>
  <c r="M7871" i="155"/>
  <c r="F7871" i="155"/>
  <c r="G7871" i="155" s="1"/>
  <c r="H7871" i="155" s="1"/>
  <c r="M7870" i="155"/>
  <c r="F7870" i="155"/>
  <c r="G7870" i="155" s="1"/>
  <c r="H7870" i="155" s="1"/>
  <c r="F7869" i="155"/>
  <c r="G7869" i="155" s="1"/>
  <c r="H7869" i="155" s="1"/>
  <c r="F7868" i="155"/>
  <c r="G7868" i="155" s="1"/>
  <c r="H7868" i="155" s="1"/>
  <c r="F7867" i="155"/>
  <c r="G7867" i="155" s="1"/>
  <c r="H7867" i="155" s="1"/>
  <c r="F7866" i="155"/>
  <c r="G7866" i="155" s="1"/>
  <c r="H7866" i="155" s="1"/>
  <c r="M7862" i="155"/>
  <c r="F7862" i="155"/>
  <c r="G7862" i="155" s="1"/>
  <c r="H7862" i="155" s="1"/>
  <c r="M7861" i="155"/>
  <c r="F7861" i="155"/>
  <c r="G7861" i="155" s="1"/>
  <c r="H7861" i="155" s="1"/>
  <c r="M7860" i="155"/>
  <c r="F7860" i="155"/>
  <c r="G7860" i="155" s="1"/>
  <c r="H7860" i="155" s="1"/>
  <c r="M7859" i="155"/>
  <c r="F7859" i="155"/>
  <c r="G7859" i="155" s="1"/>
  <c r="H7859" i="155" s="1"/>
  <c r="M7858" i="155"/>
  <c r="F7858" i="155"/>
  <c r="G7858" i="155" s="1"/>
  <c r="H7858" i="155" s="1"/>
  <c r="M7857" i="155"/>
  <c r="F7857" i="155"/>
  <c r="G7857" i="155" s="1"/>
  <c r="H7857" i="155" s="1"/>
  <c r="M7856" i="155"/>
  <c r="F7856" i="155"/>
  <c r="G7856" i="155" s="1"/>
  <c r="H7856" i="155" s="1"/>
  <c r="M7855" i="155"/>
  <c r="F7855" i="155"/>
  <c r="G7855" i="155" s="1"/>
  <c r="H7855" i="155" s="1"/>
  <c r="M7854" i="155"/>
  <c r="F7854" i="155"/>
  <c r="G7854" i="155" s="1"/>
  <c r="H7854" i="155" s="1"/>
  <c r="M7853" i="155"/>
  <c r="F7853" i="155"/>
  <c r="G7853" i="155" s="1"/>
  <c r="H7853" i="155" s="1"/>
  <c r="M7852" i="155"/>
  <c r="F7852" i="155"/>
  <c r="G7852" i="155" s="1"/>
  <c r="H7852" i="155" s="1"/>
  <c r="M7851" i="155"/>
  <c r="F7851" i="155"/>
  <c r="G7851" i="155" s="1"/>
  <c r="H7851" i="155" s="1"/>
  <c r="R7848" i="155"/>
  <c r="M2547" i="155"/>
  <c r="H2547" i="155"/>
  <c r="J2547" i="155" s="1"/>
  <c r="M2546" i="155"/>
  <c r="H2546" i="155"/>
  <c r="N2546" i="155" s="1"/>
  <c r="M2545" i="155"/>
  <c r="H2545" i="155"/>
  <c r="J2545" i="155" s="1"/>
  <c r="M2544" i="155"/>
  <c r="H2544" i="155"/>
  <c r="N2544" i="155" s="1"/>
  <c r="M2543" i="155"/>
  <c r="H2543" i="155"/>
  <c r="N2543" i="155" s="1"/>
  <c r="M2539" i="155"/>
  <c r="H2539" i="155"/>
  <c r="N2539" i="155" s="1"/>
  <c r="M2538" i="155"/>
  <c r="H2538" i="155"/>
  <c r="J2538" i="155" s="1"/>
  <c r="M2537" i="155"/>
  <c r="H2537" i="155"/>
  <c r="N2537" i="155" s="1"/>
  <c r="M2536" i="155"/>
  <c r="H2536" i="155"/>
  <c r="N2536" i="155" s="1"/>
  <c r="M2535" i="155"/>
  <c r="H2535" i="155"/>
  <c r="J2535" i="155" s="1"/>
  <c r="M2534" i="155"/>
  <c r="H2534" i="155"/>
  <c r="N2534" i="155" s="1"/>
  <c r="M2533" i="155"/>
  <c r="H2533" i="155"/>
  <c r="J2533" i="155" s="1"/>
  <c r="M2532" i="155"/>
  <c r="H2532" i="155"/>
  <c r="J2532" i="155" s="1"/>
  <c r="M2531" i="155"/>
  <c r="H2531" i="155"/>
  <c r="N2531" i="155" s="1"/>
  <c r="M2530" i="155"/>
  <c r="H2530" i="155"/>
  <c r="J2530" i="155" s="1"/>
  <c r="M2529" i="155"/>
  <c r="H2529" i="155"/>
  <c r="N2529" i="155" s="1"/>
  <c r="M2528" i="155"/>
  <c r="H2528" i="155"/>
  <c r="N2528" i="155" s="1"/>
  <c r="M2527" i="155"/>
  <c r="H2527" i="155"/>
  <c r="J2527" i="155" s="1"/>
  <c r="M2526" i="155"/>
  <c r="H2526" i="155"/>
  <c r="N2526" i="155" s="1"/>
  <c r="M2525" i="155"/>
  <c r="H2525" i="155"/>
  <c r="J2525" i="155" s="1"/>
  <c r="M2524" i="155"/>
  <c r="H2524" i="155"/>
  <c r="N2524" i="155" s="1"/>
  <c r="M2523" i="155"/>
  <c r="H2523" i="155"/>
  <c r="N2523" i="155" s="1"/>
  <c r="M2522" i="155"/>
  <c r="H2522" i="155"/>
  <c r="J2522" i="155" s="1"/>
  <c r="M2521" i="155"/>
  <c r="H2521" i="155"/>
  <c r="N2521" i="155" s="1"/>
  <c r="M2520" i="155"/>
  <c r="H2520" i="155"/>
  <c r="N2520" i="155" s="1"/>
  <c r="M2519" i="155"/>
  <c r="H2519" i="155"/>
  <c r="J2519" i="155" s="1"/>
  <c r="M2518" i="155"/>
  <c r="H2518" i="155"/>
  <c r="N2518" i="155" s="1"/>
  <c r="M2517" i="155"/>
  <c r="H2517" i="155"/>
  <c r="J2517" i="155" s="1"/>
  <c r="M2516" i="155"/>
  <c r="H2516" i="155"/>
  <c r="J2516" i="155" s="1"/>
  <c r="M2515" i="155"/>
  <c r="H2515" i="155"/>
  <c r="N2515" i="155" s="1"/>
  <c r="H2514" i="155"/>
  <c r="M2510" i="155"/>
  <c r="F2510" i="155"/>
  <c r="G2510" i="155" s="1"/>
  <c r="H2510" i="155" s="1"/>
  <c r="M2509" i="155"/>
  <c r="F2509" i="155"/>
  <c r="G2509" i="155" s="1"/>
  <c r="H2509" i="155" s="1"/>
  <c r="M2508" i="155"/>
  <c r="F2508" i="155"/>
  <c r="G2508" i="155" s="1"/>
  <c r="H2508" i="155" s="1"/>
  <c r="M2507" i="155"/>
  <c r="F2507" i="155"/>
  <c r="G2507" i="155" s="1"/>
  <c r="H2507" i="155" s="1"/>
  <c r="M2506" i="155"/>
  <c r="F2506" i="155"/>
  <c r="G2506" i="155" s="1"/>
  <c r="H2506" i="155" s="1"/>
  <c r="M2505" i="155"/>
  <c r="F2505" i="155"/>
  <c r="G2505" i="155" s="1"/>
  <c r="H2505" i="155" s="1"/>
  <c r="M2504" i="155"/>
  <c r="F2504" i="155"/>
  <c r="G2504" i="155" s="1"/>
  <c r="H2504" i="155" s="1"/>
  <c r="M2503" i="155"/>
  <c r="F2503" i="155"/>
  <c r="G2503" i="155" s="1"/>
  <c r="H2503" i="155" s="1"/>
  <c r="M2502" i="155"/>
  <c r="F2502" i="155"/>
  <c r="G2502" i="155" s="1"/>
  <c r="H2502" i="155" s="1"/>
  <c r="F2501" i="155"/>
  <c r="G2501" i="155" s="1"/>
  <c r="H2501" i="155" s="1"/>
  <c r="F2500" i="155"/>
  <c r="G2500" i="155" s="1"/>
  <c r="H2500" i="155" s="1"/>
  <c r="F2499" i="155"/>
  <c r="G2499" i="155" s="1"/>
  <c r="H2499" i="155" s="1"/>
  <c r="F2498" i="155"/>
  <c r="G2498" i="155" s="1"/>
  <c r="H2498" i="155" s="1"/>
  <c r="M2494" i="155"/>
  <c r="F2494" i="155"/>
  <c r="G2494" i="155" s="1"/>
  <c r="H2494" i="155" s="1"/>
  <c r="M2493" i="155"/>
  <c r="F2493" i="155"/>
  <c r="G2493" i="155" s="1"/>
  <c r="H2493" i="155" s="1"/>
  <c r="M2492" i="155"/>
  <c r="F2492" i="155"/>
  <c r="G2492" i="155" s="1"/>
  <c r="H2492" i="155" s="1"/>
  <c r="M2491" i="155"/>
  <c r="F2491" i="155"/>
  <c r="G2491" i="155" s="1"/>
  <c r="H2491" i="155" s="1"/>
  <c r="M2490" i="155"/>
  <c r="F2490" i="155"/>
  <c r="G2490" i="155" s="1"/>
  <c r="H2490" i="155" s="1"/>
  <c r="M2489" i="155"/>
  <c r="F2489" i="155"/>
  <c r="G2489" i="155" s="1"/>
  <c r="H2489" i="155" s="1"/>
  <c r="M2488" i="155"/>
  <c r="F2488" i="155"/>
  <c r="G2488" i="155" s="1"/>
  <c r="H2488" i="155" s="1"/>
  <c r="M2487" i="155"/>
  <c r="F2487" i="155"/>
  <c r="G2487" i="155" s="1"/>
  <c r="H2487" i="155" s="1"/>
  <c r="M2486" i="155"/>
  <c r="F2486" i="155"/>
  <c r="G2486" i="155" s="1"/>
  <c r="H2486" i="155" s="1"/>
  <c r="M2485" i="155"/>
  <c r="F2485" i="155"/>
  <c r="G2485" i="155" s="1"/>
  <c r="H2485" i="155" s="1"/>
  <c r="M2484" i="155"/>
  <c r="F2484" i="155"/>
  <c r="G2484" i="155" s="1"/>
  <c r="H2484" i="155" s="1"/>
  <c r="M2483" i="155"/>
  <c r="F2483" i="155"/>
  <c r="G2483" i="155" s="1"/>
  <c r="H2483" i="155" s="1"/>
  <c r="R2480" i="155"/>
  <c r="F1341" i="155"/>
  <c r="G1341" i="155" s="1"/>
  <c r="H1341" i="155" s="1"/>
  <c r="M7827" i="155"/>
  <c r="H7827" i="155"/>
  <c r="N7827" i="155" s="1"/>
  <c r="M7826" i="155"/>
  <c r="H7826" i="155"/>
  <c r="J7826" i="155" s="1"/>
  <c r="M7825" i="155"/>
  <c r="H7825" i="155"/>
  <c r="J7825" i="155" s="1"/>
  <c r="M7824" i="155"/>
  <c r="H7824" i="155"/>
  <c r="N7824" i="155" s="1"/>
  <c r="M7823" i="155"/>
  <c r="H7823" i="155"/>
  <c r="N7823" i="155" s="1"/>
  <c r="M7819" i="155"/>
  <c r="H7819" i="155"/>
  <c r="N7819" i="155" s="1"/>
  <c r="M7818" i="155"/>
  <c r="H7818" i="155"/>
  <c r="M7817" i="155"/>
  <c r="H7817" i="155"/>
  <c r="N7817" i="155" s="1"/>
  <c r="M7816" i="155"/>
  <c r="H7816" i="155"/>
  <c r="N7816" i="155" s="1"/>
  <c r="M7815" i="155"/>
  <c r="H7815" i="155"/>
  <c r="N7815" i="155" s="1"/>
  <c r="M7814" i="155"/>
  <c r="H7814" i="155"/>
  <c r="J7814" i="155" s="1"/>
  <c r="M7813" i="155"/>
  <c r="H7813" i="155"/>
  <c r="J7813" i="155" s="1"/>
  <c r="M7812" i="155"/>
  <c r="H7812" i="155"/>
  <c r="N7812" i="155" s="1"/>
  <c r="M7811" i="155"/>
  <c r="H7811" i="155"/>
  <c r="N7811" i="155" s="1"/>
  <c r="M7810" i="155"/>
  <c r="H7810" i="155"/>
  <c r="N7810" i="155" s="1"/>
  <c r="M7809" i="155"/>
  <c r="H7809" i="155"/>
  <c r="N7809" i="155" s="1"/>
  <c r="M7808" i="155"/>
  <c r="H7808" i="155"/>
  <c r="N7808" i="155" s="1"/>
  <c r="M7807" i="155"/>
  <c r="H7807" i="155"/>
  <c r="M7806" i="155"/>
  <c r="H7806" i="155"/>
  <c r="J7806" i="155" s="1"/>
  <c r="M7805" i="155"/>
  <c r="H7805" i="155"/>
  <c r="J7805" i="155" s="1"/>
  <c r="M7804" i="155"/>
  <c r="H7804" i="155"/>
  <c r="N7804" i="155" s="1"/>
  <c r="M7803" i="155"/>
  <c r="H7803" i="155"/>
  <c r="N7803" i="155" s="1"/>
  <c r="M7802" i="155"/>
  <c r="H7802" i="155"/>
  <c r="N7802" i="155" s="1"/>
  <c r="N7801" i="155"/>
  <c r="N7800" i="155"/>
  <c r="N7799" i="155"/>
  <c r="N7798" i="155"/>
  <c r="N7797" i="155"/>
  <c r="N7796" i="155"/>
  <c r="H7795" i="155"/>
  <c r="H7794" i="155"/>
  <c r="M7790" i="155"/>
  <c r="F7790" i="155"/>
  <c r="G7790" i="155" s="1"/>
  <c r="H7790" i="155" s="1"/>
  <c r="M7789" i="155"/>
  <c r="F7789" i="155"/>
  <c r="G7789" i="155" s="1"/>
  <c r="H7789" i="155" s="1"/>
  <c r="M7788" i="155"/>
  <c r="F7788" i="155"/>
  <c r="G7788" i="155" s="1"/>
  <c r="H7788" i="155" s="1"/>
  <c r="M7787" i="155"/>
  <c r="F7787" i="155"/>
  <c r="G7787" i="155" s="1"/>
  <c r="H7787" i="155" s="1"/>
  <c r="M7786" i="155"/>
  <c r="F7786" i="155"/>
  <c r="G7786" i="155" s="1"/>
  <c r="H7786" i="155" s="1"/>
  <c r="N7785" i="155"/>
  <c r="N7784" i="155"/>
  <c r="N7783" i="155"/>
  <c r="N7782" i="155"/>
  <c r="F7781" i="155"/>
  <c r="G7781" i="155" s="1"/>
  <c r="H7781" i="155" s="1"/>
  <c r="F7780" i="155"/>
  <c r="G7780" i="155" s="1"/>
  <c r="H7780" i="155" s="1"/>
  <c r="F7779" i="155"/>
  <c r="G7779" i="155" s="1"/>
  <c r="H7779" i="155" s="1"/>
  <c r="F7778" i="155"/>
  <c r="G7778" i="155" s="1"/>
  <c r="H7778" i="155" s="1"/>
  <c r="M7774" i="155"/>
  <c r="F7774" i="155"/>
  <c r="G7774" i="155" s="1"/>
  <c r="H7774" i="155" s="1"/>
  <c r="M7773" i="155"/>
  <c r="F7773" i="155"/>
  <c r="G7773" i="155" s="1"/>
  <c r="H7773" i="155" s="1"/>
  <c r="M7772" i="155"/>
  <c r="F7772" i="155"/>
  <c r="G7772" i="155" s="1"/>
  <c r="H7772" i="155" s="1"/>
  <c r="M7771" i="155"/>
  <c r="F7771" i="155"/>
  <c r="G7771" i="155" s="1"/>
  <c r="H7771" i="155" s="1"/>
  <c r="M7770" i="155"/>
  <c r="F7770" i="155"/>
  <c r="G7770" i="155" s="1"/>
  <c r="H7770" i="155" s="1"/>
  <c r="N7770" i="155" s="1"/>
  <c r="M7769" i="155"/>
  <c r="F7769" i="155"/>
  <c r="G7769" i="155" s="1"/>
  <c r="H7769" i="155" s="1"/>
  <c r="M7768" i="155"/>
  <c r="F7768" i="155"/>
  <c r="G7768" i="155" s="1"/>
  <c r="H7768" i="155" s="1"/>
  <c r="M7767" i="155"/>
  <c r="F7767" i="155"/>
  <c r="G7767" i="155" s="1"/>
  <c r="H7767" i="155" s="1"/>
  <c r="M7766" i="155"/>
  <c r="F7766" i="155"/>
  <c r="G7766" i="155" s="1"/>
  <c r="H7766" i="155" s="1"/>
  <c r="N7765" i="155"/>
  <c r="F7764" i="155"/>
  <c r="G7764" i="155" s="1"/>
  <c r="H7764" i="155" s="1"/>
  <c r="M7763" i="155"/>
  <c r="F7763" i="155"/>
  <c r="G7763" i="155" s="1"/>
  <c r="H7763" i="155" s="1"/>
  <c r="R7760" i="155"/>
  <c r="M2283" i="155"/>
  <c r="H2283" i="155"/>
  <c r="N2283" i="155" s="1"/>
  <c r="M2282" i="155"/>
  <c r="H2282" i="155"/>
  <c r="N2282" i="155" s="1"/>
  <c r="M2281" i="155"/>
  <c r="H2281" i="155"/>
  <c r="N2281" i="155" s="1"/>
  <c r="M2280" i="155"/>
  <c r="H2280" i="155"/>
  <c r="N2280" i="155" s="1"/>
  <c r="M2279" i="155"/>
  <c r="H2279" i="155"/>
  <c r="N2279" i="155" s="1"/>
  <c r="M2275" i="155"/>
  <c r="H2275" i="155"/>
  <c r="N2275" i="155" s="1"/>
  <c r="M2274" i="155"/>
  <c r="H2274" i="155"/>
  <c r="J2274" i="155" s="1"/>
  <c r="M2273" i="155"/>
  <c r="H2273" i="155"/>
  <c r="N2273" i="155" s="1"/>
  <c r="M2272" i="155"/>
  <c r="H2272" i="155"/>
  <c r="N2272" i="155" s="1"/>
  <c r="M2271" i="155"/>
  <c r="H2271" i="155"/>
  <c r="N2271" i="155" s="1"/>
  <c r="M2270" i="155"/>
  <c r="H2270" i="155"/>
  <c r="N2270" i="155" s="1"/>
  <c r="M2269" i="155"/>
  <c r="H2269" i="155"/>
  <c r="N2269" i="155" s="1"/>
  <c r="M2268" i="155"/>
  <c r="H2268" i="155"/>
  <c r="N2268" i="155" s="1"/>
  <c r="M2267" i="155"/>
  <c r="H2267" i="155"/>
  <c r="N2267" i="155" s="1"/>
  <c r="M2266" i="155"/>
  <c r="H2266" i="155"/>
  <c r="M2265" i="155"/>
  <c r="H2265" i="155"/>
  <c r="N2265" i="155" s="1"/>
  <c r="M2264" i="155"/>
  <c r="H2264" i="155"/>
  <c r="N2264" i="155" s="1"/>
  <c r="M2263" i="155"/>
  <c r="H2263" i="155"/>
  <c r="N2263" i="155" s="1"/>
  <c r="M2262" i="155"/>
  <c r="H2262" i="155"/>
  <c r="N2262" i="155" s="1"/>
  <c r="M2261" i="155"/>
  <c r="H2261" i="155"/>
  <c r="N2261" i="155" s="1"/>
  <c r="M2260" i="155"/>
  <c r="H2260" i="155"/>
  <c r="N2260" i="155" s="1"/>
  <c r="M2259" i="155"/>
  <c r="H2259" i="155"/>
  <c r="N2259" i="155" s="1"/>
  <c r="M2258" i="155"/>
  <c r="H2258" i="155"/>
  <c r="J2258" i="155" s="1"/>
  <c r="N2257" i="155"/>
  <c r="N2256" i="155"/>
  <c r="N2255" i="155"/>
  <c r="N2254" i="155"/>
  <c r="N2253" i="155"/>
  <c r="N2252" i="155"/>
  <c r="H2251" i="155"/>
  <c r="H2250" i="155"/>
  <c r="M2246" i="155"/>
  <c r="F2246" i="155"/>
  <c r="G2246" i="155" s="1"/>
  <c r="H2246" i="155" s="1"/>
  <c r="M2245" i="155"/>
  <c r="F2245" i="155"/>
  <c r="G2245" i="155" s="1"/>
  <c r="H2245" i="155" s="1"/>
  <c r="M2244" i="155"/>
  <c r="F2244" i="155"/>
  <c r="G2244" i="155" s="1"/>
  <c r="H2244" i="155" s="1"/>
  <c r="M2243" i="155"/>
  <c r="F2243" i="155"/>
  <c r="G2243" i="155" s="1"/>
  <c r="H2243" i="155" s="1"/>
  <c r="M2242" i="155"/>
  <c r="F2242" i="155"/>
  <c r="G2242" i="155" s="1"/>
  <c r="H2242" i="155" s="1"/>
  <c r="N2241" i="155"/>
  <c r="N2240" i="155"/>
  <c r="N2239" i="155"/>
  <c r="N2238" i="155"/>
  <c r="F2237" i="155"/>
  <c r="G2237" i="155" s="1"/>
  <c r="H2237" i="155" s="1"/>
  <c r="F2236" i="155"/>
  <c r="G2236" i="155" s="1"/>
  <c r="H2236" i="155" s="1"/>
  <c r="F2235" i="155"/>
  <c r="G2235" i="155" s="1"/>
  <c r="H2235" i="155" s="1"/>
  <c r="F2234" i="155"/>
  <c r="G2234" i="155" s="1"/>
  <c r="H2234" i="155" s="1"/>
  <c r="M2230" i="155"/>
  <c r="F2230" i="155"/>
  <c r="G2230" i="155" s="1"/>
  <c r="H2230" i="155" s="1"/>
  <c r="M2229" i="155"/>
  <c r="F2229" i="155"/>
  <c r="G2229" i="155" s="1"/>
  <c r="H2229" i="155" s="1"/>
  <c r="M2228" i="155"/>
  <c r="F2228" i="155"/>
  <c r="G2228" i="155" s="1"/>
  <c r="H2228" i="155" s="1"/>
  <c r="M2227" i="155"/>
  <c r="F2227" i="155"/>
  <c r="G2227" i="155" s="1"/>
  <c r="H2227" i="155" s="1"/>
  <c r="M2226" i="155"/>
  <c r="F2226" i="155"/>
  <c r="G2226" i="155" s="1"/>
  <c r="H2226" i="155" s="1"/>
  <c r="M2225" i="155"/>
  <c r="F2225" i="155"/>
  <c r="G2225" i="155" s="1"/>
  <c r="H2225" i="155" s="1"/>
  <c r="M2224" i="155"/>
  <c r="F2224" i="155"/>
  <c r="G2224" i="155" s="1"/>
  <c r="H2224" i="155" s="1"/>
  <c r="M2223" i="155"/>
  <c r="F2223" i="155"/>
  <c r="G2223" i="155" s="1"/>
  <c r="H2223" i="155" s="1"/>
  <c r="M2222" i="155"/>
  <c r="F2222" i="155"/>
  <c r="G2222" i="155" s="1"/>
  <c r="H2222" i="155" s="1"/>
  <c r="N2221" i="155"/>
  <c r="F2220" i="155"/>
  <c r="G2220" i="155" s="1"/>
  <c r="H2220" i="155" s="1"/>
  <c r="M2219" i="155"/>
  <c r="F2219" i="155"/>
  <c r="G2219" i="155" s="1"/>
  <c r="H2219" i="155" s="1"/>
  <c r="R2216" i="155"/>
  <c r="M1274" i="155"/>
  <c r="M1275" i="155"/>
  <c r="H1283" i="155"/>
  <c r="H1282" i="155"/>
  <c r="F1269" i="155"/>
  <c r="G1269" i="155" s="1"/>
  <c r="H1269" i="155" s="1"/>
  <c r="F1268" i="155"/>
  <c r="G1268" i="155" s="1"/>
  <c r="F1267" i="155"/>
  <c r="G1267" i="155" s="1"/>
  <c r="F1252" i="155"/>
  <c r="G1252" i="155" s="1"/>
  <c r="M2195" i="155"/>
  <c r="H2195" i="155"/>
  <c r="N2195" i="155" s="1"/>
  <c r="M2194" i="155"/>
  <c r="H2194" i="155"/>
  <c r="J2194" i="155" s="1"/>
  <c r="M2193" i="155"/>
  <c r="H2193" i="155"/>
  <c r="J2193" i="155" s="1"/>
  <c r="M2192" i="155"/>
  <c r="H2192" i="155"/>
  <c r="J2192" i="155" s="1"/>
  <c r="M2191" i="155"/>
  <c r="H2191" i="155"/>
  <c r="N2191" i="155" s="1"/>
  <c r="M2187" i="155"/>
  <c r="H2187" i="155"/>
  <c r="N2187" i="155" s="1"/>
  <c r="M2186" i="155"/>
  <c r="H2186" i="155"/>
  <c r="N2186" i="155" s="1"/>
  <c r="M2185" i="155"/>
  <c r="H2185" i="155"/>
  <c r="N2185" i="155" s="1"/>
  <c r="M2184" i="155"/>
  <c r="H2184" i="155"/>
  <c r="J2184" i="155" s="1"/>
  <c r="M2183" i="155"/>
  <c r="H2183" i="155"/>
  <c r="N2183" i="155" s="1"/>
  <c r="M2182" i="155"/>
  <c r="H2182" i="155"/>
  <c r="J2182" i="155" s="1"/>
  <c r="M2181" i="155"/>
  <c r="H2181" i="155"/>
  <c r="J2181" i="155" s="1"/>
  <c r="M2180" i="155"/>
  <c r="H2180" i="155"/>
  <c r="J2180" i="155" s="1"/>
  <c r="M2179" i="155"/>
  <c r="H2179" i="155"/>
  <c r="N2179" i="155" s="1"/>
  <c r="M2178" i="155"/>
  <c r="H2178" i="155"/>
  <c r="N2178" i="155" s="1"/>
  <c r="M2177" i="155"/>
  <c r="H2177" i="155"/>
  <c r="N2177" i="155" s="1"/>
  <c r="M2176" i="155"/>
  <c r="H2176" i="155"/>
  <c r="J2176" i="155" s="1"/>
  <c r="M2175" i="155"/>
  <c r="H2175" i="155"/>
  <c r="N2175" i="155" s="1"/>
  <c r="M2174" i="155"/>
  <c r="H2174" i="155"/>
  <c r="J2174" i="155" s="1"/>
  <c r="M2173" i="155"/>
  <c r="H2173" i="155"/>
  <c r="J2173" i="155" s="1"/>
  <c r="M2172" i="155"/>
  <c r="H2172" i="155"/>
  <c r="J2172" i="155" s="1"/>
  <c r="M2171" i="155"/>
  <c r="H2171" i="155"/>
  <c r="N2171" i="155" s="1"/>
  <c r="M2170" i="155"/>
  <c r="H2170" i="155"/>
  <c r="N2170" i="155" s="1"/>
  <c r="N2169" i="155"/>
  <c r="N2168" i="155"/>
  <c r="N2167" i="155"/>
  <c r="N2166" i="155"/>
  <c r="N2165" i="155"/>
  <c r="N2164" i="155"/>
  <c r="H2163" i="155"/>
  <c r="H2162" i="155"/>
  <c r="M2158" i="155"/>
  <c r="F2158" i="155"/>
  <c r="G2158" i="155" s="1"/>
  <c r="H2158" i="155" s="1"/>
  <c r="M2157" i="155"/>
  <c r="F2157" i="155"/>
  <c r="G2157" i="155" s="1"/>
  <c r="H2157" i="155" s="1"/>
  <c r="M2156" i="155"/>
  <c r="F2156" i="155"/>
  <c r="G2156" i="155" s="1"/>
  <c r="H2156" i="155" s="1"/>
  <c r="M2155" i="155"/>
  <c r="F2155" i="155"/>
  <c r="G2155" i="155" s="1"/>
  <c r="H2155" i="155" s="1"/>
  <c r="M2154" i="155"/>
  <c r="F2154" i="155"/>
  <c r="G2154" i="155" s="1"/>
  <c r="H2154" i="155" s="1"/>
  <c r="M2153" i="155"/>
  <c r="F2153" i="155"/>
  <c r="G2153" i="155" s="1"/>
  <c r="H2153" i="155" s="1"/>
  <c r="M2152" i="155"/>
  <c r="F2152" i="155"/>
  <c r="G2152" i="155" s="1"/>
  <c r="H2152" i="155" s="1"/>
  <c r="N2151" i="155"/>
  <c r="N2150" i="155"/>
  <c r="F2149" i="155"/>
  <c r="G2149" i="155" s="1"/>
  <c r="H2149" i="155" s="1"/>
  <c r="F2148" i="155"/>
  <c r="G2148" i="155" s="1"/>
  <c r="H2148" i="155" s="1"/>
  <c r="F2147" i="155"/>
  <c r="G2147" i="155" s="1"/>
  <c r="H2147" i="155" s="1"/>
  <c r="F2146" i="155"/>
  <c r="G2146" i="155" s="1"/>
  <c r="H2146" i="155" s="1"/>
  <c r="M2142" i="155"/>
  <c r="F2142" i="155"/>
  <c r="G2142" i="155" s="1"/>
  <c r="H2142" i="155" s="1"/>
  <c r="M2141" i="155"/>
  <c r="F2141" i="155"/>
  <c r="G2141" i="155" s="1"/>
  <c r="H2141" i="155" s="1"/>
  <c r="M2140" i="155"/>
  <c r="F2140" i="155"/>
  <c r="G2140" i="155" s="1"/>
  <c r="H2140" i="155" s="1"/>
  <c r="M2139" i="155"/>
  <c r="F2139" i="155"/>
  <c r="G2139" i="155" s="1"/>
  <c r="H2139" i="155" s="1"/>
  <c r="M2138" i="155"/>
  <c r="F2138" i="155"/>
  <c r="G2138" i="155" s="1"/>
  <c r="H2138" i="155" s="1"/>
  <c r="M2137" i="155"/>
  <c r="F2137" i="155"/>
  <c r="G2137" i="155" s="1"/>
  <c r="H2137" i="155" s="1"/>
  <c r="M2136" i="155"/>
  <c r="F2136" i="155"/>
  <c r="G2136" i="155" s="1"/>
  <c r="H2136" i="155" s="1"/>
  <c r="N2135" i="155"/>
  <c r="N2134" i="155"/>
  <c r="N2133" i="155"/>
  <c r="M2132" i="155"/>
  <c r="F2132" i="155"/>
  <c r="G2132" i="155" s="1"/>
  <c r="H2132" i="155" s="1"/>
  <c r="M2131" i="155"/>
  <c r="F2131" i="155"/>
  <c r="G2131" i="155" s="1"/>
  <c r="H2131" i="155" s="1"/>
  <c r="R2128" i="155"/>
  <c r="M8003" i="155"/>
  <c r="H8003" i="155"/>
  <c r="M8002" i="155"/>
  <c r="H8002" i="155"/>
  <c r="N8002" i="155" s="1"/>
  <c r="M8001" i="155"/>
  <c r="H8001" i="155"/>
  <c r="N8001" i="155" s="1"/>
  <c r="M8000" i="155"/>
  <c r="H8000" i="155"/>
  <c r="J8000" i="155" s="1"/>
  <c r="M7999" i="155"/>
  <c r="H7999" i="155"/>
  <c r="M7995" i="155"/>
  <c r="H7995" i="155"/>
  <c r="J7995" i="155" s="1"/>
  <c r="M7994" i="155"/>
  <c r="H7994" i="155"/>
  <c r="J7994" i="155" s="1"/>
  <c r="M7993" i="155"/>
  <c r="H7993" i="155"/>
  <c r="N7993" i="155" s="1"/>
  <c r="M7992" i="155"/>
  <c r="H7992" i="155"/>
  <c r="J7992" i="155" s="1"/>
  <c r="M7991" i="155"/>
  <c r="H7991" i="155"/>
  <c r="J7991" i="155" s="1"/>
  <c r="M7990" i="155"/>
  <c r="H7990" i="155"/>
  <c r="N7990" i="155" s="1"/>
  <c r="M7989" i="155"/>
  <c r="H7989" i="155"/>
  <c r="N7989" i="155" s="1"/>
  <c r="M7988" i="155"/>
  <c r="H7988" i="155"/>
  <c r="N7988" i="155" s="1"/>
  <c r="M7987" i="155"/>
  <c r="H7987" i="155"/>
  <c r="J7987" i="155" s="1"/>
  <c r="M7986" i="155"/>
  <c r="H7986" i="155"/>
  <c r="M7985" i="155"/>
  <c r="H7985" i="155"/>
  <c r="N7985" i="155" s="1"/>
  <c r="M7984" i="155"/>
  <c r="H7984" i="155"/>
  <c r="J7984" i="155" s="1"/>
  <c r="M7983" i="155"/>
  <c r="H7983" i="155"/>
  <c r="J7983" i="155" s="1"/>
  <c r="M7982" i="155"/>
  <c r="H7982" i="155"/>
  <c r="N7982" i="155" s="1"/>
  <c r="M7981" i="155"/>
  <c r="H7981" i="155"/>
  <c r="N7981" i="155" s="1"/>
  <c r="M7980" i="155"/>
  <c r="H7980" i="155"/>
  <c r="N7980" i="155" s="1"/>
  <c r="M7979" i="155"/>
  <c r="H7979" i="155"/>
  <c r="J7979" i="155" s="1"/>
  <c r="M7978" i="155"/>
  <c r="H7978" i="155"/>
  <c r="J7978" i="155" s="1"/>
  <c r="N7977" i="155"/>
  <c r="N7976" i="155"/>
  <c r="N7975" i="155"/>
  <c r="N7974" i="155"/>
  <c r="N7973" i="155"/>
  <c r="N7972" i="155"/>
  <c r="N7971" i="155"/>
  <c r="N7970" i="155"/>
  <c r="M7966" i="155"/>
  <c r="F7966" i="155"/>
  <c r="G7966" i="155" s="1"/>
  <c r="H7966" i="155" s="1"/>
  <c r="M7965" i="155"/>
  <c r="F7965" i="155"/>
  <c r="G7965" i="155" s="1"/>
  <c r="H7965" i="155" s="1"/>
  <c r="M7964" i="155"/>
  <c r="F7964" i="155"/>
  <c r="G7964" i="155" s="1"/>
  <c r="H7964" i="155" s="1"/>
  <c r="M7963" i="155"/>
  <c r="F7963" i="155"/>
  <c r="G7963" i="155" s="1"/>
  <c r="H7963" i="155" s="1"/>
  <c r="M7962" i="155"/>
  <c r="F7962" i="155"/>
  <c r="G7962" i="155" s="1"/>
  <c r="H7962" i="155" s="1"/>
  <c r="N7961" i="155"/>
  <c r="N7960" i="155"/>
  <c r="N7959" i="155"/>
  <c r="N7958" i="155"/>
  <c r="N7957" i="155"/>
  <c r="N7956" i="155"/>
  <c r="N7955" i="155"/>
  <c r="F7954" i="155"/>
  <c r="G7954" i="155" s="1"/>
  <c r="H7954" i="155" s="1"/>
  <c r="M7950" i="155"/>
  <c r="F7950" i="155"/>
  <c r="G7950" i="155" s="1"/>
  <c r="H7950" i="155" s="1"/>
  <c r="M7949" i="155"/>
  <c r="F7949" i="155"/>
  <c r="G7949" i="155" s="1"/>
  <c r="H7949" i="155" s="1"/>
  <c r="M7948" i="155"/>
  <c r="F7948" i="155"/>
  <c r="G7948" i="155" s="1"/>
  <c r="H7948" i="155" s="1"/>
  <c r="M7947" i="155"/>
  <c r="F7947" i="155"/>
  <c r="G7947" i="155" s="1"/>
  <c r="H7947" i="155" s="1"/>
  <c r="M7946" i="155"/>
  <c r="F7946" i="155"/>
  <c r="G7946" i="155" s="1"/>
  <c r="H7946" i="155" s="1"/>
  <c r="M7945" i="155"/>
  <c r="F7945" i="155"/>
  <c r="G7945" i="155" s="1"/>
  <c r="H7945" i="155" s="1"/>
  <c r="M7944" i="155"/>
  <c r="F7944" i="155"/>
  <c r="G7944" i="155" s="1"/>
  <c r="H7944" i="155" s="1"/>
  <c r="M7943" i="155"/>
  <c r="F7943" i="155"/>
  <c r="G7943" i="155" s="1"/>
  <c r="H7943" i="155" s="1"/>
  <c r="M7942" i="155"/>
  <c r="F7942" i="155"/>
  <c r="G7942" i="155" s="1"/>
  <c r="H7942" i="155" s="1"/>
  <c r="N7941" i="155"/>
  <c r="N7940" i="155"/>
  <c r="M7939" i="155"/>
  <c r="F7939" i="155"/>
  <c r="G7939" i="155" s="1"/>
  <c r="H7939" i="155" s="1"/>
  <c r="R7936" i="155"/>
  <c r="M7475" i="155"/>
  <c r="H7475" i="155"/>
  <c r="N7475" i="155" s="1"/>
  <c r="M7474" i="155"/>
  <c r="H7474" i="155"/>
  <c r="N7474" i="155" s="1"/>
  <c r="M7473" i="155"/>
  <c r="H7473" i="155"/>
  <c r="M7472" i="155"/>
  <c r="H7472" i="155"/>
  <c r="N7472" i="155" s="1"/>
  <c r="M7471" i="155"/>
  <c r="H7471" i="155"/>
  <c r="N7471" i="155" s="1"/>
  <c r="M7467" i="155"/>
  <c r="H7467" i="155"/>
  <c r="N7467" i="155" s="1"/>
  <c r="M7466" i="155"/>
  <c r="H7466" i="155"/>
  <c r="N7466" i="155" s="1"/>
  <c r="M7465" i="155"/>
  <c r="H7465" i="155"/>
  <c r="N7465" i="155" s="1"/>
  <c r="M7464" i="155"/>
  <c r="H7464" i="155"/>
  <c r="J7464" i="155" s="1"/>
  <c r="M7463" i="155"/>
  <c r="H7463" i="155"/>
  <c r="N7463" i="155" s="1"/>
  <c r="M7462" i="155"/>
  <c r="H7462" i="155"/>
  <c r="J7462" i="155" s="1"/>
  <c r="M7461" i="155"/>
  <c r="H7461" i="155"/>
  <c r="J7461" i="155" s="1"/>
  <c r="M7460" i="155"/>
  <c r="H7460" i="155"/>
  <c r="N7460" i="155" s="1"/>
  <c r="M7459" i="155"/>
  <c r="H7459" i="155"/>
  <c r="N7459" i="155" s="1"/>
  <c r="M7458" i="155"/>
  <c r="H7458" i="155"/>
  <c r="N7458" i="155" s="1"/>
  <c r="M7457" i="155"/>
  <c r="H7457" i="155"/>
  <c r="N7457" i="155" s="1"/>
  <c r="M7456" i="155"/>
  <c r="H7456" i="155"/>
  <c r="J7456" i="155" s="1"/>
  <c r="M7455" i="155"/>
  <c r="H7455" i="155"/>
  <c r="N7455" i="155" s="1"/>
  <c r="M7454" i="155"/>
  <c r="H7454" i="155"/>
  <c r="J7454" i="155" s="1"/>
  <c r="M7453" i="155"/>
  <c r="H7453" i="155"/>
  <c r="J7453" i="155" s="1"/>
  <c r="M7452" i="155"/>
  <c r="H7452" i="155"/>
  <c r="N7452" i="155" s="1"/>
  <c r="M7451" i="155"/>
  <c r="H7451" i="155"/>
  <c r="N7451" i="155" s="1"/>
  <c r="M7450" i="155"/>
  <c r="H7450" i="155"/>
  <c r="N7450" i="155" s="1"/>
  <c r="N7449" i="155"/>
  <c r="N7448" i="155"/>
  <c r="N7447" i="155"/>
  <c r="N7446" i="155"/>
  <c r="N7445" i="155"/>
  <c r="N7444" i="155"/>
  <c r="N7443" i="155"/>
  <c r="N7442" i="155"/>
  <c r="M7438" i="155"/>
  <c r="F7438" i="155"/>
  <c r="G7438" i="155" s="1"/>
  <c r="H7438" i="155" s="1"/>
  <c r="M7437" i="155"/>
  <c r="F7437" i="155"/>
  <c r="G7437" i="155" s="1"/>
  <c r="H7437" i="155" s="1"/>
  <c r="M7436" i="155"/>
  <c r="F7436" i="155"/>
  <c r="G7436" i="155" s="1"/>
  <c r="H7436" i="155" s="1"/>
  <c r="N7436" i="155" s="1"/>
  <c r="M7435" i="155"/>
  <c r="F7435" i="155"/>
  <c r="G7435" i="155" s="1"/>
  <c r="H7435" i="155" s="1"/>
  <c r="M7434" i="155"/>
  <c r="F7434" i="155"/>
  <c r="G7434" i="155" s="1"/>
  <c r="H7434" i="155" s="1"/>
  <c r="N7433" i="155"/>
  <c r="N7432" i="155"/>
  <c r="N7431" i="155"/>
  <c r="N7430" i="155"/>
  <c r="N7429" i="155"/>
  <c r="N7428" i="155"/>
  <c r="N7427" i="155"/>
  <c r="F7426" i="155"/>
  <c r="M7422" i="155"/>
  <c r="F7422" i="155"/>
  <c r="G7422" i="155" s="1"/>
  <c r="H7422" i="155" s="1"/>
  <c r="M7421" i="155"/>
  <c r="F7421" i="155"/>
  <c r="G7421" i="155" s="1"/>
  <c r="H7421" i="155" s="1"/>
  <c r="M7420" i="155"/>
  <c r="F7420" i="155"/>
  <c r="G7420" i="155" s="1"/>
  <c r="H7420" i="155" s="1"/>
  <c r="M7419" i="155"/>
  <c r="F7419" i="155"/>
  <c r="G7419" i="155" s="1"/>
  <c r="H7419" i="155" s="1"/>
  <c r="M7418" i="155"/>
  <c r="F7418" i="155"/>
  <c r="G7418" i="155" s="1"/>
  <c r="H7418" i="155" s="1"/>
  <c r="N7418" i="155" s="1"/>
  <c r="M7417" i="155"/>
  <c r="F7417" i="155"/>
  <c r="G7417" i="155" s="1"/>
  <c r="H7417" i="155" s="1"/>
  <c r="M7416" i="155"/>
  <c r="F7416" i="155"/>
  <c r="G7416" i="155" s="1"/>
  <c r="H7416" i="155" s="1"/>
  <c r="M7415" i="155"/>
  <c r="F7415" i="155"/>
  <c r="G7415" i="155" s="1"/>
  <c r="H7415" i="155" s="1"/>
  <c r="M7414" i="155"/>
  <c r="F7414" i="155"/>
  <c r="G7414" i="155" s="1"/>
  <c r="H7414" i="155" s="1"/>
  <c r="N7413" i="155"/>
  <c r="N7412" i="155"/>
  <c r="M7411" i="155"/>
  <c r="F7411" i="155"/>
  <c r="G7411" i="155" s="1"/>
  <c r="H7411" i="155" s="1"/>
  <c r="R7408" i="155"/>
  <c r="M2635" i="155"/>
  <c r="H2635" i="155"/>
  <c r="N2635" i="155" s="1"/>
  <c r="M2634" i="155"/>
  <c r="H2634" i="155"/>
  <c r="N2634" i="155" s="1"/>
  <c r="M2633" i="155"/>
  <c r="H2633" i="155"/>
  <c r="N2633" i="155" s="1"/>
  <c r="M2632" i="155"/>
  <c r="H2632" i="155"/>
  <c r="N2632" i="155" s="1"/>
  <c r="M2631" i="155"/>
  <c r="H2631" i="155"/>
  <c r="N2631" i="155" s="1"/>
  <c r="M2627" i="155"/>
  <c r="H2627" i="155"/>
  <c r="N2627" i="155" s="1"/>
  <c r="M2626" i="155"/>
  <c r="H2626" i="155"/>
  <c r="J2626" i="155" s="1"/>
  <c r="M2625" i="155"/>
  <c r="H2625" i="155"/>
  <c r="N2625" i="155" s="1"/>
  <c r="M2624" i="155"/>
  <c r="H2624" i="155"/>
  <c r="N2624" i="155" s="1"/>
  <c r="M2623" i="155"/>
  <c r="H2623" i="155"/>
  <c r="N2623" i="155" s="1"/>
  <c r="M2622" i="155"/>
  <c r="H2622" i="155"/>
  <c r="N2622" i="155" s="1"/>
  <c r="M2621" i="155"/>
  <c r="H2621" i="155"/>
  <c r="N2621" i="155" s="1"/>
  <c r="M2620" i="155"/>
  <c r="H2620" i="155"/>
  <c r="N2620" i="155" s="1"/>
  <c r="M2619" i="155"/>
  <c r="H2619" i="155"/>
  <c r="N2619" i="155" s="1"/>
  <c r="M2618" i="155"/>
  <c r="H2618" i="155"/>
  <c r="J2618" i="155" s="1"/>
  <c r="M2617" i="155"/>
  <c r="H2617" i="155"/>
  <c r="N2617" i="155" s="1"/>
  <c r="M2616" i="155"/>
  <c r="H2616" i="155"/>
  <c r="N2616" i="155" s="1"/>
  <c r="M2615" i="155"/>
  <c r="H2615" i="155"/>
  <c r="N2615" i="155" s="1"/>
  <c r="M2614" i="155"/>
  <c r="H2614" i="155"/>
  <c r="N2614" i="155" s="1"/>
  <c r="M2613" i="155"/>
  <c r="H2613" i="155"/>
  <c r="N2613" i="155" s="1"/>
  <c r="M2612" i="155"/>
  <c r="H2612" i="155"/>
  <c r="N2612" i="155" s="1"/>
  <c r="M2611" i="155"/>
  <c r="H2611" i="155"/>
  <c r="N2611" i="155" s="1"/>
  <c r="M2610" i="155"/>
  <c r="H2610" i="155"/>
  <c r="J2610" i="155" s="1"/>
  <c r="N2609" i="155"/>
  <c r="N2608" i="155"/>
  <c r="N2607" i="155"/>
  <c r="N2606" i="155"/>
  <c r="N2605" i="155"/>
  <c r="N2604" i="155"/>
  <c r="N2603" i="155"/>
  <c r="N2602" i="155"/>
  <c r="M2598" i="155"/>
  <c r="F2598" i="155"/>
  <c r="G2598" i="155" s="1"/>
  <c r="H2598" i="155" s="1"/>
  <c r="M2597" i="155"/>
  <c r="F2597" i="155"/>
  <c r="G2597" i="155" s="1"/>
  <c r="H2597" i="155" s="1"/>
  <c r="M2596" i="155"/>
  <c r="F2596" i="155"/>
  <c r="G2596" i="155" s="1"/>
  <c r="H2596" i="155" s="1"/>
  <c r="M2595" i="155"/>
  <c r="F2595" i="155"/>
  <c r="G2595" i="155" s="1"/>
  <c r="H2595" i="155" s="1"/>
  <c r="M2594" i="155"/>
  <c r="F2594" i="155"/>
  <c r="G2594" i="155" s="1"/>
  <c r="H2594" i="155" s="1"/>
  <c r="N2593" i="155"/>
  <c r="N2592" i="155"/>
  <c r="N2591" i="155"/>
  <c r="N2590" i="155"/>
  <c r="N2589" i="155"/>
  <c r="N2588" i="155"/>
  <c r="N2587" i="155"/>
  <c r="F2586" i="155"/>
  <c r="G2586" i="155" s="1"/>
  <c r="H2586" i="155" s="1"/>
  <c r="M2582" i="155"/>
  <c r="F2582" i="155"/>
  <c r="G2582" i="155" s="1"/>
  <c r="H2582" i="155" s="1"/>
  <c r="M2581" i="155"/>
  <c r="F2581" i="155"/>
  <c r="G2581" i="155" s="1"/>
  <c r="H2581" i="155" s="1"/>
  <c r="M2580" i="155"/>
  <c r="F2580" i="155"/>
  <c r="G2580" i="155" s="1"/>
  <c r="H2580" i="155" s="1"/>
  <c r="M2579" i="155"/>
  <c r="F2579" i="155"/>
  <c r="G2579" i="155" s="1"/>
  <c r="H2579" i="155" s="1"/>
  <c r="M2578" i="155"/>
  <c r="F2578" i="155"/>
  <c r="G2578" i="155" s="1"/>
  <c r="H2578" i="155" s="1"/>
  <c r="M2577" i="155"/>
  <c r="F2577" i="155"/>
  <c r="G2577" i="155" s="1"/>
  <c r="H2577" i="155" s="1"/>
  <c r="M2576" i="155"/>
  <c r="F2576" i="155"/>
  <c r="G2576" i="155" s="1"/>
  <c r="H2576" i="155" s="1"/>
  <c r="M2575" i="155"/>
  <c r="F2575" i="155"/>
  <c r="G2575" i="155" s="1"/>
  <c r="H2575" i="155" s="1"/>
  <c r="M2574" i="155"/>
  <c r="F2574" i="155"/>
  <c r="G2574" i="155" s="1"/>
  <c r="H2574" i="155" s="1"/>
  <c r="N2573" i="155"/>
  <c r="N2572" i="155"/>
  <c r="M2571" i="155"/>
  <c r="F2571" i="155"/>
  <c r="G2571" i="155" s="1"/>
  <c r="H2571" i="155" s="1"/>
  <c r="R2568" i="155"/>
  <c r="M2459" i="155"/>
  <c r="H2459" i="155"/>
  <c r="N2459" i="155" s="1"/>
  <c r="M2458" i="155"/>
  <c r="H2458" i="155"/>
  <c r="N2458" i="155" s="1"/>
  <c r="M2457" i="155"/>
  <c r="H2457" i="155"/>
  <c r="J2457" i="155" s="1"/>
  <c r="M2456" i="155"/>
  <c r="H2456" i="155"/>
  <c r="N2456" i="155" s="1"/>
  <c r="M2455" i="155"/>
  <c r="H2455" i="155"/>
  <c r="M2451" i="155"/>
  <c r="H2451" i="155"/>
  <c r="J2451" i="155" s="1"/>
  <c r="M2450" i="155"/>
  <c r="H2450" i="155"/>
  <c r="J2450" i="155" s="1"/>
  <c r="M2449" i="155"/>
  <c r="H2449" i="155"/>
  <c r="N2449" i="155" s="1"/>
  <c r="M2448" i="155"/>
  <c r="H2448" i="155"/>
  <c r="J2448" i="155" s="1"/>
  <c r="M2447" i="155"/>
  <c r="H2447" i="155"/>
  <c r="N2447" i="155" s="1"/>
  <c r="M2446" i="155"/>
  <c r="H2446" i="155"/>
  <c r="N2446" i="155" s="1"/>
  <c r="M2445" i="155"/>
  <c r="H2445" i="155"/>
  <c r="J2445" i="155" s="1"/>
  <c r="M2444" i="155"/>
  <c r="H2444" i="155"/>
  <c r="N2444" i="155" s="1"/>
  <c r="M2443" i="155"/>
  <c r="H2443" i="155"/>
  <c r="J2443" i="155" s="1"/>
  <c r="M2442" i="155"/>
  <c r="H2442" i="155"/>
  <c r="J2442" i="155" s="1"/>
  <c r="M2441" i="155"/>
  <c r="H2441" i="155"/>
  <c r="N2441" i="155" s="1"/>
  <c r="M2440" i="155"/>
  <c r="H2440" i="155"/>
  <c r="J2440" i="155" s="1"/>
  <c r="M2439" i="155"/>
  <c r="H2439" i="155"/>
  <c r="N2439" i="155" s="1"/>
  <c r="M2438" i="155"/>
  <c r="H2438" i="155"/>
  <c r="N2438" i="155" s="1"/>
  <c r="M2437" i="155"/>
  <c r="H2437" i="155"/>
  <c r="J2437" i="155" s="1"/>
  <c r="M2436" i="155"/>
  <c r="H2436" i="155"/>
  <c r="N2436" i="155" s="1"/>
  <c r="M2435" i="155"/>
  <c r="H2435" i="155"/>
  <c r="J2435" i="155" s="1"/>
  <c r="M2434" i="155"/>
  <c r="H2434" i="155"/>
  <c r="J2434" i="155" s="1"/>
  <c r="N2433" i="155"/>
  <c r="N2432" i="155"/>
  <c r="N2431" i="155"/>
  <c r="N2430" i="155"/>
  <c r="N2429" i="155"/>
  <c r="N2428" i="155"/>
  <c r="N2427" i="155"/>
  <c r="N2426" i="155"/>
  <c r="M2422" i="155"/>
  <c r="F2422" i="155"/>
  <c r="G2422" i="155" s="1"/>
  <c r="H2422" i="155" s="1"/>
  <c r="M2421" i="155"/>
  <c r="F2421" i="155"/>
  <c r="G2421" i="155" s="1"/>
  <c r="H2421" i="155" s="1"/>
  <c r="M2420" i="155"/>
  <c r="F2420" i="155"/>
  <c r="G2420" i="155" s="1"/>
  <c r="H2420" i="155" s="1"/>
  <c r="M2419" i="155"/>
  <c r="F2419" i="155"/>
  <c r="G2419" i="155" s="1"/>
  <c r="H2419" i="155" s="1"/>
  <c r="M2418" i="155"/>
  <c r="F2418" i="155"/>
  <c r="G2418" i="155" s="1"/>
  <c r="H2418" i="155" s="1"/>
  <c r="N2417" i="155"/>
  <c r="N2416" i="155"/>
  <c r="N2415" i="155"/>
  <c r="N2414" i="155"/>
  <c r="N2413" i="155"/>
  <c r="N2412" i="155"/>
  <c r="N2411" i="155"/>
  <c r="F2410" i="155"/>
  <c r="G2410" i="155" s="1"/>
  <c r="H2410" i="155" s="1"/>
  <c r="M2406" i="155"/>
  <c r="F2406" i="155"/>
  <c r="G2406" i="155" s="1"/>
  <c r="H2406" i="155" s="1"/>
  <c r="M2405" i="155"/>
  <c r="F2405" i="155"/>
  <c r="G2405" i="155" s="1"/>
  <c r="H2405" i="155" s="1"/>
  <c r="M2404" i="155"/>
  <c r="F2404" i="155"/>
  <c r="G2404" i="155" s="1"/>
  <c r="H2404" i="155" s="1"/>
  <c r="M2403" i="155"/>
  <c r="F2403" i="155"/>
  <c r="G2403" i="155" s="1"/>
  <c r="H2403" i="155" s="1"/>
  <c r="M2402" i="155"/>
  <c r="F2402" i="155"/>
  <c r="G2402" i="155" s="1"/>
  <c r="H2402" i="155" s="1"/>
  <c r="M2401" i="155"/>
  <c r="F2401" i="155"/>
  <c r="G2401" i="155" s="1"/>
  <c r="H2401" i="155" s="1"/>
  <c r="M2400" i="155"/>
  <c r="F2400" i="155"/>
  <c r="G2400" i="155" s="1"/>
  <c r="H2400" i="155" s="1"/>
  <c r="M2399" i="155"/>
  <c r="F2399" i="155"/>
  <c r="G2399" i="155" s="1"/>
  <c r="H2399" i="155" s="1"/>
  <c r="M2398" i="155"/>
  <c r="F2398" i="155"/>
  <c r="G2398" i="155" s="1"/>
  <c r="H2398" i="155" s="1"/>
  <c r="N2397" i="155"/>
  <c r="N2396" i="155"/>
  <c r="M2395" i="155"/>
  <c r="F2395" i="155"/>
  <c r="G2395" i="155" s="1"/>
  <c r="H2395" i="155" s="1"/>
  <c r="R2392" i="155"/>
  <c r="M2107" i="155"/>
  <c r="H2107" i="155"/>
  <c r="N2107" i="155" s="1"/>
  <c r="M2106" i="155"/>
  <c r="H2106" i="155"/>
  <c r="N2106" i="155" s="1"/>
  <c r="M2105" i="155"/>
  <c r="H2105" i="155"/>
  <c r="N2105" i="155" s="1"/>
  <c r="M2104" i="155"/>
  <c r="H2104" i="155"/>
  <c r="N2104" i="155" s="1"/>
  <c r="M2103" i="155"/>
  <c r="H2103" i="155"/>
  <c r="N2103" i="155" s="1"/>
  <c r="M2099" i="155"/>
  <c r="H2099" i="155"/>
  <c r="J2099" i="155" s="1"/>
  <c r="M2098" i="155"/>
  <c r="H2098" i="155"/>
  <c r="J2098" i="155" s="1"/>
  <c r="M2097" i="155"/>
  <c r="H2097" i="155"/>
  <c r="N2097" i="155" s="1"/>
  <c r="M2096" i="155"/>
  <c r="H2096" i="155"/>
  <c r="N2096" i="155" s="1"/>
  <c r="M2095" i="155"/>
  <c r="H2095" i="155"/>
  <c r="N2095" i="155" s="1"/>
  <c r="M2094" i="155"/>
  <c r="H2094" i="155"/>
  <c r="N2094" i="155" s="1"/>
  <c r="M2093" i="155"/>
  <c r="H2093" i="155"/>
  <c r="N2093" i="155" s="1"/>
  <c r="M2092" i="155"/>
  <c r="H2092" i="155"/>
  <c r="N2092" i="155" s="1"/>
  <c r="M2091" i="155"/>
  <c r="H2091" i="155"/>
  <c r="N2091" i="155" s="1"/>
  <c r="M2090" i="155"/>
  <c r="H2090" i="155"/>
  <c r="J2090" i="155" s="1"/>
  <c r="M2089" i="155"/>
  <c r="H2089" i="155"/>
  <c r="N2089" i="155" s="1"/>
  <c r="M2088" i="155"/>
  <c r="H2088" i="155"/>
  <c r="N2088" i="155" s="1"/>
  <c r="M2087" i="155"/>
  <c r="H2087" i="155"/>
  <c r="N2087" i="155" s="1"/>
  <c r="M2086" i="155"/>
  <c r="H2086" i="155"/>
  <c r="N2086" i="155" s="1"/>
  <c r="M2085" i="155"/>
  <c r="H2085" i="155"/>
  <c r="N2085" i="155" s="1"/>
  <c r="M2084" i="155"/>
  <c r="H2084" i="155"/>
  <c r="N2084" i="155" s="1"/>
  <c r="M2083" i="155"/>
  <c r="H2083" i="155"/>
  <c r="J2083" i="155" s="1"/>
  <c r="M2082" i="155"/>
  <c r="H2082" i="155"/>
  <c r="J2082" i="155" s="1"/>
  <c r="N2081" i="155"/>
  <c r="N2080" i="155"/>
  <c r="N2079" i="155"/>
  <c r="N2078" i="155"/>
  <c r="N2077" i="155"/>
  <c r="N2076" i="155"/>
  <c r="N2075" i="155"/>
  <c r="N2074" i="155"/>
  <c r="M2070" i="155"/>
  <c r="F2070" i="155"/>
  <c r="G2070" i="155" s="1"/>
  <c r="H2070" i="155" s="1"/>
  <c r="M2069" i="155"/>
  <c r="F2069" i="155"/>
  <c r="G2069" i="155" s="1"/>
  <c r="H2069" i="155" s="1"/>
  <c r="M2068" i="155"/>
  <c r="F2068" i="155"/>
  <c r="G2068" i="155" s="1"/>
  <c r="H2068" i="155" s="1"/>
  <c r="M2067" i="155"/>
  <c r="F2067" i="155"/>
  <c r="G2067" i="155" s="1"/>
  <c r="H2067" i="155" s="1"/>
  <c r="M2066" i="155"/>
  <c r="F2066" i="155"/>
  <c r="G2066" i="155" s="1"/>
  <c r="H2066" i="155" s="1"/>
  <c r="N2065" i="155"/>
  <c r="N2064" i="155"/>
  <c r="N2063" i="155"/>
  <c r="N2062" i="155"/>
  <c r="N2061" i="155"/>
  <c r="N2060" i="155"/>
  <c r="N2059" i="155"/>
  <c r="F2058" i="155"/>
  <c r="G2058" i="155" s="1"/>
  <c r="H2058" i="155" s="1"/>
  <c r="M2054" i="155"/>
  <c r="F2054" i="155"/>
  <c r="G2054" i="155" s="1"/>
  <c r="H2054" i="155" s="1"/>
  <c r="M2053" i="155"/>
  <c r="F2053" i="155"/>
  <c r="G2053" i="155" s="1"/>
  <c r="H2053" i="155" s="1"/>
  <c r="M2052" i="155"/>
  <c r="F2052" i="155"/>
  <c r="G2052" i="155" s="1"/>
  <c r="H2052" i="155" s="1"/>
  <c r="M2051" i="155"/>
  <c r="F2051" i="155"/>
  <c r="G2051" i="155" s="1"/>
  <c r="H2051" i="155" s="1"/>
  <c r="M2050" i="155"/>
  <c r="F2050" i="155"/>
  <c r="G2050" i="155" s="1"/>
  <c r="H2050" i="155" s="1"/>
  <c r="M2049" i="155"/>
  <c r="F2049" i="155"/>
  <c r="G2049" i="155" s="1"/>
  <c r="H2049" i="155" s="1"/>
  <c r="M2048" i="155"/>
  <c r="F2048" i="155"/>
  <c r="G2048" i="155" s="1"/>
  <c r="H2048" i="155" s="1"/>
  <c r="M2047" i="155"/>
  <c r="F2047" i="155"/>
  <c r="G2047" i="155" s="1"/>
  <c r="H2047" i="155" s="1"/>
  <c r="M2046" i="155"/>
  <c r="F2046" i="155"/>
  <c r="G2046" i="155" s="1"/>
  <c r="H2046" i="155" s="1"/>
  <c r="N2045" i="155"/>
  <c r="N2044" i="155"/>
  <c r="M2043" i="155"/>
  <c r="F2043" i="155"/>
  <c r="G2043" i="155" s="1"/>
  <c r="H2043" i="155" s="1"/>
  <c r="R2040" i="155"/>
  <c r="M1931" i="155"/>
  <c r="H1931" i="155"/>
  <c r="N1931" i="155" s="1"/>
  <c r="M1930" i="155"/>
  <c r="H1930" i="155"/>
  <c r="N1930" i="155" s="1"/>
  <c r="M1929" i="155"/>
  <c r="H1929" i="155"/>
  <c r="N1929" i="155" s="1"/>
  <c r="M1928" i="155"/>
  <c r="H1928" i="155"/>
  <c r="N1928" i="155" s="1"/>
  <c r="M1927" i="155"/>
  <c r="H1927" i="155"/>
  <c r="N1927" i="155" s="1"/>
  <c r="M1923" i="155"/>
  <c r="H1923" i="155"/>
  <c r="J1923" i="155" s="1"/>
  <c r="M1922" i="155"/>
  <c r="H1922" i="155"/>
  <c r="J1922" i="155" s="1"/>
  <c r="M1921" i="155"/>
  <c r="H1921" i="155"/>
  <c r="N1921" i="155" s="1"/>
  <c r="M1920" i="155"/>
  <c r="H1920" i="155"/>
  <c r="N1920" i="155" s="1"/>
  <c r="M1919" i="155"/>
  <c r="H1919" i="155"/>
  <c r="N1919" i="155" s="1"/>
  <c r="M1918" i="155"/>
  <c r="H1918" i="155"/>
  <c r="N1918" i="155" s="1"/>
  <c r="M1917" i="155"/>
  <c r="H1917" i="155"/>
  <c r="N1917" i="155" s="1"/>
  <c r="M1916" i="155"/>
  <c r="H1916" i="155"/>
  <c r="N1916" i="155" s="1"/>
  <c r="M1915" i="155"/>
  <c r="H1915" i="155"/>
  <c r="J1915" i="155" s="1"/>
  <c r="M1914" i="155"/>
  <c r="H1914" i="155"/>
  <c r="J1914" i="155" s="1"/>
  <c r="M1913" i="155"/>
  <c r="H1913" i="155"/>
  <c r="N1913" i="155" s="1"/>
  <c r="M1912" i="155"/>
  <c r="H1912" i="155"/>
  <c r="N1912" i="155" s="1"/>
  <c r="M1911" i="155"/>
  <c r="H1911" i="155"/>
  <c r="N1911" i="155" s="1"/>
  <c r="M1910" i="155"/>
  <c r="H1910" i="155"/>
  <c r="N1910" i="155" s="1"/>
  <c r="M1909" i="155"/>
  <c r="H1909" i="155"/>
  <c r="N1909" i="155" s="1"/>
  <c r="M1908" i="155"/>
  <c r="H1908" i="155"/>
  <c r="N1908" i="155" s="1"/>
  <c r="M1907" i="155"/>
  <c r="H1907" i="155"/>
  <c r="J1907" i="155" s="1"/>
  <c r="M1906" i="155"/>
  <c r="H1906" i="155"/>
  <c r="J1906" i="155" s="1"/>
  <c r="N1905" i="155"/>
  <c r="N1904" i="155"/>
  <c r="N1903" i="155"/>
  <c r="N1902" i="155"/>
  <c r="N1901" i="155"/>
  <c r="N1900" i="155"/>
  <c r="N1899" i="155"/>
  <c r="N1898" i="155"/>
  <c r="M1894" i="155"/>
  <c r="F1894" i="155"/>
  <c r="G1894" i="155" s="1"/>
  <c r="H1894" i="155" s="1"/>
  <c r="M1893" i="155"/>
  <c r="F1893" i="155"/>
  <c r="G1893" i="155" s="1"/>
  <c r="H1893" i="155" s="1"/>
  <c r="M1892" i="155"/>
  <c r="F1892" i="155"/>
  <c r="G1892" i="155" s="1"/>
  <c r="H1892" i="155" s="1"/>
  <c r="M1891" i="155"/>
  <c r="F1891" i="155"/>
  <c r="G1891" i="155" s="1"/>
  <c r="H1891" i="155" s="1"/>
  <c r="M1890" i="155"/>
  <c r="F1890" i="155"/>
  <c r="G1890" i="155" s="1"/>
  <c r="H1890" i="155" s="1"/>
  <c r="N1889" i="155"/>
  <c r="N1888" i="155"/>
  <c r="N1887" i="155"/>
  <c r="N1886" i="155"/>
  <c r="N1885" i="155"/>
  <c r="N1884" i="155"/>
  <c r="N1883" i="155"/>
  <c r="F1882" i="155"/>
  <c r="G1882" i="155" s="1"/>
  <c r="H1882" i="155" s="1"/>
  <c r="M1878" i="155"/>
  <c r="F1878" i="155"/>
  <c r="G1878" i="155" s="1"/>
  <c r="H1878" i="155" s="1"/>
  <c r="M1877" i="155"/>
  <c r="F1877" i="155"/>
  <c r="G1877" i="155" s="1"/>
  <c r="H1877" i="155" s="1"/>
  <c r="M1876" i="155"/>
  <c r="F1876" i="155"/>
  <c r="G1876" i="155" s="1"/>
  <c r="H1876" i="155" s="1"/>
  <c r="M1875" i="155"/>
  <c r="F1875" i="155"/>
  <c r="G1875" i="155" s="1"/>
  <c r="H1875" i="155" s="1"/>
  <c r="M1874" i="155"/>
  <c r="F1874" i="155"/>
  <c r="G1874" i="155" s="1"/>
  <c r="H1874" i="155" s="1"/>
  <c r="M1873" i="155"/>
  <c r="F1873" i="155"/>
  <c r="G1873" i="155" s="1"/>
  <c r="H1873" i="155" s="1"/>
  <c r="M1872" i="155"/>
  <c r="F1872" i="155"/>
  <c r="G1872" i="155" s="1"/>
  <c r="H1872" i="155" s="1"/>
  <c r="M1871" i="155"/>
  <c r="F1871" i="155"/>
  <c r="G1871" i="155" s="1"/>
  <c r="H1871" i="155" s="1"/>
  <c r="M1870" i="155"/>
  <c r="F1870" i="155"/>
  <c r="G1870" i="155" s="1"/>
  <c r="H1870" i="155" s="1"/>
  <c r="N1869" i="155"/>
  <c r="N1868" i="155"/>
  <c r="M1867" i="155"/>
  <c r="F1867" i="155"/>
  <c r="G1867" i="155" s="1"/>
  <c r="H1867" i="155" s="1"/>
  <c r="R1864" i="155"/>
  <c r="M1755" i="155"/>
  <c r="H1755" i="155"/>
  <c r="N1755" i="155" s="1"/>
  <c r="M1754" i="155"/>
  <c r="H1754" i="155"/>
  <c r="N1754" i="155" s="1"/>
  <c r="M1753" i="155"/>
  <c r="H1753" i="155"/>
  <c r="J1753" i="155" s="1"/>
  <c r="M1752" i="155"/>
  <c r="H1752" i="155"/>
  <c r="N1752" i="155" s="1"/>
  <c r="M1751" i="155"/>
  <c r="H1751" i="155"/>
  <c r="N1751" i="155" s="1"/>
  <c r="M1747" i="155"/>
  <c r="H1747" i="155"/>
  <c r="N1747" i="155" s="1"/>
  <c r="M1746" i="155"/>
  <c r="H1746" i="155"/>
  <c r="N1746" i="155" s="1"/>
  <c r="M1745" i="155"/>
  <c r="H1745" i="155"/>
  <c r="N1745" i="155" s="1"/>
  <c r="M1744" i="155"/>
  <c r="H1744" i="155"/>
  <c r="J1744" i="155" s="1"/>
  <c r="M1743" i="155"/>
  <c r="H1743" i="155"/>
  <c r="N1743" i="155" s="1"/>
  <c r="M1742" i="155"/>
  <c r="H1742" i="155"/>
  <c r="J1742" i="155" s="1"/>
  <c r="M1741" i="155"/>
  <c r="H1741" i="155"/>
  <c r="J1741" i="155" s="1"/>
  <c r="M1740" i="155"/>
  <c r="H1740" i="155"/>
  <c r="N1740" i="155" s="1"/>
  <c r="M1739" i="155"/>
  <c r="H1739" i="155"/>
  <c r="N1739" i="155" s="1"/>
  <c r="M1738" i="155"/>
  <c r="H1738" i="155"/>
  <c r="N1738" i="155" s="1"/>
  <c r="M1737" i="155"/>
  <c r="H1737" i="155"/>
  <c r="N1737" i="155" s="1"/>
  <c r="M1736" i="155"/>
  <c r="H1736" i="155"/>
  <c r="J1736" i="155" s="1"/>
  <c r="M1735" i="155"/>
  <c r="H1735" i="155"/>
  <c r="N1735" i="155" s="1"/>
  <c r="M1734" i="155"/>
  <c r="H1734" i="155"/>
  <c r="J1734" i="155" s="1"/>
  <c r="M1733" i="155"/>
  <c r="H1733" i="155"/>
  <c r="J1733" i="155" s="1"/>
  <c r="M1732" i="155"/>
  <c r="H1732" i="155"/>
  <c r="N1732" i="155" s="1"/>
  <c r="M1731" i="155"/>
  <c r="H1731" i="155"/>
  <c r="N1731" i="155" s="1"/>
  <c r="M1730" i="155"/>
  <c r="H1730" i="155"/>
  <c r="N1730" i="155" s="1"/>
  <c r="N1729" i="155"/>
  <c r="N1728" i="155"/>
  <c r="N1727" i="155"/>
  <c r="N1726" i="155"/>
  <c r="N1725" i="155"/>
  <c r="N1724" i="155"/>
  <c r="N1723" i="155"/>
  <c r="N1722" i="155"/>
  <c r="M1718" i="155"/>
  <c r="F1718" i="155"/>
  <c r="G1718" i="155" s="1"/>
  <c r="H1718" i="155" s="1"/>
  <c r="M1717" i="155"/>
  <c r="F1717" i="155"/>
  <c r="G1717" i="155" s="1"/>
  <c r="H1717" i="155" s="1"/>
  <c r="M1716" i="155"/>
  <c r="F1716" i="155"/>
  <c r="G1716" i="155" s="1"/>
  <c r="H1716" i="155" s="1"/>
  <c r="M1715" i="155"/>
  <c r="F1715" i="155"/>
  <c r="G1715" i="155" s="1"/>
  <c r="H1715" i="155" s="1"/>
  <c r="M1714" i="155"/>
  <c r="F1714" i="155"/>
  <c r="G1714" i="155" s="1"/>
  <c r="H1714" i="155" s="1"/>
  <c r="N1713" i="155"/>
  <c r="N1712" i="155"/>
  <c r="N1711" i="155"/>
  <c r="N1710" i="155"/>
  <c r="N1709" i="155"/>
  <c r="N1708" i="155"/>
  <c r="N1707" i="155"/>
  <c r="F1706" i="155"/>
  <c r="G1706" i="155" s="1"/>
  <c r="H1706" i="155" s="1"/>
  <c r="M1702" i="155"/>
  <c r="F1702" i="155"/>
  <c r="G1702" i="155" s="1"/>
  <c r="H1702" i="155" s="1"/>
  <c r="M1701" i="155"/>
  <c r="F1701" i="155"/>
  <c r="G1701" i="155" s="1"/>
  <c r="H1701" i="155" s="1"/>
  <c r="M1700" i="155"/>
  <c r="F1700" i="155"/>
  <c r="G1700" i="155" s="1"/>
  <c r="H1700" i="155" s="1"/>
  <c r="M1699" i="155"/>
  <c r="F1699" i="155"/>
  <c r="G1699" i="155" s="1"/>
  <c r="H1699" i="155" s="1"/>
  <c r="M1698" i="155"/>
  <c r="F1698" i="155"/>
  <c r="G1698" i="155" s="1"/>
  <c r="H1698" i="155" s="1"/>
  <c r="M1697" i="155"/>
  <c r="F1697" i="155"/>
  <c r="G1697" i="155" s="1"/>
  <c r="H1697" i="155" s="1"/>
  <c r="M1696" i="155"/>
  <c r="F1696" i="155"/>
  <c r="G1696" i="155" s="1"/>
  <c r="H1696" i="155" s="1"/>
  <c r="M1695" i="155"/>
  <c r="F1695" i="155"/>
  <c r="G1695" i="155" s="1"/>
  <c r="H1695" i="155" s="1"/>
  <c r="M1694" i="155"/>
  <c r="F1694" i="155"/>
  <c r="G1694" i="155" s="1"/>
  <c r="H1694" i="155" s="1"/>
  <c r="N1693" i="155"/>
  <c r="N1692" i="155"/>
  <c r="M1691" i="155"/>
  <c r="F1691" i="155"/>
  <c r="G1691" i="155" s="1"/>
  <c r="H1691" i="155" s="1"/>
  <c r="R1688" i="155"/>
  <c r="M1491" i="155"/>
  <c r="H1491" i="155"/>
  <c r="N1491" i="155" s="1"/>
  <c r="M1490" i="155"/>
  <c r="H1490" i="155"/>
  <c r="N1490" i="155" s="1"/>
  <c r="M1489" i="155"/>
  <c r="H1489" i="155"/>
  <c r="N1489" i="155" s="1"/>
  <c r="M1488" i="155"/>
  <c r="H1488" i="155"/>
  <c r="M1487" i="155"/>
  <c r="H1487" i="155"/>
  <c r="J1487" i="155" s="1"/>
  <c r="M1483" i="155"/>
  <c r="H1483" i="155"/>
  <c r="N1483" i="155" s="1"/>
  <c r="M1482" i="155"/>
  <c r="H1482" i="155"/>
  <c r="J1482" i="155" s="1"/>
  <c r="M1481" i="155"/>
  <c r="H1481" i="155"/>
  <c r="N1481" i="155" s="1"/>
  <c r="M1480" i="155"/>
  <c r="H1480" i="155"/>
  <c r="N1480" i="155" s="1"/>
  <c r="M1479" i="155"/>
  <c r="H1479" i="155"/>
  <c r="J1479" i="155" s="1"/>
  <c r="M1478" i="155"/>
  <c r="H1478" i="155"/>
  <c r="N1478" i="155" s="1"/>
  <c r="M1477" i="155"/>
  <c r="H1477" i="155"/>
  <c r="N1477" i="155" s="1"/>
  <c r="M1476" i="155"/>
  <c r="H1476" i="155"/>
  <c r="N1476" i="155" s="1"/>
  <c r="M1475" i="155"/>
  <c r="H1475" i="155"/>
  <c r="N1475" i="155" s="1"/>
  <c r="M1474" i="155"/>
  <c r="H1474" i="155"/>
  <c r="J1474" i="155" s="1"/>
  <c r="M1473" i="155"/>
  <c r="H1473" i="155"/>
  <c r="N1473" i="155" s="1"/>
  <c r="M1472" i="155"/>
  <c r="H1472" i="155"/>
  <c r="N1472" i="155" s="1"/>
  <c r="M1471" i="155"/>
  <c r="H1471" i="155"/>
  <c r="J1471" i="155" s="1"/>
  <c r="M1470" i="155"/>
  <c r="H1470" i="155"/>
  <c r="N1470" i="155" s="1"/>
  <c r="M1469" i="155"/>
  <c r="H1469" i="155"/>
  <c r="N1469" i="155" s="1"/>
  <c r="M1468" i="155"/>
  <c r="H1468" i="155"/>
  <c r="N1468" i="155" s="1"/>
  <c r="M1467" i="155"/>
  <c r="H1467" i="155"/>
  <c r="N1467" i="155" s="1"/>
  <c r="M1466" i="155"/>
  <c r="H1466" i="155"/>
  <c r="J1466" i="155" s="1"/>
  <c r="N1465" i="155"/>
  <c r="N1464" i="155"/>
  <c r="N1463" i="155"/>
  <c r="N1462" i="155"/>
  <c r="N1461" i="155"/>
  <c r="N1460" i="155"/>
  <c r="N1459" i="155"/>
  <c r="N1458" i="155"/>
  <c r="M1454" i="155"/>
  <c r="F1454" i="155"/>
  <c r="G1454" i="155" s="1"/>
  <c r="H1454" i="155" s="1"/>
  <c r="M1453" i="155"/>
  <c r="F1453" i="155"/>
  <c r="G1453" i="155" s="1"/>
  <c r="H1453" i="155" s="1"/>
  <c r="M1452" i="155"/>
  <c r="F1452" i="155"/>
  <c r="G1452" i="155" s="1"/>
  <c r="H1452" i="155" s="1"/>
  <c r="M1451" i="155"/>
  <c r="F1451" i="155"/>
  <c r="G1451" i="155" s="1"/>
  <c r="H1451" i="155" s="1"/>
  <c r="M1450" i="155"/>
  <c r="F1450" i="155"/>
  <c r="G1450" i="155" s="1"/>
  <c r="H1450" i="155" s="1"/>
  <c r="N1449" i="155"/>
  <c r="N1448" i="155"/>
  <c r="N1447" i="155"/>
  <c r="N1446" i="155"/>
  <c r="N1445" i="155"/>
  <c r="N1444" i="155"/>
  <c r="N1443" i="155"/>
  <c r="F1442" i="155"/>
  <c r="G1442" i="155" s="1"/>
  <c r="H1442" i="155" s="1"/>
  <c r="M1438" i="155"/>
  <c r="F1438" i="155"/>
  <c r="G1438" i="155" s="1"/>
  <c r="H1438" i="155" s="1"/>
  <c r="M1437" i="155"/>
  <c r="F1437" i="155"/>
  <c r="G1437" i="155" s="1"/>
  <c r="H1437" i="155" s="1"/>
  <c r="M1436" i="155"/>
  <c r="F1436" i="155"/>
  <c r="G1436" i="155" s="1"/>
  <c r="H1436" i="155" s="1"/>
  <c r="M1435" i="155"/>
  <c r="F1435" i="155"/>
  <c r="G1435" i="155" s="1"/>
  <c r="H1435" i="155" s="1"/>
  <c r="M1434" i="155"/>
  <c r="F1434" i="155"/>
  <c r="G1434" i="155" s="1"/>
  <c r="H1434" i="155" s="1"/>
  <c r="M1433" i="155"/>
  <c r="F1433" i="155"/>
  <c r="G1433" i="155" s="1"/>
  <c r="H1433" i="155" s="1"/>
  <c r="M1432" i="155"/>
  <c r="F1432" i="155"/>
  <c r="G1432" i="155" s="1"/>
  <c r="H1432" i="155" s="1"/>
  <c r="M1431" i="155"/>
  <c r="F1431" i="155"/>
  <c r="G1431" i="155" s="1"/>
  <c r="H1431" i="155" s="1"/>
  <c r="M1430" i="155"/>
  <c r="F1430" i="155"/>
  <c r="G1430" i="155" s="1"/>
  <c r="H1430" i="155" s="1"/>
  <c r="N1429" i="155"/>
  <c r="N1428" i="155"/>
  <c r="M1427" i="155"/>
  <c r="F1427" i="155"/>
  <c r="G1427" i="155" s="1"/>
  <c r="H1427" i="155" s="1"/>
  <c r="R1424" i="155"/>
  <c r="M1843" i="155"/>
  <c r="H1843" i="155"/>
  <c r="N1843" i="155" s="1"/>
  <c r="M1842" i="155"/>
  <c r="H1842" i="155"/>
  <c r="N1842" i="155" s="1"/>
  <c r="M1841" i="155"/>
  <c r="H1841" i="155"/>
  <c r="J1841" i="155" s="1"/>
  <c r="M1840" i="155"/>
  <c r="H1840" i="155"/>
  <c r="N1840" i="155" s="1"/>
  <c r="M1839" i="155"/>
  <c r="H1839" i="155"/>
  <c r="N1839" i="155" s="1"/>
  <c r="M1835" i="155"/>
  <c r="H1835" i="155"/>
  <c r="N1835" i="155" s="1"/>
  <c r="M1834" i="155"/>
  <c r="H1834" i="155"/>
  <c r="J1834" i="155" s="1"/>
  <c r="M1833" i="155"/>
  <c r="H1833" i="155"/>
  <c r="N1833" i="155" s="1"/>
  <c r="M1832" i="155"/>
  <c r="H1832" i="155"/>
  <c r="N1832" i="155" s="1"/>
  <c r="M1831" i="155"/>
  <c r="H1831" i="155"/>
  <c r="J1831" i="155" s="1"/>
  <c r="M1830" i="155"/>
  <c r="H1830" i="155"/>
  <c r="N1830" i="155" s="1"/>
  <c r="M1829" i="155"/>
  <c r="H1829" i="155"/>
  <c r="J1829" i="155" s="1"/>
  <c r="M1828" i="155"/>
  <c r="H1828" i="155"/>
  <c r="N1828" i="155" s="1"/>
  <c r="M1827" i="155"/>
  <c r="H1827" i="155"/>
  <c r="N1827" i="155" s="1"/>
  <c r="M1826" i="155"/>
  <c r="H1826" i="155"/>
  <c r="J1826" i="155" s="1"/>
  <c r="M1825" i="155"/>
  <c r="H1825" i="155"/>
  <c r="J1825" i="155" s="1"/>
  <c r="M1824" i="155"/>
  <c r="H1824" i="155"/>
  <c r="N1824" i="155" s="1"/>
  <c r="M1823" i="155"/>
  <c r="H1823" i="155"/>
  <c r="N1823" i="155" s="1"/>
  <c r="M1822" i="155"/>
  <c r="H1822" i="155"/>
  <c r="N1822" i="155" s="1"/>
  <c r="M1821" i="155"/>
  <c r="H1821" i="155"/>
  <c r="N1821" i="155" s="1"/>
  <c r="M1820" i="155"/>
  <c r="H1820" i="155"/>
  <c r="N1820" i="155" s="1"/>
  <c r="M1819" i="155"/>
  <c r="H1819" i="155"/>
  <c r="J1819" i="155" s="1"/>
  <c r="M1818" i="155"/>
  <c r="H1818" i="155"/>
  <c r="J1818" i="155" s="1"/>
  <c r="N1817" i="155"/>
  <c r="N1816" i="155"/>
  <c r="N1815" i="155"/>
  <c r="N1814" i="155"/>
  <c r="N1813" i="155"/>
  <c r="H1812" i="155"/>
  <c r="H1811" i="155"/>
  <c r="H1810" i="155"/>
  <c r="M1806" i="155"/>
  <c r="F1806" i="155"/>
  <c r="G1806" i="155" s="1"/>
  <c r="H1806" i="155" s="1"/>
  <c r="M1805" i="155"/>
  <c r="F1805" i="155"/>
  <c r="G1805" i="155" s="1"/>
  <c r="H1805" i="155" s="1"/>
  <c r="M1804" i="155"/>
  <c r="F1804" i="155"/>
  <c r="G1804" i="155" s="1"/>
  <c r="H1804" i="155" s="1"/>
  <c r="M1803" i="155"/>
  <c r="F1803" i="155"/>
  <c r="G1803" i="155" s="1"/>
  <c r="H1803" i="155" s="1"/>
  <c r="M1802" i="155"/>
  <c r="F1802" i="155"/>
  <c r="G1802" i="155" s="1"/>
  <c r="H1802" i="155" s="1"/>
  <c r="M1801" i="155"/>
  <c r="F1801" i="155"/>
  <c r="G1801" i="155" s="1"/>
  <c r="H1801" i="155" s="1"/>
  <c r="M1800" i="155"/>
  <c r="F1800" i="155"/>
  <c r="G1800" i="155" s="1"/>
  <c r="H1800" i="155" s="1"/>
  <c r="N1799" i="155"/>
  <c r="F1798" i="155"/>
  <c r="G1798" i="155" s="1"/>
  <c r="H1798" i="155" s="1"/>
  <c r="F1797" i="155"/>
  <c r="G1797" i="155" s="1"/>
  <c r="H1797" i="155" s="1"/>
  <c r="F1796" i="155"/>
  <c r="G1796" i="155" s="1"/>
  <c r="H1796" i="155" s="1"/>
  <c r="F1795" i="155"/>
  <c r="G1795" i="155" s="1"/>
  <c r="H1795" i="155" s="1"/>
  <c r="F1794" i="155"/>
  <c r="G1794" i="155" s="1"/>
  <c r="H1794" i="155" s="1"/>
  <c r="M1790" i="155"/>
  <c r="F1790" i="155"/>
  <c r="G1790" i="155" s="1"/>
  <c r="H1790" i="155" s="1"/>
  <c r="M1789" i="155"/>
  <c r="F1789" i="155"/>
  <c r="G1789" i="155" s="1"/>
  <c r="H1789" i="155" s="1"/>
  <c r="M1788" i="155"/>
  <c r="F1788" i="155"/>
  <c r="G1788" i="155" s="1"/>
  <c r="H1788" i="155" s="1"/>
  <c r="M1787" i="155"/>
  <c r="F1787" i="155"/>
  <c r="G1787" i="155" s="1"/>
  <c r="H1787" i="155" s="1"/>
  <c r="M1786" i="155"/>
  <c r="F1786" i="155"/>
  <c r="G1786" i="155" s="1"/>
  <c r="H1786" i="155" s="1"/>
  <c r="M1785" i="155"/>
  <c r="F1785" i="155"/>
  <c r="G1785" i="155" s="1"/>
  <c r="H1785" i="155" s="1"/>
  <c r="M1784" i="155"/>
  <c r="F1784" i="155"/>
  <c r="G1784" i="155" s="1"/>
  <c r="H1784" i="155" s="1"/>
  <c r="M1783" i="155"/>
  <c r="F1783" i="155"/>
  <c r="G1783" i="155" s="1"/>
  <c r="H1783" i="155" s="1"/>
  <c r="M1782" i="155"/>
  <c r="F1782" i="155"/>
  <c r="G1782" i="155" s="1"/>
  <c r="H1782" i="155" s="1"/>
  <c r="M1781" i="155"/>
  <c r="F1781" i="155"/>
  <c r="G1781" i="155" s="1"/>
  <c r="H1781" i="155" s="1"/>
  <c r="M1780" i="155"/>
  <c r="F1780" i="155"/>
  <c r="G1780" i="155" s="1"/>
  <c r="H1780" i="155" s="1"/>
  <c r="M1779" i="155"/>
  <c r="F1779" i="155"/>
  <c r="G1779" i="155" s="1"/>
  <c r="H1779" i="155" s="1"/>
  <c r="R1776" i="155"/>
  <c r="H1020" i="155"/>
  <c r="M826" i="155"/>
  <c r="M827" i="155"/>
  <c r="M828" i="155"/>
  <c r="F744" i="155"/>
  <c r="G744" i="155" s="1"/>
  <c r="F743" i="155"/>
  <c r="G743" i="155" s="1"/>
  <c r="F742" i="155"/>
  <c r="G742" i="155" s="1"/>
  <c r="F741" i="155"/>
  <c r="G741" i="155" s="1"/>
  <c r="F740" i="155"/>
  <c r="G740" i="155" s="1"/>
  <c r="F739" i="155"/>
  <c r="G739" i="155" s="1"/>
  <c r="M725" i="155"/>
  <c r="F725" i="155"/>
  <c r="G725" i="155" s="1"/>
  <c r="M724" i="155"/>
  <c r="F724" i="155"/>
  <c r="G724" i="155" s="1"/>
  <c r="M551" i="155"/>
  <c r="M550" i="155"/>
  <c r="M549" i="155"/>
  <c r="M548" i="155"/>
  <c r="F567" i="155"/>
  <c r="G567" i="155" s="1"/>
  <c r="H567" i="155" s="1"/>
  <c r="F566" i="155"/>
  <c r="G566" i="155" s="1"/>
  <c r="H566" i="155" s="1"/>
  <c r="F565" i="155"/>
  <c r="G565" i="155" s="1"/>
  <c r="H565" i="155" s="1"/>
  <c r="F564" i="155"/>
  <c r="G564" i="155" s="1"/>
  <c r="H564" i="155" s="1"/>
  <c r="F551" i="155"/>
  <c r="G551" i="155" s="1"/>
  <c r="F550" i="155"/>
  <c r="G550" i="155" s="1"/>
  <c r="F549" i="155"/>
  <c r="G549" i="155" s="1"/>
  <c r="F548" i="155"/>
  <c r="G548" i="155" s="1"/>
  <c r="H548" i="155" s="1"/>
  <c r="M460" i="155"/>
  <c r="F476" i="155"/>
  <c r="G476" i="155" s="1"/>
  <c r="F460" i="155"/>
  <c r="M386" i="155"/>
  <c r="M387" i="155"/>
  <c r="M388" i="155"/>
  <c r="M389" i="155"/>
  <c r="M298" i="155"/>
  <c r="M299" i="155"/>
  <c r="M300" i="155"/>
  <c r="M4571" i="155"/>
  <c r="H4571" i="155"/>
  <c r="N4571" i="155" s="1"/>
  <c r="M4570" i="155"/>
  <c r="H4570" i="155"/>
  <c r="J4570" i="155" s="1"/>
  <c r="M4569" i="155"/>
  <c r="H4569" i="155"/>
  <c r="J4569" i="155" s="1"/>
  <c r="M4568" i="155"/>
  <c r="H4568" i="155"/>
  <c r="N4568" i="155" s="1"/>
  <c r="M4567" i="155"/>
  <c r="H4567" i="155"/>
  <c r="M4563" i="155"/>
  <c r="H4563" i="155"/>
  <c r="J4563" i="155" s="1"/>
  <c r="M4562" i="155"/>
  <c r="H4562" i="155"/>
  <c r="N4562" i="155" s="1"/>
  <c r="M4561" i="155"/>
  <c r="H4561" i="155"/>
  <c r="J4561" i="155" s="1"/>
  <c r="M4560" i="155"/>
  <c r="H4560" i="155"/>
  <c r="J4560" i="155" s="1"/>
  <c r="M4559" i="155"/>
  <c r="H4559" i="155"/>
  <c r="N4559" i="155" s="1"/>
  <c r="M4558" i="155"/>
  <c r="H4558" i="155"/>
  <c r="J4558" i="155" s="1"/>
  <c r="M4557" i="155"/>
  <c r="H4557" i="155"/>
  <c r="J4557" i="155" s="1"/>
  <c r="M4556" i="155"/>
  <c r="H4556" i="155"/>
  <c r="N4556" i="155" s="1"/>
  <c r="M4555" i="155"/>
  <c r="H4555" i="155"/>
  <c r="J4555" i="155" s="1"/>
  <c r="M4554" i="155"/>
  <c r="H4554" i="155"/>
  <c r="N4554" i="155" s="1"/>
  <c r="M4553" i="155"/>
  <c r="H4553" i="155"/>
  <c r="J4553" i="155" s="1"/>
  <c r="M4552" i="155"/>
  <c r="H4552" i="155"/>
  <c r="N4552" i="155" s="1"/>
  <c r="M4551" i="155"/>
  <c r="H4551" i="155"/>
  <c r="N4551" i="155" s="1"/>
  <c r="M4550" i="155"/>
  <c r="H4550" i="155"/>
  <c r="J4550" i="155" s="1"/>
  <c r="M4549" i="155"/>
  <c r="H4549" i="155"/>
  <c r="J4549" i="155" s="1"/>
  <c r="M4548" i="155"/>
  <c r="H4548" i="155"/>
  <c r="N4548" i="155" s="1"/>
  <c r="M4547" i="155"/>
  <c r="H4547" i="155"/>
  <c r="N4547" i="155" s="1"/>
  <c r="N4546" i="155"/>
  <c r="N4545" i="155"/>
  <c r="N4544" i="155"/>
  <c r="N4543" i="155"/>
  <c r="N4542" i="155"/>
  <c r="H4541" i="155"/>
  <c r="H4540" i="155"/>
  <c r="H4539" i="155"/>
  <c r="H4538" i="155"/>
  <c r="M4534" i="155"/>
  <c r="F4534" i="155"/>
  <c r="G4534" i="155" s="1"/>
  <c r="H4534" i="155" s="1"/>
  <c r="M4533" i="155"/>
  <c r="F4533" i="155"/>
  <c r="G4533" i="155" s="1"/>
  <c r="H4533" i="155" s="1"/>
  <c r="M4532" i="155"/>
  <c r="F4532" i="155"/>
  <c r="G4532" i="155" s="1"/>
  <c r="H4532" i="155" s="1"/>
  <c r="M4531" i="155"/>
  <c r="F4531" i="155"/>
  <c r="G4531" i="155" s="1"/>
  <c r="H4531" i="155" s="1"/>
  <c r="M4530" i="155"/>
  <c r="F4530" i="155"/>
  <c r="G4530" i="155" s="1"/>
  <c r="H4530" i="155" s="1"/>
  <c r="J4530" i="155" s="1"/>
  <c r="N4529" i="155"/>
  <c r="N4528" i="155"/>
  <c r="N4527" i="155"/>
  <c r="N4526" i="155"/>
  <c r="N4525" i="155"/>
  <c r="F4524" i="155"/>
  <c r="G4524" i="155" s="1"/>
  <c r="H4524" i="155" s="1"/>
  <c r="F4523" i="155"/>
  <c r="G4523" i="155" s="1"/>
  <c r="H4523" i="155" s="1"/>
  <c r="F4522" i="155"/>
  <c r="G4522" i="155" s="1"/>
  <c r="H4522" i="155" s="1"/>
  <c r="M4518" i="155"/>
  <c r="F4518" i="155"/>
  <c r="G4518" i="155" s="1"/>
  <c r="H4518" i="155" s="1"/>
  <c r="M4517" i="155"/>
  <c r="F4517" i="155"/>
  <c r="G4517" i="155" s="1"/>
  <c r="H4517" i="155" s="1"/>
  <c r="M4516" i="155"/>
  <c r="F4516" i="155"/>
  <c r="G4516" i="155" s="1"/>
  <c r="H4516" i="155" s="1"/>
  <c r="M4515" i="155"/>
  <c r="F4515" i="155"/>
  <c r="G4515" i="155" s="1"/>
  <c r="H4515" i="155" s="1"/>
  <c r="M4514" i="155"/>
  <c r="F4514" i="155"/>
  <c r="G4514" i="155" s="1"/>
  <c r="H4514" i="155" s="1"/>
  <c r="N4513" i="155"/>
  <c r="N4512" i="155"/>
  <c r="N4511" i="155"/>
  <c r="N4510" i="155"/>
  <c r="N4509" i="155"/>
  <c r="N4508" i="155"/>
  <c r="M4507" i="155"/>
  <c r="F4507" i="155"/>
  <c r="G4507" i="155" s="1"/>
  <c r="H4507" i="155" s="1"/>
  <c r="R4504" i="155"/>
  <c r="F284" i="155"/>
  <c r="G284" i="155" s="1"/>
  <c r="H284" i="155" s="1"/>
  <c r="M284" i="155"/>
  <c r="F285" i="155"/>
  <c r="G285" i="155" s="1"/>
  <c r="H285" i="155" s="1"/>
  <c r="J285" i="155" s="1"/>
  <c r="M285" i="155"/>
  <c r="H50" i="155"/>
  <c r="H51" i="155"/>
  <c r="H52" i="155"/>
  <c r="H53" i="155"/>
  <c r="H54" i="155"/>
  <c r="H12510" i="155"/>
  <c r="H12422" i="155"/>
  <c r="H12334" i="155"/>
  <c r="H12246" i="155"/>
  <c r="H12158" i="155"/>
  <c r="H12070" i="155"/>
  <c r="H11982" i="155"/>
  <c r="H11894" i="155"/>
  <c r="H11806" i="155"/>
  <c r="H11718" i="155"/>
  <c r="H11630" i="155"/>
  <c r="H11542" i="155"/>
  <c r="H11454" i="155"/>
  <c r="H11366" i="155"/>
  <c r="H11278" i="155"/>
  <c r="H11190" i="155"/>
  <c r="H11102" i="155"/>
  <c r="H11014" i="155"/>
  <c r="H10926" i="155"/>
  <c r="H10838" i="155"/>
  <c r="H10750" i="155"/>
  <c r="H10662" i="155"/>
  <c r="H10574" i="155"/>
  <c r="H10486" i="155"/>
  <c r="H10398" i="155"/>
  <c r="H10310" i="155"/>
  <c r="H10222" i="155"/>
  <c r="H10134" i="155"/>
  <c r="H10046" i="155"/>
  <c r="H9958" i="155"/>
  <c r="H9870" i="155"/>
  <c r="H9782" i="155"/>
  <c r="H9694" i="155"/>
  <c r="H9606" i="155"/>
  <c r="H9518" i="155"/>
  <c r="H9430" i="155"/>
  <c r="H9342" i="155"/>
  <c r="H9254" i="155"/>
  <c r="H9166" i="155"/>
  <c r="H9078" i="155"/>
  <c r="H8990" i="155"/>
  <c r="H8902" i="155"/>
  <c r="H8814" i="155"/>
  <c r="H8726" i="155"/>
  <c r="H8638" i="155"/>
  <c r="H8550" i="155"/>
  <c r="H8462" i="155"/>
  <c r="H8374" i="155"/>
  <c r="H8286" i="155"/>
  <c r="H8198" i="155"/>
  <c r="H8110" i="155"/>
  <c r="H8022" i="155"/>
  <c r="H7934" i="155"/>
  <c r="H7846" i="155"/>
  <c r="H7758" i="155"/>
  <c r="H7670" i="155"/>
  <c r="H7582" i="155"/>
  <c r="H7494" i="155"/>
  <c r="H7406" i="155"/>
  <c r="H7318" i="155"/>
  <c r="H7230" i="155"/>
  <c r="H7142" i="155"/>
  <c r="H7054" i="155"/>
  <c r="H6966" i="155"/>
  <c r="H6878" i="155"/>
  <c r="H6790" i="155"/>
  <c r="H6702" i="155"/>
  <c r="H6614" i="155"/>
  <c r="H6526" i="155"/>
  <c r="H6438" i="155"/>
  <c r="H6350" i="155"/>
  <c r="H6262" i="155"/>
  <c r="H6174" i="155"/>
  <c r="H6086" i="155"/>
  <c r="H5998" i="155"/>
  <c r="H5910" i="155"/>
  <c r="H5822" i="155"/>
  <c r="H5734" i="155"/>
  <c r="H5646" i="155"/>
  <c r="H5558" i="155"/>
  <c r="H5470" i="155"/>
  <c r="H5382" i="155"/>
  <c r="H5294" i="155"/>
  <c r="H5206" i="155"/>
  <c r="H5118" i="155"/>
  <c r="H5030" i="155"/>
  <c r="H4942" i="155"/>
  <c r="H4854" i="155"/>
  <c r="H4766" i="155"/>
  <c r="H4678" i="155"/>
  <c r="H4590" i="155"/>
  <c r="H4502" i="155"/>
  <c r="H4414" i="155"/>
  <c r="H4326" i="155"/>
  <c r="H4238" i="155"/>
  <c r="H4150" i="155"/>
  <c r="H4062" i="155"/>
  <c r="H3974" i="155"/>
  <c r="H3886" i="155"/>
  <c r="H3798" i="155"/>
  <c r="H3710" i="155"/>
  <c r="H3622" i="155"/>
  <c r="H3534" i="155"/>
  <c r="H3446" i="155"/>
  <c r="H3358" i="155"/>
  <c r="H3270" i="155"/>
  <c r="H3182" i="155"/>
  <c r="H3094" i="155"/>
  <c r="H3006" i="155"/>
  <c r="H2918" i="155"/>
  <c r="H2830" i="155"/>
  <c r="H2742" i="155"/>
  <c r="H2654" i="155"/>
  <c r="H2566" i="155"/>
  <c r="H2478" i="155"/>
  <c r="H2390" i="155"/>
  <c r="H2302" i="155"/>
  <c r="H2214" i="155"/>
  <c r="H2126" i="155"/>
  <c r="H2038" i="155"/>
  <c r="H1950" i="155"/>
  <c r="H1862" i="155"/>
  <c r="H1774" i="155"/>
  <c r="H1686" i="155"/>
  <c r="H1598" i="155"/>
  <c r="H1510" i="155"/>
  <c r="H1422" i="155"/>
  <c r="H1334" i="155"/>
  <c r="H1246" i="155"/>
  <c r="H1158" i="155"/>
  <c r="H1070" i="155"/>
  <c r="H982" i="155"/>
  <c r="H894" i="155"/>
  <c r="H806" i="155"/>
  <c r="H718" i="155"/>
  <c r="H630" i="155"/>
  <c r="H542" i="155"/>
  <c r="H454" i="155"/>
  <c r="H366" i="155"/>
  <c r="H278" i="155"/>
  <c r="H190" i="155"/>
  <c r="H102" i="155"/>
  <c r="C12511" i="155"/>
  <c r="C12423" i="155"/>
  <c r="C12335" i="155"/>
  <c r="C12247" i="155"/>
  <c r="C12159" i="155"/>
  <c r="C12071" i="155"/>
  <c r="C11983" i="155"/>
  <c r="C11895" i="155"/>
  <c r="C11807" i="155"/>
  <c r="C11719" i="155"/>
  <c r="C11631" i="155"/>
  <c r="C11543" i="155"/>
  <c r="C11455" i="155"/>
  <c r="C11367" i="155"/>
  <c r="C11279" i="155"/>
  <c r="C11191" i="155"/>
  <c r="C11103" i="155"/>
  <c r="C11015" i="155"/>
  <c r="C10927" i="155"/>
  <c r="C10839" i="155"/>
  <c r="C10751" i="155"/>
  <c r="C10663" i="155"/>
  <c r="C10575" i="155"/>
  <c r="C10487" i="155"/>
  <c r="C10399" i="155"/>
  <c r="C10311" i="155"/>
  <c r="C10223" i="155"/>
  <c r="C10135" i="155"/>
  <c r="C10047" i="155"/>
  <c r="C9959" i="155"/>
  <c r="C9871" i="155"/>
  <c r="C9783" i="155"/>
  <c r="C9695" i="155"/>
  <c r="C9607" i="155"/>
  <c r="C9519" i="155"/>
  <c r="C9431" i="155"/>
  <c r="C9343" i="155"/>
  <c r="C9255" i="155"/>
  <c r="C9167" i="155"/>
  <c r="C9079" i="155"/>
  <c r="C8991" i="155"/>
  <c r="C8903" i="155"/>
  <c r="C8815" i="155"/>
  <c r="C8727" i="155"/>
  <c r="C8639" i="155"/>
  <c r="C8551" i="155"/>
  <c r="C8463" i="155"/>
  <c r="C8375" i="155"/>
  <c r="C8287" i="155"/>
  <c r="C8199" i="155"/>
  <c r="C8111" i="155"/>
  <c r="C8023" i="155"/>
  <c r="C7935" i="155"/>
  <c r="C7847" i="155"/>
  <c r="C7759" i="155"/>
  <c r="C7671" i="155"/>
  <c r="C7583" i="155"/>
  <c r="C7495" i="155"/>
  <c r="C7407" i="155"/>
  <c r="C7319" i="155"/>
  <c r="C7231" i="155"/>
  <c r="C7143" i="155"/>
  <c r="C7055" i="155"/>
  <c r="C6967" i="155"/>
  <c r="C6879" i="155"/>
  <c r="C6791" i="155"/>
  <c r="C6703" i="155"/>
  <c r="C6615" i="155"/>
  <c r="C6527" i="155"/>
  <c r="C6439" i="155"/>
  <c r="C6351" i="155"/>
  <c r="C6263" i="155"/>
  <c r="C6175" i="155"/>
  <c r="C6087" i="155"/>
  <c r="C5999" i="155"/>
  <c r="C5911" i="155"/>
  <c r="C5823" i="155"/>
  <c r="C5735" i="155"/>
  <c r="C5647" i="155"/>
  <c r="C5559" i="155"/>
  <c r="C5471" i="155"/>
  <c r="C5383" i="155"/>
  <c r="C5295" i="155"/>
  <c r="C5207" i="155"/>
  <c r="C5119" i="155"/>
  <c r="C5031" i="155"/>
  <c r="C4943" i="155"/>
  <c r="C4855" i="155"/>
  <c r="C4767" i="155"/>
  <c r="C4679" i="155"/>
  <c r="C4591" i="155"/>
  <c r="C4503" i="155"/>
  <c r="C4415" i="155"/>
  <c r="C4327" i="155"/>
  <c r="C4239" i="155"/>
  <c r="C4151" i="155"/>
  <c r="C4063" i="155"/>
  <c r="C3975" i="155"/>
  <c r="C3887" i="155"/>
  <c r="C3799" i="155"/>
  <c r="C3711" i="155"/>
  <c r="C3623" i="155"/>
  <c r="C3535" i="155"/>
  <c r="C3447" i="155"/>
  <c r="C3359" i="155"/>
  <c r="C3271" i="155"/>
  <c r="C3183" i="155"/>
  <c r="C3095" i="155"/>
  <c r="C3007" i="155"/>
  <c r="C2919" i="155"/>
  <c r="C2831" i="155"/>
  <c r="C2743" i="155"/>
  <c r="C2655" i="155"/>
  <c r="C2567" i="155"/>
  <c r="C2479" i="155"/>
  <c r="C2391" i="155"/>
  <c r="C2303" i="155"/>
  <c r="C2215" i="155"/>
  <c r="C2127" i="155"/>
  <c r="C2039" i="155"/>
  <c r="C1951" i="155"/>
  <c r="C1863" i="155"/>
  <c r="C1775" i="155"/>
  <c r="C1687" i="155"/>
  <c r="C1599" i="155"/>
  <c r="C1511" i="155"/>
  <c r="C1423" i="155"/>
  <c r="C1335" i="155"/>
  <c r="C1247" i="155"/>
  <c r="C1159" i="155"/>
  <c r="C1071" i="155"/>
  <c r="C983" i="155"/>
  <c r="C895" i="155"/>
  <c r="C807" i="155"/>
  <c r="C719" i="155"/>
  <c r="C631" i="155"/>
  <c r="C543" i="155"/>
  <c r="C455" i="155"/>
  <c r="C367" i="155"/>
  <c r="C279" i="155"/>
  <c r="C191" i="155"/>
  <c r="C103" i="155"/>
  <c r="G7426" i="155" l="1"/>
  <c r="H7426" i="155" s="1"/>
  <c r="H7439" i="155" s="1"/>
  <c r="H5037" i="155"/>
  <c r="J7906" i="155"/>
  <c r="J7537" i="155"/>
  <c r="N7464" i="155"/>
  <c r="N7984" i="155"/>
  <c r="J7810" i="155"/>
  <c r="N2451" i="155"/>
  <c r="J5362" i="155"/>
  <c r="N7813" i="155"/>
  <c r="J2531" i="155"/>
  <c r="N3757" i="155"/>
  <c r="N3769" i="155"/>
  <c r="N8946" i="155"/>
  <c r="N6405" i="155"/>
  <c r="J1730" i="155"/>
  <c r="N2457" i="155"/>
  <c r="N3755" i="155"/>
  <c r="N7535" i="155"/>
  <c r="J7887" i="155"/>
  <c r="N6499" i="155"/>
  <c r="N3595" i="155"/>
  <c r="J2612" i="155"/>
  <c r="J7808" i="155"/>
  <c r="J4819" i="155"/>
  <c r="J4899" i="155"/>
  <c r="J1481" i="155"/>
  <c r="J1928" i="155"/>
  <c r="N9046" i="155"/>
  <c r="J9559" i="155"/>
  <c r="J1833" i="155"/>
  <c r="J5803" i="155"/>
  <c r="J6843" i="155"/>
  <c r="J7816" i="155"/>
  <c r="N7539" i="155"/>
  <c r="N6850" i="155"/>
  <c r="N10987" i="155"/>
  <c r="J2544" i="155"/>
  <c r="N2547" i="155"/>
  <c r="N7551" i="155"/>
  <c r="N5966" i="155"/>
  <c r="N7731" i="155"/>
  <c r="J7728" i="155"/>
  <c r="J9036" i="155"/>
  <c r="J4556" i="155"/>
  <c r="J1827" i="155"/>
  <c r="J1746" i="155"/>
  <c r="N2448" i="155"/>
  <c r="N7454" i="155"/>
  <c r="N7992" i="155"/>
  <c r="J4813" i="155"/>
  <c r="J7545" i="155"/>
  <c r="N3940" i="155"/>
  <c r="J5351" i="155"/>
  <c r="N8523" i="155"/>
  <c r="N4637" i="155"/>
  <c r="J6771" i="155"/>
  <c r="N9569" i="155"/>
  <c r="N10279" i="155"/>
  <c r="J1473" i="155"/>
  <c r="N3591" i="155"/>
  <c r="N6495" i="155"/>
  <c r="N7643" i="155"/>
  <c r="N10459" i="155"/>
  <c r="N1831" i="155"/>
  <c r="N1841" i="155"/>
  <c r="N1844" i="155" s="1"/>
  <c r="J7815" i="155"/>
  <c r="N9303" i="155"/>
  <c r="J9311" i="155"/>
  <c r="J4642" i="155"/>
  <c r="J6506" i="155"/>
  <c r="J8439" i="155"/>
  <c r="N9936" i="155"/>
  <c r="N1487" i="155"/>
  <c r="N2522" i="155"/>
  <c r="N6403" i="155"/>
  <c r="N8793" i="155"/>
  <c r="J4554" i="155"/>
  <c r="N1922" i="155"/>
  <c r="N8000" i="155"/>
  <c r="N2538" i="155"/>
  <c r="J7886" i="155"/>
  <c r="J7915" i="155"/>
  <c r="N3856" i="155"/>
  <c r="N6411" i="155"/>
  <c r="N8692" i="155"/>
  <c r="N7196" i="155"/>
  <c r="N8429" i="155"/>
  <c r="J10463" i="155"/>
  <c r="J7981" i="155"/>
  <c r="J7895" i="155"/>
  <c r="N7462" i="155"/>
  <c r="N4835" i="155"/>
  <c r="N3763" i="155"/>
  <c r="N8865" i="155"/>
  <c r="N10983" i="155"/>
  <c r="J4547" i="155"/>
  <c r="N1744" i="155"/>
  <c r="N1907" i="155"/>
  <c r="J7802" i="155"/>
  <c r="N2516" i="155"/>
  <c r="J3779" i="155"/>
  <c r="N9130" i="155"/>
  <c r="N5345" i="155"/>
  <c r="N6762" i="155"/>
  <c r="J9579" i="155"/>
  <c r="N9585" i="155"/>
  <c r="N10377" i="155"/>
  <c r="J10886" i="155"/>
  <c r="N10907" i="155"/>
  <c r="N9562" i="155"/>
  <c r="N1479" i="155"/>
  <c r="N8954" i="155"/>
  <c r="N3946" i="155"/>
  <c r="J5958" i="155"/>
  <c r="N6851" i="155"/>
  <c r="J7648" i="155"/>
  <c r="N9042" i="155"/>
  <c r="J8434" i="155"/>
  <c r="J10894" i="155"/>
  <c r="N10904" i="155"/>
  <c r="J11145" i="155"/>
  <c r="J2010" i="155"/>
  <c r="J3753" i="155"/>
  <c r="J3846" i="155"/>
  <c r="J4644" i="155"/>
  <c r="J10465" i="155"/>
  <c r="N1471" i="155"/>
  <c r="J1752" i="155"/>
  <c r="J1908" i="155"/>
  <c r="N2082" i="155"/>
  <c r="J2449" i="155"/>
  <c r="J2619" i="155"/>
  <c r="J2633" i="155"/>
  <c r="N2535" i="155"/>
  <c r="J2007" i="155"/>
  <c r="N4811" i="155"/>
  <c r="J4833" i="155"/>
  <c r="J4900" i="155"/>
  <c r="N4914" i="155"/>
  <c r="N5782" i="155"/>
  <c r="N7552" i="155"/>
  <c r="N3941" i="155"/>
  <c r="N6593" i="155"/>
  <c r="N6596" i="155" s="1"/>
  <c r="N9138" i="155"/>
  <c r="N8862" i="155"/>
  <c r="N8869" i="155"/>
  <c r="N8682" i="155"/>
  <c r="N8775" i="155"/>
  <c r="J5350" i="155"/>
  <c r="J5353" i="155"/>
  <c r="N8516" i="155"/>
  <c r="N9309" i="155"/>
  <c r="H6508" i="155"/>
  <c r="N6753" i="155"/>
  <c r="N9043" i="155"/>
  <c r="N8426" i="155"/>
  <c r="N9570" i="155"/>
  <c r="J9583" i="155"/>
  <c r="J10277" i="155"/>
  <c r="J10375" i="155"/>
  <c r="N10456" i="155"/>
  <c r="N2532" i="155"/>
  <c r="N4907" i="155"/>
  <c r="N6575" i="155"/>
  <c r="N6586" i="155"/>
  <c r="N9135" i="155"/>
  <c r="N8686" i="155"/>
  <c r="N8783" i="155"/>
  <c r="N9306" i="155"/>
  <c r="N9323" i="155"/>
  <c r="N7626" i="155"/>
  <c r="H7652" i="155"/>
  <c r="N9577" i="155"/>
  <c r="J2263" i="155"/>
  <c r="J3934" i="155"/>
  <c r="J5335" i="155"/>
  <c r="J9312" i="155"/>
  <c r="N1819" i="155"/>
  <c r="H4572" i="155"/>
  <c r="N6583" i="155"/>
  <c r="N7719" i="155"/>
  <c r="J7727" i="155"/>
  <c r="J9129" i="155"/>
  <c r="J4639" i="155"/>
  <c r="N6757" i="155"/>
  <c r="N7642" i="155"/>
  <c r="J9575" i="155"/>
  <c r="J10362" i="155"/>
  <c r="N10365" i="155"/>
  <c r="J1489" i="155"/>
  <c r="N4560" i="155"/>
  <c r="N1736" i="155"/>
  <c r="N2435" i="155"/>
  <c r="J7823" i="155"/>
  <c r="N7826" i="155"/>
  <c r="N3587" i="155"/>
  <c r="N3751" i="155"/>
  <c r="J7541" i="155"/>
  <c r="N7544" i="155"/>
  <c r="J5968" i="155"/>
  <c r="J6399" i="155"/>
  <c r="J6417" i="155"/>
  <c r="N8680" i="155"/>
  <c r="N6754" i="155"/>
  <c r="J9055" i="155"/>
  <c r="N9849" i="155"/>
  <c r="J1738" i="155"/>
  <c r="J7989" i="155"/>
  <c r="J3777" i="155"/>
  <c r="N7199" i="155"/>
  <c r="J9039" i="155"/>
  <c r="N11160" i="155"/>
  <c r="N5341" i="155"/>
  <c r="N8515" i="155"/>
  <c r="N10282" i="155"/>
  <c r="N10451" i="155"/>
  <c r="N10979" i="155"/>
  <c r="J10993" i="155"/>
  <c r="N11157" i="155"/>
  <c r="J7818" i="155"/>
  <c r="N7818" i="155"/>
  <c r="N8688" i="155"/>
  <c r="J8688" i="155"/>
  <c r="J1469" i="155"/>
  <c r="J1477" i="155"/>
  <c r="N2440" i="155"/>
  <c r="N2443" i="155"/>
  <c r="J2459" i="155"/>
  <c r="N2610" i="155"/>
  <c r="J2631" i="155"/>
  <c r="N2176" i="155"/>
  <c r="J2262" i="155"/>
  <c r="N7807" i="155"/>
  <c r="J7807" i="155"/>
  <c r="J4919" i="155"/>
  <c r="J3771" i="155"/>
  <c r="N3771" i="155"/>
  <c r="N5786" i="155"/>
  <c r="J5786" i="155"/>
  <c r="J7536" i="155"/>
  <c r="N7536" i="155"/>
  <c r="N7549" i="155"/>
  <c r="J7549" i="155"/>
  <c r="N3935" i="155"/>
  <c r="J3935" i="155"/>
  <c r="N3942" i="155"/>
  <c r="J3942" i="155"/>
  <c r="J6407" i="155"/>
  <c r="N7723" i="155"/>
  <c r="J9128" i="155"/>
  <c r="J9131" i="155"/>
  <c r="N9131" i="155"/>
  <c r="J5338" i="155"/>
  <c r="J9321" i="155"/>
  <c r="N9321" i="155"/>
  <c r="J3767" i="155"/>
  <c r="N3767" i="155"/>
  <c r="J6573" i="155"/>
  <c r="N6573" i="155"/>
  <c r="N6857" i="155"/>
  <c r="J6857" i="155"/>
  <c r="H7556" i="155"/>
  <c r="J6581" i="155"/>
  <c r="N6581" i="155"/>
  <c r="J4631" i="155"/>
  <c r="J1916" i="155"/>
  <c r="N4555" i="155"/>
  <c r="N4558" i="155"/>
  <c r="J1467" i="155"/>
  <c r="J1475" i="155"/>
  <c r="J1483" i="155"/>
  <c r="J1491" i="155"/>
  <c r="J1732" i="155"/>
  <c r="N1734" i="155"/>
  <c r="J1740" i="155"/>
  <c r="N1742" i="155"/>
  <c r="J1754" i="155"/>
  <c r="J1909" i="155"/>
  <c r="J1929" i="155"/>
  <c r="J2092" i="155"/>
  <c r="N2437" i="155"/>
  <c r="N7456" i="155"/>
  <c r="N2184" i="155"/>
  <c r="J2266" i="155"/>
  <c r="N2266" i="155"/>
  <c r="J7893" i="155"/>
  <c r="J7914" i="155"/>
  <c r="N2019" i="155"/>
  <c r="N4906" i="155"/>
  <c r="N4922" i="155"/>
  <c r="J7543" i="155"/>
  <c r="N7543" i="155"/>
  <c r="J3932" i="155"/>
  <c r="J5960" i="155"/>
  <c r="J6401" i="155"/>
  <c r="N6401" i="155"/>
  <c r="J6578" i="155"/>
  <c r="N6578" i="155"/>
  <c r="J7717" i="155"/>
  <c r="N7717" i="155"/>
  <c r="J8512" i="155"/>
  <c r="N8512" i="155"/>
  <c r="J9301" i="155"/>
  <c r="J7191" i="155"/>
  <c r="N7191" i="155"/>
  <c r="N9020" i="155"/>
  <c r="J9020" i="155"/>
  <c r="J3865" i="155"/>
  <c r="N3865" i="155"/>
  <c r="N3868" i="155" s="1"/>
  <c r="J5789" i="155"/>
  <c r="H1492" i="155"/>
  <c r="N4553" i="155"/>
  <c r="N4561" i="155"/>
  <c r="J1835" i="155"/>
  <c r="J2085" i="155"/>
  <c r="N2099" i="155"/>
  <c r="J2441" i="155"/>
  <c r="N7978" i="155"/>
  <c r="N2002" i="155"/>
  <c r="J3575" i="155"/>
  <c r="N3575" i="155"/>
  <c r="N3761" i="155"/>
  <c r="J3765" i="155"/>
  <c r="N3765" i="155"/>
  <c r="N5783" i="155"/>
  <c r="J5783" i="155"/>
  <c r="J3936" i="155"/>
  <c r="N3936" i="155"/>
  <c r="N6859" i="155"/>
  <c r="J6859" i="155"/>
  <c r="N8508" i="155"/>
  <c r="J4600" i="155"/>
  <c r="N4600" i="155"/>
  <c r="J9048" i="155"/>
  <c r="N9048" i="155"/>
  <c r="J3938" i="155"/>
  <c r="N3938" i="155"/>
  <c r="N4659" i="155"/>
  <c r="J4659" i="155"/>
  <c r="N7890" i="155"/>
  <c r="J2017" i="155"/>
  <c r="N2017" i="155"/>
  <c r="N4920" i="155"/>
  <c r="J4920" i="155"/>
  <c r="J8948" i="155"/>
  <c r="N8948" i="155"/>
  <c r="J3954" i="155"/>
  <c r="N3954" i="155"/>
  <c r="N6579" i="155"/>
  <c r="J6579" i="155"/>
  <c r="N7739" i="155"/>
  <c r="J7739" i="155"/>
  <c r="N8694" i="155"/>
  <c r="J8694" i="155"/>
  <c r="N8795" i="155"/>
  <c r="J8795" i="155"/>
  <c r="J8520" i="155"/>
  <c r="N8520" i="155"/>
  <c r="J7188" i="155"/>
  <c r="N7188" i="155"/>
  <c r="J6839" i="155"/>
  <c r="N6839" i="155"/>
  <c r="J2613" i="155"/>
  <c r="J7473" i="155"/>
  <c r="N7473" i="155"/>
  <c r="N7476" i="155" s="1"/>
  <c r="J5774" i="155"/>
  <c r="N5774" i="155"/>
  <c r="N9019" i="155"/>
  <c r="J9019" i="155"/>
  <c r="J7986" i="155"/>
  <c r="N7986" i="155"/>
  <c r="J8003" i="155"/>
  <c r="N8003" i="155"/>
  <c r="N4816" i="155"/>
  <c r="J4816" i="155"/>
  <c r="J4898" i="155"/>
  <c r="N4898" i="155"/>
  <c r="J3759" i="155"/>
  <c r="N3759" i="155"/>
  <c r="J5784" i="155"/>
  <c r="N5784" i="155"/>
  <c r="J7547" i="155"/>
  <c r="N7547" i="155"/>
  <c r="N3854" i="155"/>
  <c r="J3854" i="155"/>
  <c r="J3899" i="155"/>
  <c r="N3899" i="155"/>
  <c r="J6842" i="155"/>
  <c r="N6842" i="155"/>
  <c r="J8773" i="155"/>
  <c r="N8773" i="155"/>
  <c r="J1839" i="155"/>
  <c r="N2445" i="155"/>
  <c r="H2460" i="155"/>
  <c r="N7805" i="155"/>
  <c r="J7827" i="155"/>
  <c r="J2523" i="155"/>
  <c r="J2543" i="155"/>
  <c r="J7885" i="155"/>
  <c r="J7898" i="155"/>
  <c r="N7898" i="155"/>
  <c r="N7553" i="155"/>
  <c r="N8952" i="155"/>
  <c r="J8960" i="155"/>
  <c r="N8960" i="155"/>
  <c r="N6587" i="155"/>
  <c r="J6587" i="155"/>
  <c r="J8861" i="155"/>
  <c r="N8861" i="155"/>
  <c r="J8684" i="155"/>
  <c r="N8777" i="155"/>
  <c r="J8777" i="155"/>
  <c r="N5337" i="155"/>
  <c r="J5337" i="155"/>
  <c r="N5354" i="155"/>
  <c r="J5354" i="155"/>
  <c r="J7200" i="155"/>
  <c r="N7200" i="155"/>
  <c r="J9830" i="155"/>
  <c r="J10454" i="155"/>
  <c r="H10996" i="155"/>
  <c r="N11147" i="155"/>
  <c r="J11154" i="155"/>
  <c r="J7192" i="155"/>
  <c r="J7201" i="155"/>
  <c r="J7637" i="155"/>
  <c r="H9140" i="155"/>
  <c r="J9136" i="155"/>
  <c r="J9147" i="155"/>
  <c r="J5343" i="155"/>
  <c r="J8509" i="155"/>
  <c r="J9296" i="155"/>
  <c r="J4656" i="155"/>
  <c r="J6487" i="155"/>
  <c r="J6497" i="155"/>
  <c r="J9035" i="155"/>
  <c r="H9060" i="155"/>
  <c r="N8431" i="155"/>
  <c r="J9561" i="155"/>
  <c r="J9567" i="155"/>
  <c r="H9588" i="155"/>
  <c r="J10884" i="155"/>
  <c r="H2540" i="155"/>
  <c r="J4915" i="155"/>
  <c r="N6409" i="155"/>
  <c r="J7738" i="155"/>
  <c r="J5346" i="155"/>
  <c r="N5349" i="155"/>
  <c r="J4646" i="155"/>
  <c r="J6491" i="155"/>
  <c r="J6507" i="155"/>
  <c r="J6751" i="155"/>
  <c r="N7627" i="155"/>
  <c r="N7634" i="155"/>
  <c r="N7647" i="155"/>
  <c r="N7652" i="155" s="1"/>
  <c r="N9038" i="155"/>
  <c r="J9044" i="155"/>
  <c r="J9047" i="155"/>
  <c r="J9050" i="155"/>
  <c r="J9056" i="155"/>
  <c r="N9578" i="155"/>
  <c r="N9587" i="155"/>
  <c r="J9838" i="155"/>
  <c r="J10283" i="155"/>
  <c r="N10971" i="155"/>
  <c r="J10992" i="155"/>
  <c r="J6767" i="155"/>
  <c r="H9580" i="155"/>
  <c r="N9831" i="155"/>
  <c r="N9927" i="155"/>
  <c r="J10370" i="155"/>
  <c r="J10892" i="155"/>
  <c r="N10975" i="155"/>
  <c r="J11146" i="155"/>
  <c r="N11152" i="155"/>
  <c r="N11158" i="155"/>
  <c r="J11162" i="155"/>
  <c r="H9316" i="155"/>
  <c r="J9928" i="155"/>
  <c r="J10364" i="155"/>
  <c r="N10453" i="155"/>
  <c r="J11144" i="155"/>
  <c r="J7720" i="155"/>
  <c r="J8874" i="155"/>
  <c r="J8696" i="155"/>
  <c r="J5342" i="155"/>
  <c r="J6496" i="155"/>
  <c r="J6755" i="155"/>
  <c r="J7629" i="155"/>
  <c r="J9034" i="155"/>
  <c r="J8427" i="155"/>
  <c r="N9836" i="155"/>
  <c r="N11150" i="155"/>
  <c r="J3562" i="155"/>
  <c r="N3562" i="155"/>
  <c r="J4797" i="155"/>
  <c r="N4797" i="155"/>
  <c r="J7948" i="155"/>
  <c r="N7948" i="155"/>
  <c r="J7966" i="155"/>
  <c r="N7966" i="155"/>
  <c r="J7773" i="155"/>
  <c r="N7773" i="155"/>
  <c r="J4869" i="155"/>
  <c r="N4869" i="155"/>
  <c r="J7787" i="155"/>
  <c r="N7787" i="155"/>
  <c r="J3544" i="155"/>
  <c r="N3544" i="155"/>
  <c r="J4789" i="155"/>
  <c r="N4789" i="155"/>
  <c r="J4548" i="155"/>
  <c r="N4563" i="155"/>
  <c r="J1823" i="155"/>
  <c r="N1825" i="155"/>
  <c r="N1906" i="155"/>
  <c r="J1910" i="155"/>
  <c r="N1923" i="155"/>
  <c r="J1930" i="155"/>
  <c r="N2083" i="155"/>
  <c r="J2091" i="155"/>
  <c r="J2439" i="155"/>
  <c r="J2447" i="155"/>
  <c r="J2611" i="155"/>
  <c r="N2626" i="155"/>
  <c r="J7474" i="155"/>
  <c r="N7979" i="155"/>
  <c r="N7987" i="155"/>
  <c r="N7995" i="155"/>
  <c r="N2174" i="155"/>
  <c r="J2177" i="155"/>
  <c r="N2182" i="155"/>
  <c r="J2185" i="155"/>
  <c r="J2271" i="155"/>
  <c r="J2283" i="155"/>
  <c r="J7803" i="155"/>
  <c r="J7811" i="155"/>
  <c r="J7819" i="155"/>
  <c r="J2539" i="155"/>
  <c r="J7894" i="155"/>
  <c r="J7903" i="155"/>
  <c r="N3576" i="155"/>
  <c r="N3600" i="155"/>
  <c r="J3603" i="155"/>
  <c r="N3603" i="155"/>
  <c r="J4815" i="155"/>
  <c r="N4815" i="155"/>
  <c r="N6585" i="155"/>
  <c r="J6585" i="155"/>
  <c r="J7737" i="155"/>
  <c r="H7740" i="155"/>
  <c r="N7737" i="155"/>
  <c r="J2093" i="155"/>
  <c r="N2098" i="155"/>
  <c r="J2103" i="155"/>
  <c r="N2455" i="155"/>
  <c r="J2620" i="155"/>
  <c r="J7455" i="155"/>
  <c r="J7463" i="155"/>
  <c r="H8004" i="155"/>
  <c r="J8001" i="155"/>
  <c r="J2269" i="155"/>
  <c r="N2274" i="155"/>
  <c r="J2281" i="155"/>
  <c r="N7806" i="155"/>
  <c r="N7814" i="155"/>
  <c r="N7825" i="155"/>
  <c r="J2515" i="155"/>
  <c r="J2524" i="155"/>
  <c r="N2530" i="155"/>
  <c r="J7901" i="155"/>
  <c r="J3589" i="155"/>
  <c r="N4812" i="155"/>
  <c r="J4812" i="155"/>
  <c r="J3768" i="155"/>
  <c r="N3768" i="155"/>
  <c r="N3900" i="155"/>
  <c r="J3900" i="155"/>
  <c r="N3911" i="155"/>
  <c r="J3911" i="155"/>
  <c r="N6821" i="155"/>
  <c r="J6821" i="155"/>
  <c r="N7721" i="155"/>
  <c r="J7721" i="155"/>
  <c r="J4552" i="155"/>
  <c r="J4562" i="155"/>
  <c r="J4567" i="155"/>
  <c r="H739" i="155"/>
  <c r="J1821" i="155"/>
  <c r="N1834" i="155"/>
  <c r="N1915" i="155"/>
  <c r="J1917" i="155"/>
  <c r="H1932" i="155"/>
  <c r="J2105" i="155"/>
  <c r="H2108" i="155"/>
  <c r="J2627" i="155"/>
  <c r="J2632" i="155"/>
  <c r="J7450" i="155"/>
  <c r="J7458" i="155"/>
  <c r="J7466" i="155"/>
  <c r="J7980" i="155"/>
  <c r="J7988" i="155"/>
  <c r="N2172" i="155"/>
  <c r="N2194" i="155"/>
  <c r="N2527" i="155"/>
  <c r="N7913" i="155"/>
  <c r="N7916" i="155" s="1"/>
  <c r="J2011" i="155"/>
  <c r="N3579" i="155"/>
  <c r="J3581" i="155"/>
  <c r="N3583" i="155"/>
  <c r="H3604" i="155"/>
  <c r="N3599" i="155"/>
  <c r="N3601" i="155"/>
  <c r="J3601" i="155"/>
  <c r="N5801" i="155"/>
  <c r="J5801" i="155"/>
  <c r="J5964" i="155"/>
  <c r="N5964" i="155"/>
  <c r="N6419" i="155"/>
  <c r="N6420" i="155" s="1"/>
  <c r="J6419" i="155"/>
  <c r="J9127" i="155"/>
  <c r="N9127" i="155"/>
  <c r="N4570" i="155"/>
  <c r="N1829" i="155"/>
  <c r="H1748" i="155"/>
  <c r="J2084" i="155"/>
  <c r="N2618" i="155"/>
  <c r="H2636" i="155"/>
  <c r="N7453" i="155"/>
  <c r="N7461" i="155"/>
  <c r="N7999" i="155"/>
  <c r="J2170" i="155"/>
  <c r="N2180" i="155"/>
  <c r="J2261" i="155"/>
  <c r="J3594" i="155"/>
  <c r="N3594" i="155"/>
  <c r="H4828" i="155"/>
  <c r="N4807" i="155"/>
  <c r="J3760" i="155"/>
  <c r="N3760" i="155"/>
  <c r="J5781" i="155"/>
  <c r="N5781" i="155"/>
  <c r="J3918" i="155"/>
  <c r="N3918" i="155"/>
  <c r="N6577" i="155"/>
  <c r="J6577" i="155"/>
  <c r="N8879" i="155"/>
  <c r="J8879" i="155"/>
  <c r="N8883" i="155"/>
  <c r="J8883" i="155"/>
  <c r="N5322" i="155"/>
  <c r="J5322" i="155"/>
  <c r="N4567" i="155"/>
  <c r="J2621" i="155"/>
  <c r="J7475" i="155"/>
  <c r="N7983" i="155"/>
  <c r="N7991" i="155"/>
  <c r="H7908" i="155"/>
  <c r="J2005" i="155"/>
  <c r="N2005" i="155"/>
  <c r="J3586" i="155"/>
  <c r="N3586" i="155"/>
  <c r="J3588" i="155"/>
  <c r="J3592" i="155"/>
  <c r="J4823" i="155"/>
  <c r="N4823" i="155"/>
  <c r="J4880" i="155"/>
  <c r="N4880" i="155"/>
  <c r="N7697" i="155"/>
  <c r="J7697" i="155"/>
  <c r="N7994" i="155"/>
  <c r="J2178" i="155"/>
  <c r="J2186" i="155"/>
  <c r="N2192" i="155"/>
  <c r="N2258" i="155"/>
  <c r="J2270" i="155"/>
  <c r="J2282" i="155"/>
  <c r="N2519" i="155"/>
  <c r="J7902" i="155"/>
  <c r="J2015" i="155"/>
  <c r="J3578" i="155"/>
  <c r="N3578" i="155"/>
  <c r="J3580" i="155"/>
  <c r="J3584" i="155"/>
  <c r="J3752" i="155"/>
  <c r="N3752" i="155"/>
  <c r="H3780" i="155"/>
  <c r="N3775" i="155"/>
  <c r="N3780" i="155" s="1"/>
  <c r="N5778" i="155"/>
  <c r="J5778" i="155"/>
  <c r="N8944" i="155"/>
  <c r="J8944" i="155"/>
  <c r="N6802" i="155"/>
  <c r="J6802" i="155"/>
  <c r="N9101" i="155"/>
  <c r="J9101" i="155"/>
  <c r="N8866" i="155"/>
  <c r="J8866" i="155"/>
  <c r="J8504" i="155"/>
  <c r="N8504" i="155"/>
  <c r="J8514" i="155"/>
  <c r="N8514" i="155"/>
  <c r="N4550" i="155"/>
  <c r="G460" i="155"/>
  <c r="H460" i="155" s="1"/>
  <c r="H550" i="155"/>
  <c r="N1914" i="155"/>
  <c r="J1918" i="155"/>
  <c r="N2090" i="155"/>
  <c r="J2104" i="155"/>
  <c r="N2003" i="155"/>
  <c r="J2003" i="155"/>
  <c r="N4778" i="155"/>
  <c r="J4820" i="155"/>
  <c r="H4836" i="155"/>
  <c r="N4831" i="155"/>
  <c r="J4831" i="155"/>
  <c r="N6813" i="155"/>
  <c r="J6813" i="155"/>
  <c r="N9090" i="155"/>
  <c r="J9090" i="155"/>
  <c r="J8826" i="155"/>
  <c r="N8826" i="155"/>
  <c r="H7468" i="155"/>
  <c r="J4808" i="155"/>
  <c r="J4818" i="155"/>
  <c r="N4818" i="155"/>
  <c r="J4881" i="155"/>
  <c r="N5775" i="155"/>
  <c r="J5775" i="155"/>
  <c r="J3910" i="155"/>
  <c r="N3910" i="155"/>
  <c r="N5977" i="155"/>
  <c r="J5977" i="155"/>
  <c r="N9146" i="155"/>
  <c r="J9146" i="155"/>
  <c r="J9265" i="155"/>
  <c r="N9265" i="155"/>
  <c r="N4827" i="155"/>
  <c r="J4896" i="155"/>
  <c r="J4901" i="155"/>
  <c r="J4904" i="155"/>
  <c r="J4909" i="155"/>
  <c r="J4912" i="155"/>
  <c r="J5791" i="155"/>
  <c r="J5794" i="155"/>
  <c r="H5980" i="155"/>
  <c r="N6836" i="155"/>
  <c r="J6836" i="155"/>
  <c r="N6848" i="155"/>
  <c r="J6848" i="155"/>
  <c r="N6858" i="155"/>
  <c r="J6858" i="155"/>
  <c r="J5344" i="155"/>
  <c r="N5344" i="155"/>
  <c r="J9314" i="155"/>
  <c r="N9314" i="155"/>
  <c r="G4683" i="155"/>
  <c r="H4683" i="155" s="1"/>
  <c r="N7185" i="155"/>
  <c r="J7185" i="155"/>
  <c r="N6488" i="155"/>
  <c r="J6488" i="155"/>
  <c r="N4638" i="155"/>
  <c r="J4638" i="155"/>
  <c r="N4658" i="155"/>
  <c r="J4658" i="155"/>
  <c r="N6746" i="155"/>
  <c r="H6764" i="155"/>
  <c r="J6746" i="155"/>
  <c r="N3848" i="155"/>
  <c r="N3944" i="155"/>
  <c r="N6840" i="155"/>
  <c r="J6840" i="155"/>
  <c r="N6849" i="155"/>
  <c r="J6849" i="155"/>
  <c r="N8863" i="155"/>
  <c r="J8863" i="155"/>
  <c r="J8870" i="155"/>
  <c r="N8870" i="155"/>
  <c r="N8873" i="155"/>
  <c r="J8698" i="155"/>
  <c r="N8698" i="155"/>
  <c r="N8706" i="155"/>
  <c r="J8706" i="155"/>
  <c r="J5336" i="155"/>
  <c r="N5336" i="155"/>
  <c r="N5363" i="155"/>
  <c r="J5363" i="155"/>
  <c r="J8511" i="155"/>
  <c r="N8511" i="155"/>
  <c r="H8532" i="155"/>
  <c r="N8527" i="155"/>
  <c r="N7186" i="155"/>
  <c r="J7186" i="155"/>
  <c r="N6489" i="155"/>
  <c r="J6489" i="155"/>
  <c r="N9051" i="155"/>
  <c r="J9051" i="155"/>
  <c r="J7563" i="155"/>
  <c r="J3853" i="155"/>
  <c r="J3933" i="155"/>
  <c r="H3956" i="155"/>
  <c r="J5967" i="155"/>
  <c r="N8867" i="155"/>
  <c r="J8867" i="155"/>
  <c r="J8781" i="155"/>
  <c r="N8384" i="155"/>
  <c r="J8384" i="155"/>
  <c r="N4826" i="155"/>
  <c r="N4894" i="155"/>
  <c r="N4902" i="155"/>
  <c r="N4910" i="155"/>
  <c r="H4924" i="155"/>
  <c r="J4921" i="155"/>
  <c r="N5792" i="155"/>
  <c r="J8956" i="155"/>
  <c r="J8962" i="155"/>
  <c r="J8968" i="155"/>
  <c r="J3845" i="155"/>
  <c r="J3855" i="155"/>
  <c r="J3857" i="155"/>
  <c r="N6402" i="155"/>
  <c r="N6410" i="155"/>
  <c r="N7686" i="155"/>
  <c r="J7686" i="155"/>
  <c r="N9139" i="155"/>
  <c r="N8871" i="155"/>
  <c r="J8871" i="155"/>
  <c r="N8772" i="155"/>
  <c r="N8785" i="155"/>
  <c r="J8785" i="155"/>
  <c r="N8528" i="155"/>
  <c r="J8528" i="155"/>
  <c r="N4647" i="155"/>
  <c r="J4647" i="155"/>
  <c r="N4650" i="155"/>
  <c r="J4650" i="155"/>
  <c r="J7202" i="155"/>
  <c r="N7202" i="155"/>
  <c r="J4908" i="155"/>
  <c r="J5790" i="155"/>
  <c r="N7555" i="155"/>
  <c r="J7561" i="155"/>
  <c r="J3847" i="155"/>
  <c r="J3849" i="155"/>
  <c r="N3859" i="155"/>
  <c r="J3943" i="155"/>
  <c r="N5956" i="155"/>
  <c r="J5959" i="155"/>
  <c r="J5978" i="155"/>
  <c r="N6397" i="155"/>
  <c r="J6595" i="155"/>
  <c r="J6841" i="155"/>
  <c r="J6847" i="155"/>
  <c r="N7725" i="155"/>
  <c r="J9109" i="155"/>
  <c r="J9137" i="155"/>
  <c r="J8881" i="155"/>
  <c r="N8881" i="155"/>
  <c r="H5356" i="155"/>
  <c r="J5361" i="155"/>
  <c r="N5361" i="155"/>
  <c r="N4619" i="155"/>
  <c r="J4645" i="155"/>
  <c r="N7193" i="155"/>
  <c r="J7193" i="155"/>
  <c r="N4810" i="155"/>
  <c r="J4821" i="155"/>
  <c r="J4824" i="155"/>
  <c r="J4832" i="155"/>
  <c r="N5776" i="155"/>
  <c r="J5802" i="155"/>
  <c r="H6852" i="155"/>
  <c r="N6844" i="155"/>
  <c r="J6844" i="155"/>
  <c r="N8690" i="155"/>
  <c r="N5304" i="155"/>
  <c r="J5304" i="155"/>
  <c r="J5352" i="155"/>
  <c r="N5352" i="155"/>
  <c r="N9284" i="155"/>
  <c r="J9298" i="155"/>
  <c r="N9298" i="155"/>
  <c r="N9304" i="155"/>
  <c r="J9304" i="155"/>
  <c r="J4640" i="155"/>
  <c r="N4640" i="155"/>
  <c r="N4657" i="155"/>
  <c r="J4657" i="155"/>
  <c r="N7211" i="155"/>
  <c r="J7211" i="155"/>
  <c r="N9001" i="155"/>
  <c r="J9001" i="155"/>
  <c r="N8406" i="155"/>
  <c r="J8406" i="155"/>
  <c r="H7564" i="155"/>
  <c r="H3868" i="155"/>
  <c r="J3867" i="155"/>
  <c r="N7729" i="155"/>
  <c r="J7729" i="155"/>
  <c r="N9145" i="155"/>
  <c r="J9145" i="155"/>
  <c r="H8876" i="155"/>
  <c r="J8875" i="155"/>
  <c r="J8507" i="155"/>
  <c r="N8507" i="155"/>
  <c r="J8529" i="155"/>
  <c r="N7194" i="155"/>
  <c r="J7194" i="155"/>
  <c r="J9124" i="155"/>
  <c r="J9132" i="155"/>
  <c r="J8859" i="155"/>
  <c r="J4634" i="155"/>
  <c r="J4636" i="155"/>
  <c r="J6761" i="155"/>
  <c r="N6761" i="155"/>
  <c r="N7628" i="155"/>
  <c r="J7628" i="155"/>
  <c r="H8700" i="155"/>
  <c r="N8519" i="155"/>
  <c r="N8522" i="155"/>
  <c r="N4632" i="155"/>
  <c r="N7209" i="155"/>
  <c r="H6500" i="155"/>
  <c r="J6749" i="155"/>
  <c r="N6749" i="155"/>
  <c r="N6759" i="155"/>
  <c r="J6759" i="155"/>
  <c r="N9037" i="155"/>
  <c r="J9037" i="155"/>
  <c r="J9040" i="155"/>
  <c r="N9040" i="155"/>
  <c r="N9045" i="155"/>
  <c r="N8428" i="155"/>
  <c r="J8428" i="155"/>
  <c r="N7635" i="155"/>
  <c r="J7635" i="155"/>
  <c r="N9057" i="155"/>
  <c r="J9057" i="155"/>
  <c r="N8780" i="155"/>
  <c r="N8503" i="155"/>
  <c r="N8506" i="155"/>
  <c r="J8517" i="155"/>
  <c r="N8531" i="155"/>
  <c r="N4648" i="155"/>
  <c r="N6769" i="155"/>
  <c r="N6772" i="155" s="1"/>
  <c r="N6747" i="155"/>
  <c r="J6747" i="155"/>
  <c r="N9002" i="155"/>
  <c r="J9002" i="155"/>
  <c r="J6745" i="155"/>
  <c r="N6745" i="155"/>
  <c r="H7644" i="155"/>
  <c r="J7636" i="155"/>
  <c r="N10253" i="155"/>
  <c r="J10253" i="155"/>
  <c r="H7204" i="155"/>
  <c r="N6763" i="155"/>
  <c r="J6763" i="155"/>
  <c r="N9059" i="155"/>
  <c r="J9059" i="155"/>
  <c r="J7649" i="155"/>
  <c r="J9920" i="155"/>
  <c r="N9920" i="155"/>
  <c r="J10978" i="155"/>
  <c r="N10978" i="155"/>
  <c r="J9833" i="155"/>
  <c r="N9833" i="155"/>
  <c r="N10881" i="155"/>
  <c r="J10881" i="155"/>
  <c r="J10895" i="155"/>
  <c r="N10895" i="155"/>
  <c r="J10956" i="155"/>
  <c r="N10956" i="155"/>
  <c r="J9841" i="155"/>
  <c r="J10885" i="155"/>
  <c r="N10885" i="155"/>
  <c r="N10968" i="155"/>
  <c r="N10972" i="155"/>
  <c r="J10972" i="155"/>
  <c r="H6267" i="155"/>
  <c r="N8441" i="155"/>
  <c r="N8444" i="155" s="1"/>
  <c r="N10889" i="155"/>
  <c r="J10889" i="155"/>
  <c r="J10986" i="155"/>
  <c r="N10986" i="155"/>
  <c r="J9839" i="155"/>
  <c r="N9839" i="155"/>
  <c r="J9924" i="155"/>
  <c r="N9924" i="155"/>
  <c r="J10893" i="155"/>
  <c r="N10893" i="155"/>
  <c r="N10976" i="155"/>
  <c r="J10976" i="155"/>
  <c r="N9557" i="155"/>
  <c r="J9563" i="155"/>
  <c r="N9565" i="155"/>
  <c r="J9571" i="155"/>
  <c r="N9573" i="155"/>
  <c r="J9919" i="155"/>
  <c r="N9919" i="155"/>
  <c r="J9930" i="155"/>
  <c r="N9939" i="155"/>
  <c r="N10274" i="155"/>
  <c r="J10289" i="155"/>
  <c r="J10368" i="155"/>
  <c r="N10368" i="155"/>
  <c r="J10371" i="155"/>
  <c r="N10897" i="155"/>
  <c r="J10897" i="155"/>
  <c r="N10937" i="155"/>
  <c r="J10970" i="155"/>
  <c r="N10970" i="155"/>
  <c r="N10980" i="155"/>
  <c r="J10980" i="155"/>
  <c r="N11134" i="155"/>
  <c r="J11134" i="155"/>
  <c r="J8435" i="155"/>
  <c r="J8440" i="155"/>
  <c r="J9837" i="155"/>
  <c r="N9848" i="155"/>
  <c r="J9922" i="155"/>
  <c r="N9922" i="155"/>
  <c r="J10363" i="155"/>
  <c r="N10458" i="155"/>
  <c r="N10232" i="155"/>
  <c r="J10232" i="155"/>
  <c r="N10287" i="155"/>
  <c r="N10292" i="155" s="1"/>
  <c r="J10287" i="155"/>
  <c r="N10450" i="155"/>
  <c r="J10887" i="155"/>
  <c r="N10887" i="155"/>
  <c r="N10984" i="155"/>
  <c r="J10984" i="155"/>
  <c r="J10275" i="155"/>
  <c r="J10973" i="155"/>
  <c r="J10981" i="155"/>
  <c r="J11153" i="155"/>
  <c r="J11161" i="155"/>
  <c r="H11651" i="155"/>
  <c r="N10905" i="155"/>
  <c r="N11149" i="155"/>
  <c r="N11155" i="155"/>
  <c r="N11163" i="155"/>
  <c r="J11170" i="155"/>
  <c r="H10380" i="155"/>
  <c r="N10882" i="155"/>
  <c r="N10890" i="155"/>
  <c r="N10898" i="155"/>
  <c r="H10468" i="155"/>
  <c r="N10991" i="155"/>
  <c r="N10995" i="155"/>
  <c r="G12006" i="155"/>
  <c r="H12006" i="155" s="1"/>
  <c r="J11171" i="155"/>
  <c r="H11388" i="155"/>
  <c r="H11988" i="155"/>
  <c r="H11372" i="155"/>
  <c r="N11115" i="155"/>
  <c r="J11115" i="155"/>
  <c r="N11132" i="155"/>
  <c r="J11132" i="155"/>
  <c r="N11113" i="155"/>
  <c r="J11113" i="155"/>
  <c r="N11130" i="155"/>
  <c r="J11130" i="155"/>
  <c r="J11111" i="155"/>
  <c r="N11111" i="155"/>
  <c r="J11118" i="155"/>
  <c r="N11118" i="155"/>
  <c r="J11128" i="155"/>
  <c r="N11128" i="155"/>
  <c r="N11116" i="155"/>
  <c r="J11116" i="155"/>
  <c r="N11114" i="155"/>
  <c r="J11114" i="155"/>
  <c r="N11131" i="155"/>
  <c r="J11131" i="155"/>
  <c r="N11172" i="155"/>
  <c r="H11135" i="155"/>
  <c r="N11112" i="155"/>
  <c r="J11112" i="155"/>
  <c r="N11129" i="155"/>
  <c r="J11129" i="155"/>
  <c r="J11110" i="155"/>
  <c r="N11110" i="155"/>
  <c r="H11119" i="155"/>
  <c r="J11117" i="155"/>
  <c r="N11117" i="155"/>
  <c r="J11127" i="155"/>
  <c r="N11127" i="155"/>
  <c r="J11133" i="155"/>
  <c r="J11148" i="155"/>
  <c r="J11156" i="155"/>
  <c r="H11164" i="155"/>
  <c r="N11151" i="155"/>
  <c r="N11159" i="155"/>
  <c r="H11172" i="155"/>
  <c r="H10988" i="155"/>
  <c r="J10935" i="155"/>
  <c r="N10935" i="155"/>
  <c r="N10939" i="155"/>
  <c r="J10939" i="155"/>
  <c r="N10955" i="155"/>
  <c r="J10955" i="155"/>
  <c r="N10941" i="155"/>
  <c r="J10941" i="155"/>
  <c r="N10950" i="155"/>
  <c r="J10950" i="155"/>
  <c r="N10953" i="155"/>
  <c r="J10953" i="155"/>
  <c r="J10957" i="155"/>
  <c r="N10957" i="155"/>
  <c r="N10933" i="155"/>
  <c r="J10933" i="155"/>
  <c r="N10942" i="155"/>
  <c r="J10942" i="155"/>
  <c r="N10951" i="155"/>
  <c r="J10951" i="155"/>
  <c r="N10940" i="155"/>
  <c r="J10940" i="155"/>
  <c r="N10936" i="155"/>
  <c r="J10936" i="155"/>
  <c r="J10949" i="155"/>
  <c r="N10949" i="155"/>
  <c r="J10954" i="155"/>
  <c r="N10954" i="155"/>
  <c r="N10958" i="155"/>
  <c r="J10958" i="155"/>
  <c r="N10934" i="155"/>
  <c r="J10934" i="155"/>
  <c r="J10938" i="155"/>
  <c r="N10938" i="155"/>
  <c r="H10959" i="155"/>
  <c r="H10930" i="155" s="1"/>
  <c r="N10952" i="155"/>
  <c r="J10952" i="155"/>
  <c r="J10969" i="155"/>
  <c r="J10977" i="155"/>
  <c r="J10985" i="155"/>
  <c r="J10974" i="155"/>
  <c r="J10982" i="155"/>
  <c r="J10994" i="155"/>
  <c r="J10991" i="155"/>
  <c r="H10900" i="155"/>
  <c r="N10865" i="155"/>
  <c r="J10865" i="155"/>
  <c r="N10864" i="155"/>
  <c r="J10864" i="155"/>
  <c r="N10870" i="155"/>
  <c r="J10870" i="155"/>
  <c r="J10868" i="155"/>
  <c r="N10868" i="155"/>
  <c r="N10848" i="155"/>
  <c r="J10848" i="155"/>
  <c r="N10846" i="155"/>
  <c r="J10846" i="155"/>
  <c r="N10851" i="155"/>
  <c r="J10851" i="155"/>
  <c r="N10853" i="155"/>
  <c r="J10853" i="155"/>
  <c r="J10849" i="155"/>
  <c r="N10849" i="155"/>
  <c r="J10861" i="155"/>
  <c r="N10861" i="155"/>
  <c r="N10866" i="155"/>
  <c r="J10866" i="155"/>
  <c r="J10869" i="155"/>
  <c r="N10869" i="155"/>
  <c r="N10847" i="155"/>
  <c r="J10847" i="155"/>
  <c r="J10845" i="155"/>
  <c r="N10845" i="155"/>
  <c r="J10850" i="155"/>
  <c r="N10850" i="155"/>
  <c r="N10854" i="155"/>
  <c r="J10854" i="155"/>
  <c r="N10867" i="155"/>
  <c r="J10867" i="155"/>
  <c r="N10862" i="155"/>
  <c r="J10862" i="155"/>
  <c r="H10871" i="155"/>
  <c r="H10842" i="155" s="1"/>
  <c r="J10906" i="155"/>
  <c r="J10852" i="155"/>
  <c r="J10863" i="155"/>
  <c r="J10883" i="155"/>
  <c r="J10891" i="155"/>
  <c r="J10899" i="155"/>
  <c r="J10903" i="155"/>
  <c r="H10908" i="155"/>
  <c r="J10880" i="155"/>
  <c r="J10888" i="155"/>
  <c r="J10896" i="155"/>
  <c r="H10460" i="155"/>
  <c r="J10410" i="155"/>
  <c r="N10410" i="155"/>
  <c r="N10412" i="155"/>
  <c r="J10412" i="155"/>
  <c r="N10426" i="155"/>
  <c r="J10426" i="155"/>
  <c r="N10468" i="155"/>
  <c r="N10406" i="155"/>
  <c r="J10406" i="155"/>
  <c r="N10424" i="155"/>
  <c r="J10424" i="155"/>
  <c r="N10413" i="155"/>
  <c r="J10413" i="155"/>
  <c r="N10427" i="155"/>
  <c r="J10427" i="155"/>
  <c r="H10431" i="155"/>
  <c r="H10402" i="155" s="1"/>
  <c r="N10411" i="155"/>
  <c r="J10411" i="155"/>
  <c r="N10425" i="155"/>
  <c r="J10425" i="155"/>
  <c r="N10407" i="155"/>
  <c r="J10407" i="155"/>
  <c r="J10409" i="155"/>
  <c r="N10409" i="155"/>
  <c r="N10414" i="155"/>
  <c r="J10414" i="155"/>
  <c r="J10423" i="155"/>
  <c r="N10423" i="155"/>
  <c r="N10428" i="155"/>
  <c r="J10428" i="155"/>
  <c r="J10430" i="155"/>
  <c r="N10430" i="155"/>
  <c r="J10467" i="155"/>
  <c r="J10408" i="155"/>
  <c r="J10429" i="155"/>
  <c r="N10455" i="155"/>
  <c r="J10457" i="155"/>
  <c r="J10452" i="155"/>
  <c r="J10464" i="155"/>
  <c r="J10466" i="155"/>
  <c r="H10372" i="155"/>
  <c r="N10338" i="155"/>
  <c r="J10338" i="155"/>
  <c r="N10318" i="155"/>
  <c r="J10318" i="155"/>
  <c r="J10322" i="155"/>
  <c r="N10322" i="155"/>
  <c r="H10343" i="155"/>
  <c r="H10314" i="155" s="1"/>
  <c r="N10336" i="155"/>
  <c r="J10336" i="155"/>
  <c r="N10323" i="155"/>
  <c r="J10323" i="155"/>
  <c r="N10337" i="155"/>
  <c r="J10337" i="155"/>
  <c r="N10319" i="155"/>
  <c r="J10319" i="155"/>
  <c r="J10321" i="155"/>
  <c r="N10321" i="155"/>
  <c r="N10326" i="155"/>
  <c r="J10326" i="155"/>
  <c r="J10335" i="155"/>
  <c r="N10335" i="155"/>
  <c r="N10325" i="155"/>
  <c r="J10325" i="155"/>
  <c r="N10339" i="155"/>
  <c r="J10339" i="155"/>
  <c r="N10324" i="155"/>
  <c r="J10324" i="155"/>
  <c r="N10340" i="155"/>
  <c r="J10340" i="155"/>
  <c r="J10342" i="155"/>
  <c r="N10342" i="155"/>
  <c r="J10320" i="155"/>
  <c r="J10341" i="155"/>
  <c r="J10367" i="155"/>
  <c r="J10379" i="155"/>
  <c r="J10369" i="155"/>
  <c r="J10366" i="155"/>
  <c r="N10376" i="155"/>
  <c r="J10378" i="155"/>
  <c r="J10234" i="155"/>
  <c r="N10234" i="155"/>
  <c r="H10255" i="155"/>
  <c r="H10226" i="155" s="1"/>
  <c r="N10250" i="155"/>
  <c r="J10250" i="155"/>
  <c r="N10248" i="155"/>
  <c r="J10248" i="155"/>
  <c r="N10235" i="155"/>
  <c r="J10235" i="155"/>
  <c r="J10254" i="155"/>
  <c r="N10254" i="155"/>
  <c r="N10237" i="155"/>
  <c r="J10237" i="155"/>
  <c r="J10233" i="155"/>
  <c r="N10233" i="155"/>
  <c r="N10251" i="155"/>
  <c r="J10251" i="155"/>
  <c r="N10230" i="155"/>
  <c r="J10230" i="155"/>
  <c r="N10238" i="155"/>
  <c r="J10238" i="155"/>
  <c r="N10249" i="155"/>
  <c r="J10249" i="155"/>
  <c r="N10236" i="155"/>
  <c r="J10236" i="155"/>
  <c r="N10247" i="155"/>
  <c r="J10247" i="155"/>
  <c r="J10291" i="155"/>
  <c r="J10231" i="155"/>
  <c r="J10252" i="155"/>
  <c r="J10276" i="155"/>
  <c r="J10288" i="155"/>
  <c r="H10284" i="155"/>
  <c r="J10281" i="155"/>
  <c r="J10278" i="155"/>
  <c r="J10290" i="155"/>
  <c r="H10292" i="155"/>
  <c r="J10280" i="155"/>
  <c r="J9876" i="155"/>
  <c r="N9876" i="155"/>
  <c r="N9881" i="155"/>
  <c r="J9881" i="155"/>
  <c r="N9896" i="155"/>
  <c r="J9896" i="155"/>
  <c r="J9879" i="155"/>
  <c r="N9879" i="155"/>
  <c r="J9886" i="155"/>
  <c r="N9886" i="155"/>
  <c r="N9899" i="155"/>
  <c r="J9899" i="155"/>
  <c r="N9877" i="155"/>
  <c r="J9877" i="155"/>
  <c r="J9884" i="155"/>
  <c r="N9884" i="155"/>
  <c r="N9882" i="155"/>
  <c r="J9882" i="155"/>
  <c r="J9897" i="155"/>
  <c r="N9897" i="155"/>
  <c r="J9902" i="155"/>
  <c r="N9902" i="155"/>
  <c r="N9880" i="155"/>
  <c r="J9880" i="155"/>
  <c r="J9895" i="155"/>
  <c r="N9895" i="155"/>
  <c r="N9900" i="155"/>
  <c r="J9900" i="155"/>
  <c r="J9894" i="155"/>
  <c r="N9894" i="155"/>
  <c r="N9901" i="155"/>
  <c r="J9901" i="155"/>
  <c r="N9885" i="155"/>
  <c r="J9885" i="155"/>
  <c r="H9903" i="155"/>
  <c r="H9874" i="155" s="1"/>
  <c r="J9878" i="155"/>
  <c r="N9878" i="155"/>
  <c r="J9883" i="155"/>
  <c r="N9883" i="155"/>
  <c r="J9898" i="155"/>
  <c r="N9898" i="155"/>
  <c r="N9925" i="155"/>
  <c r="H9932" i="155"/>
  <c r="N9937" i="155"/>
  <c r="J9921" i="155"/>
  <c r="J9929" i="155"/>
  <c r="J9918" i="155"/>
  <c r="J9926" i="155"/>
  <c r="J9938" i="155"/>
  <c r="J9923" i="155"/>
  <c r="J9931" i="155"/>
  <c r="J9935" i="155"/>
  <c r="H9940" i="155"/>
  <c r="H9844" i="155"/>
  <c r="N9788" i="155"/>
  <c r="J9788" i="155"/>
  <c r="N9797" i="155"/>
  <c r="J9797" i="155"/>
  <c r="J9790" i="155"/>
  <c r="N9790" i="155"/>
  <c r="N9808" i="155"/>
  <c r="J9808" i="155"/>
  <c r="N9795" i="155"/>
  <c r="J9795" i="155"/>
  <c r="N9811" i="155"/>
  <c r="J9811" i="155"/>
  <c r="N9813" i="155"/>
  <c r="J9813" i="155"/>
  <c r="N9806" i="155"/>
  <c r="J9806" i="155"/>
  <c r="J9791" i="155"/>
  <c r="N9791" i="155"/>
  <c r="J9809" i="155"/>
  <c r="N9809" i="155"/>
  <c r="J9798" i="155"/>
  <c r="N9798" i="155"/>
  <c r="N9807" i="155"/>
  <c r="J9807" i="155"/>
  <c r="N9789" i="155"/>
  <c r="J9789" i="155"/>
  <c r="J9796" i="155"/>
  <c r="N9796" i="155"/>
  <c r="N9814" i="155"/>
  <c r="J9814" i="155"/>
  <c r="J9810" i="155"/>
  <c r="N9810" i="155"/>
  <c r="N9792" i="155"/>
  <c r="J9792" i="155"/>
  <c r="N9794" i="155"/>
  <c r="J9794" i="155"/>
  <c r="H9815" i="155"/>
  <c r="H9786" i="155" s="1"/>
  <c r="J9851" i="155"/>
  <c r="N9834" i="155"/>
  <c r="N9842" i="155"/>
  <c r="J9850" i="155"/>
  <c r="J9793" i="155"/>
  <c r="J9812" i="155"/>
  <c r="J9835" i="155"/>
  <c r="J9843" i="155"/>
  <c r="J9847" i="155"/>
  <c r="H9852" i="155"/>
  <c r="J9832" i="155"/>
  <c r="J9840" i="155"/>
  <c r="J9534" i="155"/>
  <c r="N9534" i="155"/>
  <c r="N9530" i="155"/>
  <c r="J9530" i="155"/>
  <c r="N9532" i="155"/>
  <c r="J9532" i="155"/>
  <c r="N9549" i="155"/>
  <c r="J9549" i="155"/>
  <c r="N9528" i="155"/>
  <c r="J9528" i="155"/>
  <c r="N9547" i="155"/>
  <c r="J9547" i="155"/>
  <c r="H9551" i="155"/>
  <c r="H9522" i="155" s="1"/>
  <c r="J9545" i="155"/>
  <c r="N9545" i="155"/>
  <c r="J9533" i="155"/>
  <c r="N9533" i="155"/>
  <c r="N9543" i="155"/>
  <c r="J9543" i="155"/>
  <c r="N9529" i="155"/>
  <c r="J9529" i="155"/>
  <c r="N9548" i="155"/>
  <c r="J9548" i="155"/>
  <c r="J9526" i="155"/>
  <c r="N9526" i="155"/>
  <c r="N9527" i="155"/>
  <c r="J9527" i="155"/>
  <c r="N9546" i="155"/>
  <c r="J9546" i="155"/>
  <c r="J9525" i="155"/>
  <c r="N9525" i="155"/>
  <c r="J9544" i="155"/>
  <c r="N9544" i="155"/>
  <c r="J9531" i="155"/>
  <c r="J9542" i="155"/>
  <c r="J9550" i="155"/>
  <c r="J9556" i="155"/>
  <c r="J9564" i="155"/>
  <c r="J9572" i="155"/>
  <c r="J9584" i="155"/>
  <c r="J9558" i="155"/>
  <c r="J9566" i="155"/>
  <c r="J9574" i="155"/>
  <c r="N9584" i="155"/>
  <c r="J9586" i="155"/>
  <c r="J9560" i="155"/>
  <c r="J9568" i="155"/>
  <c r="J9576" i="155"/>
  <c r="H8572" i="155"/>
  <c r="N8385" i="155"/>
  <c r="J8385" i="155"/>
  <c r="N8403" i="155"/>
  <c r="J8403" i="155"/>
  <c r="J8387" i="155"/>
  <c r="N8387" i="155"/>
  <c r="N8390" i="155"/>
  <c r="J8390" i="155"/>
  <c r="N8388" i="155"/>
  <c r="J8388" i="155"/>
  <c r="J8386" i="155"/>
  <c r="N8386" i="155"/>
  <c r="H8407" i="155"/>
  <c r="H8378" i="155" s="1"/>
  <c r="N8404" i="155"/>
  <c r="J8404" i="155"/>
  <c r="N8389" i="155"/>
  <c r="J8389" i="155"/>
  <c r="N8402" i="155"/>
  <c r="J8402" i="155"/>
  <c r="H8436" i="155"/>
  <c r="J8443" i="155"/>
  <c r="J8405" i="155"/>
  <c r="J8425" i="155"/>
  <c r="J8433" i="155"/>
  <c r="J8430" i="155"/>
  <c r="J8442" i="155"/>
  <c r="H8444" i="155"/>
  <c r="J8424" i="155"/>
  <c r="J8432" i="155"/>
  <c r="H7325" i="155"/>
  <c r="H6974" i="155"/>
  <c r="H6972" i="155"/>
  <c r="H6971" i="155"/>
  <c r="H6973" i="155"/>
  <c r="H6885" i="155"/>
  <c r="H6883" i="155"/>
  <c r="H6884" i="155"/>
  <c r="J9004" i="155"/>
  <c r="N9004" i="155"/>
  <c r="N9017" i="155"/>
  <c r="J9017" i="155"/>
  <c r="J9022" i="155"/>
  <c r="N9022" i="155"/>
  <c r="H9023" i="155"/>
  <c r="H8994" i="155" s="1"/>
  <c r="N9015" i="155"/>
  <c r="J9015" i="155"/>
  <c r="N9005" i="155"/>
  <c r="J9005" i="155"/>
  <c r="J9003" i="155"/>
  <c r="N9003" i="155"/>
  <c r="N9016" i="155"/>
  <c r="J9016" i="155"/>
  <c r="J9021" i="155"/>
  <c r="N9021" i="155"/>
  <c r="N9006" i="155"/>
  <c r="J9006" i="155"/>
  <c r="J9014" i="155"/>
  <c r="N9014" i="155"/>
  <c r="H9052" i="155"/>
  <c r="J9000" i="155"/>
  <c r="J9018" i="155"/>
  <c r="J9033" i="155"/>
  <c r="J9041" i="155"/>
  <c r="J9049" i="155"/>
  <c r="N9056" i="155"/>
  <c r="J9058" i="155"/>
  <c r="N7597" i="155"/>
  <c r="J7597" i="155"/>
  <c r="N7592" i="155"/>
  <c r="J7592" i="155"/>
  <c r="H7615" i="155"/>
  <c r="H7586" i="155" s="1"/>
  <c r="N7608" i="155"/>
  <c r="J7608" i="155"/>
  <c r="J7595" i="155"/>
  <c r="N7595" i="155"/>
  <c r="J7606" i="155"/>
  <c r="N7606" i="155"/>
  <c r="J7611" i="155"/>
  <c r="N7611" i="155"/>
  <c r="J7593" i="155"/>
  <c r="N7593" i="155"/>
  <c r="J7613" i="155"/>
  <c r="N7613" i="155"/>
  <c r="N7598" i="155"/>
  <c r="J7598" i="155"/>
  <c r="N7609" i="155"/>
  <c r="J7609" i="155"/>
  <c r="N7607" i="155"/>
  <c r="J7607" i="155"/>
  <c r="J7614" i="155"/>
  <c r="N7614" i="155"/>
  <c r="J7596" i="155"/>
  <c r="N7596" i="155"/>
  <c r="N7612" i="155"/>
  <c r="J7612" i="155"/>
  <c r="N7594" i="155"/>
  <c r="J7594" i="155"/>
  <c r="N7610" i="155"/>
  <c r="J7610" i="155"/>
  <c r="J7631" i="155"/>
  <c r="J7639" i="155"/>
  <c r="J7651" i="155"/>
  <c r="J7625" i="155"/>
  <c r="J7633" i="155"/>
  <c r="J7641" i="155"/>
  <c r="J7630" i="155"/>
  <c r="J7638" i="155"/>
  <c r="J7650" i="155"/>
  <c r="J7632" i="155"/>
  <c r="J7640" i="155"/>
  <c r="N6729" i="155"/>
  <c r="J6729" i="155"/>
  <c r="N6727" i="155"/>
  <c r="J6727" i="155"/>
  <c r="J6716" i="155"/>
  <c r="N6716" i="155"/>
  <c r="J6734" i="155"/>
  <c r="N6734" i="155"/>
  <c r="N6712" i="155"/>
  <c r="J6712" i="155"/>
  <c r="N6714" i="155"/>
  <c r="J6714" i="155"/>
  <c r="N6730" i="155"/>
  <c r="J6730" i="155"/>
  <c r="J6732" i="155"/>
  <c r="N6732" i="155"/>
  <c r="H6735" i="155"/>
  <c r="H6706" i="155" s="1"/>
  <c r="N6728" i="155"/>
  <c r="J6728" i="155"/>
  <c r="N6717" i="155"/>
  <c r="J6717" i="155"/>
  <c r="N6718" i="155"/>
  <c r="J6718" i="155"/>
  <c r="J6715" i="155"/>
  <c r="N6715" i="155"/>
  <c r="J6726" i="155"/>
  <c r="N6726" i="155"/>
  <c r="J6733" i="155"/>
  <c r="N6733" i="155"/>
  <c r="J6713" i="155"/>
  <c r="J6731" i="155"/>
  <c r="J6748" i="155"/>
  <c r="J6756" i="155"/>
  <c r="J6768" i="155"/>
  <c r="J6750" i="155"/>
  <c r="J6758" i="155"/>
  <c r="J6770" i="155"/>
  <c r="H6772" i="155"/>
  <c r="J6752" i="155"/>
  <c r="J6760" i="155"/>
  <c r="H6268" i="155"/>
  <c r="J6449" i="155"/>
  <c r="N6449" i="155"/>
  <c r="J6462" i="155"/>
  <c r="N6462" i="155"/>
  <c r="N6466" i="155"/>
  <c r="J6466" i="155"/>
  <c r="J6469" i="155"/>
  <c r="N6469" i="155"/>
  <c r="N6452" i="155"/>
  <c r="J6452" i="155"/>
  <c r="N6454" i="155"/>
  <c r="J6454" i="155"/>
  <c r="N6467" i="155"/>
  <c r="J6467" i="155"/>
  <c r="J6450" i="155"/>
  <c r="N6450" i="155"/>
  <c r="N6463" i="155"/>
  <c r="J6463" i="155"/>
  <c r="N6465" i="155"/>
  <c r="J6465" i="155"/>
  <c r="N6448" i="155"/>
  <c r="J6448" i="155"/>
  <c r="J6461" i="155"/>
  <c r="N6461" i="155"/>
  <c r="J6470" i="155"/>
  <c r="N6470" i="155"/>
  <c r="J6451" i="155"/>
  <c r="N6451" i="155"/>
  <c r="H6471" i="155"/>
  <c r="H6442" i="155" s="1"/>
  <c r="J6468" i="155"/>
  <c r="N6468" i="155"/>
  <c r="J6486" i="155"/>
  <c r="N6492" i="155"/>
  <c r="J6494" i="155"/>
  <c r="N6507" i="155"/>
  <c r="N6508" i="155" s="1"/>
  <c r="J6453" i="155"/>
  <c r="J6464" i="155"/>
  <c r="J6485" i="155"/>
  <c r="J6493" i="155"/>
  <c r="J6490" i="155"/>
  <c r="J6498" i="155"/>
  <c r="N6485" i="155"/>
  <c r="J7166" i="155"/>
  <c r="N7166" i="155"/>
  <c r="N7152" i="155"/>
  <c r="J7152" i="155"/>
  <c r="J7156" i="155"/>
  <c r="N7156" i="155"/>
  <c r="N7171" i="155"/>
  <c r="J7171" i="155"/>
  <c r="N7169" i="155"/>
  <c r="J7169" i="155"/>
  <c r="J7157" i="155"/>
  <c r="N7157" i="155"/>
  <c r="H7175" i="155"/>
  <c r="H7146" i="155" s="1"/>
  <c r="J7167" i="155"/>
  <c r="N7167" i="155"/>
  <c r="N7153" i="155"/>
  <c r="J7153" i="155"/>
  <c r="N7155" i="155"/>
  <c r="J7155" i="155"/>
  <c r="N7172" i="155"/>
  <c r="J7172" i="155"/>
  <c r="J7174" i="155"/>
  <c r="N7174" i="155"/>
  <c r="N7158" i="155"/>
  <c r="J7158" i="155"/>
  <c r="N7151" i="155"/>
  <c r="J7151" i="155"/>
  <c r="N7170" i="155"/>
  <c r="J7170" i="155"/>
  <c r="N7168" i="155"/>
  <c r="J7168" i="155"/>
  <c r="J7154" i="155"/>
  <c r="J7165" i="155"/>
  <c r="J7173" i="155"/>
  <c r="J7190" i="155"/>
  <c r="J7198" i="155"/>
  <c r="J7187" i="155"/>
  <c r="J7195" i="155"/>
  <c r="J7203" i="155"/>
  <c r="J7210" i="155"/>
  <c r="J7189" i="155"/>
  <c r="J7197" i="155"/>
  <c r="H7212" i="155"/>
  <c r="H5475" i="155"/>
  <c r="H5124" i="155"/>
  <c r="H5123" i="155"/>
  <c r="H4947" i="155"/>
  <c r="N4601" i="155"/>
  <c r="J4601" i="155"/>
  <c r="N4620" i="155"/>
  <c r="J4620" i="155"/>
  <c r="J4602" i="155"/>
  <c r="N4602" i="155"/>
  <c r="N4617" i="155"/>
  <c r="J4617" i="155"/>
  <c r="N4605" i="155"/>
  <c r="J4605" i="155"/>
  <c r="H4623" i="155"/>
  <c r="H4594" i="155" s="1"/>
  <c r="N4615" i="155"/>
  <c r="J4615" i="155"/>
  <c r="J4603" i="155"/>
  <c r="N4603" i="155"/>
  <c r="J4622" i="155"/>
  <c r="N4622" i="155"/>
  <c r="N4616" i="155"/>
  <c r="J4616" i="155"/>
  <c r="N4606" i="155"/>
  <c r="J4606" i="155"/>
  <c r="J4614" i="155"/>
  <c r="N4614" i="155"/>
  <c r="J4621" i="155"/>
  <c r="N4621" i="155"/>
  <c r="N4604" i="155"/>
  <c r="J4604" i="155"/>
  <c r="H4652" i="155"/>
  <c r="J4618" i="155"/>
  <c r="J4633" i="155"/>
  <c r="J4641" i="155"/>
  <c r="J4649" i="155"/>
  <c r="J4635" i="155"/>
  <c r="J4643" i="155"/>
  <c r="J4651" i="155"/>
  <c r="J4655" i="155"/>
  <c r="H4660" i="155"/>
  <c r="N9270" i="155"/>
  <c r="J9270" i="155"/>
  <c r="N9281" i="155"/>
  <c r="J9281" i="155"/>
  <c r="J9285" i="155"/>
  <c r="N9285" i="155"/>
  <c r="N9268" i="155"/>
  <c r="J9268" i="155"/>
  <c r="N9279" i="155"/>
  <c r="J9279" i="155"/>
  <c r="N9264" i="155"/>
  <c r="J9264" i="155"/>
  <c r="J9266" i="155"/>
  <c r="N9266" i="155"/>
  <c r="H9287" i="155"/>
  <c r="H9258" i="155" s="1"/>
  <c r="N9282" i="155"/>
  <c r="J9282" i="155"/>
  <c r="N9286" i="155"/>
  <c r="J9286" i="155"/>
  <c r="N9269" i="155"/>
  <c r="J9269" i="155"/>
  <c r="N9280" i="155"/>
  <c r="J9280" i="155"/>
  <c r="N9283" i="155"/>
  <c r="J9283" i="155"/>
  <c r="N9263" i="155"/>
  <c r="J9263" i="155"/>
  <c r="N9267" i="155"/>
  <c r="J9267" i="155"/>
  <c r="J9300" i="155"/>
  <c r="J9308" i="155"/>
  <c r="J9320" i="155"/>
  <c r="J9297" i="155"/>
  <c r="J9305" i="155"/>
  <c r="J9313" i="155"/>
  <c r="J9302" i="155"/>
  <c r="J9310" i="155"/>
  <c r="J9322" i="155"/>
  <c r="J9299" i="155"/>
  <c r="J9307" i="155"/>
  <c r="J9315" i="155"/>
  <c r="J9319" i="155"/>
  <c r="H9324" i="155"/>
  <c r="N8487" i="155"/>
  <c r="J8487" i="155"/>
  <c r="J8492" i="155"/>
  <c r="N8492" i="155"/>
  <c r="J8473" i="155"/>
  <c r="N8473" i="155"/>
  <c r="N8478" i="155"/>
  <c r="J8478" i="155"/>
  <c r="J8471" i="155"/>
  <c r="N8471" i="155"/>
  <c r="N8476" i="155"/>
  <c r="J8476" i="155"/>
  <c r="N8490" i="155"/>
  <c r="J8490" i="155"/>
  <c r="N8488" i="155"/>
  <c r="J8488" i="155"/>
  <c r="N8493" i="155"/>
  <c r="J8493" i="155"/>
  <c r="J8474" i="155"/>
  <c r="N8474" i="155"/>
  <c r="H8495" i="155"/>
  <c r="H8466" i="155" s="1"/>
  <c r="N8486" i="155"/>
  <c r="J8486" i="155"/>
  <c r="J8491" i="155"/>
  <c r="N8491" i="155"/>
  <c r="N8472" i="155"/>
  <c r="J8472" i="155"/>
  <c r="N8477" i="155"/>
  <c r="J8477" i="155"/>
  <c r="N8489" i="155"/>
  <c r="J8489" i="155"/>
  <c r="N8494" i="155"/>
  <c r="J8494" i="155"/>
  <c r="N8475" i="155"/>
  <c r="J8475" i="155"/>
  <c r="H8524" i="155"/>
  <c r="J8505" i="155"/>
  <c r="J8513" i="155"/>
  <c r="J8521" i="155"/>
  <c r="J8510" i="155"/>
  <c r="J8518" i="155"/>
  <c r="J8530" i="155"/>
  <c r="J8527" i="155"/>
  <c r="N5307" i="155"/>
  <c r="J5307" i="155"/>
  <c r="J5305" i="155"/>
  <c r="N5305" i="155"/>
  <c r="J5323" i="155"/>
  <c r="N5323" i="155"/>
  <c r="N5320" i="155"/>
  <c r="J5320" i="155"/>
  <c r="J5306" i="155"/>
  <c r="N5306" i="155"/>
  <c r="N5310" i="155"/>
  <c r="J5310" i="155"/>
  <c r="H5327" i="155"/>
  <c r="H5298" i="155" s="1"/>
  <c r="J5324" i="155"/>
  <c r="N5324" i="155"/>
  <c r="N5309" i="155"/>
  <c r="J5309" i="155"/>
  <c r="N5325" i="155"/>
  <c r="J5325" i="155"/>
  <c r="N5319" i="155"/>
  <c r="J5319" i="155"/>
  <c r="J5303" i="155"/>
  <c r="J5321" i="155"/>
  <c r="J5340" i="155"/>
  <c r="J5348" i="155"/>
  <c r="J5360" i="155"/>
  <c r="N5340" i="155"/>
  <c r="J5308" i="155"/>
  <c r="J5318" i="155"/>
  <c r="J5326" i="155"/>
  <c r="J5339" i="155"/>
  <c r="J5347" i="155"/>
  <c r="J5355" i="155"/>
  <c r="J5359" i="155"/>
  <c r="H5364" i="155"/>
  <c r="N8757" i="155"/>
  <c r="J8757" i="155"/>
  <c r="N8752" i="155"/>
  <c r="J8752" i="155"/>
  <c r="H8759" i="155"/>
  <c r="J8741" i="155"/>
  <c r="N8741" i="155"/>
  <c r="J8755" i="155"/>
  <c r="N8755" i="155"/>
  <c r="J8739" i="155"/>
  <c r="N8739" i="155"/>
  <c r="J8753" i="155"/>
  <c r="N8753" i="155"/>
  <c r="N8758" i="155"/>
  <c r="J8758" i="155"/>
  <c r="N8751" i="155"/>
  <c r="J8751" i="155"/>
  <c r="N8742" i="155"/>
  <c r="J8742" i="155"/>
  <c r="N8756" i="155"/>
  <c r="J8756" i="155"/>
  <c r="N8750" i="155"/>
  <c r="J8750" i="155"/>
  <c r="H8743" i="155"/>
  <c r="J8740" i="155"/>
  <c r="N8740" i="155"/>
  <c r="J8754" i="155"/>
  <c r="N8754" i="155"/>
  <c r="J8774" i="155"/>
  <c r="J8782" i="155"/>
  <c r="J8779" i="155"/>
  <c r="J8787" i="155"/>
  <c r="J8776" i="155"/>
  <c r="J8784" i="155"/>
  <c r="J8794" i="155"/>
  <c r="H8796" i="155"/>
  <c r="J8778" i="155"/>
  <c r="J8786" i="155"/>
  <c r="H8788" i="155"/>
  <c r="J8669" i="155"/>
  <c r="N8669" i="155"/>
  <c r="J8652" i="155"/>
  <c r="N8652" i="155"/>
  <c r="N8664" i="155"/>
  <c r="J8664" i="155"/>
  <c r="N8667" i="155"/>
  <c r="J8667" i="155"/>
  <c r="N8653" i="155"/>
  <c r="J8653" i="155"/>
  <c r="H8671" i="155"/>
  <c r="H8642" i="155" s="1"/>
  <c r="N8665" i="155"/>
  <c r="J8665" i="155"/>
  <c r="N8650" i="155"/>
  <c r="J8650" i="155"/>
  <c r="N8651" i="155"/>
  <c r="J8651" i="155"/>
  <c r="N8663" i="155"/>
  <c r="J8663" i="155"/>
  <c r="N8649" i="155"/>
  <c r="J8649" i="155"/>
  <c r="N8670" i="155"/>
  <c r="J8670" i="155"/>
  <c r="J8668" i="155"/>
  <c r="N8668" i="155"/>
  <c r="J8654" i="155"/>
  <c r="N8654" i="155"/>
  <c r="J8666" i="155"/>
  <c r="N8666" i="155"/>
  <c r="J8681" i="155"/>
  <c r="N8687" i="155"/>
  <c r="J8689" i="155"/>
  <c r="N8695" i="155"/>
  <c r="J8697" i="155"/>
  <c r="N8705" i="155"/>
  <c r="J8707" i="155"/>
  <c r="J8683" i="155"/>
  <c r="J8691" i="155"/>
  <c r="J8699" i="155"/>
  <c r="J8685" i="155"/>
  <c r="J8693" i="155"/>
  <c r="H8708" i="155"/>
  <c r="N8821" i="155"/>
  <c r="J8821" i="155"/>
  <c r="N8823" i="155"/>
  <c r="J8823" i="155"/>
  <c r="N8840" i="155"/>
  <c r="J8840" i="155"/>
  <c r="J8845" i="155"/>
  <c r="N8845" i="155"/>
  <c r="N8820" i="155"/>
  <c r="J8820" i="155"/>
  <c r="N8827" i="155"/>
  <c r="J8827" i="155"/>
  <c r="J8846" i="155"/>
  <c r="N8846" i="155"/>
  <c r="J8824" i="155"/>
  <c r="N8824" i="155"/>
  <c r="N8828" i="155"/>
  <c r="J8828" i="155"/>
  <c r="N8841" i="155"/>
  <c r="J8841" i="155"/>
  <c r="J8825" i="155"/>
  <c r="N8825" i="155"/>
  <c r="N8829" i="155"/>
  <c r="J8829" i="155"/>
  <c r="H8847" i="155"/>
  <c r="H8818" i="155" s="1"/>
  <c r="N8842" i="155"/>
  <c r="J8842" i="155"/>
  <c r="N8844" i="155"/>
  <c r="J8844" i="155"/>
  <c r="J8822" i="155"/>
  <c r="J8830" i="155"/>
  <c r="J8843" i="155"/>
  <c r="J8860" i="155"/>
  <c r="J8868" i="155"/>
  <c r="J8880" i="155"/>
  <c r="J8882" i="155"/>
  <c r="H8884" i="155"/>
  <c r="J8839" i="155"/>
  <c r="J8864" i="155"/>
  <c r="J8872" i="155"/>
  <c r="J9091" i="155"/>
  <c r="N9091" i="155"/>
  <c r="N9093" i="155"/>
  <c r="J9093" i="155"/>
  <c r="H9111" i="155"/>
  <c r="H9082" i="155" s="1"/>
  <c r="J9110" i="155"/>
  <c r="N9110" i="155"/>
  <c r="J9103" i="155"/>
  <c r="N9103" i="155"/>
  <c r="N9107" i="155"/>
  <c r="J9107" i="155"/>
  <c r="N9088" i="155"/>
  <c r="J9088" i="155"/>
  <c r="J9092" i="155"/>
  <c r="N9092" i="155"/>
  <c r="N9104" i="155"/>
  <c r="J9104" i="155"/>
  <c r="N9106" i="155"/>
  <c r="J9106" i="155"/>
  <c r="N9087" i="155"/>
  <c r="J9087" i="155"/>
  <c r="J9102" i="155"/>
  <c r="N9102" i="155"/>
  <c r="J9089" i="155"/>
  <c r="J9108" i="155"/>
  <c r="J9126" i="155"/>
  <c r="J9134" i="155"/>
  <c r="J9094" i="155"/>
  <c r="J9105" i="155"/>
  <c r="J9125" i="155"/>
  <c r="J9133" i="155"/>
  <c r="H9148" i="155"/>
  <c r="N7700" i="155"/>
  <c r="J7700" i="155"/>
  <c r="N7682" i="155"/>
  <c r="J7682" i="155"/>
  <c r="J7695" i="155"/>
  <c r="N7695" i="155"/>
  <c r="J7684" i="155"/>
  <c r="N7684" i="155"/>
  <c r="H7703" i="155"/>
  <c r="H7674" i="155" s="1"/>
  <c r="N7698" i="155"/>
  <c r="J7698" i="155"/>
  <c r="N7680" i="155"/>
  <c r="J7680" i="155"/>
  <c r="J7693" i="155"/>
  <c r="N7693" i="155"/>
  <c r="N7701" i="155"/>
  <c r="J7701" i="155"/>
  <c r="J7683" i="155"/>
  <c r="N7683" i="155"/>
  <c r="N7699" i="155"/>
  <c r="J7699" i="155"/>
  <c r="N7681" i="155"/>
  <c r="J7681" i="155"/>
  <c r="J7694" i="155"/>
  <c r="N7694" i="155"/>
  <c r="N7679" i="155"/>
  <c r="J7679" i="155"/>
  <c r="J7702" i="155"/>
  <c r="N7702" i="155"/>
  <c r="N7716" i="155"/>
  <c r="J7718" i="155"/>
  <c r="N7724" i="155"/>
  <c r="J7726" i="155"/>
  <c r="J7685" i="155"/>
  <c r="J7696" i="155"/>
  <c r="J7722" i="155"/>
  <c r="J7730" i="155"/>
  <c r="H7732" i="155"/>
  <c r="J6815" i="155"/>
  <c r="N6815" i="155"/>
  <c r="N6819" i="155"/>
  <c r="J6819" i="155"/>
  <c r="J6822" i="155"/>
  <c r="N6822" i="155"/>
  <c r="N6800" i="155"/>
  <c r="J6800" i="155"/>
  <c r="H6823" i="155"/>
  <c r="H6794" i="155" s="1"/>
  <c r="J6803" i="155"/>
  <c r="N6803" i="155"/>
  <c r="J6804" i="155"/>
  <c r="N6804" i="155"/>
  <c r="N6816" i="155"/>
  <c r="J6816" i="155"/>
  <c r="N6818" i="155"/>
  <c r="J6818" i="155"/>
  <c r="N6805" i="155"/>
  <c r="J6805" i="155"/>
  <c r="N6799" i="155"/>
  <c r="J6799" i="155"/>
  <c r="J6814" i="155"/>
  <c r="N6814" i="155"/>
  <c r="J6801" i="155"/>
  <c r="J6820" i="155"/>
  <c r="J6838" i="155"/>
  <c r="J6846" i="155"/>
  <c r="J6806" i="155"/>
  <c r="J6817" i="155"/>
  <c r="J6837" i="155"/>
  <c r="J6845" i="155"/>
  <c r="H6860" i="155"/>
  <c r="J6551" i="155"/>
  <c r="N6551" i="155"/>
  <c r="N6538" i="155"/>
  <c r="J6538" i="155"/>
  <c r="H6559" i="155"/>
  <c r="H6530" i="155" s="1"/>
  <c r="N6556" i="155"/>
  <c r="J6556" i="155"/>
  <c r="J6558" i="155"/>
  <c r="N6558" i="155"/>
  <c r="N6536" i="155"/>
  <c r="J6536" i="155"/>
  <c r="N6541" i="155"/>
  <c r="J6541" i="155"/>
  <c r="N6549" i="155"/>
  <c r="J6549" i="155"/>
  <c r="N6554" i="155"/>
  <c r="J6554" i="155"/>
  <c r="N6552" i="155"/>
  <c r="J6552" i="155"/>
  <c r="J6539" i="155"/>
  <c r="N6539" i="155"/>
  <c r="N6537" i="155"/>
  <c r="J6537" i="155"/>
  <c r="J6550" i="155"/>
  <c r="N6550" i="155"/>
  <c r="N6557" i="155"/>
  <c r="J6557" i="155"/>
  <c r="N6535" i="155"/>
  <c r="J6535" i="155"/>
  <c r="N6542" i="155"/>
  <c r="J6542" i="155"/>
  <c r="N6555" i="155"/>
  <c r="J6555" i="155"/>
  <c r="J6540" i="155"/>
  <c r="N6540" i="155"/>
  <c r="N6553" i="155"/>
  <c r="J6553" i="155"/>
  <c r="N6572" i="155"/>
  <c r="J6574" i="155"/>
  <c r="N6580" i="155"/>
  <c r="J6582" i="155"/>
  <c r="J6576" i="155"/>
  <c r="J6584" i="155"/>
  <c r="J6594" i="155"/>
  <c r="H6596" i="155"/>
  <c r="H6588" i="155"/>
  <c r="J6375" i="155"/>
  <c r="N6375" i="155"/>
  <c r="J6362" i="155"/>
  <c r="N6362" i="155"/>
  <c r="H6383" i="155"/>
  <c r="H6354" i="155" s="1"/>
  <c r="N6380" i="155"/>
  <c r="J6380" i="155"/>
  <c r="N6360" i="155"/>
  <c r="J6360" i="155"/>
  <c r="N6365" i="155"/>
  <c r="J6365" i="155"/>
  <c r="J6373" i="155"/>
  <c r="N6373" i="155"/>
  <c r="N6378" i="155"/>
  <c r="J6378" i="155"/>
  <c r="N6376" i="155"/>
  <c r="J6376" i="155"/>
  <c r="J6363" i="155"/>
  <c r="N6363" i="155"/>
  <c r="N6361" i="155"/>
  <c r="J6361" i="155"/>
  <c r="J6374" i="155"/>
  <c r="N6374" i="155"/>
  <c r="N6381" i="155"/>
  <c r="J6381" i="155"/>
  <c r="J6382" i="155"/>
  <c r="N6382" i="155"/>
  <c r="N6359" i="155"/>
  <c r="J6359" i="155"/>
  <c r="N6366" i="155"/>
  <c r="J6366" i="155"/>
  <c r="N6379" i="155"/>
  <c r="J6379" i="155"/>
  <c r="J6364" i="155"/>
  <c r="N6364" i="155"/>
  <c r="N6377" i="155"/>
  <c r="J6377" i="155"/>
  <c r="N6396" i="155"/>
  <c r="J6398" i="155"/>
  <c r="N6404" i="155"/>
  <c r="J6406" i="155"/>
  <c r="J6400" i="155"/>
  <c r="J6408" i="155"/>
  <c r="J6418" i="155"/>
  <c r="H6420" i="155"/>
  <c r="H6412" i="155"/>
  <c r="N5925" i="155"/>
  <c r="J5925" i="155"/>
  <c r="J5934" i="155"/>
  <c r="N5934" i="155"/>
  <c r="N5941" i="155"/>
  <c r="J5941" i="155"/>
  <c r="N5920" i="155"/>
  <c r="J5920" i="155"/>
  <c r="N5936" i="155"/>
  <c r="J5936" i="155"/>
  <c r="J5923" i="155"/>
  <c r="N5923" i="155"/>
  <c r="N5939" i="155"/>
  <c r="J5939" i="155"/>
  <c r="J5921" i="155"/>
  <c r="N5921" i="155"/>
  <c r="N5937" i="155"/>
  <c r="J5937" i="155"/>
  <c r="N5922" i="155"/>
  <c r="J5922" i="155"/>
  <c r="N5926" i="155"/>
  <c r="J5926" i="155"/>
  <c r="J5935" i="155"/>
  <c r="N5935" i="155"/>
  <c r="J5942" i="155"/>
  <c r="N5942" i="155"/>
  <c r="N5938" i="155"/>
  <c r="J5938" i="155"/>
  <c r="N5919" i="155"/>
  <c r="J5919" i="155"/>
  <c r="J5924" i="155"/>
  <c r="N5924" i="155"/>
  <c r="N5940" i="155"/>
  <c r="J5940" i="155"/>
  <c r="H5943" i="155"/>
  <c r="H5914" i="155" s="1"/>
  <c r="N5933" i="155"/>
  <c r="J5933" i="155"/>
  <c r="J5961" i="155"/>
  <c r="J5969" i="155"/>
  <c r="J5979" i="155"/>
  <c r="J5963" i="155"/>
  <c r="J5971" i="155"/>
  <c r="N5979" i="155"/>
  <c r="J5957" i="155"/>
  <c r="J5965" i="155"/>
  <c r="J5962" i="155"/>
  <c r="J5970" i="155"/>
  <c r="H5972" i="155"/>
  <c r="N3897" i="155"/>
  <c r="J3897" i="155"/>
  <c r="N3914" i="155"/>
  <c r="J3914" i="155"/>
  <c r="N3912" i="155"/>
  <c r="J3912" i="155"/>
  <c r="N3895" i="155"/>
  <c r="J3895" i="155"/>
  <c r="N3909" i="155"/>
  <c r="J3909" i="155"/>
  <c r="N3917" i="155"/>
  <c r="J3917" i="155"/>
  <c r="N3901" i="155"/>
  <c r="J3901" i="155"/>
  <c r="H3919" i="155"/>
  <c r="H3890" i="155" s="1"/>
  <c r="N3915" i="155"/>
  <c r="J3915" i="155"/>
  <c r="N3898" i="155"/>
  <c r="J3898" i="155"/>
  <c r="N3913" i="155"/>
  <c r="J3913" i="155"/>
  <c r="N3896" i="155"/>
  <c r="J3896" i="155"/>
  <c r="N3902" i="155"/>
  <c r="J3902" i="155"/>
  <c r="J3916" i="155"/>
  <c r="N3916" i="155"/>
  <c r="J3937" i="155"/>
  <c r="J3945" i="155"/>
  <c r="N3953" i="155"/>
  <c r="J3955" i="155"/>
  <c r="J3939" i="155"/>
  <c r="J3947" i="155"/>
  <c r="H3948" i="155"/>
  <c r="H3187" i="155"/>
  <c r="N3824" i="155"/>
  <c r="J3824" i="155"/>
  <c r="N3828" i="155"/>
  <c r="J3828" i="155"/>
  <c r="J3822" i="155"/>
  <c r="N3822" i="155"/>
  <c r="J3812" i="155"/>
  <c r="N3812" i="155"/>
  <c r="N3826" i="155"/>
  <c r="J3826" i="155"/>
  <c r="N3810" i="155"/>
  <c r="J3810" i="155"/>
  <c r="N3808" i="155"/>
  <c r="J3808" i="155"/>
  <c r="N3829" i="155"/>
  <c r="J3829" i="155"/>
  <c r="N3813" i="155"/>
  <c r="J3813" i="155"/>
  <c r="H3831" i="155"/>
  <c r="H3802" i="155" s="1"/>
  <c r="N3823" i="155"/>
  <c r="J3823" i="155"/>
  <c r="N3827" i="155"/>
  <c r="J3827" i="155"/>
  <c r="J3811" i="155"/>
  <c r="N3811" i="155"/>
  <c r="N3809" i="155"/>
  <c r="J3809" i="155"/>
  <c r="J3830" i="155"/>
  <c r="N3830" i="155"/>
  <c r="J3844" i="155"/>
  <c r="N3850" i="155"/>
  <c r="J3852" i="155"/>
  <c r="N3858" i="155"/>
  <c r="J3864" i="155"/>
  <c r="H3860" i="155"/>
  <c r="J3866" i="155"/>
  <c r="J3814" i="155"/>
  <c r="J3825" i="155"/>
  <c r="J3851" i="155"/>
  <c r="J3863" i="155"/>
  <c r="H3100" i="155"/>
  <c r="H3099" i="155"/>
  <c r="J8931" i="155"/>
  <c r="N8931" i="155"/>
  <c r="N8913" i="155"/>
  <c r="J8913" i="155"/>
  <c r="N8929" i="155"/>
  <c r="J8929" i="155"/>
  <c r="N8918" i="155"/>
  <c r="J8918" i="155"/>
  <c r="N8927" i="155"/>
  <c r="J8927" i="155"/>
  <c r="N8934" i="155"/>
  <c r="J8934" i="155"/>
  <c r="N8915" i="155"/>
  <c r="J8915" i="155"/>
  <c r="N8916" i="155"/>
  <c r="J8916" i="155"/>
  <c r="N8925" i="155"/>
  <c r="J8925" i="155"/>
  <c r="N8932" i="155"/>
  <c r="J8932" i="155"/>
  <c r="N8914" i="155"/>
  <c r="J8914" i="155"/>
  <c r="H8935" i="155"/>
  <c r="H8906" i="155" s="1"/>
  <c r="J8930" i="155"/>
  <c r="N8930" i="155"/>
  <c r="J8912" i="155"/>
  <c r="N8912" i="155"/>
  <c r="N8928" i="155"/>
  <c r="J8928" i="155"/>
  <c r="N8933" i="155"/>
  <c r="J8933" i="155"/>
  <c r="J8917" i="155"/>
  <c r="N8917" i="155"/>
  <c r="N8926" i="155"/>
  <c r="J8926" i="155"/>
  <c r="J8943" i="155"/>
  <c r="N8949" i="155"/>
  <c r="J8951" i="155"/>
  <c r="N8957" i="155"/>
  <c r="J8959" i="155"/>
  <c r="H8964" i="155"/>
  <c r="N8969" i="155"/>
  <c r="N8972" i="155" s="1"/>
  <c r="J8971" i="155"/>
  <c r="J8945" i="155"/>
  <c r="J8953" i="155"/>
  <c r="J8961" i="155"/>
  <c r="J8942" i="155"/>
  <c r="J8950" i="155"/>
  <c r="J8958" i="155"/>
  <c r="J8970" i="155"/>
  <c r="J8947" i="155"/>
  <c r="J8955" i="155"/>
  <c r="J8963" i="155"/>
  <c r="J8967" i="155"/>
  <c r="H8972" i="155"/>
  <c r="N7506" i="155"/>
  <c r="J7506" i="155"/>
  <c r="N7521" i="155"/>
  <c r="J7521" i="155"/>
  <c r="N7526" i="155"/>
  <c r="J7526" i="155"/>
  <c r="N7509" i="155"/>
  <c r="J7509" i="155"/>
  <c r="H7527" i="155"/>
  <c r="H7498" i="155" s="1"/>
  <c r="N7517" i="155"/>
  <c r="J7517" i="155"/>
  <c r="N7507" i="155"/>
  <c r="J7507" i="155"/>
  <c r="J7522" i="155"/>
  <c r="N7522" i="155"/>
  <c r="J7504" i="155"/>
  <c r="N7504" i="155"/>
  <c r="N7519" i="155"/>
  <c r="J7519" i="155"/>
  <c r="N7524" i="155"/>
  <c r="J7524" i="155"/>
  <c r="N7505" i="155"/>
  <c r="J7505" i="155"/>
  <c r="N7520" i="155"/>
  <c r="J7520" i="155"/>
  <c r="N7518" i="155"/>
  <c r="J7518" i="155"/>
  <c r="N7525" i="155"/>
  <c r="J7525" i="155"/>
  <c r="N7510" i="155"/>
  <c r="J7510" i="155"/>
  <c r="J7523" i="155"/>
  <c r="N7523" i="155"/>
  <c r="N7564" i="155"/>
  <c r="N7508" i="155"/>
  <c r="J7508" i="155"/>
  <c r="N7538" i="155"/>
  <c r="J7540" i="155"/>
  <c r="N7546" i="155"/>
  <c r="J7548" i="155"/>
  <c r="N7554" i="155"/>
  <c r="J7560" i="155"/>
  <c r="J7534" i="155"/>
  <c r="J7542" i="155"/>
  <c r="J7550" i="155"/>
  <c r="J7562" i="155"/>
  <c r="J7559" i="155"/>
  <c r="N5758" i="155"/>
  <c r="J5758" i="155"/>
  <c r="N5745" i="155"/>
  <c r="J5745" i="155"/>
  <c r="N5765" i="155"/>
  <c r="J5765" i="155"/>
  <c r="J5763" i="155"/>
  <c r="N5763" i="155"/>
  <c r="N5748" i="155"/>
  <c r="J5748" i="155"/>
  <c r="J5750" i="155"/>
  <c r="N5750" i="155"/>
  <c r="N5746" i="155"/>
  <c r="J5746" i="155"/>
  <c r="N5759" i="155"/>
  <c r="J5759" i="155"/>
  <c r="J5761" i="155"/>
  <c r="N5761" i="155"/>
  <c r="N5766" i="155"/>
  <c r="J5766" i="155"/>
  <c r="J5744" i="155"/>
  <c r="N5744" i="155"/>
  <c r="N5757" i="155"/>
  <c r="J5757" i="155"/>
  <c r="N5764" i="155"/>
  <c r="J5764" i="155"/>
  <c r="N5747" i="155"/>
  <c r="J5747" i="155"/>
  <c r="H5767" i="155"/>
  <c r="H5738" i="155" s="1"/>
  <c r="J5762" i="155"/>
  <c r="N5762" i="155"/>
  <c r="H5796" i="155"/>
  <c r="J5780" i="155"/>
  <c r="J5777" i="155"/>
  <c r="J5785" i="155"/>
  <c r="J5793" i="155"/>
  <c r="N5749" i="155"/>
  <c r="N5760" i="155"/>
  <c r="N5788" i="155"/>
  <c r="N5800" i="155"/>
  <c r="J5779" i="155"/>
  <c r="J5787" i="155"/>
  <c r="J5795" i="155"/>
  <c r="J5799" i="155"/>
  <c r="H5804" i="155"/>
  <c r="N3726" i="155"/>
  <c r="J3726" i="155"/>
  <c r="J3739" i="155"/>
  <c r="N3739" i="155"/>
  <c r="N3724" i="155"/>
  <c r="J3724" i="155"/>
  <c r="N3722" i="155"/>
  <c r="J3722" i="155"/>
  <c r="N3737" i="155"/>
  <c r="J3737" i="155"/>
  <c r="N3742" i="155"/>
  <c r="J3742" i="155"/>
  <c r="J3720" i="155"/>
  <c r="N3720" i="155"/>
  <c r="N3735" i="155"/>
  <c r="J3735" i="155"/>
  <c r="N3740" i="155"/>
  <c r="J3740" i="155"/>
  <c r="N3725" i="155"/>
  <c r="J3725" i="155"/>
  <c r="H3743" i="155"/>
  <c r="H3714" i="155" s="1"/>
  <c r="N3733" i="155"/>
  <c r="J3733" i="155"/>
  <c r="N3723" i="155"/>
  <c r="J3723" i="155"/>
  <c r="J3738" i="155"/>
  <c r="N3738" i="155"/>
  <c r="N3721" i="155"/>
  <c r="J3721" i="155"/>
  <c r="N3736" i="155"/>
  <c r="J3736" i="155"/>
  <c r="N3734" i="155"/>
  <c r="J3734" i="155"/>
  <c r="N3741" i="155"/>
  <c r="J3741" i="155"/>
  <c r="H3772" i="155"/>
  <c r="N3754" i="155"/>
  <c r="J3756" i="155"/>
  <c r="N3762" i="155"/>
  <c r="J3764" i="155"/>
  <c r="N3770" i="155"/>
  <c r="J3776" i="155"/>
  <c r="J3750" i="155"/>
  <c r="J3758" i="155"/>
  <c r="J3766" i="155"/>
  <c r="J3778" i="155"/>
  <c r="J3775" i="155"/>
  <c r="H4887" i="155"/>
  <c r="H4858" i="155" s="1"/>
  <c r="J4878" i="155"/>
  <c r="N4878" i="155"/>
  <c r="N4868" i="155"/>
  <c r="J4868" i="155"/>
  <c r="N4884" i="155"/>
  <c r="J4884" i="155"/>
  <c r="N4866" i="155"/>
  <c r="J4866" i="155"/>
  <c r="J4870" i="155"/>
  <c r="N4870" i="155"/>
  <c r="N4882" i="155"/>
  <c r="J4882" i="155"/>
  <c r="N4864" i="155"/>
  <c r="J4864" i="155"/>
  <c r="N4879" i="155"/>
  <c r="J4879" i="155"/>
  <c r="N4877" i="155"/>
  <c r="J4877" i="155"/>
  <c r="N4885" i="155"/>
  <c r="J4885" i="155"/>
  <c r="N4865" i="155"/>
  <c r="J4865" i="155"/>
  <c r="J4886" i="155"/>
  <c r="N4886" i="155"/>
  <c r="N4867" i="155"/>
  <c r="J4867" i="155"/>
  <c r="N4883" i="155"/>
  <c r="J4883" i="155"/>
  <c r="J4895" i="155"/>
  <c r="J4903" i="155"/>
  <c r="J4911" i="155"/>
  <c r="H4916" i="155"/>
  <c r="J4923" i="155"/>
  <c r="J4897" i="155"/>
  <c r="J4905" i="155"/>
  <c r="J4913" i="155"/>
  <c r="J4776" i="155"/>
  <c r="N4776" i="155"/>
  <c r="N4780" i="155"/>
  <c r="J4780" i="155"/>
  <c r="H4799" i="155"/>
  <c r="H4770" i="155" s="1"/>
  <c r="N4791" i="155"/>
  <c r="J4791" i="155"/>
  <c r="N4781" i="155"/>
  <c r="J4781" i="155"/>
  <c r="N4796" i="155"/>
  <c r="J4796" i="155"/>
  <c r="N4793" i="155"/>
  <c r="J4793" i="155"/>
  <c r="N4777" i="155"/>
  <c r="J4777" i="155"/>
  <c r="N4794" i="155"/>
  <c r="J4794" i="155"/>
  <c r="J4798" i="155"/>
  <c r="N4798" i="155"/>
  <c r="J4779" i="155"/>
  <c r="N4779" i="155"/>
  <c r="N4792" i="155"/>
  <c r="J4792" i="155"/>
  <c r="N4782" i="155"/>
  <c r="J4782" i="155"/>
  <c r="J4790" i="155"/>
  <c r="N4790" i="155"/>
  <c r="J4795" i="155"/>
  <c r="N4795" i="155"/>
  <c r="J4809" i="155"/>
  <c r="J4817" i="155"/>
  <c r="J4825" i="155"/>
  <c r="J4814" i="155"/>
  <c r="J4822" i="155"/>
  <c r="J4834" i="155"/>
  <c r="J3545" i="155"/>
  <c r="N3545" i="155"/>
  <c r="J3550" i="155"/>
  <c r="N3550" i="155"/>
  <c r="N3559" i="155"/>
  <c r="J3559" i="155"/>
  <c r="J3563" i="155"/>
  <c r="N3563" i="155"/>
  <c r="N3548" i="155"/>
  <c r="J3548" i="155"/>
  <c r="N3566" i="155"/>
  <c r="J3566" i="155"/>
  <c r="N3546" i="155"/>
  <c r="J3546" i="155"/>
  <c r="J3560" i="155"/>
  <c r="N3560" i="155"/>
  <c r="N3564" i="155"/>
  <c r="J3564" i="155"/>
  <c r="H3567" i="155"/>
  <c r="H3538" i="155" s="1"/>
  <c r="N3549" i="155"/>
  <c r="J3549" i="155"/>
  <c r="N3558" i="155"/>
  <c r="J3558" i="155"/>
  <c r="N3547" i="155"/>
  <c r="J3547" i="155"/>
  <c r="N3565" i="155"/>
  <c r="J3565" i="155"/>
  <c r="N3561" i="155"/>
  <c r="J3561" i="155"/>
  <c r="H3596" i="155"/>
  <c r="J3577" i="155"/>
  <c r="J3585" i="155"/>
  <c r="J3593" i="155"/>
  <c r="J3574" i="155"/>
  <c r="J3582" i="155"/>
  <c r="J3590" i="155"/>
  <c r="J3602" i="155"/>
  <c r="J3599" i="155"/>
  <c r="N1979" i="155"/>
  <c r="J1979" i="155"/>
  <c r="N1962" i="155"/>
  <c r="J1962" i="155"/>
  <c r="N1960" i="155"/>
  <c r="J1960" i="155"/>
  <c r="J1965" i="155"/>
  <c r="N1965" i="155"/>
  <c r="J1975" i="155"/>
  <c r="N1975" i="155"/>
  <c r="J1980" i="155"/>
  <c r="N1980" i="155"/>
  <c r="J1958" i="155"/>
  <c r="N1958" i="155"/>
  <c r="N1963" i="155"/>
  <c r="J1963" i="155"/>
  <c r="N1978" i="155"/>
  <c r="J1978" i="155"/>
  <c r="J1982" i="155"/>
  <c r="N1982" i="155"/>
  <c r="N1961" i="155"/>
  <c r="J1961" i="155"/>
  <c r="J1966" i="155"/>
  <c r="N1966" i="155"/>
  <c r="H1983" i="155"/>
  <c r="H1954" i="155" s="1"/>
  <c r="N1977" i="155"/>
  <c r="J1977" i="155"/>
  <c r="N1976" i="155"/>
  <c r="J1976" i="155"/>
  <c r="N1981" i="155"/>
  <c r="J1981" i="155"/>
  <c r="N1959" i="155"/>
  <c r="J1959" i="155"/>
  <c r="J1964" i="155"/>
  <c r="N1964" i="155"/>
  <c r="H2012" i="155"/>
  <c r="J2004" i="155"/>
  <c r="J2006" i="155"/>
  <c r="N2016" i="155"/>
  <c r="J2018" i="155"/>
  <c r="N2001" i="155"/>
  <c r="N2009" i="155"/>
  <c r="H2020" i="155"/>
  <c r="J2000" i="155"/>
  <c r="J2008" i="155"/>
  <c r="H1534" i="155"/>
  <c r="H7879" i="155"/>
  <c r="H7850" i="155" s="1"/>
  <c r="J7872" i="155"/>
  <c r="N7872" i="155"/>
  <c r="J7854" i="155"/>
  <c r="N7854" i="155"/>
  <c r="J7861" i="155"/>
  <c r="N7861" i="155"/>
  <c r="N7877" i="155"/>
  <c r="J7877" i="155"/>
  <c r="N7858" i="155"/>
  <c r="J7858" i="155"/>
  <c r="N7859" i="155"/>
  <c r="J7859" i="155"/>
  <c r="N7870" i="155"/>
  <c r="J7870" i="155"/>
  <c r="N7875" i="155"/>
  <c r="J7875" i="155"/>
  <c r="N7857" i="155"/>
  <c r="J7857" i="155"/>
  <c r="N7874" i="155"/>
  <c r="J7874" i="155"/>
  <c r="N7856" i="155"/>
  <c r="J7856" i="155"/>
  <c r="J7862" i="155"/>
  <c r="N7862" i="155"/>
  <c r="N7873" i="155"/>
  <c r="J7873" i="155"/>
  <c r="N7855" i="155"/>
  <c r="J7855" i="155"/>
  <c r="J7871" i="155"/>
  <c r="N7871" i="155"/>
  <c r="J7878" i="155"/>
  <c r="N7878" i="155"/>
  <c r="J7860" i="155"/>
  <c r="N7860" i="155"/>
  <c r="N7876" i="155"/>
  <c r="J7876" i="155"/>
  <c r="J7884" i="155"/>
  <c r="J7892" i="155"/>
  <c r="J7900" i="155"/>
  <c r="J7912" i="155"/>
  <c r="J7889" i="155"/>
  <c r="J7897" i="155"/>
  <c r="J7905" i="155"/>
  <c r="N7884" i="155"/>
  <c r="J7883" i="155"/>
  <c r="J7891" i="155"/>
  <c r="J7899" i="155"/>
  <c r="J7907" i="155"/>
  <c r="J7911" i="155"/>
  <c r="H7916" i="155"/>
  <c r="J7888" i="155"/>
  <c r="J7896" i="155"/>
  <c r="J7904" i="155"/>
  <c r="N2506" i="155"/>
  <c r="J2506" i="155"/>
  <c r="N2490" i="155"/>
  <c r="J2490" i="155"/>
  <c r="H2511" i="155"/>
  <c r="H2482" i="155" s="1"/>
  <c r="J2504" i="155"/>
  <c r="N2504" i="155"/>
  <c r="N2509" i="155"/>
  <c r="J2509" i="155"/>
  <c r="N2492" i="155"/>
  <c r="J2492" i="155"/>
  <c r="N2488" i="155"/>
  <c r="J2488" i="155"/>
  <c r="J2493" i="155"/>
  <c r="N2493" i="155"/>
  <c r="N2502" i="155"/>
  <c r="J2502" i="155"/>
  <c r="N2507" i="155"/>
  <c r="J2507" i="155"/>
  <c r="N2487" i="155"/>
  <c r="J2487" i="155"/>
  <c r="J2486" i="155"/>
  <c r="N2486" i="155"/>
  <c r="N2491" i="155"/>
  <c r="J2491" i="155"/>
  <c r="N2505" i="155"/>
  <c r="J2505" i="155"/>
  <c r="N2510" i="155"/>
  <c r="J2510" i="155"/>
  <c r="J2503" i="155"/>
  <c r="N2503" i="155"/>
  <c r="N2489" i="155"/>
  <c r="J2489" i="155"/>
  <c r="J2494" i="155"/>
  <c r="N2494" i="155"/>
  <c r="N2508" i="155"/>
  <c r="J2508" i="155"/>
  <c r="N2517" i="155"/>
  <c r="N2525" i="155"/>
  <c r="N2533" i="155"/>
  <c r="N2545" i="155"/>
  <c r="J2521" i="155"/>
  <c r="J2529" i="155"/>
  <c r="J2537" i="155"/>
  <c r="J2518" i="155"/>
  <c r="J2526" i="155"/>
  <c r="J2534" i="155"/>
  <c r="J2546" i="155"/>
  <c r="H2548" i="155"/>
  <c r="J2520" i="155"/>
  <c r="J2528" i="155"/>
  <c r="J2536" i="155"/>
  <c r="N7768" i="155"/>
  <c r="J7768" i="155"/>
  <c r="J7786" i="155"/>
  <c r="N7786" i="155"/>
  <c r="N7774" i="155"/>
  <c r="J7774" i="155"/>
  <c r="N7788" i="155"/>
  <c r="J7788" i="155"/>
  <c r="N7790" i="155"/>
  <c r="J7790" i="155"/>
  <c r="J7772" i="155"/>
  <c r="N7772" i="155"/>
  <c r="N7766" i="155"/>
  <c r="J7766" i="155"/>
  <c r="N7769" i="155"/>
  <c r="J7769" i="155"/>
  <c r="N7771" i="155"/>
  <c r="J7771" i="155"/>
  <c r="N7789" i="155"/>
  <c r="J7789" i="155"/>
  <c r="N7767" i="155"/>
  <c r="J7767" i="155"/>
  <c r="H7791" i="155"/>
  <c r="H7762" i="155" s="1"/>
  <c r="H7820" i="155"/>
  <c r="J7770" i="155"/>
  <c r="J7804" i="155"/>
  <c r="J7812" i="155"/>
  <c r="J7824" i="155"/>
  <c r="J7809" i="155"/>
  <c r="J7817" i="155"/>
  <c r="H7828" i="155"/>
  <c r="N2224" i="155"/>
  <c r="J2224" i="155"/>
  <c r="H2247" i="155"/>
  <c r="H2218" i="155" s="1"/>
  <c r="N2244" i="155"/>
  <c r="J2244" i="155"/>
  <c r="N2226" i="155"/>
  <c r="J2226" i="155"/>
  <c r="J2229" i="155"/>
  <c r="N2229" i="155"/>
  <c r="J2242" i="155"/>
  <c r="N2242" i="155"/>
  <c r="N2227" i="155"/>
  <c r="J2227" i="155"/>
  <c r="N2245" i="155"/>
  <c r="J2245" i="155"/>
  <c r="N2222" i="155"/>
  <c r="J2222" i="155"/>
  <c r="N2225" i="155"/>
  <c r="J2225" i="155"/>
  <c r="J2243" i="155"/>
  <c r="N2243" i="155"/>
  <c r="N2284" i="155"/>
  <c r="N2223" i="155"/>
  <c r="J2223" i="155"/>
  <c r="N2230" i="155"/>
  <c r="J2230" i="155"/>
  <c r="J2228" i="155"/>
  <c r="N2228" i="155"/>
  <c r="N2246" i="155"/>
  <c r="J2246" i="155"/>
  <c r="H2276" i="155"/>
  <c r="J2260" i="155"/>
  <c r="J2268" i="155"/>
  <c r="J2280" i="155"/>
  <c r="J2265" i="155"/>
  <c r="J2273" i="155"/>
  <c r="J2259" i="155"/>
  <c r="J2267" i="155"/>
  <c r="J2275" i="155"/>
  <c r="J2279" i="155"/>
  <c r="H2284" i="155"/>
  <c r="J2264" i="155"/>
  <c r="J2272" i="155"/>
  <c r="H1267" i="155"/>
  <c r="H1252" i="155"/>
  <c r="N2137" i="155"/>
  <c r="J2137" i="155"/>
  <c r="N2156" i="155"/>
  <c r="J2156" i="155"/>
  <c r="J2142" i="155"/>
  <c r="N2142" i="155"/>
  <c r="J2154" i="155"/>
  <c r="N2154" i="155"/>
  <c r="N2152" i="155"/>
  <c r="J2152" i="155"/>
  <c r="N2140" i="155"/>
  <c r="J2140" i="155"/>
  <c r="J2138" i="155"/>
  <c r="N2138" i="155"/>
  <c r="H2159" i="155"/>
  <c r="H2130" i="155" s="1"/>
  <c r="N2157" i="155"/>
  <c r="J2157" i="155"/>
  <c r="N2136" i="155"/>
  <c r="J2136" i="155"/>
  <c r="J2155" i="155"/>
  <c r="N2155" i="155"/>
  <c r="N2141" i="155"/>
  <c r="J2141" i="155"/>
  <c r="N2153" i="155"/>
  <c r="J2153" i="155"/>
  <c r="J2139" i="155"/>
  <c r="N2139" i="155"/>
  <c r="J2158" i="155"/>
  <c r="N2158" i="155"/>
  <c r="N2173" i="155"/>
  <c r="J2175" i="155"/>
  <c r="N2181" i="155"/>
  <c r="J2183" i="155"/>
  <c r="H2188" i="155"/>
  <c r="N2193" i="155"/>
  <c r="J2195" i="155"/>
  <c r="J2171" i="155"/>
  <c r="J2179" i="155"/>
  <c r="J2187" i="155"/>
  <c r="J2191" i="155"/>
  <c r="H2196" i="155"/>
  <c r="H7951" i="155"/>
  <c r="N7947" i="155"/>
  <c r="J7947" i="155"/>
  <c r="J7964" i="155"/>
  <c r="N7964" i="155"/>
  <c r="N7945" i="155"/>
  <c r="J7945" i="155"/>
  <c r="J7949" i="155"/>
  <c r="N7949" i="155"/>
  <c r="J7946" i="155"/>
  <c r="N7946" i="155"/>
  <c r="N7950" i="155"/>
  <c r="J7950" i="155"/>
  <c r="N7965" i="155"/>
  <c r="J7965" i="155"/>
  <c r="N7943" i="155"/>
  <c r="J7943" i="155"/>
  <c r="N7963" i="155"/>
  <c r="J7963" i="155"/>
  <c r="N7944" i="155"/>
  <c r="J7944" i="155"/>
  <c r="N7962" i="155"/>
  <c r="J7962" i="155"/>
  <c r="N7942" i="155"/>
  <c r="J7942" i="155"/>
  <c r="H7996" i="155"/>
  <c r="J7985" i="155"/>
  <c r="J7993" i="155"/>
  <c r="H7967" i="155"/>
  <c r="J7982" i="155"/>
  <c r="J7990" i="155"/>
  <c r="J8002" i="155"/>
  <c r="J7999" i="155"/>
  <c r="J7421" i="155"/>
  <c r="N7421" i="155"/>
  <c r="N7434" i="155"/>
  <c r="J7434" i="155"/>
  <c r="J7438" i="155"/>
  <c r="N7438" i="155"/>
  <c r="H7423" i="155"/>
  <c r="N7417" i="155"/>
  <c r="J7417" i="155"/>
  <c r="N7419" i="155"/>
  <c r="J7419" i="155"/>
  <c r="N7415" i="155"/>
  <c r="J7415" i="155"/>
  <c r="N7422" i="155"/>
  <c r="J7422" i="155"/>
  <c r="N7435" i="155"/>
  <c r="J7435" i="155"/>
  <c r="J7437" i="155"/>
  <c r="N7437" i="155"/>
  <c r="N7414" i="155"/>
  <c r="J7414" i="155"/>
  <c r="N7416" i="155"/>
  <c r="J7416" i="155"/>
  <c r="J7420" i="155"/>
  <c r="N7420" i="155"/>
  <c r="J7418" i="155"/>
  <c r="J7436" i="155"/>
  <c r="J7452" i="155"/>
  <c r="J7460" i="155"/>
  <c r="J7472" i="155"/>
  <c r="J7457" i="155"/>
  <c r="J7465" i="155"/>
  <c r="J7451" i="155"/>
  <c r="J7459" i="155"/>
  <c r="J7467" i="155"/>
  <c r="J7471" i="155"/>
  <c r="H7476" i="155"/>
  <c r="H2599" i="155"/>
  <c r="N2576" i="155"/>
  <c r="J2576" i="155"/>
  <c r="N2594" i="155"/>
  <c r="J2594" i="155"/>
  <c r="N2574" i="155"/>
  <c r="J2574" i="155"/>
  <c r="J2581" i="155"/>
  <c r="N2581" i="155"/>
  <c r="H2583" i="155"/>
  <c r="N2579" i="155"/>
  <c r="J2579" i="155"/>
  <c r="N2597" i="155"/>
  <c r="J2597" i="155"/>
  <c r="N2577" i="155"/>
  <c r="J2577" i="155"/>
  <c r="N2595" i="155"/>
  <c r="J2595" i="155"/>
  <c r="N2575" i="155"/>
  <c r="J2575" i="155"/>
  <c r="N2582" i="155"/>
  <c r="J2582" i="155"/>
  <c r="J2580" i="155"/>
  <c r="N2580" i="155"/>
  <c r="J2598" i="155"/>
  <c r="N2598" i="155"/>
  <c r="N2578" i="155"/>
  <c r="J2578" i="155"/>
  <c r="N2596" i="155"/>
  <c r="J2596" i="155"/>
  <c r="N2636" i="155"/>
  <c r="J2615" i="155"/>
  <c r="J2623" i="155"/>
  <c r="H2628" i="155"/>
  <c r="J2635" i="155"/>
  <c r="J2617" i="155"/>
  <c r="J2625" i="155"/>
  <c r="J2614" i="155"/>
  <c r="J2622" i="155"/>
  <c r="J2634" i="155"/>
  <c r="J2616" i="155"/>
  <c r="J2624" i="155"/>
  <c r="J2403" i="155"/>
  <c r="N2403" i="155"/>
  <c r="N2419" i="155"/>
  <c r="J2419" i="155"/>
  <c r="N2399" i="155"/>
  <c r="J2399" i="155"/>
  <c r="J2422" i="155"/>
  <c r="N2422" i="155"/>
  <c r="N2401" i="155"/>
  <c r="J2401" i="155"/>
  <c r="N2406" i="155"/>
  <c r="J2406" i="155"/>
  <c r="J2404" i="155"/>
  <c r="N2404" i="155"/>
  <c r="N2420" i="155"/>
  <c r="J2420" i="155"/>
  <c r="N2402" i="155"/>
  <c r="J2402" i="155"/>
  <c r="H2423" i="155"/>
  <c r="N2418" i="155"/>
  <c r="J2418" i="155"/>
  <c r="N2400" i="155"/>
  <c r="J2400" i="155"/>
  <c r="N2398" i="155"/>
  <c r="J2398" i="155"/>
  <c r="J2405" i="155"/>
  <c r="N2405" i="155"/>
  <c r="H2407" i="155"/>
  <c r="N2421" i="155"/>
  <c r="J2421" i="155"/>
  <c r="H2452" i="155"/>
  <c r="N2434" i="155"/>
  <c r="J2436" i="155"/>
  <c r="N2442" i="155"/>
  <c r="J2444" i="155"/>
  <c r="N2450" i="155"/>
  <c r="J2456" i="155"/>
  <c r="J2438" i="155"/>
  <c r="J2446" i="155"/>
  <c r="J2458" i="155"/>
  <c r="J2455" i="155"/>
  <c r="H2071" i="155"/>
  <c r="N2046" i="155"/>
  <c r="J2046" i="155"/>
  <c r="J2053" i="155"/>
  <c r="N2053" i="155"/>
  <c r="H2055" i="155"/>
  <c r="N2051" i="155"/>
  <c r="J2051" i="155"/>
  <c r="N2069" i="155"/>
  <c r="J2069" i="155"/>
  <c r="N2049" i="155"/>
  <c r="J2049" i="155"/>
  <c r="N2067" i="155"/>
  <c r="J2067" i="155"/>
  <c r="N2048" i="155"/>
  <c r="J2048" i="155"/>
  <c r="N2047" i="155"/>
  <c r="J2047" i="155"/>
  <c r="N2054" i="155"/>
  <c r="J2054" i="155"/>
  <c r="J2052" i="155"/>
  <c r="N2052" i="155"/>
  <c r="J2070" i="155"/>
  <c r="N2070" i="155"/>
  <c r="N2066" i="155"/>
  <c r="J2066" i="155"/>
  <c r="N2050" i="155"/>
  <c r="J2050" i="155"/>
  <c r="J2068" i="155"/>
  <c r="N2068" i="155"/>
  <c r="N2108" i="155"/>
  <c r="J2087" i="155"/>
  <c r="J2095" i="155"/>
  <c r="H2100" i="155"/>
  <c r="J2107" i="155"/>
  <c r="J2089" i="155"/>
  <c r="J2097" i="155"/>
  <c r="J2086" i="155"/>
  <c r="J2094" i="155"/>
  <c r="J2106" i="155"/>
  <c r="J2088" i="155"/>
  <c r="J2096" i="155"/>
  <c r="H1895" i="155"/>
  <c r="N1872" i="155"/>
  <c r="J1872" i="155"/>
  <c r="J1877" i="155"/>
  <c r="N1877" i="155"/>
  <c r="N1890" i="155"/>
  <c r="J1890" i="155"/>
  <c r="H1879" i="155"/>
  <c r="N1875" i="155"/>
  <c r="J1875" i="155"/>
  <c r="N1893" i="155"/>
  <c r="J1893" i="155"/>
  <c r="N1870" i="155"/>
  <c r="J1870" i="155"/>
  <c r="N1873" i="155"/>
  <c r="J1873" i="155"/>
  <c r="N1891" i="155"/>
  <c r="J1891" i="155"/>
  <c r="N1878" i="155"/>
  <c r="J1878" i="155"/>
  <c r="J1876" i="155"/>
  <c r="N1876" i="155"/>
  <c r="J1894" i="155"/>
  <c r="N1894" i="155"/>
  <c r="N1871" i="155"/>
  <c r="J1871" i="155"/>
  <c r="N1874" i="155"/>
  <c r="J1874" i="155"/>
  <c r="N1892" i="155"/>
  <c r="J1892" i="155"/>
  <c r="N1932" i="155"/>
  <c r="J1911" i="155"/>
  <c r="J1919" i="155"/>
  <c r="H1924" i="155"/>
  <c r="J1931" i="155"/>
  <c r="J1913" i="155"/>
  <c r="J1921" i="155"/>
  <c r="J1927" i="155"/>
  <c r="J1912" i="155"/>
  <c r="J1920" i="155"/>
  <c r="N1695" i="155"/>
  <c r="J1695" i="155"/>
  <c r="N1717" i="155"/>
  <c r="J1717" i="155"/>
  <c r="N1702" i="155"/>
  <c r="J1702" i="155"/>
  <c r="N1715" i="155"/>
  <c r="J1715" i="155"/>
  <c r="J1700" i="155"/>
  <c r="N1700" i="155"/>
  <c r="N1697" i="155"/>
  <c r="J1697" i="155"/>
  <c r="N1696" i="155"/>
  <c r="J1696" i="155"/>
  <c r="J1718" i="155"/>
  <c r="N1718" i="155"/>
  <c r="H1719" i="155"/>
  <c r="J1698" i="155"/>
  <c r="N1698" i="155"/>
  <c r="H1703" i="155"/>
  <c r="N1694" i="155"/>
  <c r="J1694" i="155"/>
  <c r="J1701" i="155"/>
  <c r="N1701" i="155"/>
  <c r="J1716" i="155"/>
  <c r="N1716" i="155"/>
  <c r="N1699" i="155"/>
  <c r="J1699" i="155"/>
  <c r="N1714" i="155"/>
  <c r="J1714" i="155"/>
  <c r="N1733" i="155"/>
  <c r="J1735" i="155"/>
  <c r="N1741" i="155"/>
  <c r="J1743" i="155"/>
  <c r="N1753" i="155"/>
  <c r="N1756" i="155" s="1"/>
  <c r="J1755" i="155"/>
  <c r="J1737" i="155"/>
  <c r="J1745" i="155"/>
  <c r="J1731" i="155"/>
  <c r="J1739" i="155"/>
  <c r="J1747" i="155"/>
  <c r="J1751" i="155"/>
  <c r="H1756" i="155"/>
  <c r="N1431" i="155"/>
  <c r="J1431" i="155"/>
  <c r="N1438" i="155"/>
  <c r="J1438" i="155"/>
  <c r="J1436" i="155"/>
  <c r="N1436" i="155"/>
  <c r="J1454" i="155"/>
  <c r="N1454" i="155"/>
  <c r="N1434" i="155"/>
  <c r="J1434" i="155"/>
  <c r="N1432" i="155"/>
  <c r="J1432" i="155"/>
  <c r="H1455" i="155"/>
  <c r="N1450" i="155"/>
  <c r="J1450" i="155"/>
  <c r="N1452" i="155"/>
  <c r="J1452" i="155"/>
  <c r="N1430" i="155"/>
  <c r="J1430" i="155"/>
  <c r="H1439" i="155"/>
  <c r="J1437" i="155"/>
  <c r="N1437" i="155"/>
  <c r="N1435" i="155"/>
  <c r="J1435" i="155"/>
  <c r="N1453" i="155"/>
  <c r="J1453" i="155"/>
  <c r="N1433" i="155"/>
  <c r="J1433" i="155"/>
  <c r="N1451" i="155"/>
  <c r="J1451" i="155"/>
  <c r="N1466" i="155"/>
  <c r="J1468" i="155"/>
  <c r="N1474" i="155"/>
  <c r="J1476" i="155"/>
  <c r="N1482" i="155"/>
  <c r="J1488" i="155"/>
  <c r="H1484" i="155"/>
  <c r="J1470" i="155"/>
  <c r="J1478" i="155"/>
  <c r="N1488" i="155"/>
  <c r="J1490" i="155"/>
  <c r="J1472" i="155"/>
  <c r="J1480" i="155"/>
  <c r="J1800" i="155"/>
  <c r="N1800" i="155"/>
  <c r="N1783" i="155"/>
  <c r="J1783" i="155"/>
  <c r="N1790" i="155"/>
  <c r="J1790" i="155"/>
  <c r="J1788" i="155"/>
  <c r="N1788" i="155"/>
  <c r="N1805" i="155"/>
  <c r="J1805" i="155"/>
  <c r="N1803" i="155"/>
  <c r="J1803" i="155"/>
  <c r="N1784" i="155"/>
  <c r="J1784" i="155"/>
  <c r="H1807" i="155"/>
  <c r="H1778" i="155" s="1"/>
  <c r="J1801" i="155"/>
  <c r="N1801" i="155"/>
  <c r="N1785" i="155"/>
  <c r="J1785" i="155"/>
  <c r="N1782" i="155"/>
  <c r="J1782" i="155"/>
  <c r="N1806" i="155"/>
  <c r="J1806" i="155"/>
  <c r="N1786" i="155"/>
  <c r="J1786" i="155"/>
  <c r="J1789" i="155"/>
  <c r="N1789" i="155"/>
  <c r="N1804" i="155"/>
  <c r="J1804" i="155"/>
  <c r="N1787" i="155"/>
  <c r="J1787" i="155"/>
  <c r="N1802" i="155"/>
  <c r="J1802" i="155"/>
  <c r="H1836" i="155"/>
  <c r="J1843" i="155"/>
  <c r="N1818" i="155"/>
  <c r="J1820" i="155"/>
  <c r="N1826" i="155"/>
  <c r="J1828" i="155"/>
  <c r="J1840" i="155"/>
  <c r="J1822" i="155"/>
  <c r="J1830" i="155"/>
  <c r="J1842" i="155"/>
  <c r="H1844" i="155"/>
  <c r="J1824" i="155"/>
  <c r="J1832" i="155"/>
  <c r="H744" i="155"/>
  <c r="H743" i="155"/>
  <c r="H742" i="155"/>
  <c r="H741" i="155"/>
  <c r="H725" i="155"/>
  <c r="H724" i="155"/>
  <c r="H549" i="155"/>
  <c r="H551" i="155"/>
  <c r="H476" i="155"/>
  <c r="N4516" i="155"/>
  <c r="J4516" i="155"/>
  <c r="N4514" i="155"/>
  <c r="J4514" i="155"/>
  <c r="J4531" i="155"/>
  <c r="N4531" i="155"/>
  <c r="H4535" i="155"/>
  <c r="H4506" i="155" s="1"/>
  <c r="N4534" i="155"/>
  <c r="J4534" i="155"/>
  <c r="J4533" i="155"/>
  <c r="N4533" i="155"/>
  <c r="J4515" i="155"/>
  <c r="N4515" i="155"/>
  <c r="N4517" i="155"/>
  <c r="J4517" i="155"/>
  <c r="N4532" i="155"/>
  <c r="J4532" i="155"/>
  <c r="N4518" i="155"/>
  <c r="J4518" i="155"/>
  <c r="N4530" i="155"/>
  <c r="N4549" i="155"/>
  <c r="J4551" i="155"/>
  <c r="N4557" i="155"/>
  <c r="J4559" i="155"/>
  <c r="H4564" i="155"/>
  <c r="N4569" i="155"/>
  <c r="J4571" i="155"/>
  <c r="J4568" i="155"/>
  <c r="X90" i="174"/>
  <c r="W90" i="174"/>
  <c r="S90" i="174"/>
  <c r="R90" i="174"/>
  <c r="Q90" i="174"/>
  <c r="X89" i="174"/>
  <c r="W89" i="174"/>
  <c r="S89" i="174"/>
  <c r="R89" i="174"/>
  <c r="Q89" i="174"/>
  <c r="X88" i="174"/>
  <c r="W88" i="174"/>
  <c r="S88" i="174"/>
  <c r="R88" i="174"/>
  <c r="Q88" i="174"/>
  <c r="X87" i="174"/>
  <c r="W87" i="174"/>
  <c r="S87" i="174"/>
  <c r="R87" i="174"/>
  <c r="Q87" i="174"/>
  <c r="X86" i="174"/>
  <c r="W86" i="174"/>
  <c r="S86" i="174"/>
  <c r="R86" i="174"/>
  <c r="Q86" i="174"/>
  <c r="X85" i="174"/>
  <c r="W85" i="174"/>
  <c r="S85" i="174"/>
  <c r="R85" i="174"/>
  <c r="Q85" i="174"/>
  <c r="X84" i="174"/>
  <c r="W84" i="174"/>
  <c r="S84" i="174"/>
  <c r="R84" i="174"/>
  <c r="Q84" i="174"/>
  <c r="X83" i="174"/>
  <c r="W83" i="174"/>
  <c r="S83" i="174"/>
  <c r="R83" i="174"/>
  <c r="Q83" i="174"/>
  <c r="X82" i="174"/>
  <c r="W82" i="174"/>
  <c r="S82" i="174"/>
  <c r="R82" i="174"/>
  <c r="Q82" i="174"/>
  <c r="X81" i="174"/>
  <c r="W81" i="174"/>
  <c r="S81" i="174"/>
  <c r="R81" i="174"/>
  <c r="Q81" i="174"/>
  <c r="X80" i="174"/>
  <c r="W80" i="174"/>
  <c r="S80" i="174"/>
  <c r="R80" i="174"/>
  <c r="Q80" i="174"/>
  <c r="X79" i="174"/>
  <c r="W79" i="174"/>
  <c r="R79" i="174"/>
  <c r="Q79" i="174"/>
  <c r="X78" i="174"/>
  <c r="W78" i="174"/>
  <c r="S78" i="174"/>
  <c r="R78" i="174"/>
  <c r="Q78" i="174"/>
  <c r="X77" i="174"/>
  <c r="W77" i="174"/>
  <c r="S77" i="174"/>
  <c r="R77" i="174"/>
  <c r="Q77" i="174"/>
  <c r="X76" i="174"/>
  <c r="W76" i="174"/>
  <c r="S76" i="174"/>
  <c r="R76" i="174"/>
  <c r="Q76" i="174"/>
  <c r="X75" i="174"/>
  <c r="W75" i="174"/>
  <c r="S75" i="174"/>
  <c r="R75" i="174"/>
  <c r="Q75" i="174"/>
  <c r="X74" i="174"/>
  <c r="W74" i="174"/>
  <c r="R74" i="174"/>
  <c r="Q74" i="174"/>
  <c r="X73" i="174"/>
  <c r="W73" i="174"/>
  <c r="R73" i="174"/>
  <c r="Q73" i="174"/>
  <c r="X72" i="174"/>
  <c r="W72" i="174"/>
  <c r="R72" i="174"/>
  <c r="Q72" i="174"/>
  <c r="X71" i="174"/>
  <c r="W71" i="174"/>
  <c r="Q71" i="174"/>
  <c r="X70" i="174"/>
  <c r="W70" i="174"/>
  <c r="Q70" i="174"/>
  <c r="X69" i="174"/>
  <c r="W69" i="174"/>
  <c r="Q69" i="174"/>
  <c r="X68" i="174"/>
  <c r="W68" i="174"/>
  <c r="Q68" i="174"/>
  <c r="X67" i="174"/>
  <c r="W67" i="174"/>
  <c r="Q67" i="174"/>
  <c r="X66" i="174"/>
  <c r="W66" i="174"/>
  <c r="S66" i="174"/>
  <c r="Q66" i="174"/>
  <c r="X65" i="174"/>
  <c r="W65" i="174"/>
  <c r="S65" i="174"/>
  <c r="Q65" i="174"/>
  <c r="X64" i="174"/>
  <c r="W64" i="174"/>
  <c r="S64" i="174"/>
  <c r="Q64" i="174"/>
  <c r="X63" i="174"/>
  <c r="W63" i="174"/>
  <c r="S63" i="174"/>
  <c r="Q63" i="174"/>
  <c r="X62" i="174"/>
  <c r="W62" i="174"/>
  <c r="S62" i="174"/>
  <c r="Q62" i="174"/>
  <c r="X61" i="174"/>
  <c r="W61" i="174"/>
  <c r="S61" i="174"/>
  <c r="Q61" i="174"/>
  <c r="X60" i="174"/>
  <c r="W60" i="174"/>
  <c r="S60" i="174"/>
  <c r="Q60" i="174"/>
  <c r="X59" i="174"/>
  <c r="W59" i="174"/>
  <c r="S59" i="174"/>
  <c r="R59" i="174"/>
  <c r="Q59" i="174"/>
  <c r="X58" i="174"/>
  <c r="W58" i="174"/>
  <c r="S58" i="174"/>
  <c r="R58" i="174"/>
  <c r="Q58" i="174"/>
  <c r="X57" i="174"/>
  <c r="W57" i="174"/>
  <c r="S57" i="174"/>
  <c r="R57" i="174"/>
  <c r="Q57" i="174"/>
  <c r="X56" i="174"/>
  <c r="W56" i="174"/>
  <c r="S56" i="174"/>
  <c r="R56" i="174"/>
  <c r="Q56" i="174"/>
  <c r="X55" i="174"/>
  <c r="W55" i="174"/>
  <c r="S55" i="174"/>
  <c r="R55" i="174"/>
  <c r="Q55" i="174"/>
  <c r="X54" i="174"/>
  <c r="W54" i="174"/>
  <c r="S54" i="174"/>
  <c r="R54" i="174"/>
  <c r="Q54" i="174"/>
  <c r="X53" i="174"/>
  <c r="W53" i="174"/>
  <c r="S53" i="174"/>
  <c r="R53" i="174"/>
  <c r="Q53" i="174"/>
  <c r="X52" i="174"/>
  <c r="W52" i="174"/>
  <c r="Q52" i="174"/>
  <c r="X51" i="174"/>
  <c r="W51" i="174"/>
  <c r="Q51" i="174"/>
  <c r="X50" i="174"/>
  <c r="W50" i="174"/>
  <c r="Q50" i="174"/>
  <c r="X49" i="174"/>
  <c r="W49" i="174"/>
  <c r="Q49" i="174"/>
  <c r="X48" i="174"/>
  <c r="W48" i="174"/>
  <c r="Q48" i="174"/>
  <c r="X47" i="174"/>
  <c r="W47" i="174"/>
  <c r="Q47" i="174"/>
  <c r="X9" i="174"/>
  <c r="W9" i="174"/>
  <c r="V9" i="174"/>
  <c r="U9" i="174"/>
  <c r="T9" i="174"/>
  <c r="S9" i="174"/>
  <c r="R9" i="174"/>
  <c r="X8" i="174"/>
  <c r="W8" i="174"/>
  <c r="V8" i="174"/>
  <c r="U8" i="174"/>
  <c r="T8" i="174"/>
  <c r="S8" i="174"/>
  <c r="R8" i="174"/>
  <c r="X7" i="174"/>
  <c r="W7" i="174"/>
  <c r="V7" i="174"/>
  <c r="U7" i="174"/>
  <c r="T7" i="174"/>
  <c r="S7" i="174"/>
  <c r="R7" i="174"/>
  <c r="M5627" i="155"/>
  <c r="H5627" i="155"/>
  <c r="N5627" i="155" s="1"/>
  <c r="M5626" i="155"/>
  <c r="H5626" i="155"/>
  <c r="N5626" i="155" s="1"/>
  <c r="M5625" i="155"/>
  <c r="H5625" i="155"/>
  <c r="N5624" i="155"/>
  <c r="N5623" i="155"/>
  <c r="M5619" i="155"/>
  <c r="H5619" i="155"/>
  <c r="N5619" i="155" s="1"/>
  <c r="M5618" i="155"/>
  <c r="H5618" i="155"/>
  <c r="N5618" i="155" s="1"/>
  <c r="M5617" i="155"/>
  <c r="H5617" i="155"/>
  <c r="N5617" i="155" s="1"/>
  <c r="M5616" i="155"/>
  <c r="H5616" i="155"/>
  <c r="N5616" i="155" s="1"/>
  <c r="M5615" i="155"/>
  <c r="H5615" i="155"/>
  <c r="N5615" i="155" s="1"/>
  <c r="M5614" i="155"/>
  <c r="H5614" i="155"/>
  <c r="J5614" i="155" s="1"/>
  <c r="M5613" i="155"/>
  <c r="H5613" i="155"/>
  <c r="N5613" i="155" s="1"/>
  <c r="M5612" i="155"/>
  <c r="H5612" i="155"/>
  <c r="J5612" i="155" s="1"/>
  <c r="M5611" i="155"/>
  <c r="H5611" i="155"/>
  <c r="N5611" i="155" s="1"/>
  <c r="M5610" i="155"/>
  <c r="H5610" i="155"/>
  <c r="N5610" i="155" s="1"/>
  <c r="M5609" i="155"/>
  <c r="H5609" i="155"/>
  <c r="N5609" i="155" s="1"/>
  <c r="M5608" i="155"/>
  <c r="H5608" i="155"/>
  <c r="N5608" i="155" s="1"/>
  <c r="M5607" i="155"/>
  <c r="H5607" i="155"/>
  <c r="N5607" i="155" s="1"/>
  <c r="M5606" i="155"/>
  <c r="H5606" i="155"/>
  <c r="N5606" i="155" s="1"/>
  <c r="M5605" i="155"/>
  <c r="H5605" i="155"/>
  <c r="N5605" i="155" s="1"/>
  <c r="M5604" i="155"/>
  <c r="H5604" i="155"/>
  <c r="J5604" i="155" s="1"/>
  <c r="M5603" i="155"/>
  <c r="H5603" i="155"/>
  <c r="J5603" i="155" s="1"/>
  <c r="M5602" i="155"/>
  <c r="H5602" i="155"/>
  <c r="N5602" i="155" s="1"/>
  <c r="M5601" i="155"/>
  <c r="H5601" i="155"/>
  <c r="J5601" i="155" s="1"/>
  <c r="N5600" i="155"/>
  <c r="N5599" i="155"/>
  <c r="N5598" i="155"/>
  <c r="N5597" i="155"/>
  <c r="N5596" i="155"/>
  <c r="H5594" i="155"/>
  <c r="M5590" i="155"/>
  <c r="F5590" i="155"/>
  <c r="G5590" i="155" s="1"/>
  <c r="H5590" i="155" s="1"/>
  <c r="M5589" i="155"/>
  <c r="F5589" i="155"/>
  <c r="G5589" i="155" s="1"/>
  <c r="H5589" i="155" s="1"/>
  <c r="M5588" i="155"/>
  <c r="F5588" i="155"/>
  <c r="G5588" i="155" s="1"/>
  <c r="H5588" i="155" s="1"/>
  <c r="M5587" i="155"/>
  <c r="F5587" i="155"/>
  <c r="G5587" i="155" s="1"/>
  <c r="H5587" i="155" s="1"/>
  <c r="M5586" i="155"/>
  <c r="F5586" i="155"/>
  <c r="G5586" i="155" s="1"/>
  <c r="H5586" i="155" s="1"/>
  <c r="M5585" i="155"/>
  <c r="F5585" i="155"/>
  <c r="G5585" i="155" s="1"/>
  <c r="H5585" i="155" s="1"/>
  <c r="M5584" i="155"/>
  <c r="F5584" i="155"/>
  <c r="G5584" i="155" s="1"/>
  <c r="H5584" i="155" s="1"/>
  <c r="N5584" i="155" s="1"/>
  <c r="M5583" i="155"/>
  <c r="F5583" i="155"/>
  <c r="G5583" i="155" s="1"/>
  <c r="H5583" i="155" s="1"/>
  <c r="M5582" i="155"/>
  <c r="F5582" i="155"/>
  <c r="G5582" i="155" s="1"/>
  <c r="H5582" i="155" s="1"/>
  <c r="M5581" i="155"/>
  <c r="F5581" i="155"/>
  <c r="G5581" i="155" s="1"/>
  <c r="H5581" i="155" s="1"/>
  <c r="F5580" i="155"/>
  <c r="G5580" i="155" s="1"/>
  <c r="H5580" i="155" s="1"/>
  <c r="F5579" i="155"/>
  <c r="G5579" i="155" s="1"/>
  <c r="H5579" i="155" s="1"/>
  <c r="F5578" i="155"/>
  <c r="G5578" i="155" s="1"/>
  <c r="H5578" i="155" s="1"/>
  <c r="M5574" i="155"/>
  <c r="F5574" i="155"/>
  <c r="G5574" i="155" s="1"/>
  <c r="H5574" i="155" s="1"/>
  <c r="M5573" i="155"/>
  <c r="F5573" i="155"/>
  <c r="G5573" i="155" s="1"/>
  <c r="H5573" i="155" s="1"/>
  <c r="N5573" i="155" s="1"/>
  <c r="M5572" i="155"/>
  <c r="F5572" i="155"/>
  <c r="G5572" i="155" s="1"/>
  <c r="H5572" i="155" s="1"/>
  <c r="M5571" i="155"/>
  <c r="F5571" i="155"/>
  <c r="G5571" i="155" s="1"/>
  <c r="H5571" i="155" s="1"/>
  <c r="M5570" i="155"/>
  <c r="F5570" i="155"/>
  <c r="G5570" i="155" s="1"/>
  <c r="H5570" i="155" s="1"/>
  <c r="M5569" i="155"/>
  <c r="F5569" i="155"/>
  <c r="G5569" i="155" s="1"/>
  <c r="H5569" i="155" s="1"/>
  <c r="M5568" i="155"/>
  <c r="F5568" i="155"/>
  <c r="G5568" i="155" s="1"/>
  <c r="H5568" i="155" s="1"/>
  <c r="M5567" i="155"/>
  <c r="F5567" i="155"/>
  <c r="G5567" i="155" s="1"/>
  <c r="H5567" i="155" s="1"/>
  <c r="N5566" i="155"/>
  <c r="N5565" i="155"/>
  <c r="N5564" i="155"/>
  <c r="N5563" i="155"/>
  <c r="R5560" i="155"/>
  <c r="N5980" i="155" l="1"/>
  <c r="N4836" i="155"/>
  <c r="N3956" i="155"/>
  <c r="J8796" i="155"/>
  <c r="J6596" i="155"/>
  <c r="N8796" i="155"/>
  <c r="N8708" i="155"/>
  <c r="J7212" i="155"/>
  <c r="N2460" i="155"/>
  <c r="N9852" i="155"/>
  <c r="N7828" i="155"/>
  <c r="N9324" i="155"/>
  <c r="N10380" i="155"/>
  <c r="N5364" i="155"/>
  <c r="J6508" i="155"/>
  <c r="N2196" i="155"/>
  <c r="J3956" i="155"/>
  <c r="N9148" i="155"/>
  <c r="N2628" i="155"/>
  <c r="N2548" i="155"/>
  <c r="J2548" i="155"/>
  <c r="J4924" i="155"/>
  <c r="J5364" i="155"/>
  <c r="N4924" i="155"/>
  <c r="N4660" i="155"/>
  <c r="N7740" i="155"/>
  <c r="N8532" i="155"/>
  <c r="J2108" i="155"/>
  <c r="J11172" i="155"/>
  <c r="N9588" i="155"/>
  <c r="J6860" i="155"/>
  <c r="J10380" i="155"/>
  <c r="J7828" i="155"/>
  <c r="N1492" i="155"/>
  <c r="N2020" i="155"/>
  <c r="J6420" i="155"/>
  <c r="N10908" i="155"/>
  <c r="J2020" i="155"/>
  <c r="N6860" i="155"/>
  <c r="J7740" i="155"/>
  <c r="N2100" i="155"/>
  <c r="N10996" i="155"/>
  <c r="J9148" i="155"/>
  <c r="J2452" i="155"/>
  <c r="J8708" i="155"/>
  <c r="J4660" i="155"/>
  <c r="N8788" i="155"/>
  <c r="N7468" i="155"/>
  <c r="N7212" i="155"/>
  <c r="N4652" i="155"/>
  <c r="J5804" i="155"/>
  <c r="N9060" i="155"/>
  <c r="H8006" i="155"/>
  <c r="P7936" i="155" s="1"/>
  <c r="J7652" i="155"/>
  <c r="J9588" i="155"/>
  <c r="J9324" i="155"/>
  <c r="N8884" i="155"/>
  <c r="N8004" i="155"/>
  <c r="N1924" i="155"/>
  <c r="N3604" i="155"/>
  <c r="N7996" i="155"/>
  <c r="J2100" i="155"/>
  <c r="J8884" i="155"/>
  <c r="J4836" i="155"/>
  <c r="N4828" i="155"/>
  <c r="N3596" i="155"/>
  <c r="J4572" i="155"/>
  <c r="J1492" i="155"/>
  <c r="N9940" i="155"/>
  <c r="J8788" i="155"/>
  <c r="N4572" i="155"/>
  <c r="J1484" i="155"/>
  <c r="N2452" i="155"/>
  <c r="J2196" i="155"/>
  <c r="J6772" i="155"/>
  <c r="J9060" i="155"/>
  <c r="N1484" i="155"/>
  <c r="H2638" i="155"/>
  <c r="P2568" i="155" s="1"/>
  <c r="J5980" i="155"/>
  <c r="J8532" i="155"/>
  <c r="J7996" i="155"/>
  <c r="J3604" i="155"/>
  <c r="J1924" i="155"/>
  <c r="H1934" i="155"/>
  <c r="P1864" i="155" s="1"/>
  <c r="J2636" i="155"/>
  <c r="N5804" i="155"/>
  <c r="J1844" i="155"/>
  <c r="N1748" i="155"/>
  <c r="J1932" i="155"/>
  <c r="J2628" i="155"/>
  <c r="J7476" i="155"/>
  <c r="N11119" i="155"/>
  <c r="H11174" i="155"/>
  <c r="J11119" i="155"/>
  <c r="J10996" i="155"/>
  <c r="H10943" i="155"/>
  <c r="H10998" i="155" s="1"/>
  <c r="J10930" i="155" s="1"/>
  <c r="J10908" i="155"/>
  <c r="H10855" i="155"/>
  <c r="H10910" i="155" s="1"/>
  <c r="J10842" i="155" s="1"/>
  <c r="J10468" i="155"/>
  <c r="H10415" i="155"/>
  <c r="H10470" i="155" s="1"/>
  <c r="J10402" i="155" s="1"/>
  <c r="H10327" i="155"/>
  <c r="H10382" i="155" s="1"/>
  <c r="J10314" i="155" s="1"/>
  <c r="J10292" i="155"/>
  <c r="H10239" i="155"/>
  <c r="H10294" i="155" s="1"/>
  <c r="J10226" i="155" s="1"/>
  <c r="N10226" i="155" s="1"/>
  <c r="J9940" i="155"/>
  <c r="H9887" i="155"/>
  <c r="H9942" i="155" s="1"/>
  <c r="J9874" i="155" s="1"/>
  <c r="H9799" i="155"/>
  <c r="H9854" i="155" s="1"/>
  <c r="J9786" i="155" s="1"/>
  <c r="J9852" i="155"/>
  <c r="H9535" i="155"/>
  <c r="H9590" i="155" s="1"/>
  <c r="J9522" i="155" s="1"/>
  <c r="J8444" i="155"/>
  <c r="H8391" i="155"/>
  <c r="H8446" i="155" s="1"/>
  <c r="H9007" i="155"/>
  <c r="H9062" i="155" s="1"/>
  <c r="H7599" i="155"/>
  <c r="H7654" i="155" s="1"/>
  <c r="H6719" i="155"/>
  <c r="H6774" i="155" s="1"/>
  <c r="H6455" i="155"/>
  <c r="H6510" i="155" s="1"/>
  <c r="J6442" i="155" s="1"/>
  <c r="H7159" i="155"/>
  <c r="H7214" i="155" s="1"/>
  <c r="J4652" i="155"/>
  <c r="H4607" i="155"/>
  <c r="H4662" i="155" s="1"/>
  <c r="H9271" i="155"/>
  <c r="H9326" i="155" s="1"/>
  <c r="J9258" i="155" s="1"/>
  <c r="H8479" i="155"/>
  <c r="H8534" i="155" s="1"/>
  <c r="J8466" i="155" s="1"/>
  <c r="H5311" i="155"/>
  <c r="H5366" i="155" s="1"/>
  <c r="J5298" i="155" s="1"/>
  <c r="J5311" i="155" s="1"/>
  <c r="H8798" i="155"/>
  <c r="H8655" i="155"/>
  <c r="H8710" i="155" s="1"/>
  <c r="H8831" i="155"/>
  <c r="H8886" i="155" s="1"/>
  <c r="H9095" i="155"/>
  <c r="H9150" i="155" s="1"/>
  <c r="H7687" i="155"/>
  <c r="H7742" i="155" s="1"/>
  <c r="J7674" i="155" s="1"/>
  <c r="H6807" i="155"/>
  <c r="H6862" i="155" s="1"/>
  <c r="H6543" i="155"/>
  <c r="H6598" i="155" s="1"/>
  <c r="J6530" i="155" s="1"/>
  <c r="H6367" i="155"/>
  <c r="H6422" i="155" s="1"/>
  <c r="J6354" i="155" s="1"/>
  <c r="H5927" i="155"/>
  <c r="H5982" i="155" s="1"/>
  <c r="J5914" i="155" s="1"/>
  <c r="H3903" i="155"/>
  <c r="H3958" i="155" s="1"/>
  <c r="J3868" i="155"/>
  <c r="H3815" i="155"/>
  <c r="H3870" i="155" s="1"/>
  <c r="J8972" i="155"/>
  <c r="H8919" i="155"/>
  <c r="H8974" i="155" s="1"/>
  <c r="J8906" i="155" s="1"/>
  <c r="N8906" i="155" s="1"/>
  <c r="H7511" i="155"/>
  <c r="H7566" i="155" s="1"/>
  <c r="J7498" i="155" s="1"/>
  <c r="J7564" i="155"/>
  <c r="H5751" i="155"/>
  <c r="H5806" i="155" s="1"/>
  <c r="J5738" i="155" s="1"/>
  <c r="N5738" i="155" s="1"/>
  <c r="J3780" i="155"/>
  <c r="H3727" i="155"/>
  <c r="H3782" i="155" s="1"/>
  <c r="J3714" i="155" s="1"/>
  <c r="H4871" i="155"/>
  <c r="H4926" i="155" s="1"/>
  <c r="J4858" i="155" s="1"/>
  <c r="H4783" i="155"/>
  <c r="H4838" i="155" s="1"/>
  <c r="J4770" i="155" s="1"/>
  <c r="N4770" i="155" s="1"/>
  <c r="J4828" i="155"/>
  <c r="H3551" i="155"/>
  <c r="H3606" i="155" s="1"/>
  <c r="J3538" i="155" s="1"/>
  <c r="J3596" i="155"/>
  <c r="H1967" i="155"/>
  <c r="H2022" i="155" s="1"/>
  <c r="J1954" i="155" s="1"/>
  <c r="J7916" i="155"/>
  <c r="H7863" i="155"/>
  <c r="H7918" i="155" s="1"/>
  <c r="H2495" i="155"/>
  <c r="H2550" i="155" s="1"/>
  <c r="H7775" i="155"/>
  <c r="H7830" i="155" s="1"/>
  <c r="J7762" i="155" s="1"/>
  <c r="J2284" i="155"/>
  <c r="H2231" i="155"/>
  <c r="H2286" i="155" s="1"/>
  <c r="J2218" i="155" s="1"/>
  <c r="H2143" i="155"/>
  <c r="H2198" i="155" s="1"/>
  <c r="J2130" i="155" s="1"/>
  <c r="J8004" i="155"/>
  <c r="J7468" i="155"/>
  <c r="H7478" i="155"/>
  <c r="J2460" i="155"/>
  <c r="H2462" i="155"/>
  <c r="H2110" i="155"/>
  <c r="J1756" i="155"/>
  <c r="J1748" i="155"/>
  <c r="H1758" i="155"/>
  <c r="H1494" i="155"/>
  <c r="H1791" i="155"/>
  <c r="H1846" i="155" s="1"/>
  <c r="H4519" i="155"/>
  <c r="H4574" i="155" s="1"/>
  <c r="J4506" i="155" s="1"/>
  <c r="N4506" i="155" s="1"/>
  <c r="J5611" i="155"/>
  <c r="N5601" i="155"/>
  <c r="J5617" i="155"/>
  <c r="H5628" i="155"/>
  <c r="N5603" i="155"/>
  <c r="N5614" i="155"/>
  <c r="J5615" i="155"/>
  <c r="J5609" i="155"/>
  <c r="N5625" i="155"/>
  <c r="N5628" i="155" s="1"/>
  <c r="J5607" i="155"/>
  <c r="J5619" i="155"/>
  <c r="J5616" i="155"/>
  <c r="J5626" i="155"/>
  <c r="J5625" i="155"/>
  <c r="J5608" i="155"/>
  <c r="J5627" i="155"/>
  <c r="J5570" i="155"/>
  <c r="N5570" i="155"/>
  <c r="N5583" i="155"/>
  <c r="J5583" i="155"/>
  <c r="N5585" i="155"/>
  <c r="J5585" i="155"/>
  <c r="N5587" i="155"/>
  <c r="J5587" i="155"/>
  <c r="N5568" i="155"/>
  <c r="J5568" i="155"/>
  <c r="J5581" i="155"/>
  <c r="N5581" i="155"/>
  <c r="J5590" i="155"/>
  <c r="N5590" i="155"/>
  <c r="N5588" i="155"/>
  <c r="J5588" i="155"/>
  <c r="J5582" i="155"/>
  <c r="N5582" i="155"/>
  <c r="N5586" i="155"/>
  <c r="J5586" i="155"/>
  <c r="N5574" i="155"/>
  <c r="J5574" i="155"/>
  <c r="J5571" i="155"/>
  <c r="N5571" i="155"/>
  <c r="N5572" i="155"/>
  <c r="J5572" i="155"/>
  <c r="H5591" i="155"/>
  <c r="H5562" i="155" s="1"/>
  <c r="N5569" i="155"/>
  <c r="J5569" i="155"/>
  <c r="N5567" i="155"/>
  <c r="J5567" i="155"/>
  <c r="J5589" i="155"/>
  <c r="N5589" i="155"/>
  <c r="N5604" i="155"/>
  <c r="J5606" i="155"/>
  <c r="N5612" i="155"/>
  <c r="J5573" i="155"/>
  <c r="J5584" i="155"/>
  <c r="J5605" i="155"/>
  <c r="J5613" i="155"/>
  <c r="J5602" i="155"/>
  <c r="J5610" i="155"/>
  <c r="J5618" i="155"/>
  <c r="H5620" i="155"/>
  <c r="S86" i="179"/>
  <c r="S82" i="179"/>
  <c r="S78" i="179"/>
  <c r="S77" i="179"/>
  <c r="S74" i="179"/>
  <c r="S70" i="179"/>
  <c r="Q147" i="179"/>
  <c r="Q146" i="179"/>
  <c r="Q141" i="179"/>
  <c r="Q119" i="179"/>
  <c r="S114" i="179"/>
  <c r="Q114" i="179"/>
  <c r="Q103" i="179"/>
  <c r="Q101" i="179"/>
  <c r="Q98" i="179"/>
  <c r="Q92" i="179"/>
  <c r="Q91" i="179"/>
  <c r="Q39" i="179"/>
  <c r="Q32" i="179"/>
  <c r="Q30" i="179"/>
  <c r="Q17" i="179"/>
  <c r="Q11" i="179"/>
  <c r="R10" i="179"/>
  <c r="M9" i="179"/>
  <c r="N9" i="179" s="1"/>
  <c r="Q8" i="179"/>
  <c r="M7" i="179"/>
  <c r="N7" i="179" s="1"/>
  <c r="M150" i="179"/>
  <c r="N150" i="179" s="1"/>
  <c r="AB149" i="179"/>
  <c r="AA149" i="179"/>
  <c r="Z149" i="179"/>
  <c r="Y149" i="179"/>
  <c r="X149" i="179"/>
  <c r="W149" i="179"/>
  <c r="V149" i="179"/>
  <c r="AB148" i="179"/>
  <c r="AA148" i="179"/>
  <c r="Z148" i="179"/>
  <c r="Y148" i="179"/>
  <c r="X148" i="179"/>
  <c r="W148" i="179"/>
  <c r="V148" i="179"/>
  <c r="AB147" i="179"/>
  <c r="AA147" i="179"/>
  <c r="Z147" i="179"/>
  <c r="Y147" i="179"/>
  <c r="X147" i="179"/>
  <c r="W147" i="179"/>
  <c r="V147" i="179"/>
  <c r="AB146" i="179"/>
  <c r="AA146" i="179"/>
  <c r="Z146" i="179"/>
  <c r="Y146" i="179"/>
  <c r="X146" i="179"/>
  <c r="W146" i="179"/>
  <c r="V146" i="179"/>
  <c r="AB145" i="179"/>
  <c r="AA145" i="179"/>
  <c r="Z145" i="179"/>
  <c r="Y145" i="179"/>
  <c r="X145" i="179"/>
  <c r="W145" i="179"/>
  <c r="V145" i="179"/>
  <c r="AB144" i="179"/>
  <c r="AA144" i="179"/>
  <c r="Z144" i="179"/>
  <c r="Y144" i="179"/>
  <c r="X144" i="179"/>
  <c r="W144" i="179"/>
  <c r="V144" i="179"/>
  <c r="AB143" i="179"/>
  <c r="AA143" i="179"/>
  <c r="Z143" i="179"/>
  <c r="Y143" i="179"/>
  <c r="X143" i="179"/>
  <c r="W143" i="179"/>
  <c r="V143" i="179"/>
  <c r="AB142" i="179"/>
  <c r="AA142" i="179"/>
  <c r="Z142" i="179"/>
  <c r="Y142" i="179"/>
  <c r="X142" i="179"/>
  <c r="W142" i="179"/>
  <c r="V142" i="179"/>
  <c r="AB141" i="179"/>
  <c r="AA141" i="179"/>
  <c r="Z141" i="179"/>
  <c r="Y141" i="179"/>
  <c r="X141" i="179"/>
  <c r="W141" i="179"/>
  <c r="V141" i="179"/>
  <c r="AB140" i="179"/>
  <c r="AA140" i="179"/>
  <c r="Z140" i="179"/>
  <c r="Y140" i="179"/>
  <c r="X140" i="179"/>
  <c r="W140" i="179"/>
  <c r="V140" i="179"/>
  <c r="AB139" i="179"/>
  <c r="AA139" i="179"/>
  <c r="Z139" i="179"/>
  <c r="Y139" i="179"/>
  <c r="X139" i="179"/>
  <c r="W139" i="179"/>
  <c r="V139" i="179"/>
  <c r="AB138" i="179"/>
  <c r="AA138" i="179"/>
  <c r="Z138" i="179"/>
  <c r="Y138" i="179"/>
  <c r="X138" i="179"/>
  <c r="W138" i="179"/>
  <c r="V138" i="179"/>
  <c r="AB137" i="179"/>
  <c r="AA137" i="179"/>
  <c r="Z137" i="179"/>
  <c r="Y137" i="179"/>
  <c r="X137" i="179"/>
  <c r="W137" i="179"/>
  <c r="V137" i="179"/>
  <c r="AB136" i="179"/>
  <c r="AA136" i="179"/>
  <c r="Z136" i="179"/>
  <c r="Y136" i="179"/>
  <c r="X136" i="179"/>
  <c r="W136" i="179"/>
  <c r="V136" i="179"/>
  <c r="AB135" i="179"/>
  <c r="AA135" i="179"/>
  <c r="Z135" i="179"/>
  <c r="Y135" i="179"/>
  <c r="X135" i="179"/>
  <c r="W135" i="179"/>
  <c r="V135" i="179"/>
  <c r="AB134" i="179"/>
  <c r="AA134" i="179"/>
  <c r="Z134" i="179"/>
  <c r="Y134" i="179"/>
  <c r="X134" i="179"/>
  <c r="W134" i="179"/>
  <c r="V134" i="179"/>
  <c r="S134" i="179"/>
  <c r="AB133" i="179"/>
  <c r="AA133" i="179"/>
  <c r="Z133" i="179"/>
  <c r="Y133" i="179"/>
  <c r="X133" i="179"/>
  <c r="W133" i="179"/>
  <c r="V133" i="179"/>
  <c r="AB132" i="179"/>
  <c r="AA132" i="179"/>
  <c r="Z132" i="179"/>
  <c r="Y132" i="179"/>
  <c r="X132" i="179"/>
  <c r="W132" i="179"/>
  <c r="V132" i="179"/>
  <c r="AB131" i="179"/>
  <c r="AA131" i="179"/>
  <c r="Z131" i="179"/>
  <c r="Y131" i="179"/>
  <c r="X131" i="179"/>
  <c r="W131" i="179"/>
  <c r="V131" i="179"/>
  <c r="AB130" i="179"/>
  <c r="AA130" i="179"/>
  <c r="Z130" i="179"/>
  <c r="Y130" i="179"/>
  <c r="X130" i="179"/>
  <c r="W130" i="179"/>
  <c r="V130" i="179"/>
  <c r="AB129" i="179"/>
  <c r="AA129" i="179"/>
  <c r="Z129" i="179"/>
  <c r="Y129" i="179"/>
  <c r="X129" i="179"/>
  <c r="W129" i="179"/>
  <c r="V129" i="179"/>
  <c r="AB128" i="179"/>
  <c r="AA128" i="179"/>
  <c r="Z128" i="179"/>
  <c r="Y128" i="179"/>
  <c r="X128" i="179"/>
  <c r="W128" i="179"/>
  <c r="V128" i="179"/>
  <c r="AB127" i="179"/>
  <c r="AA127" i="179"/>
  <c r="Z127" i="179"/>
  <c r="Y127" i="179"/>
  <c r="X127" i="179"/>
  <c r="W127" i="179"/>
  <c r="V127" i="179"/>
  <c r="AB126" i="179"/>
  <c r="AA126" i="179"/>
  <c r="Z126" i="179"/>
  <c r="Y126" i="179"/>
  <c r="X126" i="179"/>
  <c r="W126" i="179"/>
  <c r="V126" i="179"/>
  <c r="AB125" i="179"/>
  <c r="AA125" i="179"/>
  <c r="Z125" i="179"/>
  <c r="Y125" i="179"/>
  <c r="X125" i="179"/>
  <c r="W125" i="179"/>
  <c r="V125" i="179"/>
  <c r="AB124" i="179"/>
  <c r="AA124" i="179"/>
  <c r="Z124" i="179"/>
  <c r="Y124" i="179"/>
  <c r="X124" i="179"/>
  <c r="W124" i="179"/>
  <c r="V124" i="179"/>
  <c r="AB123" i="179"/>
  <c r="AA123" i="179"/>
  <c r="Z123" i="179"/>
  <c r="Y123" i="179"/>
  <c r="X123" i="179"/>
  <c r="W123" i="179"/>
  <c r="V123" i="179"/>
  <c r="AB122" i="179"/>
  <c r="AA122" i="179"/>
  <c r="Z122" i="179"/>
  <c r="Y122" i="179"/>
  <c r="X122" i="179"/>
  <c r="W122" i="179"/>
  <c r="V122" i="179"/>
  <c r="AB121" i="179"/>
  <c r="AA121" i="179"/>
  <c r="Z121" i="179"/>
  <c r="Y121" i="179"/>
  <c r="X121" i="179"/>
  <c r="W121" i="179"/>
  <c r="V121" i="179"/>
  <c r="AB120" i="179"/>
  <c r="AA120" i="179"/>
  <c r="Z120" i="179"/>
  <c r="Y120" i="179"/>
  <c r="X120" i="179"/>
  <c r="W120" i="179"/>
  <c r="V120" i="179"/>
  <c r="AB119" i="179"/>
  <c r="AA119" i="179"/>
  <c r="Z119" i="179"/>
  <c r="Y119" i="179"/>
  <c r="X119" i="179"/>
  <c r="W119" i="179"/>
  <c r="V119" i="179"/>
  <c r="AB118" i="179"/>
  <c r="AA118" i="179"/>
  <c r="Z118" i="179"/>
  <c r="Y118" i="179"/>
  <c r="X118" i="179"/>
  <c r="W118" i="179"/>
  <c r="V118" i="179"/>
  <c r="AB117" i="179"/>
  <c r="AA117" i="179"/>
  <c r="Z117" i="179"/>
  <c r="Y117" i="179"/>
  <c r="X117" i="179"/>
  <c r="W117" i="179"/>
  <c r="V117" i="179"/>
  <c r="AB116" i="179"/>
  <c r="AA116" i="179"/>
  <c r="Z116" i="179"/>
  <c r="Y116" i="179"/>
  <c r="X116" i="179"/>
  <c r="W116" i="179"/>
  <c r="V116" i="179"/>
  <c r="AB115" i="179"/>
  <c r="AA115" i="179"/>
  <c r="Z115" i="179"/>
  <c r="Y115" i="179"/>
  <c r="X115" i="179"/>
  <c r="W115" i="179"/>
  <c r="V115" i="179"/>
  <c r="AB114" i="179"/>
  <c r="AA114" i="179"/>
  <c r="Z114" i="179"/>
  <c r="Y114" i="179"/>
  <c r="X114" i="179"/>
  <c r="W114" i="179"/>
  <c r="V114" i="179"/>
  <c r="AB113" i="179"/>
  <c r="AA113" i="179"/>
  <c r="Z113" i="179"/>
  <c r="Y113" i="179"/>
  <c r="X113" i="179"/>
  <c r="W113" i="179"/>
  <c r="V113" i="179"/>
  <c r="AB112" i="179"/>
  <c r="AA112" i="179"/>
  <c r="Z112" i="179"/>
  <c r="Y112" i="179"/>
  <c r="X112" i="179"/>
  <c r="W112" i="179"/>
  <c r="V112" i="179"/>
  <c r="AB111" i="179"/>
  <c r="AA111" i="179"/>
  <c r="Z111" i="179"/>
  <c r="Y111" i="179"/>
  <c r="X111" i="179"/>
  <c r="W111" i="179"/>
  <c r="V111" i="179"/>
  <c r="AB110" i="179"/>
  <c r="AA110" i="179"/>
  <c r="Z110" i="179"/>
  <c r="Y110" i="179"/>
  <c r="X110" i="179"/>
  <c r="W110" i="179"/>
  <c r="V110" i="179"/>
  <c r="AB109" i="179"/>
  <c r="AA109" i="179"/>
  <c r="Z109" i="179"/>
  <c r="Y109" i="179"/>
  <c r="X109" i="179"/>
  <c r="W109" i="179"/>
  <c r="V109" i="179"/>
  <c r="AB108" i="179"/>
  <c r="AA108" i="179"/>
  <c r="Z108" i="179"/>
  <c r="Y108" i="179"/>
  <c r="X108" i="179"/>
  <c r="W108" i="179"/>
  <c r="V108" i="179"/>
  <c r="AB107" i="179"/>
  <c r="AA107" i="179"/>
  <c r="Z107" i="179"/>
  <c r="Y107" i="179"/>
  <c r="X107" i="179"/>
  <c r="W107" i="179"/>
  <c r="V107" i="179"/>
  <c r="AB106" i="179"/>
  <c r="AA106" i="179"/>
  <c r="Z106" i="179"/>
  <c r="Y106" i="179"/>
  <c r="X106" i="179"/>
  <c r="W106" i="179"/>
  <c r="V106" i="179"/>
  <c r="AB105" i="179"/>
  <c r="AA105" i="179"/>
  <c r="Z105" i="179"/>
  <c r="Y105" i="179"/>
  <c r="X105" i="179"/>
  <c r="W105" i="179"/>
  <c r="V105" i="179"/>
  <c r="AB104" i="179"/>
  <c r="AA104" i="179"/>
  <c r="Z104" i="179"/>
  <c r="Y104" i="179"/>
  <c r="X104" i="179"/>
  <c r="W104" i="179"/>
  <c r="V104" i="179"/>
  <c r="AB103" i="179"/>
  <c r="AA103" i="179"/>
  <c r="Z103" i="179"/>
  <c r="Y103" i="179"/>
  <c r="X103" i="179"/>
  <c r="W103" i="179"/>
  <c r="V103" i="179"/>
  <c r="AB102" i="179"/>
  <c r="AA102" i="179"/>
  <c r="Z102" i="179"/>
  <c r="Y102" i="179"/>
  <c r="X102" i="179"/>
  <c r="W102" i="179"/>
  <c r="V102" i="179"/>
  <c r="AB101" i="179"/>
  <c r="AA101" i="179"/>
  <c r="Z101" i="179"/>
  <c r="Y101" i="179"/>
  <c r="X101" i="179"/>
  <c r="W101" i="179"/>
  <c r="V101" i="179"/>
  <c r="AB100" i="179"/>
  <c r="AA100" i="179"/>
  <c r="Z100" i="179"/>
  <c r="Y100" i="179"/>
  <c r="X100" i="179"/>
  <c r="W100" i="179"/>
  <c r="V100" i="179"/>
  <c r="AB99" i="179"/>
  <c r="AA99" i="179"/>
  <c r="Z99" i="179"/>
  <c r="Y99" i="179"/>
  <c r="X99" i="179"/>
  <c r="W99" i="179"/>
  <c r="V99" i="179"/>
  <c r="AB98" i="179"/>
  <c r="AA98" i="179"/>
  <c r="Z98" i="179"/>
  <c r="Y98" i="179"/>
  <c r="X98" i="179"/>
  <c r="W98" i="179"/>
  <c r="V98" i="179"/>
  <c r="AB97" i="179"/>
  <c r="AA97" i="179"/>
  <c r="Z97" i="179"/>
  <c r="Y97" i="179"/>
  <c r="X97" i="179"/>
  <c r="W97" i="179"/>
  <c r="V97" i="179"/>
  <c r="AB96" i="179"/>
  <c r="AA96" i="179"/>
  <c r="Z96" i="179"/>
  <c r="Y96" i="179"/>
  <c r="X96" i="179"/>
  <c r="W96" i="179"/>
  <c r="V96" i="179"/>
  <c r="AB95" i="179"/>
  <c r="AA95" i="179"/>
  <c r="Z95" i="179"/>
  <c r="Y95" i="179"/>
  <c r="X95" i="179"/>
  <c r="W95" i="179"/>
  <c r="V95" i="179"/>
  <c r="AB94" i="179"/>
  <c r="AA94" i="179"/>
  <c r="Z94" i="179"/>
  <c r="Y94" i="179"/>
  <c r="X94" i="179"/>
  <c r="W94" i="179"/>
  <c r="V94" i="179"/>
  <c r="AB93" i="179"/>
  <c r="AA93" i="179"/>
  <c r="Z93" i="179"/>
  <c r="Y93" i="179"/>
  <c r="X93" i="179"/>
  <c r="W93" i="179"/>
  <c r="V93" i="179"/>
  <c r="AB92" i="179"/>
  <c r="AA92" i="179"/>
  <c r="Z92" i="179"/>
  <c r="Y92" i="179"/>
  <c r="X92" i="179"/>
  <c r="W92" i="179"/>
  <c r="V92" i="179"/>
  <c r="AB91" i="179"/>
  <c r="AA91" i="179"/>
  <c r="Z91" i="179"/>
  <c r="Y91" i="179"/>
  <c r="X91" i="179"/>
  <c r="W91" i="179"/>
  <c r="V91" i="179"/>
  <c r="AB90" i="179"/>
  <c r="AA90" i="179"/>
  <c r="Z90" i="179"/>
  <c r="Y90" i="179"/>
  <c r="X90" i="179"/>
  <c r="W90" i="179"/>
  <c r="V90" i="179"/>
  <c r="U90" i="179"/>
  <c r="T90" i="179"/>
  <c r="R90" i="179"/>
  <c r="Q90" i="179"/>
  <c r="AB89" i="179"/>
  <c r="AA89" i="179"/>
  <c r="Z89" i="179"/>
  <c r="Y89" i="179"/>
  <c r="X89" i="179"/>
  <c r="W89" i="179"/>
  <c r="V89" i="179"/>
  <c r="U89" i="179"/>
  <c r="T89" i="179"/>
  <c r="R89" i="179"/>
  <c r="Q89" i="179"/>
  <c r="AB88" i="179"/>
  <c r="AA88" i="179"/>
  <c r="Z88" i="179"/>
  <c r="Y88" i="179"/>
  <c r="X88" i="179"/>
  <c r="W88" i="179"/>
  <c r="V88" i="179"/>
  <c r="U88" i="179"/>
  <c r="T88" i="179"/>
  <c r="R88" i="179"/>
  <c r="Q88" i="179"/>
  <c r="AB87" i="179"/>
  <c r="AA87" i="179"/>
  <c r="Z87" i="179"/>
  <c r="Y87" i="179"/>
  <c r="X87" i="179"/>
  <c r="W87" i="179"/>
  <c r="V87" i="179"/>
  <c r="U87" i="179"/>
  <c r="T87" i="179"/>
  <c r="R87" i="179"/>
  <c r="Q87" i="179"/>
  <c r="AB86" i="179"/>
  <c r="AA86" i="179"/>
  <c r="Z86" i="179"/>
  <c r="Y86" i="179"/>
  <c r="X86" i="179"/>
  <c r="W86" i="179"/>
  <c r="V86" i="179"/>
  <c r="U86" i="179"/>
  <c r="T86" i="179"/>
  <c r="R86" i="179"/>
  <c r="Q86" i="179"/>
  <c r="AB85" i="179"/>
  <c r="AA85" i="179"/>
  <c r="Z85" i="179"/>
  <c r="Y85" i="179"/>
  <c r="X85" i="179"/>
  <c r="W85" i="179"/>
  <c r="V85" i="179"/>
  <c r="U85" i="179"/>
  <c r="T85" i="179"/>
  <c r="R85" i="179"/>
  <c r="Q85" i="179"/>
  <c r="AB84" i="179"/>
  <c r="AA84" i="179"/>
  <c r="Z84" i="179"/>
  <c r="Y84" i="179"/>
  <c r="X84" i="179"/>
  <c r="W84" i="179"/>
  <c r="V84" i="179"/>
  <c r="U84" i="179"/>
  <c r="T84" i="179"/>
  <c r="R84" i="179"/>
  <c r="Q84" i="179"/>
  <c r="AB83" i="179"/>
  <c r="AA83" i="179"/>
  <c r="Z83" i="179"/>
  <c r="Y83" i="179"/>
  <c r="X83" i="179"/>
  <c r="W83" i="179"/>
  <c r="V83" i="179"/>
  <c r="U83" i="179"/>
  <c r="T83" i="179"/>
  <c r="R83" i="179"/>
  <c r="Q83" i="179"/>
  <c r="AB82" i="179"/>
  <c r="AA82" i="179"/>
  <c r="Z82" i="179"/>
  <c r="Y82" i="179"/>
  <c r="X82" i="179"/>
  <c r="W82" i="179"/>
  <c r="V82" i="179"/>
  <c r="U82" i="179"/>
  <c r="T82" i="179"/>
  <c r="R82" i="179"/>
  <c r="Q82" i="179"/>
  <c r="AB81" i="179"/>
  <c r="AA81" i="179"/>
  <c r="Z81" i="179"/>
  <c r="Y81" i="179"/>
  <c r="X81" i="179"/>
  <c r="W81" i="179"/>
  <c r="V81" i="179"/>
  <c r="U81" i="179"/>
  <c r="T81" i="179"/>
  <c r="S81" i="179"/>
  <c r="R81" i="179"/>
  <c r="Q81" i="179"/>
  <c r="O81" i="179"/>
  <c r="M81" i="179"/>
  <c r="N81" i="179" s="1"/>
  <c r="AB80" i="179"/>
  <c r="AA80" i="179"/>
  <c r="Z80" i="179"/>
  <c r="Y80" i="179"/>
  <c r="X80" i="179"/>
  <c r="W80" i="179"/>
  <c r="V80" i="179"/>
  <c r="U80" i="179"/>
  <c r="T80" i="179"/>
  <c r="R80" i="179"/>
  <c r="Q80" i="179"/>
  <c r="AB79" i="179"/>
  <c r="AA79" i="179"/>
  <c r="Z79" i="179"/>
  <c r="Y79" i="179"/>
  <c r="X79" i="179"/>
  <c r="W79" i="179"/>
  <c r="V79" i="179"/>
  <c r="U79" i="179"/>
  <c r="T79" i="179"/>
  <c r="R79" i="179"/>
  <c r="Q79" i="179"/>
  <c r="AB78" i="179"/>
  <c r="AA78" i="179"/>
  <c r="Z78" i="179"/>
  <c r="Y78" i="179"/>
  <c r="X78" i="179"/>
  <c r="W78" i="179"/>
  <c r="V78" i="179"/>
  <c r="U78" i="179"/>
  <c r="T78" i="179"/>
  <c r="R78" i="179"/>
  <c r="Q78" i="179"/>
  <c r="AB77" i="179"/>
  <c r="AA77" i="179"/>
  <c r="Z77" i="179"/>
  <c r="Y77" i="179"/>
  <c r="X77" i="179"/>
  <c r="W77" i="179"/>
  <c r="V77" i="179"/>
  <c r="U77" i="179"/>
  <c r="T77" i="179"/>
  <c r="R77" i="179"/>
  <c r="Q77" i="179"/>
  <c r="AB76" i="179"/>
  <c r="AA76" i="179"/>
  <c r="Z76" i="179"/>
  <c r="Y76" i="179"/>
  <c r="X76" i="179"/>
  <c r="W76" i="179"/>
  <c r="V76" i="179"/>
  <c r="U76" i="179"/>
  <c r="T76" i="179"/>
  <c r="R76" i="179"/>
  <c r="Q76" i="179"/>
  <c r="AB75" i="179"/>
  <c r="AA75" i="179"/>
  <c r="Z75" i="179"/>
  <c r="Y75" i="179"/>
  <c r="X75" i="179"/>
  <c r="W75" i="179"/>
  <c r="V75" i="179"/>
  <c r="U75" i="179"/>
  <c r="T75" i="179"/>
  <c r="R75" i="179"/>
  <c r="Q75" i="179"/>
  <c r="AB74" i="179"/>
  <c r="AA74" i="179"/>
  <c r="Z74" i="179"/>
  <c r="Y74" i="179"/>
  <c r="X74" i="179"/>
  <c r="W74" i="179"/>
  <c r="V74" i="179"/>
  <c r="U74" i="179"/>
  <c r="T74" i="179"/>
  <c r="R74" i="179"/>
  <c r="Q74" i="179"/>
  <c r="AB73" i="179"/>
  <c r="AA73" i="179"/>
  <c r="Z73" i="179"/>
  <c r="Y73" i="179"/>
  <c r="X73" i="179"/>
  <c r="W73" i="179"/>
  <c r="V73" i="179"/>
  <c r="U73" i="179"/>
  <c r="T73" i="179"/>
  <c r="S73" i="179"/>
  <c r="R73" i="179"/>
  <c r="Q73" i="179"/>
  <c r="O73" i="179"/>
  <c r="M73" i="179"/>
  <c r="N73" i="179" s="1"/>
  <c r="AB72" i="179"/>
  <c r="AA72" i="179"/>
  <c r="Z72" i="179"/>
  <c r="Y72" i="179"/>
  <c r="X72" i="179"/>
  <c r="W72" i="179"/>
  <c r="V72" i="179"/>
  <c r="U72" i="179"/>
  <c r="T72" i="179"/>
  <c r="R72" i="179"/>
  <c r="Q72" i="179"/>
  <c r="AB71" i="179"/>
  <c r="AA71" i="179"/>
  <c r="Z71" i="179"/>
  <c r="Y71" i="179"/>
  <c r="X71" i="179"/>
  <c r="W71" i="179"/>
  <c r="V71" i="179"/>
  <c r="U71" i="179"/>
  <c r="T71" i="179"/>
  <c r="R71" i="179"/>
  <c r="Q71" i="179"/>
  <c r="AB70" i="179"/>
  <c r="AA70" i="179"/>
  <c r="Z70" i="179"/>
  <c r="Y70" i="179"/>
  <c r="X70" i="179"/>
  <c r="W70" i="179"/>
  <c r="V70" i="179"/>
  <c r="U70" i="179"/>
  <c r="T70" i="179"/>
  <c r="R70" i="179"/>
  <c r="Q70" i="179"/>
  <c r="AB69" i="179"/>
  <c r="AA69" i="179"/>
  <c r="Z69" i="179"/>
  <c r="Y69" i="179"/>
  <c r="X69" i="179"/>
  <c r="W69" i="179"/>
  <c r="V69" i="179"/>
  <c r="U69" i="179"/>
  <c r="T69" i="179"/>
  <c r="R69" i="179"/>
  <c r="Q69" i="179"/>
  <c r="AB68" i="179"/>
  <c r="AA68" i="179"/>
  <c r="Z68" i="179"/>
  <c r="Y68" i="179"/>
  <c r="X68" i="179"/>
  <c r="W68" i="179"/>
  <c r="V68" i="179"/>
  <c r="U68" i="179"/>
  <c r="T68" i="179"/>
  <c r="R68" i="179"/>
  <c r="Q68" i="179"/>
  <c r="AB67" i="179"/>
  <c r="AA67" i="179"/>
  <c r="Z67" i="179"/>
  <c r="Y67" i="179"/>
  <c r="X67" i="179"/>
  <c r="W67" i="179"/>
  <c r="V67" i="179"/>
  <c r="U67" i="179"/>
  <c r="T67" i="179"/>
  <c r="R67" i="179"/>
  <c r="Q67" i="179"/>
  <c r="AB66" i="179"/>
  <c r="AA66" i="179"/>
  <c r="Z66" i="179"/>
  <c r="Y66" i="179"/>
  <c r="X66" i="179"/>
  <c r="W66" i="179"/>
  <c r="V66" i="179"/>
  <c r="U66" i="179"/>
  <c r="T66" i="179"/>
  <c r="R66" i="179"/>
  <c r="Q66" i="179"/>
  <c r="AB65" i="179"/>
  <c r="AA65" i="179"/>
  <c r="Z65" i="179"/>
  <c r="Y65" i="179"/>
  <c r="X65" i="179"/>
  <c r="W65" i="179"/>
  <c r="V65" i="179"/>
  <c r="U65" i="179"/>
  <c r="T65" i="179"/>
  <c r="R65" i="179"/>
  <c r="Q65" i="179"/>
  <c r="O65" i="179"/>
  <c r="AB64" i="179"/>
  <c r="AA64" i="179"/>
  <c r="Z64" i="179"/>
  <c r="Y64" i="179"/>
  <c r="X64" i="179"/>
  <c r="W64" i="179"/>
  <c r="V64" i="179"/>
  <c r="U64" i="179"/>
  <c r="T64" i="179"/>
  <c r="R64" i="179"/>
  <c r="Q64" i="179"/>
  <c r="AB63" i="179"/>
  <c r="AA63" i="179"/>
  <c r="Z63" i="179"/>
  <c r="Y63" i="179"/>
  <c r="X63" i="179"/>
  <c r="W63" i="179"/>
  <c r="V63" i="179"/>
  <c r="U63" i="179"/>
  <c r="T63" i="179"/>
  <c r="R63" i="179"/>
  <c r="Q63" i="179"/>
  <c r="AB62" i="179"/>
  <c r="AA62" i="179"/>
  <c r="Z62" i="179"/>
  <c r="Y62" i="179"/>
  <c r="X62" i="179"/>
  <c r="W62" i="179"/>
  <c r="V62" i="179"/>
  <c r="U62" i="179"/>
  <c r="T62" i="179"/>
  <c r="R62" i="179"/>
  <c r="Q62" i="179"/>
  <c r="AB61" i="179"/>
  <c r="AA61" i="179"/>
  <c r="Z61" i="179"/>
  <c r="Y61" i="179"/>
  <c r="X61" i="179"/>
  <c r="W61" i="179"/>
  <c r="V61" i="179"/>
  <c r="U61" i="179"/>
  <c r="T61" i="179"/>
  <c r="R61" i="179"/>
  <c r="Q61" i="179"/>
  <c r="AB60" i="179"/>
  <c r="AA60" i="179"/>
  <c r="Z60" i="179"/>
  <c r="Y60" i="179"/>
  <c r="X60" i="179"/>
  <c r="W60" i="179"/>
  <c r="V60" i="179"/>
  <c r="U60" i="179"/>
  <c r="T60" i="179"/>
  <c r="R60" i="179"/>
  <c r="Q60" i="179"/>
  <c r="AB59" i="179"/>
  <c r="AA59" i="179"/>
  <c r="Z59" i="179"/>
  <c r="Y59" i="179"/>
  <c r="X59" i="179"/>
  <c r="W59" i="179"/>
  <c r="V59" i="179"/>
  <c r="U59" i="179"/>
  <c r="T59" i="179"/>
  <c r="R59" i="179"/>
  <c r="Q59" i="179"/>
  <c r="AB58" i="179"/>
  <c r="AA58" i="179"/>
  <c r="Z58" i="179"/>
  <c r="Y58" i="179"/>
  <c r="X58" i="179"/>
  <c r="W58" i="179"/>
  <c r="V58" i="179"/>
  <c r="U58" i="179"/>
  <c r="T58" i="179"/>
  <c r="R58" i="179"/>
  <c r="Q58" i="179"/>
  <c r="AB57" i="179"/>
  <c r="AA57" i="179"/>
  <c r="Z57" i="179"/>
  <c r="Y57" i="179"/>
  <c r="X57" i="179"/>
  <c r="W57" i="179"/>
  <c r="V57" i="179"/>
  <c r="U57" i="179"/>
  <c r="T57" i="179"/>
  <c r="R57" i="179"/>
  <c r="Q57" i="179"/>
  <c r="S57" i="179"/>
  <c r="AB56" i="179"/>
  <c r="AA56" i="179"/>
  <c r="Z56" i="179"/>
  <c r="Y56" i="179"/>
  <c r="X56" i="179"/>
  <c r="W56" i="179"/>
  <c r="V56" i="179"/>
  <c r="U56" i="179"/>
  <c r="T56" i="179"/>
  <c r="R56" i="179"/>
  <c r="Q56" i="179"/>
  <c r="AB55" i="179"/>
  <c r="AA55" i="179"/>
  <c r="Z55" i="179"/>
  <c r="Y55" i="179"/>
  <c r="X55" i="179"/>
  <c r="W55" i="179"/>
  <c r="V55" i="179"/>
  <c r="U55" i="179"/>
  <c r="T55" i="179"/>
  <c r="R55" i="179"/>
  <c r="Q55" i="179"/>
  <c r="AB54" i="179"/>
  <c r="AA54" i="179"/>
  <c r="Z54" i="179"/>
  <c r="Y54" i="179"/>
  <c r="X54" i="179"/>
  <c r="W54" i="179"/>
  <c r="V54" i="179"/>
  <c r="U54" i="179"/>
  <c r="T54" i="179"/>
  <c r="R54" i="179"/>
  <c r="Q54" i="179"/>
  <c r="AB53" i="179"/>
  <c r="AA53" i="179"/>
  <c r="Z53" i="179"/>
  <c r="Y53" i="179"/>
  <c r="X53" i="179"/>
  <c r="W53" i="179"/>
  <c r="V53" i="179"/>
  <c r="U53" i="179"/>
  <c r="T53" i="179"/>
  <c r="R53" i="179"/>
  <c r="Q53" i="179"/>
  <c r="AB52" i="179"/>
  <c r="AA52" i="179"/>
  <c r="Z52" i="179"/>
  <c r="Y52" i="179"/>
  <c r="X52" i="179"/>
  <c r="W52" i="179"/>
  <c r="V52" i="179"/>
  <c r="U52" i="179"/>
  <c r="T52" i="179"/>
  <c r="R52" i="179"/>
  <c r="Q52" i="179"/>
  <c r="AB51" i="179"/>
  <c r="AA51" i="179"/>
  <c r="Z51" i="179"/>
  <c r="Y51" i="179"/>
  <c r="X51" i="179"/>
  <c r="W51" i="179"/>
  <c r="V51" i="179"/>
  <c r="U51" i="179"/>
  <c r="T51" i="179"/>
  <c r="R51" i="179"/>
  <c r="Q51" i="179"/>
  <c r="AB50" i="179"/>
  <c r="AA50" i="179"/>
  <c r="Z50" i="179"/>
  <c r="Y50" i="179"/>
  <c r="X50" i="179"/>
  <c r="W50" i="179"/>
  <c r="V50" i="179"/>
  <c r="U50" i="179"/>
  <c r="T50" i="179"/>
  <c r="R50" i="179"/>
  <c r="Q50" i="179"/>
  <c r="AB49" i="179"/>
  <c r="AA49" i="179"/>
  <c r="Z49" i="179"/>
  <c r="Y49" i="179"/>
  <c r="X49" i="179"/>
  <c r="W49" i="179"/>
  <c r="V49" i="179"/>
  <c r="U49" i="179"/>
  <c r="T49" i="179"/>
  <c r="R49" i="179"/>
  <c r="Q49" i="179"/>
  <c r="AB48" i="179"/>
  <c r="AA48" i="179"/>
  <c r="Z48" i="179"/>
  <c r="Y48" i="179"/>
  <c r="X48" i="179"/>
  <c r="W48" i="179"/>
  <c r="V48" i="179"/>
  <c r="U48" i="179"/>
  <c r="T48" i="179"/>
  <c r="R48" i="179"/>
  <c r="Q48" i="179"/>
  <c r="AB47" i="179"/>
  <c r="AA47" i="179"/>
  <c r="Z47" i="179"/>
  <c r="Y47" i="179"/>
  <c r="X47" i="179"/>
  <c r="W47" i="179"/>
  <c r="V47" i="179"/>
  <c r="U47" i="179"/>
  <c r="T47" i="179"/>
  <c r="R47" i="179"/>
  <c r="Q47" i="179"/>
  <c r="AB46" i="179"/>
  <c r="AA46" i="179"/>
  <c r="Z46" i="179"/>
  <c r="Y46" i="179"/>
  <c r="X46" i="179"/>
  <c r="W46" i="179"/>
  <c r="V46" i="179"/>
  <c r="AB45" i="179"/>
  <c r="AA45" i="179"/>
  <c r="Z45" i="179"/>
  <c r="Y45" i="179"/>
  <c r="X45" i="179"/>
  <c r="W45" i="179"/>
  <c r="V45" i="179"/>
  <c r="AB44" i="179"/>
  <c r="AA44" i="179"/>
  <c r="Z44" i="179"/>
  <c r="Y44" i="179"/>
  <c r="X44" i="179"/>
  <c r="W44" i="179"/>
  <c r="V44" i="179"/>
  <c r="AB43" i="179"/>
  <c r="AA43" i="179"/>
  <c r="Z43" i="179"/>
  <c r="Y43" i="179"/>
  <c r="X43" i="179"/>
  <c r="W43" i="179"/>
  <c r="V43" i="179"/>
  <c r="AB42" i="179"/>
  <c r="AA42" i="179"/>
  <c r="Z42" i="179"/>
  <c r="Y42" i="179"/>
  <c r="X42" i="179"/>
  <c r="W42" i="179"/>
  <c r="V42" i="179"/>
  <c r="AB41" i="179"/>
  <c r="AA41" i="179"/>
  <c r="Z41" i="179"/>
  <c r="Y41" i="179"/>
  <c r="X41" i="179"/>
  <c r="W41" i="179"/>
  <c r="V41" i="179"/>
  <c r="AB40" i="179"/>
  <c r="AA40" i="179"/>
  <c r="Z40" i="179"/>
  <c r="Y40" i="179"/>
  <c r="X40" i="179"/>
  <c r="W40" i="179"/>
  <c r="V40" i="179"/>
  <c r="AB39" i="179"/>
  <c r="AA39" i="179"/>
  <c r="Z39" i="179"/>
  <c r="Y39" i="179"/>
  <c r="X39" i="179"/>
  <c r="W39" i="179"/>
  <c r="V39" i="179"/>
  <c r="AB38" i="179"/>
  <c r="AA38" i="179"/>
  <c r="Z38" i="179"/>
  <c r="Y38" i="179"/>
  <c r="X38" i="179"/>
  <c r="W38" i="179"/>
  <c r="V38" i="179"/>
  <c r="AB37" i="179"/>
  <c r="AA37" i="179"/>
  <c r="Z37" i="179"/>
  <c r="Y37" i="179"/>
  <c r="X37" i="179"/>
  <c r="W37" i="179"/>
  <c r="V37" i="179"/>
  <c r="AB36" i="179"/>
  <c r="AA36" i="179"/>
  <c r="Z36" i="179"/>
  <c r="Y36" i="179"/>
  <c r="X36" i="179"/>
  <c r="W36" i="179"/>
  <c r="V36" i="179"/>
  <c r="AB35" i="179"/>
  <c r="AA35" i="179"/>
  <c r="Z35" i="179"/>
  <c r="Y35" i="179"/>
  <c r="X35" i="179"/>
  <c r="W35" i="179"/>
  <c r="V35" i="179"/>
  <c r="AB34" i="179"/>
  <c r="AA34" i="179"/>
  <c r="Z34" i="179"/>
  <c r="Y34" i="179"/>
  <c r="X34" i="179"/>
  <c r="W34" i="179"/>
  <c r="V34" i="179"/>
  <c r="AB33" i="179"/>
  <c r="AA33" i="179"/>
  <c r="Z33" i="179"/>
  <c r="Y33" i="179"/>
  <c r="X33" i="179"/>
  <c r="W33" i="179"/>
  <c r="V33" i="179"/>
  <c r="AB32" i="179"/>
  <c r="AA32" i="179"/>
  <c r="Z32" i="179"/>
  <c r="Y32" i="179"/>
  <c r="X32" i="179"/>
  <c r="W32" i="179"/>
  <c r="V32" i="179"/>
  <c r="AB31" i="179"/>
  <c r="AA31" i="179"/>
  <c r="Z31" i="179"/>
  <c r="Y31" i="179"/>
  <c r="X31" i="179"/>
  <c r="W31" i="179"/>
  <c r="V31" i="179"/>
  <c r="AB30" i="179"/>
  <c r="AA30" i="179"/>
  <c r="Z30" i="179"/>
  <c r="Y30" i="179"/>
  <c r="X30" i="179"/>
  <c r="W30" i="179"/>
  <c r="V30" i="179"/>
  <c r="AB29" i="179"/>
  <c r="AA29" i="179"/>
  <c r="Z29" i="179"/>
  <c r="Y29" i="179"/>
  <c r="X29" i="179"/>
  <c r="W29" i="179"/>
  <c r="V29" i="179"/>
  <c r="AB28" i="179"/>
  <c r="AA28" i="179"/>
  <c r="Z28" i="179"/>
  <c r="Y28" i="179"/>
  <c r="X28" i="179"/>
  <c r="W28" i="179"/>
  <c r="V28" i="179"/>
  <c r="AB27" i="179"/>
  <c r="AA27" i="179"/>
  <c r="Z27" i="179"/>
  <c r="Y27" i="179"/>
  <c r="X27" i="179"/>
  <c r="W27" i="179"/>
  <c r="V27" i="179"/>
  <c r="AB26" i="179"/>
  <c r="AA26" i="179"/>
  <c r="Z26" i="179"/>
  <c r="Y26" i="179"/>
  <c r="X26" i="179"/>
  <c r="W26" i="179"/>
  <c r="V26" i="179"/>
  <c r="AB25" i="179"/>
  <c r="AA25" i="179"/>
  <c r="Z25" i="179"/>
  <c r="Y25" i="179"/>
  <c r="X25" i="179"/>
  <c r="W25" i="179"/>
  <c r="V25" i="179"/>
  <c r="AB24" i="179"/>
  <c r="AA24" i="179"/>
  <c r="Z24" i="179"/>
  <c r="Y24" i="179"/>
  <c r="X24" i="179"/>
  <c r="W24" i="179"/>
  <c r="V24" i="179"/>
  <c r="AB23" i="179"/>
  <c r="AA23" i="179"/>
  <c r="Z23" i="179"/>
  <c r="Y23" i="179"/>
  <c r="X23" i="179"/>
  <c r="W23" i="179"/>
  <c r="V23" i="179"/>
  <c r="AB22" i="179"/>
  <c r="AA22" i="179"/>
  <c r="Z22" i="179"/>
  <c r="Y22" i="179"/>
  <c r="X22" i="179"/>
  <c r="W22" i="179"/>
  <c r="V22" i="179"/>
  <c r="AB21" i="179"/>
  <c r="AA21" i="179"/>
  <c r="Z21" i="179"/>
  <c r="Y21" i="179"/>
  <c r="X21" i="179"/>
  <c r="W21" i="179"/>
  <c r="V21" i="179"/>
  <c r="AB20" i="179"/>
  <c r="AA20" i="179"/>
  <c r="Z20" i="179"/>
  <c r="Y20" i="179"/>
  <c r="X20" i="179"/>
  <c r="W20" i="179"/>
  <c r="V20" i="179"/>
  <c r="AB19" i="179"/>
  <c r="AA19" i="179"/>
  <c r="Z19" i="179"/>
  <c r="Y19" i="179"/>
  <c r="X19" i="179"/>
  <c r="W19" i="179"/>
  <c r="V19" i="179"/>
  <c r="AB18" i="179"/>
  <c r="AA18" i="179"/>
  <c r="Z18" i="179"/>
  <c r="Y18" i="179"/>
  <c r="X18" i="179"/>
  <c r="W18" i="179"/>
  <c r="V18" i="179"/>
  <c r="AB17" i="179"/>
  <c r="AA17" i="179"/>
  <c r="Z17" i="179"/>
  <c r="Y17" i="179"/>
  <c r="X17" i="179"/>
  <c r="W17" i="179"/>
  <c r="V17" i="179"/>
  <c r="AB16" i="179"/>
  <c r="AA16" i="179"/>
  <c r="Z16" i="179"/>
  <c r="Y16" i="179"/>
  <c r="X16" i="179"/>
  <c r="W16" i="179"/>
  <c r="V16" i="179"/>
  <c r="AB15" i="179"/>
  <c r="AA15" i="179"/>
  <c r="Z15" i="179"/>
  <c r="Y15" i="179"/>
  <c r="X15" i="179"/>
  <c r="W15" i="179"/>
  <c r="V15" i="179"/>
  <c r="AB14" i="179"/>
  <c r="AA14" i="179"/>
  <c r="Z14" i="179"/>
  <c r="Y14" i="179"/>
  <c r="X14" i="179"/>
  <c r="W14" i="179"/>
  <c r="V14" i="179"/>
  <c r="AB13" i="179"/>
  <c r="AA13" i="179"/>
  <c r="Z13" i="179"/>
  <c r="Y13" i="179"/>
  <c r="X13" i="179"/>
  <c r="W13" i="179"/>
  <c r="V13" i="179"/>
  <c r="AB12" i="179"/>
  <c r="AA12" i="179"/>
  <c r="Z12" i="179"/>
  <c r="Y12" i="179"/>
  <c r="X12" i="179"/>
  <c r="W12" i="179"/>
  <c r="V12" i="179"/>
  <c r="AB11" i="179"/>
  <c r="AA11" i="179"/>
  <c r="Z11" i="179"/>
  <c r="Y11" i="179"/>
  <c r="X11" i="179"/>
  <c r="W11" i="179"/>
  <c r="V11" i="179"/>
  <c r="AB10" i="179"/>
  <c r="AA10" i="179"/>
  <c r="Z10" i="179"/>
  <c r="Y10" i="179"/>
  <c r="X10" i="179"/>
  <c r="W10" i="179"/>
  <c r="V10" i="179"/>
  <c r="AB9" i="179"/>
  <c r="AA9" i="179"/>
  <c r="Z9" i="179"/>
  <c r="Y9" i="179"/>
  <c r="X9" i="179"/>
  <c r="W9" i="179"/>
  <c r="V9" i="179"/>
  <c r="U9" i="179"/>
  <c r="T9" i="179"/>
  <c r="S9" i="179"/>
  <c r="R9" i="179"/>
  <c r="O9" i="179"/>
  <c r="AB8" i="179"/>
  <c r="AA8" i="179"/>
  <c r="Z8" i="179"/>
  <c r="Y8" i="179"/>
  <c r="X8" i="179"/>
  <c r="W8" i="179"/>
  <c r="V8" i="179"/>
  <c r="U8" i="179"/>
  <c r="T8" i="179"/>
  <c r="S8" i="179"/>
  <c r="R8" i="179"/>
  <c r="AB7" i="179"/>
  <c r="AA7" i="179"/>
  <c r="Z7" i="179"/>
  <c r="Y7" i="179"/>
  <c r="X7" i="179"/>
  <c r="W7" i="179"/>
  <c r="V7" i="179"/>
  <c r="U7" i="179"/>
  <c r="T7" i="179"/>
  <c r="S7" i="179"/>
  <c r="R7" i="179"/>
  <c r="Q5" i="179"/>
  <c r="R4" i="179" s="1"/>
  <c r="R5" i="179" s="1"/>
  <c r="S4" i="179" s="1"/>
  <c r="S5" i="179" s="1"/>
  <c r="T4" i="179" s="1"/>
  <c r="T5" i="179" s="1"/>
  <c r="U4" i="179" s="1"/>
  <c r="U5" i="179" s="1"/>
  <c r="V4" i="179" s="1"/>
  <c r="V5" i="179" s="1"/>
  <c r="W4" i="179" s="1"/>
  <c r="W5" i="179" s="1"/>
  <c r="X4" i="179" s="1"/>
  <c r="X5" i="179" s="1"/>
  <c r="Y4" i="179" s="1"/>
  <c r="Y5" i="179" s="1"/>
  <c r="Z4" i="179" s="1"/>
  <c r="Z5" i="179" s="1"/>
  <c r="AA4" i="179" s="1"/>
  <c r="AA5" i="179" s="1"/>
  <c r="AB4" i="179" s="1"/>
  <c r="AB5" i="179" s="1"/>
  <c r="M4419" i="155"/>
  <c r="S119" i="179" l="1"/>
  <c r="J2586" i="155"/>
  <c r="J2599" i="155" s="1"/>
  <c r="J2571" i="155"/>
  <c r="N2571" i="155" s="1"/>
  <c r="N2583" i="155" s="1"/>
  <c r="J1882" i="155"/>
  <c r="N1882" i="155" s="1"/>
  <c r="N1895" i="155" s="1"/>
  <c r="J1867" i="155"/>
  <c r="J1879" i="155" s="1"/>
  <c r="J7939" i="155"/>
  <c r="J7951" i="155" s="1"/>
  <c r="J7954" i="155"/>
  <c r="J7967" i="155" s="1"/>
  <c r="J8378" i="155"/>
  <c r="N8378" i="155" s="1"/>
  <c r="J8410" i="155"/>
  <c r="J11138" i="155"/>
  <c r="P11104" i="155"/>
  <c r="J11122" i="155"/>
  <c r="J10943" i="155"/>
  <c r="N10930" i="155"/>
  <c r="N10943" i="155" s="1"/>
  <c r="P10928" i="155"/>
  <c r="J10967" i="155"/>
  <c r="N10967" i="155" s="1"/>
  <c r="J10966" i="155"/>
  <c r="N10966" i="155" s="1"/>
  <c r="J10964" i="155"/>
  <c r="N10964" i="155" s="1"/>
  <c r="J10962" i="155"/>
  <c r="J10965" i="155"/>
  <c r="N10965" i="155" s="1"/>
  <c r="J10963" i="155"/>
  <c r="N10963" i="155" s="1"/>
  <c r="J10947" i="155"/>
  <c r="N10947" i="155" s="1"/>
  <c r="J10948" i="155"/>
  <c r="N10948" i="155" s="1"/>
  <c r="J10946" i="155"/>
  <c r="J10855" i="155"/>
  <c r="N10842" i="155"/>
  <c r="N10855" i="155" s="1"/>
  <c r="P10840" i="155"/>
  <c r="J10859" i="155"/>
  <c r="N10859" i="155" s="1"/>
  <c r="J10879" i="155"/>
  <c r="N10879" i="155" s="1"/>
  <c r="J10877" i="155"/>
  <c r="N10877" i="155" s="1"/>
  <c r="J10875" i="155"/>
  <c r="N10875" i="155" s="1"/>
  <c r="J10874" i="155"/>
  <c r="J10858" i="155"/>
  <c r="J10876" i="155"/>
  <c r="N10876" i="155" s="1"/>
  <c r="J10860" i="155"/>
  <c r="N10860" i="155" s="1"/>
  <c r="J10878" i="155"/>
  <c r="N10878" i="155" s="1"/>
  <c r="N10402" i="155"/>
  <c r="J10444" i="155"/>
  <c r="N10444" i="155" s="1"/>
  <c r="J10442" i="155"/>
  <c r="N10442" i="155" s="1"/>
  <c r="J10440" i="155"/>
  <c r="N10440" i="155" s="1"/>
  <c r="J10438" i="155"/>
  <c r="N10438" i="155" s="1"/>
  <c r="J10436" i="155"/>
  <c r="N10436" i="155" s="1"/>
  <c r="J10434" i="155"/>
  <c r="P10400" i="155"/>
  <c r="J10445" i="155"/>
  <c r="N10445" i="155" s="1"/>
  <c r="J10443" i="155"/>
  <c r="N10443" i="155" s="1"/>
  <c r="J10441" i="155"/>
  <c r="N10441" i="155" s="1"/>
  <c r="J10439" i="155"/>
  <c r="N10439" i="155" s="1"/>
  <c r="J10437" i="155"/>
  <c r="N10437" i="155" s="1"/>
  <c r="J10435" i="155"/>
  <c r="N10435" i="155" s="1"/>
  <c r="J10420" i="155"/>
  <c r="N10420" i="155" s="1"/>
  <c r="J10419" i="155"/>
  <c r="N10419" i="155" s="1"/>
  <c r="J10421" i="155"/>
  <c r="N10421" i="155" s="1"/>
  <c r="J10418" i="155"/>
  <c r="J10403" i="155"/>
  <c r="N10403" i="155" s="1"/>
  <c r="N10314" i="155"/>
  <c r="J10356" i="155"/>
  <c r="N10356" i="155" s="1"/>
  <c r="J10354" i="155"/>
  <c r="N10354" i="155" s="1"/>
  <c r="J10352" i="155"/>
  <c r="N10352" i="155" s="1"/>
  <c r="J10350" i="155"/>
  <c r="N10350" i="155" s="1"/>
  <c r="J10348" i="155"/>
  <c r="N10348" i="155" s="1"/>
  <c r="J10346" i="155"/>
  <c r="P10312" i="155"/>
  <c r="J10315" i="155"/>
  <c r="N10315" i="155" s="1"/>
  <c r="J10347" i="155"/>
  <c r="N10347" i="155" s="1"/>
  <c r="J10351" i="155"/>
  <c r="N10351" i="155" s="1"/>
  <c r="J10349" i="155"/>
  <c r="N10349" i="155" s="1"/>
  <c r="J10330" i="155"/>
  <c r="J10355" i="155"/>
  <c r="N10355" i="155" s="1"/>
  <c r="J10353" i="155"/>
  <c r="N10353" i="155" s="1"/>
  <c r="J10332" i="155"/>
  <c r="N10332" i="155" s="1"/>
  <c r="J10357" i="155"/>
  <c r="N10357" i="155" s="1"/>
  <c r="J10331" i="155"/>
  <c r="N10331" i="155" s="1"/>
  <c r="J10333" i="155"/>
  <c r="N10333" i="155" s="1"/>
  <c r="J10268" i="155"/>
  <c r="N10268" i="155" s="1"/>
  <c r="J10266" i="155"/>
  <c r="N10266" i="155" s="1"/>
  <c r="J10264" i="155"/>
  <c r="N10264" i="155" s="1"/>
  <c r="J10262" i="155"/>
  <c r="N10262" i="155" s="1"/>
  <c r="J10260" i="155"/>
  <c r="N10260" i="155" s="1"/>
  <c r="J10258" i="155"/>
  <c r="P10224" i="155"/>
  <c r="J10244" i="155"/>
  <c r="N10244" i="155" s="1"/>
  <c r="J10243" i="155"/>
  <c r="N10243" i="155" s="1"/>
  <c r="J10267" i="155"/>
  <c r="N10267" i="155" s="1"/>
  <c r="J10259" i="155"/>
  <c r="N10259" i="155" s="1"/>
  <c r="J10242" i="155"/>
  <c r="J10245" i="155"/>
  <c r="N10245" i="155" s="1"/>
  <c r="J10261" i="155"/>
  <c r="N10261" i="155" s="1"/>
  <c r="J10263" i="155"/>
  <c r="N10263" i="155" s="1"/>
  <c r="J10227" i="155"/>
  <c r="N10227" i="155" s="1"/>
  <c r="N10239" i="155" s="1"/>
  <c r="J10265" i="155"/>
  <c r="N10265" i="155" s="1"/>
  <c r="J10269" i="155"/>
  <c r="N10269" i="155" s="1"/>
  <c r="J9917" i="155"/>
  <c r="N9917" i="155" s="1"/>
  <c r="P9872" i="155"/>
  <c r="J9907" i="155"/>
  <c r="N9907" i="155" s="1"/>
  <c r="J9875" i="155"/>
  <c r="N9875" i="155" s="1"/>
  <c r="J9890" i="155"/>
  <c r="J9906" i="155"/>
  <c r="J9909" i="155"/>
  <c r="N9909" i="155" s="1"/>
  <c r="J9892" i="155"/>
  <c r="N9892" i="155" s="1"/>
  <c r="J9911" i="155"/>
  <c r="N9911" i="155" s="1"/>
  <c r="J9893" i="155"/>
  <c r="N9893" i="155" s="1"/>
  <c r="J9910" i="155"/>
  <c r="N9910" i="155" s="1"/>
  <c r="J9914" i="155"/>
  <c r="N9914" i="155" s="1"/>
  <c r="J9908" i="155"/>
  <c r="N9908" i="155" s="1"/>
  <c r="J9915" i="155"/>
  <c r="N9915" i="155" s="1"/>
  <c r="J9912" i="155"/>
  <c r="N9912" i="155" s="1"/>
  <c r="J9891" i="155"/>
  <c r="N9891" i="155" s="1"/>
  <c r="J9916" i="155"/>
  <c r="N9916" i="155" s="1"/>
  <c r="J9913" i="155"/>
  <c r="N9913" i="155" s="1"/>
  <c r="N9874" i="155"/>
  <c r="N9786" i="155"/>
  <c r="J9827" i="155"/>
  <c r="N9827" i="155" s="1"/>
  <c r="J9825" i="155"/>
  <c r="N9825" i="155" s="1"/>
  <c r="J9823" i="155"/>
  <c r="N9823" i="155" s="1"/>
  <c r="J9821" i="155"/>
  <c r="N9821" i="155" s="1"/>
  <c r="J9819" i="155"/>
  <c r="N9819" i="155" s="1"/>
  <c r="J9828" i="155"/>
  <c r="N9828" i="155" s="1"/>
  <c r="J9826" i="155"/>
  <c r="N9826" i="155" s="1"/>
  <c r="J9824" i="155"/>
  <c r="N9824" i="155" s="1"/>
  <c r="J9822" i="155"/>
  <c r="N9822" i="155" s="1"/>
  <c r="J9820" i="155"/>
  <c r="N9820" i="155" s="1"/>
  <c r="J9818" i="155"/>
  <c r="P9784" i="155"/>
  <c r="J9829" i="155"/>
  <c r="N9829" i="155" s="1"/>
  <c r="J9803" i="155"/>
  <c r="N9803" i="155" s="1"/>
  <c r="J9787" i="155"/>
  <c r="N9787" i="155" s="1"/>
  <c r="J9804" i="155"/>
  <c r="N9804" i="155" s="1"/>
  <c r="J9805" i="155"/>
  <c r="N9805" i="155" s="1"/>
  <c r="J9802" i="155"/>
  <c r="P9520" i="155"/>
  <c r="J9540" i="155"/>
  <c r="N9540" i="155" s="1"/>
  <c r="J9538" i="155"/>
  <c r="J9523" i="155"/>
  <c r="N9523" i="155" s="1"/>
  <c r="J9541" i="155"/>
  <c r="N9541" i="155" s="1"/>
  <c r="J9554" i="155"/>
  <c r="J9524" i="155"/>
  <c r="N9524" i="155" s="1"/>
  <c r="J9555" i="155"/>
  <c r="N9555" i="155" s="1"/>
  <c r="J9539" i="155"/>
  <c r="N9539" i="155" s="1"/>
  <c r="N9522" i="155"/>
  <c r="P8376" i="155"/>
  <c r="J8395" i="155"/>
  <c r="N8395" i="155" s="1"/>
  <c r="N8379" i="155"/>
  <c r="J8394" i="155"/>
  <c r="P8992" i="155"/>
  <c r="J9032" i="155"/>
  <c r="N9032" i="155" s="1"/>
  <c r="J9030" i="155"/>
  <c r="N9030" i="155" s="1"/>
  <c r="J9028" i="155"/>
  <c r="N9028" i="155" s="1"/>
  <c r="J9026" i="155"/>
  <c r="J9013" i="155"/>
  <c r="N9013" i="155" s="1"/>
  <c r="J8995" i="155"/>
  <c r="N8995" i="155" s="1"/>
  <c r="J9010" i="155"/>
  <c r="J9027" i="155"/>
  <c r="N9027" i="155" s="1"/>
  <c r="J8996" i="155"/>
  <c r="N8996" i="155" s="1"/>
  <c r="J9029" i="155"/>
  <c r="N9029" i="155" s="1"/>
  <c r="J9011" i="155"/>
  <c r="N9011" i="155" s="1"/>
  <c r="J9012" i="155"/>
  <c r="N9012" i="155" s="1"/>
  <c r="J9031" i="155"/>
  <c r="N9031" i="155" s="1"/>
  <c r="J8994" i="155"/>
  <c r="P7584" i="155"/>
  <c r="J7624" i="155"/>
  <c r="N7624" i="155" s="1"/>
  <c r="J7622" i="155"/>
  <c r="N7622" i="155" s="1"/>
  <c r="J7620" i="155"/>
  <c r="N7620" i="155" s="1"/>
  <c r="J7618" i="155"/>
  <c r="J7587" i="155"/>
  <c r="N7587" i="155" s="1"/>
  <c r="J7605" i="155"/>
  <c r="N7605" i="155" s="1"/>
  <c r="J7588" i="155"/>
  <c r="N7588" i="155" s="1"/>
  <c r="J7604" i="155"/>
  <c r="N7604" i="155" s="1"/>
  <c r="J7621" i="155"/>
  <c r="N7621" i="155" s="1"/>
  <c r="J7619" i="155"/>
  <c r="N7619" i="155" s="1"/>
  <c r="J7603" i="155"/>
  <c r="N7603" i="155" s="1"/>
  <c r="J7602" i="155"/>
  <c r="J7623" i="155"/>
  <c r="N7623" i="155" s="1"/>
  <c r="J7586" i="155"/>
  <c r="P6704" i="155"/>
  <c r="J6707" i="155"/>
  <c r="N6707" i="155" s="1"/>
  <c r="J6741" i="155"/>
  <c r="N6741" i="155" s="1"/>
  <c r="J6738" i="155"/>
  <c r="J6743" i="155"/>
  <c r="N6743" i="155" s="1"/>
  <c r="J6740" i="155"/>
  <c r="N6740" i="155" s="1"/>
  <c r="J6742" i="155"/>
  <c r="N6742" i="155" s="1"/>
  <c r="J6722" i="155"/>
  <c r="J6744" i="155"/>
  <c r="N6744" i="155" s="1"/>
  <c r="J6725" i="155"/>
  <c r="N6725" i="155" s="1"/>
  <c r="J6723" i="155"/>
  <c r="N6723" i="155" s="1"/>
  <c r="J6708" i="155"/>
  <c r="N6708" i="155" s="1"/>
  <c r="J6724" i="155"/>
  <c r="N6724" i="155" s="1"/>
  <c r="J6739" i="155"/>
  <c r="N6739" i="155" s="1"/>
  <c r="J6706" i="155"/>
  <c r="N6442" i="155"/>
  <c r="J6476" i="155"/>
  <c r="N6476" i="155" s="1"/>
  <c r="J6474" i="155"/>
  <c r="J6477" i="155"/>
  <c r="N6477" i="155" s="1"/>
  <c r="J6475" i="155"/>
  <c r="N6475" i="155" s="1"/>
  <c r="P6440" i="155"/>
  <c r="J6460" i="155"/>
  <c r="N6460" i="155" s="1"/>
  <c r="J6459" i="155"/>
  <c r="N6459" i="155" s="1"/>
  <c r="J6458" i="155"/>
  <c r="J6443" i="155"/>
  <c r="N6443" i="155" s="1"/>
  <c r="P7144" i="155"/>
  <c r="J7178" i="155"/>
  <c r="J7163" i="155"/>
  <c r="N7163" i="155" s="1"/>
  <c r="J7162" i="155"/>
  <c r="J7164" i="155"/>
  <c r="N7164" i="155" s="1"/>
  <c r="J7146" i="155"/>
  <c r="J4594" i="155"/>
  <c r="N4594" i="155" s="1"/>
  <c r="J4613" i="155"/>
  <c r="N4613" i="155" s="1"/>
  <c r="J4612" i="155"/>
  <c r="N4612" i="155" s="1"/>
  <c r="P4592" i="155"/>
  <c r="J4610" i="155"/>
  <c r="J4595" i="155"/>
  <c r="N4595" i="155" s="1"/>
  <c r="J4596" i="155"/>
  <c r="N4596" i="155" s="1"/>
  <c r="J4611" i="155"/>
  <c r="N4611" i="155" s="1"/>
  <c r="N9258" i="155"/>
  <c r="J9294" i="155"/>
  <c r="N9294" i="155" s="1"/>
  <c r="J9292" i="155"/>
  <c r="N9292" i="155" s="1"/>
  <c r="J9290" i="155"/>
  <c r="P9256" i="155"/>
  <c r="J9275" i="155"/>
  <c r="N9275" i="155" s="1"/>
  <c r="J9261" i="155"/>
  <c r="N9261" i="155" s="1"/>
  <c r="J9274" i="155"/>
  <c r="J9260" i="155"/>
  <c r="N9260" i="155" s="1"/>
  <c r="J9278" i="155"/>
  <c r="N9278" i="155" s="1"/>
  <c r="J9259" i="155"/>
  <c r="N9259" i="155" s="1"/>
  <c r="J9277" i="155"/>
  <c r="N9277" i="155" s="1"/>
  <c r="J9291" i="155"/>
  <c r="N9291" i="155" s="1"/>
  <c r="J9276" i="155"/>
  <c r="N9276" i="155" s="1"/>
  <c r="J9293" i="155"/>
  <c r="N9293" i="155" s="1"/>
  <c r="J9262" i="155"/>
  <c r="N9262" i="155" s="1"/>
  <c r="J9295" i="155"/>
  <c r="N9295" i="155" s="1"/>
  <c r="J8479" i="155"/>
  <c r="N8466" i="155"/>
  <c r="N8479" i="155" s="1"/>
  <c r="P8464" i="155"/>
  <c r="J8498" i="155"/>
  <c r="J8483" i="155"/>
  <c r="N8483" i="155" s="1"/>
  <c r="J8482" i="155"/>
  <c r="N5298" i="155"/>
  <c r="N5311" i="155" s="1"/>
  <c r="P5296" i="155"/>
  <c r="J5314" i="155"/>
  <c r="J5330" i="155"/>
  <c r="J5315" i="155"/>
  <c r="N5315" i="155" s="1"/>
  <c r="P8728" i="155"/>
  <c r="J8746" i="155"/>
  <c r="J8731" i="155"/>
  <c r="J8674" i="155"/>
  <c r="P8640" i="155"/>
  <c r="J8660" i="155"/>
  <c r="N8660" i="155" s="1"/>
  <c r="J8658" i="155"/>
  <c r="J8661" i="155"/>
  <c r="N8661" i="155" s="1"/>
  <c r="J8643" i="155"/>
  <c r="N8643" i="155" s="1"/>
  <c r="J8662" i="155"/>
  <c r="N8662" i="155" s="1"/>
  <c r="J8659" i="155"/>
  <c r="N8659" i="155" s="1"/>
  <c r="J8642" i="155"/>
  <c r="P8816" i="155"/>
  <c r="J8835" i="155"/>
  <c r="N8835" i="155" s="1"/>
  <c r="J8850" i="155"/>
  <c r="J8851" i="155"/>
  <c r="N8851" i="155" s="1"/>
  <c r="J8819" i="155"/>
  <c r="N8819" i="155" s="1"/>
  <c r="J8834" i="155"/>
  <c r="J8818" i="155"/>
  <c r="J9114" i="155"/>
  <c r="P9080" i="155"/>
  <c r="J9115" i="155"/>
  <c r="N9115" i="155" s="1"/>
  <c r="J9099" i="155"/>
  <c r="N9099" i="155" s="1"/>
  <c r="J9083" i="155"/>
  <c r="N9083" i="155" s="1"/>
  <c r="J9100" i="155"/>
  <c r="N9100" i="155" s="1"/>
  <c r="J9098" i="155"/>
  <c r="J9082" i="155"/>
  <c r="N7674" i="155"/>
  <c r="P7672" i="155"/>
  <c r="J7691" i="155"/>
  <c r="N7691" i="155" s="1"/>
  <c r="J7707" i="155"/>
  <c r="N7707" i="155" s="1"/>
  <c r="J7706" i="155"/>
  <c r="J7675" i="155"/>
  <c r="N7675" i="155" s="1"/>
  <c r="J7692" i="155"/>
  <c r="N7692" i="155" s="1"/>
  <c r="J7690" i="155"/>
  <c r="J6826" i="155"/>
  <c r="P6792" i="155"/>
  <c r="J6827" i="155"/>
  <c r="N6827" i="155" s="1"/>
  <c r="J6795" i="155"/>
  <c r="N6795" i="155" s="1"/>
  <c r="J6810" i="155"/>
  <c r="J6812" i="155"/>
  <c r="N6812" i="155" s="1"/>
  <c r="J6811" i="155"/>
  <c r="N6811" i="155" s="1"/>
  <c r="J6794" i="155"/>
  <c r="P6528" i="155"/>
  <c r="J6548" i="155"/>
  <c r="N6548" i="155" s="1"/>
  <c r="J6547" i="155"/>
  <c r="N6547" i="155" s="1"/>
  <c r="J6531" i="155"/>
  <c r="N6531" i="155" s="1"/>
  <c r="J6546" i="155"/>
  <c r="J6562" i="155"/>
  <c r="J6563" i="155"/>
  <c r="N6563" i="155" s="1"/>
  <c r="N6530" i="155"/>
  <c r="N6354" i="155"/>
  <c r="P6352" i="155"/>
  <c r="J6372" i="155"/>
  <c r="N6372" i="155" s="1"/>
  <c r="J6355" i="155"/>
  <c r="N6355" i="155" s="1"/>
  <c r="J6386" i="155"/>
  <c r="J6370" i="155"/>
  <c r="J6387" i="155"/>
  <c r="N6387" i="155" s="1"/>
  <c r="J6371" i="155"/>
  <c r="N6371" i="155" s="1"/>
  <c r="P5912" i="155"/>
  <c r="J5947" i="155"/>
  <c r="N5947" i="155" s="1"/>
  <c r="J5946" i="155"/>
  <c r="J5915" i="155"/>
  <c r="N5915" i="155" s="1"/>
  <c r="J5931" i="155"/>
  <c r="N5931" i="155" s="1"/>
  <c r="J5930" i="155"/>
  <c r="J5932" i="155"/>
  <c r="N5932" i="155" s="1"/>
  <c r="N5914" i="155"/>
  <c r="J3906" i="155"/>
  <c r="P3888" i="155"/>
  <c r="J3922" i="155"/>
  <c r="J3907" i="155"/>
  <c r="N3907" i="155" s="1"/>
  <c r="J3908" i="155"/>
  <c r="N3908" i="155" s="1"/>
  <c r="J3891" i="155"/>
  <c r="N3891" i="155" s="1"/>
  <c r="J3923" i="155"/>
  <c r="N3923" i="155" s="1"/>
  <c r="J3890" i="155"/>
  <c r="P3800" i="155"/>
  <c r="J3839" i="155"/>
  <c r="N3839" i="155" s="1"/>
  <c r="J3837" i="155"/>
  <c r="N3837" i="155" s="1"/>
  <c r="J3835" i="155"/>
  <c r="N3835" i="155" s="1"/>
  <c r="J3840" i="155"/>
  <c r="N3840" i="155" s="1"/>
  <c r="J3819" i="155"/>
  <c r="N3819" i="155" s="1"/>
  <c r="J3803" i="155"/>
  <c r="N3803" i="155" s="1"/>
  <c r="J3804" i="155"/>
  <c r="N3804" i="155" s="1"/>
  <c r="J3834" i="155"/>
  <c r="J3836" i="155"/>
  <c r="N3836" i="155" s="1"/>
  <c r="J3838" i="155"/>
  <c r="N3838" i="155" s="1"/>
  <c r="J3821" i="155"/>
  <c r="N3821" i="155" s="1"/>
  <c r="J3818" i="155"/>
  <c r="J3820" i="155"/>
  <c r="N3820" i="155" s="1"/>
  <c r="J3802" i="155"/>
  <c r="J8941" i="155"/>
  <c r="N8941" i="155" s="1"/>
  <c r="J8939" i="155"/>
  <c r="N8939" i="155" s="1"/>
  <c r="P8904" i="155"/>
  <c r="J8907" i="155"/>
  <c r="N8907" i="155" s="1"/>
  <c r="N8919" i="155" s="1"/>
  <c r="J8923" i="155"/>
  <c r="N8923" i="155" s="1"/>
  <c r="J8938" i="155"/>
  <c r="J8940" i="155"/>
  <c r="N8940" i="155" s="1"/>
  <c r="J8924" i="155"/>
  <c r="N8924" i="155" s="1"/>
  <c r="J8922" i="155"/>
  <c r="N7498" i="155"/>
  <c r="P7496" i="155"/>
  <c r="J7514" i="155"/>
  <c r="J7533" i="155"/>
  <c r="N7533" i="155" s="1"/>
  <c r="J7531" i="155"/>
  <c r="N7531" i="155" s="1"/>
  <c r="J7499" i="155"/>
  <c r="N7499" i="155" s="1"/>
  <c r="J7515" i="155"/>
  <c r="N7515" i="155" s="1"/>
  <c r="J7516" i="155"/>
  <c r="N7516" i="155" s="1"/>
  <c r="J7530" i="155"/>
  <c r="J7532" i="155"/>
  <c r="N7532" i="155" s="1"/>
  <c r="J5773" i="155"/>
  <c r="N5773" i="155" s="1"/>
  <c r="J5771" i="155"/>
  <c r="N5771" i="155" s="1"/>
  <c r="P5736" i="155"/>
  <c r="J5772" i="155"/>
  <c r="N5772" i="155" s="1"/>
  <c r="J5770" i="155"/>
  <c r="J5739" i="155"/>
  <c r="N5739" i="155" s="1"/>
  <c r="N5751" i="155" s="1"/>
  <c r="J5756" i="155"/>
  <c r="N5756" i="155" s="1"/>
  <c r="J5755" i="155"/>
  <c r="N5755" i="155" s="1"/>
  <c r="J5754" i="155"/>
  <c r="N3714" i="155"/>
  <c r="P3712" i="155"/>
  <c r="J3715" i="155"/>
  <c r="N3715" i="155" s="1"/>
  <c r="J3748" i="155"/>
  <c r="N3748" i="155" s="1"/>
  <c r="J3747" i="155"/>
  <c r="N3747" i="155" s="1"/>
  <c r="J3730" i="155"/>
  <c r="J3731" i="155"/>
  <c r="N3731" i="155" s="1"/>
  <c r="J3749" i="155"/>
  <c r="N3749" i="155" s="1"/>
  <c r="J3746" i="155"/>
  <c r="J3732" i="155"/>
  <c r="N3732" i="155" s="1"/>
  <c r="P4856" i="155"/>
  <c r="J4890" i="155"/>
  <c r="J4874" i="155"/>
  <c r="J4876" i="155"/>
  <c r="N4876" i="155" s="1"/>
  <c r="J4859" i="155"/>
  <c r="N4859" i="155" s="1"/>
  <c r="J4875" i="155"/>
  <c r="N4875" i="155" s="1"/>
  <c r="J4860" i="155"/>
  <c r="N4860" i="155" s="1"/>
  <c r="N4858" i="155"/>
  <c r="P4768" i="155"/>
  <c r="J4772" i="155"/>
  <c r="N4772" i="155" s="1"/>
  <c r="J4771" i="155"/>
  <c r="N4771" i="155" s="1"/>
  <c r="J4786" i="155"/>
  <c r="J4788" i="155"/>
  <c r="N4788" i="155" s="1"/>
  <c r="J4787" i="155"/>
  <c r="N4787" i="155" s="1"/>
  <c r="N3538" i="155"/>
  <c r="P3536" i="155"/>
  <c r="J3539" i="155"/>
  <c r="N3539" i="155" s="1"/>
  <c r="J3554" i="155"/>
  <c r="J3555" i="155"/>
  <c r="N3555" i="155" s="1"/>
  <c r="N1954" i="155"/>
  <c r="P1952" i="155"/>
  <c r="J1970" i="155"/>
  <c r="J1974" i="155"/>
  <c r="N1974" i="155" s="1"/>
  <c r="J1955" i="155"/>
  <c r="N1955" i="155" s="1"/>
  <c r="J1956" i="155"/>
  <c r="N1956" i="155" s="1"/>
  <c r="J1972" i="155"/>
  <c r="N1972" i="155" s="1"/>
  <c r="J1957" i="155"/>
  <c r="N1957" i="155" s="1"/>
  <c r="J1986" i="155"/>
  <c r="J1973" i="155"/>
  <c r="N1973" i="155" s="1"/>
  <c r="J1971" i="155"/>
  <c r="N1971" i="155" s="1"/>
  <c r="J7882" i="155"/>
  <c r="P7848" i="155"/>
  <c r="J7852" i="155"/>
  <c r="N7852" i="155" s="1"/>
  <c r="J7866" i="155"/>
  <c r="J7867" i="155"/>
  <c r="N7867" i="155" s="1"/>
  <c r="J7868" i="155"/>
  <c r="N7868" i="155" s="1"/>
  <c r="J7851" i="155"/>
  <c r="N7851" i="155" s="1"/>
  <c r="J7869" i="155"/>
  <c r="N7869" i="155" s="1"/>
  <c r="J7853" i="155"/>
  <c r="N7853" i="155" s="1"/>
  <c r="J7850" i="155"/>
  <c r="P2480" i="155"/>
  <c r="J2498" i="155"/>
  <c r="J2483" i="155"/>
  <c r="N2483" i="155" s="1"/>
  <c r="J2484" i="155"/>
  <c r="N2484" i="155" s="1"/>
  <c r="J2499" i="155"/>
  <c r="N2499" i="155" s="1"/>
  <c r="J2500" i="155"/>
  <c r="N2500" i="155" s="1"/>
  <c r="J2501" i="155"/>
  <c r="N2501" i="155" s="1"/>
  <c r="J2485" i="155"/>
  <c r="N2485" i="155" s="1"/>
  <c r="J2514" i="155"/>
  <c r="J2482" i="155"/>
  <c r="N7762" i="155"/>
  <c r="J7795" i="155"/>
  <c r="N7795" i="155" s="1"/>
  <c r="P7760" i="155"/>
  <c r="J7780" i="155"/>
  <c r="N7780" i="155" s="1"/>
  <c r="J7778" i="155"/>
  <c r="J7794" i="155"/>
  <c r="J7764" i="155"/>
  <c r="N7764" i="155" s="1"/>
  <c r="J7763" i="155"/>
  <c r="N7763" i="155" s="1"/>
  <c r="J7781" i="155"/>
  <c r="N7781" i="155" s="1"/>
  <c r="J7779" i="155"/>
  <c r="N7779" i="155" s="1"/>
  <c r="N2218" i="155"/>
  <c r="P2216" i="155"/>
  <c r="J2250" i="155"/>
  <c r="J2251" i="155"/>
  <c r="N2251" i="155" s="1"/>
  <c r="J2237" i="155"/>
  <c r="N2237" i="155" s="1"/>
  <c r="J2220" i="155"/>
  <c r="N2220" i="155" s="1"/>
  <c r="J2219" i="155"/>
  <c r="N2219" i="155" s="1"/>
  <c r="J2234" i="155"/>
  <c r="J2235" i="155"/>
  <c r="N2235" i="155" s="1"/>
  <c r="J2236" i="155"/>
  <c r="N2236" i="155" s="1"/>
  <c r="N2130" i="155"/>
  <c r="J2163" i="155"/>
  <c r="N2163" i="155" s="1"/>
  <c r="P2128" i="155"/>
  <c r="J2147" i="155"/>
  <c r="N2147" i="155" s="1"/>
  <c r="J2162" i="155"/>
  <c r="J2132" i="155"/>
  <c r="N2132" i="155" s="1"/>
  <c r="J2146" i="155"/>
  <c r="J2149" i="155"/>
  <c r="N2149" i="155" s="1"/>
  <c r="J2131" i="155"/>
  <c r="N2131" i="155" s="1"/>
  <c r="J2148" i="155"/>
  <c r="N2148" i="155" s="1"/>
  <c r="P7408" i="155"/>
  <c r="J7426" i="155"/>
  <c r="J7411" i="155"/>
  <c r="P2392" i="155"/>
  <c r="J2395" i="155"/>
  <c r="J2410" i="155"/>
  <c r="P2040" i="155"/>
  <c r="J2043" i="155"/>
  <c r="J2058" i="155"/>
  <c r="P1688" i="155"/>
  <c r="J1706" i="155"/>
  <c r="J1691" i="155"/>
  <c r="P1424" i="155"/>
  <c r="J1427" i="155"/>
  <c r="J1442" i="155"/>
  <c r="P1776" i="155"/>
  <c r="J1796" i="155"/>
  <c r="N1796" i="155" s="1"/>
  <c r="J1812" i="155"/>
  <c r="N1812" i="155" s="1"/>
  <c r="J1810" i="155"/>
  <c r="J1794" i="155"/>
  <c r="J1780" i="155"/>
  <c r="N1780" i="155" s="1"/>
  <c r="J1811" i="155"/>
  <c r="N1811" i="155" s="1"/>
  <c r="J1781" i="155"/>
  <c r="N1781" i="155" s="1"/>
  <c r="J1779" i="155"/>
  <c r="N1779" i="155" s="1"/>
  <c r="J1798" i="155"/>
  <c r="N1798" i="155" s="1"/>
  <c r="J1797" i="155"/>
  <c r="N1797" i="155" s="1"/>
  <c r="J1795" i="155"/>
  <c r="N1795" i="155" s="1"/>
  <c r="J1778" i="155"/>
  <c r="P4504" i="155"/>
  <c r="J4507" i="155"/>
  <c r="N4507" i="155" s="1"/>
  <c r="N4519" i="155" s="1"/>
  <c r="J4524" i="155"/>
  <c r="N4524" i="155" s="1"/>
  <c r="J4539" i="155"/>
  <c r="N4539" i="155" s="1"/>
  <c r="J4523" i="155"/>
  <c r="N4523" i="155" s="1"/>
  <c r="J4541" i="155"/>
  <c r="N4541" i="155" s="1"/>
  <c r="J4540" i="155"/>
  <c r="N4540" i="155" s="1"/>
  <c r="J4538" i="155"/>
  <c r="J4522" i="155"/>
  <c r="U132" i="179"/>
  <c r="S132" i="179"/>
  <c r="M8" i="179"/>
  <c r="N8" i="179" s="1"/>
  <c r="O8" i="179"/>
  <c r="Q25" i="179"/>
  <c r="Q33" i="179"/>
  <c r="S92" i="179"/>
  <c r="S126" i="179"/>
  <c r="J5628" i="155"/>
  <c r="H5575" i="155"/>
  <c r="H5630" i="155" s="1"/>
  <c r="J5562" i="155" s="1"/>
  <c r="S109" i="179"/>
  <c r="O85" i="179"/>
  <c r="S85" i="179"/>
  <c r="Q115" i="179"/>
  <c r="Q102" i="179"/>
  <c r="S141" i="179"/>
  <c r="O49" i="179"/>
  <c r="S63" i="179"/>
  <c r="M60" i="179"/>
  <c r="N60" i="179" s="1"/>
  <c r="S60" i="179"/>
  <c r="S59" i="179"/>
  <c r="O77" i="179"/>
  <c r="M85" i="179"/>
  <c r="N85" i="179" s="1"/>
  <c r="M77" i="179"/>
  <c r="N77" i="179" s="1"/>
  <c r="S47" i="179"/>
  <c r="R107" i="179"/>
  <c r="R102" i="179"/>
  <c r="R118" i="179"/>
  <c r="R126" i="179"/>
  <c r="R148" i="179"/>
  <c r="T118" i="179"/>
  <c r="Q142" i="179"/>
  <c r="T91" i="179"/>
  <c r="U101" i="179"/>
  <c r="Q124" i="179"/>
  <c r="U27" i="179"/>
  <c r="T27" i="179"/>
  <c r="S40" i="179"/>
  <c r="R33" i="179"/>
  <c r="R37" i="179"/>
  <c r="U11" i="179"/>
  <c r="T11" i="179"/>
  <c r="U25" i="179"/>
  <c r="S25" i="179"/>
  <c r="U33" i="179"/>
  <c r="S33" i="179"/>
  <c r="U37" i="179"/>
  <c r="S37" i="179"/>
  <c r="R42" i="179"/>
  <c r="S35" i="179"/>
  <c r="U14" i="179"/>
  <c r="S14" i="179"/>
  <c r="S30" i="179"/>
  <c r="U38" i="179"/>
  <c r="S38" i="179"/>
  <c r="Q42" i="179"/>
  <c r="S11" i="179"/>
  <c r="S27" i="179"/>
  <c r="Q9" i="179"/>
  <c r="S13" i="179"/>
  <c r="S21" i="179"/>
  <c r="S64" i="179"/>
  <c r="S26" i="179"/>
  <c r="O69" i="179"/>
  <c r="Q18" i="179"/>
  <c r="S61" i="179"/>
  <c r="O61" i="179"/>
  <c r="M61" i="179"/>
  <c r="N61" i="179" s="1"/>
  <c r="S22" i="179"/>
  <c r="S131" i="179"/>
  <c r="S110" i="179"/>
  <c r="S50" i="179"/>
  <c r="S51" i="179"/>
  <c r="M57" i="179"/>
  <c r="N57" i="179" s="1"/>
  <c r="S98" i="179"/>
  <c r="S106" i="179"/>
  <c r="S17" i="179"/>
  <c r="M50" i="179"/>
  <c r="N50" i="179" s="1"/>
  <c r="S55" i="179"/>
  <c r="O55" i="179"/>
  <c r="O68" i="179"/>
  <c r="S68" i="179"/>
  <c r="O78" i="179"/>
  <c r="M78" i="179"/>
  <c r="N78" i="179" s="1"/>
  <c r="U44" i="179"/>
  <c r="T44" i="179"/>
  <c r="S56" i="179"/>
  <c r="S69" i="179"/>
  <c r="M69" i="179"/>
  <c r="N69" i="179" s="1"/>
  <c r="S79" i="179"/>
  <c r="O79" i="179"/>
  <c r="M79" i="179"/>
  <c r="N79" i="179" s="1"/>
  <c r="Q123" i="179"/>
  <c r="R21" i="179"/>
  <c r="Q26" i="179"/>
  <c r="S34" i="179"/>
  <c r="S39" i="179"/>
  <c r="S41" i="179"/>
  <c r="T42" i="179"/>
  <c r="U42" i="179"/>
  <c r="Q44" i="179"/>
  <c r="S75" i="179"/>
  <c r="O75" i="179"/>
  <c r="S88" i="179"/>
  <c r="S96" i="179"/>
  <c r="U114" i="179"/>
  <c r="T114" i="179"/>
  <c r="S124" i="179"/>
  <c r="O82" i="179"/>
  <c r="M82" i="179"/>
  <c r="N82" i="179" s="1"/>
  <c r="R13" i="179"/>
  <c r="Q22" i="179"/>
  <c r="Q34" i="179"/>
  <c r="S42" i="179"/>
  <c r="S44" i="179"/>
  <c r="Q96" i="179"/>
  <c r="S99" i="179"/>
  <c r="Q105" i="179"/>
  <c r="S136" i="179"/>
  <c r="Q35" i="179"/>
  <c r="Q10" i="179"/>
  <c r="Q14" i="179"/>
  <c r="Q21" i="179"/>
  <c r="Q23" i="179"/>
  <c r="T25" i="179"/>
  <c r="S54" i="179"/>
  <c r="S67" i="179"/>
  <c r="O67" i="179"/>
  <c r="O74" i="179"/>
  <c r="M74" i="179"/>
  <c r="N74" i="179" s="1"/>
  <c r="S83" i="179"/>
  <c r="O83" i="179"/>
  <c r="M83" i="179"/>
  <c r="N83" i="179" s="1"/>
  <c r="S93" i="179"/>
  <c r="S101" i="179"/>
  <c r="U109" i="179"/>
  <c r="S115" i="179"/>
  <c r="S46" i="179"/>
  <c r="O70" i="179"/>
  <c r="M70" i="179"/>
  <c r="N70" i="179" s="1"/>
  <c r="S89" i="179"/>
  <c r="R98" i="179"/>
  <c r="Q13" i="179"/>
  <c r="Q15" i="179"/>
  <c r="U17" i="179"/>
  <c r="T17" i="179"/>
  <c r="S18" i="179"/>
  <c r="O48" i="179"/>
  <c r="S48" i="179"/>
  <c r="S52" i="179"/>
  <c r="S58" i="179"/>
  <c r="S71" i="179"/>
  <c r="O71" i="179"/>
  <c r="R97" i="179"/>
  <c r="T101" i="179"/>
  <c r="S65" i="179"/>
  <c r="U91" i="179"/>
  <c r="S107" i="179"/>
  <c r="U118" i="179"/>
  <c r="Q126" i="179"/>
  <c r="Q130" i="179"/>
  <c r="S142" i="179"/>
  <c r="Q38" i="179"/>
  <c r="O57" i="179"/>
  <c r="Q94" i="179"/>
  <c r="R106" i="179"/>
  <c r="Q121" i="179"/>
  <c r="T123" i="179"/>
  <c r="U123" i="179"/>
  <c r="S130" i="179"/>
  <c r="R38" i="179"/>
  <c r="Q45" i="179"/>
  <c r="O76" i="179"/>
  <c r="O80" i="179"/>
  <c r="O84" i="179"/>
  <c r="M84" i="179"/>
  <c r="N84" i="179" s="1"/>
  <c r="Q110" i="179"/>
  <c r="R115" i="179"/>
  <c r="Q40" i="179"/>
  <c r="S62" i="179"/>
  <c r="M65" i="179"/>
  <c r="N65" i="179" s="1"/>
  <c r="S72" i="179"/>
  <c r="S76" i="179"/>
  <c r="S80" i="179"/>
  <c r="S84" i="179"/>
  <c r="S91" i="179"/>
  <c r="Q99" i="179"/>
  <c r="Q109" i="179"/>
  <c r="S118" i="179"/>
  <c r="S123" i="179"/>
  <c r="Q37" i="179"/>
  <c r="M59" i="179"/>
  <c r="N59" i="179" s="1"/>
  <c r="M72" i="179"/>
  <c r="N72" i="179" s="1"/>
  <c r="M80" i="179"/>
  <c r="N80" i="179" s="1"/>
  <c r="S102" i="179"/>
  <c r="Q134" i="179"/>
  <c r="S148" i="179"/>
  <c r="O60" i="179"/>
  <c r="O86" i="179"/>
  <c r="M86" i="179"/>
  <c r="N86" i="179" s="1"/>
  <c r="Q118" i="179"/>
  <c r="Q131" i="179"/>
  <c r="Q148" i="179"/>
  <c r="Q97" i="179"/>
  <c r="Q107" i="179"/>
  <c r="U126" i="179"/>
  <c r="T126" i="179"/>
  <c r="U134" i="179"/>
  <c r="T134" i="179"/>
  <c r="Q106" i="179"/>
  <c r="Q132" i="179"/>
  <c r="S147" i="179"/>
  <c r="T38" i="179" l="1"/>
  <c r="S49" i="179"/>
  <c r="M49" i="179"/>
  <c r="N49" i="179" s="1"/>
  <c r="N2586" i="155"/>
  <c r="N2599" i="155" s="1"/>
  <c r="J2583" i="155"/>
  <c r="J1895" i="155"/>
  <c r="N7954" i="155"/>
  <c r="N7967" i="155" s="1"/>
  <c r="N7939" i="155"/>
  <c r="N7951" i="155" s="1"/>
  <c r="N4783" i="155"/>
  <c r="N6367" i="155"/>
  <c r="J8919" i="155"/>
  <c r="N3551" i="155"/>
  <c r="N1867" i="155"/>
  <c r="N1879" i="155" s="1"/>
  <c r="N8391" i="155"/>
  <c r="J5927" i="155"/>
  <c r="J3551" i="155"/>
  <c r="J4783" i="155"/>
  <c r="N4871" i="155"/>
  <c r="J2231" i="155"/>
  <c r="J6543" i="155"/>
  <c r="N3727" i="155"/>
  <c r="J4519" i="155"/>
  <c r="J3727" i="155"/>
  <c r="N8410" i="155"/>
  <c r="N8436" i="155" s="1"/>
  <c r="J8436" i="155"/>
  <c r="J11135" i="155"/>
  <c r="N11122" i="155"/>
  <c r="N11135" i="155" s="1"/>
  <c r="N11138" i="155"/>
  <c r="N11164" i="155" s="1"/>
  <c r="J11164" i="155"/>
  <c r="N10962" i="155"/>
  <c r="N10988" i="155" s="1"/>
  <c r="J10988" i="155"/>
  <c r="J10959" i="155"/>
  <c r="N10946" i="155"/>
  <c r="N10959" i="155" s="1"/>
  <c r="J10900" i="155"/>
  <c r="N10874" i="155"/>
  <c r="N10900" i="155" s="1"/>
  <c r="J10871" i="155"/>
  <c r="N10858" i="155"/>
  <c r="N10871" i="155" s="1"/>
  <c r="N10415" i="155"/>
  <c r="J10460" i="155"/>
  <c r="N10434" i="155"/>
  <c r="N10460" i="155" s="1"/>
  <c r="J10431" i="155"/>
  <c r="N10418" i="155"/>
  <c r="N10431" i="155" s="1"/>
  <c r="J10415" i="155"/>
  <c r="J10343" i="155"/>
  <c r="N10330" i="155"/>
  <c r="N10343" i="155" s="1"/>
  <c r="J10372" i="155"/>
  <c r="N10346" i="155"/>
  <c r="N10372" i="155" s="1"/>
  <c r="N10327" i="155"/>
  <c r="J10327" i="155"/>
  <c r="J10239" i="155"/>
  <c r="J10284" i="155"/>
  <c r="N10258" i="155"/>
  <c r="N10284" i="155" s="1"/>
  <c r="J10255" i="155"/>
  <c r="N10242" i="155"/>
  <c r="N10255" i="155" s="1"/>
  <c r="N9887" i="155"/>
  <c r="J9887" i="155"/>
  <c r="J9903" i="155"/>
  <c r="N9890" i="155"/>
  <c r="N9903" i="155" s="1"/>
  <c r="J9932" i="155"/>
  <c r="N9906" i="155"/>
  <c r="N9932" i="155" s="1"/>
  <c r="N9818" i="155"/>
  <c r="N9844" i="155" s="1"/>
  <c r="J9844" i="155"/>
  <c r="J9815" i="155"/>
  <c r="N9802" i="155"/>
  <c r="N9815" i="155" s="1"/>
  <c r="N9799" i="155"/>
  <c r="J9799" i="155"/>
  <c r="J9535" i="155"/>
  <c r="J9580" i="155"/>
  <c r="N9554" i="155"/>
  <c r="N9580" i="155" s="1"/>
  <c r="N9535" i="155"/>
  <c r="J9551" i="155"/>
  <c r="N9538" i="155"/>
  <c r="N9551" i="155" s="1"/>
  <c r="J8407" i="155"/>
  <c r="N8394" i="155"/>
  <c r="N8407" i="155" s="1"/>
  <c r="J8391" i="155"/>
  <c r="J9023" i="155"/>
  <c r="N9010" i="155"/>
  <c r="N9023" i="155" s="1"/>
  <c r="J9007" i="155"/>
  <c r="N8994" i="155"/>
  <c r="N9007" i="155" s="1"/>
  <c r="N9026" i="155"/>
  <c r="N9052" i="155" s="1"/>
  <c r="J9052" i="155"/>
  <c r="J7599" i="155"/>
  <c r="N7586" i="155"/>
  <c r="N7599" i="155" s="1"/>
  <c r="N7618" i="155"/>
  <c r="N7644" i="155" s="1"/>
  <c r="J7644" i="155"/>
  <c r="J7615" i="155"/>
  <c r="N7602" i="155"/>
  <c r="N7615" i="155" s="1"/>
  <c r="J6719" i="155"/>
  <c r="N6706" i="155"/>
  <c r="N6719" i="155" s="1"/>
  <c r="J6764" i="155"/>
  <c r="N6738" i="155"/>
  <c r="N6764" i="155" s="1"/>
  <c r="J6735" i="155"/>
  <c r="N6722" i="155"/>
  <c r="N6735" i="155" s="1"/>
  <c r="J6500" i="155"/>
  <c r="N6474" i="155"/>
  <c r="N6500" i="155" s="1"/>
  <c r="J6471" i="155"/>
  <c r="N6458" i="155"/>
  <c r="N6471" i="155" s="1"/>
  <c r="N6455" i="155"/>
  <c r="J6455" i="155"/>
  <c r="J7159" i="155"/>
  <c r="N7146" i="155"/>
  <c r="N7159" i="155" s="1"/>
  <c r="J7175" i="155"/>
  <c r="N7162" i="155"/>
  <c r="N7175" i="155" s="1"/>
  <c r="J7204" i="155"/>
  <c r="N7178" i="155"/>
  <c r="N7204" i="155" s="1"/>
  <c r="N4607" i="155"/>
  <c r="J4623" i="155"/>
  <c r="N4610" i="155"/>
  <c r="N4623" i="155" s="1"/>
  <c r="J4607" i="155"/>
  <c r="N9290" i="155"/>
  <c r="N9316" i="155" s="1"/>
  <c r="J9316" i="155"/>
  <c r="N9271" i="155"/>
  <c r="J9287" i="155"/>
  <c r="N9274" i="155"/>
  <c r="N9287" i="155" s="1"/>
  <c r="J9271" i="155"/>
  <c r="J8524" i="155"/>
  <c r="N8498" i="155"/>
  <c r="N8524" i="155" s="1"/>
  <c r="J8495" i="155"/>
  <c r="N8482" i="155"/>
  <c r="N8495" i="155" s="1"/>
  <c r="J5356" i="155"/>
  <c r="N5330" i="155"/>
  <c r="N5356" i="155" s="1"/>
  <c r="J5327" i="155"/>
  <c r="N5314" i="155"/>
  <c r="N5327" i="155" s="1"/>
  <c r="J8759" i="155"/>
  <c r="N8746" i="155"/>
  <c r="N8759" i="155" s="1"/>
  <c r="J8743" i="155"/>
  <c r="N8731" i="155"/>
  <c r="N8743" i="155" s="1"/>
  <c r="J8655" i="155"/>
  <c r="N8642" i="155"/>
  <c r="N8655" i="155" s="1"/>
  <c r="J8700" i="155"/>
  <c r="N8674" i="155"/>
  <c r="N8700" i="155" s="1"/>
  <c r="J8671" i="155"/>
  <c r="N8658" i="155"/>
  <c r="N8671" i="155" s="1"/>
  <c r="J8847" i="155"/>
  <c r="N8834" i="155"/>
  <c r="N8847" i="155" s="1"/>
  <c r="J8831" i="155"/>
  <c r="N8818" i="155"/>
  <c r="N8831" i="155" s="1"/>
  <c r="J8876" i="155"/>
  <c r="N8850" i="155"/>
  <c r="N8876" i="155" s="1"/>
  <c r="J9095" i="155"/>
  <c r="N9082" i="155"/>
  <c r="N9095" i="155" s="1"/>
  <c r="J9111" i="155"/>
  <c r="N9098" i="155"/>
  <c r="N9111" i="155" s="1"/>
  <c r="J9140" i="155"/>
  <c r="N9114" i="155"/>
  <c r="N9140" i="155" s="1"/>
  <c r="J7732" i="155"/>
  <c r="N7706" i="155"/>
  <c r="N7732" i="155" s="1"/>
  <c r="N7687" i="155"/>
  <c r="J7703" i="155"/>
  <c r="N7690" i="155"/>
  <c r="N7703" i="155" s="1"/>
  <c r="J7687" i="155"/>
  <c r="J6852" i="155"/>
  <c r="N6826" i="155"/>
  <c r="N6852" i="155" s="1"/>
  <c r="J6807" i="155"/>
  <c r="N6794" i="155"/>
  <c r="N6807" i="155" s="1"/>
  <c r="J6823" i="155"/>
  <c r="N6810" i="155"/>
  <c r="N6823" i="155" s="1"/>
  <c r="J6588" i="155"/>
  <c r="N6562" i="155"/>
  <c r="N6588" i="155" s="1"/>
  <c r="J6559" i="155"/>
  <c r="N6546" i="155"/>
  <c r="N6559" i="155" s="1"/>
  <c r="N6543" i="155"/>
  <c r="J6412" i="155"/>
  <c r="N6386" i="155"/>
  <c r="N6412" i="155" s="1"/>
  <c r="J6383" i="155"/>
  <c r="N6370" i="155"/>
  <c r="N6383" i="155" s="1"/>
  <c r="J6367" i="155"/>
  <c r="J5943" i="155"/>
  <c r="N5930" i="155"/>
  <c r="N5943" i="155" s="1"/>
  <c r="J5972" i="155"/>
  <c r="N5946" i="155"/>
  <c r="N5972" i="155" s="1"/>
  <c r="N5927" i="155"/>
  <c r="J3903" i="155"/>
  <c r="N3890" i="155"/>
  <c r="N3903" i="155" s="1"/>
  <c r="J3948" i="155"/>
  <c r="N3922" i="155"/>
  <c r="N3948" i="155" s="1"/>
  <c r="N3906" i="155"/>
  <c r="N3919" i="155" s="1"/>
  <c r="J3919" i="155"/>
  <c r="J3815" i="155"/>
  <c r="N3802" i="155"/>
  <c r="N3815" i="155" s="1"/>
  <c r="J3831" i="155"/>
  <c r="N3818" i="155"/>
  <c r="N3831" i="155" s="1"/>
  <c r="N3834" i="155"/>
  <c r="N3860" i="155" s="1"/>
  <c r="J3860" i="155"/>
  <c r="J8935" i="155"/>
  <c r="N8922" i="155"/>
  <c r="N8935" i="155" s="1"/>
  <c r="J8964" i="155"/>
  <c r="N8938" i="155"/>
  <c r="N8964" i="155" s="1"/>
  <c r="J7527" i="155"/>
  <c r="N7514" i="155"/>
  <c r="N7527" i="155" s="1"/>
  <c r="J7556" i="155"/>
  <c r="N7530" i="155"/>
  <c r="N7556" i="155" s="1"/>
  <c r="N7511" i="155"/>
  <c r="J7511" i="155"/>
  <c r="J5796" i="155"/>
  <c r="N5770" i="155"/>
  <c r="N5796" i="155" s="1"/>
  <c r="J5767" i="155"/>
  <c r="N5754" i="155"/>
  <c r="N5767" i="155" s="1"/>
  <c r="J5751" i="155"/>
  <c r="J3772" i="155"/>
  <c r="N3746" i="155"/>
  <c r="N3772" i="155" s="1"/>
  <c r="J3743" i="155"/>
  <c r="N3730" i="155"/>
  <c r="N3743" i="155" s="1"/>
  <c r="J4871" i="155"/>
  <c r="J4916" i="155"/>
  <c r="N4890" i="155"/>
  <c r="N4916" i="155" s="1"/>
  <c r="J4887" i="155"/>
  <c r="N4874" i="155"/>
  <c r="N4887" i="155" s="1"/>
  <c r="J4799" i="155"/>
  <c r="N4786" i="155"/>
  <c r="N4799" i="155" s="1"/>
  <c r="J3567" i="155"/>
  <c r="N3554" i="155"/>
  <c r="N3567" i="155" s="1"/>
  <c r="J1983" i="155"/>
  <c r="N1970" i="155"/>
  <c r="N1983" i="155" s="1"/>
  <c r="J2012" i="155"/>
  <c r="N1986" i="155"/>
  <c r="N2012" i="155" s="1"/>
  <c r="N1967" i="155"/>
  <c r="J1967" i="155"/>
  <c r="J7879" i="155"/>
  <c r="N7866" i="155"/>
  <c r="N7879" i="155" s="1"/>
  <c r="J7863" i="155"/>
  <c r="N7850" i="155"/>
  <c r="N7863" i="155" s="1"/>
  <c r="J7908" i="155"/>
  <c r="N7882" i="155"/>
  <c r="N7908" i="155" s="1"/>
  <c r="J2495" i="155"/>
  <c r="N2482" i="155"/>
  <c r="N2495" i="155" s="1"/>
  <c r="J2511" i="155"/>
  <c r="N2498" i="155"/>
  <c r="N2511" i="155" s="1"/>
  <c r="J2540" i="155"/>
  <c r="N2514" i="155"/>
  <c r="N2540" i="155" s="1"/>
  <c r="N7794" i="155"/>
  <c r="N7820" i="155" s="1"/>
  <c r="J7820" i="155"/>
  <c r="J7791" i="155"/>
  <c r="N7778" i="155"/>
  <c r="N7791" i="155" s="1"/>
  <c r="N7775" i="155"/>
  <c r="J7775" i="155"/>
  <c r="J2247" i="155"/>
  <c r="N2234" i="155"/>
  <c r="N2247" i="155" s="1"/>
  <c r="J2276" i="155"/>
  <c r="N2250" i="155"/>
  <c r="N2276" i="155" s="1"/>
  <c r="N2231" i="155"/>
  <c r="J2188" i="155"/>
  <c r="N2162" i="155"/>
  <c r="N2188" i="155" s="1"/>
  <c r="N2143" i="155"/>
  <c r="J2159" i="155"/>
  <c r="N2146" i="155"/>
  <c r="N2159" i="155" s="1"/>
  <c r="J2143" i="155"/>
  <c r="J7423" i="155"/>
  <c r="N7411" i="155"/>
  <c r="N7423" i="155" s="1"/>
  <c r="J7439" i="155"/>
  <c r="N7426" i="155"/>
  <c r="N7439" i="155" s="1"/>
  <c r="J2407" i="155"/>
  <c r="N2395" i="155"/>
  <c r="N2407" i="155" s="1"/>
  <c r="J2423" i="155"/>
  <c r="N2410" i="155"/>
  <c r="N2423" i="155" s="1"/>
  <c r="J2071" i="155"/>
  <c r="N2058" i="155"/>
  <c r="N2071" i="155" s="1"/>
  <c r="J2055" i="155"/>
  <c r="N2043" i="155"/>
  <c r="N2055" i="155" s="1"/>
  <c r="J1703" i="155"/>
  <c r="N1691" i="155"/>
  <c r="N1703" i="155" s="1"/>
  <c r="J1719" i="155"/>
  <c r="N1706" i="155"/>
  <c r="N1719" i="155" s="1"/>
  <c r="J1439" i="155"/>
  <c r="N1427" i="155"/>
  <c r="N1439" i="155" s="1"/>
  <c r="J1455" i="155"/>
  <c r="N1442" i="155"/>
  <c r="N1455" i="155" s="1"/>
  <c r="J1807" i="155"/>
  <c r="N1794" i="155"/>
  <c r="N1807" i="155" s="1"/>
  <c r="N1810" i="155"/>
  <c r="N1836" i="155" s="1"/>
  <c r="J1836" i="155"/>
  <c r="J1791" i="155"/>
  <c r="N1778" i="155"/>
  <c r="N1791" i="155" s="1"/>
  <c r="J4564" i="155"/>
  <c r="N4538" i="155"/>
  <c r="N4564" i="155" s="1"/>
  <c r="J4535" i="155"/>
  <c r="N4522" i="155"/>
  <c r="N4535" i="155" s="1"/>
  <c r="O42" i="179"/>
  <c r="M42" i="179"/>
  <c r="N42" i="179" s="1"/>
  <c r="T132" i="179"/>
  <c r="M118" i="179"/>
  <c r="N118" i="179" s="1"/>
  <c r="O47" i="179"/>
  <c r="T109" i="179"/>
  <c r="J5575" i="155"/>
  <c r="N5562" i="155"/>
  <c r="N5575" i="155" s="1"/>
  <c r="J5594" i="155"/>
  <c r="N5595" i="155"/>
  <c r="P5560" i="155"/>
  <c r="J5580" i="155"/>
  <c r="N5580" i="155" s="1"/>
  <c r="J5578" i="155"/>
  <c r="J5579" i="155"/>
  <c r="N5579" i="155" s="1"/>
  <c r="T14" i="179"/>
  <c r="O59" i="179"/>
  <c r="M63" i="179"/>
  <c r="N63" i="179" s="1"/>
  <c r="T33" i="179"/>
  <c r="O63" i="179"/>
  <c r="M47" i="179"/>
  <c r="N47" i="179" s="1"/>
  <c r="R92" i="179"/>
  <c r="R103" i="179"/>
  <c r="R101" i="179"/>
  <c r="R146" i="179"/>
  <c r="M126" i="179"/>
  <c r="N126" i="179" s="1"/>
  <c r="R30" i="179"/>
  <c r="R17" i="179"/>
  <c r="T37" i="179"/>
  <c r="O37" i="179"/>
  <c r="R32" i="179"/>
  <c r="M37" i="179"/>
  <c r="N37" i="179" s="1"/>
  <c r="O107" i="179"/>
  <c r="R114" i="179"/>
  <c r="S66" i="179"/>
  <c r="Q16" i="179"/>
  <c r="Q104" i="179"/>
  <c r="T39" i="179"/>
  <c r="U39" i="179"/>
  <c r="S139" i="179"/>
  <c r="S133" i="179"/>
  <c r="R131" i="179"/>
  <c r="R119" i="179"/>
  <c r="S45" i="179"/>
  <c r="Q144" i="179"/>
  <c r="S108" i="179"/>
  <c r="M62" i="179"/>
  <c r="N62" i="179" s="1"/>
  <c r="Q100" i="179"/>
  <c r="R121" i="179"/>
  <c r="R94" i="179"/>
  <c r="Q122" i="179"/>
  <c r="S149" i="179"/>
  <c r="M48" i="179"/>
  <c r="N48" i="179" s="1"/>
  <c r="T115" i="179"/>
  <c r="U115" i="179"/>
  <c r="M87" i="179"/>
  <c r="N87" i="179" s="1"/>
  <c r="S16" i="179"/>
  <c r="O118" i="179"/>
  <c r="T99" i="179"/>
  <c r="U99" i="179"/>
  <c r="S112" i="179"/>
  <c r="M75" i="179"/>
  <c r="N75" i="179" s="1"/>
  <c r="R123" i="179"/>
  <c r="S95" i="179"/>
  <c r="Q117" i="179"/>
  <c r="O51" i="179"/>
  <c r="U22" i="179"/>
  <c r="T22" i="179"/>
  <c r="M38" i="179"/>
  <c r="N38" i="179" s="1"/>
  <c r="R141" i="179"/>
  <c r="Q138" i="179"/>
  <c r="S128" i="179"/>
  <c r="S90" i="179"/>
  <c r="T102" i="179"/>
  <c r="M102" i="179"/>
  <c r="N102" i="179" s="1"/>
  <c r="Q137" i="179"/>
  <c r="Q93" i="179"/>
  <c r="O115" i="179"/>
  <c r="O58" i="179"/>
  <c r="T18" i="179"/>
  <c r="U18" i="179"/>
  <c r="S12" i="179"/>
  <c r="U46" i="179"/>
  <c r="T46" i="179"/>
  <c r="S105" i="179"/>
  <c r="Q27" i="179"/>
  <c r="S29" i="179"/>
  <c r="R22" i="179"/>
  <c r="U124" i="179"/>
  <c r="T124" i="179"/>
  <c r="T34" i="179"/>
  <c r="U34" i="179"/>
  <c r="S15" i="179"/>
  <c r="Q116" i="179"/>
  <c r="O56" i="179"/>
  <c r="S120" i="179"/>
  <c r="T35" i="179"/>
  <c r="U35" i="179"/>
  <c r="T106" i="179"/>
  <c r="O50" i="179"/>
  <c r="Q24" i="179"/>
  <c r="Q36" i="179"/>
  <c r="O64" i="179"/>
  <c r="Q129" i="179"/>
  <c r="S122" i="179"/>
  <c r="R15" i="179"/>
  <c r="S117" i="179"/>
  <c r="S129" i="179"/>
  <c r="M58" i="179"/>
  <c r="N58" i="179" s="1"/>
  <c r="Q29" i="179"/>
  <c r="R23" i="179"/>
  <c r="S104" i="179"/>
  <c r="S116" i="179"/>
  <c r="Q120" i="179"/>
  <c r="S146" i="179"/>
  <c r="R132" i="179"/>
  <c r="S137" i="179"/>
  <c r="R109" i="179"/>
  <c r="R45" i="179"/>
  <c r="U130" i="179"/>
  <c r="T130" i="179"/>
  <c r="O38" i="179"/>
  <c r="Q127" i="179"/>
  <c r="T107" i="179"/>
  <c r="S32" i="179"/>
  <c r="R11" i="179"/>
  <c r="Q43" i="179"/>
  <c r="R105" i="179"/>
  <c r="R96" i="179"/>
  <c r="Q41" i="179"/>
  <c r="R26" i="179"/>
  <c r="T96" i="179"/>
  <c r="U96" i="179"/>
  <c r="Q31" i="179"/>
  <c r="T119" i="179"/>
  <c r="U119" i="179"/>
  <c r="M68" i="179"/>
  <c r="N68" i="179" s="1"/>
  <c r="R25" i="179"/>
  <c r="M25" i="179"/>
  <c r="N25" i="179" s="1"/>
  <c r="O25" i="179"/>
  <c r="Q46" i="179"/>
  <c r="M89" i="179"/>
  <c r="N89" i="179" s="1"/>
  <c r="Q19" i="179"/>
  <c r="S36" i="179"/>
  <c r="T21" i="179"/>
  <c r="Q133" i="179"/>
  <c r="S143" i="179"/>
  <c r="R130" i="179"/>
  <c r="Q149" i="179"/>
  <c r="S53" i="179"/>
  <c r="T110" i="179"/>
  <c r="U110" i="179"/>
  <c r="S138" i="179"/>
  <c r="Q143" i="179"/>
  <c r="S94" i="179"/>
  <c r="Q12" i="179"/>
  <c r="S24" i="179"/>
  <c r="S113" i="179"/>
  <c r="R110" i="179"/>
  <c r="O72" i="179"/>
  <c r="S127" i="179"/>
  <c r="M52" i="179"/>
  <c r="N52" i="179" s="1"/>
  <c r="O11" i="179"/>
  <c r="S43" i="179"/>
  <c r="T92" i="179"/>
  <c r="S10" i="179"/>
  <c r="S31" i="179"/>
  <c r="S111" i="179"/>
  <c r="S23" i="179"/>
  <c r="T98" i="179"/>
  <c r="M44" i="179"/>
  <c r="N44" i="179" s="1"/>
  <c r="S19" i="179"/>
  <c r="M56" i="179"/>
  <c r="N56" i="179" s="1"/>
  <c r="T40" i="179"/>
  <c r="U40" i="179"/>
  <c r="M64" i="179"/>
  <c r="N64" i="179" s="1"/>
  <c r="T141" i="179"/>
  <c r="U141" i="179"/>
  <c r="Q145" i="179"/>
  <c r="Q140" i="179"/>
  <c r="R142" i="179"/>
  <c r="S125" i="179"/>
  <c r="R124" i="179"/>
  <c r="T148" i="179"/>
  <c r="Q113" i="179"/>
  <c r="M76" i="179"/>
  <c r="N76" i="179" s="1"/>
  <c r="S121" i="179"/>
  <c r="T103" i="179"/>
  <c r="R40" i="179"/>
  <c r="S135" i="179"/>
  <c r="O62" i="179"/>
  <c r="O30" i="179"/>
  <c r="O126" i="179"/>
  <c r="M71" i="179"/>
  <c r="N71" i="179" s="1"/>
  <c r="O52" i="179"/>
  <c r="O89" i="179"/>
  <c r="Q136" i="179"/>
  <c r="U93" i="179"/>
  <c r="T93" i="179"/>
  <c r="M67" i="179"/>
  <c r="N67" i="179" s="1"/>
  <c r="R34" i="179"/>
  <c r="Q20" i="179"/>
  <c r="R35" i="179"/>
  <c r="U136" i="179"/>
  <c r="T136" i="179"/>
  <c r="M54" i="179"/>
  <c r="N54" i="179" s="1"/>
  <c r="M88" i="179"/>
  <c r="N88" i="179" s="1"/>
  <c r="Q28" i="179"/>
  <c r="Q111" i="179"/>
  <c r="M55" i="179"/>
  <c r="N55" i="179" s="1"/>
  <c r="R14" i="179"/>
  <c r="T131" i="179"/>
  <c r="U131" i="179"/>
  <c r="T26" i="179"/>
  <c r="U26" i="179"/>
  <c r="T13" i="179"/>
  <c r="Q108" i="179"/>
  <c r="R99" i="179"/>
  <c r="U147" i="179"/>
  <c r="T147" i="179"/>
  <c r="R147" i="179"/>
  <c r="Q128" i="179"/>
  <c r="R91" i="179"/>
  <c r="R134" i="179"/>
  <c r="O114" i="179"/>
  <c r="O130" i="179"/>
  <c r="U30" i="179"/>
  <c r="T30" i="179"/>
  <c r="Q139" i="179"/>
  <c r="S145" i="179"/>
  <c r="S97" i="179"/>
  <c r="S140" i="179"/>
  <c r="Q125" i="179"/>
  <c r="S144" i="179"/>
  <c r="M33" i="179"/>
  <c r="N33" i="179" s="1"/>
  <c r="Q135" i="179"/>
  <c r="S100" i="179"/>
  <c r="T142" i="179"/>
  <c r="U142" i="179"/>
  <c r="O33" i="179"/>
  <c r="S20" i="179"/>
  <c r="O54" i="179"/>
  <c r="R39" i="179"/>
  <c r="Q7" i="179"/>
  <c r="O7" i="179"/>
  <c r="Q112" i="179"/>
  <c r="O88" i="179"/>
  <c r="U41" i="179"/>
  <c r="T41" i="179"/>
  <c r="S28" i="179"/>
  <c r="Q95" i="179"/>
  <c r="M11" i="179"/>
  <c r="N11" i="179" s="1"/>
  <c r="M51" i="179"/>
  <c r="N51" i="179" s="1"/>
  <c r="R44" i="179"/>
  <c r="R18" i="179"/>
  <c r="M22" i="179"/>
  <c r="N22" i="179" s="1"/>
  <c r="O17" i="179" l="1"/>
  <c r="J5591" i="155"/>
  <c r="N5578" i="155"/>
  <c r="N5591" i="155" s="1"/>
  <c r="J5620" i="155"/>
  <c r="N5594" i="155"/>
  <c r="N5620" i="155" s="1"/>
  <c r="O101" i="179"/>
  <c r="U125" i="179"/>
  <c r="T125" i="179"/>
  <c r="T137" i="179"/>
  <c r="U137" i="179"/>
  <c r="T146" i="179"/>
  <c r="U146" i="179"/>
  <c r="M146" i="179"/>
  <c r="N146" i="179" s="1"/>
  <c r="O146" i="179"/>
  <c r="R120" i="179"/>
  <c r="R29" i="179"/>
  <c r="R116" i="179"/>
  <c r="R137" i="179"/>
  <c r="M123" i="179"/>
  <c r="N123" i="179" s="1"/>
  <c r="U133" i="179"/>
  <c r="T133" i="179"/>
  <c r="R104" i="179"/>
  <c r="U28" i="179"/>
  <c r="T28" i="179"/>
  <c r="R112" i="179"/>
  <c r="M39" i="179"/>
  <c r="N39" i="179" s="1"/>
  <c r="M134" i="179"/>
  <c r="N134" i="179" s="1"/>
  <c r="U121" i="179"/>
  <c r="T121" i="179"/>
  <c r="U98" i="179"/>
  <c r="O98" i="179"/>
  <c r="M98" i="179"/>
  <c r="N98" i="179" s="1"/>
  <c r="T10" i="179"/>
  <c r="M10" i="179"/>
  <c r="N10" i="179" s="1"/>
  <c r="M130" i="179"/>
  <c r="N130" i="179" s="1"/>
  <c r="R46" i="179"/>
  <c r="O22" i="179"/>
  <c r="O96" i="179"/>
  <c r="M96" i="179"/>
  <c r="N96" i="179" s="1"/>
  <c r="R127" i="179"/>
  <c r="U116" i="179"/>
  <c r="T116" i="179"/>
  <c r="U122" i="179"/>
  <c r="T122" i="179"/>
  <c r="U106" i="179"/>
  <c r="O106" i="179"/>
  <c r="M106" i="179"/>
  <c r="N106" i="179" s="1"/>
  <c r="M90" i="179"/>
  <c r="N90" i="179" s="1"/>
  <c r="U108" i="179"/>
  <c r="T108" i="179"/>
  <c r="R135" i="179"/>
  <c r="R125" i="179"/>
  <c r="T97" i="179"/>
  <c r="U97" i="179"/>
  <c r="O97" i="179"/>
  <c r="R136" i="179"/>
  <c r="U36" i="179"/>
  <c r="T36" i="179"/>
  <c r="R36" i="179"/>
  <c r="T105" i="179"/>
  <c r="U105" i="179"/>
  <c r="O137" i="179"/>
  <c r="T112" i="179"/>
  <c r="U112" i="179"/>
  <c r="O119" i="179"/>
  <c r="R16" i="179"/>
  <c r="U21" i="179"/>
  <c r="O21" i="179"/>
  <c r="M21" i="179"/>
  <c r="N21" i="179" s="1"/>
  <c r="R139" i="179"/>
  <c r="T20" i="179"/>
  <c r="U20" i="179"/>
  <c r="O125" i="179"/>
  <c r="O91" i="179"/>
  <c r="M14" i="179"/>
  <c r="N14" i="179" s="1"/>
  <c r="R28" i="179"/>
  <c r="O34" i="179"/>
  <c r="M142" i="179"/>
  <c r="N142" i="179" s="1"/>
  <c r="O142" i="179"/>
  <c r="T23" i="179"/>
  <c r="U23" i="179"/>
  <c r="M30" i="179"/>
  <c r="N30" i="179" s="1"/>
  <c r="U24" i="179"/>
  <c r="T24" i="179"/>
  <c r="O53" i="179"/>
  <c r="M26" i="179"/>
  <c r="N26" i="179" s="1"/>
  <c r="M32" i="179"/>
  <c r="N32" i="179" s="1"/>
  <c r="T32" i="179"/>
  <c r="U104" i="179"/>
  <c r="T104" i="179"/>
  <c r="R129" i="179"/>
  <c r="R24" i="179"/>
  <c r="U29" i="179"/>
  <c r="T29" i="179"/>
  <c r="M115" i="179"/>
  <c r="N115" i="179" s="1"/>
  <c r="T128" i="179"/>
  <c r="U128" i="179"/>
  <c r="R117" i="179"/>
  <c r="S87" i="179"/>
  <c r="O87" i="179"/>
  <c r="R122" i="179"/>
  <c r="U139" i="179"/>
  <c r="T139" i="179"/>
  <c r="O16" i="179"/>
  <c r="M91" i="179"/>
  <c r="N91" i="179" s="1"/>
  <c r="O39" i="179"/>
  <c r="R143" i="179"/>
  <c r="M35" i="179"/>
  <c r="N35" i="179" s="1"/>
  <c r="O35" i="179"/>
  <c r="O10" i="179"/>
  <c r="M40" i="179"/>
  <c r="N40" i="179" s="1"/>
  <c r="O40" i="179"/>
  <c r="U111" i="179"/>
  <c r="T111" i="179"/>
  <c r="R133" i="179"/>
  <c r="M105" i="179"/>
  <c r="N105" i="179" s="1"/>
  <c r="O105" i="179"/>
  <c r="T15" i="179"/>
  <c r="U15" i="179"/>
  <c r="R100" i="179"/>
  <c r="O131" i="179"/>
  <c r="M45" i="179"/>
  <c r="N45" i="179" s="1"/>
  <c r="R128" i="179"/>
  <c r="U148" i="179"/>
  <c r="M148" i="179"/>
  <c r="N148" i="179" s="1"/>
  <c r="O148" i="179"/>
  <c r="M99" i="179"/>
  <c r="N99" i="179" s="1"/>
  <c r="U144" i="179"/>
  <c r="T144" i="179"/>
  <c r="M147" i="179"/>
  <c r="N147" i="179" s="1"/>
  <c r="R108" i="179"/>
  <c r="O124" i="179"/>
  <c r="M124" i="179"/>
  <c r="N124" i="179" s="1"/>
  <c r="U92" i="179"/>
  <c r="M92" i="179"/>
  <c r="N92" i="179" s="1"/>
  <c r="O92" i="179"/>
  <c r="M119" i="179"/>
  <c r="N119" i="179" s="1"/>
  <c r="T145" i="179"/>
  <c r="U145" i="179"/>
  <c r="U13" i="179"/>
  <c r="M13" i="179"/>
  <c r="N13" i="179" s="1"/>
  <c r="O13" i="179"/>
  <c r="R111" i="179"/>
  <c r="R113" i="179"/>
  <c r="M131" i="179"/>
  <c r="N131" i="179" s="1"/>
  <c r="R140" i="179"/>
  <c r="R145" i="179"/>
  <c r="U19" i="179"/>
  <c r="T19" i="179"/>
  <c r="T127" i="179"/>
  <c r="U127" i="179"/>
  <c r="O110" i="179"/>
  <c r="M110" i="179"/>
  <c r="N110" i="179" s="1"/>
  <c r="O141" i="179"/>
  <c r="O66" i="179"/>
  <c r="U143" i="179"/>
  <c r="T143" i="179"/>
  <c r="R19" i="179"/>
  <c r="U107" i="179"/>
  <c r="M107" i="179"/>
  <c r="N107" i="179" s="1"/>
  <c r="O109" i="179"/>
  <c r="M109" i="179"/>
  <c r="N109" i="179" s="1"/>
  <c r="O90" i="179"/>
  <c r="M141" i="179"/>
  <c r="N141" i="179" s="1"/>
  <c r="M120" i="179"/>
  <c r="N120" i="179" s="1"/>
  <c r="M23" i="179"/>
  <c r="N23" i="179" s="1"/>
  <c r="U129" i="179"/>
  <c r="T129" i="179"/>
  <c r="U117" i="179"/>
  <c r="T117" i="179"/>
  <c r="U120" i="179"/>
  <c r="T120" i="179"/>
  <c r="T12" i="179"/>
  <c r="U12" i="179"/>
  <c r="U102" i="179"/>
  <c r="O102" i="179"/>
  <c r="R138" i="179"/>
  <c r="O18" i="179"/>
  <c r="T95" i="179"/>
  <c r="U95" i="179"/>
  <c r="M94" i="179"/>
  <c r="N94" i="179" s="1"/>
  <c r="R144" i="179"/>
  <c r="M66" i="179"/>
  <c r="N66" i="179" s="1"/>
  <c r="O44" i="179"/>
  <c r="M15" i="179"/>
  <c r="N15" i="179" s="1"/>
  <c r="U100" i="179"/>
  <c r="T100" i="179"/>
  <c r="R12" i="179"/>
  <c r="M17" i="179"/>
  <c r="N17" i="179" s="1"/>
  <c r="T140" i="179"/>
  <c r="U140" i="179"/>
  <c r="M128" i="179"/>
  <c r="N128" i="179" s="1"/>
  <c r="U113" i="179"/>
  <c r="T113" i="179"/>
  <c r="U138" i="179"/>
  <c r="T138" i="179"/>
  <c r="R31" i="179"/>
  <c r="R41" i="179"/>
  <c r="O120" i="179"/>
  <c r="R93" i="179"/>
  <c r="M104" i="179"/>
  <c r="N104" i="179" s="1"/>
  <c r="O26" i="179"/>
  <c r="M18" i="179"/>
  <c r="N18" i="179" s="1"/>
  <c r="R95" i="179"/>
  <c r="O128" i="179"/>
  <c r="O147" i="179"/>
  <c r="O99" i="179"/>
  <c r="R20" i="179"/>
  <c r="T135" i="179"/>
  <c r="U135" i="179"/>
  <c r="U103" i="179"/>
  <c r="O103" i="179"/>
  <c r="M103" i="179"/>
  <c r="N103" i="179" s="1"/>
  <c r="T31" i="179"/>
  <c r="U31" i="179"/>
  <c r="T43" i="179"/>
  <c r="U43" i="179"/>
  <c r="T94" i="179"/>
  <c r="U94" i="179"/>
  <c r="R149" i="179"/>
  <c r="R43" i="179"/>
  <c r="O132" i="179"/>
  <c r="M132" i="179"/>
  <c r="N132" i="179" s="1"/>
  <c r="R27" i="179"/>
  <c r="U16" i="179"/>
  <c r="T16" i="179"/>
  <c r="U149" i="179"/>
  <c r="T149" i="179"/>
  <c r="M121" i="179"/>
  <c r="N121" i="179" s="1"/>
  <c r="O121" i="179"/>
  <c r="M114" i="179"/>
  <c r="N114" i="179" s="1"/>
  <c r="T45" i="179"/>
  <c r="M53" i="179"/>
  <c r="N53" i="179" s="1"/>
  <c r="M101" i="179" l="1"/>
  <c r="N101" i="179" s="1"/>
  <c r="M93" i="179"/>
  <c r="N93" i="179" s="1"/>
  <c r="M108" i="179"/>
  <c r="N108" i="179" s="1"/>
  <c r="M122" i="179"/>
  <c r="N122" i="179" s="1"/>
  <c r="M31" i="179"/>
  <c r="N31" i="179" s="1"/>
  <c r="M27" i="179"/>
  <c r="N27" i="179" s="1"/>
  <c r="O27" i="179"/>
  <c r="M20" i="179"/>
  <c r="N20" i="179" s="1"/>
  <c r="O95" i="179"/>
  <c r="O41" i="179"/>
  <c r="M41" i="179"/>
  <c r="N41" i="179" s="1"/>
  <c r="O140" i="179"/>
  <c r="O14" i="179"/>
  <c r="M36" i="179"/>
  <c r="N36" i="179" s="1"/>
  <c r="O36" i="179"/>
  <c r="M97" i="179"/>
  <c r="N97" i="179" s="1"/>
  <c r="O134" i="179"/>
  <c r="O123" i="179"/>
  <c r="M95" i="179"/>
  <c r="N95" i="179" s="1"/>
  <c r="O31" i="179"/>
  <c r="O149" i="179"/>
  <c r="O144" i="179"/>
  <c r="M144" i="179"/>
  <c r="N144" i="179" s="1"/>
  <c r="M113" i="179"/>
  <c r="N113" i="179" s="1"/>
  <c r="O117" i="179"/>
  <c r="M139" i="179"/>
  <c r="N139" i="179" s="1"/>
  <c r="O143" i="179"/>
  <c r="O100" i="179"/>
  <c r="O116" i="179"/>
  <c r="M100" i="179"/>
  <c r="N100" i="179" s="1"/>
  <c r="O94" i="179"/>
  <c r="M125" i="179"/>
  <c r="N125" i="179" s="1"/>
  <c r="M24" i="179"/>
  <c r="N24" i="179" s="1"/>
  <c r="O24" i="179"/>
  <c r="M34" i="179"/>
  <c r="N34" i="179" s="1"/>
  <c r="M149" i="179"/>
  <c r="N149" i="179" s="1"/>
  <c r="M43" i="179"/>
  <c r="N43" i="179" s="1"/>
  <c r="O136" i="179"/>
  <c r="M136" i="179"/>
  <c r="N136" i="179" s="1"/>
  <c r="O29" i="179"/>
  <c r="O108" i="179"/>
  <c r="O12" i="179"/>
  <c r="U45" i="179"/>
  <c r="O45" i="179"/>
  <c r="M29" i="179"/>
  <c r="N29" i="179" s="1"/>
  <c r="M12" i="179"/>
  <c r="N12" i="179" s="1"/>
  <c r="O104" i="179"/>
  <c r="O138" i="179"/>
  <c r="O23" i="179"/>
  <c r="M111" i="179"/>
  <c r="N111" i="179" s="1"/>
  <c r="O111" i="179"/>
  <c r="O135" i="179"/>
  <c r="M129" i="179"/>
  <c r="N129" i="179" s="1"/>
  <c r="O129" i="179"/>
  <c r="O28" i="179"/>
  <c r="M28" i="179"/>
  <c r="N28" i="179" s="1"/>
  <c r="O15" i="179"/>
  <c r="M137" i="179"/>
  <c r="N137" i="179" s="1"/>
  <c r="M46" i="179"/>
  <c r="N46" i="179" s="1"/>
  <c r="O46" i="179"/>
  <c r="U10" i="179"/>
  <c r="O20" i="179"/>
  <c r="M143" i="179"/>
  <c r="N143" i="179" s="1"/>
  <c r="O19" i="179"/>
  <c r="M19" i="179"/>
  <c r="N19" i="179" s="1"/>
  <c r="M145" i="179"/>
  <c r="N145" i="179" s="1"/>
  <c r="O145" i="179"/>
  <c r="M135" i="179"/>
  <c r="N135" i="179" s="1"/>
  <c r="M16" i="179"/>
  <c r="N16" i="179" s="1"/>
  <c r="O112" i="179"/>
  <c r="M112" i="179"/>
  <c r="N112" i="179" s="1"/>
  <c r="O93" i="179"/>
  <c r="M133" i="179"/>
  <c r="N133" i="179" s="1"/>
  <c r="O133" i="179"/>
  <c r="O122" i="179"/>
  <c r="U32" i="179"/>
  <c r="O32" i="179"/>
  <c r="M116" i="179"/>
  <c r="N116" i="179" s="1"/>
  <c r="M127" i="179"/>
  <c r="N127" i="179" s="1"/>
  <c r="M138" i="179" l="1"/>
  <c r="N138" i="179" s="1"/>
  <c r="O113" i="179"/>
  <c r="M140" i="179"/>
  <c r="N140" i="179" s="1"/>
  <c r="O139" i="179"/>
  <c r="O43" i="179"/>
  <c r="M117" i="179"/>
  <c r="N117" i="179" s="1"/>
  <c r="O127" i="179"/>
  <c r="M12491" i="155"/>
  <c r="H12491" i="155"/>
  <c r="N12491" i="155" s="1"/>
  <c r="M12490" i="155"/>
  <c r="H12490" i="155"/>
  <c r="N12490" i="155" s="1"/>
  <c r="M12489" i="155"/>
  <c r="H12489" i="155"/>
  <c r="J12489" i="155" s="1"/>
  <c r="M12488" i="155"/>
  <c r="H12488" i="155"/>
  <c r="N12488" i="155" s="1"/>
  <c r="M12487" i="155"/>
  <c r="H12487" i="155"/>
  <c r="N12487" i="155" s="1"/>
  <c r="M12483" i="155"/>
  <c r="H12483" i="155"/>
  <c r="N12483" i="155" s="1"/>
  <c r="M12482" i="155"/>
  <c r="H12482" i="155"/>
  <c r="J12482" i="155" s="1"/>
  <c r="M12481" i="155"/>
  <c r="H12481" i="155"/>
  <c r="J12481" i="155" s="1"/>
  <c r="M12480" i="155"/>
  <c r="H12480" i="155"/>
  <c r="N12480" i="155" s="1"/>
  <c r="M12479" i="155"/>
  <c r="H12479" i="155"/>
  <c r="N12479" i="155" s="1"/>
  <c r="M12478" i="155"/>
  <c r="H12478" i="155"/>
  <c r="N12478" i="155" s="1"/>
  <c r="M12477" i="155"/>
  <c r="H12477" i="155"/>
  <c r="N12477" i="155" s="1"/>
  <c r="M12476" i="155"/>
  <c r="H12476" i="155"/>
  <c r="N12476" i="155" s="1"/>
  <c r="M12475" i="155"/>
  <c r="H12475" i="155"/>
  <c r="J12475" i="155" s="1"/>
  <c r="M12474" i="155"/>
  <c r="H12474" i="155"/>
  <c r="J12474" i="155" s="1"/>
  <c r="M12473" i="155"/>
  <c r="H12473" i="155"/>
  <c r="J12473" i="155" s="1"/>
  <c r="M12472" i="155"/>
  <c r="H12472" i="155"/>
  <c r="N12472" i="155" s="1"/>
  <c r="M12471" i="155"/>
  <c r="H12471" i="155"/>
  <c r="N12471" i="155" s="1"/>
  <c r="M12470" i="155"/>
  <c r="H12470" i="155"/>
  <c r="N12470" i="155" s="1"/>
  <c r="M12469" i="155"/>
  <c r="H12469" i="155"/>
  <c r="N12469" i="155" s="1"/>
  <c r="M12468" i="155"/>
  <c r="H12468" i="155"/>
  <c r="N12468" i="155" s="1"/>
  <c r="M12467" i="155"/>
  <c r="H12467" i="155"/>
  <c r="J12467" i="155" s="1"/>
  <c r="M12466" i="155"/>
  <c r="H12466" i="155"/>
  <c r="J12466" i="155" s="1"/>
  <c r="M12465" i="155"/>
  <c r="H12465" i="155"/>
  <c r="N12465" i="155" s="1"/>
  <c r="M12464" i="155"/>
  <c r="H12464" i="155"/>
  <c r="N12464" i="155" s="1"/>
  <c r="M12463" i="155"/>
  <c r="H12463" i="155"/>
  <c r="N12463" i="155" s="1"/>
  <c r="M12462" i="155"/>
  <c r="H12462" i="155"/>
  <c r="N12462" i="155" s="1"/>
  <c r="M12461" i="155"/>
  <c r="H12461" i="155"/>
  <c r="N12461" i="155" s="1"/>
  <c r="N12460" i="155"/>
  <c r="H12458" i="155"/>
  <c r="M12454" i="155"/>
  <c r="F12454" i="155"/>
  <c r="G12454" i="155" s="1"/>
  <c r="H12454" i="155" s="1"/>
  <c r="M12453" i="155"/>
  <c r="F12453" i="155"/>
  <c r="G12453" i="155" s="1"/>
  <c r="H12453" i="155" s="1"/>
  <c r="M12452" i="155"/>
  <c r="F12452" i="155"/>
  <c r="G12452" i="155" s="1"/>
  <c r="H12452" i="155" s="1"/>
  <c r="M12451" i="155"/>
  <c r="F12451" i="155"/>
  <c r="G12451" i="155" s="1"/>
  <c r="H12451" i="155" s="1"/>
  <c r="M12450" i="155"/>
  <c r="F12450" i="155"/>
  <c r="G12450" i="155" s="1"/>
  <c r="H12450" i="155" s="1"/>
  <c r="M12449" i="155"/>
  <c r="F12449" i="155"/>
  <c r="G12449" i="155" s="1"/>
  <c r="H12449" i="155" s="1"/>
  <c r="M12448" i="155"/>
  <c r="F12448" i="155"/>
  <c r="G12448" i="155" s="1"/>
  <c r="H12448" i="155" s="1"/>
  <c r="M12447" i="155"/>
  <c r="F12447" i="155"/>
  <c r="G12447" i="155" s="1"/>
  <c r="H12447" i="155" s="1"/>
  <c r="M12446" i="155"/>
  <c r="F12446" i="155"/>
  <c r="G12446" i="155" s="1"/>
  <c r="H12446" i="155" s="1"/>
  <c r="M12438" i="155"/>
  <c r="F12438" i="155"/>
  <c r="G12438" i="155" s="1"/>
  <c r="H12438" i="155" s="1"/>
  <c r="M12437" i="155"/>
  <c r="F12437" i="155"/>
  <c r="G12437" i="155" s="1"/>
  <c r="H12437" i="155" s="1"/>
  <c r="M12436" i="155"/>
  <c r="F12436" i="155"/>
  <c r="G12436" i="155" s="1"/>
  <c r="H12436" i="155" s="1"/>
  <c r="M12435" i="155"/>
  <c r="F12435" i="155"/>
  <c r="G12435" i="155" s="1"/>
  <c r="H12435" i="155" s="1"/>
  <c r="M12434" i="155"/>
  <c r="F12434" i="155"/>
  <c r="G12434" i="155" s="1"/>
  <c r="H12434" i="155" s="1"/>
  <c r="M12433" i="155"/>
  <c r="F12433" i="155"/>
  <c r="G12433" i="155" s="1"/>
  <c r="H12433" i="155" s="1"/>
  <c r="M12432" i="155"/>
  <c r="F12432" i="155"/>
  <c r="G12432" i="155" s="1"/>
  <c r="H12432" i="155" s="1"/>
  <c r="M12431" i="155"/>
  <c r="F12431" i="155"/>
  <c r="G12431" i="155" s="1"/>
  <c r="H12431" i="155" s="1"/>
  <c r="M12430" i="155"/>
  <c r="F12430" i="155"/>
  <c r="G12430" i="155" s="1"/>
  <c r="H12430" i="155" s="1"/>
  <c r="M12429" i="155"/>
  <c r="F12429" i="155"/>
  <c r="G12429" i="155" s="1"/>
  <c r="H12429" i="155" s="1"/>
  <c r="R12424" i="155"/>
  <c r="M10643" i="155"/>
  <c r="H10643" i="155"/>
  <c r="M10642" i="155"/>
  <c r="H10642" i="155"/>
  <c r="N10642" i="155" s="1"/>
  <c r="M10641" i="155"/>
  <c r="H10641" i="155"/>
  <c r="J10641" i="155" s="1"/>
  <c r="M10640" i="155"/>
  <c r="H10640" i="155"/>
  <c r="N10640" i="155" s="1"/>
  <c r="M10639" i="155"/>
  <c r="H10639" i="155"/>
  <c r="N10639" i="155" s="1"/>
  <c r="M10635" i="155"/>
  <c r="H10635" i="155"/>
  <c r="N10635" i="155" s="1"/>
  <c r="M10634" i="155"/>
  <c r="H10634" i="155"/>
  <c r="J10634" i="155" s="1"/>
  <c r="M10633" i="155"/>
  <c r="H10633" i="155"/>
  <c r="N10633" i="155" s="1"/>
  <c r="M10632" i="155"/>
  <c r="H10632" i="155"/>
  <c r="N10632" i="155" s="1"/>
  <c r="M10631" i="155"/>
  <c r="H10631" i="155"/>
  <c r="N10631" i="155" s="1"/>
  <c r="M10630" i="155"/>
  <c r="H10630" i="155"/>
  <c r="N10630" i="155" s="1"/>
  <c r="M10629" i="155"/>
  <c r="H10629" i="155"/>
  <c r="N10629" i="155" s="1"/>
  <c r="M10628" i="155"/>
  <c r="H10628" i="155"/>
  <c r="N10628" i="155" s="1"/>
  <c r="M10627" i="155"/>
  <c r="H10627" i="155"/>
  <c r="M10626" i="155"/>
  <c r="H10626" i="155"/>
  <c r="J10626" i="155" s="1"/>
  <c r="M10625" i="155"/>
  <c r="H10625" i="155"/>
  <c r="N10625" i="155" s="1"/>
  <c r="M10624" i="155"/>
  <c r="H10624" i="155"/>
  <c r="N10624" i="155" s="1"/>
  <c r="M10623" i="155"/>
  <c r="H10623" i="155"/>
  <c r="J10623" i="155" s="1"/>
  <c r="M10622" i="155"/>
  <c r="H10622" i="155"/>
  <c r="N10622" i="155" s="1"/>
  <c r="M10621" i="155"/>
  <c r="H10621" i="155"/>
  <c r="J10621" i="155" s="1"/>
  <c r="N10620" i="155"/>
  <c r="N10619" i="155"/>
  <c r="H10614" i="155"/>
  <c r="H10613" i="155"/>
  <c r="H10612" i="155"/>
  <c r="H10611" i="155"/>
  <c r="H10610" i="155"/>
  <c r="M10606" i="155"/>
  <c r="F10606" i="155"/>
  <c r="G10606" i="155" s="1"/>
  <c r="H10606" i="155" s="1"/>
  <c r="M10605" i="155"/>
  <c r="F10605" i="155"/>
  <c r="G10605" i="155" s="1"/>
  <c r="H10605" i="155" s="1"/>
  <c r="M10604" i="155"/>
  <c r="F10604" i="155"/>
  <c r="G10604" i="155" s="1"/>
  <c r="H10604" i="155" s="1"/>
  <c r="M10603" i="155"/>
  <c r="F10603" i="155"/>
  <c r="G10603" i="155" s="1"/>
  <c r="H10603" i="155" s="1"/>
  <c r="M10602" i="155"/>
  <c r="F10602" i="155"/>
  <c r="G10602" i="155" s="1"/>
  <c r="H10602" i="155" s="1"/>
  <c r="M10601" i="155"/>
  <c r="F10601" i="155"/>
  <c r="G10601" i="155" s="1"/>
  <c r="H10601" i="155" s="1"/>
  <c r="N10597" i="155"/>
  <c r="F10595" i="155"/>
  <c r="G10595" i="155" s="1"/>
  <c r="H10595" i="155" s="1"/>
  <c r="F10594" i="155"/>
  <c r="G10594" i="155" s="1"/>
  <c r="H10594" i="155" s="1"/>
  <c r="M10590" i="155"/>
  <c r="F10590" i="155"/>
  <c r="G10590" i="155" s="1"/>
  <c r="H10590" i="155" s="1"/>
  <c r="M10589" i="155"/>
  <c r="F10589" i="155"/>
  <c r="G10589" i="155" s="1"/>
  <c r="H10589" i="155" s="1"/>
  <c r="M10588" i="155"/>
  <c r="F10588" i="155"/>
  <c r="G10588" i="155" s="1"/>
  <c r="H10588" i="155" s="1"/>
  <c r="M10587" i="155"/>
  <c r="F10587" i="155"/>
  <c r="G10587" i="155" s="1"/>
  <c r="H10587" i="155" s="1"/>
  <c r="M10586" i="155"/>
  <c r="F10586" i="155"/>
  <c r="G10586" i="155" s="1"/>
  <c r="H10586" i="155" s="1"/>
  <c r="M10585" i="155"/>
  <c r="F10585" i="155"/>
  <c r="G10585" i="155" s="1"/>
  <c r="H10585" i="155" s="1"/>
  <c r="N10584" i="155"/>
  <c r="N10583" i="155"/>
  <c r="N10582" i="155"/>
  <c r="N10581" i="155"/>
  <c r="N10580" i="155"/>
  <c r="R10576" i="155"/>
  <c r="H10527" i="155"/>
  <c r="H10526" i="155"/>
  <c r="H10528" i="155"/>
  <c r="H10529" i="155"/>
  <c r="H10530" i="155"/>
  <c r="M10555" i="155"/>
  <c r="H10555" i="155"/>
  <c r="N10555" i="155" s="1"/>
  <c r="M10554" i="155"/>
  <c r="H10554" i="155"/>
  <c r="N10554" i="155" s="1"/>
  <c r="M10553" i="155"/>
  <c r="H10553" i="155"/>
  <c r="N10553" i="155" s="1"/>
  <c r="M10552" i="155"/>
  <c r="H10552" i="155"/>
  <c r="N10552" i="155" s="1"/>
  <c r="M10551" i="155"/>
  <c r="H10551" i="155"/>
  <c r="M10547" i="155"/>
  <c r="H10547" i="155"/>
  <c r="J10547" i="155" s="1"/>
  <c r="M10546" i="155"/>
  <c r="H10546" i="155"/>
  <c r="J10546" i="155" s="1"/>
  <c r="M10545" i="155"/>
  <c r="H10545" i="155"/>
  <c r="N10545" i="155" s="1"/>
  <c r="M10544" i="155"/>
  <c r="H10544" i="155"/>
  <c r="M10543" i="155"/>
  <c r="H10543" i="155"/>
  <c r="N10543" i="155" s="1"/>
  <c r="M10542" i="155"/>
  <c r="H10542" i="155"/>
  <c r="N10542" i="155" s="1"/>
  <c r="M10541" i="155"/>
  <c r="H10541" i="155"/>
  <c r="N10541" i="155" s="1"/>
  <c r="M10540" i="155"/>
  <c r="H10540" i="155"/>
  <c r="N10540" i="155" s="1"/>
  <c r="M10539" i="155"/>
  <c r="H10539" i="155"/>
  <c r="J10539" i="155" s="1"/>
  <c r="M10538" i="155"/>
  <c r="H10538" i="155"/>
  <c r="J10538" i="155" s="1"/>
  <c r="M10537" i="155"/>
  <c r="H10537" i="155"/>
  <c r="N10537" i="155" s="1"/>
  <c r="M10536" i="155"/>
  <c r="H10536" i="155"/>
  <c r="M10535" i="155"/>
  <c r="H10535" i="155"/>
  <c r="N10535" i="155" s="1"/>
  <c r="M10534" i="155"/>
  <c r="H10534" i="155"/>
  <c r="N10534" i="155" s="1"/>
  <c r="M10533" i="155"/>
  <c r="H10533" i="155"/>
  <c r="N10533" i="155" s="1"/>
  <c r="N10532" i="155"/>
  <c r="H10525" i="155"/>
  <c r="H10524" i="155"/>
  <c r="H10523" i="155"/>
  <c r="H10522" i="155"/>
  <c r="M10518" i="155"/>
  <c r="F10518" i="155"/>
  <c r="G10518" i="155" s="1"/>
  <c r="H10518" i="155" s="1"/>
  <c r="M10517" i="155"/>
  <c r="F10517" i="155"/>
  <c r="G10517" i="155" s="1"/>
  <c r="H10517" i="155" s="1"/>
  <c r="M10516" i="155"/>
  <c r="F10516" i="155"/>
  <c r="G10516" i="155" s="1"/>
  <c r="H10516" i="155" s="1"/>
  <c r="M10515" i="155"/>
  <c r="F10515" i="155"/>
  <c r="G10515" i="155" s="1"/>
  <c r="H10515" i="155" s="1"/>
  <c r="N10515" i="155" s="1"/>
  <c r="M10514" i="155"/>
  <c r="F10514" i="155"/>
  <c r="G10514" i="155" s="1"/>
  <c r="H10514" i="155" s="1"/>
  <c r="N10514" i="155" s="1"/>
  <c r="M10513" i="155"/>
  <c r="F10513" i="155"/>
  <c r="G10513" i="155" s="1"/>
  <c r="H10513" i="155" s="1"/>
  <c r="N10509" i="155"/>
  <c r="F10508" i="155"/>
  <c r="G10508" i="155" s="1"/>
  <c r="H10508" i="155" s="1"/>
  <c r="F10507" i="155"/>
  <c r="G10507" i="155" s="1"/>
  <c r="H10507" i="155" s="1"/>
  <c r="F10506" i="155"/>
  <c r="G10506" i="155" s="1"/>
  <c r="H10506" i="155" s="1"/>
  <c r="M10502" i="155"/>
  <c r="F10502" i="155"/>
  <c r="G10502" i="155" s="1"/>
  <c r="H10502" i="155" s="1"/>
  <c r="M10501" i="155"/>
  <c r="F10501" i="155"/>
  <c r="G10501" i="155" s="1"/>
  <c r="H10501" i="155" s="1"/>
  <c r="M10500" i="155"/>
  <c r="F10500" i="155"/>
  <c r="G10500" i="155" s="1"/>
  <c r="H10500" i="155" s="1"/>
  <c r="M10499" i="155"/>
  <c r="F10499" i="155"/>
  <c r="G10499" i="155" s="1"/>
  <c r="H10499" i="155" s="1"/>
  <c r="M10498" i="155"/>
  <c r="F10498" i="155"/>
  <c r="G10498" i="155" s="1"/>
  <c r="H10498" i="155" s="1"/>
  <c r="M10497" i="155"/>
  <c r="F10497" i="155"/>
  <c r="G10497" i="155" s="1"/>
  <c r="H10497" i="155" s="1"/>
  <c r="R10488" i="155"/>
  <c r="M10203" i="155"/>
  <c r="H10203" i="155"/>
  <c r="N10203" i="155" s="1"/>
  <c r="M10202" i="155"/>
  <c r="H10202" i="155"/>
  <c r="N10202" i="155" s="1"/>
  <c r="M10201" i="155"/>
  <c r="H10201" i="155"/>
  <c r="N10201" i="155" s="1"/>
  <c r="M10200" i="155"/>
  <c r="H10200" i="155"/>
  <c r="M10199" i="155"/>
  <c r="H10199" i="155"/>
  <c r="N10199" i="155" s="1"/>
  <c r="M10195" i="155"/>
  <c r="H10195" i="155"/>
  <c r="N10195" i="155" s="1"/>
  <c r="M10194" i="155"/>
  <c r="H10194" i="155"/>
  <c r="J10194" i="155" s="1"/>
  <c r="M10193" i="155"/>
  <c r="H10193" i="155"/>
  <c r="N10193" i="155" s="1"/>
  <c r="M10192" i="155"/>
  <c r="H10192" i="155"/>
  <c r="N10192" i="155" s="1"/>
  <c r="M10191" i="155"/>
  <c r="H10191" i="155"/>
  <c r="N10191" i="155" s="1"/>
  <c r="M10190" i="155"/>
  <c r="H10190" i="155"/>
  <c r="N10190" i="155" s="1"/>
  <c r="M10189" i="155"/>
  <c r="H10189" i="155"/>
  <c r="N10189" i="155" s="1"/>
  <c r="M10188" i="155"/>
  <c r="H10188" i="155"/>
  <c r="N10188" i="155" s="1"/>
  <c r="M10187" i="155"/>
  <c r="H10187" i="155"/>
  <c r="N10187" i="155" s="1"/>
  <c r="M10186" i="155"/>
  <c r="H10186" i="155"/>
  <c r="J10186" i="155" s="1"/>
  <c r="N10185" i="155"/>
  <c r="N10184" i="155"/>
  <c r="N10183" i="155"/>
  <c r="N10182" i="155"/>
  <c r="H10179" i="155"/>
  <c r="H10178" i="155"/>
  <c r="H10177" i="155"/>
  <c r="H10176" i="155"/>
  <c r="H10175" i="155"/>
  <c r="H10174" i="155"/>
  <c r="H10173" i="155"/>
  <c r="H10172" i="155"/>
  <c r="H10171" i="155"/>
  <c r="H10170" i="155"/>
  <c r="M10166" i="155"/>
  <c r="F10166" i="155"/>
  <c r="G10166" i="155" s="1"/>
  <c r="H10166" i="155" s="1"/>
  <c r="M10165" i="155"/>
  <c r="F10165" i="155"/>
  <c r="G10165" i="155" s="1"/>
  <c r="H10165" i="155" s="1"/>
  <c r="N10165" i="155" s="1"/>
  <c r="M10164" i="155"/>
  <c r="F10164" i="155"/>
  <c r="G10164" i="155" s="1"/>
  <c r="H10164" i="155" s="1"/>
  <c r="M10163" i="155"/>
  <c r="F10163" i="155"/>
  <c r="G10163" i="155" s="1"/>
  <c r="H10163" i="155" s="1"/>
  <c r="M10162" i="155"/>
  <c r="F10162" i="155"/>
  <c r="G10162" i="155" s="1"/>
  <c r="H10162" i="155" s="1"/>
  <c r="M10161" i="155"/>
  <c r="F10161" i="155"/>
  <c r="G10161" i="155" s="1"/>
  <c r="H10161" i="155" s="1"/>
  <c r="M10160" i="155"/>
  <c r="F10160" i="155"/>
  <c r="G10160" i="155" s="1"/>
  <c r="H10160" i="155" s="1"/>
  <c r="M10159" i="155"/>
  <c r="F10159" i="155"/>
  <c r="G10159" i="155" s="1"/>
  <c r="H10159" i="155" s="1"/>
  <c r="N10158" i="155"/>
  <c r="F10156" i="155"/>
  <c r="G10156" i="155" s="1"/>
  <c r="H10156" i="155" s="1"/>
  <c r="F10155" i="155"/>
  <c r="G10155" i="155" s="1"/>
  <c r="H10155" i="155" s="1"/>
  <c r="F10154" i="155"/>
  <c r="G10154" i="155" s="1"/>
  <c r="H10154" i="155" s="1"/>
  <c r="M10150" i="155"/>
  <c r="F10150" i="155"/>
  <c r="G10150" i="155" s="1"/>
  <c r="H10150" i="155" s="1"/>
  <c r="M10149" i="155"/>
  <c r="F10149" i="155"/>
  <c r="G10149" i="155" s="1"/>
  <c r="H10149" i="155" s="1"/>
  <c r="M10148" i="155"/>
  <c r="F10148" i="155"/>
  <c r="G10148" i="155" s="1"/>
  <c r="H10148" i="155" s="1"/>
  <c r="N10148" i="155" s="1"/>
  <c r="M10147" i="155"/>
  <c r="F10147" i="155"/>
  <c r="G10147" i="155" s="1"/>
  <c r="H10147" i="155" s="1"/>
  <c r="M10146" i="155"/>
  <c r="F10146" i="155"/>
  <c r="G10146" i="155" s="1"/>
  <c r="H10146" i="155" s="1"/>
  <c r="M10145" i="155"/>
  <c r="F10145" i="155"/>
  <c r="G10145" i="155" s="1"/>
  <c r="H10145" i="155" s="1"/>
  <c r="M10144" i="155"/>
  <c r="F10144" i="155"/>
  <c r="G10144" i="155" s="1"/>
  <c r="H10144" i="155" s="1"/>
  <c r="M10143" i="155"/>
  <c r="F10143" i="155"/>
  <c r="G10143" i="155" s="1"/>
  <c r="H10143" i="155" s="1"/>
  <c r="M10142" i="155"/>
  <c r="F10142" i="155"/>
  <c r="G10142" i="155" s="1"/>
  <c r="H10142" i="155" s="1"/>
  <c r="M10139" i="155"/>
  <c r="F10139" i="155"/>
  <c r="G10139" i="155" s="1"/>
  <c r="H10139" i="155" s="1"/>
  <c r="R10136" i="155"/>
  <c r="M10115" i="155"/>
  <c r="H10115" i="155"/>
  <c r="N10115" i="155" s="1"/>
  <c r="M10114" i="155"/>
  <c r="H10114" i="155"/>
  <c r="N10114" i="155" s="1"/>
  <c r="M10113" i="155"/>
  <c r="H10113" i="155"/>
  <c r="N10113" i="155" s="1"/>
  <c r="M10112" i="155"/>
  <c r="H10112" i="155"/>
  <c r="N10112" i="155" s="1"/>
  <c r="M10111" i="155"/>
  <c r="H10111" i="155"/>
  <c r="N10111" i="155" s="1"/>
  <c r="M10107" i="155"/>
  <c r="H10107" i="155"/>
  <c r="N10107" i="155" s="1"/>
  <c r="M10106" i="155"/>
  <c r="H10106" i="155"/>
  <c r="J10106" i="155" s="1"/>
  <c r="M10105" i="155"/>
  <c r="H10105" i="155"/>
  <c r="J10105" i="155" s="1"/>
  <c r="M10104" i="155"/>
  <c r="H10104" i="155"/>
  <c r="N10104" i="155" s="1"/>
  <c r="M10103" i="155"/>
  <c r="H10103" i="155"/>
  <c r="N10103" i="155" s="1"/>
  <c r="M10102" i="155"/>
  <c r="H10102" i="155"/>
  <c r="J10102" i="155" s="1"/>
  <c r="M10101" i="155"/>
  <c r="H10101" i="155"/>
  <c r="N10101" i="155" s="1"/>
  <c r="M10100" i="155"/>
  <c r="H10100" i="155"/>
  <c r="N10100" i="155" s="1"/>
  <c r="M10099" i="155"/>
  <c r="H10099" i="155"/>
  <c r="N10099" i="155" s="1"/>
  <c r="M10098" i="155"/>
  <c r="H10098" i="155"/>
  <c r="J10098" i="155" s="1"/>
  <c r="N10097" i="155"/>
  <c r="N10096" i="155"/>
  <c r="N10095" i="155"/>
  <c r="N10094" i="155"/>
  <c r="H10091" i="155"/>
  <c r="H10090" i="155"/>
  <c r="H10089" i="155"/>
  <c r="H10088" i="155"/>
  <c r="H10087" i="155"/>
  <c r="H10086" i="155"/>
  <c r="H10085" i="155"/>
  <c r="H10084" i="155"/>
  <c r="H10083" i="155"/>
  <c r="H10082" i="155"/>
  <c r="M10078" i="155"/>
  <c r="F10078" i="155"/>
  <c r="G10078" i="155" s="1"/>
  <c r="H10078" i="155" s="1"/>
  <c r="M10077" i="155"/>
  <c r="F10077" i="155"/>
  <c r="G10077" i="155" s="1"/>
  <c r="H10077" i="155" s="1"/>
  <c r="M10076" i="155"/>
  <c r="F10076" i="155"/>
  <c r="G10076" i="155" s="1"/>
  <c r="H10076" i="155" s="1"/>
  <c r="M10075" i="155"/>
  <c r="F10075" i="155"/>
  <c r="G10075" i="155" s="1"/>
  <c r="H10075" i="155" s="1"/>
  <c r="M10074" i="155"/>
  <c r="F10074" i="155"/>
  <c r="G10074" i="155" s="1"/>
  <c r="H10074" i="155" s="1"/>
  <c r="M10073" i="155"/>
  <c r="F10073" i="155"/>
  <c r="G10073" i="155" s="1"/>
  <c r="H10073" i="155" s="1"/>
  <c r="M10072" i="155"/>
  <c r="F10072" i="155"/>
  <c r="G10072" i="155" s="1"/>
  <c r="H10072" i="155" s="1"/>
  <c r="M10071" i="155"/>
  <c r="F10071" i="155"/>
  <c r="G10071" i="155" s="1"/>
  <c r="H10071" i="155" s="1"/>
  <c r="N10070" i="155"/>
  <c r="F10068" i="155"/>
  <c r="G10068" i="155" s="1"/>
  <c r="H10068" i="155" s="1"/>
  <c r="F10067" i="155"/>
  <c r="G10067" i="155" s="1"/>
  <c r="H10067" i="155" s="1"/>
  <c r="F10066" i="155"/>
  <c r="G10066" i="155" s="1"/>
  <c r="H10066" i="155" s="1"/>
  <c r="M10062" i="155"/>
  <c r="F10062" i="155"/>
  <c r="G10062" i="155" s="1"/>
  <c r="H10062" i="155" s="1"/>
  <c r="M10061" i="155"/>
  <c r="F10061" i="155"/>
  <c r="G10061" i="155" s="1"/>
  <c r="H10061" i="155" s="1"/>
  <c r="M10060" i="155"/>
  <c r="F10060" i="155"/>
  <c r="G10060" i="155" s="1"/>
  <c r="H10060" i="155" s="1"/>
  <c r="M10059" i="155"/>
  <c r="F10059" i="155"/>
  <c r="G10059" i="155" s="1"/>
  <c r="H10059" i="155" s="1"/>
  <c r="M10058" i="155"/>
  <c r="F10058" i="155"/>
  <c r="G10058" i="155" s="1"/>
  <c r="H10058" i="155" s="1"/>
  <c r="M10057" i="155"/>
  <c r="F10057" i="155"/>
  <c r="G10057" i="155" s="1"/>
  <c r="H10057" i="155" s="1"/>
  <c r="M10056" i="155"/>
  <c r="F10056" i="155"/>
  <c r="G10056" i="155" s="1"/>
  <c r="H10056" i="155" s="1"/>
  <c r="M10055" i="155"/>
  <c r="F10055" i="155"/>
  <c r="G10055" i="155" s="1"/>
  <c r="H10055" i="155" s="1"/>
  <c r="M10051" i="155"/>
  <c r="F10051" i="155"/>
  <c r="G10051" i="155" s="1"/>
  <c r="H10051" i="155" s="1"/>
  <c r="R10048" i="155"/>
  <c r="M10027" i="155"/>
  <c r="H10027" i="155"/>
  <c r="N10027" i="155" s="1"/>
  <c r="M10026" i="155"/>
  <c r="H10026" i="155"/>
  <c r="N10026" i="155" s="1"/>
  <c r="M10025" i="155"/>
  <c r="H10025" i="155"/>
  <c r="J10025" i="155" s="1"/>
  <c r="M10024" i="155"/>
  <c r="H10024" i="155"/>
  <c r="N10024" i="155" s="1"/>
  <c r="M10023" i="155"/>
  <c r="H10023" i="155"/>
  <c r="N10023" i="155" s="1"/>
  <c r="M10019" i="155"/>
  <c r="H10019" i="155"/>
  <c r="N10019" i="155" s="1"/>
  <c r="M10018" i="155"/>
  <c r="H10018" i="155"/>
  <c r="N10018" i="155" s="1"/>
  <c r="M10017" i="155"/>
  <c r="H10017" i="155"/>
  <c r="N10017" i="155" s="1"/>
  <c r="M10016" i="155"/>
  <c r="H10016" i="155"/>
  <c r="N10016" i="155" s="1"/>
  <c r="M10015" i="155"/>
  <c r="H10015" i="155"/>
  <c r="J10015" i="155" s="1"/>
  <c r="M10014" i="155"/>
  <c r="H10014" i="155"/>
  <c r="N10014" i="155" s="1"/>
  <c r="M10013" i="155"/>
  <c r="H10013" i="155"/>
  <c r="J10013" i="155" s="1"/>
  <c r="M10012" i="155"/>
  <c r="H10012" i="155"/>
  <c r="N10012" i="155" s="1"/>
  <c r="M10011" i="155"/>
  <c r="H10011" i="155"/>
  <c r="N10011" i="155" s="1"/>
  <c r="M10010" i="155"/>
  <c r="H10010" i="155"/>
  <c r="N10010" i="155" s="1"/>
  <c r="N10009" i="155"/>
  <c r="N10008" i="155"/>
  <c r="N10007" i="155"/>
  <c r="N10006" i="155"/>
  <c r="N10005" i="155"/>
  <c r="N10004" i="155"/>
  <c r="H10000" i="155"/>
  <c r="H9999" i="155"/>
  <c r="H9998" i="155"/>
  <c r="H9997" i="155"/>
  <c r="H9996" i="155"/>
  <c r="H9995" i="155"/>
  <c r="H9994" i="155"/>
  <c r="M9990" i="155"/>
  <c r="F9990" i="155"/>
  <c r="G9990" i="155" s="1"/>
  <c r="H9990" i="155" s="1"/>
  <c r="M9989" i="155"/>
  <c r="F9989" i="155"/>
  <c r="G9989" i="155" s="1"/>
  <c r="H9989" i="155" s="1"/>
  <c r="M9988" i="155"/>
  <c r="F9988" i="155"/>
  <c r="G9988" i="155" s="1"/>
  <c r="H9988" i="155" s="1"/>
  <c r="M9987" i="155"/>
  <c r="F9987" i="155"/>
  <c r="G9987" i="155" s="1"/>
  <c r="H9987" i="155" s="1"/>
  <c r="M9986" i="155"/>
  <c r="F9986" i="155"/>
  <c r="G9986" i="155" s="1"/>
  <c r="H9986" i="155" s="1"/>
  <c r="M9985" i="155"/>
  <c r="F9985" i="155"/>
  <c r="G9985" i="155" s="1"/>
  <c r="H9985" i="155" s="1"/>
  <c r="N9985" i="155" s="1"/>
  <c r="M9984" i="155"/>
  <c r="F9984" i="155"/>
  <c r="G9984" i="155" s="1"/>
  <c r="H9984" i="155" s="1"/>
  <c r="M9983" i="155"/>
  <c r="F9983" i="155"/>
  <c r="G9983" i="155" s="1"/>
  <c r="H9983" i="155" s="1"/>
  <c r="N9982" i="155"/>
  <c r="N9981" i="155"/>
  <c r="F9980" i="155"/>
  <c r="G9980" i="155" s="1"/>
  <c r="H9980" i="155" s="1"/>
  <c r="F9979" i="155"/>
  <c r="G9979" i="155" s="1"/>
  <c r="H9979" i="155" s="1"/>
  <c r="F9978" i="155"/>
  <c r="G9978" i="155" s="1"/>
  <c r="H9978" i="155" s="1"/>
  <c r="M9974" i="155"/>
  <c r="F9974" i="155"/>
  <c r="G9974" i="155" s="1"/>
  <c r="H9974" i="155" s="1"/>
  <c r="M9973" i="155"/>
  <c r="F9973" i="155"/>
  <c r="G9973" i="155" s="1"/>
  <c r="H9973" i="155" s="1"/>
  <c r="M9972" i="155"/>
  <c r="F9972" i="155"/>
  <c r="G9972" i="155" s="1"/>
  <c r="H9972" i="155" s="1"/>
  <c r="M9971" i="155"/>
  <c r="F9971" i="155"/>
  <c r="G9971" i="155" s="1"/>
  <c r="H9971" i="155" s="1"/>
  <c r="M9970" i="155"/>
  <c r="F9970" i="155"/>
  <c r="G9970" i="155" s="1"/>
  <c r="H9970" i="155" s="1"/>
  <c r="M9969" i="155"/>
  <c r="F9969" i="155"/>
  <c r="G9969" i="155" s="1"/>
  <c r="H9969" i="155" s="1"/>
  <c r="J9969" i="155" s="1"/>
  <c r="M9968" i="155"/>
  <c r="F9968" i="155"/>
  <c r="G9968" i="155" s="1"/>
  <c r="H9968" i="155" s="1"/>
  <c r="N9968" i="155" s="1"/>
  <c r="M9967" i="155"/>
  <c r="F9967" i="155"/>
  <c r="G9967" i="155" s="1"/>
  <c r="H9967" i="155" s="1"/>
  <c r="M9963" i="155"/>
  <c r="F9963" i="155"/>
  <c r="G9963" i="155" s="1"/>
  <c r="H9963" i="155" s="1"/>
  <c r="R9960" i="155"/>
  <c r="M9763" i="155"/>
  <c r="H9763" i="155"/>
  <c r="M9762" i="155"/>
  <c r="H9762" i="155"/>
  <c r="N9762" i="155" s="1"/>
  <c r="M9761" i="155"/>
  <c r="H9761" i="155"/>
  <c r="J9761" i="155" s="1"/>
  <c r="M9760" i="155"/>
  <c r="H9760" i="155"/>
  <c r="M9759" i="155"/>
  <c r="H9759" i="155"/>
  <c r="N9759" i="155" s="1"/>
  <c r="M9755" i="155"/>
  <c r="H9755" i="155"/>
  <c r="N9755" i="155" s="1"/>
  <c r="M9754" i="155"/>
  <c r="H9754" i="155"/>
  <c r="J9754" i="155" s="1"/>
  <c r="M9753" i="155"/>
  <c r="H9753" i="155"/>
  <c r="N9753" i="155" s="1"/>
  <c r="M9752" i="155"/>
  <c r="H9752" i="155"/>
  <c r="N9752" i="155" s="1"/>
  <c r="M9751" i="155"/>
  <c r="H9751" i="155"/>
  <c r="N9751" i="155" s="1"/>
  <c r="M9750" i="155"/>
  <c r="H9750" i="155"/>
  <c r="N9750" i="155" s="1"/>
  <c r="M9749" i="155"/>
  <c r="H9749" i="155"/>
  <c r="N9749" i="155" s="1"/>
  <c r="M9748" i="155"/>
  <c r="H9748" i="155"/>
  <c r="N9748" i="155" s="1"/>
  <c r="M9747" i="155"/>
  <c r="H9747" i="155"/>
  <c r="J9747" i="155" s="1"/>
  <c r="M9746" i="155"/>
  <c r="H9746" i="155"/>
  <c r="J9746" i="155" s="1"/>
  <c r="M9745" i="155"/>
  <c r="H9745" i="155"/>
  <c r="J9745" i="155" s="1"/>
  <c r="M9744" i="155"/>
  <c r="H9744" i="155"/>
  <c r="N9744" i="155" s="1"/>
  <c r="M9743" i="155"/>
  <c r="H9743" i="155"/>
  <c r="N9743" i="155" s="1"/>
  <c r="M9742" i="155"/>
  <c r="H9742" i="155"/>
  <c r="N9742" i="155" s="1"/>
  <c r="H9741" i="155"/>
  <c r="M9740" i="155"/>
  <c r="H9740" i="155"/>
  <c r="H9739" i="155"/>
  <c r="H9738" i="155"/>
  <c r="H9737" i="155"/>
  <c r="H9736" i="155"/>
  <c r="H9735" i="155"/>
  <c r="H9734" i="155"/>
  <c r="H9733" i="155"/>
  <c r="H9732" i="155"/>
  <c r="H9731" i="155"/>
  <c r="H9730" i="155"/>
  <c r="M9726" i="155"/>
  <c r="F9726" i="155"/>
  <c r="G9726" i="155" s="1"/>
  <c r="H9726" i="155" s="1"/>
  <c r="M9725" i="155"/>
  <c r="F9725" i="155"/>
  <c r="G9725" i="155" s="1"/>
  <c r="H9725" i="155" s="1"/>
  <c r="M9724" i="155"/>
  <c r="F9724" i="155"/>
  <c r="G9724" i="155" s="1"/>
  <c r="H9724" i="155" s="1"/>
  <c r="M9723" i="155"/>
  <c r="F9723" i="155"/>
  <c r="G9723" i="155" s="1"/>
  <c r="H9723" i="155" s="1"/>
  <c r="M9722" i="155"/>
  <c r="F9722" i="155"/>
  <c r="G9722" i="155" s="1"/>
  <c r="H9722" i="155" s="1"/>
  <c r="N9722" i="155" s="1"/>
  <c r="M9721" i="155"/>
  <c r="F9721" i="155"/>
  <c r="G9721" i="155" s="1"/>
  <c r="H9721" i="155" s="1"/>
  <c r="M9720" i="155"/>
  <c r="F9720" i="155"/>
  <c r="G9720" i="155" s="1"/>
  <c r="H9720" i="155" s="1"/>
  <c r="M9719" i="155"/>
  <c r="F9719" i="155"/>
  <c r="G9719" i="155" s="1"/>
  <c r="H9719" i="155" s="1"/>
  <c r="M9718" i="155"/>
  <c r="F9718" i="155"/>
  <c r="G9718" i="155" s="1"/>
  <c r="H9718" i="155" s="1"/>
  <c r="M9717" i="155"/>
  <c r="F9717" i="155"/>
  <c r="G9717" i="155" s="1"/>
  <c r="H9717" i="155" s="1"/>
  <c r="F9716" i="155"/>
  <c r="G9716" i="155" s="1"/>
  <c r="H9716" i="155" s="1"/>
  <c r="F9715" i="155"/>
  <c r="G9715" i="155" s="1"/>
  <c r="H9715" i="155" s="1"/>
  <c r="F9714" i="155"/>
  <c r="G9714" i="155" s="1"/>
  <c r="H9714" i="155" s="1"/>
  <c r="M9710" i="155"/>
  <c r="F9710" i="155"/>
  <c r="G9710" i="155" s="1"/>
  <c r="H9710" i="155" s="1"/>
  <c r="M9709" i="155"/>
  <c r="F9709" i="155"/>
  <c r="G9709" i="155" s="1"/>
  <c r="H9709" i="155" s="1"/>
  <c r="M9708" i="155"/>
  <c r="F9708" i="155"/>
  <c r="G9708" i="155" s="1"/>
  <c r="H9708" i="155" s="1"/>
  <c r="M9707" i="155"/>
  <c r="F9707" i="155"/>
  <c r="G9707" i="155" s="1"/>
  <c r="H9707" i="155" s="1"/>
  <c r="M9706" i="155"/>
  <c r="F9706" i="155"/>
  <c r="G9706" i="155" s="1"/>
  <c r="H9706" i="155" s="1"/>
  <c r="M9705" i="155"/>
  <c r="F9705" i="155"/>
  <c r="G9705" i="155" s="1"/>
  <c r="H9705" i="155" s="1"/>
  <c r="M9704" i="155"/>
  <c r="F9704" i="155"/>
  <c r="G9704" i="155" s="1"/>
  <c r="H9704" i="155" s="1"/>
  <c r="N9704" i="155" s="1"/>
  <c r="M9703" i="155"/>
  <c r="F9703" i="155"/>
  <c r="G9703" i="155" s="1"/>
  <c r="H9703" i="155" s="1"/>
  <c r="N9703" i="155" s="1"/>
  <c r="M9702" i="155"/>
  <c r="F9702" i="155"/>
  <c r="G9702" i="155" s="1"/>
  <c r="H9702" i="155" s="1"/>
  <c r="M9701" i="155"/>
  <c r="F9701" i="155"/>
  <c r="G9701" i="155" s="1"/>
  <c r="H9701" i="155" s="1"/>
  <c r="M9700" i="155"/>
  <c r="F9700" i="155"/>
  <c r="G9700" i="155" s="1"/>
  <c r="H9700" i="155" s="1"/>
  <c r="M9699" i="155"/>
  <c r="F9699" i="155"/>
  <c r="G9699" i="155" s="1"/>
  <c r="H9699" i="155" s="1"/>
  <c r="R9696" i="155"/>
  <c r="M12579" i="155"/>
  <c r="H12579" i="155"/>
  <c r="N12579" i="155" s="1"/>
  <c r="M12578" i="155"/>
  <c r="H12578" i="155"/>
  <c r="N12578" i="155" s="1"/>
  <c r="M12577" i="155"/>
  <c r="H12577" i="155"/>
  <c r="N12577" i="155" s="1"/>
  <c r="M12576" i="155"/>
  <c r="H12576" i="155"/>
  <c r="N12576" i="155" s="1"/>
  <c r="M12575" i="155"/>
  <c r="H12575" i="155"/>
  <c r="N12575" i="155" s="1"/>
  <c r="M12571" i="155"/>
  <c r="H12571" i="155"/>
  <c r="N12571" i="155" s="1"/>
  <c r="M12570" i="155"/>
  <c r="H12570" i="155"/>
  <c r="N12570" i="155" s="1"/>
  <c r="M12569" i="155"/>
  <c r="H12569" i="155"/>
  <c r="J12569" i="155" s="1"/>
  <c r="M12568" i="155"/>
  <c r="H12568" i="155"/>
  <c r="J12568" i="155" s="1"/>
  <c r="M12567" i="155"/>
  <c r="H12567" i="155"/>
  <c r="N12567" i="155" s="1"/>
  <c r="M12566" i="155"/>
  <c r="H12566" i="155"/>
  <c r="N12566" i="155" s="1"/>
  <c r="M12565" i="155"/>
  <c r="H12565" i="155"/>
  <c r="M12564" i="155"/>
  <c r="H12564" i="155"/>
  <c r="N12564" i="155" s="1"/>
  <c r="M12563" i="155"/>
  <c r="H12563" i="155"/>
  <c r="N12563" i="155" s="1"/>
  <c r="M12562" i="155"/>
  <c r="H12562" i="155"/>
  <c r="N12562" i="155" s="1"/>
  <c r="M12561" i="155"/>
  <c r="H12561" i="155"/>
  <c r="J12561" i="155" s="1"/>
  <c r="M12560" i="155"/>
  <c r="H12560" i="155"/>
  <c r="J12560" i="155" s="1"/>
  <c r="M12559" i="155"/>
  <c r="H12559" i="155"/>
  <c r="N12559" i="155" s="1"/>
  <c r="M12558" i="155"/>
  <c r="H12558" i="155"/>
  <c r="N12558" i="155" s="1"/>
  <c r="M12557" i="155"/>
  <c r="H12557" i="155"/>
  <c r="M12556" i="155"/>
  <c r="H12556" i="155"/>
  <c r="N12556" i="155" s="1"/>
  <c r="M12555" i="155"/>
  <c r="H12555" i="155"/>
  <c r="N12555" i="155" s="1"/>
  <c r="M12554" i="155"/>
  <c r="H12554" i="155"/>
  <c r="N12554" i="155" s="1"/>
  <c r="M12553" i="155"/>
  <c r="H12553" i="155"/>
  <c r="J12553" i="155" s="1"/>
  <c r="M12552" i="155"/>
  <c r="H12552" i="155"/>
  <c r="J12552" i="155" s="1"/>
  <c r="M12551" i="155"/>
  <c r="H12551" i="155"/>
  <c r="N12551" i="155" s="1"/>
  <c r="M12550" i="155"/>
  <c r="H12550" i="155"/>
  <c r="N12550" i="155" s="1"/>
  <c r="M12549" i="155"/>
  <c r="H12549" i="155"/>
  <c r="N12548" i="155"/>
  <c r="M12542" i="155"/>
  <c r="F12542" i="155"/>
  <c r="G12542" i="155" s="1"/>
  <c r="H12542" i="155" s="1"/>
  <c r="N12542" i="155" s="1"/>
  <c r="M12541" i="155"/>
  <c r="F12541" i="155"/>
  <c r="G12541" i="155" s="1"/>
  <c r="H12541" i="155" s="1"/>
  <c r="M12540" i="155"/>
  <c r="F12540" i="155"/>
  <c r="G12540" i="155" s="1"/>
  <c r="H12540" i="155" s="1"/>
  <c r="M12539" i="155"/>
  <c r="F12539" i="155"/>
  <c r="G12539" i="155" s="1"/>
  <c r="H12539" i="155" s="1"/>
  <c r="N12539" i="155" s="1"/>
  <c r="M12538" i="155"/>
  <c r="F12538" i="155"/>
  <c r="G12538" i="155" s="1"/>
  <c r="H12538" i="155" s="1"/>
  <c r="M12537" i="155"/>
  <c r="F12537" i="155"/>
  <c r="G12537" i="155" s="1"/>
  <c r="H12537" i="155" s="1"/>
  <c r="M12536" i="155"/>
  <c r="F12536" i="155"/>
  <c r="G12536" i="155" s="1"/>
  <c r="H12536" i="155" s="1"/>
  <c r="M12535" i="155"/>
  <c r="F12535" i="155"/>
  <c r="G12535" i="155" s="1"/>
  <c r="H12535" i="155" s="1"/>
  <c r="N12535" i="155" s="1"/>
  <c r="M12534" i="155"/>
  <c r="F12534" i="155"/>
  <c r="G12534" i="155" s="1"/>
  <c r="H12534" i="155" s="1"/>
  <c r="N12534" i="155" s="1"/>
  <c r="M12526" i="155"/>
  <c r="F12526" i="155"/>
  <c r="G12526" i="155" s="1"/>
  <c r="H12526" i="155" s="1"/>
  <c r="M12525" i="155"/>
  <c r="F12525" i="155"/>
  <c r="G12525" i="155" s="1"/>
  <c r="H12525" i="155" s="1"/>
  <c r="M12524" i="155"/>
  <c r="F12524" i="155"/>
  <c r="G12524" i="155" s="1"/>
  <c r="H12524" i="155" s="1"/>
  <c r="M12523" i="155"/>
  <c r="F12523" i="155"/>
  <c r="G12523" i="155" s="1"/>
  <c r="H12523" i="155" s="1"/>
  <c r="N12523" i="155" s="1"/>
  <c r="M12522" i="155"/>
  <c r="F12522" i="155"/>
  <c r="G12522" i="155" s="1"/>
  <c r="H12522" i="155" s="1"/>
  <c r="M12521" i="155"/>
  <c r="F12521" i="155"/>
  <c r="G12521" i="155" s="1"/>
  <c r="H12521" i="155" s="1"/>
  <c r="M12520" i="155"/>
  <c r="F12520" i="155"/>
  <c r="G12520" i="155" s="1"/>
  <c r="H12520" i="155" s="1"/>
  <c r="N12520" i="155" s="1"/>
  <c r="M12519" i="155"/>
  <c r="F12519" i="155"/>
  <c r="G12519" i="155" s="1"/>
  <c r="H12519" i="155" s="1"/>
  <c r="M12518" i="155"/>
  <c r="F12518" i="155"/>
  <c r="G12518" i="155" s="1"/>
  <c r="H12518" i="155" s="1"/>
  <c r="M12517" i="155"/>
  <c r="F12517" i="155"/>
  <c r="G12517" i="155" s="1"/>
  <c r="H12517" i="155" s="1"/>
  <c r="N12516" i="155"/>
  <c r="N12515" i="155"/>
  <c r="R12512" i="155"/>
  <c r="M9675" i="155"/>
  <c r="H9675" i="155"/>
  <c r="N9675" i="155" s="1"/>
  <c r="M9674" i="155"/>
  <c r="H9674" i="155"/>
  <c r="N9674" i="155" s="1"/>
  <c r="M9673" i="155"/>
  <c r="H9673" i="155"/>
  <c r="J9673" i="155" s="1"/>
  <c r="M9672" i="155"/>
  <c r="H9672" i="155"/>
  <c r="N9672" i="155" s="1"/>
  <c r="M9671" i="155"/>
  <c r="H9671" i="155"/>
  <c r="N9671" i="155" s="1"/>
  <c r="M9667" i="155"/>
  <c r="H9667" i="155"/>
  <c r="N9667" i="155" s="1"/>
  <c r="M9666" i="155"/>
  <c r="H9666" i="155"/>
  <c r="N9666" i="155" s="1"/>
  <c r="M9665" i="155"/>
  <c r="H9665" i="155"/>
  <c r="N9665" i="155" s="1"/>
  <c r="M9664" i="155"/>
  <c r="H9664" i="155"/>
  <c r="J9664" i="155" s="1"/>
  <c r="M9663" i="155"/>
  <c r="H9663" i="155"/>
  <c r="N9663" i="155" s="1"/>
  <c r="M9662" i="155"/>
  <c r="H9662" i="155"/>
  <c r="N9662" i="155" s="1"/>
  <c r="M9661" i="155"/>
  <c r="H9661" i="155"/>
  <c r="N9661" i="155" s="1"/>
  <c r="M9660" i="155"/>
  <c r="H9660" i="155"/>
  <c r="N9660" i="155" s="1"/>
  <c r="M9659" i="155"/>
  <c r="H9659" i="155"/>
  <c r="N9659" i="155" s="1"/>
  <c r="M9658" i="155"/>
  <c r="H9658" i="155"/>
  <c r="N9658" i="155" s="1"/>
  <c r="M9657" i="155"/>
  <c r="H9657" i="155"/>
  <c r="N9657" i="155" s="1"/>
  <c r="M9656" i="155"/>
  <c r="H9656" i="155"/>
  <c r="J9656" i="155" s="1"/>
  <c r="M9655" i="155"/>
  <c r="H9655" i="155"/>
  <c r="N9655" i="155" s="1"/>
  <c r="M9654" i="155"/>
  <c r="H9654" i="155"/>
  <c r="N9654" i="155" s="1"/>
  <c r="M9653" i="155"/>
  <c r="H9653" i="155"/>
  <c r="N9653" i="155" s="1"/>
  <c r="M9652" i="155"/>
  <c r="H9652" i="155"/>
  <c r="N9652" i="155" s="1"/>
  <c r="M9651" i="155"/>
  <c r="H9651" i="155"/>
  <c r="N9651" i="155" s="1"/>
  <c r="M9650" i="155"/>
  <c r="H9650" i="155"/>
  <c r="N9650" i="155" s="1"/>
  <c r="M9649" i="155"/>
  <c r="H9649" i="155"/>
  <c r="J9649" i="155" s="1"/>
  <c r="M9648" i="155"/>
  <c r="H9648" i="155"/>
  <c r="J9648" i="155" s="1"/>
  <c r="M9647" i="155"/>
  <c r="H9647" i="155"/>
  <c r="N9647" i="155" s="1"/>
  <c r="M9646" i="155"/>
  <c r="H9646" i="155"/>
  <c r="N9646" i="155" s="1"/>
  <c r="M9645" i="155"/>
  <c r="H9645" i="155"/>
  <c r="N9645" i="155" s="1"/>
  <c r="M9644" i="155"/>
  <c r="H9644" i="155"/>
  <c r="N9644" i="155" s="1"/>
  <c r="H9643" i="155"/>
  <c r="H9642" i="155"/>
  <c r="M9638" i="155"/>
  <c r="F9638" i="155"/>
  <c r="G9638" i="155" s="1"/>
  <c r="H9638" i="155" s="1"/>
  <c r="N9638" i="155" s="1"/>
  <c r="M9637" i="155"/>
  <c r="F9637" i="155"/>
  <c r="G9637" i="155" s="1"/>
  <c r="H9637" i="155" s="1"/>
  <c r="M9636" i="155"/>
  <c r="F9636" i="155"/>
  <c r="G9636" i="155" s="1"/>
  <c r="H9636" i="155" s="1"/>
  <c r="M9635" i="155"/>
  <c r="F9635" i="155"/>
  <c r="G9635" i="155" s="1"/>
  <c r="H9635" i="155" s="1"/>
  <c r="M9634" i="155"/>
  <c r="F9634" i="155"/>
  <c r="G9634" i="155" s="1"/>
  <c r="H9634" i="155" s="1"/>
  <c r="M9633" i="155"/>
  <c r="F9633" i="155"/>
  <c r="G9633" i="155" s="1"/>
  <c r="H9633" i="155" s="1"/>
  <c r="M9632" i="155"/>
  <c r="F9632" i="155"/>
  <c r="G9632" i="155" s="1"/>
  <c r="H9632" i="155" s="1"/>
  <c r="M9631" i="155"/>
  <c r="F9631" i="155"/>
  <c r="G9631" i="155" s="1"/>
  <c r="H9631" i="155" s="1"/>
  <c r="M9630" i="155"/>
  <c r="F9630" i="155"/>
  <c r="G9630" i="155" s="1"/>
  <c r="H9630" i="155" s="1"/>
  <c r="N9630" i="155" s="1"/>
  <c r="M9629" i="155"/>
  <c r="F9629" i="155"/>
  <c r="G9629" i="155" s="1"/>
  <c r="H9629" i="155" s="1"/>
  <c r="F9628" i="155"/>
  <c r="G9628" i="155" s="1"/>
  <c r="H9628" i="155" s="1"/>
  <c r="F9627" i="155"/>
  <c r="G9627" i="155" s="1"/>
  <c r="H9627" i="155" s="1"/>
  <c r="F9626" i="155"/>
  <c r="G9626" i="155" s="1"/>
  <c r="H9626" i="155" s="1"/>
  <c r="M9622" i="155"/>
  <c r="F9622" i="155"/>
  <c r="G9622" i="155" s="1"/>
  <c r="H9622" i="155" s="1"/>
  <c r="M9621" i="155"/>
  <c r="F9621" i="155"/>
  <c r="G9621" i="155" s="1"/>
  <c r="H9621" i="155" s="1"/>
  <c r="M9620" i="155"/>
  <c r="F9620" i="155"/>
  <c r="G9620" i="155" s="1"/>
  <c r="H9620" i="155" s="1"/>
  <c r="M9619" i="155"/>
  <c r="F9619" i="155"/>
  <c r="G9619" i="155" s="1"/>
  <c r="H9619" i="155" s="1"/>
  <c r="N9619" i="155" s="1"/>
  <c r="M9618" i="155"/>
  <c r="F9618" i="155"/>
  <c r="G9618" i="155" s="1"/>
  <c r="H9618" i="155" s="1"/>
  <c r="M9617" i="155"/>
  <c r="F9617" i="155"/>
  <c r="G9617" i="155" s="1"/>
  <c r="H9617" i="155" s="1"/>
  <c r="M9616" i="155"/>
  <c r="F9616" i="155"/>
  <c r="G9616" i="155" s="1"/>
  <c r="H9616" i="155" s="1"/>
  <c r="M9615" i="155"/>
  <c r="F9615" i="155"/>
  <c r="G9615" i="155" s="1"/>
  <c r="H9615" i="155" s="1"/>
  <c r="M9614" i="155"/>
  <c r="F9614" i="155"/>
  <c r="G9614" i="155" s="1"/>
  <c r="H9614" i="155" s="1"/>
  <c r="M9613" i="155"/>
  <c r="F9613" i="155"/>
  <c r="G9613" i="155" s="1"/>
  <c r="H9613" i="155" s="1"/>
  <c r="M9612" i="155"/>
  <c r="F9612" i="155"/>
  <c r="G9612" i="155" s="1"/>
  <c r="H9612" i="155" s="1"/>
  <c r="M9611" i="155"/>
  <c r="F9611" i="155"/>
  <c r="G9611" i="155" s="1"/>
  <c r="H9611" i="155" s="1"/>
  <c r="R9608" i="155"/>
  <c r="M12403" i="155"/>
  <c r="H12403" i="155"/>
  <c r="N12403" i="155" s="1"/>
  <c r="M12402" i="155"/>
  <c r="H12402" i="155"/>
  <c r="N12402" i="155" s="1"/>
  <c r="M12401" i="155"/>
  <c r="H12401" i="155"/>
  <c r="N12401" i="155" s="1"/>
  <c r="M12400" i="155"/>
  <c r="H12400" i="155"/>
  <c r="N12400" i="155" s="1"/>
  <c r="M12399" i="155"/>
  <c r="H12399" i="155"/>
  <c r="J12399" i="155" s="1"/>
  <c r="M12395" i="155"/>
  <c r="H12395" i="155"/>
  <c r="N12395" i="155" s="1"/>
  <c r="M12394" i="155"/>
  <c r="H12394" i="155"/>
  <c r="J12394" i="155" s="1"/>
  <c r="M12393" i="155"/>
  <c r="H12393" i="155"/>
  <c r="N12393" i="155" s="1"/>
  <c r="M12392" i="155"/>
  <c r="H12392" i="155"/>
  <c r="N12392" i="155" s="1"/>
  <c r="M12391" i="155"/>
  <c r="H12391" i="155"/>
  <c r="M12390" i="155"/>
  <c r="H12390" i="155"/>
  <c r="N12390" i="155" s="1"/>
  <c r="M12389" i="155"/>
  <c r="H12389" i="155"/>
  <c r="J12389" i="155" s="1"/>
  <c r="M12388" i="155"/>
  <c r="H12388" i="155"/>
  <c r="N12388" i="155" s="1"/>
  <c r="M12387" i="155"/>
  <c r="H12387" i="155"/>
  <c r="N12387" i="155" s="1"/>
  <c r="M12386" i="155"/>
  <c r="H12386" i="155"/>
  <c r="J12386" i="155" s="1"/>
  <c r="M12385" i="155"/>
  <c r="H12385" i="155"/>
  <c r="J12385" i="155" s="1"/>
  <c r="M12384" i="155"/>
  <c r="H12384" i="155"/>
  <c r="N12384" i="155" s="1"/>
  <c r="M12383" i="155"/>
  <c r="H12383" i="155"/>
  <c r="M12382" i="155"/>
  <c r="H12382" i="155"/>
  <c r="N12382" i="155" s="1"/>
  <c r="M12381" i="155"/>
  <c r="H12381" i="155"/>
  <c r="N12381" i="155" s="1"/>
  <c r="M12380" i="155"/>
  <c r="H12380" i="155"/>
  <c r="N12380" i="155" s="1"/>
  <c r="M12379" i="155"/>
  <c r="H12379" i="155"/>
  <c r="N12379" i="155" s="1"/>
  <c r="M12378" i="155"/>
  <c r="H12378" i="155"/>
  <c r="J12378" i="155" s="1"/>
  <c r="M12377" i="155"/>
  <c r="H12377" i="155"/>
  <c r="J12377" i="155" s="1"/>
  <c r="M12376" i="155"/>
  <c r="H12376" i="155"/>
  <c r="N12376" i="155" s="1"/>
  <c r="M12375" i="155"/>
  <c r="H12375" i="155"/>
  <c r="M12374" i="155"/>
  <c r="H12374" i="155"/>
  <c r="N12374" i="155" s="1"/>
  <c r="N12373" i="155"/>
  <c r="N12372" i="155"/>
  <c r="H12370" i="155"/>
  <c r="M12366" i="155"/>
  <c r="F12366" i="155"/>
  <c r="G12366" i="155" s="1"/>
  <c r="H12366" i="155" s="1"/>
  <c r="M12365" i="155"/>
  <c r="F12365" i="155"/>
  <c r="G12365" i="155" s="1"/>
  <c r="H12365" i="155" s="1"/>
  <c r="M12364" i="155"/>
  <c r="F12364" i="155"/>
  <c r="G12364" i="155" s="1"/>
  <c r="H12364" i="155" s="1"/>
  <c r="M12363" i="155"/>
  <c r="F12363" i="155"/>
  <c r="G12363" i="155" s="1"/>
  <c r="H12363" i="155" s="1"/>
  <c r="M12362" i="155"/>
  <c r="F12362" i="155"/>
  <c r="G12362" i="155" s="1"/>
  <c r="H12362" i="155" s="1"/>
  <c r="N12362" i="155" s="1"/>
  <c r="M12361" i="155"/>
  <c r="F12361" i="155"/>
  <c r="G12361" i="155" s="1"/>
  <c r="H12361" i="155" s="1"/>
  <c r="M12360" i="155"/>
  <c r="F12360" i="155"/>
  <c r="G12360" i="155" s="1"/>
  <c r="H12360" i="155" s="1"/>
  <c r="M12359" i="155"/>
  <c r="F12359" i="155"/>
  <c r="G12359" i="155" s="1"/>
  <c r="H12359" i="155" s="1"/>
  <c r="M12358" i="155"/>
  <c r="F12358" i="155"/>
  <c r="G12358" i="155" s="1"/>
  <c r="H12358" i="155" s="1"/>
  <c r="N12358" i="155" s="1"/>
  <c r="M12350" i="155"/>
  <c r="F12350" i="155"/>
  <c r="G12350" i="155" s="1"/>
  <c r="H12350" i="155" s="1"/>
  <c r="M12349" i="155"/>
  <c r="F12349" i="155"/>
  <c r="G12349" i="155" s="1"/>
  <c r="H12349" i="155" s="1"/>
  <c r="M12348" i="155"/>
  <c r="F12348" i="155"/>
  <c r="G12348" i="155" s="1"/>
  <c r="H12348" i="155" s="1"/>
  <c r="M12347" i="155"/>
  <c r="F12347" i="155"/>
  <c r="G12347" i="155" s="1"/>
  <c r="H12347" i="155" s="1"/>
  <c r="N12347" i="155" s="1"/>
  <c r="M12346" i="155"/>
  <c r="F12346" i="155"/>
  <c r="G12346" i="155" s="1"/>
  <c r="H12346" i="155" s="1"/>
  <c r="M12345" i="155"/>
  <c r="F12345" i="155"/>
  <c r="G12345" i="155" s="1"/>
  <c r="H12345" i="155" s="1"/>
  <c r="M12344" i="155"/>
  <c r="F12344" i="155"/>
  <c r="G12344" i="155" s="1"/>
  <c r="H12344" i="155" s="1"/>
  <c r="M12343" i="155"/>
  <c r="F12343" i="155"/>
  <c r="G12343" i="155" s="1"/>
  <c r="H12343" i="155" s="1"/>
  <c r="M12342" i="155"/>
  <c r="F12342" i="155"/>
  <c r="G12342" i="155" s="1"/>
  <c r="H12342" i="155" s="1"/>
  <c r="M12341" i="155"/>
  <c r="F12341" i="155"/>
  <c r="G12341" i="155" s="1"/>
  <c r="H12341" i="155" s="1"/>
  <c r="N12339" i="155"/>
  <c r="R12336" i="155"/>
  <c r="M9499" i="155"/>
  <c r="H9499" i="155"/>
  <c r="N9499" i="155" s="1"/>
  <c r="M9498" i="155"/>
  <c r="H9498" i="155"/>
  <c r="N9498" i="155" s="1"/>
  <c r="M9497" i="155"/>
  <c r="H9497" i="155"/>
  <c r="J9497" i="155" s="1"/>
  <c r="M9496" i="155"/>
  <c r="H9496" i="155"/>
  <c r="N9496" i="155" s="1"/>
  <c r="M9495" i="155"/>
  <c r="H9495" i="155"/>
  <c r="N9495" i="155" s="1"/>
  <c r="M9491" i="155"/>
  <c r="H9491" i="155"/>
  <c r="N9491" i="155" s="1"/>
  <c r="M9490" i="155"/>
  <c r="H9490" i="155"/>
  <c r="N9490" i="155" s="1"/>
  <c r="M9489" i="155"/>
  <c r="H9489" i="155"/>
  <c r="M9488" i="155"/>
  <c r="H9488" i="155"/>
  <c r="J9488" i="155" s="1"/>
  <c r="M9487" i="155"/>
  <c r="H9487" i="155"/>
  <c r="N9487" i="155" s="1"/>
  <c r="M9486" i="155"/>
  <c r="H9486" i="155"/>
  <c r="N9486" i="155" s="1"/>
  <c r="M9485" i="155"/>
  <c r="H9485" i="155"/>
  <c r="J9485" i="155" s="1"/>
  <c r="M9484" i="155"/>
  <c r="H9484" i="155"/>
  <c r="N9484" i="155" s="1"/>
  <c r="M9483" i="155"/>
  <c r="H9483" i="155"/>
  <c r="N9483" i="155" s="1"/>
  <c r="M9482" i="155"/>
  <c r="H9482" i="155"/>
  <c r="N9482" i="155" s="1"/>
  <c r="M9481" i="155"/>
  <c r="H9481" i="155"/>
  <c r="M9480" i="155"/>
  <c r="H9480" i="155"/>
  <c r="J9480" i="155" s="1"/>
  <c r="M9479" i="155"/>
  <c r="H9479" i="155"/>
  <c r="J9479" i="155" s="1"/>
  <c r="M9478" i="155"/>
  <c r="H9478" i="155"/>
  <c r="N9478" i="155" s="1"/>
  <c r="M9477" i="155"/>
  <c r="H9477" i="155"/>
  <c r="N9477" i="155" s="1"/>
  <c r="M9476" i="155"/>
  <c r="H9476" i="155"/>
  <c r="N9476" i="155" s="1"/>
  <c r="M9475" i="155"/>
  <c r="H9475" i="155"/>
  <c r="N9475" i="155" s="1"/>
  <c r="M9474" i="155"/>
  <c r="H9474" i="155"/>
  <c r="N9474" i="155" s="1"/>
  <c r="M9473" i="155"/>
  <c r="H9473" i="155"/>
  <c r="M9472" i="155"/>
  <c r="H9472" i="155"/>
  <c r="J9472" i="155" s="1"/>
  <c r="M9471" i="155"/>
  <c r="H9471" i="155"/>
  <c r="J9471" i="155" s="1"/>
  <c r="M9470" i="155"/>
  <c r="H9470" i="155"/>
  <c r="N9470" i="155" s="1"/>
  <c r="M9469" i="155"/>
  <c r="H9469" i="155"/>
  <c r="M9468" i="155"/>
  <c r="H9468" i="155"/>
  <c r="N9468" i="155" s="1"/>
  <c r="H9467" i="155"/>
  <c r="H9466" i="155"/>
  <c r="M9462" i="155"/>
  <c r="F9462" i="155"/>
  <c r="G9462" i="155" s="1"/>
  <c r="H9462" i="155" s="1"/>
  <c r="N9462" i="155" s="1"/>
  <c r="M9461" i="155"/>
  <c r="F9461" i="155"/>
  <c r="G9461" i="155" s="1"/>
  <c r="H9461" i="155" s="1"/>
  <c r="M9460" i="155"/>
  <c r="F9460" i="155"/>
  <c r="G9460" i="155" s="1"/>
  <c r="H9460" i="155" s="1"/>
  <c r="M9459" i="155"/>
  <c r="F9459" i="155"/>
  <c r="G9459" i="155" s="1"/>
  <c r="H9459" i="155" s="1"/>
  <c r="M9458" i="155"/>
  <c r="F9458" i="155"/>
  <c r="G9458" i="155" s="1"/>
  <c r="H9458" i="155" s="1"/>
  <c r="M9457" i="155"/>
  <c r="F9457" i="155"/>
  <c r="G9457" i="155" s="1"/>
  <c r="H9457" i="155" s="1"/>
  <c r="M9456" i="155"/>
  <c r="F9456" i="155"/>
  <c r="G9456" i="155" s="1"/>
  <c r="H9456" i="155" s="1"/>
  <c r="M9455" i="155"/>
  <c r="F9455" i="155"/>
  <c r="G9455" i="155" s="1"/>
  <c r="H9455" i="155" s="1"/>
  <c r="M9454" i="155"/>
  <c r="F9454" i="155"/>
  <c r="G9454" i="155" s="1"/>
  <c r="H9454" i="155" s="1"/>
  <c r="N9454" i="155" s="1"/>
  <c r="M9453" i="155"/>
  <c r="F9453" i="155"/>
  <c r="G9453" i="155" s="1"/>
  <c r="H9453" i="155" s="1"/>
  <c r="F9452" i="155"/>
  <c r="G9452" i="155" s="1"/>
  <c r="H9452" i="155" s="1"/>
  <c r="F9451" i="155"/>
  <c r="G9451" i="155" s="1"/>
  <c r="H9451" i="155" s="1"/>
  <c r="F9450" i="155"/>
  <c r="G9450" i="155" s="1"/>
  <c r="H9450" i="155" s="1"/>
  <c r="M9446" i="155"/>
  <c r="F9446" i="155"/>
  <c r="G9446" i="155" s="1"/>
  <c r="H9446" i="155" s="1"/>
  <c r="M9445" i="155"/>
  <c r="F9445" i="155"/>
  <c r="G9445" i="155" s="1"/>
  <c r="H9445" i="155" s="1"/>
  <c r="M9444" i="155"/>
  <c r="F9444" i="155"/>
  <c r="G9444" i="155" s="1"/>
  <c r="H9444" i="155" s="1"/>
  <c r="M9443" i="155"/>
  <c r="F9443" i="155"/>
  <c r="G9443" i="155" s="1"/>
  <c r="H9443" i="155" s="1"/>
  <c r="N9443" i="155" s="1"/>
  <c r="M9442" i="155"/>
  <c r="F9442" i="155"/>
  <c r="G9442" i="155" s="1"/>
  <c r="H9442" i="155" s="1"/>
  <c r="M9441" i="155"/>
  <c r="F9441" i="155"/>
  <c r="G9441" i="155" s="1"/>
  <c r="H9441" i="155" s="1"/>
  <c r="M9440" i="155"/>
  <c r="F9440" i="155"/>
  <c r="G9440" i="155" s="1"/>
  <c r="H9440" i="155" s="1"/>
  <c r="M9439" i="155"/>
  <c r="F9439" i="155"/>
  <c r="G9439" i="155" s="1"/>
  <c r="H9439" i="155" s="1"/>
  <c r="M9438" i="155"/>
  <c r="F9438" i="155"/>
  <c r="G9438" i="155" s="1"/>
  <c r="H9438" i="155" s="1"/>
  <c r="M9437" i="155"/>
  <c r="F9437" i="155"/>
  <c r="G9437" i="155" s="1"/>
  <c r="H9437" i="155" s="1"/>
  <c r="M9436" i="155"/>
  <c r="F9436" i="155"/>
  <c r="G9436" i="155" s="1"/>
  <c r="H9436" i="155" s="1"/>
  <c r="M9435" i="155"/>
  <c r="F9435" i="155"/>
  <c r="G9435" i="155" s="1"/>
  <c r="H9435" i="155" s="1"/>
  <c r="R9432" i="155"/>
  <c r="M9411" i="155"/>
  <c r="H9411" i="155"/>
  <c r="N9411" i="155" s="1"/>
  <c r="M9410" i="155"/>
  <c r="H9410" i="155"/>
  <c r="J9410" i="155" s="1"/>
  <c r="M9409" i="155"/>
  <c r="H9409" i="155"/>
  <c r="N9409" i="155" s="1"/>
  <c r="M9408" i="155"/>
  <c r="H9408" i="155"/>
  <c r="M9407" i="155"/>
  <c r="H9407" i="155"/>
  <c r="N9407" i="155" s="1"/>
  <c r="M9403" i="155"/>
  <c r="H9403" i="155"/>
  <c r="N9403" i="155" s="1"/>
  <c r="M9402" i="155"/>
  <c r="H9402" i="155"/>
  <c r="J9402" i="155" s="1"/>
  <c r="M9401" i="155"/>
  <c r="H9401" i="155"/>
  <c r="J9401" i="155" s="1"/>
  <c r="M9400" i="155"/>
  <c r="H9400" i="155"/>
  <c r="N9400" i="155" s="1"/>
  <c r="M9399" i="155"/>
  <c r="H9399" i="155"/>
  <c r="N9399" i="155" s="1"/>
  <c r="M9398" i="155"/>
  <c r="H9398" i="155"/>
  <c r="J9398" i="155" s="1"/>
  <c r="M9397" i="155"/>
  <c r="H9397" i="155"/>
  <c r="N9397" i="155" s="1"/>
  <c r="M9396" i="155"/>
  <c r="H9396" i="155"/>
  <c r="N9396" i="155" s="1"/>
  <c r="M9395" i="155"/>
  <c r="H9395" i="155"/>
  <c r="N9395" i="155" s="1"/>
  <c r="M9394" i="155"/>
  <c r="H9394" i="155"/>
  <c r="J9394" i="155" s="1"/>
  <c r="M9393" i="155"/>
  <c r="H9393" i="155"/>
  <c r="N9393" i="155" s="1"/>
  <c r="M9392" i="155"/>
  <c r="H9392" i="155"/>
  <c r="N9392" i="155" s="1"/>
  <c r="M9391" i="155"/>
  <c r="H9391" i="155"/>
  <c r="N9391" i="155" s="1"/>
  <c r="M9390" i="155"/>
  <c r="H9390" i="155"/>
  <c r="M9389" i="155"/>
  <c r="H9389" i="155"/>
  <c r="N9389" i="155" s="1"/>
  <c r="M9388" i="155"/>
  <c r="H9388" i="155"/>
  <c r="N9388" i="155" s="1"/>
  <c r="M9387" i="155"/>
  <c r="H9387" i="155"/>
  <c r="N9387" i="155" s="1"/>
  <c r="M9386" i="155"/>
  <c r="H9386" i="155"/>
  <c r="J9386" i="155" s="1"/>
  <c r="M9385" i="155"/>
  <c r="H9385" i="155"/>
  <c r="J9385" i="155" s="1"/>
  <c r="M9384" i="155"/>
  <c r="H9384" i="155"/>
  <c r="N9384" i="155" s="1"/>
  <c r="M9383" i="155"/>
  <c r="H9383" i="155"/>
  <c r="N9383" i="155" s="1"/>
  <c r="M9382" i="155"/>
  <c r="H9382" i="155"/>
  <c r="M9381" i="155"/>
  <c r="H9381" i="155"/>
  <c r="J9381" i="155" s="1"/>
  <c r="M9380" i="155"/>
  <c r="H9380" i="155"/>
  <c r="N9380" i="155" s="1"/>
  <c r="H9379" i="155"/>
  <c r="H9378" i="155"/>
  <c r="M9374" i="155"/>
  <c r="F9374" i="155"/>
  <c r="G9374" i="155" s="1"/>
  <c r="H9374" i="155" s="1"/>
  <c r="M9373" i="155"/>
  <c r="F9373" i="155"/>
  <c r="G9373" i="155" s="1"/>
  <c r="H9373" i="155" s="1"/>
  <c r="M9372" i="155"/>
  <c r="F9372" i="155"/>
  <c r="G9372" i="155" s="1"/>
  <c r="H9372" i="155" s="1"/>
  <c r="M9371" i="155"/>
  <c r="F9371" i="155"/>
  <c r="G9371" i="155" s="1"/>
  <c r="H9371" i="155" s="1"/>
  <c r="M9370" i="155"/>
  <c r="F9370" i="155"/>
  <c r="G9370" i="155" s="1"/>
  <c r="H9370" i="155" s="1"/>
  <c r="M9369" i="155"/>
  <c r="F9369" i="155"/>
  <c r="G9369" i="155" s="1"/>
  <c r="H9369" i="155" s="1"/>
  <c r="M9368" i="155"/>
  <c r="F9368" i="155"/>
  <c r="G9368" i="155" s="1"/>
  <c r="H9368" i="155" s="1"/>
  <c r="M9367" i="155"/>
  <c r="F9367" i="155"/>
  <c r="G9367" i="155" s="1"/>
  <c r="H9367" i="155" s="1"/>
  <c r="M9366" i="155"/>
  <c r="F9366" i="155"/>
  <c r="G9366" i="155" s="1"/>
  <c r="H9366" i="155" s="1"/>
  <c r="M9365" i="155"/>
  <c r="F9365" i="155"/>
  <c r="G9365" i="155" s="1"/>
  <c r="H9365" i="155" s="1"/>
  <c r="F9364" i="155"/>
  <c r="G9364" i="155" s="1"/>
  <c r="H9364" i="155" s="1"/>
  <c r="F9363" i="155"/>
  <c r="G9363" i="155" s="1"/>
  <c r="H9363" i="155" s="1"/>
  <c r="F9362" i="155"/>
  <c r="G9362" i="155" s="1"/>
  <c r="H9362" i="155" s="1"/>
  <c r="M9358" i="155"/>
  <c r="F9358" i="155"/>
  <c r="G9358" i="155" s="1"/>
  <c r="H9358" i="155" s="1"/>
  <c r="M9357" i="155"/>
  <c r="F9357" i="155"/>
  <c r="G9357" i="155" s="1"/>
  <c r="H9357" i="155" s="1"/>
  <c r="M9356" i="155"/>
  <c r="F9356" i="155"/>
  <c r="G9356" i="155" s="1"/>
  <c r="H9356" i="155" s="1"/>
  <c r="M9355" i="155"/>
  <c r="F9355" i="155"/>
  <c r="G9355" i="155" s="1"/>
  <c r="H9355" i="155" s="1"/>
  <c r="M9354" i="155"/>
  <c r="F9354" i="155"/>
  <c r="G9354" i="155" s="1"/>
  <c r="H9354" i="155" s="1"/>
  <c r="M9353" i="155"/>
  <c r="F9353" i="155"/>
  <c r="G9353" i="155" s="1"/>
  <c r="H9353" i="155" s="1"/>
  <c r="M9352" i="155"/>
  <c r="F9352" i="155"/>
  <c r="G9352" i="155" s="1"/>
  <c r="H9352" i="155" s="1"/>
  <c r="M9351" i="155"/>
  <c r="F9351" i="155"/>
  <c r="G9351" i="155" s="1"/>
  <c r="H9351" i="155" s="1"/>
  <c r="M9350" i="155"/>
  <c r="F9350" i="155"/>
  <c r="G9350" i="155" s="1"/>
  <c r="H9350" i="155" s="1"/>
  <c r="M9349" i="155"/>
  <c r="F9349" i="155"/>
  <c r="G9349" i="155" s="1"/>
  <c r="H9349" i="155" s="1"/>
  <c r="M9348" i="155"/>
  <c r="F9348" i="155"/>
  <c r="G9348" i="155" s="1"/>
  <c r="H9348" i="155" s="1"/>
  <c r="M9347" i="155"/>
  <c r="F9347" i="155"/>
  <c r="G9347" i="155" s="1"/>
  <c r="H9347" i="155" s="1"/>
  <c r="R9344" i="155"/>
  <c r="M9235" i="155"/>
  <c r="H9235" i="155"/>
  <c r="N9235" i="155" s="1"/>
  <c r="M9234" i="155"/>
  <c r="H9234" i="155"/>
  <c r="N9234" i="155" s="1"/>
  <c r="M9233" i="155"/>
  <c r="H9233" i="155"/>
  <c r="J9233" i="155" s="1"/>
  <c r="M9232" i="155"/>
  <c r="H9232" i="155"/>
  <c r="N9232" i="155" s="1"/>
  <c r="M9231" i="155"/>
  <c r="H9231" i="155"/>
  <c r="N9231" i="155" s="1"/>
  <c r="M9227" i="155"/>
  <c r="H9227" i="155"/>
  <c r="N9227" i="155" s="1"/>
  <c r="M9226" i="155"/>
  <c r="H9226" i="155"/>
  <c r="J9226" i="155" s="1"/>
  <c r="M9225" i="155"/>
  <c r="H9225" i="155"/>
  <c r="N9225" i="155" s="1"/>
  <c r="M9224" i="155"/>
  <c r="H9224" i="155"/>
  <c r="J9224" i="155" s="1"/>
  <c r="M9223" i="155"/>
  <c r="H9223" i="155"/>
  <c r="N9223" i="155" s="1"/>
  <c r="M9222" i="155"/>
  <c r="H9222" i="155"/>
  <c r="N9222" i="155" s="1"/>
  <c r="M9221" i="155"/>
  <c r="H9221" i="155"/>
  <c r="J9221" i="155" s="1"/>
  <c r="M9220" i="155"/>
  <c r="H9220" i="155"/>
  <c r="N9220" i="155" s="1"/>
  <c r="M9219" i="155"/>
  <c r="H9219" i="155"/>
  <c r="N9219" i="155" s="1"/>
  <c r="M9218" i="155"/>
  <c r="H9218" i="155"/>
  <c r="M9217" i="155"/>
  <c r="H9217" i="155"/>
  <c r="N9217" i="155" s="1"/>
  <c r="M9216" i="155"/>
  <c r="H9216" i="155"/>
  <c r="M9215" i="155"/>
  <c r="H9215" i="155"/>
  <c r="J9215" i="155" s="1"/>
  <c r="M9214" i="155"/>
  <c r="H9214" i="155"/>
  <c r="N9214" i="155" s="1"/>
  <c r="M9213" i="155"/>
  <c r="H9213" i="155"/>
  <c r="J9213" i="155" s="1"/>
  <c r="N9212" i="155"/>
  <c r="N9211" i="155"/>
  <c r="N9210" i="155"/>
  <c r="N9209" i="155"/>
  <c r="N9208" i="155"/>
  <c r="N9207" i="155"/>
  <c r="N9206" i="155"/>
  <c r="N9205" i="155"/>
  <c r="N9204" i="155"/>
  <c r="H9203" i="155"/>
  <c r="H9202" i="155"/>
  <c r="M9198" i="155"/>
  <c r="F9198" i="155"/>
  <c r="G9198" i="155" s="1"/>
  <c r="H9198" i="155" s="1"/>
  <c r="M9197" i="155"/>
  <c r="F9197" i="155"/>
  <c r="G9197" i="155" s="1"/>
  <c r="H9197" i="155" s="1"/>
  <c r="M9196" i="155"/>
  <c r="F9196" i="155"/>
  <c r="G9196" i="155" s="1"/>
  <c r="H9196" i="155" s="1"/>
  <c r="M9195" i="155"/>
  <c r="F9195" i="155"/>
  <c r="G9195" i="155" s="1"/>
  <c r="H9195" i="155" s="1"/>
  <c r="M9194" i="155"/>
  <c r="F9194" i="155"/>
  <c r="G9194" i="155" s="1"/>
  <c r="H9194" i="155" s="1"/>
  <c r="M9193" i="155"/>
  <c r="F9193" i="155"/>
  <c r="G9193" i="155" s="1"/>
  <c r="H9193" i="155" s="1"/>
  <c r="N9193" i="155" s="1"/>
  <c r="M9192" i="155"/>
  <c r="F9192" i="155"/>
  <c r="G9192" i="155" s="1"/>
  <c r="H9192" i="155" s="1"/>
  <c r="M9191" i="155"/>
  <c r="F9191" i="155"/>
  <c r="G9191" i="155" s="1"/>
  <c r="H9191" i="155" s="1"/>
  <c r="M9190" i="155"/>
  <c r="F9190" i="155"/>
  <c r="G9190" i="155" s="1"/>
  <c r="H9190" i="155" s="1"/>
  <c r="M9189" i="155"/>
  <c r="F9189" i="155"/>
  <c r="G9189" i="155" s="1"/>
  <c r="H9189" i="155" s="1"/>
  <c r="F9188" i="155"/>
  <c r="G9188" i="155" s="1"/>
  <c r="H9188" i="155" s="1"/>
  <c r="F9187" i="155"/>
  <c r="G9187" i="155" s="1"/>
  <c r="H9187" i="155" s="1"/>
  <c r="F9186" i="155"/>
  <c r="G9186" i="155" s="1"/>
  <c r="H9186" i="155" s="1"/>
  <c r="M9182" i="155"/>
  <c r="F9182" i="155"/>
  <c r="G9182" i="155" s="1"/>
  <c r="H9182" i="155" s="1"/>
  <c r="N9182" i="155" s="1"/>
  <c r="M9181" i="155"/>
  <c r="F9181" i="155"/>
  <c r="G9181" i="155" s="1"/>
  <c r="H9181" i="155" s="1"/>
  <c r="M9180" i="155"/>
  <c r="F9180" i="155"/>
  <c r="G9180" i="155" s="1"/>
  <c r="H9180" i="155" s="1"/>
  <c r="M9179" i="155"/>
  <c r="F9179" i="155"/>
  <c r="G9179" i="155" s="1"/>
  <c r="H9179" i="155" s="1"/>
  <c r="M9178" i="155"/>
  <c r="F9178" i="155"/>
  <c r="G9178" i="155" s="1"/>
  <c r="H9178" i="155" s="1"/>
  <c r="M9177" i="155"/>
  <c r="F9177" i="155"/>
  <c r="G9177" i="155" s="1"/>
  <c r="H9177" i="155" s="1"/>
  <c r="M9176" i="155"/>
  <c r="F9176" i="155"/>
  <c r="G9176" i="155" s="1"/>
  <c r="H9176" i="155" s="1"/>
  <c r="M9175" i="155"/>
  <c r="F9175" i="155"/>
  <c r="G9175" i="155" s="1"/>
  <c r="H9175" i="155" s="1"/>
  <c r="M9174" i="155"/>
  <c r="F9174" i="155"/>
  <c r="G9174" i="155" s="1"/>
  <c r="H9174" i="155" s="1"/>
  <c r="N9174" i="155" s="1"/>
  <c r="M9173" i="155"/>
  <c r="F9173" i="155"/>
  <c r="G9173" i="155" s="1"/>
  <c r="H9173" i="155" s="1"/>
  <c r="M9172" i="155"/>
  <c r="F9172" i="155"/>
  <c r="G9172" i="155" s="1"/>
  <c r="H9172" i="155" s="1"/>
  <c r="M9171" i="155"/>
  <c r="F9171" i="155"/>
  <c r="G9171" i="155" s="1"/>
  <c r="H9171" i="155" s="1"/>
  <c r="R9168" i="155"/>
  <c r="M11347" i="155"/>
  <c r="H11347" i="155"/>
  <c r="N11347" i="155" s="1"/>
  <c r="M11346" i="155"/>
  <c r="H11346" i="155"/>
  <c r="M11345" i="155"/>
  <c r="H11345" i="155"/>
  <c r="N11345" i="155" s="1"/>
  <c r="M11344" i="155"/>
  <c r="H11344" i="155"/>
  <c r="N11344" i="155" s="1"/>
  <c r="M11343" i="155"/>
  <c r="H11343" i="155"/>
  <c r="M11339" i="155"/>
  <c r="H11339" i="155"/>
  <c r="N11339" i="155" s="1"/>
  <c r="M11338" i="155"/>
  <c r="H11338" i="155"/>
  <c r="M11337" i="155"/>
  <c r="H11337" i="155"/>
  <c r="N11337" i="155" s="1"/>
  <c r="M11336" i="155"/>
  <c r="H11336" i="155"/>
  <c r="N11336" i="155" s="1"/>
  <c r="M11335" i="155"/>
  <c r="H11335" i="155"/>
  <c r="N11335" i="155" s="1"/>
  <c r="M11334" i="155"/>
  <c r="H11334" i="155"/>
  <c r="N11334" i="155" s="1"/>
  <c r="M11333" i="155"/>
  <c r="H11333" i="155"/>
  <c r="M11332" i="155"/>
  <c r="H11332" i="155"/>
  <c r="N11332" i="155" s="1"/>
  <c r="M11331" i="155"/>
  <c r="H11331" i="155"/>
  <c r="J11331" i="155" s="1"/>
  <c r="M11330" i="155"/>
  <c r="H11330" i="155"/>
  <c r="N11330" i="155" s="1"/>
  <c r="M11329" i="155"/>
  <c r="H11329" i="155"/>
  <c r="J11329" i="155" s="1"/>
  <c r="M11328" i="155"/>
  <c r="H11328" i="155"/>
  <c r="M11327" i="155"/>
  <c r="H11327" i="155"/>
  <c r="N11327" i="155" s="1"/>
  <c r="M11326" i="155"/>
  <c r="H11326" i="155"/>
  <c r="N11326" i="155" s="1"/>
  <c r="M11325" i="155"/>
  <c r="H11325" i="155"/>
  <c r="N11325" i="155" s="1"/>
  <c r="M11324" i="155"/>
  <c r="H11324" i="155"/>
  <c r="N11324" i="155" s="1"/>
  <c r="M11323" i="155"/>
  <c r="H11323" i="155"/>
  <c r="N11323" i="155" s="1"/>
  <c r="M11322" i="155"/>
  <c r="H11322" i="155"/>
  <c r="N11322" i="155" s="1"/>
  <c r="M11321" i="155"/>
  <c r="H11321" i="155"/>
  <c r="J11321" i="155" s="1"/>
  <c r="M11320" i="155"/>
  <c r="H11320" i="155"/>
  <c r="J11320" i="155" s="1"/>
  <c r="M11319" i="155"/>
  <c r="H11319" i="155"/>
  <c r="N11319" i="155" s="1"/>
  <c r="M11318" i="155"/>
  <c r="H11318" i="155"/>
  <c r="N11318" i="155" s="1"/>
  <c r="M11317" i="155"/>
  <c r="H11317" i="155"/>
  <c r="N11317" i="155" s="1"/>
  <c r="N11316" i="155"/>
  <c r="N11315" i="155"/>
  <c r="M11310" i="155"/>
  <c r="F11310" i="155"/>
  <c r="G11310" i="155" s="1"/>
  <c r="H11310" i="155" s="1"/>
  <c r="N11310" i="155" s="1"/>
  <c r="M11309" i="155"/>
  <c r="F11309" i="155"/>
  <c r="G11309" i="155" s="1"/>
  <c r="H11309" i="155" s="1"/>
  <c r="N11309" i="155" s="1"/>
  <c r="M11308" i="155"/>
  <c r="F11308" i="155"/>
  <c r="G11308" i="155" s="1"/>
  <c r="H11308" i="155" s="1"/>
  <c r="M11307" i="155"/>
  <c r="F11307" i="155"/>
  <c r="G11307" i="155" s="1"/>
  <c r="H11307" i="155" s="1"/>
  <c r="M11306" i="155"/>
  <c r="F11306" i="155"/>
  <c r="G11306" i="155" s="1"/>
  <c r="H11306" i="155" s="1"/>
  <c r="M11305" i="155"/>
  <c r="F11305" i="155"/>
  <c r="G11305" i="155" s="1"/>
  <c r="H11305" i="155" s="1"/>
  <c r="M11304" i="155"/>
  <c r="F11304" i="155"/>
  <c r="G11304" i="155" s="1"/>
  <c r="H11304" i="155" s="1"/>
  <c r="M11303" i="155"/>
  <c r="F11303" i="155"/>
  <c r="G11303" i="155" s="1"/>
  <c r="H11303" i="155" s="1"/>
  <c r="M11302" i="155"/>
  <c r="F11302" i="155"/>
  <c r="G11302" i="155" s="1"/>
  <c r="H11302" i="155" s="1"/>
  <c r="M11301" i="155"/>
  <c r="F11301" i="155"/>
  <c r="G11301" i="155" s="1"/>
  <c r="H11301" i="155" s="1"/>
  <c r="N11301" i="155" s="1"/>
  <c r="M11300" i="155"/>
  <c r="F11300" i="155"/>
  <c r="G11300" i="155" s="1"/>
  <c r="H11300" i="155" s="1"/>
  <c r="F11298" i="155"/>
  <c r="G11298" i="155" s="1"/>
  <c r="H11298" i="155" s="1"/>
  <c r="M11294" i="155"/>
  <c r="F11294" i="155"/>
  <c r="G11294" i="155" s="1"/>
  <c r="H11294" i="155" s="1"/>
  <c r="M11293" i="155"/>
  <c r="F11293" i="155"/>
  <c r="G11293" i="155" s="1"/>
  <c r="H11293" i="155" s="1"/>
  <c r="N11293" i="155" s="1"/>
  <c r="M11292" i="155"/>
  <c r="F11292" i="155"/>
  <c r="G11292" i="155" s="1"/>
  <c r="H11292" i="155" s="1"/>
  <c r="M11291" i="155"/>
  <c r="F11291" i="155"/>
  <c r="G11291" i="155" s="1"/>
  <c r="H11291" i="155" s="1"/>
  <c r="M11290" i="155"/>
  <c r="F11290" i="155"/>
  <c r="G11290" i="155" s="1"/>
  <c r="H11290" i="155" s="1"/>
  <c r="M11289" i="155"/>
  <c r="F11289" i="155"/>
  <c r="G11289" i="155" s="1"/>
  <c r="H11289" i="155" s="1"/>
  <c r="N11289" i="155" s="1"/>
  <c r="M11288" i="155"/>
  <c r="F11288" i="155"/>
  <c r="G11288" i="155" s="1"/>
  <c r="H11288" i="155" s="1"/>
  <c r="M11287" i="155"/>
  <c r="F11287" i="155"/>
  <c r="G11287" i="155" s="1"/>
  <c r="H11287" i="155" s="1"/>
  <c r="M11286" i="155"/>
  <c r="F11286" i="155"/>
  <c r="G11286" i="155" s="1"/>
  <c r="H11286" i="155" s="1"/>
  <c r="N11285" i="155"/>
  <c r="R11280" i="155"/>
  <c r="M8267" i="155"/>
  <c r="H8267" i="155"/>
  <c r="N8267" i="155" s="1"/>
  <c r="M8266" i="155"/>
  <c r="H8266" i="155"/>
  <c r="N8266" i="155" s="1"/>
  <c r="M8265" i="155"/>
  <c r="H8265" i="155"/>
  <c r="J8265" i="155" s="1"/>
  <c r="M8264" i="155"/>
  <c r="H8264" i="155"/>
  <c r="M8263" i="155"/>
  <c r="H8263" i="155"/>
  <c r="N8263" i="155" s="1"/>
  <c r="M8259" i="155"/>
  <c r="H8259" i="155"/>
  <c r="N8259" i="155" s="1"/>
  <c r="M8258" i="155"/>
  <c r="H8258" i="155"/>
  <c r="M8257" i="155"/>
  <c r="H8257" i="155"/>
  <c r="M8256" i="155"/>
  <c r="H8256" i="155"/>
  <c r="N8256" i="155" s="1"/>
  <c r="M8255" i="155"/>
  <c r="H8255" i="155"/>
  <c r="N8255" i="155" s="1"/>
  <c r="M8254" i="155"/>
  <c r="H8254" i="155"/>
  <c r="N8254" i="155" s="1"/>
  <c r="M8253" i="155"/>
  <c r="H8253" i="155"/>
  <c r="J8253" i="155" s="1"/>
  <c r="M8252" i="155"/>
  <c r="H8252" i="155"/>
  <c r="N8252" i="155" s="1"/>
  <c r="M8251" i="155"/>
  <c r="H8251" i="155"/>
  <c r="N8251" i="155" s="1"/>
  <c r="M8250" i="155"/>
  <c r="H8250" i="155"/>
  <c r="J8250" i="155" s="1"/>
  <c r="M8249" i="155"/>
  <c r="H8249" i="155"/>
  <c r="J8249" i="155" s="1"/>
  <c r="M8248" i="155"/>
  <c r="H8248" i="155"/>
  <c r="N8248" i="155" s="1"/>
  <c r="M8247" i="155"/>
  <c r="H8247" i="155"/>
  <c r="N8247" i="155" s="1"/>
  <c r="M8246" i="155"/>
  <c r="H8246" i="155"/>
  <c r="N8246" i="155" s="1"/>
  <c r="M8245" i="155"/>
  <c r="H8245" i="155"/>
  <c r="N8245" i="155" s="1"/>
  <c r="M8244" i="155"/>
  <c r="H8244" i="155"/>
  <c r="M8243" i="155"/>
  <c r="H8243" i="155"/>
  <c r="N8243" i="155" s="1"/>
  <c r="M8242" i="155"/>
  <c r="H8242" i="155"/>
  <c r="J8242" i="155" s="1"/>
  <c r="M8241" i="155"/>
  <c r="H8241" i="155"/>
  <c r="J8241" i="155" s="1"/>
  <c r="M8240" i="155"/>
  <c r="H8240" i="155"/>
  <c r="N8240" i="155" s="1"/>
  <c r="M8239" i="155"/>
  <c r="H8239" i="155"/>
  <c r="N8239" i="155" s="1"/>
  <c r="M8238" i="155"/>
  <c r="H8238" i="155"/>
  <c r="J8238" i="155" s="1"/>
  <c r="M8237" i="155"/>
  <c r="H8237" i="155"/>
  <c r="J8237" i="155" s="1"/>
  <c r="N8236" i="155"/>
  <c r="N8235" i="155"/>
  <c r="N8234" i="155"/>
  <c r="M8230" i="155"/>
  <c r="F8230" i="155"/>
  <c r="G8230" i="155" s="1"/>
  <c r="H8230" i="155" s="1"/>
  <c r="N8230" i="155" s="1"/>
  <c r="M8229" i="155"/>
  <c r="F8229" i="155"/>
  <c r="G8229" i="155" s="1"/>
  <c r="H8229" i="155" s="1"/>
  <c r="N8229" i="155" s="1"/>
  <c r="M8228" i="155"/>
  <c r="F8228" i="155"/>
  <c r="G8228" i="155" s="1"/>
  <c r="H8228" i="155" s="1"/>
  <c r="M8227" i="155"/>
  <c r="F8227" i="155"/>
  <c r="G8227" i="155" s="1"/>
  <c r="H8227" i="155" s="1"/>
  <c r="M8226" i="155"/>
  <c r="F8226" i="155"/>
  <c r="G8226" i="155" s="1"/>
  <c r="H8226" i="155" s="1"/>
  <c r="M8225" i="155"/>
  <c r="F8225" i="155"/>
  <c r="G8225" i="155" s="1"/>
  <c r="H8225" i="155" s="1"/>
  <c r="M8224" i="155"/>
  <c r="F8224" i="155"/>
  <c r="G8224" i="155" s="1"/>
  <c r="H8224" i="155" s="1"/>
  <c r="M8223" i="155"/>
  <c r="F8223" i="155"/>
  <c r="G8223" i="155" s="1"/>
  <c r="H8223" i="155" s="1"/>
  <c r="M8222" i="155"/>
  <c r="F8222" i="155"/>
  <c r="G8222" i="155" s="1"/>
  <c r="H8222" i="155" s="1"/>
  <c r="M8221" i="155"/>
  <c r="F8221" i="155"/>
  <c r="G8221" i="155" s="1"/>
  <c r="H8221" i="155" s="1"/>
  <c r="N8221" i="155" s="1"/>
  <c r="M8220" i="155"/>
  <c r="F8220" i="155"/>
  <c r="G8220" i="155" s="1"/>
  <c r="H8220" i="155" s="1"/>
  <c r="F8219" i="155"/>
  <c r="G8219" i="155" s="1"/>
  <c r="H8219" i="155" s="1"/>
  <c r="F8218" i="155"/>
  <c r="G8218" i="155" s="1"/>
  <c r="H8218" i="155" s="1"/>
  <c r="M8214" i="155"/>
  <c r="F8214" i="155"/>
  <c r="G8214" i="155" s="1"/>
  <c r="H8214" i="155" s="1"/>
  <c r="M8213" i="155"/>
  <c r="F8213" i="155"/>
  <c r="G8213" i="155" s="1"/>
  <c r="H8213" i="155" s="1"/>
  <c r="M8212" i="155"/>
  <c r="F8212" i="155"/>
  <c r="G8212" i="155" s="1"/>
  <c r="H8212" i="155" s="1"/>
  <c r="M8211" i="155"/>
  <c r="F8211" i="155"/>
  <c r="G8211" i="155" s="1"/>
  <c r="H8211" i="155" s="1"/>
  <c r="M8210" i="155"/>
  <c r="F8210" i="155"/>
  <c r="G8210" i="155" s="1"/>
  <c r="H8210" i="155" s="1"/>
  <c r="M8209" i="155"/>
  <c r="F8209" i="155"/>
  <c r="G8209" i="155" s="1"/>
  <c r="H8209" i="155" s="1"/>
  <c r="N8209" i="155" s="1"/>
  <c r="M8208" i="155"/>
  <c r="F8208" i="155"/>
  <c r="G8208" i="155" s="1"/>
  <c r="H8208" i="155" s="1"/>
  <c r="M8207" i="155"/>
  <c r="F8207" i="155"/>
  <c r="G8207" i="155" s="1"/>
  <c r="H8207" i="155" s="1"/>
  <c r="M8206" i="155"/>
  <c r="F8206" i="155"/>
  <c r="G8206" i="155" s="1"/>
  <c r="H8206" i="155" s="1"/>
  <c r="M8205" i="155"/>
  <c r="F8205" i="155"/>
  <c r="G8205" i="155" s="1"/>
  <c r="H8205" i="155" s="1"/>
  <c r="M8204" i="155"/>
  <c r="F8204" i="155"/>
  <c r="G8204" i="155" s="1"/>
  <c r="H8204" i="155" s="1"/>
  <c r="M8203" i="155"/>
  <c r="F8203" i="155"/>
  <c r="G8203" i="155" s="1"/>
  <c r="H8203" i="155" s="1"/>
  <c r="R8200" i="155"/>
  <c r="M11259" i="155"/>
  <c r="H11259" i="155"/>
  <c r="N11259" i="155" s="1"/>
  <c r="M11258" i="155"/>
  <c r="H11258" i="155"/>
  <c r="N11258" i="155" s="1"/>
  <c r="M11257" i="155"/>
  <c r="H11257" i="155"/>
  <c r="N11257" i="155" s="1"/>
  <c r="M11256" i="155"/>
  <c r="H11256" i="155"/>
  <c r="M11255" i="155"/>
  <c r="H11255" i="155"/>
  <c r="J11255" i="155" s="1"/>
  <c r="M11251" i="155"/>
  <c r="H11251" i="155"/>
  <c r="N11251" i="155" s="1"/>
  <c r="M11250" i="155"/>
  <c r="H11250" i="155"/>
  <c r="J11250" i="155" s="1"/>
  <c r="M11249" i="155"/>
  <c r="H11249" i="155"/>
  <c r="M11248" i="155"/>
  <c r="H11248" i="155"/>
  <c r="N11248" i="155" s="1"/>
  <c r="M11247" i="155"/>
  <c r="H11247" i="155"/>
  <c r="N11247" i="155" s="1"/>
  <c r="M11246" i="155"/>
  <c r="H11246" i="155"/>
  <c r="N11246" i="155" s="1"/>
  <c r="M11245" i="155"/>
  <c r="H11245" i="155"/>
  <c r="N11245" i="155" s="1"/>
  <c r="M11244" i="155"/>
  <c r="H11244" i="155"/>
  <c r="N11244" i="155" s="1"/>
  <c r="M11243" i="155"/>
  <c r="H11243" i="155"/>
  <c r="N11243" i="155" s="1"/>
  <c r="M11242" i="155"/>
  <c r="H11242" i="155"/>
  <c r="J11242" i="155" s="1"/>
  <c r="M11241" i="155"/>
  <c r="H11241" i="155"/>
  <c r="M11240" i="155"/>
  <c r="H11240" i="155"/>
  <c r="N11240" i="155" s="1"/>
  <c r="M11239" i="155"/>
  <c r="H11239" i="155"/>
  <c r="N11239" i="155" s="1"/>
  <c r="M11238" i="155"/>
  <c r="H11238" i="155"/>
  <c r="N11238" i="155" s="1"/>
  <c r="M11237" i="155"/>
  <c r="H11237" i="155"/>
  <c r="N11237" i="155" s="1"/>
  <c r="M11236" i="155"/>
  <c r="H11236" i="155"/>
  <c r="N11236" i="155" s="1"/>
  <c r="M11235" i="155"/>
  <c r="H11235" i="155"/>
  <c r="J11235" i="155" s="1"/>
  <c r="M11234" i="155"/>
  <c r="H11234" i="155"/>
  <c r="J11234" i="155" s="1"/>
  <c r="M11233" i="155"/>
  <c r="H11233" i="155"/>
  <c r="M11232" i="155"/>
  <c r="H11232" i="155"/>
  <c r="N11232" i="155" s="1"/>
  <c r="M11231" i="155"/>
  <c r="H11231" i="155"/>
  <c r="N11231" i="155" s="1"/>
  <c r="M11230" i="155"/>
  <c r="H11230" i="155"/>
  <c r="N11230" i="155" s="1"/>
  <c r="M11229" i="155"/>
  <c r="H11229" i="155"/>
  <c r="J11229" i="155" s="1"/>
  <c r="M11228" i="155"/>
  <c r="H11228" i="155"/>
  <c r="N11228" i="155" s="1"/>
  <c r="N11227" i="155"/>
  <c r="H11226" i="155"/>
  <c r="M11222" i="155"/>
  <c r="F11222" i="155"/>
  <c r="G11222" i="155" s="1"/>
  <c r="H11222" i="155" s="1"/>
  <c r="M11221" i="155"/>
  <c r="F11221" i="155"/>
  <c r="G11221" i="155" s="1"/>
  <c r="H11221" i="155" s="1"/>
  <c r="M11220" i="155"/>
  <c r="F11220" i="155"/>
  <c r="G11220" i="155" s="1"/>
  <c r="H11220" i="155" s="1"/>
  <c r="N11220" i="155" s="1"/>
  <c r="M11219" i="155"/>
  <c r="F11219" i="155"/>
  <c r="G11219" i="155" s="1"/>
  <c r="H11219" i="155" s="1"/>
  <c r="M11218" i="155"/>
  <c r="F11218" i="155"/>
  <c r="G11218" i="155" s="1"/>
  <c r="H11218" i="155" s="1"/>
  <c r="M11217" i="155"/>
  <c r="F11217" i="155"/>
  <c r="G11217" i="155" s="1"/>
  <c r="H11217" i="155" s="1"/>
  <c r="M11216" i="155"/>
  <c r="F11216" i="155"/>
  <c r="G11216" i="155" s="1"/>
  <c r="H11216" i="155" s="1"/>
  <c r="M11215" i="155"/>
  <c r="F11215" i="155"/>
  <c r="G11215" i="155" s="1"/>
  <c r="H11215" i="155" s="1"/>
  <c r="M11206" i="155"/>
  <c r="F11206" i="155"/>
  <c r="G11206" i="155" s="1"/>
  <c r="H11206" i="155" s="1"/>
  <c r="M11205" i="155"/>
  <c r="F11205" i="155"/>
  <c r="G11205" i="155" s="1"/>
  <c r="H11205" i="155" s="1"/>
  <c r="M11204" i="155"/>
  <c r="F11204" i="155"/>
  <c r="G11204" i="155" s="1"/>
  <c r="H11204" i="155" s="1"/>
  <c r="M11203" i="155"/>
  <c r="F11203" i="155"/>
  <c r="G11203" i="155" s="1"/>
  <c r="H11203" i="155" s="1"/>
  <c r="M11202" i="155"/>
  <c r="F11202" i="155"/>
  <c r="G11202" i="155" s="1"/>
  <c r="H11202" i="155" s="1"/>
  <c r="N11202" i="155" s="1"/>
  <c r="M11201" i="155"/>
  <c r="F11201" i="155"/>
  <c r="G11201" i="155" s="1"/>
  <c r="H11201" i="155" s="1"/>
  <c r="M11200" i="155"/>
  <c r="F11200" i="155"/>
  <c r="G11200" i="155" s="1"/>
  <c r="H11200" i="155" s="1"/>
  <c r="M11199" i="155"/>
  <c r="F11199" i="155"/>
  <c r="G11199" i="155" s="1"/>
  <c r="H11199" i="155" s="1"/>
  <c r="M11198" i="155"/>
  <c r="F11198" i="155"/>
  <c r="G11198" i="155" s="1"/>
  <c r="H11198" i="155" s="1"/>
  <c r="R11192" i="155"/>
  <c r="M8179" i="155"/>
  <c r="H8179" i="155"/>
  <c r="M8178" i="155"/>
  <c r="H8178" i="155"/>
  <c r="N8178" i="155" s="1"/>
  <c r="M8177" i="155"/>
  <c r="H8177" i="155"/>
  <c r="J8177" i="155" s="1"/>
  <c r="M8176" i="155"/>
  <c r="H8176" i="155"/>
  <c r="J8176" i="155" s="1"/>
  <c r="M8175" i="155"/>
  <c r="H8175" i="155"/>
  <c r="N8175" i="155" s="1"/>
  <c r="M8171" i="155"/>
  <c r="H8171" i="155"/>
  <c r="J8171" i="155" s="1"/>
  <c r="M8170" i="155"/>
  <c r="H8170" i="155"/>
  <c r="N8170" i="155" s="1"/>
  <c r="M8169" i="155"/>
  <c r="H8169" i="155"/>
  <c r="N8169" i="155" s="1"/>
  <c r="M8168" i="155"/>
  <c r="H8168" i="155"/>
  <c r="N8168" i="155" s="1"/>
  <c r="M8167" i="155"/>
  <c r="H8167" i="155"/>
  <c r="N8167" i="155" s="1"/>
  <c r="M8166" i="155"/>
  <c r="H8166" i="155"/>
  <c r="J8166" i="155" s="1"/>
  <c r="M8165" i="155"/>
  <c r="H8165" i="155"/>
  <c r="J8165" i="155" s="1"/>
  <c r="M8164" i="155"/>
  <c r="H8164" i="155"/>
  <c r="N8164" i="155" s="1"/>
  <c r="M8163" i="155"/>
  <c r="H8163" i="155"/>
  <c r="N8163" i="155" s="1"/>
  <c r="M8162" i="155"/>
  <c r="H8162" i="155"/>
  <c r="N8162" i="155" s="1"/>
  <c r="M8161" i="155"/>
  <c r="H8161" i="155"/>
  <c r="N8161" i="155" s="1"/>
  <c r="M8160" i="155"/>
  <c r="H8160" i="155"/>
  <c r="N8160" i="155" s="1"/>
  <c r="M8159" i="155"/>
  <c r="H8159" i="155"/>
  <c r="N8159" i="155" s="1"/>
  <c r="M8158" i="155"/>
  <c r="H8158" i="155"/>
  <c r="J8158" i="155" s="1"/>
  <c r="M8157" i="155"/>
  <c r="H8157" i="155"/>
  <c r="N8157" i="155" s="1"/>
  <c r="M8156" i="155"/>
  <c r="H8156" i="155"/>
  <c r="N8156" i="155" s="1"/>
  <c r="M8155" i="155"/>
  <c r="H8155" i="155"/>
  <c r="N8155" i="155" s="1"/>
  <c r="M8154" i="155"/>
  <c r="H8154" i="155"/>
  <c r="N8154" i="155" s="1"/>
  <c r="M8153" i="155"/>
  <c r="H8153" i="155"/>
  <c r="N8153" i="155" s="1"/>
  <c r="M8152" i="155"/>
  <c r="H8152" i="155"/>
  <c r="N8152" i="155" s="1"/>
  <c r="M8151" i="155"/>
  <c r="H8151" i="155"/>
  <c r="N8151" i="155" s="1"/>
  <c r="M8150" i="155"/>
  <c r="H8150" i="155"/>
  <c r="J8150" i="155" s="1"/>
  <c r="M8149" i="155"/>
  <c r="H8149" i="155"/>
  <c r="N8149" i="155" s="1"/>
  <c r="M8148" i="155"/>
  <c r="H8148" i="155"/>
  <c r="N8147" i="155"/>
  <c r="H8146" i="155"/>
  <c r="M8142" i="155"/>
  <c r="F8142" i="155"/>
  <c r="G8142" i="155" s="1"/>
  <c r="H8142" i="155" s="1"/>
  <c r="M8141" i="155"/>
  <c r="F8141" i="155"/>
  <c r="G8141" i="155" s="1"/>
  <c r="H8141" i="155" s="1"/>
  <c r="M8140" i="155"/>
  <c r="F8140" i="155"/>
  <c r="G8140" i="155" s="1"/>
  <c r="H8140" i="155" s="1"/>
  <c r="M8139" i="155"/>
  <c r="F8139" i="155"/>
  <c r="G8139" i="155" s="1"/>
  <c r="H8139" i="155" s="1"/>
  <c r="M8138" i="155"/>
  <c r="F8138" i="155"/>
  <c r="G8138" i="155" s="1"/>
  <c r="H8138" i="155" s="1"/>
  <c r="M8137" i="155"/>
  <c r="F8137" i="155"/>
  <c r="G8137" i="155" s="1"/>
  <c r="H8137" i="155" s="1"/>
  <c r="M8136" i="155"/>
  <c r="F8136" i="155"/>
  <c r="G8136" i="155" s="1"/>
  <c r="H8136" i="155" s="1"/>
  <c r="N8136" i="155" s="1"/>
  <c r="M8135" i="155"/>
  <c r="F8135" i="155"/>
  <c r="G8135" i="155" s="1"/>
  <c r="H8135" i="155" s="1"/>
  <c r="M8134" i="155"/>
  <c r="F8134" i="155"/>
  <c r="G8134" i="155" s="1"/>
  <c r="H8134" i="155" s="1"/>
  <c r="F8133" i="155"/>
  <c r="G8133" i="155" s="1"/>
  <c r="H8133" i="155" s="1"/>
  <c r="F8132" i="155"/>
  <c r="G8132" i="155" s="1"/>
  <c r="H8132" i="155" s="1"/>
  <c r="F8131" i="155"/>
  <c r="G8131" i="155" s="1"/>
  <c r="H8131" i="155" s="1"/>
  <c r="F8130" i="155"/>
  <c r="G8130" i="155" s="1"/>
  <c r="H8130" i="155" s="1"/>
  <c r="M8126" i="155"/>
  <c r="F8126" i="155"/>
  <c r="G8126" i="155" s="1"/>
  <c r="H8126" i="155" s="1"/>
  <c r="J8126" i="155" s="1"/>
  <c r="M8125" i="155"/>
  <c r="F8125" i="155"/>
  <c r="G8125" i="155" s="1"/>
  <c r="H8125" i="155" s="1"/>
  <c r="M8124" i="155"/>
  <c r="F8124" i="155"/>
  <c r="G8124" i="155" s="1"/>
  <c r="H8124" i="155" s="1"/>
  <c r="M8123" i="155"/>
  <c r="F8123" i="155"/>
  <c r="G8123" i="155" s="1"/>
  <c r="H8123" i="155" s="1"/>
  <c r="M8122" i="155"/>
  <c r="F8122" i="155"/>
  <c r="G8122" i="155" s="1"/>
  <c r="H8122" i="155" s="1"/>
  <c r="M8121" i="155"/>
  <c r="F8121" i="155"/>
  <c r="G8121" i="155" s="1"/>
  <c r="H8121" i="155" s="1"/>
  <c r="M8120" i="155"/>
  <c r="F8120" i="155"/>
  <c r="G8120" i="155" s="1"/>
  <c r="H8120" i="155" s="1"/>
  <c r="M8119" i="155"/>
  <c r="F8119" i="155"/>
  <c r="G8119" i="155" s="1"/>
  <c r="H8119" i="155" s="1"/>
  <c r="N8119" i="155" s="1"/>
  <c r="M8118" i="155"/>
  <c r="F8118" i="155"/>
  <c r="G8118" i="155" s="1"/>
  <c r="H8118" i="155" s="1"/>
  <c r="J8118" i="155" s="1"/>
  <c r="M8117" i="155"/>
  <c r="F8117" i="155"/>
  <c r="G8117" i="155" s="1"/>
  <c r="H8117" i="155" s="1"/>
  <c r="M8116" i="155"/>
  <c r="F8116" i="155"/>
  <c r="G8116" i="155" s="1"/>
  <c r="H8116" i="155" s="1"/>
  <c r="M8115" i="155"/>
  <c r="F8115" i="155"/>
  <c r="G8115" i="155" s="1"/>
  <c r="H8115" i="155" s="1"/>
  <c r="R8112" i="155"/>
  <c r="M8091" i="155"/>
  <c r="H8091" i="155"/>
  <c r="N8091" i="155" s="1"/>
  <c r="M8090" i="155"/>
  <c r="H8090" i="155"/>
  <c r="N8090" i="155" s="1"/>
  <c r="M8089" i="155"/>
  <c r="H8089" i="155"/>
  <c r="N8089" i="155" s="1"/>
  <c r="M8088" i="155"/>
  <c r="H8088" i="155"/>
  <c r="N8088" i="155" s="1"/>
  <c r="M8087" i="155"/>
  <c r="H8087" i="155"/>
  <c r="N8087" i="155" s="1"/>
  <c r="M8083" i="155"/>
  <c r="H8083" i="155"/>
  <c r="N8083" i="155" s="1"/>
  <c r="M8082" i="155"/>
  <c r="H8082" i="155"/>
  <c r="J8082" i="155" s="1"/>
  <c r="M8081" i="155"/>
  <c r="H8081" i="155"/>
  <c r="M8080" i="155"/>
  <c r="H8080" i="155"/>
  <c r="J8080" i="155" s="1"/>
  <c r="M8079" i="155"/>
  <c r="H8079" i="155"/>
  <c r="N8079" i="155" s="1"/>
  <c r="M8078" i="155"/>
  <c r="H8078" i="155"/>
  <c r="M8077" i="155"/>
  <c r="H8077" i="155"/>
  <c r="N8077" i="155" s="1"/>
  <c r="M8076" i="155"/>
  <c r="H8076" i="155"/>
  <c r="N8076" i="155" s="1"/>
  <c r="M8075" i="155"/>
  <c r="H8075" i="155"/>
  <c r="N8075" i="155" s="1"/>
  <c r="M8074" i="155"/>
  <c r="H8074" i="155"/>
  <c r="M8073" i="155"/>
  <c r="H8073" i="155"/>
  <c r="M8072" i="155"/>
  <c r="H8072" i="155"/>
  <c r="J8072" i="155" s="1"/>
  <c r="M8071" i="155"/>
  <c r="H8071" i="155"/>
  <c r="N8071" i="155" s="1"/>
  <c r="M8070" i="155"/>
  <c r="H8070" i="155"/>
  <c r="M8069" i="155"/>
  <c r="H8069" i="155"/>
  <c r="N8069" i="155" s="1"/>
  <c r="M8068" i="155"/>
  <c r="H8068" i="155"/>
  <c r="M8067" i="155"/>
  <c r="H8067" i="155"/>
  <c r="N8067" i="155" s="1"/>
  <c r="M8066" i="155"/>
  <c r="H8066" i="155"/>
  <c r="M8065" i="155"/>
  <c r="H8065" i="155"/>
  <c r="M8064" i="155"/>
  <c r="H8064" i="155"/>
  <c r="J8064" i="155" s="1"/>
  <c r="M8063" i="155"/>
  <c r="H8063" i="155"/>
  <c r="N8063" i="155" s="1"/>
  <c r="M8062" i="155"/>
  <c r="H8062" i="155"/>
  <c r="H8058" i="155"/>
  <c r="M8054" i="155"/>
  <c r="F8054" i="155"/>
  <c r="G8054" i="155" s="1"/>
  <c r="H8054" i="155" s="1"/>
  <c r="M8053" i="155"/>
  <c r="F8053" i="155"/>
  <c r="G8053" i="155" s="1"/>
  <c r="H8053" i="155" s="1"/>
  <c r="M8052" i="155"/>
  <c r="F8052" i="155"/>
  <c r="G8052" i="155" s="1"/>
  <c r="H8052" i="155" s="1"/>
  <c r="M8051" i="155"/>
  <c r="F8051" i="155"/>
  <c r="G8051" i="155" s="1"/>
  <c r="H8051" i="155" s="1"/>
  <c r="M8050" i="155"/>
  <c r="F8050" i="155"/>
  <c r="G8050" i="155" s="1"/>
  <c r="H8050" i="155" s="1"/>
  <c r="N8050" i="155" s="1"/>
  <c r="M8049" i="155"/>
  <c r="F8049" i="155"/>
  <c r="G8049" i="155" s="1"/>
  <c r="H8049" i="155" s="1"/>
  <c r="N8049" i="155" s="1"/>
  <c r="M8048" i="155"/>
  <c r="F8048" i="155"/>
  <c r="G8048" i="155" s="1"/>
  <c r="H8048" i="155" s="1"/>
  <c r="M8047" i="155"/>
  <c r="F8047" i="155"/>
  <c r="G8047" i="155" s="1"/>
  <c r="H8047" i="155" s="1"/>
  <c r="N8046" i="155"/>
  <c r="F8043" i="155"/>
  <c r="G8043" i="155" s="1"/>
  <c r="H8043" i="155" s="1"/>
  <c r="F8042" i="155"/>
  <c r="G8042" i="155" s="1"/>
  <c r="H8042" i="155" s="1"/>
  <c r="M8038" i="155"/>
  <c r="F8038" i="155"/>
  <c r="G8038" i="155" s="1"/>
  <c r="H8038" i="155" s="1"/>
  <c r="M8037" i="155"/>
  <c r="F8037" i="155"/>
  <c r="G8037" i="155" s="1"/>
  <c r="H8037" i="155" s="1"/>
  <c r="N8037" i="155" s="1"/>
  <c r="M8036" i="155"/>
  <c r="F8036" i="155"/>
  <c r="G8036" i="155" s="1"/>
  <c r="H8036" i="155" s="1"/>
  <c r="N8036" i="155" s="1"/>
  <c r="M8035" i="155"/>
  <c r="F8035" i="155"/>
  <c r="G8035" i="155" s="1"/>
  <c r="H8035" i="155" s="1"/>
  <c r="M8034" i="155"/>
  <c r="F8034" i="155"/>
  <c r="G8034" i="155" s="1"/>
  <c r="H8034" i="155" s="1"/>
  <c r="M8033" i="155"/>
  <c r="F8033" i="155"/>
  <c r="G8033" i="155" s="1"/>
  <c r="H8033" i="155" s="1"/>
  <c r="M8032" i="155"/>
  <c r="F8032" i="155"/>
  <c r="G8032" i="155" s="1"/>
  <c r="H8032" i="155" s="1"/>
  <c r="J8032" i="155" s="1"/>
  <c r="M8031" i="155"/>
  <c r="F8031" i="155"/>
  <c r="G8031" i="155" s="1"/>
  <c r="H8031" i="155" s="1"/>
  <c r="M8030" i="155"/>
  <c r="F8030" i="155"/>
  <c r="G8030" i="155" s="1"/>
  <c r="H8030" i="155" s="1"/>
  <c r="M8029" i="155"/>
  <c r="F8029" i="155"/>
  <c r="G8029" i="155" s="1"/>
  <c r="H8029" i="155" s="1"/>
  <c r="M8028" i="155"/>
  <c r="F8028" i="155"/>
  <c r="G8028" i="155" s="1"/>
  <c r="H8028" i="155" s="1"/>
  <c r="N8028" i="155" s="1"/>
  <c r="F8027" i="155"/>
  <c r="G8027" i="155" s="1"/>
  <c r="H8027" i="155" s="1"/>
  <c r="R8024" i="155"/>
  <c r="M11083" i="155"/>
  <c r="H11083" i="155"/>
  <c r="N11083" i="155" s="1"/>
  <c r="M11082" i="155"/>
  <c r="H11082" i="155"/>
  <c r="N11082" i="155" s="1"/>
  <c r="N11081" i="155"/>
  <c r="N11080" i="155"/>
  <c r="N11079" i="155"/>
  <c r="M11075" i="155"/>
  <c r="H11075" i="155"/>
  <c r="N11075" i="155" s="1"/>
  <c r="M11074" i="155"/>
  <c r="H11074" i="155"/>
  <c r="N11074" i="155" s="1"/>
  <c r="M11073" i="155"/>
  <c r="H11073" i="155"/>
  <c r="N11073" i="155" s="1"/>
  <c r="M11072" i="155"/>
  <c r="H11072" i="155"/>
  <c r="J11072" i="155" s="1"/>
  <c r="M11071" i="155"/>
  <c r="H11071" i="155"/>
  <c r="N11071" i="155" s="1"/>
  <c r="M11070" i="155"/>
  <c r="H11070" i="155"/>
  <c r="N11070" i="155" s="1"/>
  <c r="M11069" i="155"/>
  <c r="H11069" i="155"/>
  <c r="J11069" i="155" s="1"/>
  <c r="M11068" i="155"/>
  <c r="H11068" i="155"/>
  <c r="J11068" i="155" s="1"/>
  <c r="M11067" i="155"/>
  <c r="H11067" i="155"/>
  <c r="N11067" i="155" s="1"/>
  <c r="M11066" i="155"/>
  <c r="H11066" i="155"/>
  <c r="N11066" i="155" s="1"/>
  <c r="M11065" i="155"/>
  <c r="H11065" i="155"/>
  <c r="N11065" i="155" s="1"/>
  <c r="M11064" i="155"/>
  <c r="H11064" i="155"/>
  <c r="J11064" i="155" s="1"/>
  <c r="M11063" i="155"/>
  <c r="H11063" i="155"/>
  <c r="N11063" i="155" s="1"/>
  <c r="M11062" i="155"/>
  <c r="H11062" i="155"/>
  <c r="M11061" i="155"/>
  <c r="H11061" i="155"/>
  <c r="J11061" i="155" s="1"/>
  <c r="M11060" i="155"/>
  <c r="H11060" i="155"/>
  <c r="J11060" i="155" s="1"/>
  <c r="M11059" i="155"/>
  <c r="H11059" i="155"/>
  <c r="N11059" i="155" s="1"/>
  <c r="M11058" i="155"/>
  <c r="H11058" i="155"/>
  <c r="N11058" i="155" s="1"/>
  <c r="M11057" i="155"/>
  <c r="H11057" i="155"/>
  <c r="N11057" i="155" s="1"/>
  <c r="M11056" i="155"/>
  <c r="H11056" i="155"/>
  <c r="N11056" i="155" s="1"/>
  <c r="N11055" i="155"/>
  <c r="N11054" i="155"/>
  <c r="N11053" i="155"/>
  <c r="N11052" i="155"/>
  <c r="N11051" i="155"/>
  <c r="M11046" i="155"/>
  <c r="F11046" i="155"/>
  <c r="G11046" i="155" s="1"/>
  <c r="H11046" i="155" s="1"/>
  <c r="M11045" i="155"/>
  <c r="F11045" i="155"/>
  <c r="G11045" i="155" s="1"/>
  <c r="H11045" i="155" s="1"/>
  <c r="M11044" i="155"/>
  <c r="F11044" i="155"/>
  <c r="G11044" i="155" s="1"/>
  <c r="H11044" i="155" s="1"/>
  <c r="M11043" i="155"/>
  <c r="F11043" i="155"/>
  <c r="G11043" i="155" s="1"/>
  <c r="H11043" i="155" s="1"/>
  <c r="N11043" i="155" s="1"/>
  <c r="M11042" i="155"/>
  <c r="F11042" i="155"/>
  <c r="G11042" i="155" s="1"/>
  <c r="H11042" i="155" s="1"/>
  <c r="M11041" i="155"/>
  <c r="F11041" i="155"/>
  <c r="G11041" i="155" s="1"/>
  <c r="H11041" i="155" s="1"/>
  <c r="M11040" i="155"/>
  <c r="F11040" i="155"/>
  <c r="G11040" i="155" s="1"/>
  <c r="H11040" i="155" s="1"/>
  <c r="M11039" i="155"/>
  <c r="F11039" i="155"/>
  <c r="G11039" i="155" s="1"/>
  <c r="H11039" i="155" s="1"/>
  <c r="F11034" i="155"/>
  <c r="G11034" i="155" s="1"/>
  <c r="H11034" i="155" s="1"/>
  <c r="M11030" i="155"/>
  <c r="F11030" i="155"/>
  <c r="G11030" i="155" s="1"/>
  <c r="H11030" i="155" s="1"/>
  <c r="M11029" i="155"/>
  <c r="F11029" i="155"/>
  <c r="G11029" i="155" s="1"/>
  <c r="H11029" i="155" s="1"/>
  <c r="M11028" i="155"/>
  <c r="F11028" i="155"/>
  <c r="G11028" i="155" s="1"/>
  <c r="H11028" i="155" s="1"/>
  <c r="M11027" i="155"/>
  <c r="F11027" i="155"/>
  <c r="G11027" i="155" s="1"/>
  <c r="H11027" i="155" s="1"/>
  <c r="M11026" i="155"/>
  <c r="F11026" i="155"/>
  <c r="G11026" i="155" s="1"/>
  <c r="H11026" i="155" s="1"/>
  <c r="N11026" i="155" s="1"/>
  <c r="M11025" i="155"/>
  <c r="F11025" i="155"/>
  <c r="G11025" i="155" s="1"/>
  <c r="H11025" i="155" s="1"/>
  <c r="N11025" i="155" s="1"/>
  <c r="M11024" i="155"/>
  <c r="F11024" i="155"/>
  <c r="G11024" i="155" s="1"/>
  <c r="H11024" i="155" s="1"/>
  <c r="M11023" i="155"/>
  <c r="F11023" i="155"/>
  <c r="G11023" i="155" s="1"/>
  <c r="H11023" i="155" s="1"/>
  <c r="M11022" i="155"/>
  <c r="F11022" i="155"/>
  <c r="G11022" i="155" s="1"/>
  <c r="H11022" i="155" s="1"/>
  <c r="N11021" i="155"/>
  <c r="N11020" i="155"/>
  <c r="R11016" i="155"/>
  <c r="M10819" i="155"/>
  <c r="H10819" i="155"/>
  <c r="N10819" i="155" s="1"/>
  <c r="M10818" i="155"/>
  <c r="H10818" i="155"/>
  <c r="N10818" i="155" s="1"/>
  <c r="M10817" i="155"/>
  <c r="H10817" i="155"/>
  <c r="N10817" i="155" s="1"/>
  <c r="M10816" i="155"/>
  <c r="H10816" i="155"/>
  <c r="J10816" i="155" s="1"/>
  <c r="M10815" i="155"/>
  <c r="H10815" i="155"/>
  <c r="N10815" i="155" s="1"/>
  <c r="M10811" i="155"/>
  <c r="H10811" i="155"/>
  <c r="J10811" i="155" s="1"/>
  <c r="M10810" i="155"/>
  <c r="H10810" i="155"/>
  <c r="J10810" i="155" s="1"/>
  <c r="M10809" i="155"/>
  <c r="H10809" i="155"/>
  <c r="J10809" i="155" s="1"/>
  <c r="M10808" i="155"/>
  <c r="H10808" i="155"/>
  <c r="J10808" i="155" s="1"/>
  <c r="M10807" i="155"/>
  <c r="H10807" i="155"/>
  <c r="N10807" i="155" s="1"/>
  <c r="M10806" i="155"/>
  <c r="H10806" i="155"/>
  <c r="N10806" i="155" s="1"/>
  <c r="M10805" i="155"/>
  <c r="H10805" i="155"/>
  <c r="N10805" i="155" s="1"/>
  <c r="M10804" i="155"/>
  <c r="H10804" i="155"/>
  <c r="J10804" i="155" s="1"/>
  <c r="M10803" i="155"/>
  <c r="H10803" i="155"/>
  <c r="J10803" i="155" s="1"/>
  <c r="M10802" i="155"/>
  <c r="H10802" i="155"/>
  <c r="J10802" i="155" s="1"/>
  <c r="M10801" i="155"/>
  <c r="H10801" i="155"/>
  <c r="J10801" i="155" s="1"/>
  <c r="M10800" i="155"/>
  <c r="H10800" i="155"/>
  <c r="J10800" i="155" s="1"/>
  <c r="M10799" i="155"/>
  <c r="H10799" i="155"/>
  <c r="N10799" i="155" s="1"/>
  <c r="M10798" i="155"/>
  <c r="H10798" i="155"/>
  <c r="N10798" i="155" s="1"/>
  <c r="M10797" i="155"/>
  <c r="H10797" i="155"/>
  <c r="J10797" i="155" s="1"/>
  <c r="M10796" i="155"/>
  <c r="H10796" i="155"/>
  <c r="J10796" i="155" s="1"/>
  <c r="M10795" i="155"/>
  <c r="H10795" i="155"/>
  <c r="J10795" i="155" s="1"/>
  <c r="M10794" i="155"/>
  <c r="H10794" i="155"/>
  <c r="J10794" i="155" s="1"/>
  <c r="M10793" i="155"/>
  <c r="H10793" i="155"/>
  <c r="J10793" i="155" s="1"/>
  <c r="M10792" i="155"/>
  <c r="H10792" i="155"/>
  <c r="J10792" i="155" s="1"/>
  <c r="H10791" i="155"/>
  <c r="H10790" i="155"/>
  <c r="M10782" i="155"/>
  <c r="F10782" i="155"/>
  <c r="G10782" i="155" s="1"/>
  <c r="H10782" i="155" s="1"/>
  <c r="M10781" i="155"/>
  <c r="F10781" i="155"/>
  <c r="G10781" i="155" s="1"/>
  <c r="H10781" i="155" s="1"/>
  <c r="M10780" i="155"/>
  <c r="F10780" i="155"/>
  <c r="G10780" i="155" s="1"/>
  <c r="H10780" i="155" s="1"/>
  <c r="M10779" i="155"/>
  <c r="F10779" i="155"/>
  <c r="G10779" i="155" s="1"/>
  <c r="H10779" i="155" s="1"/>
  <c r="M10778" i="155"/>
  <c r="F10778" i="155"/>
  <c r="G10778" i="155" s="1"/>
  <c r="H10778" i="155" s="1"/>
  <c r="M10777" i="155"/>
  <c r="F10777" i="155"/>
  <c r="G10777" i="155" s="1"/>
  <c r="H10777" i="155" s="1"/>
  <c r="M10776" i="155"/>
  <c r="F10776" i="155"/>
  <c r="G10776" i="155" s="1"/>
  <c r="H10776" i="155" s="1"/>
  <c r="M10775" i="155"/>
  <c r="F10775" i="155"/>
  <c r="G10775" i="155" s="1"/>
  <c r="H10775" i="155" s="1"/>
  <c r="M10774" i="155"/>
  <c r="F10774" i="155"/>
  <c r="G10774" i="155" s="1"/>
  <c r="H10774" i="155" s="1"/>
  <c r="M10773" i="155"/>
  <c r="F10773" i="155"/>
  <c r="G10773" i="155" s="1"/>
  <c r="H10773" i="155" s="1"/>
  <c r="F10772" i="155"/>
  <c r="G10772" i="155" s="1"/>
  <c r="H10772" i="155" s="1"/>
  <c r="F10771" i="155"/>
  <c r="G10771" i="155" s="1"/>
  <c r="H10771" i="155" s="1"/>
  <c r="F10770" i="155"/>
  <c r="G10770" i="155" s="1"/>
  <c r="H10770" i="155" s="1"/>
  <c r="M10766" i="155"/>
  <c r="F10766" i="155"/>
  <c r="G10766" i="155" s="1"/>
  <c r="H10766" i="155" s="1"/>
  <c r="M10765" i="155"/>
  <c r="F10765" i="155"/>
  <c r="G10765" i="155" s="1"/>
  <c r="H10765" i="155" s="1"/>
  <c r="M10764" i="155"/>
  <c r="F10764" i="155"/>
  <c r="G10764" i="155" s="1"/>
  <c r="H10764" i="155" s="1"/>
  <c r="M10763" i="155"/>
  <c r="F10763" i="155"/>
  <c r="G10763" i="155" s="1"/>
  <c r="H10763" i="155" s="1"/>
  <c r="M10762" i="155"/>
  <c r="F10762" i="155"/>
  <c r="G10762" i="155" s="1"/>
  <c r="H10762" i="155" s="1"/>
  <c r="J10762" i="155" s="1"/>
  <c r="M10761" i="155"/>
  <c r="F10761" i="155"/>
  <c r="G10761" i="155" s="1"/>
  <c r="H10761" i="155" s="1"/>
  <c r="M10760" i="155"/>
  <c r="F10760" i="155"/>
  <c r="G10760" i="155" s="1"/>
  <c r="H10760" i="155" s="1"/>
  <c r="M10759" i="155"/>
  <c r="F10759" i="155"/>
  <c r="G10759" i="155" s="1"/>
  <c r="H10759" i="155" s="1"/>
  <c r="M10758" i="155"/>
  <c r="F10758" i="155"/>
  <c r="G10758" i="155" s="1"/>
  <c r="H10758" i="155" s="1"/>
  <c r="M10757" i="155"/>
  <c r="F10757" i="155"/>
  <c r="G10757" i="155" s="1"/>
  <c r="H10757" i="155" s="1"/>
  <c r="R10752" i="155"/>
  <c r="M10731" i="155"/>
  <c r="H10731" i="155"/>
  <c r="N10731" i="155" s="1"/>
  <c r="M10730" i="155"/>
  <c r="H10730" i="155"/>
  <c r="N10730" i="155" s="1"/>
  <c r="N10729" i="155"/>
  <c r="N10728" i="155"/>
  <c r="N10727" i="155"/>
  <c r="M10723" i="155"/>
  <c r="H10723" i="155"/>
  <c r="N10723" i="155" s="1"/>
  <c r="M10722" i="155"/>
  <c r="H10722" i="155"/>
  <c r="N10722" i="155" s="1"/>
  <c r="M10721" i="155"/>
  <c r="H10721" i="155"/>
  <c r="N10721" i="155" s="1"/>
  <c r="M10720" i="155"/>
  <c r="H10720" i="155"/>
  <c r="J10720" i="155" s="1"/>
  <c r="M10719" i="155"/>
  <c r="H10719" i="155"/>
  <c r="N10719" i="155" s="1"/>
  <c r="M10718" i="155"/>
  <c r="H10718" i="155"/>
  <c r="N10718" i="155" s="1"/>
  <c r="M10717" i="155"/>
  <c r="H10717" i="155"/>
  <c r="J10717" i="155" s="1"/>
  <c r="M10716" i="155"/>
  <c r="H10716" i="155"/>
  <c r="N10716" i="155" s="1"/>
  <c r="M10715" i="155"/>
  <c r="H10715" i="155"/>
  <c r="N10715" i="155" s="1"/>
  <c r="M10714" i="155"/>
  <c r="H10714" i="155"/>
  <c r="N10714" i="155" s="1"/>
  <c r="M10713" i="155"/>
  <c r="H10713" i="155"/>
  <c r="N10713" i="155" s="1"/>
  <c r="M10712" i="155"/>
  <c r="H10712" i="155"/>
  <c r="J10712" i="155" s="1"/>
  <c r="M10711" i="155"/>
  <c r="H10711" i="155"/>
  <c r="N10711" i="155" s="1"/>
  <c r="M10710" i="155"/>
  <c r="H10710" i="155"/>
  <c r="N10710" i="155" s="1"/>
  <c r="M10709" i="155"/>
  <c r="H10709" i="155"/>
  <c r="J10709" i="155" s="1"/>
  <c r="M10708" i="155"/>
  <c r="H10708" i="155"/>
  <c r="N10708" i="155" s="1"/>
  <c r="M10707" i="155"/>
  <c r="H10707" i="155"/>
  <c r="N10707" i="155" s="1"/>
  <c r="M10706" i="155"/>
  <c r="H10706" i="155"/>
  <c r="N10706" i="155" s="1"/>
  <c r="N10705" i="155"/>
  <c r="N10704" i="155"/>
  <c r="N10703" i="155"/>
  <c r="N10702" i="155"/>
  <c r="H10698" i="155"/>
  <c r="M10694" i="155"/>
  <c r="F10694" i="155"/>
  <c r="G10694" i="155" s="1"/>
  <c r="H10694" i="155" s="1"/>
  <c r="M10693" i="155"/>
  <c r="F10693" i="155"/>
  <c r="G10693" i="155" s="1"/>
  <c r="H10693" i="155" s="1"/>
  <c r="M10692" i="155"/>
  <c r="F10692" i="155"/>
  <c r="G10692" i="155" s="1"/>
  <c r="H10692" i="155" s="1"/>
  <c r="M10691" i="155"/>
  <c r="F10691" i="155"/>
  <c r="G10691" i="155" s="1"/>
  <c r="H10691" i="155" s="1"/>
  <c r="M10690" i="155"/>
  <c r="F10690" i="155"/>
  <c r="G10690" i="155" s="1"/>
  <c r="H10690" i="155" s="1"/>
  <c r="M10689" i="155"/>
  <c r="F10689" i="155"/>
  <c r="G10689" i="155" s="1"/>
  <c r="H10689" i="155" s="1"/>
  <c r="M10688" i="155"/>
  <c r="F10688" i="155"/>
  <c r="G10688" i="155" s="1"/>
  <c r="H10688" i="155" s="1"/>
  <c r="N10685" i="155"/>
  <c r="M10678" i="155"/>
  <c r="F10678" i="155"/>
  <c r="G10678" i="155" s="1"/>
  <c r="H10678" i="155" s="1"/>
  <c r="M10677" i="155"/>
  <c r="F10677" i="155"/>
  <c r="G10677" i="155" s="1"/>
  <c r="H10677" i="155" s="1"/>
  <c r="M10676" i="155"/>
  <c r="F10676" i="155"/>
  <c r="G10676" i="155" s="1"/>
  <c r="H10676" i="155" s="1"/>
  <c r="M10675" i="155"/>
  <c r="F10675" i="155"/>
  <c r="G10675" i="155" s="1"/>
  <c r="H10675" i="155" s="1"/>
  <c r="M10674" i="155"/>
  <c r="F10674" i="155"/>
  <c r="G10674" i="155" s="1"/>
  <c r="H10674" i="155" s="1"/>
  <c r="N10673" i="155"/>
  <c r="N10672" i="155"/>
  <c r="N10671" i="155"/>
  <c r="N10670" i="155"/>
  <c r="N10669" i="155"/>
  <c r="R10664" i="155"/>
  <c r="M6947" i="155"/>
  <c r="H6947" i="155"/>
  <c r="N6947" i="155" s="1"/>
  <c r="M6946" i="155"/>
  <c r="H6946" i="155"/>
  <c r="J6946" i="155" s="1"/>
  <c r="M6945" i="155"/>
  <c r="H6945" i="155"/>
  <c r="M6944" i="155"/>
  <c r="H6944" i="155"/>
  <c r="N6944" i="155" s="1"/>
  <c r="N6943" i="155"/>
  <c r="M6939" i="155"/>
  <c r="H6939" i="155"/>
  <c r="N6939" i="155" s="1"/>
  <c r="M6938" i="155"/>
  <c r="H6938" i="155"/>
  <c r="N6938" i="155" s="1"/>
  <c r="M6937" i="155"/>
  <c r="H6937" i="155"/>
  <c r="N6937" i="155" s="1"/>
  <c r="M6936" i="155"/>
  <c r="H6936" i="155"/>
  <c r="N6936" i="155" s="1"/>
  <c r="M6935" i="155"/>
  <c r="H6935" i="155"/>
  <c r="J6935" i="155" s="1"/>
  <c r="M6934" i="155"/>
  <c r="H6934" i="155"/>
  <c r="N6934" i="155" s="1"/>
  <c r="M6933" i="155"/>
  <c r="H6933" i="155"/>
  <c r="N6933" i="155" s="1"/>
  <c r="M6932" i="155"/>
  <c r="H6932" i="155"/>
  <c r="N6932" i="155" s="1"/>
  <c r="M6931" i="155"/>
  <c r="H6931" i="155"/>
  <c r="N6931" i="155" s="1"/>
  <c r="M6930" i="155"/>
  <c r="H6930" i="155"/>
  <c r="N6930" i="155" s="1"/>
  <c r="M6929" i="155"/>
  <c r="H6929" i="155"/>
  <c r="N6929" i="155" s="1"/>
  <c r="M6928" i="155"/>
  <c r="H6928" i="155"/>
  <c r="J6928" i="155" s="1"/>
  <c r="M6927" i="155"/>
  <c r="H6927" i="155"/>
  <c r="J6927" i="155" s="1"/>
  <c r="M6926" i="155"/>
  <c r="H6926" i="155"/>
  <c r="J6926" i="155" s="1"/>
  <c r="M6925" i="155"/>
  <c r="H6925" i="155"/>
  <c r="N6925" i="155" s="1"/>
  <c r="N6924" i="155"/>
  <c r="N6923" i="155"/>
  <c r="N6922" i="155"/>
  <c r="N6921" i="155"/>
  <c r="N6920" i="155"/>
  <c r="H6918" i="155"/>
  <c r="H6917" i="155"/>
  <c r="H6916" i="155"/>
  <c r="H6915" i="155"/>
  <c r="H6914" i="155"/>
  <c r="M6910" i="155"/>
  <c r="F6910" i="155"/>
  <c r="G6910" i="155" s="1"/>
  <c r="H6910" i="155" s="1"/>
  <c r="M6909" i="155"/>
  <c r="F6909" i="155"/>
  <c r="G6909" i="155" s="1"/>
  <c r="H6909" i="155" s="1"/>
  <c r="M6908" i="155"/>
  <c r="F6908" i="155"/>
  <c r="G6908" i="155" s="1"/>
  <c r="H6908" i="155" s="1"/>
  <c r="M6907" i="155"/>
  <c r="F6907" i="155"/>
  <c r="G6907" i="155" s="1"/>
  <c r="H6907" i="155" s="1"/>
  <c r="M6906" i="155"/>
  <c r="F6906" i="155"/>
  <c r="G6906" i="155" s="1"/>
  <c r="H6906" i="155" s="1"/>
  <c r="M6905" i="155"/>
  <c r="F6905" i="155"/>
  <c r="G6905" i="155" s="1"/>
  <c r="H6905" i="155" s="1"/>
  <c r="M6904" i="155"/>
  <c r="F6904" i="155"/>
  <c r="G6904" i="155" s="1"/>
  <c r="H6904" i="155" s="1"/>
  <c r="M6903" i="155"/>
  <c r="F6903" i="155"/>
  <c r="G6903" i="155" s="1"/>
  <c r="H6903" i="155" s="1"/>
  <c r="M6902" i="155"/>
  <c r="F6902" i="155"/>
  <c r="G6902" i="155" s="1"/>
  <c r="H6902" i="155" s="1"/>
  <c r="M6901" i="155"/>
  <c r="F6901" i="155"/>
  <c r="G6901" i="155" s="1"/>
  <c r="H6901" i="155" s="1"/>
  <c r="F6900" i="155"/>
  <c r="G6900" i="155" s="1"/>
  <c r="H6900" i="155" s="1"/>
  <c r="F6899" i="155"/>
  <c r="G6899" i="155" s="1"/>
  <c r="H6899" i="155" s="1"/>
  <c r="F6898" i="155"/>
  <c r="G6898" i="155" s="1"/>
  <c r="H6898" i="155" s="1"/>
  <c r="M6894" i="155"/>
  <c r="F6894" i="155"/>
  <c r="G6894" i="155" s="1"/>
  <c r="H6894" i="155" s="1"/>
  <c r="M6893" i="155"/>
  <c r="F6893" i="155"/>
  <c r="G6893" i="155" s="1"/>
  <c r="H6893" i="155" s="1"/>
  <c r="M6892" i="155"/>
  <c r="F6892" i="155"/>
  <c r="G6892" i="155" s="1"/>
  <c r="H6892" i="155" s="1"/>
  <c r="M6891" i="155"/>
  <c r="F6891" i="155"/>
  <c r="G6891" i="155" s="1"/>
  <c r="H6891" i="155" s="1"/>
  <c r="M6890" i="155"/>
  <c r="F6890" i="155"/>
  <c r="G6890" i="155" s="1"/>
  <c r="H6890" i="155" s="1"/>
  <c r="M6889" i="155"/>
  <c r="F6889" i="155"/>
  <c r="G6889" i="155" s="1"/>
  <c r="H6889" i="155" s="1"/>
  <c r="M6888" i="155"/>
  <c r="F6888" i="155"/>
  <c r="G6888" i="155" s="1"/>
  <c r="H6888" i="155" s="1"/>
  <c r="M6887" i="155"/>
  <c r="F6887" i="155"/>
  <c r="G6887" i="155" s="1"/>
  <c r="H6887" i="155" s="1"/>
  <c r="F6886" i="155"/>
  <c r="G6886" i="155" s="1"/>
  <c r="H6886" i="155" s="1"/>
  <c r="R6880" i="155"/>
  <c r="M6243" i="155"/>
  <c r="H6243" i="155"/>
  <c r="N6243" i="155" s="1"/>
  <c r="M6242" i="155"/>
  <c r="H6242" i="155"/>
  <c r="J6242" i="155" s="1"/>
  <c r="M6241" i="155"/>
  <c r="H6241" i="155"/>
  <c r="M6240" i="155"/>
  <c r="H6240" i="155"/>
  <c r="J6240" i="155" s="1"/>
  <c r="N6239" i="155"/>
  <c r="M6239" i="155"/>
  <c r="M6235" i="155"/>
  <c r="H6235" i="155"/>
  <c r="J6235" i="155" s="1"/>
  <c r="M6234" i="155"/>
  <c r="H6234" i="155"/>
  <c r="J6234" i="155" s="1"/>
  <c r="M6233" i="155"/>
  <c r="H6233" i="155"/>
  <c r="N6233" i="155" s="1"/>
  <c r="M6232" i="155"/>
  <c r="H6232" i="155"/>
  <c r="J6232" i="155" s="1"/>
  <c r="M6231" i="155"/>
  <c r="H6231" i="155"/>
  <c r="J6231" i="155" s="1"/>
  <c r="M6230" i="155"/>
  <c r="H6230" i="155"/>
  <c r="J6230" i="155" s="1"/>
  <c r="M6229" i="155"/>
  <c r="H6229" i="155"/>
  <c r="N6229" i="155" s="1"/>
  <c r="M6228" i="155"/>
  <c r="H6228" i="155"/>
  <c r="J6228" i="155" s="1"/>
  <c r="M6227" i="155"/>
  <c r="H6227" i="155"/>
  <c r="J6227" i="155" s="1"/>
  <c r="M6226" i="155"/>
  <c r="H6226" i="155"/>
  <c r="J6226" i="155" s="1"/>
  <c r="M6225" i="155"/>
  <c r="H6225" i="155"/>
  <c r="N6225" i="155" s="1"/>
  <c r="M6224" i="155"/>
  <c r="H6224" i="155"/>
  <c r="J6224" i="155" s="1"/>
  <c r="H6210" i="155"/>
  <c r="M6206" i="155"/>
  <c r="F6206" i="155"/>
  <c r="G6206" i="155" s="1"/>
  <c r="H6206" i="155" s="1"/>
  <c r="M6205" i="155"/>
  <c r="F6205" i="155"/>
  <c r="G6205" i="155" s="1"/>
  <c r="H6205" i="155" s="1"/>
  <c r="M6204" i="155"/>
  <c r="F6204" i="155"/>
  <c r="G6204" i="155" s="1"/>
  <c r="H6204" i="155" s="1"/>
  <c r="M6203" i="155"/>
  <c r="F6203" i="155"/>
  <c r="G6203" i="155" s="1"/>
  <c r="H6203" i="155" s="1"/>
  <c r="M6202" i="155"/>
  <c r="F6202" i="155"/>
  <c r="G6202" i="155" s="1"/>
  <c r="H6202" i="155" s="1"/>
  <c r="J6202" i="155" s="1"/>
  <c r="M6201" i="155"/>
  <c r="F6201" i="155"/>
  <c r="G6201" i="155" s="1"/>
  <c r="H6201" i="155" s="1"/>
  <c r="M6200" i="155"/>
  <c r="F6200" i="155"/>
  <c r="G6200" i="155" s="1"/>
  <c r="H6200" i="155" s="1"/>
  <c r="M6199" i="155"/>
  <c r="F6199" i="155"/>
  <c r="G6199" i="155" s="1"/>
  <c r="H6199" i="155" s="1"/>
  <c r="F6195" i="155"/>
  <c r="G6195" i="155" s="1"/>
  <c r="H6195" i="155" s="1"/>
  <c r="F6194" i="155"/>
  <c r="G6194" i="155" s="1"/>
  <c r="H6194" i="155" s="1"/>
  <c r="M6190" i="155"/>
  <c r="F6190" i="155"/>
  <c r="G6190" i="155" s="1"/>
  <c r="H6190" i="155" s="1"/>
  <c r="M6189" i="155"/>
  <c r="F6189" i="155"/>
  <c r="G6189" i="155" s="1"/>
  <c r="H6189" i="155" s="1"/>
  <c r="M6188" i="155"/>
  <c r="F6188" i="155"/>
  <c r="G6188" i="155" s="1"/>
  <c r="H6188" i="155" s="1"/>
  <c r="M6187" i="155"/>
  <c r="F6187" i="155"/>
  <c r="G6187" i="155" s="1"/>
  <c r="H6187" i="155" s="1"/>
  <c r="M6186" i="155"/>
  <c r="F6186" i="155"/>
  <c r="G6186" i="155" s="1"/>
  <c r="H6186" i="155" s="1"/>
  <c r="M6185" i="155"/>
  <c r="F6185" i="155"/>
  <c r="G6185" i="155" s="1"/>
  <c r="H6185" i="155" s="1"/>
  <c r="M6184" i="155"/>
  <c r="F6184" i="155"/>
  <c r="G6184" i="155" s="1"/>
  <c r="H6184" i="155" s="1"/>
  <c r="M6183" i="155"/>
  <c r="F6183" i="155"/>
  <c r="G6183" i="155" s="1"/>
  <c r="H6183" i="155" s="1"/>
  <c r="N6182" i="155"/>
  <c r="N6181" i="155"/>
  <c r="R6176" i="155"/>
  <c r="N10709" i="155" l="1"/>
  <c r="J6938" i="155"/>
  <c r="J11317" i="155"/>
  <c r="J11247" i="155"/>
  <c r="J9389" i="155"/>
  <c r="J9658" i="155"/>
  <c r="N9479" i="155"/>
  <c r="J8239" i="155"/>
  <c r="N9226" i="155"/>
  <c r="J10817" i="155"/>
  <c r="J11070" i="155"/>
  <c r="N8165" i="155"/>
  <c r="J9387" i="155"/>
  <c r="J12487" i="155"/>
  <c r="N12389" i="155"/>
  <c r="J10553" i="155"/>
  <c r="N11255" i="155"/>
  <c r="J11335" i="155"/>
  <c r="N9485" i="155"/>
  <c r="J9675" i="155"/>
  <c r="J9742" i="155"/>
  <c r="N10547" i="155"/>
  <c r="N10720" i="155"/>
  <c r="N8250" i="155"/>
  <c r="N12475" i="155"/>
  <c r="N11068" i="155"/>
  <c r="J8263" i="155"/>
  <c r="J9655" i="155"/>
  <c r="J9759" i="155"/>
  <c r="N12481" i="155"/>
  <c r="N10797" i="155"/>
  <c r="N9745" i="155"/>
  <c r="N12467" i="155"/>
  <c r="N10816" i="155"/>
  <c r="N10820" i="155" s="1"/>
  <c r="N8171" i="155"/>
  <c r="J6225" i="155"/>
  <c r="N8238" i="155"/>
  <c r="N9381" i="155"/>
  <c r="N9410" i="155"/>
  <c r="N9221" i="155"/>
  <c r="N8064" i="155"/>
  <c r="N8150" i="155"/>
  <c r="N11321" i="155"/>
  <c r="N9385" i="155"/>
  <c r="N9488" i="155"/>
  <c r="N12385" i="155"/>
  <c r="N9649" i="155"/>
  <c r="J9653" i="155"/>
  <c r="N10013" i="155"/>
  <c r="H9404" i="155"/>
  <c r="J8163" i="155"/>
  <c r="J10710" i="155"/>
  <c r="N10717" i="155"/>
  <c r="N11064" i="155"/>
  <c r="J9665" i="155"/>
  <c r="N12569" i="155"/>
  <c r="N9747" i="155"/>
  <c r="N9761" i="155"/>
  <c r="N10025" i="155"/>
  <c r="N10028" i="155" s="1"/>
  <c r="J6930" i="155"/>
  <c r="N10712" i="155"/>
  <c r="N10796" i="155"/>
  <c r="N11072" i="155"/>
  <c r="J8083" i="155"/>
  <c r="J8157" i="155"/>
  <c r="J8243" i="155"/>
  <c r="N8253" i="155"/>
  <c r="J11323" i="155"/>
  <c r="N11329" i="155"/>
  <c r="N9215" i="155"/>
  <c r="J12390" i="155"/>
  <c r="N9648" i="155"/>
  <c r="H12572" i="155"/>
  <c r="N12561" i="155"/>
  <c r="H9756" i="155"/>
  <c r="N12473" i="155"/>
  <c r="N6240" i="155"/>
  <c r="N10811" i="155"/>
  <c r="N9471" i="155"/>
  <c r="H6244" i="155"/>
  <c r="J11231" i="155"/>
  <c r="J11327" i="155"/>
  <c r="J11330" i="155"/>
  <c r="J12559" i="155"/>
  <c r="J12562" i="155"/>
  <c r="N11060" i="155"/>
  <c r="J8151" i="155"/>
  <c r="N8177" i="155"/>
  <c r="J12374" i="155"/>
  <c r="J9755" i="155"/>
  <c r="J12465" i="155"/>
  <c r="N10795" i="155"/>
  <c r="J8063" i="155"/>
  <c r="J11251" i="155"/>
  <c r="J11345" i="155"/>
  <c r="J9225" i="155"/>
  <c r="J9477" i="155"/>
  <c r="J9487" i="155"/>
  <c r="J9753" i="155"/>
  <c r="J10629" i="155"/>
  <c r="J12479" i="155"/>
  <c r="N6242" i="155"/>
  <c r="N8242" i="155"/>
  <c r="N11331" i="155"/>
  <c r="N12553" i="155"/>
  <c r="J10541" i="155"/>
  <c r="J8071" i="155"/>
  <c r="J11245" i="155"/>
  <c r="J11326" i="155"/>
  <c r="J10010" i="155"/>
  <c r="N6234" i="155"/>
  <c r="J10718" i="155"/>
  <c r="N10803" i="155"/>
  <c r="N11062" i="155"/>
  <c r="J11062" i="155"/>
  <c r="J10706" i="155"/>
  <c r="J6233" i="155"/>
  <c r="J6932" i="155"/>
  <c r="N6935" i="155"/>
  <c r="N10804" i="155"/>
  <c r="N11203" i="155"/>
  <c r="J11203" i="155"/>
  <c r="H10732" i="155"/>
  <c r="J10805" i="155"/>
  <c r="J8067" i="155"/>
  <c r="N8080" i="155"/>
  <c r="J8090" i="155"/>
  <c r="J8154" i="155"/>
  <c r="J8159" i="155"/>
  <c r="N11229" i="155"/>
  <c r="N11235" i="155"/>
  <c r="J11238" i="155"/>
  <c r="J11319" i="155"/>
  <c r="J11334" i="155"/>
  <c r="J11337" i="155"/>
  <c r="J9411" i="155"/>
  <c r="N10015" i="155"/>
  <c r="J10018" i="155"/>
  <c r="J10534" i="155"/>
  <c r="J10537" i="155"/>
  <c r="J10543" i="155"/>
  <c r="N10621" i="155"/>
  <c r="N12489" i="155"/>
  <c r="N12492" i="155" s="1"/>
  <c r="J8247" i="155"/>
  <c r="J9482" i="155"/>
  <c r="N12377" i="155"/>
  <c r="N12399" i="155"/>
  <c r="N12404" i="155" s="1"/>
  <c r="J12402" i="155"/>
  <c r="J12550" i="155"/>
  <c r="J12566" i="155"/>
  <c r="J12578" i="155"/>
  <c r="J9750" i="155"/>
  <c r="N10102" i="155"/>
  <c r="J10203" i="155"/>
  <c r="J8119" i="155"/>
  <c r="J8149" i="155"/>
  <c r="J11230" i="155"/>
  <c r="J8075" i="155"/>
  <c r="J8155" i="155"/>
  <c r="J8175" i="155"/>
  <c r="J11239" i="155"/>
  <c r="J11257" i="155"/>
  <c r="J8245" i="155"/>
  <c r="J9399" i="155"/>
  <c r="J9474" i="155"/>
  <c r="J12381" i="155"/>
  <c r="J12395" i="155"/>
  <c r="J10114" i="155"/>
  <c r="J10535" i="155"/>
  <c r="J12463" i="155"/>
  <c r="J12471" i="155"/>
  <c r="J11056" i="155"/>
  <c r="J11083" i="155"/>
  <c r="J8079" i="155"/>
  <c r="N8166" i="155"/>
  <c r="J11237" i="155"/>
  <c r="J11243" i="155"/>
  <c r="J8251" i="155"/>
  <c r="N9213" i="155"/>
  <c r="J9499" i="155"/>
  <c r="J12387" i="155"/>
  <c r="J9666" i="155"/>
  <c r="J12551" i="155"/>
  <c r="J12554" i="155"/>
  <c r="J12567" i="155"/>
  <c r="J12570" i="155"/>
  <c r="J9762" i="155"/>
  <c r="J10017" i="155"/>
  <c r="J10533" i="155"/>
  <c r="J8069" i="155"/>
  <c r="J8089" i="155"/>
  <c r="N8237" i="155"/>
  <c r="N9480" i="155"/>
  <c r="J12379" i="155"/>
  <c r="J12393" i="155"/>
  <c r="J12401" i="155"/>
  <c r="J12558" i="155"/>
  <c r="J12577" i="155"/>
  <c r="J9749" i="155"/>
  <c r="J10101" i="155"/>
  <c r="J10515" i="155"/>
  <c r="J10545" i="155"/>
  <c r="J10554" i="155"/>
  <c r="N10623" i="155"/>
  <c r="N10634" i="155"/>
  <c r="J12461" i="155"/>
  <c r="J12469" i="155"/>
  <c r="J12477" i="155"/>
  <c r="N8158" i="155"/>
  <c r="J8167" i="155"/>
  <c r="J11246" i="155"/>
  <c r="J11258" i="155"/>
  <c r="J10202" i="155"/>
  <c r="N10539" i="155"/>
  <c r="N9472" i="155"/>
  <c r="J9490" i="155"/>
  <c r="J12382" i="155"/>
  <c r="J10635" i="155"/>
  <c r="J12483" i="155"/>
  <c r="J8053" i="155"/>
  <c r="N8053" i="155"/>
  <c r="J10773" i="155"/>
  <c r="N10773" i="155"/>
  <c r="N8029" i="155"/>
  <c r="J8029" i="155"/>
  <c r="J10781" i="155"/>
  <c r="N10781" i="155"/>
  <c r="N8033" i="155"/>
  <c r="J8033" i="155"/>
  <c r="J11306" i="155"/>
  <c r="N11306" i="155"/>
  <c r="N11044" i="155"/>
  <c r="J11044" i="155"/>
  <c r="N6226" i="155"/>
  <c r="N6228" i="155"/>
  <c r="N6230" i="155"/>
  <c r="H6940" i="155"/>
  <c r="N10793" i="155"/>
  <c r="N10801" i="155"/>
  <c r="N10809" i="155"/>
  <c r="J11057" i="155"/>
  <c r="J11065" i="155"/>
  <c r="J11073" i="155"/>
  <c r="H11084" i="155"/>
  <c r="N8062" i="155"/>
  <c r="J8062" i="155"/>
  <c r="N8078" i="155"/>
  <c r="J8078" i="155"/>
  <c r="N8137" i="155"/>
  <c r="J8137" i="155"/>
  <c r="J11233" i="155"/>
  <c r="N11233" i="155"/>
  <c r="N12524" i="155"/>
  <c r="J12524" i="155"/>
  <c r="J12549" i="155"/>
  <c r="N12549" i="155"/>
  <c r="J12565" i="155"/>
  <c r="N12565" i="155"/>
  <c r="N10149" i="155"/>
  <c r="J10149" i="155"/>
  <c r="J6937" i="155"/>
  <c r="H6948" i="155"/>
  <c r="J10722" i="155"/>
  <c r="J10818" i="155"/>
  <c r="N11290" i="155"/>
  <c r="J11290" i="155"/>
  <c r="J11310" i="155"/>
  <c r="N12348" i="155"/>
  <c r="J12348" i="155"/>
  <c r="N12359" i="155"/>
  <c r="J12359" i="155"/>
  <c r="N10166" i="155"/>
  <c r="J10166" i="155"/>
  <c r="N8074" i="155"/>
  <c r="J8074" i="155"/>
  <c r="N8179" i="155"/>
  <c r="J8179" i="155"/>
  <c r="J8257" i="155"/>
  <c r="N8257" i="155"/>
  <c r="J11333" i="155"/>
  <c r="N11333" i="155"/>
  <c r="N11346" i="155"/>
  <c r="J11346" i="155"/>
  <c r="N12363" i="155"/>
  <c r="J12363" i="155"/>
  <c r="J10714" i="155"/>
  <c r="J10731" i="155"/>
  <c r="J11026" i="155"/>
  <c r="H11076" i="155"/>
  <c r="J11058" i="155"/>
  <c r="J11066" i="155"/>
  <c r="J11074" i="155"/>
  <c r="J11082" i="155"/>
  <c r="J8050" i="155"/>
  <c r="J8065" i="155"/>
  <c r="N8065" i="155"/>
  <c r="J8081" i="155"/>
  <c r="N8081" i="155"/>
  <c r="J8091" i="155"/>
  <c r="J9216" i="155"/>
  <c r="N9216" i="155"/>
  <c r="J9469" i="155"/>
  <c r="N9469" i="155"/>
  <c r="N12391" i="155"/>
  <c r="J12391" i="155"/>
  <c r="N6223" i="155"/>
  <c r="N6231" i="155"/>
  <c r="N10792" i="155"/>
  <c r="N10800" i="155"/>
  <c r="N10808" i="155"/>
  <c r="N8032" i="155"/>
  <c r="N8070" i="155"/>
  <c r="J8070" i="155"/>
  <c r="J11249" i="155"/>
  <c r="N11249" i="155"/>
  <c r="N8258" i="155"/>
  <c r="J8258" i="155"/>
  <c r="N11294" i="155"/>
  <c r="J11294" i="155"/>
  <c r="J11305" i="155"/>
  <c r="N11305" i="155"/>
  <c r="J11328" i="155"/>
  <c r="N11328" i="155"/>
  <c r="J9390" i="155"/>
  <c r="N9390" i="155"/>
  <c r="J9489" i="155"/>
  <c r="N9489" i="155"/>
  <c r="N12383" i="155"/>
  <c r="J12383" i="155"/>
  <c r="J12557" i="155"/>
  <c r="N12557" i="155"/>
  <c r="H8084" i="155"/>
  <c r="N8072" i="155"/>
  <c r="J8077" i="155"/>
  <c r="J8087" i="155"/>
  <c r="J8170" i="155"/>
  <c r="J9481" i="155"/>
  <c r="N9481" i="155"/>
  <c r="J12343" i="155"/>
  <c r="N12343" i="155"/>
  <c r="N12375" i="155"/>
  <c r="J12375" i="155"/>
  <c r="J9986" i="155"/>
  <c r="N9986" i="155"/>
  <c r="N6927" i="155"/>
  <c r="N6946" i="155"/>
  <c r="J10798" i="155"/>
  <c r="J10806" i="155"/>
  <c r="H10820" i="155"/>
  <c r="N8066" i="155"/>
  <c r="J8066" i="155"/>
  <c r="J11241" i="155"/>
  <c r="N11241" i="155"/>
  <c r="J8230" i="155"/>
  <c r="N11302" i="155"/>
  <c r="J11302" i="155"/>
  <c r="J9382" i="155"/>
  <c r="N9382" i="155"/>
  <c r="J9473" i="155"/>
  <c r="N9473" i="155"/>
  <c r="N12340" i="155"/>
  <c r="N9763" i="155"/>
  <c r="J9763" i="155"/>
  <c r="N10141" i="155"/>
  <c r="N10762" i="155"/>
  <c r="J8037" i="155"/>
  <c r="J8073" i="155"/>
  <c r="N8073" i="155"/>
  <c r="J8162" i="155"/>
  <c r="N11286" i="155"/>
  <c r="J11286" i="155"/>
  <c r="N11338" i="155"/>
  <c r="J11338" i="155"/>
  <c r="J9218" i="155"/>
  <c r="N9218" i="155"/>
  <c r="N12344" i="155"/>
  <c r="J12344" i="155"/>
  <c r="H8172" i="155"/>
  <c r="J8255" i="155"/>
  <c r="J8259" i="155"/>
  <c r="J11318" i="155"/>
  <c r="N8241" i="155"/>
  <c r="N8249" i="155"/>
  <c r="J9223" i="155"/>
  <c r="N9398" i="155"/>
  <c r="J9407" i="155"/>
  <c r="J9409" i="155"/>
  <c r="J9650" i="155"/>
  <c r="J12579" i="155"/>
  <c r="J9743" i="155"/>
  <c r="J9751" i="155"/>
  <c r="J10011" i="155"/>
  <c r="J10027" i="155"/>
  <c r="J10190" i="155"/>
  <c r="J10199" i="155"/>
  <c r="J10201" i="155"/>
  <c r="J8267" i="155"/>
  <c r="J11339" i="155"/>
  <c r="J11347" i="155"/>
  <c r="N9497" i="155"/>
  <c r="N9500" i="155" s="1"/>
  <c r="N9656" i="155"/>
  <c r="N9673" i="155"/>
  <c r="N9676" i="155" s="1"/>
  <c r="N12552" i="155"/>
  <c r="N12560" i="155"/>
  <c r="N12568" i="155"/>
  <c r="H9764" i="155"/>
  <c r="H11260" i="155"/>
  <c r="J9217" i="155"/>
  <c r="J9235" i="155"/>
  <c r="J9383" i="155"/>
  <c r="J9391" i="155"/>
  <c r="J9393" i="155"/>
  <c r="J9395" i="155"/>
  <c r="J9397" i="155"/>
  <c r="J9403" i="155"/>
  <c r="H12396" i="155"/>
  <c r="J12403" i="155"/>
  <c r="J9645" i="155"/>
  <c r="J9647" i="155"/>
  <c r="N9664" i="155"/>
  <c r="J10113" i="155"/>
  <c r="J10555" i="155"/>
  <c r="N8265" i="155"/>
  <c r="H11348" i="155"/>
  <c r="J12535" i="155"/>
  <c r="J10103" i="155"/>
  <c r="N10105" i="155"/>
  <c r="J10115" i="155"/>
  <c r="J10187" i="155"/>
  <c r="J10189" i="155"/>
  <c r="J10193" i="155"/>
  <c r="J10195" i="155"/>
  <c r="J10544" i="155"/>
  <c r="N10544" i="155"/>
  <c r="J11259" i="155"/>
  <c r="H8260" i="155"/>
  <c r="J11322" i="155"/>
  <c r="J11325" i="155"/>
  <c r="J11343" i="155"/>
  <c r="N9233" i="155"/>
  <c r="N9236" i="155" s="1"/>
  <c r="N9401" i="155"/>
  <c r="H9412" i="155"/>
  <c r="H12404" i="155"/>
  <c r="J9657" i="155"/>
  <c r="J9661" i="155"/>
  <c r="J9663" i="155"/>
  <c r="N9969" i="155"/>
  <c r="J10191" i="155"/>
  <c r="H10204" i="155"/>
  <c r="J10536" i="155"/>
  <c r="N10536" i="155"/>
  <c r="N10627" i="155"/>
  <c r="J10627" i="155"/>
  <c r="N10643" i="155"/>
  <c r="J10643" i="155"/>
  <c r="H8268" i="155"/>
  <c r="N11320" i="155"/>
  <c r="N11343" i="155"/>
  <c r="N9224" i="155"/>
  <c r="J10542" i="155"/>
  <c r="H10556" i="155"/>
  <c r="N10551" i="155"/>
  <c r="N10556" i="155" s="1"/>
  <c r="J10631" i="155"/>
  <c r="H12484" i="155"/>
  <c r="N10626" i="155"/>
  <c r="J12491" i="155"/>
  <c r="J10639" i="155"/>
  <c r="N10641" i="155"/>
  <c r="J12430" i="155"/>
  <c r="N12430" i="155"/>
  <c r="J12437" i="155"/>
  <c r="N12437" i="155"/>
  <c r="H12455" i="155"/>
  <c r="N12447" i="155"/>
  <c r="J12447" i="155"/>
  <c r="N12454" i="155"/>
  <c r="J12454" i="155"/>
  <c r="N12433" i="155"/>
  <c r="J12433" i="155"/>
  <c r="N12428" i="155"/>
  <c r="N12435" i="155"/>
  <c r="J12435" i="155"/>
  <c r="N12445" i="155"/>
  <c r="N12452" i="155"/>
  <c r="J12452" i="155"/>
  <c r="N12431" i="155"/>
  <c r="J12431" i="155"/>
  <c r="J12448" i="155"/>
  <c r="N12448" i="155"/>
  <c r="J12429" i="155"/>
  <c r="N12429" i="155"/>
  <c r="N12438" i="155"/>
  <c r="J12438" i="155"/>
  <c r="N12446" i="155"/>
  <c r="J12446" i="155"/>
  <c r="N12450" i="155"/>
  <c r="J12450" i="155"/>
  <c r="N12427" i="155"/>
  <c r="J12436" i="155"/>
  <c r="N12436" i="155"/>
  <c r="N12453" i="155"/>
  <c r="J12453" i="155"/>
  <c r="N12434" i="155"/>
  <c r="J12434" i="155"/>
  <c r="N12451" i="155"/>
  <c r="J12451" i="155"/>
  <c r="N12432" i="155"/>
  <c r="J12432" i="155"/>
  <c r="N12449" i="155"/>
  <c r="J12449" i="155"/>
  <c r="N12466" i="155"/>
  <c r="J12468" i="155"/>
  <c r="N12474" i="155"/>
  <c r="J12476" i="155"/>
  <c r="N12482" i="155"/>
  <c r="J12488" i="155"/>
  <c r="J12462" i="155"/>
  <c r="J12470" i="155"/>
  <c r="J12478" i="155"/>
  <c r="J12490" i="155"/>
  <c r="H12492" i="155"/>
  <c r="J12464" i="155"/>
  <c r="J12472" i="155"/>
  <c r="J12480" i="155"/>
  <c r="H10636" i="155"/>
  <c r="N10588" i="155"/>
  <c r="J10588" i="155"/>
  <c r="J10606" i="155"/>
  <c r="N10606" i="155"/>
  <c r="J10586" i="155"/>
  <c r="N10586" i="155"/>
  <c r="H10607" i="155"/>
  <c r="H10578" i="155" s="1"/>
  <c r="N10604" i="155"/>
  <c r="J10604" i="155"/>
  <c r="N10589" i="155"/>
  <c r="J10589" i="155"/>
  <c r="N10602" i="155"/>
  <c r="J10602" i="155"/>
  <c r="N10601" i="155"/>
  <c r="J10601" i="155"/>
  <c r="N10587" i="155"/>
  <c r="J10587" i="155"/>
  <c r="J10605" i="155"/>
  <c r="N10605" i="155"/>
  <c r="N10590" i="155"/>
  <c r="J10590" i="155"/>
  <c r="J10585" i="155"/>
  <c r="N10585" i="155"/>
  <c r="N10603" i="155"/>
  <c r="J10603" i="155"/>
  <c r="J10628" i="155"/>
  <c r="J10640" i="155"/>
  <c r="J10625" i="155"/>
  <c r="J10633" i="155"/>
  <c r="J10622" i="155"/>
  <c r="J10630" i="155"/>
  <c r="J10642" i="155"/>
  <c r="H10644" i="155"/>
  <c r="J10624" i="155"/>
  <c r="J10632" i="155"/>
  <c r="N10495" i="155"/>
  <c r="H10548" i="155"/>
  <c r="J10500" i="155"/>
  <c r="N10500" i="155"/>
  <c r="H10519" i="155"/>
  <c r="H10490" i="155" s="1"/>
  <c r="N10494" i="155"/>
  <c r="N10498" i="155"/>
  <c r="J10498" i="155"/>
  <c r="N10501" i="155"/>
  <c r="J10501" i="155"/>
  <c r="N10496" i="155"/>
  <c r="N10493" i="155"/>
  <c r="J10499" i="155"/>
  <c r="N10499" i="155"/>
  <c r="N10518" i="155"/>
  <c r="J10518" i="155"/>
  <c r="N10517" i="155"/>
  <c r="J10517" i="155"/>
  <c r="N10497" i="155"/>
  <c r="J10497" i="155"/>
  <c r="N10516" i="155"/>
  <c r="J10516" i="155"/>
  <c r="N10502" i="155"/>
  <c r="J10502" i="155"/>
  <c r="J10513" i="155"/>
  <c r="N10513" i="155"/>
  <c r="N10538" i="155"/>
  <c r="J10540" i="155"/>
  <c r="N10546" i="155"/>
  <c r="J10552" i="155"/>
  <c r="J10551" i="155"/>
  <c r="J10514" i="155"/>
  <c r="H10196" i="155"/>
  <c r="N10144" i="155"/>
  <c r="J10144" i="155"/>
  <c r="N10161" i="155"/>
  <c r="J10161" i="155"/>
  <c r="N10142" i="155"/>
  <c r="J10142" i="155"/>
  <c r="H10167" i="155"/>
  <c r="H10138" i="155" s="1"/>
  <c r="N10159" i="155"/>
  <c r="J10159" i="155"/>
  <c r="N10150" i="155"/>
  <c r="J10150" i="155"/>
  <c r="J10147" i="155"/>
  <c r="N10147" i="155"/>
  <c r="J10164" i="155"/>
  <c r="N10164" i="155"/>
  <c r="J10145" i="155"/>
  <c r="N10145" i="155"/>
  <c r="N10162" i="155"/>
  <c r="J10162" i="155"/>
  <c r="N10143" i="155"/>
  <c r="J10143" i="155"/>
  <c r="N10160" i="155"/>
  <c r="J10160" i="155"/>
  <c r="J10146" i="155"/>
  <c r="N10146" i="155"/>
  <c r="J10163" i="155"/>
  <c r="N10163" i="155"/>
  <c r="N10186" i="155"/>
  <c r="J10188" i="155"/>
  <c r="N10194" i="155"/>
  <c r="J10200" i="155"/>
  <c r="N10200" i="155"/>
  <c r="N10204" i="155" s="1"/>
  <c r="J10148" i="155"/>
  <c r="J10165" i="155"/>
  <c r="J10192" i="155"/>
  <c r="H10108" i="155"/>
  <c r="N10053" i="155"/>
  <c r="N10060" i="155"/>
  <c r="J10060" i="155"/>
  <c r="N10072" i="155"/>
  <c r="J10072" i="155"/>
  <c r="J10058" i="155"/>
  <c r="N10058" i="155"/>
  <c r="N10077" i="155"/>
  <c r="J10077" i="155"/>
  <c r="N10074" i="155"/>
  <c r="J10074" i="155"/>
  <c r="N10056" i="155"/>
  <c r="J10056" i="155"/>
  <c r="H10079" i="155"/>
  <c r="H10050" i="155" s="1"/>
  <c r="J10075" i="155"/>
  <c r="N10075" i="155"/>
  <c r="N10054" i="155"/>
  <c r="N10061" i="155"/>
  <c r="J10061" i="155"/>
  <c r="N10073" i="155"/>
  <c r="J10073" i="155"/>
  <c r="N10055" i="155"/>
  <c r="J10055" i="155"/>
  <c r="J10059" i="155"/>
  <c r="N10059" i="155"/>
  <c r="N10071" i="155"/>
  <c r="J10071" i="155"/>
  <c r="N10078" i="155"/>
  <c r="J10078" i="155"/>
  <c r="N10116" i="155"/>
  <c r="N10076" i="155"/>
  <c r="J10076" i="155"/>
  <c r="J10057" i="155"/>
  <c r="N10057" i="155"/>
  <c r="N10062" i="155"/>
  <c r="J10062" i="155"/>
  <c r="N10098" i="155"/>
  <c r="J10100" i="155"/>
  <c r="N10106" i="155"/>
  <c r="J10112" i="155"/>
  <c r="J10099" i="155"/>
  <c r="J10107" i="155"/>
  <c r="J10111" i="155"/>
  <c r="H10116" i="155"/>
  <c r="J10104" i="155"/>
  <c r="J9970" i="155"/>
  <c r="N9970" i="155"/>
  <c r="J9987" i="155"/>
  <c r="N9987" i="155"/>
  <c r="N9967" i="155"/>
  <c r="J9967" i="155"/>
  <c r="H9991" i="155"/>
  <c r="H9962" i="155" s="1"/>
  <c r="N9984" i="155"/>
  <c r="J9984" i="155"/>
  <c r="N9965" i="155"/>
  <c r="N9973" i="155"/>
  <c r="J9973" i="155"/>
  <c r="N9990" i="155"/>
  <c r="J9990" i="155"/>
  <c r="J9971" i="155"/>
  <c r="N9971" i="155"/>
  <c r="J9988" i="155"/>
  <c r="N9988" i="155"/>
  <c r="N9972" i="155"/>
  <c r="J9972" i="155"/>
  <c r="N9989" i="155"/>
  <c r="J9989" i="155"/>
  <c r="N9966" i="155"/>
  <c r="N9983" i="155"/>
  <c r="J9983" i="155"/>
  <c r="N9974" i="155"/>
  <c r="J9974" i="155"/>
  <c r="H10020" i="155"/>
  <c r="J9968" i="155"/>
  <c r="J9985" i="155"/>
  <c r="J10012" i="155"/>
  <c r="J10024" i="155"/>
  <c r="J10014" i="155"/>
  <c r="J10026" i="155"/>
  <c r="J10019" i="155"/>
  <c r="J10023" i="155"/>
  <c r="H10028" i="155"/>
  <c r="J10016" i="155"/>
  <c r="J9723" i="155"/>
  <c r="N9723" i="155"/>
  <c r="J9704" i="155"/>
  <c r="J9702" i="155"/>
  <c r="N9702" i="155"/>
  <c r="N9725" i="155"/>
  <c r="J9725" i="155"/>
  <c r="N9700" i="155"/>
  <c r="J9700" i="155"/>
  <c r="J9710" i="155"/>
  <c r="N9710" i="155"/>
  <c r="J9720" i="155"/>
  <c r="N9720" i="155"/>
  <c r="J9708" i="155"/>
  <c r="N9708" i="155"/>
  <c r="N9718" i="155"/>
  <c r="J9718" i="155"/>
  <c r="N9706" i="155"/>
  <c r="J9706" i="155"/>
  <c r="N9726" i="155"/>
  <c r="J9726" i="155"/>
  <c r="J9701" i="155"/>
  <c r="N9701" i="155"/>
  <c r="N9724" i="155"/>
  <c r="J9724" i="155"/>
  <c r="J9709" i="155"/>
  <c r="N9709" i="155"/>
  <c r="H9727" i="155"/>
  <c r="H9698" i="155" s="1"/>
  <c r="J9721" i="155"/>
  <c r="N9721" i="155"/>
  <c r="N9707" i="155"/>
  <c r="J9707" i="155"/>
  <c r="J9719" i="155"/>
  <c r="N9719" i="155"/>
  <c r="N9705" i="155"/>
  <c r="J9705" i="155"/>
  <c r="N9746" i="155"/>
  <c r="J9748" i="155"/>
  <c r="N9754" i="155"/>
  <c r="J9760" i="155"/>
  <c r="N9760" i="155"/>
  <c r="J9703" i="155"/>
  <c r="J9722" i="155"/>
  <c r="J9744" i="155"/>
  <c r="J9752" i="155"/>
  <c r="J12518" i="155"/>
  <c r="N12518" i="155"/>
  <c r="N12522" i="155"/>
  <c r="J12522" i="155"/>
  <c r="J12537" i="155"/>
  <c r="N12537" i="155"/>
  <c r="N12541" i="155"/>
  <c r="J12541" i="155"/>
  <c r="J12526" i="155"/>
  <c r="N12526" i="155"/>
  <c r="N12519" i="155"/>
  <c r="J12519" i="155"/>
  <c r="N12521" i="155"/>
  <c r="J12521" i="155"/>
  <c r="N12538" i="155"/>
  <c r="J12538" i="155"/>
  <c r="N12540" i="155"/>
  <c r="J12540" i="155"/>
  <c r="J12517" i="155"/>
  <c r="N12517" i="155"/>
  <c r="J12536" i="155"/>
  <c r="N12536" i="155"/>
  <c r="N12580" i="155"/>
  <c r="J12525" i="155"/>
  <c r="N12525" i="155"/>
  <c r="H12543" i="155"/>
  <c r="N12533" i="155"/>
  <c r="J12523" i="155"/>
  <c r="J12534" i="155"/>
  <c r="J12542" i="155"/>
  <c r="J12556" i="155"/>
  <c r="J12564" i="155"/>
  <c r="J12576" i="155"/>
  <c r="J12520" i="155"/>
  <c r="J12539" i="155"/>
  <c r="J12555" i="155"/>
  <c r="J12563" i="155"/>
  <c r="J12571" i="155"/>
  <c r="J12575" i="155"/>
  <c r="H12580" i="155"/>
  <c r="N9631" i="155"/>
  <c r="J9631" i="155"/>
  <c r="N9612" i="155"/>
  <c r="J9612" i="155"/>
  <c r="N9620" i="155"/>
  <c r="J9620" i="155"/>
  <c r="J9618" i="155"/>
  <c r="N9618" i="155"/>
  <c r="N9635" i="155"/>
  <c r="J9635" i="155"/>
  <c r="N9616" i="155"/>
  <c r="J9616" i="155"/>
  <c r="J9633" i="155"/>
  <c r="N9633" i="155"/>
  <c r="J9614" i="155"/>
  <c r="N9614" i="155"/>
  <c r="N9636" i="155"/>
  <c r="J9636" i="155"/>
  <c r="N9617" i="155"/>
  <c r="J9617" i="155"/>
  <c r="N9634" i="155"/>
  <c r="J9634" i="155"/>
  <c r="J9622" i="155"/>
  <c r="N9622" i="155"/>
  <c r="N9615" i="155"/>
  <c r="J9615" i="155"/>
  <c r="J9632" i="155"/>
  <c r="N9632" i="155"/>
  <c r="J9613" i="155"/>
  <c r="N9613" i="155"/>
  <c r="J9621" i="155"/>
  <c r="N9621" i="155"/>
  <c r="H9639" i="155"/>
  <c r="H9610" i="155" s="1"/>
  <c r="N9637" i="155"/>
  <c r="J9637" i="155"/>
  <c r="H9668" i="155"/>
  <c r="J9619" i="155"/>
  <c r="J9630" i="155"/>
  <c r="J9638" i="155"/>
  <c r="J9644" i="155"/>
  <c r="J9652" i="155"/>
  <c r="J9660" i="155"/>
  <c r="J9672" i="155"/>
  <c r="J9646" i="155"/>
  <c r="J9654" i="155"/>
  <c r="J9662" i="155"/>
  <c r="J9674" i="155"/>
  <c r="J9651" i="155"/>
  <c r="J9659" i="155"/>
  <c r="J9667" i="155"/>
  <c r="J9671" i="155"/>
  <c r="H9676" i="155"/>
  <c r="H12367" i="155"/>
  <c r="J12360" i="155"/>
  <c r="N12360" i="155"/>
  <c r="J12349" i="155"/>
  <c r="N12349" i="155"/>
  <c r="N12365" i="155"/>
  <c r="J12365" i="155"/>
  <c r="J12341" i="155"/>
  <c r="N12341" i="155"/>
  <c r="N12346" i="155"/>
  <c r="J12346" i="155"/>
  <c r="N12357" i="155"/>
  <c r="N12366" i="155"/>
  <c r="J12366" i="155"/>
  <c r="N12350" i="155"/>
  <c r="J12350" i="155"/>
  <c r="N12364" i="155"/>
  <c r="J12364" i="155"/>
  <c r="N12361" i="155"/>
  <c r="J12361" i="155"/>
  <c r="J12342" i="155"/>
  <c r="N12342" i="155"/>
  <c r="N12345" i="155"/>
  <c r="J12345" i="155"/>
  <c r="J12347" i="155"/>
  <c r="J12358" i="155"/>
  <c r="N12378" i="155"/>
  <c r="J12380" i="155"/>
  <c r="N12386" i="155"/>
  <c r="J12388" i="155"/>
  <c r="N12394" i="155"/>
  <c r="J12400" i="155"/>
  <c r="J12362" i="155"/>
  <c r="J12376" i="155"/>
  <c r="J12384" i="155"/>
  <c r="J12392" i="155"/>
  <c r="N9458" i="155"/>
  <c r="J9458" i="155"/>
  <c r="N9439" i="155"/>
  <c r="J9439" i="155"/>
  <c r="J9456" i="155"/>
  <c r="N9456" i="155"/>
  <c r="J9437" i="155"/>
  <c r="N9437" i="155"/>
  <c r="J9446" i="155"/>
  <c r="N9446" i="155"/>
  <c r="J9461" i="155"/>
  <c r="N9461" i="155"/>
  <c r="N9441" i="155"/>
  <c r="J9441" i="155"/>
  <c r="N9442" i="155"/>
  <c r="J9442" i="155"/>
  <c r="N9444" i="155"/>
  <c r="J9444" i="155"/>
  <c r="N9459" i="155"/>
  <c r="J9459" i="155"/>
  <c r="N9440" i="155"/>
  <c r="J9440" i="155"/>
  <c r="J9457" i="155"/>
  <c r="N9457" i="155"/>
  <c r="J9445" i="155"/>
  <c r="N9445" i="155"/>
  <c r="J9438" i="155"/>
  <c r="N9438" i="155"/>
  <c r="H9463" i="155"/>
  <c r="H9434" i="155" s="1"/>
  <c r="N9455" i="155"/>
  <c r="J9455" i="155"/>
  <c r="N9460" i="155"/>
  <c r="J9460" i="155"/>
  <c r="H9492" i="155"/>
  <c r="J9443" i="155"/>
  <c r="J9454" i="155"/>
  <c r="J9462" i="155"/>
  <c r="J9468" i="155"/>
  <c r="J9476" i="155"/>
  <c r="J9484" i="155"/>
  <c r="J9496" i="155"/>
  <c r="J9470" i="155"/>
  <c r="J9478" i="155"/>
  <c r="J9486" i="155"/>
  <c r="J9498" i="155"/>
  <c r="J9475" i="155"/>
  <c r="J9483" i="155"/>
  <c r="J9491" i="155"/>
  <c r="J9495" i="155"/>
  <c r="H9500" i="155"/>
  <c r="J9358" i="155"/>
  <c r="N9358" i="155"/>
  <c r="J9349" i="155"/>
  <c r="N9349" i="155"/>
  <c r="N9356" i="155"/>
  <c r="J9356" i="155"/>
  <c r="N9354" i="155"/>
  <c r="J9354" i="155"/>
  <c r="J9369" i="155"/>
  <c r="N9369" i="155"/>
  <c r="N9374" i="155"/>
  <c r="J9374" i="155"/>
  <c r="N9352" i="155"/>
  <c r="J9352" i="155"/>
  <c r="N9367" i="155"/>
  <c r="J9367" i="155"/>
  <c r="N9372" i="155"/>
  <c r="J9372" i="155"/>
  <c r="J9357" i="155"/>
  <c r="N9357" i="155"/>
  <c r="H9375" i="155"/>
  <c r="H9346" i="155" s="1"/>
  <c r="N9351" i="155"/>
  <c r="J9351" i="155"/>
  <c r="N9371" i="155"/>
  <c r="J9371" i="155"/>
  <c r="J9350" i="155"/>
  <c r="N9350" i="155"/>
  <c r="N9355" i="155"/>
  <c r="J9355" i="155"/>
  <c r="N9370" i="155"/>
  <c r="J9370" i="155"/>
  <c r="N9353" i="155"/>
  <c r="J9353" i="155"/>
  <c r="J9368" i="155"/>
  <c r="N9368" i="155"/>
  <c r="N9366" i="155"/>
  <c r="J9366" i="155"/>
  <c r="N9373" i="155"/>
  <c r="J9373" i="155"/>
  <c r="J9380" i="155"/>
  <c r="N9386" i="155"/>
  <c r="J9388" i="155"/>
  <c r="N9394" i="155"/>
  <c r="J9396" i="155"/>
  <c r="N9402" i="155"/>
  <c r="J9408" i="155"/>
  <c r="N9408" i="155"/>
  <c r="J9384" i="155"/>
  <c r="J9392" i="155"/>
  <c r="J9400" i="155"/>
  <c r="J9195" i="155"/>
  <c r="N9195" i="155"/>
  <c r="J9176" i="155"/>
  <c r="N9176" i="155"/>
  <c r="N9191" i="155"/>
  <c r="J9191" i="155"/>
  <c r="N9189" i="155"/>
  <c r="J9189" i="155"/>
  <c r="N9179" i="155"/>
  <c r="J9179" i="155"/>
  <c r="J9196" i="155"/>
  <c r="N9196" i="155"/>
  <c r="H9199" i="155"/>
  <c r="H9170" i="155" s="1"/>
  <c r="N9198" i="155"/>
  <c r="J9198" i="155"/>
  <c r="J9177" i="155"/>
  <c r="N9177" i="155"/>
  <c r="J9192" i="155"/>
  <c r="N9192" i="155"/>
  <c r="N9194" i="155"/>
  <c r="J9194" i="155"/>
  <c r="N9172" i="155"/>
  <c r="J9172" i="155"/>
  <c r="J9181" i="155"/>
  <c r="N9181" i="155"/>
  <c r="J9173" i="155"/>
  <c r="N9173" i="155"/>
  <c r="J9175" i="155"/>
  <c r="N9175" i="155"/>
  <c r="N9180" i="155"/>
  <c r="J9180" i="155"/>
  <c r="N9190" i="155"/>
  <c r="J9190" i="155"/>
  <c r="N9197" i="155"/>
  <c r="J9197" i="155"/>
  <c r="N9171" i="155"/>
  <c r="J9171" i="155"/>
  <c r="N9178" i="155"/>
  <c r="J9178" i="155"/>
  <c r="H9228" i="155"/>
  <c r="J9174" i="155"/>
  <c r="J9182" i="155"/>
  <c r="J9193" i="155"/>
  <c r="J9220" i="155"/>
  <c r="J9232" i="155"/>
  <c r="J9214" i="155"/>
  <c r="J9222" i="155"/>
  <c r="J9234" i="155"/>
  <c r="J9219" i="155"/>
  <c r="J9227" i="155"/>
  <c r="J9231" i="155"/>
  <c r="H9236" i="155"/>
  <c r="N11288" i="155"/>
  <c r="J11288" i="155"/>
  <c r="N11300" i="155"/>
  <c r="J11300" i="155"/>
  <c r="H11311" i="155"/>
  <c r="J11292" i="155"/>
  <c r="N11292" i="155"/>
  <c r="N11304" i="155"/>
  <c r="J11304" i="155"/>
  <c r="N11307" i="155"/>
  <c r="J11307" i="155"/>
  <c r="N11287" i="155"/>
  <c r="J11287" i="155"/>
  <c r="N11284" i="155"/>
  <c r="J11291" i="155"/>
  <c r="N11291" i="155"/>
  <c r="J11303" i="155"/>
  <c r="N11303" i="155"/>
  <c r="N11308" i="155"/>
  <c r="J11308" i="155"/>
  <c r="J11289" i="155"/>
  <c r="J11301" i="155"/>
  <c r="J11309" i="155"/>
  <c r="J11324" i="155"/>
  <c r="J11332" i="155"/>
  <c r="J11344" i="155"/>
  <c r="H11340" i="155"/>
  <c r="J11293" i="155"/>
  <c r="J11336" i="155"/>
  <c r="N8227" i="155"/>
  <c r="J8227" i="155"/>
  <c r="N8207" i="155"/>
  <c r="J8207" i="155"/>
  <c r="N8222" i="155"/>
  <c r="J8222" i="155"/>
  <c r="N8214" i="155"/>
  <c r="J8214" i="155"/>
  <c r="N8224" i="155"/>
  <c r="J8224" i="155"/>
  <c r="J8212" i="155"/>
  <c r="N8212" i="155"/>
  <c r="N8208" i="155"/>
  <c r="J8208" i="155"/>
  <c r="J8210" i="155"/>
  <c r="N8210" i="155"/>
  <c r="N8225" i="155"/>
  <c r="J8225" i="155"/>
  <c r="N8205" i="155"/>
  <c r="J8205" i="155"/>
  <c r="N8206" i="155"/>
  <c r="J8206" i="155"/>
  <c r="H8231" i="155"/>
  <c r="H8202" i="155" s="1"/>
  <c r="J8223" i="155"/>
  <c r="N8223" i="155"/>
  <c r="N8213" i="155"/>
  <c r="J8213" i="155"/>
  <c r="N8228" i="155"/>
  <c r="J8228" i="155"/>
  <c r="J8211" i="155"/>
  <c r="N8211" i="155"/>
  <c r="N8226" i="155"/>
  <c r="J8226" i="155"/>
  <c r="J8209" i="155"/>
  <c r="J8221" i="155"/>
  <c r="J8229" i="155"/>
  <c r="J8244" i="155"/>
  <c r="J8252" i="155"/>
  <c r="J8264" i="155"/>
  <c r="N8244" i="155"/>
  <c r="J8246" i="155"/>
  <c r="J8254" i="155"/>
  <c r="N8264" i="155"/>
  <c r="J8266" i="155"/>
  <c r="J8240" i="155"/>
  <c r="J8248" i="155"/>
  <c r="J8256" i="155"/>
  <c r="J11200" i="155"/>
  <c r="N11200" i="155"/>
  <c r="N11198" i="155"/>
  <c r="J11198" i="155"/>
  <c r="J11219" i="155"/>
  <c r="N11219" i="155"/>
  <c r="J11221" i="155"/>
  <c r="N11221" i="155"/>
  <c r="N11196" i="155"/>
  <c r="N11204" i="155"/>
  <c r="J11204" i="155"/>
  <c r="N11215" i="155"/>
  <c r="J11215" i="155"/>
  <c r="J11201" i="155"/>
  <c r="N11201" i="155"/>
  <c r="N11222" i="155"/>
  <c r="J11222" i="155"/>
  <c r="N11206" i="155"/>
  <c r="J11206" i="155"/>
  <c r="N11199" i="155"/>
  <c r="J11199" i="155"/>
  <c r="H11223" i="155"/>
  <c r="J11218" i="155"/>
  <c r="N11218" i="155"/>
  <c r="N11217" i="155"/>
  <c r="J11217" i="155"/>
  <c r="N11197" i="155"/>
  <c r="N11216" i="155"/>
  <c r="J11216" i="155"/>
  <c r="N11205" i="155"/>
  <c r="J11205" i="155"/>
  <c r="N11214" i="155"/>
  <c r="H11252" i="155"/>
  <c r="J11228" i="155"/>
  <c r="N11234" i="155"/>
  <c r="J11236" i="155"/>
  <c r="N11242" i="155"/>
  <c r="J11244" i="155"/>
  <c r="N11250" i="155"/>
  <c r="J11256" i="155"/>
  <c r="N11256" i="155"/>
  <c r="J11202" i="155"/>
  <c r="J11220" i="155"/>
  <c r="J11232" i="155"/>
  <c r="J11240" i="155"/>
  <c r="J11248" i="155"/>
  <c r="J8121" i="155"/>
  <c r="N8121" i="155"/>
  <c r="N8140" i="155"/>
  <c r="J8140" i="155"/>
  <c r="N8116" i="155"/>
  <c r="J8116" i="155"/>
  <c r="N8124" i="155"/>
  <c r="J8124" i="155"/>
  <c r="J8138" i="155"/>
  <c r="N8138" i="155"/>
  <c r="N8122" i="155"/>
  <c r="J8122" i="155"/>
  <c r="N8135" i="155"/>
  <c r="J8135" i="155"/>
  <c r="N8141" i="155"/>
  <c r="J8141" i="155"/>
  <c r="J8120" i="155"/>
  <c r="N8120" i="155"/>
  <c r="N8125" i="155"/>
  <c r="J8125" i="155"/>
  <c r="H8143" i="155"/>
  <c r="H8114" i="155" s="1"/>
  <c r="J8139" i="155"/>
  <c r="N8139" i="155"/>
  <c r="N8117" i="155"/>
  <c r="J8117" i="155"/>
  <c r="N8123" i="155"/>
  <c r="J8123" i="155"/>
  <c r="N8142" i="155"/>
  <c r="J8142" i="155"/>
  <c r="N8134" i="155"/>
  <c r="J8134" i="155"/>
  <c r="J8148" i="155"/>
  <c r="J8153" i="155"/>
  <c r="J8161" i="155"/>
  <c r="J8169" i="155"/>
  <c r="J8136" i="155"/>
  <c r="J8156" i="155"/>
  <c r="J8164" i="155"/>
  <c r="N8118" i="155"/>
  <c r="N8126" i="155"/>
  <c r="N8148" i="155"/>
  <c r="N8176" i="155"/>
  <c r="J8178" i="155"/>
  <c r="H8180" i="155"/>
  <c r="J8152" i="155"/>
  <c r="J8160" i="155"/>
  <c r="J8168" i="155"/>
  <c r="J8030" i="155"/>
  <c r="N8030" i="155"/>
  <c r="N8048" i="155"/>
  <c r="J8048" i="155"/>
  <c r="N8035" i="155"/>
  <c r="J8035" i="155"/>
  <c r="N8034" i="155"/>
  <c r="J8034" i="155"/>
  <c r="N8054" i="155"/>
  <c r="J8054" i="155"/>
  <c r="N8092" i="155"/>
  <c r="J8031" i="155"/>
  <c r="N8031" i="155"/>
  <c r="N8047" i="155"/>
  <c r="J8047" i="155"/>
  <c r="J8051" i="155"/>
  <c r="N8051" i="155"/>
  <c r="J8052" i="155"/>
  <c r="N8052" i="155"/>
  <c r="J8038" i="155"/>
  <c r="N8038" i="155"/>
  <c r="J8028" i="155"/>
  <c r="J8036" i="155"/>
  <c r="J8049" i="155"/>
  <c r="J8068" i="155"/>
  <c r="J8076" i="155"/>
  <c r="N8082" i="155"/>
  <c r="J8088" i="155"/>
  <c r="N8068" i="155"/>
  <c r="H8092" i="155"/>
  <c r="N11030" i="155"/>
  <c r="J11030" i="155"/>
  <c r="J11040" i="155"/>
  <c r="N11040" i="155"/>
  <c r="N11028" i="155"/>
  <c r="J11028" i="155"/>
  <c r="N11038" i="155"/>
  <c r="N11084" i="155"/>
  <c r="J11023" i="155"/>
  <c r="N11023" i="155"/>
  <c r="N11046" i="155"/>
  <c r="J11046" i="155"/>
  <c r="J11041" i="155"/>
  <c r="N11041" i="155"/>
  <c r="N11022" i="155"/>
  <c r="J11022" i="155"/>
  <c r="N11029" i="155"/>
  <c r="J11029" i="155"/>
  <c r="H11047" i="155"/>
  <c r="N11039" i="155"/>
  <c r="J11039" i="155"/>
  <c r="N11027" i="155"/>
  <c r="J11027" i="155"/>
  <c r="J11024" i="155"/>
  <c r="N11024" i="155"/>
  <c r="N11045" i="155"/>
  <c r="J11045" i="155"/>
  <c r="J11042" i="155"/>
  <c r="N11042" i="155"/>
  <c r="N11061" i="155"/>
  <c r="J11063" i="155"/>
  <c r="N11069" i="155"/>
  <c r="J11071" i="155"/>
  <c r="J11025" i="155"/>
  <c r="J11043" i="155"/>
  <c r="J11059" i="155"/>
  <c r="J11067" i="155"/>
  <c r="J11075" i="155"/>
  <c r="N10758" i="155"/>
  <c r="J10758" i="155"/>
  <c r="N10775" i="155"/>
  <c r="J10775" i="155"/>
  <c r="N10756" i="155"/>
  <c r="N10765" i="155"/>
  <c r="J10765" i="155"/>
  <c r="N10780" i="155"/>
  <c r="J10780" i="155"/>
  <c r="H10783" i="155"/>
  <c r="H10754" i="155" s="1"/>
  <c r="J10761" i="155"/>
  <c r="N10761" i="155"/>
  <c r="J10778" i="155"/>
  <c r="N10778" i="155"/>
  <c r="N10782" i="155"/>
  <c r="J10782" i="155"/>
  <c r="J10759" i="155"/>
  <c r="N10759" i="155"/>
  <c r="N10763" i="155"/>
  <c r="J10763" i="155"/>
  <c r="N10776" i="155"/>
  <c r="J10776" i="155"/>
  <c r="N10757" i="155"/>
  <c r="J10757" i="155"/>
  <c r="N10774" i="155"/>
  <c r="J10774" i="155"/>
  <c r="J10779" i="155"/>
  <c r="N10779" i="155"/>
  <c r="N10766" i="155"/>
  <c r="J10766" i="155"/>
  <c r="J10760" i="155"/>
  <c r="N10760" i="155"/>
  <c r="N10764" i="155"/>
  <c r="J10764" i="155"/>
  <c r="N10777" i="155"/>
  <c r="J10777" i="155"/>
  <c r="J10799" i="155"/>
  <c r="J10807" i="155"/>
  <c r="H10812" i="155"/>
  <c r="J10819" i="155"/>
  <c r="N10794" i="155"/>
  <c r="N10802" i="155"/>
  <c r="N10810" i="155"/>
  <c r="J10815" i="155"/>
  <c r="N10693" i="155"/>
  <c r="J10693" i="155"/>
  <c r="N10732" i="155"/>
  <c r="N10675" i="155"/>
  <c r="J10675" i="155"/>
  <c r="N10686" i="155"/>
  <c r="N10691" i="155"/>
  <c r="J10691" i="155"/>
  <c r="N10678" i="155"/>
  <c r="J10678" i="155"/>
  <c r="N10689" i="155"/>
  <c r="J10689" i="155"/>
  <c r="N10692" i="155"/>
  <c r="J10692" i="155"/>
  <c r="N10694" i="155"/>
  <c r="J10694" i="155"/>
  <c r="J10674" i="155"/>
  <c r="N10674" i="155"/>
  <c r="H10695" i="155"/>
  <c r="J10690" i="155"/>
  <c r="N10690" i="155"/>
  <c r="J10688" i="155"/>
  <c r="N10688" i="155"/>
  <c r="N10676" i="155"/>
  <c r="J10676" i="155"/>
  <c r="N10687" i="155"/>
  <c r="N10677" i="155"/>
  <c r="J10677" i="155"/>
  <c r="J10711" i="155"/>
  <c r="J10719" i="155"/>
  <c r="J10708" i="155"/>
  <c r="J10716" i="155"/>
  <c r="H10724" i="155"/>
  <c r="J10713" i="155"/>
  <c r="J10721" i="155"/>
  <c r="J10730" i="155"/>
  <c r="J10707" i="155"/>
  <c r="J10715" i="155"/>
  <c r="J10723" i="155"/>
  <c r="N6893" i="155"/>
  <c r="J6893" i="155"/>
  <c r="N6891" i="155"/>
  <c r="J6891" i="155"/>
  <c r="N6889" i="155"/>
  <c r="J6889" i="155"/>
  <c r="N6907" i="155"/>
  <c r="J6907" i="155"/>
  <c r="J6906" i="155"/>
  <c r="N6906" i="155"/>
  <c r="J6910" i="155"/>
  <c r="N6910" i="155"/>
  <c r="N6892" i="155"/>
  <c r="J6892" i="155"/>
  <c r="J6905" i="155"/>
  <c r="N6905" i="155"/>
  <c r="J6890" i="155"/>
  <c r="N6890" i="155"/>
  <c r="N6908" i="155"/>
  <c r="J6908" i="155"/>
  <c r="J6894" i="155"/>
  <c r="N6894" i="155"/>
  <c r="H6911" i="155"/>
  <c r="H6882" i="155" s="1"/>
  <c r="J6909" i="155"/>
  <c r="N6909" i="155"/>
  <c r="J6929" i="155"/>
  <c r="J6934" i="155"/>
  <c r="J6931" i="155"/>
  <c r="J6939" i="155"/>
  <c r="N6926" i="155"/>
  <c r="J6936" i="155"/>
  <c r="J6947" i="155"/>
  <c r="J6925" i="155"/>
  <c r="J6933" i="155"/>
  <c r="J6944" i="155"/>
  <c r="N6928" i="155"/>
  <c r="J6945" i="155"/>
  <c r="N6945" i="155"/>
  <c r="H6236" i="155"/>
  <c r="N6203" i="155"/>
  <c r="J6203" i="155"/>
  <c r="N6188" i="155"/>
  <c r="J6188" i="155"/>
  <c r="J6204" i="155"/>
  <c r="N6204" i="155"/>
  <c r="N6183" i="155"/>
  <c r="J6183" i="155"/>
  <c r="J6186" i="155"/>
  <c r="N6186" i="155"/>
  <c r="J6201" i="155"/>
  <c r="N6201" i="155"/>
  <c r="J6190" i="155"/>
  <c r="N6190" i="155"/>
  <c r="H6207" i="155"/>
  <c r="H6178" i="155" s="1"/>
  <c r="J6189" i="155"/>
  <c r="N6189" i="155"/>
  <c r="N6184" i="155"/>
  <c r="J6184" i="155"/>
  <c r="N6199" i="155"/>
  <c r="J6199" i="155"/>
  <c r="J6205" i="155"/>
  <c r="N6205" i="155"/>
  <c r="N6187" i="155"/>
  <c r="J6187" i="155"/>
  <c r="J6185" i="155"/>
  <c r="N6185" i="155"/>
  <c r="J6200" i="155"/>
  <c r="N6200" i="155"/>
  <c r="N6206" i="155"/>
  <c r="J6206" i="155"/>
  <c r="N6202" i="155"/>
  <c r="N6227" i="155"/>
  <c r="J6229" i="155"/>
  <c r="N6235" i="155"/>
  <c r="N6241" i="155"/>
  <c r="J6243" i="155"/>
  <c r="N6224" i="155"/>
  <c r="N6232" i="155"/>
  <c r="J6241" i="155"/>
  <c r="M6683" i="155"/>
  <c r="H6683" i="155"/>
  <c r="M6682" i="155"/>
  <c r="H6682" i="155"/>
  <c r="N6682" i="155" s="1"/>
  <c r="N6681" i="155"/>
  <c r="M6681" i="155"/>
  <c r="N6680" i="155"/>
  <c r="M6680" i="155"/>
  <c r="N6679" i="155"/>
  <c r="M6679" i="155"/>
  <c r="M6675" i="155"/>
  <c r="H6675" i="155"/>
  <c r="N6675" i="155" s="1"/>
  <c r="M6674" i="155"/>
  <c r="H6674" i="155"/>
  <c r="N6674" i="155" s="1"/>
  <c r="M6673" i="155"/>
  <c r="H6673" i="155"/>
  <c r="N6673" i="155" s="1"/>
  <c r="M6672" i="155"/>
  <c r="H6672" i="155"/>
  <c r="N6672" i="155" s="1"/>
  <c r="M6671" i="155"/>
  <c r="H6671" i="155"/>
  <c r="N6671" i="155" s="1"/>
  <c r="M6670" i="155"/>
  <c r="H6670" i="155"/>
  <c r="N6670" i="155" s="1"/>
  <c r="M6669" i="155"/>
  <c r="H6669" i="155"/>
  <c r="N6669" i="155" s="1"/>
  <c r="M6668" i="155"/>
  <c r="H6668" i="155"/>
  <c r="N6668" i="155" s="1"/>
  <c r="M6667" i="155"/>
  <c r="H6667" i="155"/>
  <c r="N6667" i="155" s="1"/>
  <c r="M6666" i="155"/>
  <c r="H6666" i="155"/>
  <c r="N6666" i="155" s="1"/>
  <c r="M6665" i="155"/>
  <c r="H6665" i="155"/>
  <c r="N6665" i="155" s="1"/>
  <c r="M6664" i="155"/>
  <c r="H6664" i="155"/>
  <c r="N6664" i="155" s="1"/>
  <c r="M6663" i="155"/>
  <c r="H6663" i="155"/>
  <c r="N6663" i="155" s="1"/>
  <c r="M6662" i="155"/>
  <c r="H6662" i="155"/>
  <c r="N6662" i="155" s="1"/>
  <c r="M6661" i="155"/>
  <c r="H6661" i="155"/>
  <c r="J6661" i="155" s="1"/>
  <c r="N6660" i="155"/>
  <c r="N6659" i="155"/>
  <c r="N6658" i="155"/>
  <c r="N6657" i="155"/>
  <c r="N6656" i="155"/>
  <c r="N6655" i="155"/>
  <c r="N6654" i="155"/>
  <c r="N6653" i="155"/>
  <c r="N6652" i="155"/>
  <c r="H6650" i="155"/>
  <c r="M6646" i="155"/>
  <c r="F6646" i="155"/>
  <c r="G6646" i="155" s="1"/>
  <c r="H6646" i="155" s="1"/>
  <c r="M6645" i="155"/>
  <c r="F6645" i="155"/>
  <c r="G6645" i="155" s="1"/>
  <c r="H6645" i="155" s="1"/>
  <c r="M6644" i="155"/>
  <c r="F6644" i="155"/>
  <c r="G6644" i="155" s="1"/>
  <c r="H6644" i="155" s="1"/>
  <c r="N6644" i="155" s="1"/>
  <c r="M6643" i="155"/>
  <c r="F6643" i="155"/>
  <c r="G6643" i="155" s="1"/>
  <c r="H6643" i="155" s="1"/>
  <c r="M6642" i="155"/>
  <c r="F6642" i="155"/>
  <c r="G6642" i="155" s="1"/>
  <c r="H6642" i="155" s="1"/>
  <c r="M6641" i="155"/>
  <c r="F6641" i="155"/>
  <c r="G6641" i="155" s="1"/>
  <c r="H6641" i="155" s="1"/>
  <c r="M6640" i="155"/>
  <c r="F6640" i="155"/>
  <c r="G6640" i="155" s="1"/>
  <c r="H6640" i="155" s="1"/>
  <c r="M6639" i="155"/>
  <c r="F6639" i="155"/>
  <c r="G6639" i="155" s="1"/>
  <c r="H6639" i="155" s="1"/>
  <c r="N6639" i="155" s="1"/>
  <c r="M6638" i="155"/>
  <c r="F6638" i="155"/>
  <c r="G6638" i="155" s="1"/>
  <c r="H6638" i="155" s="1"/>
  <c r="M6637" i="155"/>
  <c r="F6637" i="155"/>
  <c r="G6637" i="155" s="1"/>
  <c r="H6637" i="155" s="1"/>
  <c r="F6635" i="155"/>
  <c r="G6635" i="155" s="1"/>
  <c r="H6635" i="155" s="1"/>
  <c r="F6634" i="155"/>
  <c r="G6634" i="155" s="1"/>
  <c r="H6634" i="155" s="1"/>
  <c r="M6630" i="155"/>
  <c r="F6630" i="155"/>
  <c r="G6630" i="155" s="1"/>
  <c r="H6630" i="155" s="1"/>
  <c r="M6629" i="155"/>
  <c r="F6629" i="155"/>
  <c r="G6629" i="155" s="1"/>
  <c r="H6629" i="155" s="1"/>
  <c r="M6628" i="155"/>
  <c r="F6628" i="155"/>
  <c r="G6628" i="155" s="1"/>
  <c r="H6628" i="155" s="1"/>
  <c r="N6628" i="155" s="1"/>
  <c r="M6627" i="155"/>
  <c r="F6627" i="155"/>
  <c r="G6627" i="155" s="1"/>
  <c r="H6627" i="155" s="1"/>
  <c r="M6626" i="155"/>
  <c r="F6626" i="155"/>
  <c r="G6626" i="155" s="1"/>
  <c r="H6626" i="155" s="1"/>
  <c r="M6625" i="155"/>
  <c r="F6625" i="155"/>
  <c r="G6625" i="155" s="1"/>
  <c r="H6625" i="155" s="1"/>
  <c r="N6625" i="155" s="1"/>
  <c r="M6624" i="155"/>
  <c r="F6624" i="155"/>
  <c r="G6624" i="155" s="1"/>
  <c r="H6624" i="155" s="1"/>
  <c r="N6623" i="155"/>
  <c r="N6622" i="155"/>
  <c r="N6621" i="155"/>
  <c r="R6616" i="155"/>
  <c r="M7035" i="155"/>
  <c r="H7035" i="155"/>
  <c r="N7035" i="155" s="1"/>
  <c r="M7034" i="155"/>
  <c r="H7034" i="155"/>
  <c r="J7034" i="155" s="1"/>
  <c r="M7033" i="155"/>
  <c r="H7033" i="155"/>
  <c r="N7033" i="155" s="1"/>
  <c r="N7032" i="155"/>
  <c r="N7031" i="155"/>
  <c r="M7027" i="155"/>
  <c r="H7027" i="155"/>
  <c r="N7027" i="155" s="1"/>
  <c r="M7026" i="155"/>
  <c r="H7026" i="155"/>
  <c r="N7026" i="155" s="1"/>
  <c r="M7025" i="155"/>
  <c r="H7025" i="155"/>
  <c r="N7025" i="155" s="1"/>
  <c r="M7024" i="155"/>
  <c r="H7024" i="155"/>
  <c r="J7024" i="155" s="1"/>
  <c r="M7023" i="155"/>
  <c r="H7023" i="155"/>
  <c r="J7023" i="155" s="1"/>
  <c r="M7022" i="155"/>
  <c r="H7022" i="155"/>
  <c r="N7022" i="155" s="1"/>
  <c r="M7021" i="155"/>
  <c r="H7021" i="155"/>
  <c r="N7021" i="155" s="1"/>
  <c r="M7020" i="155"/>
  <c r="H7020" i="155"/>
  <c r="J7020" i="155" s="1"/>
  <c r="M7019" i="155"/>
  <c r="H7019" i="155"/>
  <c r="N7019" i="155" s="1"/>
  <c r="M7018" i="155"/>
  <c r="H7018" i="155"/>
  <c r="N7018" i="155" s="1"/>
  <c r="M7017" i="155"/>
  <c r="H7017" i="155"/>
  <c r="N7017" i="155" s="1"/>
  <c r="M7016" i="155"/>
  <c r="H7016" i="155"/>
  <c r="J7016" i="155" s="1"/>
  <c r="M7015" i="155"/>
  <c r="H7015" i="155"/>
  <c r="N7015" i="155" s="1"/>
  <c r="M7014" i="155"/>
  <c r="H7014" i="155"/>
  <c r="N7014" i="155" s="1"/>
  <c r="M7013" i="155"/>
  <c r="H7013" i="155"/>
  <c r="J7013" i="155" s="1"/>
  <c r="M7012" i="155"/>
  <c r="H7012" i="155"/>
  <c r="J7012" i="155" s="1"/>
  <c r="M7011" i="155"/>
  <c r="H7011" i="155"/>
  <c r="N7011" i="155" s="1"/>
  <c r="M7010" i="155"/>
  <c r="H7010" i="155"/>
  <c r="N7010" i="155" s="1"/>
  <c r="M7009" i="155"/>
  <c r="H7009" i="155"/>
  <c r="N7009" i="155" s="1"/>
  <c r="N7008" i="155"/>
  <c r="H7006" i="155"/>
  <c r="H7005" i="155"/>
  <c r="H7004" i="155"/>
  <c r="H7003" i="155"/>
  <c r="H7002" i="155"/>
  <c r="M6998" i="155"/>
  <c r="F6998" i="155"/>
  <c r="G6998" i="155" s="1"/>
  <c r="H6998" i="155" s="1"/>
  <c r="M6997" i="155"/>
  <c r="F6997" i="155"/>
  <c r="G6997" i="155" s="1"/>
  <c r="H6997" i="155" s="1"/>
  <c r="M6996" i="155"/>
  <c r="F6996" i="155"/>
  <c r="G6996" i="155" s="1"/>
  <c r="H6996" i="155" s="1"/>
  <c r="M6995" i="155"/>
  <c r="F6995" i="155"/>
  <c r="G6995" i="155" s="1"/>
  <c r="H6995" i="155" s="1"/>
  <c r="M6994" i="155"/>
  <c r="F6994" i="155"/>
  <c r="G6994" i="155" s="1"/>
  <c r="H6994" i="155" s="1"/>
  <c r="M6993" i="155"/>
  <c r="F6993" i="155"/>
  <c r="G6993" i="155" s="1"/>
  <c r="H6993" i="155" s="1"/>
  <c r="M6992" i="155"/>
  <c r="F6992" i="155"/>
  <c r="G6992" i="155" s="1"/>
  <c r="H6992" i="155" s="1"/>
  <c r="M6991" i="155"/>
  <c r="F6991" i="155"/>
  <c r="G6991" i="155" s="1"/>
  <c r="H6991" i="155" s="1"/>
  <c r="M6990" i="155"/>
  <c r="F6990" i="155"/>
  <c r="G6990" i="155" s="1"/>
  <c r="H6990" i="155" s="1"/>
  <c r="M6989" i="155"/>
  <c r="F6989" i="155"/>
  <c r="G6989" i="155" s="1"/>
  <c r="H6989" i="155" s="1"/>
  <c r="F6988" i="155"/>
  <c r="G6988" i="155" s="1"/>
  <c r="H6988" i="155" s="1"/>
  <c r="F6987" i="155"/>
  <c r="G6987" i="155" s="1"/>
  <c r="H6987" i="155" s="1"/>
  <c r="F6986" i="155"/>
  <c r="G6986" i="155" s="1"/>
  <c r="H6986" i="155" s="1"/>
  <c r="M6982" i="155"/>
  <c r="F6982" i="155"/>
  <c r="G6982" i="155" s="1"/>
  <c r="H6982" i="155" s="1"/>
  <c r="M6981" i="155"/>
  <c r="F6981" i="155"/>
  <c r="G6981" i="155" s="1"/>
  <c r="H6981" i="155" s="1"/>
  <c r="M6980" i="155"/>
  <c r="F6980" i="155"/>
  <c r="G6980" i="155" s="1"/>
  <c r="H6980" i="155" s="1"/>
  <c r="M6979" i="155"/>
  <c r="F6979" i="155"/>
  <c r="G6979" i="155" s="1"/>
  <c r="H6979" i="155" s="1"/>
  <c r="M6978" i="155"/>
  <c r="F6978" i="155"/>
  <c r="G6978" i="155" s="1"/>
  <c r="H6978" i="155" s="1"/>
  <c r="M6977" i="155"/>
  <c r="F6977" i="155"/>
  <c r="G6977" i="155" s="1"/>
  <c r="H6977" i="155" s="1"/>
  <c r="M6976" i="155"/>
  <c r="F6976" i="155"/>
  <c r="G6976" i="155" s="1"/>
  <c r="H6976" i="155" s="1"/>
  <c r="M6975" i="155"/>
  <c r="F6975" i="155"/>
  <c r="G6975" i="155" s="1"/>
  <c r="H6975" i="155" s="1"/>
  <c r="R6968" i="155"/>
  <c r="M5891" i="155"/>
  <c r="H5891" i="155"/>
  <c r="N5891" i="155" s="1"/>
  <c r="M5890" i="155"/>
  <c r="H5890" i="155"/>
  <c r="N5890" i="155" s="1"/>
  <c r="N5889" i="155"/>
  <c r="M5889" i="155"/>
  <c r="N5888" i="155"/>
  <c r="M5888" i="155"/>
  <c r="N5887" i="155"/>
  <c r="M5887" i="155"/>
  <c r="M5883" i="155"/>
  <c r="H5883" i="155"/>
  <c r="N5883" i="155" s="1"/>
  <c r="M5882" i="155"/>
  <c r="H5882" i="155"/>
  <c r="J5882" i="155" s="1"/>
  <c r="M5881" i="155"/>
  <c r="H5881" i="155"/>
  <c r="N5881" i="155" s="1"/>
  <c r="M5880" i="155"/>
  <c r="H5880" i="155"/>
  <c r="J5880" i="155" s="1"/>
  <c r="M5879" i="155"/>
  <c r="H5879" i="155"/>
  <c r="J5879" i="155" s="1"/>
  <c r="M5878" i="155"/>
  <c r="H5878" i="155"/>
  <c r="N5878" i="155" s="1"/>
  <c r="M5877" i="155"/>
  <c r="H5877" i="155"/>
  <c r="N5877" i="155" s="1"/>
  <c r="M5876" i="155"/>
  <c r="H5876" i="155"/>
  <c r="J5876" i="155" s="1"/>
  <c r="M5875" i="155"/>
  <c r="H5875" i="155"/>
  <c r="N5875" i="155" s="1"/>
  <c r="M5874" i="155"/>
  <c r="H5874" i="155"/>
  <c r="J5874" i="155" s="1"/>
  <c r="M5873" i="155"/>
  <c r="H5873" i="155"/>
  <c r="N5873" i="155" s="1"/>
  <c r="M5872" i="155"/>
  <c r="H5872" i="155"/>
  <c r="J5872" i="155" s="1"/>
  <c r="M5871" i="155"/>
  <c r="H5871" i="155"/>
  <c r="J5871" i="155" s="1"/>
  <c r="M5870" i="155"/>
  <c r="H5870" i="155"/>
  <c r="N5870" i="155" s="1"/>
  <c r="M5869" i="155"/>
  <c r="H5869" i="155"/>
  <c r="N5869" i="155" s="1"/>
  <c r="N5868" i="155"/>
  <c r="N5867" i="155"/>
  <c r="N5866" i="155"/>
  <c r="N5865" i="155"/>
  <c r="N5864" i="155"/>
  <c r="N5863" i="155"/>
  <c r="N5862" i="155"/>
  <c r="H5859" i="155"/>
  <c r="H5858" i="155"/>
  <c r="M5854" i="155"/>
  <c r="F5854" i="155"/>
  <c r="G5854" i="155" s="1"/>
  <c r="H5854" i="155" s="1"/>
  <c r="M5853" i="155"/>
  <c r="F5853" i="155"/>
  <c r="G5853" i="155" s="1"/>
  <c r="H5853" i="155" s="1"/>
  <c r="M5852" i="155"/>
  <c r="F5852" i="155"/>
  <c r="G5852" i="155" s="1"/>
  <c r="H5852" i="155" s="1"/>
  <c r="M5851" i="155"/>
  <c r="F5851" i="155"/>
  <c r="G5851" i="155" s="1"/>
  <c r="H5851" i="155" s="1"/>
  <c r="M5850" i="155"/>
  <c r="F5850" i="155"/>
  <c r="G5850" i="155" s="1"/>
  <c r="H5850" i="155" s="1"/>
  <c r="M5849" i="155"/>
  <c r="F5849" i="155"/>
  <c r="G5849" i="155" s="1"/>
  <c r="H5849" i="155" s="1"/>
  <c r="M5848" i="155"/>
  <c r="F5848" i="155"/>
  <c r="G5848" i="155" s="1"/>
  <c r="H5848" i="155" s="1"/>
  <c r="M5847" i="155"/>
  <c r="F5847" i="155"/>
  <c r="G5847" i="155" s="1"/>
  <c r="H5847" i="155" s="1"/>
  <c r="N5847" i="155" s="1"/>
  <c r="M5846" i="155"/>
  <c r="F5846" i="155"/>
  <c r="G5846" i="155" s="1"/>
  <c r="H5846" i="155" s="1"/>
  <c r="M5845" i="155"/>
  <c r="F5845" i="155"/>
  <c r="G5845" i="155" s="1"/>
  <c r="H5845" i="155" s="1"/>
  <c r="F5844" i="155"/>
  <c r="G5844" i="155" s="1"/>
  <c r="H5844" i="155" s="1"/>
  <c r="F5843" i="155"/>
  <c r="G5843" i="155" s="1"/>
  <c r="H5843" i="155" s="1"/>
  <c r="F5842" i="155"/>
  <c r="G5842" i="155" s="1"/>
  <c r="H5842" i="155" s="1"/>
  <c r="M5838" i="155"/>
  <c r="F5838" i="155"/>
  <c r="G5838" i="155" s="1"/>
  <c r="H5838" i="155" s="1"/>
  <c r="M5837" i="155"/>
  <c r="F5837" i="155"/>
  <c r="G5837" i="155" s="1"/>
  <c r="H5837" i="155" s="1"/>
  <c r="M5836" i="155"/>
  <c r="F5836" i="155"/>
  <c r="G5836" i="155" s="1"/>
  <c r="H5836" i="155" s="1"/>
  <c r="N5836" i="155" s="1"/>
  <c r="M5835" i="155"/>
  <c r="F5835" i="155"/>
  <c r="G5835" i="155" s="1"/>
  <c r="H5835" i="155" s="1"/>
  <c r="M5834" i="155"/>
  <c r="F5834" i="155"/>
  <c r="G5834" i="155" s="1"/>
  <c r="H5834" i="155" s="1"/>
  <c r="M5833" i="155"/>
  <c r="F5833" i="155"/>
  <c r="G5833" i="155" s="1"/>
  <c r="H5833" i="155" s="1"/>
  <c r="M5832" i="155"/>
  <c r="F5832" i="155"/>
  <c r="G5832" i="155" s="1"/>
  <c r="H5832" i="155" s="1"/>
  <c r="N5831" i="155"/>
  <c r="N5830" i="155"/>
  <c r="N5829" i="155"/>
  <c r="M5827" i="155"/>
  <c r="F5827" i="155"/>
  <c r="G5827" i="155" s="1"/>
  <c r="H5827" i="155" s="1"/>
  <c r="R5824" i="155"/>
  <c r="M5715" i="155"/>
  <c r="H5715" i="155"/>
  <c r="N5715" i="155" s="1"/>
  <c r="M5714" i="155"/>
  <c r="H5714" i="155"/>
  <c r="N5714" i="155" s="1"/>
  <c r="M5713" i="155"/>
  <c r="H5713" i="155"/>
  <c r="J5713" i="155" s="1"/>
  <c r="N5712" i="155"/>
  <c r="N5711" i="155"/>
  <c r="M5707" i="155"/>
  <c r="H5707" i="155"/>
  <c r="N5707" i="155" s="1"/>
  <c r="M5706" i="155"/>
  <c r="H5706" i="155"/>
  <c r="N5706" i="155" s="1"/>
  <c r="M5705" i="155"/>
  <c r="H5705" i="155"/>
  <c r="N5705" i="155" s="1"/>
  <c r="M5704" i="155"/>
  <c r="H5704" i="155"/>
  <c r="N5704" i="155" s="1"/>
  <c r="M5703" i="155"/>
  <c r="H5703" i="155"/>
  <c r="J5703" i="155" s="1"/>
  <c r="M5702" i="155"/>
  <c r="H5702" i="155"/>
  <c r="N5702" i="155" s="1"/>
  <c r="M5701" i="155"/>
  <c r="H5701" i="155"/>
  <c r="J5701" i="155" s="1"/>
  <c r="M5700" i="155"/>
  <c r="H5700" i="155"/>
  <c r="J5700" i="155" s="1"/>
  <c r="M5699" i="155"/>
  <c r="H5699" i="155"/>
  <c r="N5699" i="155" s="1"/>
  <c r="M5698" i="155"/>
  <c r="H5698" i="155"/>
  <c r="N5698" i="155" s="1"/>
  <c r="M5697" i="155"/>
  <c r="H5697" i="155"/>
  <c r="N5697" i="155" s="1"/>
  <c r="M5696" i="155"/>
  <c r="H5696" i="155"/>
  <c r="J5696" i="155" s="1"/>
  <c r="M5695" i="155"/>
  <c r="H5695" i="155"/>
  <c r="J5695" i="155" s="1"/>
  <c r="M5694" i="155"/>
  <c r="H5694" i="155"/>
  <c r="N5694" i="155" s="1"/>
  <c r="M5693" i="155"/>
  <c r="H5693" i="155"/>
  <c r="J5693" i="155" s="1"/>
  <c r="M5692" i="155"/>
  <c r="H5692" i="155"/>
  <c r="J5692" i="155" s="1"/>
  <c r="M5691" i="155"/>
  <c r="H5691" i="155"/>
  <c r="N5691" i="155" s="1"/>
  <c r="M5690" i="155"/>
  <c r="H5690" i="155"/>
  <c r="N5690" i="155" s="1"/>
  <c r="M5689" i="155"/>
  <c r="H5689" i="155"/>
  <c r="N5689" i="155" s="1"/>
  <c r="N5688" i="155"/>
  <c r="N5687" i="155"/>
  <c r="N5686" i="155"/>
  <c r="N5685" i="155"/>
  <c r="N5684" i="155"/>
  <c r="H5682" i="155"/>
  <c r="M5678" i="155"/>
  <c r="F5678" i="155"/>
  <c r="G5678" i="155" s="1"/>
  <c r="H5678" i="155" s="1"/>
  <c r="M5677" i="155"/>
  <c r="F5677" i="155"/>
  <c r="G5677" i="155" s="1"/>
  <c r="H5677" i="155" s="1"/>
  <c r="M5676" i="155"/>
  <c r="F5676" i="155"/>
  <c r="G5676" i="155" s="1"/>
  <c r="H5676" i="155" s="1"/>
  <c r="M5675" i="155"/>
  <c r="F5675" i="155"/>
  <c r="G5675" i="155" s="1"/>
  <c r="H5675" i="155" s="1"/>
  <c r="M5674" i="155"/>
  <c r="F5674" i="155"/>
  <c r="G5674" i="155" s="1"/>
  <c r="H5674" i="155" s="1"/>
  <c r="M5673" i="155"/>
  <c r="F5673" i="155"/>
  <c r="G5673" i="155" s="1"/>
  <c r="H5673" i="155" s="1"/>
  <c r="M5672" i="155"/>
  <c r="F5672" i="155"/>
  <c r="G5672" i="155" s="1"/>
  <c r="H5672" i="155" s="1"/>
  <c r="M5671" i="155"/>
  <c r="F5671" i="155"/>
  <c r="G5671" i="155" s="1"/>
  <c r="H5671" i="155" s="1"/>
  <c r="N5671" i="155" s="1"/>
  <c r="M5670" i="155"/>
  <c r="F5670" i="155"/>
  <c r="G5670" i="155" s="1"/>
  <c r="H5670" i="155" s="1"/>
  <c r="M5669" i="155"/>
  <c r="F5669" i="155"/>
  <c r="G5669" i="155" s="1"/>
  <c r="H5669" i="155" s="1"/>
  <c r="F5668" i="155"/>
  <c r="G5668" i="155" s="1"/>
  <c r="H5668" i="155" s="1"/>
  <c r="F5667" i="155"/>
  <c r="G5667" i="155" s="1"/>
  <c r="H5667" i="155" s="1"/>
  <c r="F5666" i="155"/>
  <c r="G5666" i="155" s="1"/>
  <c r="H5666" i="155" s="1"/>
  <c r="M5662" i="155"/>
  <c r="F5662" i="155"/>
  <c r="G5662" i="155" s="1"/>
  <c r="H5662" i="155" s="1"/>
  <c r="M5661" i="155"/>
  <c r="F5661" i="155"/>
  <c r="G5661" i="155" s="1"/>
  <c r="H5661" i="155" s="1"/>
  <c r="M5660" i="155"/>
  <c r="F5660" i="155"/>
  <c r="G5660" i="155" s="1"/>
  <c r="H5660" i="155" s="1"/>
  <c r="N5660" i="155" s="1"/>
  <c r="M5659" i="155"/>
  <c r="F5659" i="155"/>
  <c r="G5659" i="155" s="1"/>
  <c r="H5659" i="155" s="1"/>
  <c r="M5658" i="155"/>
  <c r="F5658" i="155"/>
  <c r="G5658" i="155" s="1"/>
  <c r="H5658" i="155" s="1"/>
  <c r="M5657" i="155"/>
  <c r="F5657" i="155"/>
  <c r="G5657" i="155" s="1"/>
  <c r="H5657" i="155" s="1"/>
  <c r="M5656" i="155"/>
  <c r="F5656" i="155"/>
  <c r="G5656" i="155" s="1"/>
  <c r="H5656" i="155" s="1"/>
  <c r="M5655" i="155"/>
  <c r="F5655" i="155"/>
  <c r="G5655" i="155" s="1"/>
  <c r="H5655" i="155" s="1"/>
  <c r="N5654" i="155"/>
  <c r="N5653" i="155"/>
  <c r="N5652" i="155"/>
  <c r="N5651" i="155"/>
  <c r="R5648" i="155"/>
  <c r="M5539" i="155"/>
  <c r="H5539" i="155"/>
  <c r="N5539" i="155" s="1"/>
  <c r="M5538" i="155"/>
  <c r="H5538" i="155"/>
  <c r="N5538" i="155" s="1"/>
  <c r="M5537" i="155"/>
  <c r="H5537" i="155"/>
  <c r="J5537" i="155" s="1"/>
  <c r="N5536" i="155"/>
  <c r="N5535" i="155"/>
  <c r="M5531" i="155"/>
  <c r="H5531" i="155"/>
  <c r="N5531" i="155" s="1"/>
  <c r="M5530" i="155"/>
  <c r="H5530" i="155"/>
  <c r="J5530" i="155" s="1"/>
  <c r="M5529" i="155"/>
  <c r="H5529" i="155"/>
  <c r="N5529" i="155" s="1"/>
  <c r="M5528" i="155"/>
  <c r="H5528" i="155"/>
  <c r="N5528" i="155" s="1"/>
  <c r="M5527" i="155"/>
  <c r="H5527" i="155"/>
  <c r="N5527" i="155" s="1"/>
  <c r="M5526" i="155"/>
  <c r="H5526" i="155"/>
  <c r="N5526" i="155" s="1"/>
  <c r="M5525" i="155"/>
  <c r="H5525" i="155"/>
  <c r="N5525" i="155" s="1"/>
  <c r="M5524" i="155"/>
  <c r="H5524" i="155"/>
  <c r="N5524" i="155" s="1"/>
  <c r="M5523" i="155"/>
  <c r="H5523" i="155"/>
  <c r="N5523" i="155" s="1"/>
  <c r="M5522" i="155"/>
  <c r="H5522" i="155"/>
  <c r="J5522" i="155" s="1"/>
  <c r="M5521" i="155"/>
  <c r="H5521" i="155"/>
  <c r="N5521" i="155" s="1"/>
  <c r="M5520" i="155"/>
  <c r="H5520" i="155"/>
  <c r="N5520" i="155" s="1"/>
  <c r="M5519" i="155"/>
  <c r="H5519" i="155"/>
  <c r="N5519" i="155" s="1"/>
  <c r="M5518" i="155"/>
  <c r="H5518" i="155"/>
  <c r="N5518" i="155" s="1"/>
  <c r="M5517" i="155"/>
  <c r="H5517" i="155"/>
  <c r="N5517" i="155" s="1"/>
  <c r="M5516" i="155"/>
  <c r="H5516" i="155"/>
  <c r="N5516" i="155" s="1"/>
  <c r="M5515" i="155"/>
  <c r="H5515" i="155"/>
  <c r="N5515" i="155" s="1"/>
  <c r="M5514" i="155"/>
  <c r="H5514" i="155"/>
  <c r="J5514" i="155" s="1"/>
  <c r="N5513" i="155"/>
  <c r="N5512" i="155"/>
  <c r="M5502" i="155"/>
  <c r="F5502" i="155"/>
  <c r="G5502" i="155" s="1"/>
  <c r="H5502" i="155" s="1"/>
  <c r="M5501" i="155"/>
  <c r="F5501" i="155"/>
  <c r="G5501" i="155" s="1"/>
  <c r="H5501" i="155" s="1"/>
  <c r="N5501" i="155" s="1"/>
  <c r="M5500" i="155"/>
  <c r="F5500" i="155"/>
  <c r="G5500" i="155" s="1"/>
  <c r="H5500" i="155" s="1"/>
  <c r="M5499" i="155"/>
  <c r="F5499" i="155"/>
  <c r="G5499" i="155" s="1"/>
  <c r="H5499" i="155" s="1"/>
  <c r="M5498" i="155"/>
  <c r="F5498" i="155"/>
  <c r="G5498" i="155" s="1"/>
  <c r="H5498" i="155" s="1"/>
  <c r="N5498" i="155" s="1"/>
  <c r="M5497" i="155"/>
  <c r="F5497" i="155"/>
  <c r="G5497" i="155" s="1"/>
  <c r="H5497" i="155" s="1"/>
  <c r="M5496" i="155"/>
  <c r="F5496" i="155"/>
  <c r="G5496" i="155" s="1"/>
  <c r="H5496" i="155" s="1"/>
  <c r="M5495" i="155"/>
  <c r="F5495" i="155"/>
  <c r="G5495" i="155" s="1"/>
  <c r="H5495" i="155" s="1"/>
  <c r="N5493" i="155"/>
  <c r="F5490" i="155"/>
  <c r="G5490" i="155" s="1"/>
  <c r="H5490" i="155" s="1"/>
  <c r="M5486" i="155"/>
  <c r="F5486" i="155"/>
  <c r="G5486" i="155" s="1"/>
  <c r="H5486" i="155" s="1"/>
  <c r="M5485" i="155"/>
  <c r="F5485" i="155"/>
  <c r="G5485" i="155" s="1"/>
  <c r="H5485" i="155" s="1"/>
  <c r="M5484" i="155"/>
  <c r="F5484" i="155"/>
  <c r="G5484" i="155" s="1"/>
  <c r="H5484" i="155" s="1"/>
  <c r="M5483" i="155"/>
  <c r="F5483" i="155"/>
  <c r="G5483" i="155" s="1"/>
  <c r="H5483" i="155" s="1"/>
  <c r="N5483" i="155" s="1"/>
  <c r="M5482" i="155"/>
  <c r="F5482" i="155"/>
  <c r="G5482" i="155" s="1"/>
  <c r="H5482" i="155" s="1"/>
  <c r="N5482" i="155" s="1"/>
  <c r="M5481" i="155"/>
  <c r="F5481" i="155"/>
  <c r="G5481" i="155" s="1"/>
  <c r="H5481" i="155" s="1"/>
  <c r="M5480" i="155"/>
  <c r="F5480" i="155"/>
  <c r="G5480" i="155" s="1"/>
  <c r="H5480" i="155" s="1"/>
  <c r="M5479" i="155"/>
  <c r="F5479" i="155"/>
  <c r="G5479" i="155" s="1"/>
  <c r="H5479" i="155" s="1"/>
  <c r="N5479" i="155" s="1"/>
  <c r="N5478" i="155"/>
  <c r="N5477" i="155"/>
  <c r="N5476" i="155"/>
  <c r="R5472" i="155"/>
  <c r="M5451" i="155"/>
  <c r="H5451" i="155"/>
  <c r="N5451" i="155" s="1"/>
  <c r="M5450" i="155"/>
  <c r="H5450" i="155"/>
  <c r="N5450" i="155" s="1"/>
  <c r="M5449" i="155"/>
  <c r="H5449" i="155"/>
  <c r="J5449" i="155" s="1"/>
  <c r="N5448" i="155"/>
  <c r="N5447" i="155"/>
  <c r="M5443" i="155"/>
  <c r="H5443" i="155"/>
  <c r="J5443" i="155" s="1"/>
  <c r="M5442" i="155"/>
  <c r="H5442" i="155"/>
  <c r="J5442" i="155" s="1"/>
  <c r="M5441" i="155"/>
  <c r="H5441" i="155"/>
  <c r="N5441" i="155" s="1"/>
  <c r="M5440" i="155"/>
  <c r="H5440" i="155"/>
  <c r="J5440" i="155" s="1"/>
  <c r="M5439" i="155"/>
  <c r="H5439" i="155"/>
  <c r="J5439" i="155" s="1"/>
  <c r="M5438" i="155"/>
  <c r="H5438" i="155"/>
  <c r="N5438" i="155" s="1"/>
  <c r="M5437" i="155"/>
  <c r="H5437" i="155"/>
  <c r="N5437" i="155" s="1"/>
  <c r="M5436" i="155"/>
  <c r="H5436" i="155"/>
  <c r="N5436" i="155" s="1"/>
  <c r="M5435" i="155"/>
  <c r="H5435" i="155"/>
  <c r="J5435" i="155" s="1"/>
  <c r="M5434" i="155"/>
  <c r="H5434" i="155"/>
  <c r="J5434" i="155" s="1"/>
  <c r="M5433" i="155"/>
  <c r="H5433" i="155"/>
  <c r="N5433" i="155" s="1"/>
  <c r="M5432" i="155"/>
  <c r="H5432" i="155"/>
  <c r="N5432" i="155" s="1"/>
  <c r="M5431" i="155"/>
  <c r="H5431" i="155"/>
  <c r="J5431" i="155" s="1"/>
  <c r="M5430" i="155"/>
  <c r="H5430" i="155"/>
  <c r="N5430" i="155" s="1"/>
  <c r="M5429" i="155"/>
  <c r="H5429" i="155"/>
  <c r="N5429" i="155" s="1"/>
  <c r="M5428" i="155"/>
  <c r="H5428" i="155"/>
  <c r="N5428" i="155" s="1"/>
  <c r="M5427" i="155"/>
  <c r="H5427" i="155"/>
  <c r="N5427" i="155" s="1"/>
  <c r="M5426" i="155"/>
  <c r="H5426" i="155"/>
  <c r="N5426" i="155" s="1"/>
  <c r="M5425" i="155"/>
  <c r="H5425" i="155"/>
  <c r="N5425" i="155" s="1"/>
  <c r="N5424" i="155"/>
  <c r="N5423" i="155"/>
  <c r="N5422" i="155"/>
  <c r="N5421" i="155"/>
  <c r="N5420" i="155"/>
  <c r="N5419" i="155"/>
  <c r="H5418" i="155"/>
  <c r="M5414" i="155"/>
  <c r="F5414" i="155"/>
  <c r="G5414" i="155" s="1"/>
  <c r="H5414" i="155" s="1"/>
  <c r="M5413" i="155"/>
  <c r="F5413" i="155"/>
  <c r="G5413" i="155" s="1"/>
  <c r="H5413" i="155" s="1"/>
  <c r="N5413" i="155" s="1"/>
  <c r="M5412" i="155"/>
  <c r="F5412" i="155"/>
  <c r="G5412" i="155" s="1"/>
  <c r="H5412" i="155" s="1"/>
  <c r="M5411" i="155"/>
  <c r="F5411" i="155"/>
  <c r="G5411" i="155" s="1"/>
  <c r="H5411" i="155" s="1"/>
  <c r="M5410" i="155"/>
  <c r="F5410" i="155"/>
  <c r="G5410" i="155" s="1"/>
  <c r="H5410" i="155" s="1"/>
  <c r="N5410" i="155" s="1"/>
  <c r="M5409" i="155"/>
  <c r="F5409" i="155"/>
  <c r="G5409" i="155" s="1"/>
  <c r="H5409" i="155" s="1"/>
  <c r="M5408" i="155"/>
  <c r="F5408" i="155"/>
  <c r="G5408" i="155" s="1"/>
  <c r="H5408" i="155" s="1"/>
  <c r="M5407" i="155"/>
  <c r="F5407" i="155"/>
  <c r="G5407" i="155" s="1"/>
  <c r="H5407" i="155" s="1"/>
  <c r="M5406" i="155"/>
  <c r="F5406" i="155"/>
  <c r="G5406" i="155" s="1"/>
  <c r="H5406" i="155" s="1"/>
  <c r="N5405" i="155"/>
  <c r="F5403" i="155"/>
  <c r="G5403" i="155" s="1"/>
  <c r="H5403" i="155" s="1"/>
  <c r="F5402" i="155"/>
  <c r="G5402" i="155" s="1"/>
  <c r="H5402" i="155" s="1"/>
  <c r="M5398" i="155"/>
  <c r="F5398" i="155"/>
  <c r="G5398" i="155" s="1"/>
  <c r="H5398" i="155" s="1"/>
  <c r="M5397" i="155"/>
  <c r="F5397" i="155"/>
  <c r="G5397" i="155" s="1"/>
  <c r="H5397" i="155" s="1"/>
  <c r="M5396" i="155"/>
  <c r="F5396" i="155"/>
  <c r="G5396" i="155" s="1"/>
  <c r="H5396" i="155" s="1"/>
  <c r="M5395" i="155"/>
  <c r="F5395" i="155"/>
  <c r="G5395" i="155" s="1"/>
  <c r="H5395" i="155" s="1"/>
  <c r="M5394" i="155"/>
  <c r="F5394" i="155"/>
  <c r="G5394" i="155" s="1"/>
  <c r="H5394" i="155" s="1"/>
  <c r="N5394" i="155" s="1"/>
  <c r="M5393" i="155"/>
  <c r="F5393" i="155"/>
  <c r="G5393" i="155" s="1"/>
  <c r="H5393" i="155" s="1"/>
  <c r="M5392" i="155"/>
  <c r="F5392" i="155"/>
  <c r="G5392" i="155" s="1"/>
  <c r="H5392" i="155" s="1"/>
  <c r="M5391" i="155"/>
  <c r="F5391" i="155"/>
  <c r="G5391" i="155" s="1"/>
  <c r="H5391" i="155" s="1"/>
  <c r="N5391" i="155" s="1"/>
  <c r="N5390" i="155"/>
  <c r="N5389" i="155"/>
  <c r="N5388" i="155"/>
  <c r="R5384" i="155"/>
  <c r="M7299" i="155"/>
  <c r="H7299" i="155"/>
  <c r="N7299" i="155" s="1"/>
  <c r="M7298" i="155"/>
  <c r="H7298" i="155"/>
  <c r="N7298" i="155" s="1"/>
  <c r="M7297" i="155"/>
  <c r="H7297" i="155"/>
  <c r="N7297" i="155" s="1"/>
  <c r="M7296" i="155"/>
  <c r="H7296" i="155"/>
  <c r="M7295" i="155"/>
  <c r="H7295" i="155"/>
  <c r="J7295" i="155" s="1"/>
  <c r="M7291" i="155"/>
  <c r="H7291" i="155"/>
  <c r="N7291" i="155" s="1"/>
  <c r="M7290" i="155"/>
  <c r="H7290" i="155"/>
  <c r="N7290" i="155" s="1"/>
  <c r="M7289" i="155"/>
  <c r="H7289" i="155"/>
  <c r="J7289" i="155" s="1"/>
  <c r="M7288" i="155"/>
  <c r="H7288" i="155"/>
  <c r="J7288" i="155" s="1"/>
  <c r="M7287" i="155"/>
  <c r="H7287" i="155"/>
  <c r="N7287" i="155" s="1"/>
  <c r="M7286" i="155"/>
  <c r="H7286" i="155"/>
  <c r="N7286" i="155" s="1"/>
  <c r="M7285" i="155"/>
  <c r="H7285" i="155"/>
  <c r="J7285" i="155" s="1"/>
  <c r="M7284" i="155"/>
  <c r="H7284" i="155"/>
  <c r="N7284" i="155" s="1"/>
  <c r="M7283" i="155"/>
  <c r="H7283" i="155"/>
  <c r="N7283" i="155" s="1"/>
  <c r="M7282" i="155"/>
  <c r="H7282" i="155"/>
  <c r="N7282" i="155" s="1"/>
  <c r="M7281" i="155"/>
  <c r="H7281" i="155"/>
  <c r="N7281" i="155" s="1"/>
  <c r="M7280" i="155"/>
  <c r="H7280" i="155"/>
  <c r="J7280" i="155" s="1"/>
  <c r="M7279" i="155"/>
  <c r="H7279" i="155"/>
  <c r="N7279" i="155" s="1"/>
  <c r="M7278" i="155"/>
  <c r="H7278" i="155"/>
  <c r="N7278" i="155" s="1"/>
  <c r="M7277" i="155"/>
  <c r="H7277" i="155"/>
  <c r="J7277" i="155" s="1"/>
  <c r="M7276" i="155"/>
  <c r="H7276" i="155"/>
  <c r="N7276" i="155" s="1"/>
  <c r="M7275" i="155"/>
  <c r="H7275" i="155"/>
  <c r="J7275" i="155" s="1"/>
  <c r="M7274" i="155"/>
  <c r="H7274" i="155"/>
  <c r="N7274" i="155" s="1"/>
  <c r="H7267" i="155"/>
  <c r="H7266" i="155"/>
  <c r="M7262" i="155"/>
  <c r="F7262" i="155"/>
  <c r="G7262" i="155" s="1"/>
  <c r="H7262" i="155" s="1"/>
  <c r="M7261" i="155"/>
  <c r="F7261" i="155"/>
  <c r="G7261" i="155" s="1"/>
  <c r="H7261" i="155" s="1"/>
  <c r="M7260" i="155"/>
  <c r="F7260" i="155"/>
  <c r="G7260" i="155" s="1"/>
  <c r="H7260" i="155" s="1"/>
  <c r="N7260" i="155" s="1"/>
  <c r="M7259" i="155"/>
  <c r="F7259" i="155"/>
  <c r="G7259" i="155" s="1"/>
  <c r="H7259" i="155" s="1"/>
  <c r="M7258" i="155"/>
  <c r="F7258" i="155"/>
  <c r="G7258" i="155" s="1"/>
  <c r="H7258" i="155" s="1"/>
  <c r="M7257" i="155"/>
  <c r="F7257" i="155"/>
  <c r="G7257" i="155" s="1"/>
  <c r="H7257" i="155" s="1"/>
  <c r="M7256" i="155"/>
  <c r="F7256" i="155"/>
  <c r="G7256" i="155" s="1"/>
  <c r="H7256" i="155" s="1"/>
  <c r="N7256" i="155" s="1"/>
  <c r="M7255" i="155"/>
  <c r="F7255" i="155"/>
  <c r="G7255" i="155" s="1"/>
  <c r="H7255" i="155" s="1"/>
  <c r="M7254" i="155"/>
  <c r="F7254" i="155"/>
  <c r="G7254" i="155" s="1"/>
  <c r="H7254" i="155" s="1"/>
  <c r="F7252" i="155"/>
  <c r="G7252" i="155" s="1"/>
  <c r="H7252" i="155" s="1"/>
  <c r="F7251" i="155"/>
  <c r="G7251" i="155" s="1"/>
  <c r="H7251" i="155" s="1"/>
  <c r="F7250" i="155"/>
  <c r="G7250" i="155" s="1"/>
  <c r="H7250" i="155" s="1"/>
  <c r="M7246" i="155"/>
  <c r="F7246" i="155"/>
  <c r="G7246" i="155" s="1"/>
  <c r="H7246" i="155" s="1"/>
  <c r="N7246" i="155" s="1"/>
  <c r="M7245" i="155"/>
  <c r="F7245" i="155"/>
  <c r="G7245" i="155" s="1"/>
  <c r="H7245" i="155" s="1"/>
  <c r="M7244" i="155"/>
  <c r="F7244" i="155"/>
  <c r="G7244" i="155" s="1"/>
  <c r="H7244" i="155" s="1"/>
  <c r="M7243" i="155"/>
  <c r="F7243" i="155"/>
  <c r="G7243" i="155" s="1"/>
  <c r="H7243" i="155" s="1"/>
  <c r="M7242" i="155"/>
  <c r="F7242" i="155"/>
  <c r="G7242" i="155" s="1"/>
  <c r="H7242" i="155" s="1"/>
  <c r="N7242" i="155" s="1"/>
  <c r="M7241" i="155"/>
  <c r="F7241" i="155"/>
  <c r="G7241" i="155" s="1"/>
  <c r="H7241" i="155" s="1"/>
  <c r="M7240" i="155"/>
  <c r="F7240" i="155"/>
  <c r="G7240" i="155" s="1"/>
  <c r="H7240" i="155" s="1"/>
  <c r="N7238" i="155"/>
  <c r="R7232" i="155"/>
  <c r="M7387" i="155"/>
  <c r="H7387" i="155"/>
  <c r="M7386" i="155"/>
  <c r="H7386" i="155"/>
  <c r="N7386" i="155" s="1"/>
  <c r="M7385" i="155"/>
  <c r="H7385" i="155"/>
  <c r="N7385" i="155" s="1"/>
  <c r="N7384" i="155"/>
  <c r="N7383" i="155"/>
  <c r="M7379" i="155"/>
  <c r="H7379" i="155"/>
  <c r="N7379" i="155" s="1"/>
  <c r="M7378" i="155"/>
  <c r="H7378" i="155"/>
  <c r="J7378" i="155" s="1"/>
  <c r="M7377" i="155"/>
  <c r="H7377" i="155"/>
  <c r="N7377" i="155" s="1"/>
  <c r="M7376" i="155"/>
  <c r="H7376" i="155"/>
  <c r="N7376" i="155" s="1"/>
  <c r="M7375" i="155"/>
  <c r="H7375" i="155"/>
  <c r="J7375" i="155" s="1"/>
  <c r="M7374" i="155"/>
  <c r="H7374" i="155"/>
  <c r="J7374" i="155" s="1"/>
  <c r="M7373" i="155"/>
  <c r="H7373" i="155"/>
  <c r="N7373" i="155" s="1"/>
  <c r="M7372" i="155"/>
  <c r="H7372" i="155"/>
  <c r="N7372" i="155" s="1"/>
  <c r="M7371" i="155"/>
  <c r="H7371" i="155"/>
  <c r="N7371" i="155" s="1"/>
  <c r="M7370" i="155"/>
  <c r="H7370" i="155"/>
  <c r="J7370" i="155" s="1"/>
  <c r="M7369" i="155"/>
  <c r="H7369" i="155"/>
  <c r="N7369" i="155" s="1"/>
  <c r="M7368" i="155"/>
  <c r="H7368" i="155"/>
  <c r="N7368" i="155" s="1"/>
  <c r="M7367" i="155"/>
  <c r="H7367" i="155"/>
  <c r="J7367" i="155" s="1"/>
  <c r="M7366" i="155"/>
  <c r="H7366" i="155"/>
  <c r="J7366" i="155" s="1"/>
  <c r="M7365" i="155"/>
  <c r="H7365" i="155"/>
  <c r="N7365" i="155" s="1"/>
  <c r="M7364" i="155"/>
  <c r="H7364" i="155"/>
  <c r="N7364" i="155" s="1"/>
  <c r="M7363" i="155"/>
  <c r="H7363" i="155"/>
  <c r="N7363" i="155" s="1"/>
  <c r="M7362" i="155"/>
  <c r="H7362" i="155"/>
  <c r="J7362" i="155" s="1"/>
  <c r="M7361" i="155"/>
  <c r="H7361" i="155"/>
  <c r="N7361" i="155" s="1"/>
  <c r="N7360" i="155"/>
  <c r="N7359" i="155"/>
  <c r="N7358" i="155"/>
  <c r="N7357" i="155"/>
  <c r="N7356" i="155"/>
  <c r="H7354" i="155"/>
  <c r="M7350" i="155"/>
  <c r="F7350" i="155"/>
  <c r="G7350" i="155" s="1"/>
  <c r="H7350" i="155" s="1"/>
  <c r="N7350" i="155" s="1"/>
  <c r="M7349" i="155"/>
  <c r="F7349" i="155"/>
  <c r="G7349" i="155" s="1"/>
  <c r="H7349" i="155" s="1"/>
  <c r="M7348" i="155"/>
  <c r="F7348" i="155"/>
  <c r="G7348" i="155" s="1"/>
  <c r="H7348" i="155" s="1"/>
  <c r="M7347" i="155"/>
  <c r="F7347" i="155"/>
  <c r="G7347" i="155" s="1"/>
  <c r="H7347" i="155" s="1"/>
  <c r="M7346" i="155"/>
  <c r="F7346" i="155"/>
  <c r="G7346" i="155" s="1"/>
  <c r="H7346" i="155" s="1"/>
  <c r="N7346" i="155" s="1"/>
  <c r="M7345" i="155"/>
  <c r="F7345" i="155"/>
  <c r="G7345" i="155" s="1"/>
  <c r="H7345" i="155" s="1"/>
  <c r="M7344" i="155"/>
  <c r="F7344" i="155"/>
  <c r="G7344" i="155" s="1"/>
  <c r="H7344" i="155" s="1"/>
  <c r="M7343" i="155"/>
  <c r="F7343" i="155"/>
  <c r="G7343" i="155" s="1"/>
  <c r="H7343" i="155" s="1"/>
  <c r="M7342" i="155"/>
  <c r="F7342" i="155"/>
  <c r="G7342" i="155" s="1"/>
  <c r="H7342" i="155" s="1"/>
  <c r="M7341" i="155"/>
  <c r="F7341" i="155"/>
  <c r="G7341" i="155" s="1"/>
  <c r="H7341" i="155" s="1"/>
  <c r="F7340" i="155"/>
  <c r="G7340" i="155" s="1"/>
  <c r="H7340" i="155" s="1"/>
  <c r="F7339" i="155"/>
  <c r="G7339" i="155" s="1"/>
  <c r="H7339" i="155" s="1"/>
  <c r="F7338" i="155"/>
  <c r="G7338" i="155" s="1"/>
  <c r="H7338" i="155" s="1"/>
  <c r="M7334" i="155"/>
  <c r="F7334" i="155"/>
  <c r="G7334" i="155" s="1"/>
  <c r="H7334" i="155" s="1"/>
  <c r="M7333" i="155"/>
  <c r="F7333" i="155"/>
  <c r="G7333" i="155" s="1"/>
  <c r="H7333" i="155" s="1"/>
  <c r="M7332" i="155"/>
  <c r="F7332" i="155"/>
  <c r="G7332" i="155" s="1"/>
  <c r="H7332" i="155" s="1"/>
  <c r="M7331" i="155"/>
  <c r="F7331" i="155"/>
  <c r="G7331" i="155" s="1"/>
  <c r="H7331" i="155" s="1"/>
  <c r="N7331" i="155" s="1"/>
  <c r="M7330" i="155"/>
  <c r="F7330" i="155"/>
  <c r="G7330" i="155" s="1"/>
  <c r="H7330" i="155" s="1"/>
  <c r="M7329" i="155"/>
  <c r="F7329" i="155"/>
  <c r="G7329" i="155" s="1"/>
  <c r="H7329" i="155" s="1"/>
  <c r="M7328" i="155"/>
  <c r="F7328" i="155"/>
  <c r="G7328" i="155" s="1"/>
  <c r="H7328" i="155" s="1"/>
  <c r="M7327" i="155"/>
  <c r="F7327" i="155"/>
  <c r="G7327" i="155" s="1"/>
  <c r="H7327" i="155" s="1"/>
  <c r="N7327" i="155" s="1"/>
  <c r="N7326" i="155"/>
  <c r="R7320" i="155"/>
  <c r="F5139" i="155"/>
  <c r="G5139" i="155" s="1"/>
  <c r="F5140" i="155"/>
  <c r="M5187" i="155"/>
  <c r="H5187" i="155"/>
  <c r="N5187" i="155" s="1"/>
  <c r="M5186" i="155"/>
  <c r="H5186" i="155"/>
  <c r="N5186" i="155" s="1"/>
  <c r="M5185" i="155"/>
  <c r="H5185" i="155"/>
  <c r="N5185" i="155" s="1"/>
  <c r="N5184" i="155"/>
  <c r="N5183" i="155"/>
  <c r="M5179" i="155"/>
  <c r="H5179" i="155"/>
  <c r="J5179" i="155" s="1"/>
  <c r="M5178" i="155"/>
  <c r="H5178" i="155"/>
  <c r="J5178" i="155" s="1"/>
  <c r="M5177" i="155"/>
  <c r="H5177" i="155"/>
  <c r="N5177" i="155" s="1"/>
  <c r="M5176" i="155"/>
  <c r="H5176" i="155"/>
  <c r="J5176" i="155" s="1"/>
  <c r="M5175" i="155"/>
  <c r="H5175" i="155"/>
  <c r="J5175" i="155" s="1"/>
  <c r="M5174" i="155"/>
  <c r="H5174" i="155"/>
  <c r="N5174" i="155" s="1"/>
  <c r="M5173" i="155"/>
  <c r="H5173" i="155"/>
  <c r="J5173" i="155" s="1"/>
  <c r="M5172" i="155"/>
  <c r="H5172" i="155"/>
  <c r="N5172" i="155" s="1"/>
  <c r="M5171" i="155"/>
  <c r="H5171" i="155"/>
  <c r="J5171" i="155" s="1"/>
  <c r="M5170" i="155"/>
  <c r="H5170" i="155"/>
  <c r="J5170" i="155" s="1"/>
  <c r="M5169" i="155"/>
  <c r="H5169" i="155"/>
  <c r="N5169" i="155" s="1"/>
  <c r="M5168" i="155"/>
  <c r="H5168" i="155"/>
  <c r="N5168" i="155" s="1"/>
  <c r="M5167" i="155"/>
  <c r="H5167" i="155"/>
  <c r="N5167" i="155" s="1"/>
  <c r="M5166" i="155"/>
  <c r="H5166" i="155"/>
  <c r="N5166" i="155" s="1"/>
  <c r="M5165" i="155"/>
  <c r="H5165" i="155"/>
  <c r="N5165" i="155" s="1"/>
  <c r="M5164" i="155"/>
  <c r="H5164" i="155"/>
  <c r="N5164" i="155" s="1"/>
  <c r="M5163" i="155"/>
  <c r="H5163" i="155"/>
  <c r="J5163" i="155" s="1"/>
  <c r="M5162" i="155"/>
  <c r="H5162" i="155"/>
  <c r="J5162" i="155" s="1"/>
  <c r="M5161" i="155"/>
  <c r="H5161" i="155"/>
  <c r="N5161" i="155" s="1"/>
  <c r="N5160" i="155"/>
  <c r="N5159" i="155"/>
  <c r="N5158" i="155"/>
  <c r="N5157" i="155"/>
  <c r="N5156" i="155"/>
  <c r="N5155" i="155"/>
  <c r="H5154" i="155"/>
  <c r="M5150" i="155"/>
  <c r="F5150" i="155"/>
  <c r="G5150" i="155" s="1"/>
  <c r="H5150" i="155" s="1"/>
  <c r="M5149" i="155"/>
  <c r="F5149" i="155"/>
  <c r="G5149" i="155" s="1"/>
  <c r="H5149" i="155" s="1"/>
  <c r="N5149" i="155" s="1"/>
  <c r="M5148" i="155"/>
  <c r="F5148" i="155"/>
  <c r="G5148" i="155" s="1"/>
  <c r="H5148" i="155" s="1"/>
  <c r="M5147" i="155"/>
  <c r="F5147" i="155"/>
  <c r="G5147" i="155" s="1"/>
  <c r="H5147" i="155" s="1"/>
  <c r="M5146" i="155"/>
  <c r="F5146" i="155"/>
  <c r="G5146" i="155" s="1"/>
  <c r="H5146" i="155" s="1"/>
  <c r="M5145" i="155"/>
  <c r="F5145" i="155"/>
  <c r="G5145" i="155" s="1"/>
  <c r="H5145" i="155" s="1"/>
  <c r="M5144" i="155"/>
  <c r="F5144" i="155"/>
  <c r="G5144" i="155" s="1"/>
  <c r="H5144" i="155" s="1"/>
  <c r="M5143" i="155"/>
  <c r="F5143" i="155"/>
  <c r="G5143" i="155" s="1"/>
  <c r="H5143" i="155" s="1"/>
  <c r="M5142" i="155"/>
  <c r="F5142" i="155"/>
  <c r="G5142" i="155" s="1"/>
  <c r="H5142" i="155" s="1"/>
  <c r="N5142" i="155" s="1"/>
  <c r="M5141" i="155"/>
  <c r="F5141" i="155"/>
  <c r="G5141" i="155" s="1"/>
  <c r="H5141" i="155" s="1"/>
  <c r="N5141" i="155" s="1"/>
  <c r="F5138" i="155"/>
  <c r="G5138" i="155" s="1"/>
  <c r="H5138" i="155" s="1"/>
  <c r="M5134" i="155"/>
  <c r="F5134" i="155"/>
  <c r="G5134" i="155" s="1"/>
  <c r="H5134" i="155" s="1"/>
  <c r="M5133" i="155"/>
  <c r="F5133" i="155"/>
  <c r="G5133" i="155" s="1"/>
  <c r="H5133" i="155" s="1"/>
  <c r="M5132" i="155"/>
  <c r="F5132" i="155"/>
  <c r="G5132" i="155" s="1"/>
  <c r="H5132" i="155" s="1"/>
  <c r="M5131" i="155"/>
  <c r="F5131" i="155"/>
  <c r="G5131" i="155" s="1"/>
  <c r="H5131" i="155" s="1"/>
  <c r="M5130" i="155"/>
  <c r="F5130" i="155"/>
  <c r="G5130" i="155" s="1"/>
  <c r="H5130" i="155" s="1"/>
  <c r="N5130" i="155" s="1"/>
  <c r="M5129" i="155"/>
  <c r="F5129" i="155"/>
  <c r="G5129" i="155" s="1"/>
  <c r="H5129" i="155" s="1"/>
  <c r="M5128" i="155"/>
  <c r="F5128" i="155"/>
  <c r="G5128" i="155" s="1"/>
  <c r="H5128" i="155" s="1"/>
  <c r="M5127" i="155"/>
  <c r="F5127" i="155"/>
  <c r="G5127" i="155" s="1"/>
  <c r="H5127" i="155" s="1"/>
  <c r="N5126" i="155"/>
  <c r="N5125" i="155"/>
  <c r="R5120" i="155"/>
  <c r="M5099" i="155"/>
  <c r="H5099" i="155"/>
  <c r="N5099" i="155" s="1"/>
  <c r="M5098" i="155"/>
  <c r="H5098" i="155"/>
  <c r="N5098" i="155" s="1"/>
  <c r="M5097" i="155"/>
  <c r="H5097" i="155"/>
  <c r="J5097" i="155" s="1"/>
  <c r="N5096" i="155"/>
  <c r="N5095" i="155"/>
  <c r="M5091" i="155"/>
  <c r="H5091" i="155"/>
  <c r="J5091" i="155" s="1"/>
  <c r="M5090" i="155"/>
  <c r="H5090" i="155"/>
  <c r="N5090" i="155" s="1"/>
  <c r="M5089" i="155"/>
  <c r="H5089" i="155"/>
  <c r="N5089" i="155" s="1"/>
  <c r="M5088" i="155"/>
  <c r="H5088" i="155"/>
  <c r="N5088" i="155" s="1"/>
  <c r="M5087" i="155"/>
  <c r="H5087" i="155"/>
  <c r="J5087" i="155" s="1"/>
  <c r="M5086" i="155"/>
  <c r="H5086" i="155"/>
  <c r="N5086" i="155" s="1"/>
  <c r="M5085" i="155"/>
  <c r="H5085" i="155"/>
  <c r="N5085" i="155" s="1"/>
  <c r="M5084" i="155"/>
  <c r="H5084" i="155"/>
  <c r="J5084" i="155" s="1"/>
  <c r="M5083" i="155"/>
  <c r="H5083" i="155"/>
  <c r="N5083" i="155" s="1"/>
  <c r="M5082" i="155"/>
  <c r="H5082" i="155"/>
  <c r="N5082" i="155" s="1"/>
  <c r="M5081" i="155"/>
  <c r="H5081" i="155"/>
  <c r="J5081" i="155" s="1"/>
  <c r="M5080" i="155"/>
  <c r="H5080" i="155"/>
  <c r="N5080" i="155" s="1"/>
  <c r="M5079" i="155"/>
  <c r="H5079" i="155"/>
  <c r="J5079" i="155" s="1"/>
  <c r="M5078" i="155"/>
  <c r="H5078" i="155"/>
  <c r="N5078" i="155" s="1"/>
  <c r="M5077" i="155"/>
  <c r="H5077" i="155"/>
  <c r="N5077" i="155" s="1"/>
  <c r="M5076" i="155"/>
  <c r="H5076" i="155"/>
  <c r="J5076" i="155" s="1"/>
  <c r="M5075" i="155"/>
  <c r="H5075" i="155"/>
  <c r="N5075" i="155" s="1"/>
  <c r="M5074" i="155"/>
  <c r="H5074" i="155"/>
  <c r="N5074" i="155" s="1"/>
  <c r="M5073" i="155"/>
  <c r="H5073" i="155"/>
  <c r="N5073" i="155" s="1"/>
  <c r="N5072" i="155"/>
  <c r="H5066" i="155"/>
  <c r="M5062" i="155"/>
  <c r="F5062" i="155"/>
  <c r="G5062" i="155" s="1"/>
  <c r="H5062" i="155" s="1"/>
  <c r="M5061" i="155"/>
  <c r="F5061" i="155"/>
  <c r="G5061" i="155" s="1"/>
  <c r="H5061" i="155" s="1"/>
  <c r="M5060" i="155"/>
  <c r="F5060" i="155"/>
  <c r="G5060" i="155" s="1"/>
  <c r="H5060" i="155" s="1"/>
  <c r="N5060" i="155" s="1"/>
  <c r="M5059" i="155"/>
  <c r="F5059" i="155"/>
  <c r="G5059" i="155" s="1"/>
  <c r="H5059" i="155" s="1"/>
  <c r="M5058" i="155"/>
  <c r="F5058" i="155"/>
  <c r="G5058" i="155" s="1"/>
  <c r="H5058" i="155" s="1"/>
  <c r="M5057" i="155"/>
  <c r="F5057" i="155"/>
  <c r="G5057" i="155" s="1"/>
  <c r="H5057" i="155" s="1"/>
  <c r="M5056" i="155"/>
  <c r="F5056" i="155"/>
  <c r="G5056" i="155" s="1"/>
  <c r="H5056" i="155" s="1"/>
  <c r="F5055" i="155"/>
  <c r="G5055" i="155" s="1"/>
  <c r="H5055" i="155" s="1"/>
  <c r="F5054" i="155"/>
  <c r="G5054" i="155" s="1"/>
  <c r="H5054" i="155" s="1"/>
  <c r="F5053" i="155"/>
  <c r="G5053" i="155" s="1"/>
  <c r="H5053" i="155" s="1"/>
  <c r="F5052" i="155"/>
  <c r="G5052" i="155" s="1"/>
  <c r="H5052" i="155" s="1"/>
  <c r="F5051" i="155"/>
  <c r="G5051" i="155" s="1"/>
  <c r="H5051" i="155" s="1"/>
  <c r="F5050" i="155"/>
  <c r="G5050" i="155" s="1"/>
  <c r="H5050" i="155" s="1"/>
  <c r="M5046" i="155"/>
  <c r="F5046" i="155"/>
  <c r="G5046" i="155" s="1"/>
  <c r="H5046" i="155" s="1"/>
  <c r="M5045" i="155"/>
  <c r="F5045" i="155"/>
  <c r="G5045" i="155" s="1"/>
  <c r="H5045" i="155" s="1"/>
  <c r="M5044" i="155"/>
  <c r="F5044" i="155"/>
  <c r="G5044" i="155" s="1"/>
  <c r="H5044" i="155" s="1"/>
  <c r="M5043" i="155"/>
  <c r="F5043" i="155"/>
  <c r="G5043" i="155" s="1"/>
  <c r="H5043" i="155" s="1"/>
  <c r="M5042" i="155"/>
  <c r="F5042" i="155"/>
  <c r="G5042" i="155" s="1"/>
  <c r="H5042" i="155" s="1"/>
  <c r="M5041" i="155"/>
  <c r="F5041" i="155"/>
  <c r="G5041" i="155" s="1"/>
  <c r="H5041" i="155" s="1"/>
  <c r="M5040" i="155"/>
  <c r="F5040" i="155"/>
  <c r="G5040" i="155" s="1"/>
  <c r="H5040" i="155" s="1"/>
  <c r="M5039" i="155"/>
  <c r="F5039" i="155"/>
  <c r="G5039" i="155" s="1"/>
  <c r="H5039" i="155" s="1"/>
  <c r="R5032" i="155"/>
  <c r="M5011" i="155"/>
  <c r="H5011" i="155"/>
  <c r="J5011" i="155" s="1"/>
  <c r="M5010" i="155"/>
  <c r="H5010" i="155"/>
  <c r="N5010" i="155" s="1"/>
  <c r="M5009" i="155"/>
  <c r="H5009" i="155"/>
  <c r="N5009" i="155" s="1"/>
  <c r="N5008" i="155"/>
  <c r="N5007" i="155"/>
  <c r="M5003" i="155"/>
  <c r="H5003" i="155"/>
  <c r="N5003" i="155" s="1"/>
  <c r="M5002" i="155"/>
  <c r="H5002" i="155"/>
  <c r="N5002" i="155" s="1"/>
  <c r="M5001" i="155"/>
  <c r="H5001" i="155"/>
  <c r="N5001" i="155" s="1"/>
  <c r="M5000" i="155"/>
  <c r="H5000" i="155"/>
  <c r="N5000" i="155" s="1"/>
  <c r="M4999" i="155"/>
  <c r="H4999" i="155"/>
  <c r="N4999" i="155" s="1"/>
  <c r="M4998" i="155"/>
  <c r="H4998" i="155"/>
  <c r="N4998" i="155" s="1"/>
  <c r="M4997" i="155"/>
  <c r="H4997" i="155"/>
  <c r="J4997" i="155" s="1"/>
  <c r="M4996" i="155"/>
  <c r="H4996" i="155"/>
  <c r="J4996" i="155" s="1"/>
  <c r="M4995" i="155"/>
  <c r="H4995" i="155"/>
  <c r="N4995" i="155" s="1"/>
  <c r="M4994" i="155"/>
  <c r="H4994" i="155"/>
  <c r="N4994" i="155" s="1"/>
  <c r="M4993" i="155"/>
  <c r="H4993" i="155"/>
  <c r="N4993" i="155" s="1"/>
  <c r="M4992" i="155"/>
  <c r="H4992" i="155"/>
  <c r="N4992" i="155" s="1"/>
  <c r="M4991" i="155"/>
  <c r="H4991" i="155"/>
  <c r="N4991" i="155" s="1"/>
  <c r="M4990" i="155"/>
  <c r="H4990" i="155"/>
  <c r="N4990" i="155" s="1"/>
  <c r="M4989" i="155"/>
  <c r="H4989" i="155"/>
  <c r="J4989" i="155" s="1"/>
  <c r="M4988" i="155"/>
  <c r="H4988" i="155"/>
  <c r="J4988" i="155" s="1"/>
  <c r="M4987" i="155"/>
  <c r="H4987" i="155"/>
  <c r="N4987" i="155" s="1"/>
  <c r="M4986" i="155"/>
  <c r="H4986" i="155"/>
  <c r="N4986" i="155" s="1"/>
  <c r="M4985" i="155"/>
  <c r="H4985" i="155"/>
  <c r="N4985" i="155" s="1"/>
  <c r="N4984" i="155"/>
  <c r="N4983" i="155"/>
  <c r="N4982" i="155"/>
  <c r="N4981" i="155"/>
  <c r="N4980" i="155"/>
  <c r="N4979" i="155"/>
  <c r="H4978" i="155"/>
  <c r="M4974" i="155"/>
  <c r="F4974" i="155"/>
  <c r="G4974" i="155" s="1"/>
  <c r="H4974" i="155" s="1"/>
  <c r="M4973" i="155"/>
  <c r="F4973" i="155"/>
  <c r="G4973" i="155" s="1"/>
  <c r="H4973" i="155" s="1"/>
  <c r="M4972" i="155"/>
  <c r="F4972" i="155"/>
  <c r="G4972" i="155" s="1"/>
  <c r="H4972" i="155" s="1"/>
  <c r="M4971" i="155"/>
  <c r="F4971" i="155"/>
  <c r="G4971" i="155" s="1"/>
  <c r="H4971" i="155" s="1"/>
  <c r="M4970" i="155"/>
  <c r="F4970" i="155"/>
  <c r="G4970" i="155" s="1"/>
  <c r="H4970" i="155" s="1"/>
  <c r="M4969" i="155"/>
  <c r="F4969" i="155"/>
  <c r="G4969" i="155" s="1"/>
  <c r="H4969" i="155" s="1"/>
  <c r="M4968" i="155"/>
  <c r="F4968" i="155"/>
  <c r="G4968" i="155" s="1"/>
  <c r="H4968" i="155" s="1"/>
  <c r="F4963" i="155"/>
  <c r="G4963" i="155" s="1"/>
  <c r="H4963" i="155" s="1"/>
  <c r="F4962" i="155"/>
  <c r="G4962" i="155" s="1"/>
  <c r="H4962" i="155" s="1"/>
  <c r="M4958" i="155"/>
  <c r="F4958" i="155"/>
  <c r="G4958" i="155" s="1"/>
  <c r="H4958" i="155" s="1"/>
  <c r="M4957" i="155"/>
  <c r="F4957" i="155"/>
  <c r="G4957" i="155" s="1"/>
  <c r="H4957" i="155" s="1"/>
  <c r="M4956" i="155"/>
  <c r="F4956" i="155"/>
  <c r="G4956" i="155" s="1"/>
  <c r="H4956" i="155" s="1"/>
  <c r="J4956" i="155" s="1"/>
  <c r="M4955" i="155"/>
  <c r="F4955" i="155"/>
  <c r="G4955" i="155" s="1"/>
  <c r="H4955" i="155" s="1"/>
  <c r="M4954" i="155"/>
  <c r="F4954" i="155"/>
  <c r="G4954" i="155" s="1"/>
  <c r="H4954" i="155" s="1"/>
  <c r="M4953" i="155"/>
  <c r="F4953" i="155"/>
  <c r="G4953" i="155" s="1"/>
  <c r="H4953" i="155" s="1"/>
  <c r="M4952" i="155"/>
  <c r="F4952" i="155"/>
  <c r="G4952" i="155" s="1"/>
  <c r="H4952" i="155" s="1"/>
  <c r="M4951" i="155"/>
  <c r="F4951" i="155"/>
  <c r="G4951" i="155" s="1"/>
  <c r="H4951" i="155" s="1"/>
  <c r="N4950" i="155"/>
  <c r="N4949" i="155"/>
  <c r="R4944" i="155"/>
  <c r="M6155" i="155"/>
  <c r="H6155" i="155"/>
  <c r="N6155" i="155" s="1"/>
  <c r="M6154" i="155"/>
  <c r="H6154" i="155"/>
  <c r="N6154" i="155" s="1"/>
  <c r="M6153" i="155"/>
  <c r="H6153" i="155"/>
  <c r="N6153" i="155" s="1"/>
  <c r="N6152" i="155"/>
  <c r="N6151" i="155"/>
  <c r="M6147" i="155"/>
  <c r="H6147" i="155"/>
  <c r="J6147" i="155" s="1"/>
  <c r="M6146" i="155"/>
  <c r="H6146" i="155"/>
  <c r="N6146" i="155" s="1"/>
  <c r="M6145" i="155"/>
  <c r="H6145" i="155"/>
  <c r="N6145" i="155" s="1"/>
  <c r="M6144" i="155"/>
  <c r="H6144" i="155"/>
  <c r="N6144" i="155" s="1"/>
  <c r="M6143" i="155"/>
  <c r="H6143" i="155"/>
  <c r="J6143" i="155" s="1"/>
  <c r="M6142" i="155"/>
  <c r="H6142" i="155"/>
  <c r="N6142" i="155" s="1"/>
  <c r="M6141" i="155"/>
  <c r="H6141" i="155"/>
  <c r="J6141" i="155" s="1"/>
  <c r="M6140" i="155"/>
  <c r="H6140" i="155"/>
  <c r="J6140" i="155" s="1"/>
  <c r="M6139" i="155"/>
  <c r="H6139" i="155"/>
  <c r="J6139" i="155" s="1"/>
  <c r="M6138" i="155"/>
  <c r="H6138" i="155"/>
  <c r="N6138" i="155" s="1"/>
  <c r="M6137" i="155"/>
  <c r="H6137" i="155"/>
  <c r="N6137" i="155" s="1"/>
  <c r="M6136" i="155"/>
  <c r="H6136" i="155"/>
  <c r="N6136" i="155" s="1"/>
  <c r="M6135" i="155"/>
  <c r="H6135" i="155"/>
  <c r="J6135" i="155" s="1"/>
  <c r="M6134" i="155"/>
  <c r="H6134" i="155"/>
  <c r="N6134" i="155" s="1"/>
  <c r="M6133" i="155"/>
  <c r="H6133" i="155"/>
  <c r="J6133" i="155" s="1"/>
  <c r="M6132" i="155"/>
  <c r="H6132" i="155"/>
  <c r="J6132" i="155" s="1"/>
  <c r="M6131" i="155"/>
  <c r="H6131" i="155"/>
  <c r="J6131" i="155" s="1"/>
  <c r="M6130" i="155"/>
  <c r="H6130" i="155"/>
  <c r="N6130" i="155" s="1"/>
  <c r="M6129" i="155"/>
  <c r="H6129" i="155"/>
  <c r="N6129" i="155" s="1"/>
  <c r="M6118" i="155"/>
  <c r="F6118" i="155"/>
  <c r="G6118" i="155" s="1"/>
  <c r="H6118" i="155" s="1"/>
  <c r="M6117" i="155"/>
  <c r="F6117" i="155"/>
  <c r="G6117" i="155" s="1"/>
  <c r="H6117" i="155" s="1"/>
  <c r="M6116" i="155"/>
  <c r="F6116" i="155"/>
  <c r="G6116" i="155" s="1"/>
  <c r="H6116" i="155" s="1"/>
  <c r="M6115" i="155"/>
  <c r="F6115" i="155"/>
  <c r="G6115" i="155" s="1"/>
  <c r="H6115" i="155" s="1"/>
  <c r="M6114" i="155"/>
  <c r="F6114" i="155"/>
  <c r="G6114" i="155" s="1"/>
  <c r="H6114" i="155" s="1"/>
  <c r="M6113" i="155"/>
  <c r="F6113" i="155"/>
  <c r="G6113" i="155" s="1"/>
  <c r="H6113" i="155" s="1"/>
  <c r="N6113" i="155" s="1"/>
  <c r="M6112" i="155"/>
  <c r="F6112" i="155"/>
  <c r="G6112" i="155" s="1"/>
  <c r="H6112" i="155" s="1"/>
  <c r="M6111" i="155"/>
  <c r="F6111" i="155"/>
  <c r="G6111" i="155" s="1"/>
  <c r="H6111" i="155" s="1"/>
  <c r="M6110" i="155"/>
  <c r="F6110" i="155"/>
  <c r="G6110" i="155" s="1"/>
  <c r="H6110" i="155" s="1"/>
  <c r="F6109" i="155"/>
  <c r="G6109" i="155" s="1"/>
  <c r="H6109" i="155" s="1"/>
  <c r="F6108" i="155"/>
  <c r="G6108" i="155" s="1"/>
  <c r="H6108" i="155" s="1"/>
  <c r="F6107" i="155"/>
  <c r="G6107" i="155" s="1"/>
  <c r="H6107" i="155" s="1"/>
  <c r="F6106" i="155"/>
  <c r="G6106" i="155" s="1"/>
  <c r="H6106" i="155" s="1"/>
  <c r="M6102" i="155"/>
  <c r="F6102" i="155"/>
  <c r="G6102" i="155" s="1"/>
  <c r="H6102" i="155" s="1"/>
  <c r="N6102" i="155" s="1"/>
  <c r="M6101" i="155"/>
  <c r="F6101" i="155"/>
  <c r="G6101" i="155" s="1"/>
  <c r="H6101" i="155" s="1"/>
  <c r="M6100" i="155"/>
  <c r="F6100" i="155"/>
  <c r="G6100" i="155" s="1"/>
  <c r="H6100" i="155" s="1"/>
  <c r="M6099" i="155"/>
  <c r="F6099" i="155"/>
  <c r="G6099" i="155" s="1"/>
  <c r="H6099" i="155" s="1"/>
  <c r="M6098" i="155"/>
  <c r="F6098" i="155"/>
  <c r="G6098" i="155" s="1"/>
  <c r="H6098" i="155" s="1"/>
  <c r="M6097" i="155"/>
  <c r="F6097" i="155"/>
  <c r="G6097" i="155" s="1"/>
  <c r="H6097" i="155" s="1"/>
  <c r="M6096" i="155"/>
  <c r="F6096" i="155"/>
  <c r="G6096" i="155" s="1"/>
  <c r="H6096" i="155" s="1"/>
  <c r="M6095" i="155"/>
  <c r="F6095" i="155"/>
  <c r="G6095" i="155" s="1"/>
  <c r="H6095" i="155" s="1"/>
  <c r="N6094" i="155"/>
  <c r="N6093" i="155"/>
  <c r="M6091" i="155"/>
  <c r="F6091" i="155"/>
  <c r="G6091" i="155" s="1"/>
  <c r="H6091" i="155" s="1"/>
  <c r="R6088" i="155"/>
  <c r="M6067" i="155"/>
  <c r="H6067" i="155"/>
  <c r="M6066" i="155"/>
  <c r="H6066" i="155"/>
  <c r="N6066" i="155" s="1"/>
  <c r="M6065" i="155"/>
  <c r="H6065" i="155"/>
  <c r="N6065" i="155" s="1"/>
  <c r="N6064" i="155"/>
  <c r="N6063" i="155"/>
  <c r="M6059" i="155"/>
  <c r="H6059" i="155"/>
  <c r="N6059" i="155" s="1"/>
  <c r="M6058" i="155"/>
  <c r="H6058" i="155"/>
  <c r="J6058" i="155" s="1"/>
  <c r="M6057" i="155"/>
  <c r="H6057" i="155"/>
  <c r="N6057" i="155" s="1"/>
  <c r="M6056" i="155"/>
  <c r="H6056" i="155"/>
  <c r="N6056" i="155" s="1"/>
  <c r="M6055" i="155"/>
  <c r="H6055" i="155"/>
  <c r="N6055" i="155" s="1"/>
  <c r="M6054" i="155"/>
  <c r="H6054" i="155"/>
  <c r="J6054" i="155" s="1"/>
  <c r="M6053" i="155"/>
  <c r="H6053" i="155"/>
  <c r="N6053" i="155" s="1"/>
  <c r="M6052" i="155"/>
  <c r="H6052" i="155"/>
  <c r="N6052" i="155" s="1"/>
  <c r="M6051" i="155"/>
  <c r="H6051" i="155"/>
  <c r="N6051" i="155" s="1"/>
  <c r="M6050" i="155"/>
  <c r="H6050" i="155"/>
  <c r="J6050" i="155" s="1"/>
  <c r="M6049" i="155"/>
  <c r="H6049" i="155"/>
  <c r="N6049" i="155" s="1"/>
  <c r="M6048" i="155"/>
  <c r="H6048" i="155"/>
  <c r="N6048" i="155" s="1"/>
  <c r="M6047" i="155"/>
  <c r="H6047" i="155"/>
  <c r="N6047" i="155" s="1"/>
  <c r="M6046" i="155"/>
  <c r="H6046" i="155"/>
  <c r="J6046" i="155" s="1"/>
  <c r="M6045" i="155"/>
  <c r="H6045" i="155"/>
  <c r="N6045" i="155" s="1"/>
  <c r="M6044" i="155"/>
  <c r="H6044" i="155"/>
  <c r="N6044" i="155" s="1"/>
  <c r="M6043" i="155"/>
  <c r="H6043" i="155"/>
  <c r="N6043" i="155" s="1"/>
  <c r="M6042" i="155"/>
  <c r="H6042" i="155"/>
  <c r="J6042" i="155" s="1"/>
  <c r="M6041" i="155"/>
  <c r="H6041" i="155"/>
  <c r="N6041" i="155" s="1"/>
  <c r="N6040" i="155"/>
  <c r="N6039" i="155"/>
  <c r="N6038" i="155"/>
  <c r="N6037" i="155"/>
  <c r="N6036" i="155"/>
  <c r="N6035" i="155"/>
  <c r="H6034" i="155"/>
  <c r="M6030" i="155"/>
  <c r="F6030" i="155"/>
  <c r="G6030" i="155" s="1"/>
  <c r="H6030" i="155" s="1"/>
  <c r="M6029" i="155"/>
  <c r="F6029" i="155"/>
  <c r="G6029" i="155" s="1"/>
  <c r="H6029" i="155" s="1"/>
  <c r="M6028" i="155"/>
  <c r="F6028" i="155"/>
  <c r="G6028" i="155" s="1"/>
  <c r="H6028" i="155" s="1"/>
  <c r="M6027" i="155"/>
  <c r="F6027" i="155"/>
  <c r="G6027" i="155" s="1"/>
  <c r="H6027" i="155" s="1"/>
  <c r="M6026" i="155"/>
  <c r="F6026" i="155"/>
  <c r="G6026" i="155" s="1"/>
  <c r="H6026" i="155" s="1"/>
  <c r="N6026" i="155" s="1"/>
  <c r="M6025" i="155"/>
  <c r="F6025" i="155"/>
  <c r="G6025" i="155" s="1"/>
  <c r="H6025" i="155" s="1"/>
  <c r="M6024" i="155"/>
  <c r="F6024" i="155"/>
  <c r="G6024" i="155" s="1"/>
  <c r="H6024" i="155" s="1"/>
  <c r="M6023" i="155"/>
  <c r="F6023" i="155"/>
  <c r="G6023" i="155" s="1"/>
  <c r="H6023" i="155" s="1"/>
  <c r="M6022" i="155"/>
  <c r="F6022" i="155"/>
  <c r="G6022" i="155" s="1"/>
  <c r="H6022" i="155" s="1"/>
  <c r="F6019" i="155"/>
  <c r="G6019" i="155" s="1"/>
  <c r="H6019" i="155" s="1"/>
  <c r="F6018" i="155"/>
  <c r="G6018" i="155" s="1"/>
  <c r="H6018" i="155" s="1"/>
  <c r="M6014" i="155"/>
  <c r="F6014" i="155"/>
  <c r="G6014" i="155" s="1"/>
  <c r="H6014" i="155" s="1"/>
  <c r="M6013" i="155"/>
  <c r="F6013" i="155"/>
  <c r="G6013" i="155" s="1"/>
  <c r="H6013" i="155" s="1"/>
  <c r="M6012" i="155"/>
  <c r="F6012" i="155"/>
  <c r="G6012" i="155" s="1"/>
  <c r="H6012" i="155" s="1"/>
  <c r="M6011" i="155"/>
  <c r="F6011" i="155"/>
  <c r="G6011" i="155" s="1"/>
  <c r="H6011" i="155" s="1"/>
  <c r="M6010" i="155"/>
  <c r="F6010" i="155"/>
  <c r="G6010" i="155" s="1"/>
  <c r="H6010" i="155" s="1"/>
  <c r="M6009" i="155"/>
  <c r="F6009" i="155"/>
  <c r="G6009" i="155" s="1"/>
  <c r="H6009" i="155" s="1"/>
  <c r="M6008" i="155"/>
  <c r="F6008" i="155"/>
  <c r="G6008" i="155" s="1"/>
  <c r="H6008" i="155" s="1"/>
  <c r="M6007" i="155"/>
  <c r="F6007" i="155"/>
  <c r="G6007" i="155" s="1"/>
  <c r="H6007" i="155" s="1"/>
  <c r="N6007" i="155" s="1"/>
  <c r="N6006" i="155"/>
  <c r="N6005" i="155"/>
  <c r="R6000" i="155"/>
  <c r="M6331" i="155"/>
  <c r="H6331" i="155"/>
  <c r="N6331" i="155" s="1"/>
  <c r="M6330" i="155"/>
  <c r="H6330" i="155"/>
  <c r="N6330" i="155" s="1"/>
  <c r="M6329" i="155"/>
  <c r="H6329" i="155"/>
  <c r="N6329" i="155" s="1"/>
  <c r="M6328" i="155"/>
  <c r="H6328" i="155"/>
  <c r="J6328" i="155" s="1"/>
  <c r="M6327" i="155"/>
  <c r="H6327" i="155"/>
  <c r="N6327" i="155" s="1"/>
  <c r="M6323" i="155"/>
  <c r="H6323" i="155"/>
  <c r="N6323" i="155" s="1"/>
  <c r="M6322" i="155"/>
  <c r="H6322" i="155"/>
  <c r="N6322" i="155" s="1"/>
  <c r="M6321" i="155"/>
  <c r="H6321" i="155"/>
  <c r="N6321" i="155" s="1"/>
  <c r="M6320" i="155"/>
  <c r="H6320" i="155"/>
  <c r="J6320" i="155" s="1"/>
  <c r="M6319" i="155"/>
  <c r="H6319" i="155"/>
  <c r="N6319" i="155" s="1"/>
  <c r="M6318" i="155"/>
  <c r="H6318" i="155"/>
  <c r="N6318" i="155" s="1"/>
  <c r="M6317" i="155"/>
  <c r="H6317" i="155"/>
  <c r="J6317" i="155" s="1"/>
  <c r="M6316" i="155"/>
  <c r="H6316" i="155"/>
  <c r="J6316" i="155" s="1"/>
  <c r="M6315" i="155"/>
  <c r="H6315" i="155"/>
  <c r="N6315" i="155" s="1"/>
  <c r="M6314" i="155"/>
  <c r="H6314" i="155"/>
  <c r="N6314" i="155" s="1"/>
  <c r="M6313" i="155"/>
  <c r="H6313" i="155"/>
  <c r="N6313" i="155" s="1"/>
  <c r="M6312" i="155"/>
  <c r="H6312" i="155"/>
  <c r="J6312" i="155" s="1"/>
  <c r="M6311" i="155"/>
  <c r="H6311" i="155"/>
  <c r="N6311" i="155" s="1"/>
  <c r="M6310" i="155"/>
  <c r="H6310" i="155"/>
  <c r="N6310" i="155" s="1"/>
  <c r="M6309" i="155"/>
  <c r="H6309" i="155"/>
  <c r="J6309" i="155" s="1"/>
  <c r="M6308" i="155"/>
  <c r="H6308" i="155"/>
  <c r="J6308" i="155" s="1"/>
  <c r="M6307" i="155"/>
  <c r="H6307" i="155"/>
  <c r="N6307" i="155" s="1"/>
  <c r="M6306" i="155"/>
  <c r="H6306" i="155"/>
  <c r="N6306" i="155" s="1"/>
  <c r="M6305" i="155"/>
  <c r="H6305" i="155"/>
  <c r="N6305" i="155" s="1"/>
  <c r="H6304" i="155"/>
  <c r="H6303" i="155"/>
  <c r="H6302" i="155"/>
  <c r="H6301" i="155"/>
  <c r="H6300" i="155"/>
  <c r="H6299" i="155"/>
  <c r="H6298" i="155"/>
  <c r="M6294" i="155"/>
  <c r="F6294" i="155"/>
  <c r="G6294" i="155" s="1"/>
  <c r="H6294" i="155" s="1"/>
  <c r="M6293" i="155"/>
  <c r="F6293" i="155"/>
  <c r="G6293" i="155" s="1"/>
  <c r="H6293" i="155" s="1"/>
  <c r="M6292" i="155"/>
  <c r="F6292" i="155"/>
  <c r="G6292" i="155" s="1"/>
  <c r="H6292" i="155" s="1"/>
  <c r="M6291" i="155"/>
  <c r="F6291" i="155"/>
  <c r="G6291" i="155" s="1"/>
  <c r="H6291" i="155" s="1"/>
  <c r="M6290" i="155"/>
  <c r="F6290" i="155"/>
  <c r="G6290" i="155" s="1"/>
  <c r="H6290" i="155" s="1"/>
  <c r="M6289" i="155"/>
  <c r="F6289" i="155"/>
  <c r="G6289" i="155" s="1"/>
  <c r="H6289" i="155" s="1"/>
  <c r="M6288" i="155"/>
  <c r="F6288" i="155"/>
  <c r="G6288" i="155" s="1"/>
  <c r="H6288" i="155" s="1"/>
  <c r="M6287" i="155"/>
  <c r="F6287" i="155"/>
  <c r="G6287" i="155" s="1"/>
  <c r="H6287" i="155" s="1"/>
  <c r="M6286" i="155"/>
  <c r="F6286" i="155"/>
  <c r="G6286" i="155" s="1"/>
  <c r="H6286" i="155" s="1"/>
  <c r="F6285" i="155"/>
  <c r="G6285" i="155" s="1"/>
  <c r="H6285" i="155" s="1"/>
  <c r="F6284" i="155"/>
  <c r="G6284" i="155" s="1"/>
  <c r="H6284" i="155" s="1"/>
  <c r="F6283" i="155"/>
  <c r="G6283" i="155" s="1"/>
  <c r="H6283" i="155" s="1"/>
  <c r="F6282" i="155"/>
  <c r="G6282" i="155" s="1"/>
  <c r="H6282" i="155" s="1"/>
  <c r="M6278" i="155"/>
  <c r="F6278" i="155"/>
  <c r="G6278" i="155" s="1"/>
  <c r="H6278" i="155" s="1"/>
  <c r="M6277" i="155"/>
  <c r="F6277" i="155"/>
  <c r="G6277" i="155" s="1"/>
  <c r="H6277" i="155" s="1"/>
  <c r="M6276" i="155"/>
  <c r="F6276" i="155"/>
  <c r="G6276" i="155" s="1"/>
  <c r="H6276" i="155" s="1"/>
  <c r="M6275" i="155"/>
  <c r="F6275" i="155"/>
  <c r="G6275" i="155" s="1"/>
  <c r="H6275" i="155" s="1"/>
  <c r="M6274" i="155"/>
  <c r="F6274" i="155"/>
  <c r="G6274" i="155" s="1"/>
  <c r="H6274" i="155" s="1"/>
  <c r="M6273" i="155"/>
  <c r="F6273" i="155"/>
  <c r="G6273" i="155" s="1"/>
  <c r="H6273" i="155" s="1"/>
  <c r="M6272" i="155"/>
  <c r="F6272" i="155"/>
  <c r="G6272" i="155" s="1"/>
  <c r="H6272" i="155" s="1"/>
  <c r="N6271" i="155"/>
  <c r="N6270" i="155"/>
  <c r="N6269" i="155"/>
  <c r="R6264" i="155"/>
  <c r="M4747" i="155"/>
  <c r="H4747" i="155"/>
  <c r="N4747" i="155" s="1"/>
  <c r="M4746" i="155"/>
  <c r="H4746" i="155"/>
  <c r="N4746" i="155" s="1"/>
  <c r="M4745" i="155"/>
  <c r="H4745" i="155"/>
  <c r="J4745" i="155" s="1"/>
  <c r="M4744" i="155"/>
  <c r="H4744" i="155"/>
  <c r="J4744" i="155" s="1"/>
  <c r="M4743" i="155"/>
  <c r="H4743" i="155"/>
  <c r="N4743" i="155" s="1"/>
  <c r="M4739" i="155"/>
  <c r="H4739" i="155"/>
  <c r="N4739" i="155" s="1"/>
  <c r="M4738" i="155"/>
  <c r="H4738" i="155"/>
  <c r="N4738" i="155" s="1"/>
  <c r="M4737" i="155"/>
  <c r="H4737" i="155"/>
  <c r="J4737" i="155" s="1"/>
  <c r="M4736" i="155"/>
  <c r="H4736" i="155"/>
  <c r="J4736" i="155" s="1"/>
  <c r="M4735" i="155"/>
  <c r="H4735" i="155"/>
  <c r="N4735" i="155" s="1"/>
  <c r="M4734" i="155"/>
  <c r="H4734" i="155"/>
  <c r="N4734" i="155" s="1"/>
  <c r="M4733" i="155"/>
  <c r="H4733" i="155"/>
  <c r="J4733" i="155" s="1"/>
  <c r="M4732" i="155"/>
  <c r="H4732" i="155"/>
  <c r="J4732" i="155" s="1"/>
  <c r="M4731" i="155"/>
  <c r="H4731" i="155"/>
  <c r="N4731" i="155" s="1"/>
  <c r="M4730" i="155"/>
  <c r="H4730" i="155"/>
  <c r="N4730" i="155" s="1"/>
  <c r="M4729" i="155"/>
  <c r="H4729" i="155"/>
  <c r="J4729" i="155" s="1"/>
  <c r="M4728" i="155"/>
  <c r="H4728" i="155"/>
  <c r="J4728" i="155" s="1"/>
  <c r="M4727" i="155"/>
  <c r="H4727" i="155"/>
  <c r="N4727" i="155" s="1"/>
  <c r="M4726" i="155"/>
  <c r="H4726" i="155"/>
  <c r="N4726" i="155" s="1"/>
  <c r="M4725" i="155"/>
  <c r="H4725" i="155"/>
  <c r="J4725" i="155" s="1"/>
  <c r="M4724" i="155"/>
  <c r="H4724" i="155"/>
  <c r="J4724" i="155" s="1"/>
  <c r="M4723" i="155"/>
  <c r="H4723" i="155"/>
  <c r="N4723" i="155" s="1"/>
  <c r="M4722" i="155"/>
  <c r="H4722" i="155"/>
  <c r="N4722" i="155" s="1"/>
  <c r="M4721" i="155"/>
  <c r="H4721" i="155"/>
  <c r="N4721" i="155" s="1"/>
  <c r="M4720" i="155"/>
  <c r="H4720" i="155"/>
  <c r="J4720" i="155" s="1"/>
  <c r="M4719" i="155"/>
  <c r="H4719" i="155"/>
  <c r="N4719" i="155" s="1"/>
  <c r="N4718" i="155"/>
  <c r="N4715" i="155"/>
  <c r="M4710" i="155"/>
  <c r="F4710" i="155"/>
  <c r="G4710" i="155" s="1"/>
  <c r="H4710" i="155" s="1"/>
  <c r="N4710" i="155" s="1"/>
  <c r="M4709" i="155"/>
  <c r="F4709" i="155"/>
  <c r="G4709" i="155" s="1"/>
  <c r="H4709" i="155" s="1"/>
  <c r="M4708" i="155"/>
  <c r="F4708" i="155"/>
  <c r="G4708" i="155" s="1"/>
  <c r="H4708" i="155" s="1"/>
  <c r="M4707" i="155"/>
  <c r="F4707" i="155"/>
  <c r="G4707" i="155" s="1"/>
  <c r="H4707" i="155" s="1"/>
  <c r="M4706" i="155"/>
  <c r="F4706" i="155"/>
  <c r="G4706" i="155" s="1"/>
  <c r="H4706" i="155" s="1"/>
  <c r="N4706" i="155" s="1"/>
  <c r="M4705" i="155"/>
  <c r="F4705" i="155"/>
  <c r="G4705" i="155" s="1"/>
  <c r="H4705" i="155" s="1"/>
  <c r="M4704" i="155"/>
  <c r="F4704" i="155"/>
  <c r="G4704" i="155" s="1"/>
  <c r="H4704" i="155" s="1"/>
  <c r="M4703" i="155"/>
  <c r="F4703" i="155"/>
  <c r="G4703" i="155" s="1"/>
  <c r="H4703" i="155" s="1"/>
  <c r="M4702" i="155"/>
  <c r="F4702" i="155"/>
  <c r="G4702" i="155" s="1"/>
  <c r="H4702" i="155" s="1"/>
  <c r="N4702" i="155" s="1"/>
  <c r="F4699" i="155"/>
  <c r="G4699" i="155" s="1"/>
  <c r="H4699" i="155" s="1"/>
  <c r="F4698" i="155"/>
  <c r="G4698" i="155" s="1"/>
  <c r="H4698" i="155" s="1"/>
  <c r="M4694" i="155"/>
  <c r="F4694" i="155"/>
  <c r="G4694" i="155" s="1"/>
  <c r="H4694" i="155" s="1"/>
  <c r="M4693" i="155"/>
  <c r="F4693" i="155"/>
  <c r="G4693" i="155" s="1"/>
  <c r="H4693" i="155" s="1"/>
  <c r="M4692" i="155"/>
  <c r="F4692" i="155"/>
  <c r="G4692" i="155" s="1"/>
  <c r="H4692" i="155" s="1"/>
  <c r="M4691" i="155"/>
  <c r="F4691" i="155"/>
  <c r="G4691" i="155" s="1"/>
  <c r="H4691" i="155" s="1"/>
  <c r="N4691" i="155" s="1"/>
  <c r="M4690" i="155"/>
  <c r="F4690" i="155"/>
  <c r="G4690" i="155" s="1"/>
  <c r="H4690" i="155" s="1"/>
  <c r="M4689" i="155"/>
  <c r="F4689" i="155"/>
  <c r="G4689" i="155" s="1"/>
  <c r="H4689" i="155" s="1"/>
  <c r="M4688" i="155"/>
  <c r="F4688" i="155"/>
  <c r="G4688" i="155" s="1"/>
  <c r="H4688" i="155" s="1"/>
  <c r="N4687" i="155"/>
  <c r="N4686" i="155"/>
  <c r="N4685" i="155"/>
  <c r="N4684" i="155"/>
  <c r="R4680" i="155"/>
  <c r="N9764" i="155" l="1"/>
  <c r="N11260" i="155"/>
  <c r="J8180" i="155"/>
  <c r="N6948" i="155"/>
  <c r="N8180" i="155"/>
  <c r="N6244" i="155"/>
  <c r="J11260" i="155"/>
  <c r="N9412" i="155"/>
  <c r="J12404" i="155"/>
  <c r="J9412" i="155"/>
  <c r="J9764" i="155"/>
  <c r="N8260" i="155"/>
  <c r="J11348" i="155"/>
  <c r="J10204" i="155"/>
  <c r="J5529" i="155"/>
  <c r="N6320" i="155"/>
  <c r="J5078" i="155"/>
  <c r="J5426" i="155"/>
  <c r="J11084" i="155"/>
  <c r="J6043" i="155"/>
  <c r="J5177" i="155"/>
  <c r="J6065" i="155"/>
  <c r="N6133" i="155"/>
  <c r="J4993" i="155"/>
  <c r="J7371" i="155"/>
  <c r="J7281" i="155"/>
  <c r="J5521" i="155"/>
  <c r="J5002" i="155"/>
  <c r="J5073" i="155"/>
  <c r="J5172" i="155"/>
  <c r="J6673" i="155"/>
  <c r="J9676" i="155"/>
  <c r="J6155" i="155"/>
  <c r="N7275" i="155"/>
  <c r="J5697" i="155"/>
  <c r="J6665" i="155"/>
  <c r="J6668" i="155"/>
  <c r="J8092" i="155"/>
  <c r="J4721" i="155"/>
  <c r="J6310" i="155"/>
  <c r="J6313" i="155"/>
  <c r="J6047" i="155"/>
  <c r="J6153" i="155"/>
  <c r="H6156" i="155"/>
  <c r="J5164" i="155"/>
  <c r="J7297" i="155"/>
  <c r="N5695" i="155"/>
  <c r="J7015" i="155"/>
  <c r="N4724" i="155"/>
  <c r="N5882" i="155"/>
  <c r="N7034" i="155"/>
  <c r="N7036" i="155" s="1"/>
  <c r="J6663" i="155"/>
  <c r="N10644" i="155"/>
  <c r="J4999" i="155"/>
  <c r="J5187" i="155"/>
  <c r="J7363" i="155"/>
  <c r="J5427" i="155"/>
  <c r="J5527" i="155"/>
  <c r="J5715" i="155"/>
  <c r="N5872" i="155"/>
  <c r="N7023" i="155"/>
  <c r="J9500" i="155"/>
  <c r="N5176" i="155"/>
  <c r="N7280" i="155"/>
  <c r="N5693" i="155"/>
  <c r="N5696" i="155"/>
  <c r="N4729" i="155"/>
  <c r="N5162" i="155"/>
  <c r="J7379" i="155"/>
  <c r="J7298" i="155"/>
  <c r="N5443" i="155"/>
  <c r="J5873" i="155"/>
  <c r="N5876" i="155"/>
  <c r="J6664" i="155"/>
  <c r="J6667" i="155"/>
  <c r="N6042" i="155"/>
  <c r="J6136" i="155"/>
  <c r="N5011" i="155"/>
  <c r="N5012" i="155" s="1"/>
  <c r="J7278" i="155"/>
  <c r="N4720" i="155"/>
  <c r="N6312" i="155"/>
  <c r="J4986" i="155"/>
  <c r="J5528" i="155"/>
  <c r="J6671" i="155"/>
  <c r="N5150" i="155"/>
  <c r="J5150" i="155"/>
  <c r="N6640" i="155"/>
  <c r="J6640" i="155"/>
  <c r="N4717" i="155"/>
  <c r="N4736" i="155"/>
  <c r="J6329" i="155"/>
  <c r="J6052" i="155"/>
  <c r="J6055" i="155"/>
  <c r="N6141" i="155"/>
  <c r="J5089" i="155"/>
  <c r="N5091" i="155"/>
  <c r="J5167" i="155"/>
  <c r="N5179" i="155"/>
  <c r="J5186" i="155"/>
  <c r="J7385" i="155"/>
  <c r="J5432" i="155"/>
  <c r="N5514" i="155"/>
  <c r="J5538" i="155"/>
  <c r="N5874" i="155"/>
  <c r="J7009" i="155"/>
  <c r="N7012" i="155"/>
  <c r="N7024" i="155"/>
  <c r="N4733" i="155"/>
  <c r="N6046" i="155"/>
  <c r="N6058" i="155"/>
  <c r="N5076" i="155"/>
  <c r="N5079" i="155"/>
  <c r="N5435" i="155"/>
  <c r="N5442" i="155"/>
  <c r="J8260" i="155"/>
  <c r="J4991" i="155"/>
  <c r="J4994" i="155"/>
  <c r="J5001" i="155"/>
  <c r="J5165" i="155"/>
  <c r="J7368" i="155"/>
  <c r="J7291" i="155"/>
  <c r="J5519" i="155"/>
  <c r="J7033" i="155"/>
  <c r="H7036" i="155"/>
  <c r="J6669" i="155"/>
  <c r="J6672" i="155"/>
  <c r="J6675" i="155"/>
  <c r="N8268" i="155"/>
  <c r="J8268" i="155"/>
  <c r="H7380" i="155"/>
  <c r="N7288" i="155"/>
  <c r="J5433" i="155"/>
  <c r="J5436" i="155"/>
  <c r="J5450" i="155"/>
  <c r="J5539" i="155"/>
  <c r="J5689" i="155"/>
  <c r="N7013" i="155"/>
  <c r="J12492" i="155"/>
  <c r="N4716" i="155"/>
  <c r="N4728" i="155"/>
  <c r="J6318" i="155"/>
  <c r="J6321" i="155"/>
  <c r="N6050" i="155"/>
  <c r="J4985" i="155"/>
  <c r="N5087" i="155"/>
  <c r="J5168" i="155"/>
  <c r="J5185" i="155"/>
  <c r="J7376" i="155"/>
  <c r="J7386" i="155"/>
  <c r="N7285" i="155"/>
  <c r="J5523" i="155"/>
  <c r="J7017" i="155"/>
  <c r="N7020" i="155"/>
  <c r="H6684" i="155"/>
  <c r="J10732" i="155"/>
  <c r="N5097" i="155"/>
  <c r="N5100" i="155" s="1"/>
  <c r="N5163" i="155"/>
  <c r="N5178" i="155"/>
  <c r="N4737" i="155"/>
  <c r="N4725" i="155"/>
  <c r="N4732" i="155"/>
  <c r="N4745" i="155"/>
  <c r="J6305" i="155"/>
  <c r="N6328" i="155"/>
  <c r="N6332" i="155" s="1"/>
  <c r="N6054" i="155"/>
  <c r="J6144" i="155"/>
  <c r="N5081" i="155"/>
  <c r="J5085" i="155"/>
  <c r="H5180" i="155"/>
  <c r="J5161" i="155"/>
  <c r="H7388" i="155"/>
  <c r="J7274" i="155"/>
  <c r="J7283" i="155"/>
  <c r="N7289" i="155"/>
  <c r="J5425" i="155"/>
  <c r="N5431" i="155"/>
  <c r="J5451" i="155"/>
  <c r="N5537" i="155"/>
  <c r="N5540" i="155" s="1"/>
  <c r="J5704" i="155"/>
  <c r="J7021" i="155"/>
  <c r="N11348" i="155"/>
  <c r="N5502" i="155"/>
  <c r="J5502" i="155"/>
  <c r="N6629" i="155"/>
  <c r="J6629" i="155"/>
  <c r="J6290" i="155"/>
  <c r="N6290" i="155"/>
  <c r="J4730" i="155"/>
  <c r="N4744" i="155"/>
  <c r="J4746" i="155"/>
  <c r="N6309" i="155"/>
  <c r="N6317" i="155"/>
  <c r="H6060" i="155"/>
  <c r="H6068" i="155"/>
  <c r="N6135" i="155"/>
  <c r="N6143" i="155"/>
  <c r="N5173" i="155"/>
  <c r="N5175" i="155"/>
  <c r="N7362" i="155"/>
  <c r="N7367" i="155"/>
  <c r="N7370" i="155"/>
  <c r="N7375" i="155"/>
  <c r="N7378" i="155"/>
  <c r="N7277" i="155"/>
  <c r="N7295" i="155"/>
  <c r="N5434" i="155"/>
  <c r="N5440" i="155"/>
  <c r="N5701" i="155"/>
  <c r="N5880" i="155"/>
  <c r="J12580" i="155"/>
  <c r="J10556" i="155"/>
  <c r="H7300" i="155"/>
  <c r="J4722" i="155"/>
  <c r="H7292" i="155"/>
  <c r="H5444" i="155"/>
  <c r="H7028" i="155"/>
  <c r="J4734" i="155"/>
  <c r="N5170" i="155"/>
  <c r="J7286" i="155"/>
  <c r="N5439" i="155"/>
  <c r="J5441" i="155"/>
  <c r="J5515" i="155"/>
  <c r="N5700" i="155"/>
  <c r="N5879" i="155"/>
  <c r="J5881" i="155"/>
  <c r="J5891" i="155"/>
  <c r="J6682" i="155"/>
  <c r="N6308" i="155"/>
  <c r="N6316" i="155"/>
  <c r="J6330" i="155"/>
  <c r="J6048" i="155"/>
  <c r="J6051" i="155"/>
  <c r="J6056" i="155"/>
  <c r="J6059" i="155"/>
  <c r="N6131" i="155"/>
  <c r="N6139" i="155"/>
  <c r="N6147" i="155"/>
  <c r="J6154" i="155"/>
  <c r="J5077" i="155"/>
  <c r="N7366" i="155"/>
  <c r="N7374" i="155"/>
  <c r="N5692" i="155"/>
  <c r="N5871" i="155"/>
  <c r="J6948" i="155"/>
  <c r="J4726" i="155"/>
  <c r="J6306" i="155"/>
  <c r="J6314" i="155"/>
  <c r="J6322" i="155"/>
  <c r="J6066" i="155"/>
  <c r="J6129" i="155"/>
  <c r="J6137" i="155"/>
  <c r="J6145" i="155"/>
  <c r="H5012" i="155"/>
  <c r="J5169" i="155"/>
  <c r="G5140" i="155"/>
  <c r="H5140" i="155" s="1"/>
  <c r="J7364" i="155"/>
  <c r="J7372" i="155"/>
  <c r="J7282" i="155"/>
  <c r="N5449" i="155"/>
  <c r="N5452" i="155" s="1"/>
  <c r="J5520" i="155"/>
  <c r="J5524" i="155"/>
  <c r="N5530" i="155"/>
  <c r="N5713" i="155"/>
  <c r="N5716" i="155" s="1"/>
  <c r="H5884" i="155"/>
  <c r="N7016" i="155"/>
  <c r="J6683" i="155"/>
  <c r="J10820" i="155"/>
  <c r="J4738" i="155"/>
  <c r="N6156" i="155"/>
  <c r="J4987" i="155"/>
  <c r="N4989" i="155"/>
  <c r="J4995" i="155"/>
  <c r="N4997" i="155"/>
  <c r="J5003" i="155"/>
  <c r="J5009" i="155"/>
  <c r="N5084" i="155"/>
  <c r="N5171" i="155"/>
  <c r="H5188" i="155"/>
  <c r="H5139" i="155"/>
  <c r="J7290" i="155"/>
  <c r="J5428" i="155"/>
  <c r="J5516" i="155"/>
  <c r="N5522" i="155"/>
  <c r="N5703" i="155"/>
  <c r="J5705" i="155"/>
  <c r="J5890" i="155"/>
  <c r="J7025" i="155"/>
  <c r="J7035" i="155"/>
  <c r="H6676" i="155"/>
  <c r="H12439" i="155"/>
  <c r="H12494" i="155" s="1"/>
  <c r="J10644" i="155"/>
  <c r="H10591" i="155"/>
  <c r="H10646" i="155" s="1"/>
  <c r="H10503" i="155"/>
  <c r="H10558" i="155" s="1"/>
  <c r="H10151" i="155"/>
  <c r="H10206" i="155" s="1"/>
  <c r="H10063" i="155"/>
  <c r="H10118" i="155" s="1"/>
  <c r="J10069" i="155" s="1"/>
  <c r="J10116" i="155"/>
  <c r="J10028" i="155"/>
  <c r="H9975" i="155"/>
  <c r="H10030" i="155" s="1"/>
  <c r="J9962" i="155" s="1"/>
  <c r="H9711" i="155"/>
  <c r="H9766" i="155" s="1"/>
  <c r="H12527" i="155"/>
  <c r="H12582" i="155" s="1"/>
  <c r="J12527" i="155" s="1"/>
  <c r="H9623" i="155"/>
  <c r="H9678" i="155" s="1"/>
  <c r="H12351" i="155"/>
  <c r="H12406" i="155" s="1"/>
  <c r="H9447" i="155"/>
  <c r="H9502" i="155" s="1"/>
  <c r="J9453" i="155" s="1"/>
  <c r="N9453" i="155" s="1"/>
  <c r="H9359" i="155"/>
  <c r="H9414" i="155" s="1"/>
  <c r="J9365" i="155" s="1"/>
  <c r="N9365" i="155" s="1"/>
  <c r="J9236" i="155"/>
  <c r="H9183" i="155"/>
  <c r="H9238" i="155" s="1"/>
  <c r="H11295" i="155"/>
  <c r="H11350" i="155" s="1"/>
  <c r="J11314" i="155" s="1"/>
  <c r="N11314" i="155" s="1"/>
  <c r="N11340" i="155" s="1"/>
  <c r="H8215" i="155"/>
  <c r="H8270" i="155" s="1"/>
  <c r="J8204" i="155" s="1"/>
  <c r="N8204" i="155" s="1"/>
  <c r="H11207" i="155"/>
  <c r="H11262" i="155" s="1"/>
  <c r="N11194" i="155" s="1"/>
  <c r="H8127" i="155"/>
  <c r="H8182" i="155" s="1"/>
  <c r="J8146" i="155" s="1"/>
  <c r="H11031" i="155"/>
  <c r="H11086" i="155" s="1"/>
  <c r="J11050" i="155" s="1"/>
  <c r="N11050" i="155" s="1"/>
  <c r="N11076" i="155" s="1"/>
  <c r="H10767" i="155"/>
  <c r="H10822" i="155" s="1"/>
  <c r="H10679" i="155"/>
  <c r="H10734" i="155" s="1"/>
  <c r="H6895" i="155"/>
  <c r="H6950" i="155" s="1"/>
  <c r="J6244" i="155"/>
  <c r="H6191" i="155"/>
  <c r="H6246" i="155" s="1"/>
  <c r="N6222" i="155" s="1"/>
  <c r="J6630" i="155"/>
  <c r="N6630" i="155"/>
  <c r="N6638" i="155"/>
  <c r="J6638" i="155"/>
  <c r="N6646" i="155"/>
  <c r="J6646" i="155"/>
  <c r="N6627" i="155"/>
  <c r="J6627" i="155"/>
  <c r="N6637" i="155"/>
  <c r="J6637" i="155"/>
  <c r="J6642" i="155"/>
  <c r="N6642" i="155"/>
  <c r="H6647" i="155"/>
  <c r="H6618" i="155" s="1"/>
  <c r="N6643" i="155"/>
  <c r="J6643" i="155"/>
  <c r="N6645" i="155"/>
  <c r="J6645" i="155"/>
  <c r="N6624" i="155"/>
  <c r="J6624" i="155"/>
  <c r="N6626" i="155"/>
  <c r="J6626" i="155"/>
  <c r="J6641" i="155"/>
  <c r="N6641" i="155"/>
  <c r="J6628" i="155"/>
  <c r="J6639" i="155"/>
  <c r="J6662" i="155"/>
  <c r="J6670" i="155"/>
  <c r="N6683" i="155"/>
  <c r="N6684" i="155" s="1"/>
  <c r="J6625" i="155"/>
  <c r="J6644" i="155"/>
  <c r="J6666" i="155"/>
  <c r="J6674" i="155"/>
  <c r="N6661" i="155"/>
  <c r="H6999" i="155"/>
  <c r="H6970" i="155" s="1"/>
  <c r="J6997" i="155"/>
  <c r="N6997" i="155"/>
  <c r="N6981" i="155"/>
  <c r="J6981" i="155"/>
  <c r="N6995" i="155"/>
  <c r="J6995" i="155"/>
  <c r="J6978" i="155"/>
  <c r="N6978" i="155"/>
  <c r="N6993" i="155"/>
  <c r="J6993" i="155"/>
  <c r="J6979" i="155"/>
  <c r="N6979" i="155"/>
  <c r="J6977" i="155"/>
  <c r="N6977" i="155"/>
  <c r="N6982" i="155"/>
  <c r="J6982" i="155"/>
  <c r="J6998" i="155"/>
  <c r="N6998" i="155"/>
  <c r="J6996" i="155"/>
  <c r="N6996" i="155"/>
  <c r="N6980" i="155"/>
  <c r="J6980" i="155"/>
  <c r="N6994" i="155"/>
  <c r="J6994" i="155"/>
  <c r="J7011" i="155"/>
  <c r="J7019" i="155"/>
  <c r="J7027" i="155"/>
  <c r="J7014" i="155"/>
  <c r="J7022" i="155"/>
  <c r="J7010" i="155"/>
  <c r="J7018" i="155"/>
  <c r="J7026" i="155"/>
  <c r="N5892" i="155"/>
  <c r="N5846" i="155"/>
  <c r="J5846" i="155"/>
  <c r="J5848" i="155"/>
  <c r="N5848" i="155"/>
  <c r="N5832" i="155"/>
  <c r="J5832" i="155"/>
  <c r="N5853" i="155"/>
  <c r="J5853" i="155"/>
  <c r="N5835" i="155"/>
  <c r="J5835" i="155"/>
  <c r="N5837" i="155"/>
  <c r="J5837" i="155"/>
  <c r="N5851" i="155"/>
  <c r="J5851" i="155"/>
  <c r="N5833" i="155"/>
  <c r="J5833" i="155"/>
  <c r="H5855" i="155"/>
  <c r="H5826" i="155" s="1"/>
  <c r="N5845" i="155"/>
  <c r="J5845" i="155"/>
  <c r="J5849" i="155"/>
  <c r="N5849" i="155"/>
  <c r="N5854" i="155"/>
  <c r="J5854" i="155"/>
  <c r="N5852" i="155"/>
  <c r="J5852" i="155"/>
  <c r="N5834" i="155"/>
  <c r="J5834" i="155"/>
  <c r="J5838" i="155"/>
  <c r="N5838" i="155"/>
  <c r="N5850" i="155"/>
  <c r="J5850" i="155"/>
  <c r="J5836" i="155"/>
  <c r="J5847" i="155"/>
  <c r="J5870" i="155"/>
  <c r="J5878" i="155"/>
  <c r="J5875" i="155"/>
  <c r="J5883" i="155"/>
  <c r="J5869" i="155"/>
  <c r="J5877" i="155"/>
  <c r="H5892" i="155"/>
  <c r="N5656" i="155"/>
  <c r="J5656" i="155"/>
  <c r="J5669" i="155"/>
  <c r="N5669" i="155"/>
  <c r="J5678" i="155"/>
  <c r="N5678" i="155"/>
  <c r="J5676" i="155"/>
  <c r="N5676" i="155"/>
  <c r="J5659" i="155"/>
  <c r="N5659" i="155"/>
  <c r="N5661" i="155"/>
  <c r="J5661" i="155"/>
  <c r="J5657" i="155"/>
  <c r="N5657" i="155"/>
  <c r="N5674" i="155"/>
  <c r="J5674" i="155"/>
  <c r="J5670" i="155"/>
  <c r="N5670" i="155"/>
  <c r="N5672" i="155"/>
  <c r="J5672" i="155"/>
  <c r="J5677" i="155"/>
  <c r="N5677" i="155"/>
  <c r="N5655" i="155"/>
  <c r="J5655" i="155"/>
  <c r="N5662" i="155"/>
  <c r="J5662" i="155"/>
  <c r="J5658" i="155"/>
  <c r="N5658" i="155"/>
  <c r="J5675" i="155"/>
  <c r="N5675" i="155"/>
  <c r="N5673" i="155"/>
  <c r="J5673" i="155"/>
  <c r="J5694" i="155"/>
  <c r="J5702" i="155"/>
  <c r="H5679" i="155"/>
  <c r="H5650" i="155" s="1"/>
  <c r="J5691" i="155"/>
  <c r="J5699" i="155"/>
  <c r="J5707" i="155"/>
  <c r="J5714" i="155"/>
  <c r="H5716" i="155"/>
  <c r="J5660" i="155"/>
  <c r="J5671" i="155"/>
  <c r="J5690" i="155"/>
  <c r="J5698" i="155"/>
  <c r="J5706" i="155"/>
  <c r="H5708" i="155"/>
  <c r="H5532" i="155"/>
  <c r="N5494" i="155"/>
  <c r="J5483" i="155"/>
  <c r="J5495" i="155"/>
  <c r="N5495" i="155"/>
  <c r="N5480" i="155"/>
  <c r="J5480" i="155"/>
  <c r="N5486" i="155"/>
  <c r="J5486" i="155"/>
  <c r="J5496" i="155"/>
  <c r="N5496" i="155"/>
  <c r="N5500" i="155"/>
  <c r="J5500" i="155"/>
  <c r="J5484" i="155"/>
  <c r="N5484" i="155"/>
  <c r="N5481" i="155"/>
  <c r="J5481" i="155"/>
  <c r="H5503" i="155"/>
  <c r="J5485" i="155"/>
  <c r="N5485" i="155"/>
  <c r="N5497" i="155"/>
  <c r="J5497" i="155"/>
  <c r="N5499" i="155"/>
  <c r="J5499" i="155"/>
  <c r="J5482" i="155"/>
  <c r="J5501" i="155"/>
  <c r="J5518" i="155"/>
  <c r="J5526" i="155"/>
  <c r="J5531" i="155"/>
  <c r="J5479" i="155"/>
  <c r="J5498" i="155"/>
  <c r="J5517" i="155"/>
  <c r="J5525" i="155"/>
  <c r="H5540" i="155"/>
  <c r="N5392" i="155"/>
  <c r="J5392" i="155"/>
  <c r="N5409" i="155"/>
  <c r="J5409" i="155"/>
  <c r="N5411" i="155"/>
  <c r="J5411" i="155"/>
  <c r="J5406" i="155"/>
  <c r="N5406" i="155"/>
  <c r="N5397" i="155"/>
  <c r="J5397" i="155"/>
  <c r="H5415" i="155"/>
  <c r="H5386" i="155" s="1"/>
  <c r="J5407" i="155"/>
  <c r="N5407" i="155"/>
  <c r="N5398" i="155"/>
  <c r="J5398" i="155"/>
  <c r="N5393" i="155"/>
  <c r="J5393" i="155"/>
  <c r="N5395" i="155"/>
  <c r="J5395" i="155"/>
  <c r="J5396" i="155"/>
  <c r="N5396" i="155"/>
  <c r="J5408" i="155"/>
  <c r="N5408" i="155"/>
  <c r="N5412" i="155"/>
  <c r="J5412" i="155"/>
  <c r="J5414" i="155"/>
  <c r="N5414" i="155"/>
  <c r="J5394" i="155"/>
  <c r="J5413" i="155"/>
  <c r="J5430" i="155"/>
  <c r="J5438" i="155"/>
  <c r="J5391" i="155"/>
  <c r="J5410" i="155"/>
  <c r="J5429" i="155"/>
  <c r="J5437" i="155"/>
  <c r="H5452" i="155"/>
  <c r="N7259" i="155"/>
  <c r="J7259" i="155"/>
  <c r="N7240" i="155"/>
  <c r="J7240" i="155"/>
  <c r="J7245" i="155"/>
  <c r="N7245" i="155"/>
  <c r="H7263" i="155"/>
  <c r="H7234" i="155" s="1"/>
  <c r="N7255" i="155"/>
  <c r="J7255" i="155"/>
  <c r="N7257" i="155"/>
  <c r="J7257" i="155"/>
  <c r="N7241" i="155"/>
  <c r="J7241" i="155"/>
  <c r="J7243" i="155"/>
  <c r="N7243" i="155"/>
  <c r="N7261" i="155"/>
  <c r="J7261" i="155"/>
  <c r="N7239" i="155"/>
  <c r="J7262" i="155"/>
  <c r="N7262" i="155"/>
  <c r="N7258" i="155"/>
  <c r="J7258" i="155"/>
  <c r="J7244" i="155"/>
  <c r="N7244" i="155"/>
  <c r="J7254" i="155"/>
  <c r="N7254" i="155"/>
  <c r="J7279" i="155"/>
  <c r="J7287" i="155"/>
  <c r="J7299" i="155"/>
  <c r="J7276" i="155"/>
  <c r="J7284" i="155"/>
  <c r="J7296" i="155"/>
  <c r="J7242" i="155"/>
  <c r="J7260" i="155"/>
  <c r="N7296" i="155"/>
  <c r="J7246" i="155"/>
  <c r="J7256" i="155"/>
  <c r="H7351" i="155"/>
  <c r="H7322" i="155" s="1"/>
  <c r="J7343" i="155"/>
  <c r="N7343" i="155"/>
  <c r="J7333" i="155"/>
  <c r="N7333" i="155"/>
  <c r="J7344" i="155"/>
  <c r="N7344" i="155"/>
  <c r="N7329" i="155"/>
  <c r="J7329" i="155"/>
  <c r="J7334" i="155"/>
  <c r="N7334" i="155"/>
  <c r="N7348" i="155"/>
  <c r="J7348" i="155"/>
  <c r="N7330" i="155"/>
  <c r="J7330" i="155"/>
  <c r="N7332" i="155"/>
  <c r="J7332" i="155"/>
  <c r="N7349" i="155"/>
  <c r="J7349" i="155"/>
  <c r="J7328" i="155"/>
  <c r="N7328" i="155"/>
  <c r="J7345" i="155"/>
  <c r="N7345" i="155"/>
  <c r="N7347" i="155"/>
  <c r="J7347" i="155"/>
  <c r="J7331" i="155"/>
  <c r="J7350" i="155"/>
  <c r="J7361" i="155"/>
  <c r="J7369" i="155"/>
  <c r="J7377" i="155"/>
  <c r="J7387" i="155"/>
  <c r="N7387" i="155"/>
  <c r="N7388" i="155" s="1"/>
  <c r="J7346" i="155"/>
  <c r="J7365" i="155"/>
  <c r="J7373" i="155"/>
  <c r="J7327" i="155"/>
  <c r="N5131" i="155"/>
  <c r="J5131" i="155"/>
  <c r="J5145" i="155"/>
  <c r="N5145" i="155"/>
  <c r="J5142" i="155"/>
  <c r="N5128" i="155"/>
  <c r="J5128" i="155"/>
  <c r="N5134" i="155"/>
  <c r="J5134" i="155"/>
  <c r="J5144" i="155"/>
  <c r="N5144" i="155"/>
  <c r="N5129" i="155"/>
  <c r="J5129" i="155"/>
  <c r="J5132" i="155"/>
  <c r="N5132" i="155"/>
  <c r="N5148" i="155"/>
  <c r="J5148" i="155"/>
  <c r="N5127" i="155"/>
  <c r="J5127" i="155"/>
  <c r="J5133" i="155"/>
  <c r="N5133" i="155"/>
  <c r="N5188" i="155"/>
  <c r="N5146" i="155"/>
  <c r="J5146" i="155"/>
  <c r="J5143" i="155"/>
  <c r="N5143" i="155"/>
  <c r="N5147" i="155"/>
  <c r="J5147" i="155"/>
  <c r="J5130" i="155"/>
  <c r="J5141" i="155"/>
  <c r="J5149" i="155"/>
  <c r="J5166" i="155"/>
  <c r="J5174" i="155"/>
  <c r="N5041" i="155"/>
  <c r="J5041" i="155"/>
  <c r="N5062" i="155"/>
  <c r="J5062" i="155"/>
  <c r="N5039" i="155"/>
  <c r="J5039" i="155"/>
  <c r="J5044" i="155"/>
  <c r="N5044" i="155"/>
  <c r="N5058" i="155"/>
  <c r="J5058" i="155"/>
  <c r="N5046" i="155"/>
  <c r="J5046" i="155"/>
  <c r="H5063" i="155"/>
  <c r="H5034" i="155" s="1"/>
  <c r="J5056" i="155"/>
  <c r="N5056" i="155"/>
  <c r="N5042" i="155"/>
  <c r="J5042" i="155"/>
  <c r="N5040" i="155"/>
  <c r="J5040" i="155"/>
  <c r="J5045" i="155"/>
  <c r="N5045" i="155"/>
  <c r="N5059" i="155"/>
  <c r="J5059" i="155"/>
  <c r="N5061" i="155"/>
  <c r="J5061" i="155"/>
  <c r="N5043" i="155"/>
  <c r="J5043" i="155"/>
  <c r="N5057" i="155"/>
  <c r="J5057" i="155"/>
  <c r="J5099" i="155"/>
  <c r="J5086" i="155"/>
  <c r="J5060" i="155"/>
  <c r="J5075" i="155"/>
  <c r="J5083" i="155"/>
  <c r="J5080" i="155"/>
  <c r="J5088" i="155"/>
  <c r="J5098" i="155"/>
  <c r="H5100" i="155"/>
  <c r="J5074" i="155"/>
  <c r="J5082" i="155"/>
  <c r="J5090" i="155"/>
  <c r="H5092" i="155"/>
  <c r="N4974" i="155"/>
  <c r="J4974" i="155"/>
  <c r="N4955" i="155"/>
  <c r="J4955" i="155"/>
  <c r="J4957" i="155"/>
  <c r="N4957" i="155"/>
  <c r="J4972" i="155"/>
  <c r="N4972" i="155"/>
  <c r="N4953" i="155"/>
  <c r="J4953" i="155"/>
  <c r="N4970" i="155"/>
  <c r="J4970" i="155"/>
  <c r="N4951" i="155"/>
  <c r="J4951" i="155"/>
  <c r="N4966" i="155"/>
  <c r="J4968" i="155"/>
  <c r="N4968" i="155"/>
  <c r="N4958" i="155"/>
  <c r="J4958" i="155"/>
  <c r="N4973" i="155"/>
  <c r="J4973" i="155"/>
  <c r="N4954" i="155"/>
  <c r="J4954" i="155"/>
  <c r="N4971" i="155"/>
  <c r="J4971" i="155"/>
  <c r="N4952" i="155"/>
  <c r="J4952" i="155"/>
  <c r="N4969" i="155"/>
  <c r="J4969" i="155"/>
  <c r="N4965" i="155"/>
  <c r="N4956" i="155"/>
  <c r="N4967" i="155"/>
  <c r="N4988" i="155"/>
  <c r="J4990" i="155"/>
  <c r="N4996" i="155"/>
  <c r="J4998" i="155"/>
  <c r="J4992" i="155"/>
  <c r="J5000" i="155"/>
  <c r="J5010" i="155"/>
  <c r="H4975" i="155"/>
  <c r="H4946" i="155" s="1"/>
  <c r="H5004" i="155"/>
  <c r="J6101" i="155"/>
  <c r="N6101" i="155"/>
  <c r="H6119" i="155"/>
  <c r="H6090" i="155" s="1"/>
  <c r="N6099" i="155"/>
  <c r="J6099" i="155"/>
  <c r="N6118" i="155"/>
  <c r="J6118" i="155"/>
  <c r="J6095" i="155"/>
  <c r="N6095" i="155"/>
  <c r="N6112" i="155"/>
  <c r="J6112" i="155"/>
  <c r="J6114" i="155"/>
  <c r="N6114" i="155"/>
  <c r="J6100" i="155"/>
  <c r="N6100" i="155"/>
  <c r="N6110" i="155"/>
  <c r="J6110" i="155"/>
  <c r="N6097" i="155"/>
  <c r="J6097" i="155"/>
  <c r="N6116" i="155"/>
  <c r="J6116" i="155"/>
  <c r="N6098" i="155"/>
  <c r="J6098" i="155"/>
  <c r="N6117" i="155"/>
  <c r="J6117" i="155"/>
  <c r="N6096" i="155"/>
  <c r="J6096" i="155"/>
  <c r="N6115" i="155"/>
  <c r="J6115" i="155"/>
  <c r="J6111" i="155"/>
  <c r="N6111" i="155"/>
  <c r="N6132" i="155"/>
  <c r="J6134" i="155"/>
  <c r="N6140" i="155"/>
  <c r="J6142" i="155"/>
  <c r="J6102" i="155"/>
  <c r="J6113" i="155"/>
  <c r="J6130" i="155"/>
  <c r="J6138" i="155"/>
  <c r="J6146" i="155"/>
  <c r="H6148" i="155"/>
  <c r="N6011" i="155"/>
  <c r="J6011" i="155"/>
  <c r="N6022" i="155"/>
  <c r="J6022" i="155"/>
  <c r="N6029" i="155"/>
  <c r="J6029" i="155"/>
  <c r="N6009" i="155"/>
  <c r="J6009" i="155"/>
  <c r="N6010" i="155"/>
  <c r="J6010" i="155"/>
  <c r="N6021" i="155"/>
  <c r="N6030" i="155"/>
  <c r="J6030" i="155"/>
  <c r="J6014" i="155"/>
  <c r="N6014" i="155"/>
  <c r="J6025" i="155"/>
  <c r="N6025" i="155"/>
  <c r="N6027" i="155"/>
  <c r="J6027" i="155"/>
  <c r="N6012" i="155"/>
  <c r="J6012" i="155"/>
  <c r="N6023" i="155"/>
  <c r="J6023" i="155"/>
  <c r="H6031" i="155"/>
  <c r="H6002" i="155" s="1"/>
  <c r="N6028" i="155"/>
  <c r="J6028" i="155"/>
  <c r="N6008" i="155"/>
  <c r="J6008" i="155"/>
  <c r="N6013" i="155"/>
  <c r="J6013" i="155"/>
  <c r="J6024" i="155"/>
  <c r="N6024" i="155"/>
  <c r="J6044" i="155"/>
  <c r="J6041" i="155"/>
  <c r="J6049" i="155"/>
  <c r="J6057" i="155"/>
  <c r="J6067" i="155"/>
  <c r="N6067" i="155"/>
  <c r="N6068" i="155" s="1"/>
  <c r="J6007" i="155"/>
  <c r="J6026" i="155"/>
  <c r="J6045" i="155"/>
  <c r="J6053" i="155"/>
  <c r="N6273" i="155"/>
  <c r="J6273" i="155"/>
  <c r="N6293" i="155"/>
  <c r="J6293" i="155"/>
  <c r="J6278" i="155"/>
  <c r="N6278" i="155"/>
  <c r="J6289" i="155"/>
  <c r="N6289" i="155"/>
  <c r="N6286" i="155"/>
  <c r="J6286" i="155"/>
  <c r="N6276" i="155"/>
  <c r="J6276" i="155"/>
  <c r="N6287" i="155"/>
  <c r="J6287" i="155"/>
  <c r="N6291" i="155"/>
  <c r="J6291" i="155"/>
  <c r="N6274" i="155"/>
  <c r="J6274" i="155"/>
  <c r="H6295" i="155"/>
  <c r="H6266" i="155" s="1"/>
  <c r="N6294" i="155"/>
  <c r="J6294" i="155"/>
  <c r="N6272" i="155"/>
  <c r="J6272" i="155"/>
  <c r="J6277" i="155"/>
  <c r="N6277" i="155"/>
  <c r="J6288" i="155"/>
  <c r="N6288" i="155"/>
  <c r="N6292" i="155"/>
  <c r="J6292" i="155"/>
  <c r="N6275" i="155"/>
  <c r="J6275" i="155"/>
  <c r="J6311" i="155"/>
  <c r="J6319" i="155"/>
  <c r="H6324" i="155"/>
  <c r="J6331" i="155"/>
  <c r="J6315" i="155"/>
  <c r="J6307" i="155"/>
  <c r="J6323" i="155"/>
  <c r="J6327" i="155"/>
  <c r="H6332" i="155"/>
  <c r="J4688" i="155"/>
  <c r="N4688" i="155"/>
  <c r="J4705" i="155"/>
  <c r="N4705" i="155"/>
  <c r="H4711" i="155"/>
  <c r="H4682" i="155" s="1"/>
  <c r="J4703" i="155"/>
  <c r="N4703" i="155"/>
  <c r="J4692" i="155"/>
  <c r="N4692" i="155"/>
  <c r="N4709" i="155"/>
  <c r="J4709" i="155"/>
  <c r="N4707" i="155"/>
  <c r="J4707" i="155"/>
  <c r="N4701" i="155"/>
  <c r="J4693" i="155"/>
  <c r="N4693" i="155"/>
  <c r="N4689" i="155"/>
  <c r="J4689" i="155"/>
  <c r="N4708" i="155"/>
  <c r="J4708" i="155"/>
  <c r="J4694" i="155"/>
  <c r="N4694" i="155"/>
  <c r="N4690" i="155"/>
  <c r="J4690" i="155"/>
  <c r="J4704" i="155"/>
  <c r="N4704" i="155"/>
  <c r="J4702" i="155"/>
  <c r="J4710" i="155"/>
  <c r="J4735" i="155"/>
  <c r="H4740" i="155"/>
  <c r="J4747" i="155"/>
  <c r="J4691" i="155"/>
  <c r="J4719" i="155"/>
  <c r="J4727" i="155"/>
  <c r="H4748" i="155"/>
  <c r="J4706" i="155"/>
  <c r="J4739" i="155"/>
  <c r="J4743" i="155"/>
  <c r="J4723" i="155"/>
  <c r="J4731" i="155"/>
  <c r="M7123" i="155"/>
  <c r="H7123" i="155"/>
  <c r="N7123" i="155" s="1"/>
  <c r="M7122" i="155"/>
  <c r="H7122" i="155"/>
  <c r="N7122" i="155" s="1"/>
  <c r="M7121" i="155"/>
  <c r="H7121" i="155"/>
  <c r="N7121" i="155" s="1"/>
  <c r="M7120" i="155"/>
  <c r="H7120" i="155"/>
  <c r="J7120" i="155" s="1"/>
  <c r="M7119" i="155"/>
  <c r="H7119" i="155"/>
  <c r="M7115" i="155"/>
  <c r="H7115" i="155"/>
  <c r="J7115" i="155" s="1"/>
  <c r="M7114" i="155"/>
  <c r="H7114" i="155"/>
  <c r="N7114" i="155" s="1"/>
  <c r="M7113" i="155"/>
  <c r="H7113" i="155"/>
  <c r="J7113" i="155" s="1"/>
  <c r="M7112" i="155"/>
  <c r="H7112" i="155"/>
  <c r="J7112" i="155" s="1"/>
  <c r="M7111" i="155"/>
  <c r="H7111" i="155"/>
  <c r="N7111" i="155" s="1"/>
  <c r="M7110" i="155"/>
  <c r="H7110" i="155"/>
  <c r="N7110" i="155" s="1"/>
  <c r="M7109" i="155"/>
  <c r="H7109" i="155"/>
  <c r="J7109" i="155" s="1"/>
  <c r="M7108" i="155"/>
  <c r="H7108" i="155"/>
  <c r="J7108" i="155" s="1"/>
  <c r="M7107" i="155"/>
  <c r="H7107" i="155"/>
  <c r="J7107" i="155" s="1"/>
  <c r="M7106" i="155"/>
  <c r="H7106" i="155"/>
  <c r="N7106" i="155" s="1"/>
  <c r="M7105" i="155"/>
  <c r="H7105" i="155"/>
  <c r="J7105" i="155" s="1"/>
  <c r="M7104" i="155"/>
  <c r="H7104" i="155"/>
  <c r="J7104" i="155" s="1"/>
  <c r="M7103" i="155"/>
  <c r="H7103" i="155"/>
  <c r="N7103" i="155" s="1"/>
  <c r="M7102" i="155"/>
  <c r="H7102" i="155"/>
  <c r="N7102" i="155" s="1"/>
  <c r="M7101" i="155"/>
  <c r="H7101" i="155"/>
  <c r="J7101" i="155" s="1"/>
  <c r="M7100" i="155"/>
  <c r="H7100" i="155"/>
  <c r="J7100" i="155" s="1"/>
  <c r="M7099" i="155"/>
  <c r="H7099" i="155"/>
  <c r="J7099" i="155" s="1"/>
  <c r="M7098" i="155"/>
  <c r="H7098" i="155"/>
  <c r="N7098" i="155" s="1"/>
  <c r="M7097" i="155"/>
  <c r="H7097" i="155"/>
  <c r="N7097" i="155" s="1"/>
  <c r="M7096" i="155"/>
  <c r="H7096" i="155"/>
  <c r="J7096" i="155" s="1"/>
  <c r="M7095" i="155"/>
  <c r="H7095" i="155"/>
  <c r="N7095" i="155" s="1"/>
  <c r="M7094" i="155"/>
  <c r="H7094" i="155"/>
  <c r="N7094" i="155" s="1"/>
  <c r="M7093" i="155"/>
  <c r="H7093" i="155"/>
  <c r="J7093" i="155" s="1"/>
  <c r="M7092" i="155"/>
  <c r="H7092" i="155"/>
  <c r="J7092" i="155" s="1"/>
  <c r="M7091" i="155"/>
  <c r="H7091" i="155"/>
  <c r="J7091" i="155" s="1"/>
  <c r="H7090" i="155"/>
  <c r="M7086" i="155"/>
  <c r="F7086" i="155"/>
  <c r="G7086" i="155" s="1"/>
  <c r="H7086" i="155" s="1"/>
  <c r="M7085" i="155"/>
  <c r="F7085" i="155"/>
  <c r="G7085" i="155" s="1"/>
  <c r="H7085" i="155" s="1"/>
  <c r="M7084" i="155"/>
  <c r="F7084" i="155"/>
  <c r="G7084" i="155" s="1"/>
  <c r="H7084" i="155" s="1"/>
  <c r="M7083" i="155"/>
  <c r="F7083" i="155"/>
  <c r="G7083" i="155" s="1"/>
  <c r="H7083" i="155" s="1"/>
  <c r="M7082" i="155"/>
  <c r="F7082" i="155"/>
  <c r="G7082" i="155" s="1"/>
  <c r="H7082" i="155" s="1"/>
  <c r="J7082" i="155" s="1"/>
  <c r="M7081" i="155"/>
  <c r="F7081" i="155"/>
  <c r="G7081" i="155" s="1"/>
  <c r="H7081" i="155" s="1"/>
  <c r="M7080" i="155"/>
  <c r="F7080" i="155"/>
  <c r="G7080" i="155" s="1"/>
  <c r="H7080" i="155" s="1"/>
  <c r="M7079" i="155"/>
  <c r="F7079" i="155"/>
  <c r="G7079" i="155" s="1"/>
  <c r="H7079" i="155" s="1"/>
  <c r="M7078" i="155"/>
  <c r="F7078" i="155"/>
  <c r="G7078" i="155" s="1"/>
  <c r="H7078" i="155" s="1"/>
  <c r="M7077" i="155"/>
  <c r="F7077" i="155"/>
  <c r="G7077" i="155" s="1"/>
  <c r="H7077" i="155" s="1"/>
  <c r="F7075" i="155"/>
  <c r="G7075" i="155" s="1"/>
  <c r="H7075" i="155" s="1"/>
  <c r="F7074" i="155"/>
  <c r="G7074" i="155" s="1"/>
  <c r="H7074" i="155" s="1"/>
  <c r="M7070" i="155"/>
  <c r="F7070" i="155"/>
  <c r="G7070" i="155" s="1"/>
  <c r="H7070" i="155" s="1"/>
  <c r="M7069" i="155"/>
  <c r="F7069" i="155"/>
  <c r="G7069" i="155" s="1"/>
  <c r="H7069" i="155" s="1"/>
  <c r="M7068" i="155"/>
  <c r="F7068" i="155"/>
  <c r="G7068" i="155" s="1"/>
  <c r="H7068" i="155" s="1"/>
  <c r="M7067" i="155"/>
  <c r="F7067" i="155"/>
  <c r="G7067" i="155" s="1"/>
  <c r="H7067" i="155" s="1"/>
  <c r="M7066" i="155"/>
  <c r="F7066" i="155"/>
  <c r="G7066" i="155" s="1"/>
  <c r="H7066" i="155" s="1"/>
  <c r="M7065" i="155"/>
  <c r="F7065" i="155"/>
  <c r="G7065" i="155" s="1"/>
  <c r="H7065" i="155" s="1"/>
  <c r="M7064" i="155"/>
  <c r="F7064" i="155"/>
  <c r="G7064" i="155" s="1"/>
  <c r="H7064" i="155" s="1"/>
  <c r="N7063" i="155"/>
  <c r="N7062" i="155"/>
  <c r="N7061" i="155"/>
  <c r="N7060" i="155"/>
  <c r="N7059" i="155"/>
  <c r="R7056" i="155"/>
  <c r="J10050" i="155" l="1"/>
  <c r="N10050" i="155" s="1"/>
  <c r="J10092" i="155"/>
  <c r="N10092" i="155" s="1"/>
  <c r="J10093" i="155"/>
  <c r="N10093" i="155" s="1"/>
  <c r="J10138" i="155"/>
  <c r="N10138" i="155" s="1"/>
  <c r="J10180" i="155"/>
  <c r="N10180" i="155" s="1"/>
  <c r="J10181" i="155"/>
  <c r="N10181" i="155" s="1"/>
  <c r="J10157" i="155"/>
  <c r="J11340" i="155"/>
  <c r="J10578" i="155"/>
  <c r="N10578" i="155" s="1"/>
  <c r="J10579" i="155"/>
  <c r="N10579" i="155" s="1"/>
  <c r="N4748" i="155"/>
  <c r="J6888" i="155"/>
  <c r="N6888" i="155" s="1"/>
  <c r="J6884" i="155"/>
  <c r="N6884" i="155" s="1"/>
  <c r="J6885" i="155"/>
  <c r="N6885" i="155" s="1"/>
  <c r="J6883" i="155"/>
  <c r="N6883" i="155" s="1"/>
  <c r="J10791" i="155"/>
  <c r="N10791" i="155" s="1"/>
  <c r="J10788" i="155"/>
  <c r="N10788" i="155" s="1"/>
  <c r="J10789" i="155"/>
  <c r="N10789" i="155" s="1"/>
  <c r="J10787" i="155"/>
  <c r="N10787" i="155" s="1"/>
  <c r="J10786" i="155"/>
  <c r="N10786" i="155" s="1"/>
  <c r="J11076" i="155"/>
  <c r="J10754" i="155"/>
  <c r="N10754" i="155" s="1"/>
  <c r="J10790" i="155"/>
  <c r="J9699" i="155"/>
  <c r="N9699" i="155" s="1"/>
  <c r="J9717" i="155"/>
  <c r="N9717" i="155" s="1"/>
  <c r="J9740" i="155"/>
  <c r="N9740" i="155" s="1"/>
  <c r="J9741" i="155"/>
  <c r="N9741" i="155" s="1"/>
  <c r="J9738" i="155"/>
  <c r="N9738" i="155" s="1"/>
  <c r="J9739" i="155"/>
  <c r="N9739" i="155" s="1"/>
  <c r="J9736" i="155"/>
  <c r="N9736" i="155" s="1"/>
  <c r="J9737" i="155"/>
  <c r="N9737" i="155" s="1"/>
  <c r="J9734" i="155"/>
  <c r="N9734" i="155" s="1"/>
  <c r="J9735" i="155"/>
  <c r="N9735" i="155" s="1"/>
  <c r="J9732" i="155"/>
  <c r="N9732" i="155" s="1"/>
  <c r="J9733" i="155"/>
  <c r="N9733" i="155" s="1"/>
  <c r="J9611" i="155"/>
  <c r="N9611" i="155" s="1"/>
  <c r="J9629" i="155"/>
  <c r="N9629" i="155" s="1"/>
  <c r="J9435" i="155"/>
  <c r="N9435" i="155" s="1"/>
  <c r="J9436" i="155"/>
  <c r="N9436" i="155" s="1"/>
  <c r="J9347" i="155"/>
  <c r="N9347" i="155" s="1"/>
  <c r="J9348" i="155"/>
  <c r="N9348" i="155" s="1"/>
  <c r="J8202" i="155"/>
  <c r="N8202" i="155" s="1"/>
  <c r="J8220" i="155"/>
  <c r="N8220" i="155" s="1"/>
  <c r="J6886" i="155"/>
  <c r="N6886" i="155" s="1"/>
  <c r="J6887" i="155"/>
  <c r="N6887" i="155" s="1"/>
  <c r="J6903" i="155"/>
  <c r="N6903" i="155" s="1"/>
  <c r="J6904" i="155"/>
  <c r="N6904" i="155" s="1"/>
  <c r="J6901" i="155"/>
  <c r="N6901" i="155" s="1"/>
  <c r="J6902" i="155"/>
  <c r="N6902" i="155" s="1"/>
  <c r="J5540" i="155"/>
  <c r="N7300" i="155"/>
  <c r="J5188" i="155"/>
  <c r="J5716" i="155"/>
  <c r="J6068" i="155"/>
  <c r="J7388" i="155"/>
  <c r="J7036" i="155"/>
  <c r="J6156" i="155"/>
  <c r="N7109" i="155"/>
  <c r="J5892" i="155"/>
  <c r="J5012" i="155"/>
  <c r="J7097" i="155"/>
  <c r="J5452" i="155"/>
  <c r="N7092" i="155"/>
  <c r="J7110" i="155"/>
  <c r="N7113" i="155"/>
  <c r="J7094" i="155"/>
  <c r="H5151" i="155"/>
  <c r="H5122" i="155" s="1"/>
  <c r="H5135" i="155" s="1"/>
  <c r="H5190" i="155" s="1"/>
  <c r="N7100" i="155"/>
  <c r="J7121" i="155"/>
  <c r="N7101" i="155"/>
  <c r="H7116" i="155"/>
  <c r="J7122" i="155"/>
  <c r="N7093" i="155"/>
  <c r="J7102" i="155"/>
  <c r="N7108" i="155"/>
  <c r="N7120" i="155"/>
  <c r="N7105" i="155"/>
  <c r="H7124" i="155"/>
  <c r="J6684" i="155"/>
  <c r="J7300" i="155"/>
  <c r="P12424" i="155"/>
  <c r="N12443" i="155"/>
  <c r="N12444" i="155"/>
  <c r="N12459" i="155"/>
  <c r="J12458" i="155"/>
  <c r="N10618" i="155"/>
  <c r="N10616" i="155"/>
  <c r="J10614" i="155"/>
  <c r="N10614" i="155" s="1"/>
  <c r="J10612" i="155"/>
  <c r="N10612" i="155" s="1"/>
  <c r="J10610" i="155"/>
  <c r="P10576" i="155"/>
  <c r="N10617" i="155"/>
  <c r="N10596" i="155"/>
  <c r="J10594" i="155"/>
  <c r="J10611" i="155"/>
  <c r="N10611" i="155" s="1"/>
  <c r="J10613" i="155"/>
  <c r="N10613" i="155" s="1"/>
  <c r="J10595" i="155"/>
  <c r="N10595" i="155" s="1"/>
  <c r="N10615" i="155"/>
  <c r="J10530" i="155"/>
  <c r="J10529" i="155"/>
  <c r="J10528" i="155"/>
  <c r="J10527" i="155"/>
  <c r="J10526" i="155"/>
  <c r="N10526" i="155" s="1"/>
  <c r="N10531" i="155"/>
  <c r="P10488" i="155"/>
  <c r="J10524" i="155"/>
  <c r="N10524" i="155" s="1"/>
  <c r="J10507" i="155"/>
  <c r="N10507" i="155" s="1"/>
  <c r="J10522" i="155"/>
  <c r="N10492" i="155"/>
  <c r="N10491" i="155"/>
  <c r="J10506" i="155"/>
  <c r="J10525" i="155"/>
  <c r="N10525" i="155" s="1"/>
  <c r="J10508" i="155"/>
  <c r="N10508" i="155" s="1"/>
  <c r="J10523" i="155"/>
  <c r="N10523" i="155" s="1"/>
  <c r="J10490" i="155"/>
  <c r="P10136" i="155"/>
  <c r="J10174" i="155"/>
  <c r="N10174" i="155" s="1"/>
  <c r="J10172" i="155"/>
  <c r="N10172" i="155" s="1"/>
  <c r="J10170" i="155"/>
  <c r="J10178" i="155"/>
  <c r="N10178" i="155" s="1"/>
  <c r="J10176" i="155"/>
  <c r="N10176" i="155" s="1"/>
  <c r="J10171" i="155"/>
  <c r="N10171" i="155" s="1"/>
  <c r="J10173" i="155"/>
  <c r="N10173" i="155" s="1"/>
  <c r="J10155" i="155"/>
  <c r="N10155" i="155" s="1"/>
  <c r="N10140" i="155"/>
  <c r="J10177" i="155"/>
  <c r="N10177" i="155" s="1"/>
  <c r="J10154" i="155"/>
  <c r="J10139" i="155"/>
  <c r="N10139" i="155" s="1"/>
  <c r="J10156" i="155"/>
  <c r="N10156" i="155" s="1"/>
  <c r="J10175" i="155"/>
  <c r="N10175" i="155" s="1"/>
  <c r="J10179" i="155"/>
  <c r="N10179" i="155" s="1"/>
  <c r="J10085" i="155"/>
  <c r="N10085" i="155" s="1"/>
  <c r="P10048" i="155"/>
  <c r="J10090" i="155"/>
  <c r="N10090" i="155" s="1"/>
  <c r="J10088" i="155"/>
  <c r="N10088" i="155" s="1"/>
  <c r="J10083" i="155"/>
  <c r="N10083" i="155" s="1"/>
  <c r="J10068" i="155"/>
  <c r="N10068" i="155" s="1"/>
  <c r="J10089" i="155"/>
  <c r="N10089" i="155" s="1"/>
  <c r="J10086" i="155"/>
  <c r="N10086" i="155" s="1"/>
  <c r="J10066" i="155"/>
  <c r="J10067" i="155"/>
  <c r="N10067" i="155" s="1"/>
  <c r="J10082" i="155"/>
  <c r="J10051" i="155"/>
  <c r="N10051" i="155" s="1"/>
  <c r="J10087" i="155"/>
  <c r="N10087" i="155" s="1"/>
  <c r="N10052" i="155"/>
  <c r="J10084" i="155"/>
  <c r="N10084" i="155" s="1"/>
  <c r="J10091" i="155"/>
  <c r="N10091" i="155" s="1"/>
  <c r="N9962" i="155"/>
  <c r="N10003" i="155"/>
  <c r="N10001" i="155"/>
  <c r="J9999" i="155"/>
  <c r="N9999" i="155" s="1"/>
  <c r="P9960" i="155"/>
  <c r="J9998" i="155"/>
  <c r="N9998" i="155" s="1"/>
  <c r="J9996" i="155"/>
  <c r="N9996" i="155" s="1"/>
  <c r="J9994" i="155"/>
  <c r="J9997" i="155"/>
  <c r="N9997" i="155" s="1"/>
  <c r="J9995" i="155"/>
  <c r="N9995" i="155" s="1"/>
  <c r="N9964" i="155"/>
  <c r="J9978" i="155"/>
  <c r="J9963" i="155"/>
  <c r="N9963" i="155" s="1"/>
  <c r="J10000" i="155"/>
  <c r="N10000" i="155" s="1"/>
  <c r="N10002" i="155"/>
  <c r="J9980" i="155"/>
  <c r="N9980" i="155" s="1"/>
  <c r="J9979" i="155"/>
  <c r="N9979" i="155" s="1"/>
  <c r="P9696" i="155"/>
  <c r="J9716" i="155"/>
  <c r="N9716" i="155" s="1"/>
  <c r="J9714" i="155"/>
  <c r="J9731" i="155"/>
  <c r="N9731" i="155" s="1"/>
  <c r="J9715" i="155"/>
  <c r="N9715" i="155" s="1"/>
  <c r="J9730" i="155"/>
  <c r="J9698" i="155"/>
  <c r="P12512" i="155"/>
  <c r="N12547" i="155"/>
  <c r="N12532" i="155"/>
  <c r="N12531" i="155"/>
  <c r="J12546" i="155"/>
  <c r="N12514" i="155"/>
  <c r="N12527" i="155" s="1"/>
  <c r="J9626" i="155"/>
  <c r="P9608" i="155"/>
  <c r="J9643" i="155"/>
  <c r="N9643" i="155" s="1"/>
  <c r="J9628" i="155"/>
  <c r="N9628" i="155" s="1"/>
  <c r="J9627" i="155"/>
  <c r="N9627" i="155" s="1"/>
  <c r="J9642" i="155"/>
  <c r="J9610" i="155"/>
  <c r="P12336" i="155"/>
  <c r="N12356" i="155"/>
  <c r="N12371" i="155"/>
  <c r="J12370" i="155"/>
  <c r="N12355" i="155"/>
  <c r="J9467" i="155"/>
  <c r="N9467" i="155" s="1"/>
  <c r="P9432" i="155"/>
  <c r="J9451" i="155"/>
  <c r="N9451" i="155" s="1"/>
  <c r="J9452" i="155"/>
  <c r="N9452" i="155" s="1"/>
  <c r="J9466" i="155"/>
  <c r="J9450" i="155"/>
  <c r="J9434" i="155"/>
  <c r="P9344" i="155"/>
  <c r="J9379" i="155"/>
  <c r="N9379" i="155" s="1"/>
  <c r="J9363" i="155"/>
  <c r="N9363" i="155" s="1"/>
  <c r="J9362" i="155"/>
  <c r="J9364" i="155"/>
  <c r="N9364" i="155" s="1"/>
  <c r="J9378" i="155"/>
  <c r="J9346" i="155"/>
  <c r="J9203" i="155"/>
  <c r="N9203" i="155" s="1"/>
  <c r="P9168" i="155"/>
  <c r="J9188" i="155"/>
  <c r="N9188" i="155" s="1"/>
  <c r="J9202" i="155"/>
  <c r="J9187" i="155"/>
  <c r="N9187" i="155" s="1"/>
  <c r="J9186" i="155"/>
  <c r="J9170" i="155"/>
  <c r="P11280" i="155"/>
  <c r="N11299" i="155"/>
  <c r="N11283" i="155"/>
  <c r="J11298" i="155"/>
  <c r="P8200" i="155"/>
  <c r="J8219" i="155"/>
  <c r="N8219" i="155" s="1"/>
  <c r="J8203" i="155"/>
  <c r="N8203" i="155" s="1"/>
  <c r="J8218" i="155"/>
  <c r="N11195" i="155"/>
  <c r="N11207" i="155" s="1"/>
  <c r="J11226" i="155"/>
  <c r="P11192" i="155"/>
  <c r="N11211" i="155"/>
  <c r="N11212" i="155"/>
  <c r="N11213" i="155"/>
  <c r="P8112" i="155"/>
  <c r="J8115" i="155"/>
  <c r="N8115" i="155" s="1"/>
  <c r="J8130" i="155"/>
  <c r="J8131" i="155"/>
  <c r="N8131" i="155" s="1"/>
  <c r="J8133" i="155"/>
  <c r="N8133" i="155" s="1"/>
  <c r="J8132" i="155"/>
  <c r="N8132" i="155" s="1"/>
  <c r="J8114" i="155"/>
  <c r="N11018" i="155"/>
  <c r="N11037" i="155"/>
  <c r="P11016" i="155"/>
  <c r="J11034" i="155"/>
  <c r="N11035" i="155"/>
  <c r="N11036" i="155"/>
  <c r="N11019" i="155"/>
  <c r="P10752" i="155"/>
  <c r="J10771" i="155"/>
  <c r="N10771" i="155" s="1"/>
  <c r="J10770" i="155"/>
  <c r="J10772" i="155"/>
  <c r="N10772" i="155" s="1"/>
  <c r="N10755" i="155"/>
  <c r="N10666" i="155"/>
  <c r="P10664" i="155"/>
  <c r="N10701" i="155"/>
  <c r="N10700" i="155"/>
  <c r="N10699" i="155"/>
  <c r="J10698" i="155"/>
  <c r="N10668" i="155"/>
  <c r="N10667" i="155"/>
  <c r="N10684" i="155"/>
  <c r="N10683" i="155"/>
  <c r="P6880" i="155"/>
  <c r="J6900" i="155"/>
  <c r="N6900" i="155" s="1"/>
  <c r="J6914" i="155"/>
  <c r="J6917" i="155"/>
  <c r="N6917" i="155" s="1"/>
  <c r="J6918" i="155"/>
  <c r="N6918" i="155" s="1"/>
  <c r="N6919" i="155"/>
  <c r="J6916" i="155"/>
  <c r="N6916" i="155" s="1"/>
  <c r="J6915" i="155"/>
  <c r="N6915" i="155" s="1"/>
  <c r="J6899" i="155"/>
  <c r="N6899" i="155" s="1"/>
  <c r="J6898" i="155"/>
  <c r="J6882" i="155"/>
  <c r="N6220" i="155"/>
  <c r="N6221" i="155"/>
  <c r="J6178" i="155"/>
  <c r="N6178" i="155" s="1"/>
  <c r="N6219" i="155"/>
  <c r="P6176" i="155"/>
  <c r="N6180" i="155"/>
  <c r="J6195" i="155"/>
  <c r="N6195" i="155" s="1"/>
  <c r="N6196" i="155"/>
  <c r="N6179" i="155"/>
  <c r="J6210" i="155"/>
  <c r="N6214" i="155"/>
  <c r="N6211" i="155"/>
  <c r="N6218" i="155"/>
  <c r="J6194" i="155"/>
  <c r="N6212" i="155"/>
  <c r="N6213" i="155"/>
  <c r="N6216" i="155"/>
  <c r="N6215" i="155"/>
  <c r="N6217" i="155"/>
  <c r="H6631" i="155"/>
  <c r="H6686" i="155" s="1"/>
  <c r="H6983" i="155"/>
  <c r="H7038" i="155" s="1"/>
  <c r="H5839" i="155"/>
  <c r="H5894" i="155" s="1"/>
  <c r="H5663" i="155"/>
  <c r="H5718" i="155" s="1"/>
  <c r="J5650" i="155" s="1"/>
  <c r="J5663" i="155" s="1"/>
  <c r="H5487" i="155"/>
  <c r="H5542" i="155" s="1"/>
  <c r="J5475" i="155" s="1"/>
  <c r="N5475" i="155" s="1"/>
  <c r="H5399" i="155"/>
  <c r="H5454" i="155" s="1"/>
  <c r="J5387" i="155" s="1"/>
  <c r="N5387" i="155" s="1"/>
  <c r="H7247" i="155"/>
  <c r="H7302" i="155" s="1"/>
  <c r="H7335" i="155"/>
  <c r="H7390" i="155" s="1"/>
  <c r="J5100" i="155"/>
  <c r="H5047" i="155"/>
  <c r="H5102" i="155" s="1"/>
  <c r="H4959" i="155"/>
  <c r="H5014" i="155" s="1"/>
  <c r="H6103" i="155"/>
  <c r="H6158" i="155" s="1"/>
  <c r="H6015" i="155"/>
  <c r="H6070" i="155" s="1"/>
  <c r="J6332" i="155"/>
  <c r="H6279" i="155"/>
  <c r="H6334" i="155" s="1"/>
  <c r="H4695" i="155"/>
  <c r="H4750" i="155" s="1"/>
  <c r="J4683" i="155" s="1"/>
  <c r="N4683" i="155" s="1"/>
  <c r="J4748" i="155"/>
  <c r="N7065" i="155"/>
  <c r="J7065" i="155"/>
  <c r="J7081" i="155"/>
  <c r="N7081" i="155"/>
  <c r="J7068" i="155"/>
  <c r="N7068" i="155"/>
  <c r="N7079" i="155"/>
  <c r="J7079" i="155"/>
  <c r="N7066" i="155"/>
  <c r="J7066" i="155"/>
  <c r="J7077" i="155"/>
  <c r="N7077" i="155"/>
  <c r="N7086" i="155"/>
  <c r="J7086" i="155"/>
  <c r="J7070" i="155"/>
  <c r="N7070" i="155"/>
  <c r="N7084" i="155"/>
  <c r="J7084" i="155"/>
  <c r="N7064" i="155"/>
  <c r="J7064" i="155"/>
  <c r="N7069" i="155"/>
  <c r="J7069" i="155"/>
  <c r="N7080" i="155"/>
  <c r="J7080" i="155"/>
  <c r="N7083" i="155"/>
  <c r="J7083" i="155"/>
  <c r="H7087" i="155"/>
  <c r="H7058" i="155" s="1"/>
  <c r="N7067" i="155"/>
  <c r="J7067" i="155"/>
  <c r="N7078" i="155"/>
  <c r="J7078" i="155"/>
  <c r="J7085" i="155"/>
  <c r="N7085" i="155"/>
  <c r="N7091" i="155"/>
  <c r="J7098" i="155"/>
  <c r="J7106" i="155"/>
  <c r="N7112" i="155"/>
  <c r="J7114" i="155"/>
  <c r="J7111" i="155"/>
  <c r="J7123" i="155"/>
  <c r="N7082" i="155"/>
  <c r="N7099" i="155"/>
  <c r="N7107" i="155"/>
  <c r="N7115" i="155"/>
  <c r="N7119" i="155"/>
  <c r="N7096" i="155"/>
  <c r="N7104" i="155"/>
  <c r="J7095" i="155"/>
  <c r="J7103" i="155"/>
  <c r="J7119" i="155"/>
  <c r="F4419" i="155"/>
  <c r="G4419" i="155" s="1"/>
  <c r="M4483" i="155"/>
  <c r="H4483" i="155"/>
  <c r="N4483" i="155" s="1"/>
  <c r="M4482" i="155"/>
  <c r="H4482" i="155"/>
  <c r="J4482" i="155" s="1"/>
  <c r="M4481" i="155"/>
  <c r="H4481" i="155"/>
  <c r="J4481" i="155" s="1"/>
  <c r="M4480" i="155"/>
  <c r="H4480" i="155"/>
  <c r="N4480" i="155" s="1"/>
  <c r="M4479" i="155"/>
  <c r="H4479" i="155"/>
  <c r="N4479" i="155" s="1"/>
  <c r="M4475" i="155"/>
  <c r="H4475" i="155"/>
  <c r="N4475" i="155" s="1"/>
  <c r="M4474" i="155"/>
  <c r="H4474" i="155"/>
  <c r="N4474" i="155" s="1"/>
  <c r="M4473" i="155"/>
  <c r="H4473" i="155"/>
  <c r="N4473" i="155" s="1"/>
  <c r="M4472" i="155"/>
  <c r="H4472" i="155"/>
  <c r="N4472" i="155" s="1"/>
  <c r="M4471" i="155"/>
  <c r="H4471" i="155"/>
  <c r="N4471" i="155" s="1"/>
  <c r="M4470" i="155"/>
  <c r="H4470" i="155"/>
  <c r="N4470" i="155" s="1"/>
  <c r="M4469" i="155"/>
  <c r="H4469" i="155"/>
  <c r="J4469" i="155" s="1"/>
  <c r="M4468" i="155"/>
  <c r="H4468" i="155"/>
  <c r="N4468" i="155" s="1"/>
  <c r="M4467" i="155"/>
  <c r="H4467" i="155"/>
  <c r="N4467" i="155" s="1"/>
  <c r="M4466" i="155"/>
  <c r="H4466" i="155"/>
  <c r="N4466" i="155" s="1"/>
  <c r="M4465" i="155"/>
  <c r="H4465" i="155"/>
  <c r="N4465" i="155" s="1"/>
  <c r="M4464" i="155"/>
  <c r="H4464" i="155"/>
  <c r="N4464" i="155" s="1"/>
  <c r="M4463" i="155"/>
  <c r="H4463" i="155"/>
  <c r="N4463" i="155" s="1"/>
  <c r="M4462" i="155"/>
  <c r="H4462" i="155"/>
  <c r="N4462" i="155" s="1"/>
  <c r="M4461" i="155"/>
  <c r="H4461" i="155"/>
  <c r="J4461" i="155" s="1"/>
  <c r="M4460" i="155"/>
  <c r="H4460" i="155"/>
  <c r="N4460" i="155" s="1"/>
  <c r="M4459" i="155"/>
  <c r="H4459" i="155"/>
  <c r="N4459" i="155" s="1"/>
  <c r="M4458" i="155"/>
  <c r="H4458" i="155"/>
  <c r="N4458" i="155" s="1"/>
  <c r="M4457" i="155"/>
  <c r="H4457" i="155"/>
  <c r="N4457" i="155" s="1"/>
  <c r="M4456" i="155"/>
  <c r="H4456" i="155"/>
  <c r="N4456" i="155" s="1"/>
  <c r="M4455" i="155"/>
  <c r="H4455" i="155"/>
  <c r="N4455" i="155" s="1"/>
  <c r="N4454" i="155"/>
  <c r="M4446" i="155"/>
  <c r="F4446" i="155"/>
  <c r="G4446" i="155" s="1"/>
  <c r="H4446" i="155" s="1"/>
  <c r="M4445" i="155"/>
  <c r="F4445" i="155"/>
  <c r="G4445" i="155" s="1"/>
  <c r="H4445" i="155" s="1"/>
  <c r="M4444" i="155"/>
  <c r="F4444" i="155"/>
  <c r="G4444" i="155" s="1"/>
  <c r="H4444" i="155" s="1"/>
  <c r="M4443" i="155"/>
  <c r="F4443" i="155"/>
  <c r="G4443" i="155" s="1"/>
  <c r="H4443" i="155" s="1"/>
  <c r="M4442" i="155"/>
  <c r="F4442" i="155"/>
  <c r="G4442" i="155" s="1"/>
  <c r="H4442" i="155" s="1"/>
  <c r="M4441" i="155"/>
  <c r="F4441" i="155"/>
  <c r="G4441" i="155" s="1"/>
  <c r="H4441" i="155" s="1"/>
  <c r="M4440" i="155"/>
  <c r="F4440" i="155"/>
  <c r="G4440" i="155" s="1"/>
  <c r="H4440" i="155" s="1"/>
  <c r="M4439" i="155"/>
  <c r="F4439" i="155"/>
  <c r="G4439" i="155" s="1"/>
  <c r="H4439" i="155" s="1"/>
  <c r="M4438" i="155"/>
  <c r="F4438" i="155"/>
  <c r="G4438" i="155" s="1"/>
  <c r="H4438" i="155" s="1"/>
  <c r="M4437" i="155"/>
  <c r="F4437" i="155"/>
  <c r="G4437" i="155" s="1"/>
  <c r="H4437" i="155" s="1"/>
  <c r="F4436" i="155"/>
  <c r="G4436" i="155" s="1"/>
  <c r="H4436" i="155" s="1"/>
  <c r="F4435" i="155"/>
  <c r="G4435" i="155" s="1"/>
  <c r="H4435" i="155" s="1"/>
  <c r="F4434" i="155"/>
  <c r="G4434" i="155" s="1"/>
  <c r="H4434" i="155" s="1"/>
  <c r="M4430" i="155"/>
  <c r="F4430" i="155"/>
  <c r="G4430" i="155" s="1"/>
  <c r="H4430" i="155" s="1"/>
  <c r="M4429" i="155"/>
  <c r="F4429" i="155"/>
  <c r="G4429" i="155" s="1"/>
  <c r="H4429" i="155" s="1"/>
  <c r="M4428" i="155"/>
  <c r="F4428" i="155"/>
  <c r="G4428" i="155" s="1"/>
  <c r="H4428" i="155" s="1"/>
  <c r="M4427" i="155"/>
  <c r="F4427" i="155"/>
  <c r="G4427" i="155" s="1"/>
  <c r="H4427" i="155" s="1"/>
  <c r="M4426" i="155"/>
  <c r="F4426" i="155"/>
  <c r="G4426" i="155" s="1"/>
  <c r="H4426" i="155" s="1"/>
  <c r="N4426" i="155" s="1"/>
  <c r="M4425" i="155"/>
  <c r="F4425" i="155"/>
  <c r="G4425" i="155" s="1"/>
  <c r="H4425" i="155" s="1"/>
  <c r="M4424" i="155"/>
  <c r="F4424" i="155"/>
  <c r="G4424" i="155" s="1"/>
  <c r="H4424" i="155" s="1"/>
  <c r="N4423" i="155"/>
  <c r="N4422" i="155"/>
  <c r="N4421" i="155"/>
  <c r="R4416" i="155"/>
  <c r="H4365" i="155"/>
  <c r="H4364" i="155"/>
  <c r="H4363" i="155"/>
  <c r="H4362" i="155"/>
  <c r="M4395" i="155"/>
  <c r="H4395" i="155"/>
  <c r="N4395" i="155" s="1"/>
  <c r="M4394" i="155"/>
  <c r="H4394" i="155"/>
  <c r="N4394" i="155" s="1"/>
  <c r="M4393" i="155"/>
  <c r="H4393" i="155"/>
  <c r="J4393" i="155" s="1"/>
  <c r="M4392" i="155"/>
  <c r="H4392" i="155"/>
  <c r="M4391" i="155"/>
  <c r="H4391" i="155"/>
  <c r="N4391" i="155" s="1"/>
  <c r="M4387" i="155"/>
  <c r="H4387" i="155"/>
  <c r="N4387" i="155" s="1"/>
  <c r="M4386" i="155"/>
  <c r="H4386" i="155"/>
  <c r="N4386" i="155" s="1"/>
  <c r="M4385" i="155"/>
  <c r="H4385" i="155"/>
  <c r="N4385" i="155" s="1"/>
  <c r="M4384" i="155"/>
  <c r="H4384" i="155"/>
  <c r="J4384" i="155" s="1"/>
  <c r="M4383" i="155"/>
  <c r="H4383" i="155"/>
  <c r="N4383" i="155" s="1"/>
  <c r="M4382" i="155"/>
  <c r="H4382" i="155"/>
  <c r="N4382" i="155" s="1"/>
  <c r="M4381" i="155"/>
  <c r="H4381" i="155"/>
  <c r="J4381" i="155" s="1"/>
  <c r="M4380" i="155"/>
  <c r="H4380" i="155"/>
  <c r="N4380" i="155" s="1"/>
  <c r="M4379" i="155"/>
  <c r="H4379" i="155"/>
  <c r="N4379" i="155" s="1"/>
  <c r="M4378" i="155"/>
  <c r="H4378" i="155"/>
  <c r="N4378" i="155" s="1"/>
  <c r="M4377" i="155"/>
  <c r="H4377" i="155"/>
  <c r="J4377" i="155" s="1"/>
  <c r="M4376" i="155"/>
  <c r="H4376" i="155"/>
  <c r="J4376" i="155" s="1"/>
  <c r="M4375" i="155"/>
  <c r="H4375" i="155"/>
  <c r="N4375" i="155" s="1"/>
  <c r="M4374" i="155"/>
  <c r="H4374" i="155"/>
  <c r="N4374" i="155" s="1"/>
  <c r="M4373" i="155"/>
  <c r="H4373" i="155"/>
  <c r="N4373" i="155" s="1"/>
  <c r="M4372" i="155"/>
  <c r="H4372" i="155"/>
  <c r="N4372" i="155" s="1"/>
  <c r="M4371" i="155"/>
  <c r="H4371" i="155"/>
  <c r="J4371" i="155" s="1"/>
  <c r="M4370" i="155"/>
  <c r="H4370" i="155"/>
  <c r="N4370" i="155" s="1"/>
  <c r="M4369" i="155"/>
  <c r="H4369" i="155"/>
  <c r="H4368" i="155"/>
  <c r="H4367" i="155"/>
  <c r="H4366" i="155"/>
  <c r="M4358" i="155"/>
  <c r="F4358" i="155"/>
  <c r="G4358" i="155" s="1"/>
  <c r="H4358" i="155" s="1"/>
  <c r="M4357" i="155"/>
  <c r="F4357" i="155"/>
  <c r="G4357" i="155" s="1"/>
  <c r="H4357" i="155" s="1"/>
  <c r="M4356" i="155"/>
  <c r="F4356" i="155"/>
  <c r="G4356" i="155" s="1"/>
  <c r="H4356" i="155" s="1"/>
  <c r="M4355" i="155"/>
  <c r="F4355" i="155"/>
  <c r="G4355" i="155" s="1"/>
  <c r="H4355" i="155" s="1"/>
  <c r="M4354" i="155"/>
  <c r="F4354" i="155"/>
  <c r="G4354" i="155" s="1"/>
  <c r="H4354" i="155" s="1"/>
  <c r="M4353" i="155"/>
  <c r="F4353" i="155"/>
  <c r="G4353" i="155" s="1"/>
  <c r="H4353" i="155" s="1"/>
  <c r="M4352" i="155"/>
  <c r="F4352" i="155"/>
  <c r="G4352" i="155" s="1"/>
  <c r="H4352" i="155" s="1"/>
  <c r="M4351" i="155"/>
  <c r="F4351" i="155"/>
  <c r="G4351" i="155" s="1"/>
  <c r="H4351" i="155" s="1"/>
  <c r="N4351" i="155" s="1"/>
  <c r="M4350" i="155"/>
  <c r="F4350" i="155"/>
  <c r="G4350" i="155" s="1"/>
  <c r="H4350" i="155" s="1"/>
  <c r="M4349" i="155"/>
  <c r="F4349" i="155"/>
  <c r="G4349" i="155" s="1"/>
  <c r="H4349" i="155" s="1"/>
  <c r="F4348" i="155"/>
  <c r="G4348" i="155" s="1"/>
  <c r="H4348" i="155" s="1"/>
  <c r="F4347" i="155"/>
  <c r="G4347" i="155" s="1"/>
  <c r="H4347" i="155" s="1"/>
  <c r="F4346" i="155"/>
  <c r="G4346" i="155" s="1"/>
  <c r="H4346" i="155" s="1"/>
  <c r="M4342" i="155"/>
  <c r="F4342" i="155"/>
  <c r="G4342" i="155" s="1"/>
  <c r="H4342" i="155" s="1"/>
  <c r="M4341" i="155"/>
  <c r="F4341" i="155"/>
  <c r="G4341" i="155" s="1"/>
  <c r="H4341" i="155" s="1"/>
  <c r="M4340" i="155"/>
  <c r="F4340" i="155"/>
  <c r="G4340" i="155" s="1"/>
  <c r="H4340" i="155" s="1"/>
  <c r="N4340" i="155" s="1"/>
  <c r="M4339" i="155"/>
  <c r="F4339" i="155"/>
  <c r="G4339" i="155" s="1"/>
  <c r="H4339" i="155" s="1"/>
  <c r="M4338" i="155"/>
  <c r="F4338" i="155"/>
  <c r="G4338" i="155" s="1"/>
  <c r="H4338" i="155" s="1"/>
  <c r="M4337" i="155"/>
  <c r="F4337" i="155"/>
  <c r="G4337" i="155" s="1"/>
  <c r="H4337" i="155" s="1"/>
  <c r="M4336" i="155"/>
  <c r="F4336" i="155"/>
  <c r="G4336" i="155" s="1"/>
  <c r="H4336" i="155" s="1"/>
  <c r="N4335" i="155"/>
  <c r="N4334" i="155"/>
  <c r="N4333" i="155"/>
  <c r="R4328" i="155"/>
  <c r="M4219" i="155"/>
  <c r="H4219" i="155"/>
  <c r="J4219" i="155" s="1"/>
  <c r="M4218" i="155"/>
  <c r="H4218" i="155"/>
  <c r="N4218" i="155" s="1"/>
  <c r="M4217" i="155"/>
  <c r="H4217" i="155"/>
  <c r="J4217" i="155" s="1"/>
  <c r="N4216" i="155"/>
  <c r="N4215" i="155"/>
  <c r="M4211" i="155"/>
  <c r="H4211" i="155"/>
  <c r="N4211" i="155" s="1"/>
  <c r="M4210" i="155"/>
  <c r="H4210" i="155"/>
  <c r="J4210" i="155" s="1"/>
  <c r="M4209" i="155"/>
  <c r="H4209" i="155"/>
  <c r="N4209" i="155" s="1"/>
  <c r="M4208" i="155"/>
  <c r="H4208" i="155"/>
  <c r="N4208" i="155" s="1"/>
  <c r="M4207" i="155"/>
  <c r="H4207" i="155"/>
  <c r="J4207" i="155" s="1"/>
  <c r="M4206" i="155"/>
  <c r="H4206" i="155"/>
  <c r="J4206" i="155" s="1"/>
  <c r="M4205" i="155"/>
  <c r="H4205" i="155"/>
  <c r="J4205" i="155" s="1"/>
  <c r="M4204" i="155"/>
  <c r="H4204" i="155"/>
  <c r="N4204" i="155" s="1"/>
  <c r="M4203" i="155"/>
  <c r="H4203" i="155"/>
  <c r="N4203" i="155" s="1"/>
  <c r="M4202" i="155"/>
  <c r="H4202" i="155"/>
  <c r="J4202" i="155" s="1"/>
  <c r="M4201" i="155"/>
  <c r="H4201" i="155"/>
  <c r="N4201" i="155" s="1"/>
  <c r="M4200" i="155"/>
  <c r="H4200" i="155"/>
  <c r="N4200" i="155" s="1"/>
  <c r="M4199" i="155"/>
  <c r="H4199" i="155"/>
  <c r="J4199" i="155" s="1"/>
  <c r="M4198" i="155"/>
  <c r="H4198" i="155"/>
  <c r="N4198" i="155" s="1"/>
  <c r="M4197" i="155"/>
  <c r="H4197" i="155"/>
  <c r="J4197" i="155" s="1"/>
  <c r="M4196" i="155"/>
  <c r="H4196" i="155"/>
  <c r="N4196" i="155" s="1"/>
  <c r="M4195" i="155"/>
  <c r="H4195" i="155"/>
  <c r="N4195" i="155" s="1"/>
  <c r="M4194" i="155"/>
  <c r="H4194" i="155"/>
  <c r="J4194" i="155" s="1"/>
  <c r="M4193" i="155"/>
  <c r="H4193" i="155"/>
  <c r="N4193" i="155" s="1"/>
  <c r="N4192" i="155"/>
  <c r="N4191" i="155"/>
  <c r="N4190" i="155"/>
  <c r="N4189" i="155"/>
  <c r="N4188" i="155"/>
  <c r="H4186" i="155"/>
  <c r="M4182" i="155"/>
  <c r="F4182" i="155"/>
  <c r="G4182" i="155" s="1"/>
  <c r="H4182" i="155" s="1"/>
  <c r="M4181" i="155"/>
  <c r="F4181" i="155"/>
  <c r="G4181" i="155" s="1"/>
  <c r="H4181" i="155" s="1"/>
  <c r="M4180" i="155"/>
  <c r="F4180" i="155"/>
  <c r="G4180" i="155" s="1"/>
  <c r="H4180" i="155" s="1"/>
  <c r="M4179" i="155"/>
  <c r="F4179" i="155"/>
  <c r="G4179" i="155" s="1"/>
  <c r="H4179" i="155" s="1"/>
  <c r="J4179" i="155" s="1"/>
  <c r="M4178" i="155"/>
  <c r="F4178" i="155"/>
  <c r="G4178" i="155" s="1"/>
  <c r="H4178" i="155" s="1"/>
  <c r="M4177" i="155"/>
  <c r="F4177" i="155"/>
  <c r="G4177" i="155" s="1"/>
  <c r="H4177" i="155" s="1"/>
  <c r="M4176" i="155"/>
  <c r="F4176" i="155"/>
  <c r="G4176" i="155" s="1"/>
  <c r="H4176" i="155" s="1"/>
  <c r="M4175" i="155"/>
  <c r="F4175" i="155"/>
  <c r="G4175" i="155" s="1"/>
  <c r="H4175" i="155" s="1"/>
  <c r="M4174" i="155"/>
  <c r="F4174" i="155"/>
  <c r="G4174" i="155" s="1"/>
  <c r="H4174" i="155" s="1"/>
  <c r="M4173" i="155"/>
  <c r="F4173" i="155"/>
  <c r="G4173" i="155" s="1"/>
  <c r="H4173" i="155" s="1"/>
  <c r="F4172" i="155"/>
  <c r="G4172" i="155" s="1"/>
  <c r="H4172" i="155" s="1"/>
  <c r="F4171" i="155"/>
  <c r="G4171" i="155" s="1"/>
  <c r="H4171" i="155" s="1"/>
  <c r="M4166" i="155"/>
  <c r="F4166" i="155"/>
  <c r="G4166" i="155" s="1"/>
  <c r="H4166" i="155" s="1"/>
  <c r="M4165" i="155"/>
  <c r="F4165" i="155"/>
  <c r="G4165" i="155" s="1"/>
  <c r="H4165" i="155" s="1"/>
  <c r="M4164" i="155"/>
  <c r="F4164" i="155"/>
  <c r="G4164" i="155" s="1"/>
  <c r="H4164" i="155" s="1"/>
  <c r="M4163" i="155"/>
  <c r="F4163" i="155"/>
  <c r="G4163" i="155" s="1"/>
  <c r="H4163" i="155" s="1"/>
  <c r="M4162" i="155"/>
  <c r="F4162" i="155"/>
  <c r="G4162" i="155" s="1"/>
  <c r="H4162" i="155" s="1"/>
  <c r="M4161" i="155"/>
  <c r="F4161" i="155"/>
  <c r="G4161" i="155" s="1"/>
  <c r="H4161" i="155" s="1"/>
  <c r="N4161" i="155" s="1"/>
  <c r="M4160" i="155"/>
  <c r="F4160" i="155"/>
  <c r="G4160" i="155" s="1"/>
  <c r="H4160" i="155" s="1"/>
  <c r="M4159" i="155"/>
  <c r="F4159" i="155"/>
  <c r="G4159" i="155" s="1"/>
  <c r="H4159" i="155" s="1"/>
  <c r="N4158" i="155"/>
  <c r="N4157" i="155"/>
  <c r="M4156" i="155"/>
  <c r="F4156" i="155"/>
  <c r="G4156" i="155" s="1"/>
  <c r="H4156" i="155" s="1"/>
  <c r="M4155" i="155"/>
  <c r="F4155" i="155"/>
  <c r="G4155" i="155" s="1"/>
  <c r="H4155" i="155" s="1"/>
  <c r="R4152" i="155"/>
  <c r="N10591" i="155" l="1"/>
  <c r="J10591" i="155"/>
  <c r="J6976" i="155"/>
  <c r="N6976" i="155" s="1"/>
  <c r="J6973" i="155"/>
  <c r="N6973" i="155" s="1"/>
  <c r="J6974" i="155"/>
  <c r="N6974" i="155" s="1"/>
  <c r="J6971" i="155"/>
  <c r="N6971" i="155" s="1"/>
  <c r="J6972" i="155"/>
  <c r="N6972" i="155" s="1"/>
  <c r="J7323" i="155"/>
  <c r="N7323" i="155" s="1"/>
  <c r="J7324" i="155"/>
  <c r="N7324" i="155" s="1"/>
  <c r="J7325" i="155"/>
  <c r="N7325" i="155" s="1"/>
  <c r="J6285" i="155"/>
  <c r="N6285" i="155" s="1"/>
  <c r="J6268" i="155"/>
  <c r="N6268" i="155" s="1"/>
  <c r="J6267" i="155"/>
  <c r="N6267" i="155" s="1"/>
  <c r="J6299" i="155"/>
  <c r="N6299" i="155" s="1"/>
  <c r="J6300" i="155"/>
  <c r="N6300" i="155" s="1"/>
  <c r="J6301" i="155"/>
  <c r="N6301" i="155" s="1"/>
  <c r="J6127" i="155"/>
  <c r="N6127" i="155" s="1"/>
  <c r="J6124" i="155"/>
  <c r="J6123" i="155"/>
  <c r="J6125" i="155"/>
  <c r="J6126" i="155"/>
  <c r="J6128" i="155"/>
  <c r="N6128" i="155" s="1"/>
  <c r="J5123" i="155"/>
  <c r="N5123" i="155" s="1"/>
  <c r="J5124" i="155"/>
  <c r="N5124" i="155" s="1"/>
  <c r="J5860" i="155"/>
  <c r="J5861" i="155"/>
  <c r="N10767" i="155"/>
  <c r="N10790" i="155"/>
  <c r="N10812" i="155" s="1"/>
  <c r="J10812" i="155"/>
  <c r="J7341" i="155"/>
  <c r="N7341" i="155" s="1"/>
  <c r="J7342" i="155"/>
  <c r="N7342" i="155" s="1"/>
  <c r="J7322" i="155"/>
  <c r="J7355" i="155"/>
  <c r="J6992" i="155"/>
  <c r="N6992" i="155" s="1"/>
  <c r="J6975" i="155"/>
  <c r="N6975" i="155" s="1"/>
  <c r="J6990" i="155"/>
  <c r="N6990" i="155" s="1"/>
  <c r="J6991" i="155"/>
  <c r="N6991" i="155" s="1"/>
  <c r="J6970" i="155"/>
  <c r="J6989" i="155"/>
  <c r="N6989" i="155" s="1"/>
  <c r="J6303" i="155"/>
  <c r="N6303" i="155" s="1"/>
  <c r="J6304" i="155"/>
  <c r="N6304" i="155" s="1"/>
  <c r="J6266" i="155"/>
  <c r="N6266" i="155" s="1"/>
  <c r="J6302" i="155"/>
  <c r="N6302" i="155" s="1"/>
  <c r="J6090" i="155"/>
  <c r="N6090" i="155" s="1"/>
  <c r="J6109" i="155"/>
  <c r="N6109" i="155" s="1"/>
  <c r="J5071" i="155"/>
  <c r="N5071" i="155" s="1"/>
  <c r="J5069" i="155"/>
  <c r="J5068" i="155"/>
  <c r="J5067" i="155"/>
  <c r="J5070" i="155"/>
  <c r="J5055" i="155"/>
  <c r="N5055" i="155" s="1"/>
  <c r="J5035" i="155"/>
  <c r="N5035" i="155" s="1"/>
  <c r="J5037" i="155"/>
  <c r="N5037" i="155" s="1"/>
  <c r="J5036" i="155"/>
  <c r="N5036" i="155" s="1"/>
  <c r="J5038" i="155"/>
  <c r="N5038" i="155" s="1"/>
  <c r="J5053" i="155"/>
  <c r="N5053" i="155" s="1"/>
  <c r="J5054" i="155"/>
  <c r="N5054" i="155" s="1"/>
  <c r="J4946" i="155"/>
  <c r="N4946" i="155" s="1"/>
  <c r="J4947" i="155"/>
  <c r="N4947" i="155" s="1"/>
  <c r="N7124" i="155"/>
  <c r="N4371" i="155"/>
  <c r="J4378" i="155"/>
  <c r="J4391" i="155"/>
  <c r="N4377" i="155"/>
  <c r="J4480" i="155"/>
  <c r="J4387" i="155"/>
  <c r="N4199" i="155"/>
  <c r="J4373" i="155"/>
  <c r="N4393" i="155"/>
  <c r="N4207" i="155"/>
  <c r="N4197" i="155"/>
  <c r="J4379" i="155"/>
  <c r="N4381" i="155"/>
  <c r="J4385" i="155"/>
  <c r="H4476" i="155"/>
  <c r="J4386" i="155"/>
  <c r="N4482" i="155"/>
  <c r="N4205" i="155"/>
  <c r="J4370" i="155"/>
  <c r="H4396" i="155"/>
  <c r="J4196" i="155"/>
  <c r="J4204" i="155"/>
  <c r="J11207" i="155"/>
  <c r="N4194" i="155"/>
  <c r="N4202" i="155"/>
  <c r="N4210" i="155"/>
  <c r="H4220" i="155"/>
  <c r="J4456" i="155"/>
  <c r="J4458" i="155"/>
  <c r="J4460" i="155"/>
  <c r="J4462" i="155"/>
  <c r="J4464" i="155"/>
  <c r="J4466" i="155"/>
  <c r="J4468" i="155"/>
  <c r="J4470" i="155"/>
  <c r="J4472" i="155"/>
  <c r="J4474" i="155"/>
  <c r="N4376" i="155"/>
  <c r="N4384" i="155"/>
  <c r="N5511" i="155"/>
  <c r="N5510" i="155"/>
  <c r="N5508" i="155"/>
  <c r="N5507" i="155"/>
  <c r="N5509" i="155"/>
  <c r="J4193" i="155"/>
  <c r="J4201" i="155"/>
  <c r="J4209" i="155"/>
  <c r="N4217" i="155"/>
  <c r="J7124" i="155"/>
  <c r="J12439" i="155"/>
  <c r="N12426" i="155"/>
  <c r="N12439" i="155" s="1"/>
  <c r="J12484" i="155"/>
  <c r="N12458" i="155"/>
  <c r="N12484" i="155" s="1"/>
  <c r="J12455" i="155"/>
  <c r="N12442" i="155"/>
  <c r="N12455" i="155" s="1"/>
  <c r="J10636" i="155"/>
  <c r="N10610" i="155"/>
  <c r="N10636" i="155" s="1"/>
  <c r="J10607" i="155"/>
  <c r="N10594" i="155"/>
  <c r="N10607" i="155" s="1"/>
  <c r="N10522" i="155"/>
  <c r="J10519" i="155"/>
  <c r="N10506" i="155"/>
  <c r="N10519" i="155" s="1"/>
  <c r="J10503" i="155"/>
  <c r="N10490" i="155"/>
  <c r="N10503" i="155" s="1"/>
  <c r="N10154" i="155"/>
  <c r="J10196" i="155"/>
  <c r="N10170" i="155"/>
  <c r="N10196" i="155" s="1"/>
  <c r="N10151" i="155"/>
  <c r="J10151" i="155"/>
  <c r="N10063" i="155"/>
  <c r="J10108" i="155"/>
  <c r="N10082" i="155"/>
  <c r="N10108" i="155" s="1"/>
  <c r="N10066" i="155"/>
  <c r="J10063" i="155"/>
  <c r="J9991" i="155"/>
  <c r="N9978" i="155"/>
  <c r="N9991" i="155" s="1"/>
  <c r="N9975" i="155"/>
  <c r="J10020" i="155"/>
  <c r="N9994" i="155"/>
  <c r="N10020" i="155" s="1"/>
  <c r="J9975" i="155"/>
  <c r="J9711" i="155"/>
  <c r="N9698" i="155"/>
  <c r="N9711" i="155" s="1"/>
  <c r="J9756" i="155"/>
  <c r="N9730" i="155"/>
  <c r="N9756" i="155" s="1"/>
  <c r="J9727" i="155"/>
  <c r="N9714" i="155"/>
  <c r="N9727" i="155" s="1"/>
  <c r="J12572" i="155"/>
  <c r="N12546" i="155"/>
  <c r="N12572" i="155" s="1"/>
  <c r="J12543" i="155"/>
  <c r="N12530" i="155"/>
  <c r="N12543" i="155" s="1"/>
  <c r="J9623" i="155"/>
  <c r="N9610" i="155"/>
  <c r="N9623" i="155" s="1"/>
  <c r="N9642" i="155"/>
  <c r="N9668" i="155" s="1"/>
  <c r="J9668" i="155"/>
  <c r="J9639" i="155"/>
  <c r="N9626" i="155"/>
  <c r="N9639" i="155" s="1"/>
  <c r="J12351" i="155"/>
  <c r="N12338" i="155"/>
  <c r="N12351" i="155" s="1"/>
  <c r="J12396" i="155"/>
  <c r="N12370" i="155"/>
  <c r="N12396" i="155" s="1"/>
  <c r="J12367" i="155"/>
  <c r="N12354" i="155"/>
  <c r="N12367" i="155" s="1"/>
  <c r="J9447" i="155"/>
  <c r="N9434" i="155"/>
  <c r="N9447" i="155" s="1"/>
  <c r="J9492" i="155"/>
  <c r="N9466" i="155"/>
  <c r="N9492" i="155" s="1"/>
  <c r="J9463" i="155"/>
  <c r="N9450" i="155"/>
  <c r="N9463" i="155" s="1"/>
  <c r="J9359" i="155"/>
  <c r="N9346" i="155"/>
  <c r="N9359" i="155" s="1"/>
  <c r="J9404" i="155"/>
  <c r="N9378" i="155"/>
  <c r="N9404" i="155" s="1"/>
  <c r="J9375" i="155"/>
  <c r="N9362" i="155"/>
  <c r="N9375" i="155" s="1"/>
  <c r="J9183" i="155"/>
  <c r="N9170" i="155"/>
  <c r="N9183" i="155" s="1"/>
  <c r="J9199" i="155"/>
  <c r="N9186" i="155"/>
  <c r="N9199" i="155" s="1"/>
  <c r="J9228" i="155"/>
  <c r="N9202" i="155"/>
  <c r="N9228" i="155" s="1"/>
  <c r="J11311" i="155"/>
  <c r="N11298" i="155"/>
  <c r="N11311" i="155" s="1"/>
  <c r="J11295" i="155"/>
  <c r="N11282" i="155"/>
  <c r="N11295" i="155" s="1"/>
  <c r="J8231" i="155"/>
  <c r="N8218" i="155"/>
  <c r="N8231" i="155" s="1"/>
  <c r="N8215" i="155"/>
  <c r="J8215" i="155"/>
  <c r="J11223" i="155"/>
  <c r="N11210" i="155"/>
  <c r="N11223" i="155" s="1"/>
  <c r="N11226" i="155"/>
  <c r="N11252" i="155" s="1"/>
  <c r="J11252" i="155"/>
  <c r="N8146" i="155"/>
  <c r="N8172" i="155" s="1"/>
  <c r="J8172" i="155"/>
  <c r="J8127" i="155"/>
  <c r="N8114" i="155"/>
  <c r="N8127" i="155" s="1"/>
  <c r="J8143" i="155"/>
  <c r="N8130" i="155"/>
  <c r="N8143" i="155" s="1"/>
  <c r="J11047" i="155"/>
  <c r="N11034" i="155"/>
  <c r="N11047" i="155" s="1"/>
  <c r="N11031" i="155"/>
  <c r="J11031" i="155"/>
  <c r="J10767" i="155"/>
  <c r="J10783" i="155"/>
  <c r="N10770" i="155"/>
  <c r="N10783" i="155" s="1"/>
  <c r="J10724" i="155"/>
  <c r="N10698" i="155"/>
  <c r="N10724" i="155" s="1"/>
  <c r="J10695" i="155"/>
  <c r="N10682" i="155"/>
  <c r="N10695" i="155" s="1"/>
  <c r="N10679" i="155"/>
  <c r="J10679" i="155"/>
  <c r="J6895" i="155"/>
  <c r="N6882" i="155"/>
  <c r="N6895" i="155" s="1"/>
  <c r="J6940" i="155"/>
  <c r="N6914" i="155"/>
  <c r="N6940" i="155" s="1"/>
  <c r="J6911" i="155"/>
  <c r="N6898" i="155"/>
  <c r="N6911" i="155" s="1"/>
  <c r="N6191" i="155"/>
  <c r="J6207" i="155"/>
  <c r="N6194" i="155"/>
  <c r="N6207" i="155" s="1"/>
  <c r="J6191" i="155"/>
  <c r="J6236" i="155"/>
  <c r="N6210" i="155"/>
  <c r="N6236" i="155" s="1"/>
  <c r="P6616" i="155"/>
  <c r="N6651" i="155"/>
  <c r="N6620" i="155"/>
  <c r="J6650" i="155"/>
  <c r="J6634" i="155"/>
  <c r="N6636" i="155"/>
  <c r="J6635" i="155"/>
  <c r="N6635" i="155" s="1"/>
  <c r="N6619" i="155"/>
  <c r="J6618" i="155"/>
  <c r="J7006" i="155"/>
  <c r="N7006" i="155" s="1"/>
  <c r="J7004" i="155"/>
  <c r="N7004" i="155" s="1"/>
  <c r="J7002" i="155"/>
  <c r="P6968" i="155"/>
  <c r="J6986" i="155"/>
  <c r="J6988" i="155"/>
  <c r="N6988" i="155" s="1"/>
  <c r="J7003" i="155"/>
  <c r="N7003" i="155" s="1"/>
  <c r="J7005" i="155"/>
  <c r="N7005" i="155" s="1"/>
  <c r="J6987" i="155"/>
  <c r="N6987" i="155" s="1"/>
  <c r="N7007" i="155"/>
  <c r="P5824" i="155"/>
  <c r="J5842" i="155"/>
  <c r="J5843" i="155"/>
  <c r="N5843" i="155" s="1"/>
  <c r="N5828" i="155"/>
  <c r="J5859" i="155"/>
  <c r="N5859" i="155" s="1"/>
  <c r="J5844" i="155"/>
  <c r="N5844" i="155" s="1"/>
  <c r="J5827" i="155"/>
  <c r="N5827" i="155" s="1"/>
  <c r="J5858" i="155"/>
  <c r="J5826" i="155"/>
  <c r="N5650" i="155"/>
  <c r="N5663" i="155" s="1"/>
  <c r="P5648" i="155"/>
  <c r="J5682" i="155"/>
  <c r="J5666" i="155"/>
  <c r="J5667" i="155"/>
  <c r="N5667" i="155" s="1"/>
  <c r="J5668" i="155"/>
  <c r="N5668" i="155" s="1"/>
  <c r="N5683" i="155"/>
  <c r="P5472" i="155"/>
  <c r="N5491" i="155"/>
  <c r="N5492" i="155"/>
  <c r="J5490" i="155"/>
  <c r="J5418" i="155"/>
  <c r="P5384" i="155"/>
  <c r="N5404" i="155"/>
  <c r="J5403" i="155"/>
  <c r="N5403" i="155" s="1"/>
  <c r="J5402" i="155"/>
  <c r="J5386" i="155"/>
  <c r="N7270" i="155"/>
  <c r="N7268" i="155"/>
  <c r="J7266" i="155"/>
  <c r="P7232" i="155"/>
  <c r="N7273" i="155"/>
  <c r="N7271" i="155"/>
  <c r="N7269" i="155"/>
  <c r="J7267" i="155"/>
  <c r="N7267" i="155" s="1"/>
  <c r="N7272" i="155"/>
  <c r="N7235" i="155"/>
  <c r="J7250" i="155"/>
  <c r="N7253" i="155"/>
  <c r="N7236" i="155"/>
  <c r="J7251" i="155"/>
  <c r="N7251" i="155" s="1"/>
  <c r="J7252" i="155"/>
  <c r="N7252" i="155" s="1"/>
  <c r="N7237" i="155"/>
  <c r="J7234" i="155"/>
  <c r="P7320" i="155"/>
  <c r="J7339" i="155"/>
  <c r="N7339" i="155" s="1"/>
  <c r="J7340" i="155"/>
  <c r="N7340" i="155" s="1"/>
  <c r="J7338" i="155"/>
  <c r="J7354" i="155"/>
  <c r="J5122" i="155"/>
  <c r="J5140" i="155"/>
  <c r="J5139" i="155"/>
  <c r="N5139" i="155" s="1"/>
  <c r="J5154" i="155"/>
  <c r="P5120" i="155"/>
  <c r="J5138" i="155"/>
  <c r="P5032" i="155"/>
  <c r="J5066" i="155"/>
  <c r="J5052" i="155"/>
  <c r="N5052" i="155" s="1"/>
  <c r="J5050" i="155"/>
  <c r="J5051" i="155"/>
  <c r="N5051" i="155" s="1"/>
  <c r="J5034" i="155"/>
  <c r="P4944" i="155"/>
  <c r="J4978" i="155"/>
  <c r="J4962" i="155"/>
  <c r="N4948" i="155"/>
  <c r="N4964" i="155"/>
  <c r="J4963" i="155"/>
  <c r="N4963" i="155" s="1"/>
  <c r="J6122" i="155"/>
  <c r="P6088" i="155"/>
  <c r="J6091" i="155"/>
  <c r="N6091" i="155" s="1"/>
  <c r="J6106" i="155"/>
  <c r="N6092" i="155"/>
  <c r="J6108" i="155"/>
  <c r="N6108" i="155" s="1"/>
  <c r="J6107" i="155"/>
  <c r="N6107" i="155" s="1"/>
  <c r="P6000" i="155"/>
  <c r="N6020" i="155"/>
  <c r="J6019" i="155"/>
  <c r="N6019" i="155" s="1"/>
  <c r="J6018" i="155"/>
  <c r="N6003" i="155"/>
  <c r="N6004" i="155"/>
  <c r="J6034" i="155"/>
  <c r="J6002" i="155"/>
  <c r="P6264" i="155"/>
  <c r="J6282" i="155"/>
  <c r="J6298" i="155"/>
  <c r="J6283" i="155"/>
  <c r="N6283" i="155" s="1"/>
  <c r="J6284" i="155"/>
  <c r="N6284" i="155" s="1"/>
  <c r="P4680" i="155"/>
  <c r="J4698" i="155"/>
  <c r="N4700" i="155"/>
  <c r="J4699" i="155"/>
  <c r="N4699" i="155" s="1"/>
  <c r="J4682" i="155"/>
  <c r="H7071" i="155"/>
  <c r="H7126" i="155" s="1"/>
  <c r="J7090" i="155" s="1"/>
  <c r="H4419" i="155"/>
  <c r="H4447" i="155"/>
  <c r="H4418" i="155" s="1"/>
  <c r="J4427" i="155"/>
  <c r="N4427" i="155"/>
  <c r="N4437" i="155"/>
  <c r="J4437" i="155"/>
  <c r="N4442" i="155"/>
  <c r="J4442" i="155"/>
  <c r="N4444" i="155"/>
  <c r="J4444" i="155"/>
  <c r="J4440" i="155"/>
  <c r="N4440" i="155"/>
  <c r="J4429" i="155"/>
  <c r="N4429" i="155"/>
  <c r="N4446" i="155"/>
  <c r="J4446" i="155"/>
  <c r="N4425" i="155"/>
  <c r="J4425" i="155"/>
  <c r="N4430" i="155"/>
  <c r="J4430" i="155"/>
  <c r="N4424" i="155"/>
  <c r="J4424" i="155"/>
  <c r="J4428" i="155"/>
  <c r="N4428" i="155"/>
  <c r="N4445" i="155"/>
  <c r="J4445" i="155"/>
  <c r="N4441" i="155"/>
  <c r="J4441" i="155"/>
  <c r="J4439" i="155"/>
  <c r="N4439" i="155"/>
  <c r="N4438" i="155"/>
  <c r="J4438" i="155"/>
  <c r="N4443" i="155"/>
  <c r="J4443" i="155"/>
  <c r="N4453" i="155"/>
  <c r="J4455" i="155"/>
  <c r="N4461" i="155"/>
  <c r="J4463" i="155"/>
  <c r="N4469" i="155"/>
  <c r="J4471" i="155"/>
  <c r="N4481" i="155"/>
  <c r="J4483" i="155"/>
  <c r="J4426" i="155"/>
  <c r="J4457" i="155"/>
  <c r="J4465" i="155"/>
  <c r="J4473" i="155"/>
  <c r="J4459" i="155"/>
  <c r="J4467" i="155"/>
  <c r="J4475" i="155"/>
  <c r="J4479" i="155"/>
  <c r="H4484" i="155"/>
  <c r="J4342" i="155"/>
  <c r="N4342" i="155"/>
  <c r="N4354" i="155"/>
  <c r="J4354" i="155"/>
  <c r="N4350" i="155"/>
  <c r="J4350" i="155"/>
  <c r="N4352" i="155"/>
  <c r="J4352" i="155"/>
  <c r="N4336" i="155"/>
  <c r="J4336" i="155"/>
  <c r="N4357" i="155"/>
  <c r="J4357" i="155"/>
  <c r="N4338" i="155"/>
  <c r="J4338" i="155"/>
  <c r="N4339" i="155"/>
  <c r="J4339" i="155"/>
  <c r="J4341" i="155"/>
  <c r="N4341" i="155"/>
  <c r="N4355" i="155"/>
  <c r="J4355" i="155"/>
  <c r="N4337" i="155"/>
  <c r="J4337" i="155"/>
  <c r="H4359" i="155"/>
  <c r="H4330" i="155" s="1"/>
  <c r="N4349" i="155"/>
  <c r="J4349" i="155"/>
  <c r="J4353" i="155"/>
  <c r="N4353" i="155"/>
  <c r="N4358" i="155"/>
  <c r="J4358" i="155"/>
  <c r="N4356" i="155"/>
  <c r="J4356" i="155"/>
  <c r="J4340" i="155"/>
  <c r="J4351" i="155"/>
  <c r="J4375" i="155"/>
  <c r="J4383" i="155"/>
  <c r="H4388" i="155"/>
  <c r="J4395" i="155"/>
  <c r="J4372" i="155"/>
  <c r="J4380" i="155"/>
  <c r="J4392" i="155"/>
  <c r="J4374" i="155"/>
  <c r="J4382" i="155"/>
  <c r="N4392" i="155"/>
  <c r="J4394" i="155"/>
  <c r="H4212" i="155"/>
  <c r="N4180" i="155"/>
  <c r="J4180" i="155"/>
  <c r="J4173" i="155"/>
  <c r="N4173" i="155"/>
  <c r="N4178" i="155"/>
  <c r="J4178" i="155"/>
  <c r="N4164" i="155"/>
  <c r="J4164" i="155"/>
  <c r="N4175" i="155"/>
  <c r="J4175" i="155"/>
  <c r="J4181" i="155"/>
  <c r="N4181" i="155"/>
  <c r="J4160" i="155"/>
  <c r="N4160" i="155"/>
  <c r="N4176" i="155"/>
  <c r="J4176" i="155"/>
  <c r="J4162" i="155"/>
  <c r="N4162" i="155"/>
  <c r="J4182" i="155"/>
  <c r="N4182" i="155"/>
  <c r="H4183" i="155"/>
  <c r="H4154" i="155" s="1"/>
  <c r="N4165" i="155"/>
  <c r="J4165" i="155"/>
  <c r="N4159" i="155"/>
  <c r="J4159" i="155"/>
  <c r="J4163" i="155"/>
  <c r="N4163" i="155"/>
  <c r="J4174" i="155"/>
  <c r="N4174" i="155"/>
  <c r="N4166" i="155"/>
  <c r="J4166" i="155"/>
  <c r="N4177" i="155"/>
  <c r="J4177" i="155"/>
  <c r="J4198" i="155"/>
  <c r="J4161" i="155"/>
  <c r="J4195" i="155"/>
  <c r="J4203" i="155"/>
  <c r="J4211" i="155"/>
  <c r="N4219" i="155"/>
  <c r="N4179" i="155"/>
  <c r="J4200" i="155"/>
  <c r="N4206" i="155"/>
  <c r="J4208" i="155"/>
  <c r="J4218" i="155"/>
  <c r="J4220" i="155" s="1"/>
  <c r="M4131" i="155"/>
  <c r="H4131" i="155"/>
  <c r="N4131" i="155" s="1"/>
  <c r="M4130" i="155"/>
  <c r="H4130" i="155"/>
  <c r="N4130" i="155" s="1"/>
  <c r="M4129" i="155"/>
  <c r="H4129" i="155"/>
  <c r="N4129" i="155" s="1"/>
  <c r="N4128" i="155"/>
  <c r="N4127" i="155"/>
  <c r="M4123" i="155"/>
  <c r="H4123" i="155"/>
  <c r="J4123" i="155" s="1"/>
  <c r="M4122" i="155"/>
  <c r="H4122" i="155"/>
  <c r="N4122" i="155" s="1"/>
  <c r="M4121" i="155"/>
  <c r="H4121" i="155"/>
  <c r="J4121" i="155" s="1"/>
  <c r="M4120" i="155"/>
  <c r="H4120" i="155"/>
  <c r="N4120" i="155" s="1"/>
  <c r="M4119" i="155"/>
  <c r="H4119" i="155"/>
  <c r="J4119" i="155" s="1"/>
  <c r="M4118" i="155"/>
  <c r="H4118" i="155"/>
  <c r="N4118" i="155" s="1"/>
  <c r="M4117" i="155"/>
  <c r="H4117" i="155"/>
  <c r="N4117" i="155" s="1"/>
  <c r="M4116" i="155"/>
  <c r="H4116" i="155"/>
  <c r="N4116" i="155" s="1"/>
  <c r="M4115" i="155"/>
  <c r="H4115" i="155"/>
  <c r="N4115" i="155" s="1"/>
  <c r="M4114" i="155"/>
  <c r="H4114" i="155"/>
  <c r="N4114" i="155" s="1"/>
  <c r="M4113" i="155"/>
  <c r="H4113" i="155"/>
  <c r="N4113" i="155" s="1"/>
  <c r="M4112" i="155"/>
  <c r="H4112" i="155"/>
  <c r="N4112" i="155" s="1"/>
  <c r="M4111" i="155"/>
  <c r="H4111" i="155"/>
  <c r="N4111" i="155" s="1"/>
  <c r="M4110" i="155"/>
  <c r="H4110" i="155"/>
  <c r="N4110" i="155" s="1"/>
  <c r="M4109" i="155"/>
  <c r="H4109" i="155"/>
  <c r="N4109" i="155" s="1"/>
  <c r="M4108" i="155"/>
  <c r="H4108" i="155"/>
  <c r="N4108" i="155" s="1"/>
  <c r="M4107" i="155"/>
  <c r="H4107" i="155"/>
  <c r="J4107" i="155" s="1"/>
  <c r="M4106" i="155"/>
  <c r="H4106" i="155"/>
  <c r="N4106" i="155" s="1"/>
  <c r="M4105" i="155"/>
  <c r="H4105" i="155"/>
  <c r="J4105" i="155" s="1"/>
  <c r="N4104" i="155"/>
  <c r="N4103" i="155"/>
  <c r="N4102" i="155"/>
  <c r="N4101" i="155"/>
  <c r="N4100" i="155"/>
  <c r="H4098" i="155"/>
  <c r="M4094" i="155"/>
  <c r="F4094" i="155"/>
  <c r="G4094" i="155" s="1"/>
  <c r="H4094" i="155" s="1"/>
  <c r="M4093" i="155"/>
  <c r="F4093" i="155"/>
  <c r="G4093" i="155" s="1"/>
  <c r="H4093" i="155" s="1"/>
  <c r="M4092" i="155"/>
  <c r="F4092" i="155"/>
  <c r="G4092" i="155" s="1"/>
  <c r="H4092" i="155" s="1"/>
  <c r="M4091" i="155"/>
  <c r="F4091" i="155"/>
  <c r="G4091" i="155" s="1"/>
  <c r="H4091" i="155" s="1"/>
  <c r="N4091" i="155" s="1"/>
  <c r="M4090" i="155"/>
  <c r="F4090" i="155"/>
  <c r="G4090" i="155" s="1"/>
  <c r="H4090" i="155" s="1"/>
  <c r="M4089" i="155"/>
  <c r="F4089" i="155"/>
  <c r="G4089" i="155" s="1"/>
  <c r="H4089" i="155" s="1"/>
  <c r="M4088" i="155"/>
  <c r="F4088" i="155"/>
  <c r="G4088" i="155" s="1"/>
  <c r="H4088" i="155" s="1"/>
  <c r="M4087" i="155"/>
  <c r="F4087" i="155"/>
  <c r="G4087" i="155" s="1"/>
  <c r="H4087" i="155" s="1"/>
  <c r="M4086" i="155"/>
  <c r="F4086" i="155"/>
  <c r="G4086" i="155" s="1"/>
  <c r="H4086" i="155" s="1"/>
  <c r="M4085" i="155"/>
  <c r="F4085" i="155"/>
  <c r="G4085" i="155" s="1"/>
  <c r="H4085" i="155" s="1"/>
  <c r="F4084" i="155"/>
  <c r="G4084" i="155" s="1"/>
  <c r="H4084" i="155" s="1"/>
  <c r="F4083" i="155"/>
  <c r="G4083" i="155" s="1"/>
  <c r="H4083" i="155" s="1"/>
  <c r="M4078" i="155"/>
  <c r="F4078" i="155"/>
  <c r="G4078" i="155" s="1"/>
  <c r="H4078" i="155" s="1"/>
  <c r="M4077" i="155"/>
  <c r="F4077" i="155"/>
  <c r="G4077" i="155" s="1"/>
  <c r="H4077" i="155" s="1"/>
  <c r="M4076" i="155"/>
  <c r="F4076" i="155"/>
  <c r="G4076" i="155" s="1"/>
  <c r="H4076" i="155" s="1"/>
  <c r="M4075" i="155"/>
  <c r="F4075" i="155"/>
  <c r="G4075" i="155" s="1"/>
  <c r="H4075" i="155" s="1"/>
  <c r="M4074" i="155"/>
  <c r="F4074" i="155"/>
  <c r="G4074" i="155" s="1"/>
  <c r="H4074" i="155" s="1"/>
  <c r="M4073" i="155"/>
  <c r="F4073" i="155"/>
  <c r="G4073" i="155" s="1"/>
  <c r="H4073" i="155" s="1"/>
  <c r="M4072" i="155"/>
  <c r="F4072" i="155"/>
  <c r="G4072" i="155" s="1"/>
  <c r="H4072" i="155" s="1"/>
  <c r="N4072" i="155" s="1"/>
  <c r="M4071" i="155"/>
  <c r="F4071" i="155"/>
  <c r="G4071" i="155" s="1"/>
  <c r="H4071" i="155" s="1"/>
  <c r="N4070" i="155"/>
  <c r="N4069" i="155"/>
  <c r="M4067" i="155"/>
  <c r="F4067" i="155"/>
  <c r="G4067" i="155" s="1"/>
  <c r="H4067" i="155" s="1"/>
  <c r="R4064" i="155"/>
  <c r="M3427" i="155"/>
  <c r="H3427" i="155"/>
  <c r="M3426" i="155"/>
  <c r="H3426" i="155"/>
  <c r="N3426" i="155" s="1"/>
  <c r="M3425" i="155"/>
  <c r="H3425" i="155"/>
  <c r="J3425" i="155" s="1"/>
  <c r="N3424" i="155"/>
  <c r="N3423" i="155"/>
  <c r="M3419" i="155"/>
  <c r="H3419" i="155"/>
  <c r="J3419" i="155" s="1"/>
  <c r="M3418" i="155"/>
  <c r="H3418" i="155"/>
  <c r="J3418" i="155" s="1"/>
  <c r="M3417" i="155"/>
  <c r="H3417" i="155"/>
  <c r="N3417" i="155" s="1"/>
  <c r="M3416" i="155"/>
  <c r="H3416" i="155"/>
  <c r="N3416" i="155" s="1"/>
  <c r="M3415" i="155"/>
  <c r="H3415" i="155"/>
  <c r="N3415" i="155" s="1"/>
  <c r="M3414" i="155"/>
  <c r="H3414" i="155"/>
  <c r="N3414" i="155" s="1"/>
  <c r="M3413" i="155"/>
  <c r="H3413" i="155"/>
  <c r="N3413" i="155" s="1"/>
  <c r="M3412" i="155"/>
  <c r="H3412" i="155"/>
  <c r="N3412" i="155" s="1"/>
  <c r="M3411" i="155"/>
  <c r="H3411" i="155"/>
  <c r="J3411" i="155" s="1"/>
  <c r="M3410" i="155"/>
  <c r="H3410" i="155"/>
  <c r="J3410" i="155" s="1"/>
  <c r="M3409" i="155"/>
  <c r="H3409" i="155"/>
  <c r="N3409" i="155" s="1"/>
  <c r="M3408" i="155"/>
  <c r="H3408" i="155"/>
  <c r="N3408" i="155" s="1"/>
  <c r="M3407" i="155"/>
  <c r="H3407" i="155"/>
  <c r="N3407" i="155" s="1"/>
  <c r="M3406" i="155"/>
  <c r="H3406" i="155"/>
  <c r="J3406" i="155" s="1"/>
  <c r="M3405" i="155"/>
  <c r="H3405" i="155"/>
  <c r="N3405" i="155" s="1"/>
  <c r="M3404" i="155"/>
  <c r="H3404" i="155"/>
  <c r="N3404" i="155" s="1"/>
  <c r="M3403" i="155"/>
  <c r="H3403" i="155"/>
  <c r="N3403" i="155" s="1"/>
  <c r="M3402" i="155"/>
  <c r="H3402" i="155"/>
  <c r="J3402" i="155" s="1"/>
  <c r="M3401" i="155"/>
  <c r="H3401" i="155"/>
  <c r="M3400" i="155"/>
  <c r="H3400" i="155"/>
  <c r="N3400" i="155" s="1"/>
  <c r="H3394" i="155"/>
  <c r="M3390" i="155"/>
  <c r="F3390" i="155"/>
  <c r="G3390" i="155" s="1"/>
  <c r="H3390" i="155" s="1"/>
  <c r="M3389" i="155"/>
  <c r="F3389" i="155"/>
  <c r="G3389" i="155" s="1"/>
  <c r="H3389" i="155" s="1"/>
  <c r="M3388" i="155"/>
  <c r="F3388" i="155"/>
  <c r="G3388" i="155" s="1"/>
  <c r="H3388" i="155" s="1"/>
  <c r="N3388" i="155" s="1"/>
  <c r="M3387" i="155"/>
  <c r="F3387" i="155"/>
  <c r="G3387" i="155" s="1"/>
  <c r="H3387" i="155" s="1"/>
  <c r="M3386" i="155"/>
  <c r="F3386" i="155"/>
  <c r="G3386" i="155" s="1"/>
  <c r="H3386" i="155" s="1"/>
  <c r="M3385" i="155"/>
  <c r="F3385" i="155"/>
  <c r="G3385" i="155" s="1"/>
  <c r="H3385" i="155" s="1"/>
  <c r="M3384" i="155"/>
  <c r="F3384" i="155"/>
  <c r="G3384" i="155" s="1"/>
  <c r="H3384" i="155" s="1"/>
  <c r="N3384" i="155" s="1"/>
  <c r="M3383" i="155"/>
  <c r="F3383" i="155"/>
  <c r="G3383" i="155" s="1"/>
  <c r="H3383" i="155" s="1"/>
  <c r="M3382" i="155"/>
  <c r="F3382" i="155"/>
  <c r="G3382" i="155" s="1"/>
  <c r="H3382" i="155" s="1"/>
  <c r="M3381" i="155"/>
  <c r="F3381" i="155"/>
  <c r="G3381" i="155" s="1"/>
  <c r="H3381" i="155" s="1"/>
  <c r="F3380" i="155"/>
  <c r="G3380" i="155" s="1"/>
  <c r="H3380" i="155" s="1"/>
  <c r="F3379" i="155"/>
  <c r="G3379" i="155" s="1"/>
  <c r="H3379" i="155" s="1"/>
  <c r="F3378" i="155"/>
  <c r="G3378" i="155" s="1"/>
  <c r="H3378" i="155" s="1"/>
  <c r="M3374" i="155"/>
  <c r="F3374" i="155"/>
  <c r="G3374" i="155" s="1"/>
  <c r="H3374" i="155" s="1"/>
  <c r="M3373" i="155"/>
  <c r="F3373" i="155"/>
  <c r="G3373" i="155" s="1"/>
  <c r="H3373" i="155" s="1"/>
  <c r="N3373" i="155" s="1"/>
  <c r="M3372" i="155"/>
  <c r="F3372" i="155"/>
  <c r="G3372" i="155" s="1"/>
  <c r="H3372" i="155" s="1"/>
  <c r="M3371" i="155"/>
  <c r="F3371" i="155"/>
  <c r="G3371" i="155" s="1"/>
  <c r="H3371" i="155" s="1"/>
  <c r="M3370" i="155"/>
  <c r="F3370" i="155"/>
  <c r="G3370" i="155" s="1"/>
  <c r="H3370" i="155" s="1"/>
  <c r="M3369" i="155"/>
  <c r="F3369" i="155"/>
  <c r="G3369" i="155" s="1"/>
  <c r="H3369" i="155" s="1"/>
  <c r="N3369" i="155" s="1"/>
  <c r="N3368" i="155"/>
  <c r="N3367" i="155"/>
  <c r="N3366" i="155"/>
  <c r="N3365" i="155"/>
  <c r="M3363" i="155"/>
  <c r="F3363" i="155"/>
  <c r="G3363" i="155" s="1"/>
  <c r="H3363" i="155" s="1"/>
  <c r="R3360" i="155"/>
  <c r="M3251" i="155"/>
  <c r="H3251" i="155"/>
  <c r="N3251" i="155" s="1"/>
  <c r="M3250" i="155"/>
  <c r="H3250" i="155"/>
  <c r="N3250" i="155" s="1"/>
  <c r="M3249" i="155"/>
  <c r="H3249" i="155"/>
  <c r="J3249" i="155" s="1"/>
  <c r="N3248" i="155"/>
  <c r="N3247" i="155"/>
  <c r="M3243" i="155"/>
  <c r="H3243" i="155"/>
  <c r="N3243" i="155" s="1"/>
  <c r="M3242" i="155"/>
  <c r="H3242" i="155"/>
  <c r="J3242" i="155" s="1"/>
  <c r="M3241" i="155"/>
  <c r="H3241" i="155"/>
  <c r="N3241" i="155" s="1"/>
  <c r="M3240" i="155"/>
  <c r="H3240" i="155"/>
  <c r="N3240" i="155" s="1"/>
  <c r="M3239" i="155"/>
  <c r="H3239" i="155"/>
  <c r="J3239" i="155" s="1"/>
  <c r="M3238" i="155"/>
  <c r="H3238" i="155"/>
  <c r="N3238" i="155" s="1"/>
  <c r="M3237" i="155"/>
  <c r="H3237" i="155"/>
  <c r="N3237" i="155" s="1"/>
  <c r="M3236" i="155"/>
  <c r="H3236" i="155"/>
  <c r="J3236" i="155" s="1"/>
  <c r="M3235" i="155"/>
  <c r="H3235" i="155"/>
  <c r="N3235" i="155" s="1"/>
  <c r="M3234" i="155"/>
  <c r="H3234" i="155"/>
  <c r="J3234" i="155" s="1"/>
  <c r="M3233" i="155"/>
  <c r="H3233" i="155"/>
  <c r="N3233" i="155" s="1"/>
  <c r="M3232" i="155"/>
  <c r="H3232" i="155"/>
  <c r="N3232" i="155" s="1"/>
  <c r="M3231" i="155"/>
  <c r="H3231" i="155"/>
  <c r="J3231" i="155" s="1"/>
  <c r="M3230" i="155"/>
  <c r="H3230" i="155"/>
  <c r="N3230" i="155" s="1"/>
  <c r="M3229" i="155"/>
  <c r="H3229" i="155"/>
  <c r="N3229" i="155" s="1"/>
  <c r="M3228" i="155"/>
  <c r="H3228" i="155"/>
  <c r="N3228" i="155" s="1"/>
  <c r="H3219" i="155"/>
  <c r="H3218" i="155"/>
  <c r="M3214" i="155"/>
  <c r="F3214" i="155"/>
  <c r="G3214" i="155" s="1"/>
  <c r="H3214" i="155" s="1"/>
  <c r="M3213" i="155"/>
  <c r="F3213" i="155"/>
  <c r="G3213" i="155" s="1"/>
  <c r="H3213" i="155" s="1"/>
  <c r="M3212" i="155"/>
  <c r="F3212" i="155"/>
  <c r="G3212" i="155" s="1"/>
  <c r="H3212" i="155" s="1"/>
  <c r="N3212" i="155" s="1"/>
  <c r="M3211" i="155"/>
  <c r="F3211" i="155"/>
  <c r="G3211" i="155" s="1"/>
  <c r="H3211" i="155" s="1"/>
  <c r="M3210" i="155"/>
  <c r="F3210" i="155"/>
  <c r="G3210" i="155" s="1"/>
  <c r="H3210" i="155" s="1"/>
  <c r="M3209" i="155"/>
  <c r="F3209" i="155"/>
  <c r="G3209" i="155" s="1"/>
  <c r="H3209" i="155" s="1"/>
  <c r="M3208" i="155"/>
  <c r="F3208" i="155"/>
  <c r="G3208" i="155" s="1"/>
  <c r="H3208" i="155" s="1"/>
  <c r="M3207" i="155"/>
  <c r="F3207" i="155"/>
  <c r="G3207" i="155" s="1"/>
  <c r="H3207" i="155" s="1"/>
  <c r="M3206" i="155"/>
  <c r="F3206" i="155"/>
  <c r="G3206" i="155" s="1"/>
  <c r="H3206" i="155" s="1"/>
  <c r="M3205" i="155"/>
  <c r="F3205" i="155"/>
  <c r="G3205" i="155" s="1"/>
  <c r="H3205" i="155" s="1"/>
  <c r="F3204" i="155"/>
  <c r="G3204" i="155" s="1"/>
  <c r="H3204" i="155" s="1"/>
  <c r="F3203" i="155"/>
  <c r="G3203" i="155" s="1"/>
  <c r="H3203" i="155" s="1"/>
  <c r="F3202" i="155"/>
  <c r="G3202" i="155" s="1"/>
  <c r="H3202" i="155" s="1"/>
  <c r="M3198" i="155"/>
  <c r="F3198" i="155"/>
  <c r="G3198" i="155" s="1"/>
  <c r="H3198" i="155" s="1"/>
  <c r="M3197" i="155"/>
  <c r="F3197" i="155"/>
  <c r="G3197" i="155" s="1"/>
  <c r="H3197" i="155" s="1"/>
  <c r="M3196" i="155"/>
  <c r="F3196" i="155"/>
  <c r="G3196" i="155" s="1"/>
  <c r="H3196" i="155" s="1"/>
  <c r="M3195" i="155"/>
  <c r="F3195" i="155"/>
  <c r="G3195" i="155" s="1"/>
  <c r="H3195" i="155" s="1"/>
  <c r="M3194" i="155"/>
  <c r="F3194" i="155"/>
  <c r="G3194" i="155" s="1"/>
  <c r="H3194" i="155" s="1"/>
  <c r="M3193" i="155"/>
  <c r="F3193" i="155"/>
  <c r="G3193" i="155" s="1"/>
  <c r="H3193" i="155" s="1"/>
  <c r="N3193" i="155" s="1"/>
  <c r="M3192" i="155"/>
  <c r="F3192" i="155"/>
  <c r="G3192" i="155" s="1"/>
  <c r="H3192" i="155" s="1"/>
  <c r="M3191" i="155"/>
  <c r="F3191" i="155"/>
  <c r="G3191" i="155" s="1"/>
  <c r="H3191" i="155" s="1"/>
  <c r="N3190" i="155"/>
  <c r="N3189" i="155"/>
  <c r="N3188" i="155"/>
  <c r="R3184" i="155"/>
  <c r="H3135" i="155"/>
  <c r="M3142" i="155"/>
  <c r="H3142" i="155"/>
  <c r="J3142" i="155" s="1"/>
  <c r="M3141" i="155"/>
  <c r="H3141" i="155"/>
  <c r="J3141" i="155" s="1"/>
  <c r="M3140" i="155"/>
  <c r="H3140" i="155"/>
  <c r="N3140" i="155" s="1"/>
  <c r="H3136" i="155"/>
  <c r="H3134" i="155"/>
  <c r="H3133" i="155"/>
  <c r="H3132" i="155"/>
  <c r="H3131" i="155"/>
  <c r="H3130" i="155"/>
  <c r="M3163" i="155"/>
  <c r="H3163" i="155"/>
  <c r="N3163" i="155" s="1"/>
  <c r="M3162" i="155"/>
  <c r="H3162" i="155"/>
  <c r="N3162" i="155" s="1"/>
  <c r="M3161" i="155"/>
  <c r="H3161" i="155"/>
  <c r="J3161" i="155" s="1"/>
  <c r="M3160" i="155"/>
  <c r="H3160" i="155"/>
  <c r="M3159" i="155"/>
  <c r="H3159" i="155"/>
  <c r="J3159" i="155" s="1"/>
  <c r="M3155" i="155"/>
  <c r="H3155" i="155"/>
  <c r="J3155" i="155" s="1"/>
  <c r="M3154" i="155"/>
  <c r="H3154" i="155"/>
  <c r="J3154" i="155" s="1"/>
  <c r="M3153" i="155"/>
  <c r="H3153" i="155"/>
  <c r="J3153" i="155" s="1"/>
  <c r="M3152" i="155"/>
  <c r="H3152" i="155"/>
  <c r="N3152" i="155" s="1"/>
  <c r="M3151" i="155"/>
  <c r="H3151" i="155"/>
  <c r="N3151" i="155" s="1"/>
  <c r="M3150" i="155"/>
  <c r="H3150" i="155"/>
  <c r="J3150" i="155" s="1"/>
  <c r="M3149" i="155"/>
  <c r="H3149" i="155"/>
  <c r="J3149" i="155" s="1"/>
  <c r="M3148" i="155"/>
  <c r="H3148" i="155"/>
  <c r="N3148" i="155" s="1"/>
  <c r="M3147" i="155"/>
  <c r="H3147" i="155"/>
  <c r="J3147" i="155" s="1"/>
  <c r="M3146" i="155"/>
  <c r="H3146" i="155"/>
  <c r="J3146" i="155" s="1"/>
  <c r="M3145" i="155"/>
  <c r="H3145" i="155"/>
  <c r="J3145" i="155" s="1"/>
  <c r="M3144" i="155"/>
  <c r="H3144" i="155"/>
  <c r="N3144" i="155" s="1"/>
  <c r="M3143" i="155"/>
  <c r="H3143" i="155"/>
  <c r="N3143" i="155" s="1"/>
  <c r="M3126" i="155"/>
  <c r="F3126" i="155"/>
  <c r="G3126" i="155" s="1"/>
  <c r="H3126" i="155" s="1"/>
  <c r="M3125" i="155"/>
  <c r="F3125" i="155"/>
  <c r="G3125" i="155" s="1"/>
  <c r="H3125" i="155" s="1"/>
  <c r="M3124" i="155"/>
  <c r="F3124" i="155"/>
  <c r="G3124" i="155" s="1"/>
  <c r="H3124" i="155" s="1"/>
  <c r="M3123" i="155"/>
  <c r="F3123" i="155"/>
  <c r="G3123" i="155" s="1"/>
  <c r="H3123" i="155" s="1"/>
  <c r="M3122" i="155"/>
  <c r="F3122" i="155"/>
  <c r="G3122" i="155" s="1"/>
  <c r="H3122" i="155" s="1"/>
  <c r="N3122" i="155" s="1"/>
  <c r="M3121" i="155"/>
  <c r="F3121" i="155"/>
  <c r="G3121" i="155" s="1"/>
  <c r="H3121" i="155" s="1"/>
  <c r="M3120" i="155"/>
  <c r="F3120" i="155"/>
  <c r="G3120" i="155" s="1"/>
  <c r="H3120" i="155" s="1"/>
  <c r="M3119" i="155"/>
  <c r="F3119" i="155"/>
  <c r="G3119" i="155" s="1"/>
  <c r="H3119" i="155" s="1"/>
  <c r="M3118" i="155"/>
  <c r="F3118" i="155"/>
  <c r="G3118" i="155" s="1"/>
  <c r="H3118" i="155" s="1"/>
  <c r="M3117" i="155"/>
  <c r="F3117" i="155"/>
  <c r="G3117" i="155" s="1"/>
  <c r="H3117" i="155" s="1"/>
  <c r="F3116" i="155"/>
  <c r="G3116" i="155" s="1"/>
  <c r="H3116" i="155" s="1"/>
  <c r="F3115" i="155"/>
  <c r="G3115" i="155" s="1"/>
  <c r="H3115" i="155" s="1"/>
  <c r="F3114" i="155"/>
  <c r="G3114" i="155" s="1"/>
  <c r="H3114" i="155" s="1"/>
  <c r="M3110" i="155"/>
  <c r="F3110" i="155"/>
  <c r="G3110" i="155" s="1"/>
  <c r="H3110" i="155" s="1"/>
  <c r="M3109" i="155"/>
  <c r="F3109" i="155"/>
  <c r="G3109" i="155" s="1"/>
  <c r="H3109" i="155" s="1"/>
  <c r="M3108" i="155"/>
  <c r="F3108" i="155"/>
  <c r="G3108" i="155" s="1"/>
  <c r="H3108" i="155" s="1"/>
  <c r="M3107" i="155"/>
  <c r="F3107" i="155"/>
  <c r="G3107" i="155" s="1"/>
  <c r="H3107" i="155" s="1"/>
  <c r="M3106" i="155"/>
  <c r="F3106" i="155"/>
  <c r="G3106" i="155" s="1"/>
  <c r="H3106" i="155" s="1"/>
  <c r="M3105" i="155"/>
  <c r="F3105" i="155"/>
  <c r="G3105" i="155" s="1"/>
  <c r="H3105" i="155" s="1"/>
  <c r="M3104" i="155"/>
  <c r="F3104" i="155"/>
  <c r="G3104" i="155" s="1"/>
  <c r="H3104" i="155" s="1"/>
  <c r="N3103" i="155"/>
  <c r="N3102" i="155"/>
  <c r="N3101" i="155"/>
  <c r="R3096" i="155"/>
  <c r="M3515" i="155"/>
  <c r="H3515" i="155"/>
  <c r="N3515" i="155" s="1"/>
  <c r="M3514" i="155"/>
  <c r="H3514" i="155"/>
  <c r="J3514" i="155" s="1"/>
  <c r="M3513" i="155"/>
  <c r="H3513" i="155"/>
  <c r="N3513" i="155" s="1"/>
  <c r="N3512" i="155"/>
  <c r="N3511" i="155"/>
  <c r="M3507" i="155"/>
  <c r="H3507" i="155"/>
  <c r="J3507" i="155" s="1"/>
  <c r="M3506" i="155"/>
  <c r="H3506" i="155"/>
  <c r="N3506" i="155" s="1"/>
  <c r="M3505" i="155"/>
  <c r="H3505" i="155"/>
  <c r="M3504" i="155"/>
  <c r="H3504" i="155"/>
  <c r="N3504" i="155" s="1"/>
  <c r="M3503" i="155"/>
  <c r="H3503" i="155"/>
  <c r="M3502" i="155"/>
  <c r="H3502" i="155"/>
  <c r="N3502" i="155" s="1"/>
  <c r="M3501" i="155"/>
  <c r="H3501" i="155"/>
  <c r="N3501" i="155" s="1"/>
  <c r="M3500" i="155"/>
  <c r="H3500" i="155"/>
  <c r="J3500" i="155" s="1"/>
  <c r="M3499" i="155"/>
  <c r="H3499" i="155"/>
  <c r="J3499" i="155" s="1"/>
  <c r="M3498" i="155"/>
  <c r="H3498" i="155"/>
  <c r="N3498" i="155" s="1"/>
  <c r="M3497" i="155"/>
  <c r="H3497" i="155"/>
  <c r="J3497" i="155" s="1"/>
  <c r="M3496" i="155"/>
  <c r="H3496" i="155"/>
  <c r="J3496" i="155" s="1"/>
  <c r="M3495" i="155"/>
  <c r="H3495" i="155"/>
  <c r="J3495" i="155" s="1"/>
  <c r="M3494" i="155"/>
  <c r="H3494" i="155"/>
  <c r="N3494" i="155" s="1"/>
  <c r="M3493" i="155"/>
  <c r="H3493" i="155"/>
  <c r="N3493" i="155" s="1"/>
  <c r="M3492" i="155"/>
  <c r="H3492" i="155"/>
  <c r="N3492" i="155" s="1"/>
  <c r="N3490" i="155"/>
  <c r="M3478" i="155"/>
  <c r="F3478" i="155"/>
  <c r="G3478" i="155" s="1"/>
  <c r="H3478" i="155" s="1"/>
  <c r="M3477" i="155"/>
  <c r="F3477" i="155"/>
  <c r="G3477" i="155" s="1"/>
  <c r="H3477" i="155" s="1"/>
  <c r="M3476" i="155"/>
  <c r="F3476" i="155"/>
  <c r="G3476" i="155" s="1"/>
  <c r="H3476" i="155" s="1"/>
  <c r="M3475" i="155"/>
  <c r="F3475" i="155"/>
  <c r="G3475" i="155" s="1"/>
  <c r="H3475" i="155" s="1"/>
  <c r="M3474" i="155"/>
  <c r="F3474" i="155"/>
  <c r="G3474" i="155" s="1"/>
  <c r="H3474" i="155" s="1"/>
  <c r="N3474" i="155" s="1"/>
  <c r="M3473" i="155"/>
  <c r="F3473" i="155"/>
  <c r="G3473" i="155" s="1"/>
  <c r="H3473" i="155" s="1"/>
  <c r="M3472" i="155"/>
  <c r="F3472" i="155"/>
  <c r="G3472" i="155" s="1"/>
  <c r="H3472" i="155" s="1"/>
  <c r="M3471" i="155"/>
  <c r="F3471" i="155"/>
  <c r="G3471" i="155" s="1"/>
  <c r="H3471" i="155" s="1"/>
  <c r="M3470" i="155"/>
  <c r="F3470" i="155"/>
  <c r="G3470" i="155" s="1"/>
  <c r="H3470" i="155" s="1"/>
  <c r="N3469" i="155"/>
  <c r="F3466" i="155"/>
  <c r="G3466" i="155" s="1"/>
  <c r="H3466" i="155" s="1"/>
  <c r="M3462" i="155"/>
  <c r="F3462" i="155"/>
  <c r="G3462" i="155" s="1"/>
  <c r="H3462" i="155" s="1"/>
  <c r="M3461" i="155"/>
  <c r="F3461" i="155"/>
  <c r="G3461" i="155" s="1"/>
  <c r="H3461" i="155" s="1"/>
  <c r="M3460" i="155"/>
  <c r="F3460" i="155"/>
  <c r="G3460" i="155" s="1"/>
  <c r="H3460" i="155" s="1"/>
  <c r="N3460" i="155" s="1"/>
  <c r="M3459" i="155"/>
  <c r="F3459" i="155"/>
  <c r="G3459" i="155" s="1"/>
  <c r="H3459" i="155" s="1"/>
  <c r="N3458" i="155"/>
  <c r="N3457" i="155"/>
  <c r="N3456" i="155"/>
  <c r="N3455" i="155"/>
  <c r="N3454" i="155"/>
  <c r="N3453" i="155"/>
  <c r="N3452" i="155"/>
  <c r="M3451" i="155"/>
  <c r="F3451" i="155"/>
  <c r="G3451" i="155" s="1"/>
  <c r="H3451" i="155" s="1"/>
  <c r="R3448" i="155"/>
  <c r="M3339" i="155"/>
  <c r="H3339" i="155"/>
  <c r="M3338" i="155"/>
  <c r="H3338" i="155"/>
  <c r="N3338" i="155" s="1"/>
  <c r="M3337" i="155"/>
  <c r="H3337" i="155"/>
  <c r="J3337" i="155" s="1"/>
  <c r="M3336" i="155"/>
  <c r="H3336" i="155"/>
  <c r="N3336" i="155" s="1"/>
  <c r="M3335" i="155"/>
  <c r="H3335" i="155"/>
  <c r="M3331" i="155"/>
  <c r="H3331" i="155"/>
  <c r="J3331" i="155" s="1"/>
  <c r="M3330" i="155"/>
  <c r="H3330" i="155"/>
  <c r="J3330" i="155" s="1"/>
  <c r="M3329" i="155"/>
  <c r="H3329" i="155"/>
  <c r="J3329" i="155" s="1"/>
  <c r="M3328" i="155"/>
  <c r="H3328" i="155"/>
  <c r="N3328" i="155" s="1"/>
  <c r="M3327" i="155"/>
  <c r="H3327" i="155"/>
  <c r="N3327" i="155" s="1"/>
  <c r="M3326" i="155"/>
  <c r="H3326" i="155"/>
  <c r="N3326" i="155" s="1"/>
  <c r="M3325" i="155"/>
  <c r="H3325" i="155"/>
  <c r="J3325" i="155" s="1"/>
  <c r="M3324" i="155"/>
  <c r="H3324" i="155"/>
  <c r="N3324" i="155" s="1"/>
  <c r="M3323" i="155"/>
  <c r="H3323" i="155"/>
  <c r="N3323" i="155" s="1"/>
  <c r="M3322" i="155"/>
  <c r="H3322" i="155"/>
  <c r="M3321" i="155"/>
  <c r="H3321" i="155"/>
  <c r="N3321" i="155" s="1"/>
  <c r="M3320" i="155"/>
  <c r="H3320" i="155"/>
  <c r="N3320" i="155" s="1"/>
  <c r="M3319" i="155"/>
  <c r="H3319" i="155"/>
  <c r="M3318" i="155"/>
  <c r="H3318" i="155"/>
  <c r="N3318" i="155" s="1"/>
  <c r="M3317" i="155"/>
  <c r="H3317" i="155"/>
  <c r="M3316" i="155"/>
  <c r="H3316" i="155"/>
  <c r="M3315" i="155"/>
  <c r="H3315" i="155"/>
  <c r="J3315" i="155" s="1"/>
  <c r="H3307" i="155"/>
  <c r="H3306" i="155"/>
  <c r="M3302" i="155"/>
  <c r="F3302" i="155"/>
  <c r="G3302" i="155" s="1"/>
  <c r="H3302" i="155" s="1"/>
  <c r="M3301" i="155"/>
  <c r="F3301" i="155"/>
  <c r="G3301" i="155" s="1"/>
  <c r="H3301" i="155" s="1"/>
  <c r="M3300" i="155"/>
  <c r="F3300" i="155"/>
  <c r="G3300" i="155" s="1"/>
  <c r="H3300" i="155" s="1"/>
  <c r="M3299" i="155"/>
  <c r="F3299" i="155"/>
  <c r="G3299" i="155" s="1"/>
  <c r="H3299" i="155" s="1"/>
  <c r="M3298" i="155"/>
  <c r="F3298" i="155"/>
  <c r="G3298" i="155" s="1"/>
  <c r="H3298" i="155" s="1"/>
  <c r="M3297" i="155"/>
  <c r="F3297" i="155"/>
  <c r="G3297" i="155" s="1"/>
  <c r="H3297" i="155" s="1"/>
  <c r="M3296" i="155"/>
  <c r="F3296" i="155"/>
  <c r="G3296" i="155" s="1"/>
  <c r="H3296" i="155" s="1"/>
  <c r="M3295" i="155"/>
  <c r="F3295" i="155"/>
  <c r="G3295" i="155" s="1"/>
  <c r="H3295" i="155" s="1"/>
  <c r="N3293" i="155"/>
  <c r="M3286" i="155"/>
  <c r="F3286" i="155"/>
  <c r="G3286" i="155" s="1"/>
  <c r="H3286" i="155" s="1"/>
  <c r="M3285" i="155"/>
  <c r="F3285" i="155"/>
  <c r="G3285" i="155" s="1"/>
  <c r="H3285" i="155" s="1"/>
  <c r="M3284" i="155"/>
  <c r="F3284" i="155"/>
  <c r="G3284" i="155" s="1"/>
  <c r="H3284" i="155" s="1"/>
  <c r="M3283" i="155"/>
  <c r="F3283" i="155"/>
  <c r="G3283" i="155" s="1"/>
  <c r="H3283" i="155" s="1"/>
  <c r="M3282" i="155"/>
  <c r="F3282" i="155"/>
  <c r="G3282" i="155" s="1"/>
  <c r="H3282" i="155" s="1"/>
  <c r="M3281" i="155"/>
  <c r="F3281" i="155"/>
  <c r="G3281" i="155" s="1"/>
  <c r="H3281" i="155" s="1"/>
  <c r="M3280" i="155"/>
  <c r="F3280" i="155"/>
  <c r="G3280" i="155" s="1"/>
  <c r="H3280" i="155" s="1"/>
  <c r="M3279" i="155"/>
  <c r="F3279" i="155"/>
  <c r="G3279" i="155" s="1"/>
  <c r="H3279" i="155" s="1"/>
  <c r="N3279" i="155" s="1"/>
  <c r="M3278" i="155"/>
  <c r="F3278" i="155"/>
  <c r="G3278" i="155" s="1"/>
  <c r="H3278" i="155" s="1"/>
  <c r="M3277" i="155"/>
  <c r="F3277" i="155"/>
  <c r="G3277" i="155" s="1"/>
  <c r="H3277" i="155" s="1"/>
  <c r="M3276" i="155"/>
  <c r="F3276" i="155"/>
  <c r="G3276" i="155" s="1"/>
  <c r="H3276" i="155" s="1"/>
  <c r="M3275" i="155"/>
  <c r="F3275" i="155"/>
  <c r="G3275" i="155" s="1"/>
  <c r="H3275" i="155" s="1"/>
  <c r="R3272" i="155"/>
  <c r="M3075" i="155"/>
  <c r="H3075" i="155"/>
  <c r="N3075" i="155" s="1"/>
  <c r="M3074" i="155"/>
  <c r="H3074" i="155"/>
  <c r="J3074" i="155" s="1"/>
  <c r="M3073" i="155"/>
  <c r="H3073" i="155"/>
  <c r="J3073" i="155" s="1"/>
  <c r="M3072" i="155"/>
  <c r="H3072" i="155"/>
  <c r="N3072" i="155" s="1"/>
  <c r="M3071" i="155"/>
  <c r="H3071" i="155"/>
  <c r="N3071" i="155" s="1"/>
  <c r="M3067" i="155"/>
  <c r="H3067" i="155"/>
  <c r="N3067" i="155" s="1"/>
  <c r="M3066" i="155"/>
  <c r="H3066" i="155"/>
  <c r="J3066" i="155" s="1"/>
  <c r="M3065" i="155"/>
  <c r="H3065" i="155"/>
  <c r="J3065" i="155" s="1"/>
  <c r="M3064" i="155"/>
  <c r="H3064" i="155"/>
  <c r="N3064" i="155" s="1"/>
  <c r="M3063" i="155"/>
  <c r="H3063" i="155"/>
  <c r="J3063" i="155" s="1"/>
  <c r="M3062" i="155"/>
  <c r="H3062" i="155"/>
  <c r="N3062" i="155" s="1"/>
  <c r="M3061" i="155"/>
  <c r="H3061" i="155"/>
  <c r="J3061" i="155" s="1"/>
  <c r="M3060" i="155"/>
  <c r="H3060" i="155"/>
  <c r="N3060" i="155" s="1"/>
  <c r="M3059" i="155"/>
  <c r="H3059" i="155"/>
  <c r="N3059" i="155" s="1"/>
  <c r="M3058" i="155"/>
  <c r="H3058" i="155"/>
  <c r="J3058" i="155" s="1"/>
  <c r="M3057" i="155"/>
  <c r="H3057" i="155"/>
  <c r="N3057" i="155" s="1"/>
  <c r="M3056" i="155"/>
  <c r="H3056" i="155"/>
  <c r="N3056" i="155" s="1"/>
  <c r="M3055" i="155"/>
  <c r="H3055" i="155"/>
  <c r="J3055" i="155" s="1"/>
  <c r="M3054" i="155"/>
  <c r="H3054" i="155"/>
  <c r="J3054" i="155" s="1"/>
  <c r="M3053" i="155"/>
  <c r="H3053" i="155"/>
  <c r="J3053" i="155" s="1"/>
  <c r="M3052" i="155"/>
  <c r="H3052" i="155"/>
  <c r="N3052" i="155" s="1"/>
  <c r="M3051" i="155"/>
  <c r="H3051" i="155"/>
  <c r="N3051" i="155" s="1"/>
  <c r="M3050" i="155"/>
  <c r="H3050" i="155"/>
  <c r="N3050" i="155" s="1"/>
  <c r="M3049" i="155"/>
  <c r="H3049" i="155"/>
  <c r="J3049" i="155" s="1"/>
  <c r="M3048" i="155"/>
  <c r="H3048" i="155"/>
  <c r="N3048" i="155" s="1"/>
  <c r="M3047" i="155"/>
  <c r="H3047" i="155"/>
  <c r="M3046" i="155"/>
  <c r="H3046" i="155"/>
  <c r="N3046" i="155" s="1"/>
  <c r="H3045" i="155"/>
  <c r="H3044" i="155"/>
  <c r="H3043" i="155"/>
  <c r="H3042" i="155"/>
  <c r="M3038" i="155"/>
  <c r="F3038" i="155"/>
  <c r="G3038" i="155" s="1"/>
  <c r="H3038" i="155" s="1"/>
  <c r="N3038" i="155" s="1"/>
  <c r="M3037" i="155"/>
  <c r="F3037" i="155"/>
  <c r="G3037" i="155" s="1"/>
  <c r="H3037" i="155" s="1"/>
  <c r="M3036" i="155"/>
  <c r="F3036" i="155"/>
  <c r="G3036" i="155" s="1"/>
  <c r="H3036" i="155" s="1"/>
  <c r="M3035" i="155"/>
  <c r="F3035" i="155"/>
  <c r="G3035" i="155" s="1"/>
  <c r="H3035" i="155" s="1"/>
  <c r="M3034" i="155"/>
  <c r="F3034" i="155"/>
  <c r="G3034" i="155" s="1"/>
  <c r="H3034" i="155" s="1"/>
  <c r="M3033" i="155"/>
  <c r="F3033" i="155"/>
  <c r="G3033" i="155" s="1"/>
  <c r="H3033" i="155" s="1"/>
  <c r="M3032" i="155"/>
  <c r="F3032" i="155"/>
  <c r="G3032" i="155" s="1"/>
  <c r="H3032" i="155" s="1"/>
  <c r="M3031" i="155"/>
  <c r="F3031" i="155"/>
  <c r="G3031" i="155" s="1"/>
  <c r="H3031" i="155" s="1"/>
  <c r="M3030" i="155"/>
  <c r="F3030" i="155"/>
  <c r="G3030" i="155" s="1"/>
  <c r="H3030" i="155" s="1"/>
  <c r="N3030" i="155" s="1"/>
  <c r="M3029" i="155"/>
  <c r="F3029" i="155"/>
  <c r="G3029" i="155" s="1"/>
  <c r="H3029" i="155" s="1"/>
  <c r="F3028" i="155"/>
  <c r="G3028" i="155" s="1"/>
  <c r="H3028" i="155" s="1"/>
  <c r="F3027" i="155"/>
  <c r="G3027" i="155" s="1"/>
  <c r="H3027" i="155" s="1"/>
  <c r="F3026" i="155"/>
  <c r="G3026" i="155" s="1"/>
  <c r="H3026" i="155" s="1"/>
  <c r="M3022" i="155"/>
  <c r="F3022" i="155"/>
  <c r="G3022" i="155" s="1"/>
  <c r="H3022" i="155" s="1"/>
  <c r="M3021" i="155"/>
  <c r="F3021" i="155"/>
  <c r="G3021" i="155" s="1"/>
  <c r="H3021" i="155" s="1"/>
  <c r="M3020" i="155"/>
  <c r="F3020" i="155"/>
  <c r="G3020" i="155" s="1"/>
  <c r="H3020" i="155" s="1"/>
  <c r="M3019" i="155"/>
  <c r="F3019" i="155"/>
  <c r="G3019" i="155" s="1"/>
  <c r="H3019" i="155" s="1"/>
  <c r="N3019" i="155" s="1"/>
  <c r="M3018" i="155"/>
  <c r="F3018" i="155"/>
  <c r="G3018" i="155" s="1"/>
  <c r="H3018" i="155" s="1"/>
  <c r="M3017" i="155"/>
  <c r="F3017" i="155"/>
  <c r="G3017" i="155" s="1"/>
  <c r="H3017" i="155" s="1"/>
  <c r="M3016" i="155"/>
  <c r="F3016" i="155"/>
  <c r="G3016" i="155" s="1"/>
  <c r="H3016" i="155" s="1"/>
  <c r="N3015" i="155"/>
  <c r="N3014" i="155"/>
  <c r="N3013" i="155"/>
  <c r="M3011" i="155"/>
  <c r="F3011" i="155"/>
  <c r="G3011" i="155" s="1"/>
  <c r="H3011" i="155" s="1"/>
  <c r="R3008" i="155"/>
  <c r="M2987" i="155"/>
  <c r="H2987" i="155"/>
  <c r="N2987" i="155" s="1"/>
  <c r="M2986" i="155"/>
  <c r="H2986" i="155"/>
  <c r="N2986" i="155" s="1"/>
  <c r="M2985" i="155"/>
  <c r="H2985" i="155"/>
  <c r="J2985" i="155" s="1"/>
  <c r="M2984" i="155"/>
  <c r="H2984" i="155"/>
  <c r="N2984" i="155" s="1"/>
  <c r="M2983" i="155"/>
  <c r="H2983" i="155"/>
  <c r="M2979" i="155"/>
  <c r="H2979" i="155"/>
  <c r="N2979" i="155" s="1"/>
  <c r="M2978" i="155"/>
  <c r="H2978" i="155"/>
  <c r="J2978" i="155" s="1"/>
  <c r="M2977" i="155"/>
  <c r="H2977" i="155"/>
  <c r="N2977" i="155" s="1"/>
  <c r="M2976" i="155"/>
  <c r="H2976" i="155"/>
  <c r="N2976" i="155" s="1"/>
  <c r="M2975" i="155"/>
  <c r="H2975" i="155"/>
  <c r="N2975" i="155" s="1"/>
  <c r="M2974" i="155"/>
  <c r="H2974" i="155"/>
  <c r="J2974" i="155" s="1"/>
  <c r="M2973" i="155"/>
  <c r="H2973" i="155"/>
  <c r="J2973" i="155" s="1"/>
  <c r="M2972" i="155"/>
  <c r="H2972" i="155"/>
  <c r="N2972" i="155" s="1"/>
  <c r="M2971" i="155"/>
  <c r="H2971" i="155"/>
  <c r="N2971" i="155" s="1"/>
  <c r="M2970" i="155"/>
  <c r="H2970" i="155"/>
  <c r="M2969" i="155"/>
  <c r="H2969" i="155"/>
  <c r="N2969" i="155" s="1"/>
  <c r="M2968" i="155"/>
  <c r="H2968" i="155"/>
  <c r="N2968" i="155" s="1"/>
  <c r="M2967" i="155"/>
  <c r="H2967" i="155"/>
  <c r="J2967" i="155" s="1"/>
  <c r="M2966" i="155"/>
  <c r="H2966" i="155"/>
  <c r="J2966" i="155" s="1"/>
  <c r="M2965" i="155"/>
  <c r="H2965" i="155"/>
  <c r="J2965" i="155" s="1"/>
  <c r="M2964" i="155"/>
  <c r="H2964" i="155"/>
  <c r="N2964" i="155" s="1"/>
  <c r="M2963" i="155"/>
  <c r="H2963" i="155"/>
  <c r="N2963" i="155" s="1"/>
  <c r="M2962" i="155"/>
  <c r="H2962" i="155"/>
  <c r="N2962" i="155" s="1"/>
  <c r="M2961" i="155"/>
  <c r="H2961" i="155"/>
  <c r="N2961" i="155" s="1"/>
  <c r="M2960" i="155"/>
  <c r="H2960" i="155"/>
  <c r="N2960" i="155" s="1"/>
  <c r="M2959" i="155"/>
  <c r="H2959" i="155"/>
  <c r="M2958" i="155"/>
  <c r="H2958" i="155"/>
  <c r="N2958" i="155" s="1"/>
  <c r="N2956" i="155"/>
  <c r="H2954" i="155"/>
  <c r="M2950" i="155"/>
  <c r="F2950" i="155"/>
  <c r="G2950" i="155" s="1"/>
  <c r="H2950" i="155" s="1"/>
  <c r="N2950" i="155" s="1"/>
  <c r="M2949" i="155"/>
  <c r="F2949" i="155"/>
  <c r="G2949" i="155" s="1"/>
  <c r="H2949" i="155" s="1"/>
  <c r="M2948" i="155"/>
  <c r="F2948" i="155"/>
  <c r="G2948" i="155" s="1"/>
  <c r="H2948" i="155" s="1"/>
  <c r="M2947" i="155"/>
  <c r="F2947" i="155"/>
  <c r="G2947" i="155" s="1"/>
  <c r="H2947" i="155" s="1"/>
  <c r="M2946" i="155"/>
  <c r="F2946" i="155"/>
  <c r="G2946" i="155" s="1"/>
  <c r="H2946" i="155" s="1"/>
  <c r="M2945" i="155"/>
  <c r="F2945" i="155"/>
  <c r="G2945" i="155" s="1"/>
  <c r="H2945" i="155" s="1"/>
  <c r="M2944" i="155"/>
  <c r="F2944" i="155"/>
  <c r="G2944" i="155" s="1"/>
  <c r="H2944" i="155" s="1"/>
  <c r="M2943" i="155"/>
  <c r="F2943" i="155"/>
  <c r="G2943" i="155" s="1"/>
  <c r="H2943" i="155" s="1"/>
  <c r="M2942" i="155"/>
  <c r="F2942" i="155"/>
  <c r="G2942" i="155" s="1"/>
  <c r="H2942" i="155" s="1"/>
  <c r="N2942" i="155" s="1"/>
  <c r="M2941" i="155"/>
  <c r="F2941" i="155"/>
  <c r="G2941" i="155" s="1"/>
  <c r="H2941" i="155" s="1"/>
  <c r="F2940" i="155"/>
  <c r="G2940" i="155" s="1"/>
  <c r="H2940" i="155" s="1"/>
  <c r="F2939" i="155"/>
  <c r="G2939" i="155" s="1"/>
  <c r="H2939" i="155" s="1"/>
  <c r="F2938" i="155"/>
  <c r="G2938" i="155" s="1"/>
  <c r="H2938" i="155" s="1"/>
  <c r="M2934" i="155"/>
  <c r="F2934" i="155"/>
  <c r="G2934" i="155" s="1"/>
  <c r="H2934" i="155" s="1"/>
  <c r="M2933" i="155"/>
  <c r="F2933" i="155"/>
  <c r="G2933" i="155" s="1"/>
  <c r="H2933" i="155" s="1"/>
  <c r="M2932" i="155"/>
  <c r="F2932" i="155"/>
  <c r="G2932" i="155" s="1"/>
  <c r="H2932" i="155" s="1"/>
  <c r="M2931" i="155"/>
  <c r="F2931" i="155"/>
  <c r="G2931" i="155" s="1"/>
  <c r="H2931" i="155" s="1"/>
  <c r="N2931" i="155" s="1"/>
  <c r="M2930" i="155"/>
  <c r="F2930" i="155"/>
  <c r="G2930" i="155" s="1"/>
  <c r="H2930" i="155" s="1"/>
  <c r="M2929" i="155"/>
  <c r="F2929" i="155"/>
  <c r="G2929" i="155" s="1"/>
  <c r="H2929" i="155" s="1"/>
  <c r="M2928" i="155"/>
  <c r="F2928" i="155"/>
  <c r="G2928" i="155" s="1"/>
  <c r="H2928" i="155" s="1"/>
  <c r="N2927" i="155"/>
  <c r="N2926" i="155"/>
  <c r="N2925" i="155"/>
  <c r="M2924" i="155"/>
  <c r="F2924" i="155"/>
  <c r="G2924" i="155" s="1"/>
  <c r="H2924" i="155" s="1"/>
  <c r="M2923" i="155"/>
  <c r="F2923" i="155"/>
  <c r="G2923" i="155" s="1"/>
  <c r="H2923" i="155" s="1"/>
  <c r="R2920" i="155"/>
  <c r="M4307" i="155"/>
  <c r="H4307" i="155"/>
  <c r="N4307" i="155" s="1"/>
  <c r="M4306" i="155"/>
  <c r="H4306" i="155"/>
  <c r="N4306" i="155" s="1"/>
  <c r="M4305" i="155"/>
  <c r="H4305" i="155"/>
  <c r="J4305" i="155" s="1"/>
  <c r="M4304" i="155"/>
  <c r="H4304" i="155"/>
  <c r="N4304" i="155" s="1"/>
  <c r="M4303" i="155"/>
  <c r="H4303" i="155"/>
  <c r="N4303" i="155" s="1"/>
  <c r="M4299" i="155"/>
  <c r="H4299" i="155"/>
  <c r="N4299" i="155" s="1"/>
  <c r="M4298" i="155"/>
  <c r="H4298" i="155"/>
  <c r="J4298" i="155" s="1"/>
  <c r="M4297" i="155"/>
  <c r="H4297" i="155"/>
  <c r="J4297" i="155" s="1"/>
  <c r="M4296" i="155"/>
  <c r="H4296" i="155"/>
  <c r="N4296" i="155" s="1"/>
  <c r="M4295" i="155"/>
  <c r="H4295" i="155"/>
  <c r="J4295" i="155" s="1"/>
  <c r="M4294" i="155"/>
  <c r="H4294" i="155"/>
  <c r="N4294" i="155" s="1"/>
  <c r="M4293" i="155"/>
  <c r="H4293" i="155"/>
  <c r="J4293" i="155" s="1"/>
  <c r="M4292" i="155"/>
  <c r="H4292" i="155"/>
  <c r="N4292" i="155" s="1"/>
  <c r="M4291" i="155"/>
  <c r="H4291" i="155"/>
  <c r="N4291" i="155" s="1"/>
  <c r="M4290" i="155"/>
  <c r="H4290" i="155"/>
  <c r="J4290" i="155" s="1"/>
  <c r="M4289" i="155"/>
  <c r="H4289" i="155"/>
  <c r="J4289" i="155" s="1"/>
  <c r="M4288" i="155"/>
  <c r="H4288" i="155"/>
  <c r="N4288" i="155" s="1"/>
  <c r="M4287" i="155"/>
  <c r="H4287" i="155"/>
  <c r="J4287" i="155" s="1"/>
  <c r="M4286" i="155"/>
  <c r="H4286" i="155"/>
  <c r="N4286" i="155" s="1"/>
  <c r="M4285" i="155"/>
  <c r="H4285" i="155"/>
  <c r="M4284" i="155"/>
  <c r="H4284" i="155"/>
  <c r="N4284" i="155" s="1"/>
  <c r="M4283" i="155"/>
  <c r="H4283" i="155"/>
  <c r="N4283" i="155" s="1"/>
  <c r="M4282" i="155"/>
  <c r="H4282" i="155"/>
  <c r="J4282" i="155" s="1"/>
  <c r="M4281" i="155"/>
  <c r="H4281" i="155"/>
  <c r="N4281" i="155" s="1"/>
  <c r="M4280" i="155"/>
  <c r="H4280" i="155"/>
  <c r="N4280" i="155" s="1"/>
  <c r="M4279" i="155"/>
  <c r="H4279" i="155"/>
  <c r="J4279" i="155" s="1"/>
  <c r="H4278" i="155"/>
  <c r="H4277" i="155"/>
  <c r="H4276" i="155"/>
  <c r="H4275" i="155"/>
  <c r="H4274" i="155"/>
  <c r="M4270" i="155"/>
  <c r="F4270" i="155"/>
  <c r="G4270" i="155" s="1"/>
  <c r="H4270" i="155" s="1"/>
  <c r="M4269" i="155"/>
  <c r="F4269" i="155"/>
  <c r="G4269" i="155" s="1"/>
  <c r="H4269" i="155" s="1"/>
  <c r="M4268" i="155"/>
  <c r="F4268" i="155"/>
  <c r="G4268" i="155" s="1"/>
  <c r="H4268" i="155" s="1"/>
  <c r="M4267" i="155"/>
  <c r="F4267" i="155"/>
  <c r="G4267" i="155" s="1"/>
  <c r="H4267" i="155" s="1"/>
  <c r="M4266" i="155"/>
  <c r="F4266" i="155"/>
  <c r="G4266" i="155" s="1"/>
  <c r="H4266" i="155" s="1"/>
  <c r="M4265" i="155"/>
  <c r="F4265" i="155"/>
  <c r="G4265" i="155" s="1"/>
  <c r="H4265" i="155" s="1"/>
  <c r="M4264" i="155"/>
  <c r="F4264" i="155"/>
  <c r="G4264" i="155" s="1"/>
  <c r="H4264" i="155" s="1"/>
  <c r="M4263" i="155"/>
  <c r="F4263" i="155"/>
  <c r="G4263" i="155" s="1"/>
  <c r="H4263" i="155" s="1"/>
  <c r="M4262" i="155"/>
  <c r="F4262" i="155"/>
  <c r="G4262" i="155" s="1"/>
  <c r="H4262" i="155" s="1"/>
  <c r="M4261" i="155"/>
  <c r="F4261" i="155"/>
  <c r="G4261" i="155" s="1"/>
  <c r="H4261" i="155" s="1"/>
  <c r="F4260" i="155"/>
  <c r="G4260" i="155" s="1"/>
  <c r="H4260" i="155" s="1"/>
  <c r="F4259" i="155"/>
  <c r="G4259" i="155" s="1"/>
  <c r="H4259" i="155" s="1"/>
  <c r="F4258" i="155"/>
  <c r="G4258" i="155" s="1"/>
  <c r="H4258" i="155" s="1"/>
  <c r="M4254" i="155"/>
  <c r="F4254" i="155"/>
  <c r="G4254" i="155" s="1"/>
  <c r="H4254" i="155" s="1"/>
  <c r="M4253" i="155"/>
  <c r="F4253" i="155"/>
  <c r="G4253" i="155" s="1"/>
  <c r="H4253" i="155" s="1"/>
  <c r="M4252" i="155"/>
  <c r="F4252" i="155"/>
  <c r="G4252" i="155" s="1"/>
  <c r="H4252" i="155" s="1"/>
  <c r="M4251" i="155"/>
  <c r="F4251" i="155"/>
  <c r="G4251" i="155" s="1"/>
  <c r="H4251" i="155" s="1"/>
  <c r="M4250" i="155"/>
  <c r="F4250" i="155"/>
  <c r="G4250" i="155" s="1"/>
  <c r="H4250" i="155" s="1"/>
  <c r="M4249" i="155"/>
  <c r="F4249" i="155"/>
  <c r="G4249" i="155" s="1"/>
  <c r="H4249" i="155" s="1"/>
  <c r="M4248" i="155"/>
  <c r="F4248" i="155"/>
  <c r="G4248" i="155" s="1"/>
  <c r="H4248" i="155" s="1"/>
  <c r="N4247" i="155"/>
  <c r="N4246" i="155"/>
  <c r="N4245" i="155"/>
  <c r="R4240" i="155"/>
  <c r="M2899" i="155"/>
  <c r="H2899" i="155"/>
  <c r="M2898" i="155"/>
  <c r="H2898" i="155"/>
  <c r="J2898" i="155" s="1"/>
  <c r="M2897" i="155"/>
  <c r="H2897" i="155"/>
  <c r="M2896" i="155"/>
  <c r="H2896" i="155"/>
  <c r="N2896" i="155" s="1"/>
  <c r="M2895" i="155"/>
  <c r="H2895" i="155"/>
  <c r="M2891" i="155"/>
  <c r="H2891" i="155"/>
  <c r="J2891" i="155" s="1"/>
  <c r="M2890" i="155"/>
  <c r="H2890" i="155"/>
  <c r="M2889" i="155"/>
  <c r="H2889" i="155"/>
  <c r="N2889" i="155" s="1"/>
  <c r="M2888" i="155"/>
  <c r="H2888" i="155"/>
  <c r="N2888" i="155" s="1"/>
  <c r="M2887" i="155"/>
  <c r="H2887" i="155"/>
  <c r="M2886" i="155"/>
  <c r="H2886" i="155"/>
  <c r="N2886" i="155" s="1"/>
  <c r="M2885" i="155"/>
  <c r="H2885" i="155"/>
  <c r="J2885" i="155" s="1"/>
  <c r="M2884" i="155"/>
  <c r="H2884" i="155"/>
  <c r="N2884" i="155" s="1"/>
  <c r="M2883" i="155"/>
  <c r="H2883" i="155"/>
  <c r="J2883" i="155" s="1"/>
  <c r="M2882" i="155"/>
  <c r="H2882" i="155"/>
  <c r="J2882" i="155" s="1"/>
  <c r="M2881" i="155"/>
  <c r="H2881" i="155"/>
  <c r="N2881" i="155" s="1"/>
  <c r="M2880" i="155"/>
  <c r="H2880" i="155"/>
  <c r="N2880" i="155" s="1"/>
  <c r="M2879" i="155"/>
  <c r="H2879" i="155"/>
  <c r="M2878" i="155"/>
  <c r="H2878" i="155"/>
  <c r="N2878" i="155" s="1"/>
  <c r="M2877" i="155"/>
  <c r="H2877" i="155"/>
  <c r="M2876" i="155"/>
  <c r="H2876" i="155"/>
  <c r="N2876" i="155" s="1"/>
  <c r="M2875" i="155"/>
  <c r="H2875" i="155"/>
  <c r="J2875" i="155" s="1"/>
  <c r="M2874" i="155"/>
  <c r="H2874" i="155"/>
  <c r="M2873" i="155"/>
  <c r="H2873" i="155"/>
  <c r="N2873" i="155" s="1"/>
  <c r="M2872" i="155"/>
  <c r="H2872" i="155"/>
  <c r="N2872" i="155" s="1"/>
  <c r="M2871" i="155"/>
  <c r="H2871" i="155"/>
  <c r="J2871" i="155" s="1"/>
  <c r="N2870" i="155"/>
  <c r="N2868" i="155"/>
  <c r="M2862" i="155"/>
  <c r="F2862" i="155"/>
  <c r="G2862" i="155" s="1"/>
  <c r="H2862" i="155" s="1"/>
  <c r="M2861" i="155"/>
  <c r="F2861" i="155"/>
  <c r="G2861" i="155" s="1"/>
  <c r="H2861" i="155" s="1"/>
  <c r="M2860" i="155"/>
  <c r="F2860" i="155"/>
  <c r="G2860" i="155" s="1"/>
  <c r="H2860" i="155" s="1"/>
  <c r="M2859" i="155"/>
  <c r="F2859" i="155"/>
  <c r="G2859" i="155" s="1"/>
  <c r="H2859" i="155" s="1"/>
  <c r="M2858" i="155"/>
  <c r="F2858" i="155"/>
  <c r="G2858" i="155" s="1"/>
  <c r="H2858" i="155" s="1"/>
  <c r="M2857" i="155"/>
  <c r="F2857" i="155"/>
  <c r="G2857" i="155" s="1"/>
  <c r="H2857" i="155" s="1"/>
  <c r="M2856" i="155"/>
  <c r="F2856" i="155"/>
  <c r="G2856" i="155" s="1"/>
  <c r="H2856" i="155" s="1"/>
  <c r="M2855" i="155"/>
  <c r="F2855" i="155"/>
  <c r="G2855" i="155" s="1"/>
  <c r="H2855" i="155" s="1"/>
  <c r="M2854" i="155"/>
  <c r="F2854" i="155"/>
  <c r="G2854" i="155" s="1"/>
  <c r="H2854" i="155" s="1"/>
  <c r="M2853" i="155"/>
  <c r="F2853" i="155"/>
  <c r="G2853" i="155" s="1"/>
  <c r="H2853" i="155" s="1"/>
  <c r="F2852" i="155"/>
  <c r="G2852" i="155" s="1"/>
  <c r="H2852" i="155" s="1"/>
  <c r="F2851" i="155"/>
  <c r="G2851" i="155" s="1"/>
  <c r="H2851" i="155" s="1"/>
  <c r="F2850" i="155"/>
  <c r="G2850" i="155" s="1"/>
  <c r="H2850" i="155" s="1"/>
  <c r="M2846" i="155"/>
  <c r="F2846" i="155"/>
  <c r="G2846" i="155" s="1"/>
  <c r="H2846" i="155" s="1"/>
  <c r="M2845" i="155"/>
  <c r="F2845" i="155"/>
  <c r="G2845" i="155" s="1"/>
  <c r="H2845" i="155" s="1"/>
  <c r="M2844" i="155"/>
  <c r="F2844" i="155"/>
  <c r="G2844" i="155" s="1"/>
  <c r="H2844" i="155" s="1"/>
  <c r="M2843" i="155"/>
  <c r="F2843" i="155"/>
  <c r="G2843" i="155" s="1"/>
  <c r="H2843" i="155" s="1"/>
  <c r="M2842" i="155"/>
  <c r="F2842" i="155"/>
  <c r="G2842" i="155" s="1"/>
  <c r="H2842" i="155" s="1"/>
  <c r="M2841" i="155"/>
  <c r="F2841" i="155"/>
  <c r="G2841" i="155" s="1"/>
  <c r="H2841" i="155" s="1"/>
  <c r="M2840" i="155"/>
  <c r="F2840" i="155"/>
  <c r="G2840" i="155" s="1"/>
  <c r="H2840" i="155" s="1"/>
  <c r="N2839" i="155"/>
  <c r="N2838" i="155"/>
  <c r="N2837" i="155"/>
  <c r="M2836" i="155"/>
  <c r="F2836" i="155"/>
  <c r="G2836" i="155" s="1"/>
  <c r="H2836" i="155" s="1"/>
  <c r="M2835" i="155"/>
  <c r="F2835" i="155"/>
  <c r="G2835" i="155" s="1"/>
  <c r="H2835" i="155" s="1"/>
  <c r="R2832" i="155"/>
  <c r="M2811" i="155"/>
  <c r="H2811" i="155"/>
  <c r="J2811" i="155" s="1"/>
  <c r="M2810" i="155"/>
  <c r="H2810" i="155"/>
  <c r="N2810" i="155" s="1"/>
  <c r="M2809" i="155"/>
  <c r="H2809" i="155"/>
  <c r="J2809" i="155" s="1"/>
  <c r="M2808" i="155"/>
  <c r="H2808" i="155"/>
  <c r="N2808" i="155" s="1"/>
  <c r="M2807" i="155"/>
  <c r="H2807" i="155"/>
  <c r="N2807" i="155" s="1"/>
  <c r="M2803" i="155"/>
  <c r="H2803" i="155"/>
  <c r="N2803" i="155" s="1"/>
  <c r="M2802" i="155"/>
  <c r="H2802" i="155"/>
  <c r="N2802" i="155" s="1"/>
  <c r="M2801" i="155"/>
  <c r="H2801" i="155"/>
  <c r="J2801" i="155" s="1"/>
  <c r="M2800" i="155"/>
  <c r="H2800" i="155"/>
  <c r="N2800" i="155" s="1"/>
  <c r="M2799" i="155"/>
  <c r="H2799" i="155"/>
  <c r="N2799" i="155" s="1"/>
  <c r="M2798" i="155"/>
  <c r="H2798" i="155"/>
  <c r="J2798" i="155" s="1"/>
  <c r="M2797" i="155"/>
  <c r="H2797" i="155"/>
  <c r="J2797" i="155" s="1"/>
  <c r="M2796" i="155"/>
  <c r="H2796" i="155"/>
  <c r="N2796" i="155" s="1"/>
  <c r="M2795" i="155"/>
  <c r="H2795" i="155"/>
  <c r="N2795" i="155" s="1"/>
  <c r="M2794" i="155"/>
  <c r="H2794" i="155"/>
  <c r="N2794" i="155" s="1"/>
  <c r="M2793" i="155"/>
  <c r="H2793" i="155"/>
  <c r="N2793" i="155" s="1"/>
  <c r="M2792" i="155"/>
  <c r="H2792" i="155"/>
  <c r="N2792" i="155" s="1"/>
  <c r="M2791" i="155"/>
  <c r="H2791" i="155"/>
  <c r="M2790" i="155"/>
  <c r="H2790" i="155"/>
  <c r="N2790" i="155" s="1"/>
  <c r="M2789" i="155"/>
  <c r="H2789" i="155"/>
  <c r="M2788" i="155"/>
  <c r="H2788" i="155"/>
  <c r="J2788" i="155" s="1"/>
  <c r="M2787" i="155"/>
  <c r="H2787" i="155"/>
  <c r="N2787" i="155" s="1"/>
  <c r="M2786" i="155"/>
  <c r="H2786" i="155"/>
  <c r="J2786" i="155" s="1"/>
  <c r="M2785" i="155"/>
  <c r="H2785" i="155"/>
  <c r="N2785" i="155" s="1"/>
  <c r="M2784" i="155"/>
  <c r="H2784" i="155"/>
  <c r="N2784" i="155" s="1"/>
  <c r="M2783" i="155"/>
  <c r="H2783" i="155"/>
  <c r="J2783" i="155" s="1"/>
  <c r="M2782" i="155"/>
  <c r="H2782" i="155"/>
  <c r="J2782" i="155" s="1"/>
  <c r="M2774" i="155"/>
  <c r="F2774" i="155"/>
  <c r="G2774" i="155" s="1"/>
  <c r="H2774" i="155" s="1"/>
  <c r="J2774" i="155" s="1"/>
  <c r="M2773" i="155"/>
  <c r="F2773" i="155"/>
  <c r="G2773" i="155" s="1"/>
  <c r="H2773" i="155" s="1"/>
  <c r="M2772" i="155"/>
  <c r="F2772" i="155"/>
  <c r="G2772" i="155" s="1"/>
  <c r="H2772" i="155" s="1"/>
  <c r="M2771" i="155"/>
  <c r="F2771" i="155"/>
  <c r="G2771" i="155" s="1"/>
  <c r="H2771" i="155" s="1"/>
  <c r="M2770" i="155"/>
  <c r="F2770" i="155"/>
  <c r="G2770" i="155" s="1"/>
  <c r="H2770" i="155" s="1"/>
  <c r="M2769" i="155"/>
  <c r="F2769" i="155"/>
  <c r="G2769" i="155" s="1"/>
  <c r="H2769" i="155" s="1"/>
  <c r="M2768" i="155"/>
  <c r="F2768" i="155"/>
  <c r="G2768" i="155" s="1"/>
  <c r="H2768" i="155" s="1"/>
  <c r="M2767" i="155"/>
  <c r="F2767" i="155"/>
  <c r="G2767" i="155" s="1"/>
  <c r="H2767" i="155" s="1"/>
  <c r="M2766" i="155"/>
  <c r="F2766" i="155"/>
  <c r="G2766" i="155" s="1"/>
  <c r="H2766" i="155" s="1"/>
  <c r="M2765" i="155"/>
  <c r="F2765" i="155"/>
  <c r="G2765" i="155" s="1"/>
  <c r="H2765" i="155" s="1"/>
  <c r="F2764" i="155"/>
  <c r="G2764" i="155" s="1"/>
  <c r="H2764" i="155" s="1"/>
  <c r="F2763" i="155"/>
  <c r="G2763" i="155" s="1"/>
  <c r="H2763" i="155" s="1"/>
  <c r="F2762" i="155"/>
  <c r="G2762" i="155" s="1"/>
  <c r="H2762" i="155" s="1"/>
  <c r="M2758" i="155"/>
  <c r="F2758" i="155"/>
  <c r="G2758" i="155" s="1"/>
  <c r="H2758" i="155" s="1"/>
  <c r="M2757" i="155"/>
  <c r="F2757" i="155"/>
  <c r="G2757" i="155" s="1"/>
  <c r="H2757" i="155" s="1"/>
  <c r="M2756" i="155"/>
  <c r="F2756" i="155"/>
  <c r="G2756" i="155" s="1"/>
  <c r="H2756" i="155" s="1"/>
  <c r="M2755" i="155"/>
  <c r="F2755" i="155"/>
  <c r="G2755" i="155" s="1"/>
  <c r="H2755" i="155" s="1"/>
  <c r="N2755" i="155" s="1"/>
  <c r="M2754" i="155"/>
  <c r="F2754" i="155"/>
  <c r="G2754" i="155" s="1"/>
  <c r="H2754" i="155" s="1"/>
  <c r="M2753" i="155"/>
  <c r="F2753" i="155"/>
  <c r="G2753" i="155" s="1"/>
  <c r="H2753" i="155" s="1"/>
  <c r="M2752" i="155"/>
  <c r="F2752" i="155"/>
  <c r="G2752" i="155" s="1"/>
  <c r="H2752" i="155" s="1"/>
  <c r="M2747" i="155"/>
  <c r="F2747" i="155"/>
  <c r="G2747" i="155" s="1"/>
  <c r="H2747" i="155" s="1"/>
  <c r="R2744" i="155"/>
  <c r="M2723" i="155"/>
  <c r="H2723" i="155"/>
  <c r="J2723" i="155" s="1"/>
  <c r="M2722" i="155"/>
  <c r="H2722" i="155"/>
  <c r="N2722" i="155" s="1"/>
  <c r="M2721" i="155"/>
  <c r="H2721" i="155"/>
  <c r="J2721" i="155" s="1"/>
  <c r="M2720" i="155"/>
  <c r="H2720" i="155"/>
  <c r="N2720" i="155" s="1"/>
  <c r="M2719" i="155"/>
  <c r="H2719" i="155"/>
  <c r="M2715" i="155"/>
  <c r="H2715" i="155"/>
  <c r="N2715" i="155" s="1"/>
  <c r="M2714" i="155"/>
  <c r="H2714" i="155"/>
  <c r="J2714" i="155" s="1"/>
  <c r="M2713" i="155"/>
  <c r="H2713" i="155"/>
  <c r="N2713" i="155" s="1"/>
  <c r="M2712" i="155"/>
  <c r="H2712" i="155"/>
  <c r="N2712" i="155" s="1"/>
  <c r="M2711" i="155"/>
  <c r="H2711" i="155"/>
  <c r="M2710" i="155"/>
  <c r="H2710" i="155"/>
  <c r="J2710" i="155" s="1"/>
  <c r="M2709" i="155"/>
  <c r="H2709" i="155"/>
  <c r="M2708" i="155"/>
  <c r="H2708" i="155"/>
  <c r="N2708" i="155" s="1"/>
  <c r="M2707" i="155"/>
  <c r="H2707" i="155"/>
  <c r="N2707" i="155" s="1"/>
  <c r="M2706" i="155"/>
  <c r="H2706" i="155"/>
  <c r="J2706" i="155" s="1"/>
  <c r="M2705" i="155"/>
  <c r="H2705" i="155"/>
  <c r="N2705" i="155" s="1"/>
  <c r="M2704" i="155"/>
  <c r="H2704" i="155"/>
  <c r="N2704" i="155" s="1"/>
  <c r="M2703" i="155"/>
  <c r="H2703" i="155"/>
  <c r="N2703" i="155" s="1"/>
  <c r="M2702" i="155"/>
  <c r="H2702" i="155"/>
  <c r="N2702" i="155" s="1"/>
  <c r="M2701" i="155"/>
  <c r="H2701" i="155"/>
  <c r="J2701" i="155" s="1"/>
  <c r="M2700" i="155"/>
  <c r="H2700" i="155"/>
  <c r="N2700" i="155" s="1"/>
  <c r="M2699" i="155"/>
  <c r="H2699" i="155"/>
  <c r="N2699" i="155" s="1"/>
  <c r="M2698" i="155"/>
  <c r="H2698" i="155"/>
  <c r="J2698" i="155" s="1"/>
  <c r="M2697" i="155"/>
  <c r="H2697" i="155"/>
  <c r="J2697" i="155" s="1"/>
  <c r="M2696" i="155"/>
  <c r="H2696" i="155"/>
  <c r="N2696" i="155" s="1"/>
  <c r="M2695" i="155"/>
  <c r="H2695" i="155"/>
  <c r="N2695" i="155" s="1"/>
  <c r="M2694" i="155"/>
  <c r="H2694" i="155"/>
  <c r="J2694" i="155" s="1"/>
  <c r="M2686" i="155"/>
  <c r="F2686" i="155"/>
  <c r="G2686" i="155" s="1"/>
  <c r="H2686" i="155" s="1"/>
  <c r="M2685" i="155"/>
  <c r="F2685" i="155"/>
  <c r="G2685" i="155" s="1"/>
  <c r="H2685" i="155" s="1"/>
  <c r="M2684" i="155"/>
  <c r="F2684" i="155"/>
  <c r="G2684" i="155" s="1"/>
  <c r="H2684" i="155" s="1"/>
  <c r="M2683" i="155"/>
  <c r="F2683" i="155"/>
  <c r="G2683" i="155" s="1"/>
  <c r="H2683" i="155" s="1"/>
  <c r="M2682" i="155"/>
  <c r="F2682" i="155"/>
  <c r="G2682" i="155" s="1"/>
  <c r="H2682" i="155" s="1"/>
  <c r="M2681" i="155"/>
  <c r="F2681" i="155"/>
  <c r="G2681" i="155" s="1"/>
  <c r="H2681" i="155" s="1"/>
  <c r="M2680" i="155"/>
  <c r="F2680" i="155"/>
  <c r="G2680" i="155" s="1"/>
  <c r="H2680" i="155" s="1"/>
  <c r="M2679" i="155"/>
  <c r="F2679" i="155"/>
  <c r="G2679" i="155" s="1"/>
  <c r="H2679" i="155" s="1"/>
  <c r="M2678" i="155"/>
  <c r="F2678" i="155"/>
  <c r="G2678" i="155" s="1"/>
  <c r="H2678" i="155" s="1"/>
  <c r="F2675" i="155"/>
  <c r="G2675" i="155" s="1"/>
  <c r="H2675" i="155" s="1"/>
  <c r="F2674" i="155"/>
  <c r="G2674" i="155" s="1"/>
  <c r="H2674" i="155" s="1"/>
  <c r="M2670" i="155"/>
  <c r="F2670" i="155"/>
  <c r="G2670" i="155" s="1"/>
  <c r="H2670" i="155" s="1"/>
  <c r="M2669" i="155"/>
  <c r="F2669" i="155"/>
  <c r="G2669" i="155" s="1"/>
  <c r="H2669" i="155" s="1"/>
  <c r="M2668" i="155"/>
  <c r="F2668" i="155"/>
  <c r="G2668" i="155" s="1"/>
  <c r="H2668" i="155" s="1"/>
  <c r="M2667" i="155"/>
  <c r="F2667" i="155"/>
  <c r="G2667" i="155" s="1"/>
  <c r="H2667" i="155" s="1"/>
  <c r="M2666" i="155"/>
  <c r="F2666" i="155"/>
  <c r="G2666" i="155" s="1"/>
  <c r="H2666" i="155" s="1"/>
  <c r="M2665" i="155"/>
  <c r="F2665" i="155"/>
  <c r="G2665" i="155" s="1"/>
  <c r="H2665" i="155" s="1"/>
  <c r="M2664" i="155"/>
  <c r="F2664" i="155"/>
  <c r="G2664" i="155" s="1"/>
  <c r="H2664" i="155" s="1"/>
  <c r="N2663" i="155"/>
  <c r="N2662" i="155"/>
  <c r="N2661" i="155"/>
  <c r="M2659" i="155"/>
  <c r="F2659" i="155"/>
  <c r="G2659" i="155" s="1"/>
  <c r="H2659" i="155" s="1"/>
  <c r="R2656" i="155"/>
  <c r="M3691" i="155"/>
  <c r="H3691" i="155"/>
  <c r="M3690" i="155"/>
  <c r="H3690" i="155"/>
  <c r="J3690" i="155" s="1"/>
  <c r="M3689" i="155"/>
  <c r="H3689" i="155"/>
  <c r="J3689" i="155" s="1"/>
  <c r="M3688" i="155"/>
  <c r="H3688" i="155"/>
  <c r="J3688" i="155" s="1"/>
  <c r="M3687" i="155"/>
  <c r="H3687" i="155"/>
  <c r="N3687" i="155" s="1"/>
  <c r="M3683" i="155"/>
  <c r="H3683" i="155"/>
  <c r="J3683" i="155" s="1"/>
  <c r="M3682" i="155"/>
  <c r="H3682" i="155"/>
  <c r="N3682" i="155" s="1"/>
  <c r="M3681" i="155"/>
  <c r="H3681" i="155"/>
  <c r="N3681" i="155" s="1"/>
  <c r="M3680" i="155"/>
  <c r="H3680" i="155"/>
  <c r="N3680" i="155" s="1"/>
  <c r="M3679" i="155"/>
  <c r="H3679" i="155"/>
  <c r="M3678" i="155"/>
  <c r="H3678" i="155"/>
  <c r="J3678" i="155" s="1"/>
  <c r="M3677" i="155"/>
  <c r="H3677" i="155"/>
  <c r="J3677" i="155" s="1"/>
  <c r="M3676" i="155"/>
  <c r="H3676" i="155"/>
  <c r="N3676" i="155" s="1"/>
  <c r="M3675" i="155"/>
  <c r="H3675" i="155"/>
  <c r="J3675" i="155" s="1"/>
  <c r="M3674" i="155"/>
  <c r="H3674" i="155"/>
  <c r="N3674" i="155" s="1"/>
  <c r="M3673" i="155"/>
  <c r="H3673" i="155"/>
  <c r="J3673" i="155" s="1"/>
  <c r="M3672" i="155"/>
  <c r="H3672" i="155"/>
  <c r="N3672" i="155" s="1"/>
  <c r="M3671" i="155"/>
  <c r="H3671" i="155"/>
  <c r="N3671" i="155" s="1"/>
  <c r="M3670" i="155"/>
  <c r="H3670" i="155"/>
  <c r="N3670" i="155" s="1"/>
  <c r="M3669" i="155"/>
  <c r="H3669" i="155"/>
  <c r="J3669" i="155" s="1"/>
  <c r="M3668" i="155"/>
  <c r="H3668" i="155"/>
  <c r="N3668" i="155" s="1"/>
  <c r="M3667" i="155"/>
  <c r="H3667" i="155"/>
  <c r="N3667" i="155" s="1"/>
  <c r="M3666" i="155"/>
  <c r="H3666" i="155"/>
  <c r="N3666" i="155" s="1"/>
  <c r="M3665" i="155"/>
  <c r="H3665" i="155"/>
  <c r="J3665" i="155" s="1"/>
  <c r="M3664" i="155"/>
  <c r="H3664" i="155"/>
  <c r="N3664" i="155" s="1"/>
  <c r="M3663" i="155"/>
  <c r="H3663" i="155"/>
  <c r="N3663" i="155" s="1"/>
  <c r="N3660" i="155"/>
  <c r="H3658" i="155"/>
  <c r="M3654" i="155"/>
  <c r="F3654" i="155"/>
  <c r="G3654" i="155" s="1"/>
  <c r="H3654" i="155" s="1"/>
  <c r="N3654" i="155" s="1"/>
  <c r="M3653" i="155"/>
  <c r="F3653" i="155"/>
  <c r="G3653" i="155" s="1"/>
  <c r="H3653" i="155" s="1"/>
  <c r="M3652" i="155"/>
  <c r="F3652" i="155"/>
  <c r="G3652" i="155" s="1"/>
  <c r="H3652" i="155" s="1"/>
  <c r="M3651" i="155"/>
  <c r="F3651" i="155"/>
  <c r="G3651" i="155" s="1"/>
  <c r="H3651" i="155" s="1"/>
  <c r="M3650" i="155"/>
  <c r="F3650" i="155"/>
  <c r="G3650" i="155" s="1"/>
  <c r="H3650" i="155" s="1"/>
  <c r="M3649" i="155"/>
  <c r="F3649" i="155"/>
  <c r="G3649" i="155" s="1"/>
  <c r="H3649" i="155" s="1"/>
  <c r="M3648" i="155"/>
  <c r="F3648" i="155"/>
  <c r="G3648" i="155" s="1"/>
  <c r="H3648" i="155" s="1"/>
  <c r="M3647" i="155"/>
  <c r="F3647" i="155"/>
  <c r="G3647" i="155" s="1"/>
  <c r="H3647" i="155" s="1"/>
  <c r="M3646" i="155"/>
  <c r="F3646" i="155"/>
  <c r="G3646" i="155" s="1"/>
  <c r="H3646" i="155" s="1"/>
  <c r="N3646" i="155" s="1"/>
  <c r="F3643" i="155"/>
  <c r="G3643" i="155" s="1"/>
  <c r="H3643" i="155" s="1"/>
  <c r="F3642" i="155"/>
  <c r="G3642" i="155" s="1"/>
  <c r="H3642" i="155" s="1"/>
  <c r="M3638" i="155"/>
  <c r="F3638" i="155"/>
  <c r="G3638" i="155" s="1"/>
  <c r="H3638" i="155" s="1"/>
  <c r="M3637" i="155"/>
  <c r="F3637" i="155"/>
  <c r="G3637" i="155" s="1"/>
  <c r="H3637" i="155" s="1"/>
  <c r="M3636" i="155"/>
  <c r="F3636" i="155"/>
  <c r="G3636" i="155" s="1"/>
  <c r="H3636" i="155" s="1"/>
  <c r="M3635" i="155"/>
  <c r="F3635" i="155"/>
  <c r="G3635" i="155" s="1"/>
  <c r="H3635" i="155" s="1"/>
  <c r="N3635" i="155" s="1"/>
  <c r="M3634" i="155"/>
  <c r="F3634" i="155"/>
  <c r="G3634" i="155" s="1"/>
  <c r="H3634" i="155" s="1"/>
  <c r="M3633" i="155"/>
  <c r="F3633" i="155"/>
  <c r="G3633" i="155" s="1"/>
  <c r="H3633" i="155" s="1"/>
  <c r="M3632" i="155"/>
  <c r="F3632" i="155"/>
  <c r="G3632" i="155" s="1"/>
  <c r="H3632" i="155" s="1"/>
  <c r="M3631" i="155"/>
  <c r="F3631" i="155"/>
  <c r="G3631" i="155" s="1"/>
  <c r="H3631" i="155" s="1"/>
  <c r="R3624" i="155"/>
  <c r="M2371" i="155"/>
  <c r="H2371" i="155"/>
  <c r="M2370" i="155"/>
  <c r="H2370" i="155"/>
  <c r="M2369" i="155"/>
  <c r="H2369" i="155"/>
  <c r="M2368" i="155"/>
  <c r="H2368" i="155"/>
  <c r="M2367" i="155"/>
  <c r="H2367" i="155"/>
  <c r="J2367" i="155" s="1"/>
  <c r="M2363" i="155"/>
  <c r="H2363" i="155"/>
  <c r="J2363" i="155" s="1"/>
  <c r="M2362" i="155"/>
  <c r="H2362" i="155"/>
  <c r="J2362" i="155" s="1"/>
  <c r="M2361" i="155"/>
  <c r="H2361" i="155"/>
  <c r="J2361" i="155" s="1"/>
  <c r="M2360" i="155"/>
  <c r="H2360" i="155"/>
  <c r="N2360" i="155" s="1"/>
  <c r="M2359" i="155"/>
  <c r="H2359" i="155"/>
  <c r="M2358" i="155"/>
  <c r="H2358" i="155"/>
  <c r="N2358" i="155" s="1"/>
  <c r="M2357" i="155"/>
  <c r="H2357" i="155"/>
  <c r="M2356" i="155"/>
  <c r="H2356" i="155"/>
  <c r="N2356" i="155" s="1"/>
  <c r="M2355" i="155"/>
  <c r="H2355" i="155"/>
  <c r="N2355" i="155" s="1"/>
  <c r="M2354" i="155"/>
  <c r="H2354" i="155"/>
  <c r="J2354" i="155" s="1"/>
  <c r="M2353" i="155"/>
  <c r="H2353" i="155"/>
  <c r="J2353" i="155" s="1"/>
  <c r="M2352" i="155"/>
  <c r="H2352" i="155"/>
  <c r="N2352" i="155" s="1"/>
  <c r="M2351" i="155"/>
  <c r="H2351" i="155"/>
  <c r="M2350" i="155"/>
  <c r="H2350" i="155"/>
  <c r="N2350" i="155" s="1"/>
  <c r="M2349" i="155"/>
  <c r="H2349" i="155"/>
  <c r="J2349" i="155" s="1"/>
  <c r="M2348" i="155"/>
  <c r="H2348" i="155"/>
  <c r="N2348" i="155" s="1"/>
  <c r="M2347" i="155"/>
  <c r="H2347" i="155"/>
  <c r="J2347" i="155" s="1"/>
  <c r="M2346" i="155"/>
  <c r="H2346" i="155"/>
  <c r="J2346" i="155" s="1"/>
  <c r="M2345" i="155"/>
  <c r="H2345" i="155"/>
  <c r="J2345" i="155" s="1"/>
  <c r="M2344" i="155"/>
  <c r="H2344" i="155"/>
  <c r="N2344" i="155" s="1"/>
  <c r="M2343" i="155"/>
  <c r="H2343" i="155"/>
  <c r="N2343" i="155" s="1"/>
  <c r="N2342" i="155"/>
  <c r="N2340" i="155"/>
  <c r="H2338" i="155"/>
  <c r="M2334" i="155"/>
  <c r="F2334" i="155"/>
  <c r="G2334" i="155" s="1"/>
  <c r="H2334" i="155" s="1"/>
  <c r="M2333" i="155"/>
  <c r="F2333" i="155"/>
  <c r="G2333" i="155" s="1"/>
  <c r="H2333" i="155" s="1"/>
  <c r="M2332" i="155"/>
  <c r="F2332" i="155"/>
  <c r="G2332" i="155" s="1"/>
  <c r="H2332" i="155" s="1"/>
  <c r="M2331" i="155"/>
  <c r="F2331" i="155"/>
  <c r="G2331" i="155" s="1"/>
  <c r="H2331" i="155" s="1"/>
  <c r="M2330" i="155"/>
  <c r="F2330" i="155"/>
  <c r="G2330" i="155" s="1"/>
  <c r="H2330" i="155" s="1"/>
  <c r="N2330" i="155" s="1"/>
  <c r="M2329" i="155"/>
  <c r="F2329" i="155"/>
  <c r="G2329" i="155" s="1"/>
  <c r="H2329" i="155" s="1"/>
  <c r="M2328" i="155"/>
  <c r="F2328" i="155"/>
  <c r="G2328" i="155" s="1"/>
  <c r="H2328" i="155" s="1"/>
  <c r="M2327" i="155"/>
  <c r="F2327" i="155"/>
  <c r="G2327" i="155" s="1"/>
  <c r="H2327" i="155" s="1"/>
  <c r="M2326" i="155"/>
  <c r="F2326" i="155"/>
  <c r="G2326" i="155" s="1"/>
  <c r="H2326" i="155" s="1"/>
  <c r="M2325" i="155"/>
  <c r="F2325" i="155"/>
  <c r="G2325" i="155" s="1"/>
  <c r="H2325" i="155" s="1"/>
  <c r="F2324" i="155"/>
  <c r="G2324" i="155" s="1"/>
  <c r="H2324" i="155" s="1"/>
  <c r="F2323" i="155"/>
  <c r="G2323" i="155" s="1"/>
  <c r="H2323" i="155" s="1"/>
  <c r="F2322" i="155"/>
  <c r="G2322" i="155" s="1"/>
  <c r="H2322" i="155" s="1"/>
  <c r="M2318" i="155"/>
  <c r="F2318" i="155"/>
  <c r="G2318" i="155" s="1"/>
  <c r="H2318" i="155" s="1"/>
  <c r="M2317" i="155"/>
  <c r="F2317" i="155"/>
  <c r="G2317" i="155" s="1"/>
  <c r="H2317" i="155" s="1"/>
  <c r="M2316" i="155"/>
  <c r="F2316" i="155"/>
  <c r="G2316" i="155" s="1"/>
  <c r="H2316" i="155" s="1"/>
  <c r="M2315" i="155"/>
  <c r="F2315" i="155"/>
  <c r="G2315" i="155" s="1"/>
  <c r="H2315" i="155" s="1"/>
  <c r="M2314" i="155"/>
  <c r="F2314" i="155"/>
  <c r="G2314" i="155" s="1"/>
  <c r="H2314" i="155" s="1"/>
  <c r="M2313" i="155"/>
  <c r="F2313" i="155"/>
  <c r="G2313" i="155" s="1"/>
  <c r="H2313" i="155" s="1"/>
  <c r="M2312" i="155"/>
  <c r="F2312" i="155"/>
  <c r="G2312" i="155" s="1"/>
  <c r="H2312" i="155" s="1"/>
  <c r="M2311" i="155"/>
  <c r="F2311" i="155"/>
  <c r="G2311" i="155" s="1"/>
  <c r="H2311" i="155" s="1"/>
  <c r="N2311" i="155" s="1"/>
  <c r="M2310" i="155"/>
  <c r="F2310" i="155"/>
  <c r="G2310" i="155" s="1"/>
  <c r="H2310" i="155" s="1"/>
  <c r="M2309" i="155"/>
  <c r="F2309" i="155"/>
  <c r="G2309" i="155" s="1"/>
  <c r="H2309" i="155" s="1"/>
  <c r="M2308" i="155"/>
  <c r="F2308" i="155"/>
  <c r="G2308" i="155" s="1"/>
  <c r="H2308" i="155" s="1"/>
  <c r="M2307" i="155"/>
  <c r="F2307" i="155"/>
  <c r="G2307" i="155" s="1"/>
  <c r="H2307" i="155" s="1"/>
  <c r="R2304" i="155"/>
  <c r="M1667" i="155"/>
  <c r="H1667" i="155"/>
  <c r="N1667" i="155" s="1"/>
  <c r="M1666" i="155"/>
  <c r="H1666" i="155"/>
  <c r="M1665" i="155"/>
  <c r="H1665" i="155"/>
  <c r="M1664" i="155"/>
  <c r="H1664" i="155"/>
  <c r="N1664" i="155" s="1"/>
  <c r="M1663" i="155"/>
  <c r="H1663" i="155"/>
  <c r="N1663" i="155" s="1"/>
  <c r="M1659" i="155"/>
  <c r="H1659" i="155"/>
  <c r="N1659" i="155" s="1"/>
  <c r="M1658" i="155"/>
  <c r="H1658" i="155"/>
  <c r="N1658" i="155" s="1"/>
  <c r="M1657" i="155"/>
  <c r="H1657" i="155"/>
  <c r="J1657" i="155" s="1"/>
  <c r="M1656" i="155"/>
  <c r="H1656" i="155"/>
  <c r="J1656" i="155" s="1"/>
  <c r="M1655" i="155"/>
  <c r="H1655" i="155"/>
  <c r="N1655" i="155" s="1"/>
  <c r="M1654" i="155"/>
  <c r="H1654" i="155"/>
  <c r="N1654" i="155" s="1"/>
  <c r="M1653" i="155"/>
  <c r="H1653" i="155"/>
  <c r="J1653" i="155" s="1"/>
  <c r="M1652" i="155"/>
  <c r="H1652" i="155"/>
  <c r="N1652" i="155" s="1"/>
  <c r="M1651" i="155"/>
  <c r="H1651" i="155"/>
  <c r="N1651" i="155" s="1"/>
  <c r="M1650" i="155"/>
  <c r="H1650" i="155"/>
  <c r="N1650" i="155" s="1"/>
  <c r="M1649" i="155"/>
  <c r="H1649" i="155"/>
  <c r="J1649" i="155" s="1"/>
  <c r="M1648" i="155"/>
  <c r="H1648" i="155"/>
  <c r="J1648" i="155" s="1"/>
  <c r="N1647" i="155"/>
  <c r="N1646" i="155"/>
  <c r="N1645" i="155"/>
  <c r="N1644" i="155"/>
  <c r="N1643" i="155"/>
  <c r="N1642" i="155"/>
  <c r="N1641" i="155"/>
  <c r="N1640" i="155"/>
  <c r="N1639" i="155"/>
  <c r="N1638" i="155"/>
  <c r="H1634" i="155"/>
  <c r="M1630" i="155"/>
  <c r="F1630" i="155"/>
  <c r="G1630" i="155" s="1"/>
  <c r="H1630" i="155" s="1"/>
  <c r="N1630" i="155" s="1"/>
  <c r="M1629" i="155"/>
  <c r="F1629" i="155"/>
  <c r="G1629" i="155" s="1"/>
  <c r="H1629" i="155" s="1"/>
  <c r="M1628" i="155"/>
  <c r="F1628" i="155"/>
  <c r="G1628" i="155" s="1"/>
  <c r="H1628" i="155" s="1"/>
  <c r="M1627" i="155"/>
  <c r="F1627" i="155"/>
  <c r="G1627" i="155" s="1"/>
  <c r="H1627" i="155" s="1"/>
  <c r="N1627" i="155" s="1"/>
  <c r="M1626" i="155"/>
  <c r="F1626" i="155"/>
  <c r="G1626" i="155" s="1"/>
  <c r="H1626" i="155" s="1"/>
  <c r="M1625" i="155"/>
  <c r="F1625" i="155"/>
  <c r="G1625" i="155" s="1"/>
  <c r="H1625" i="155" s="1"/>
  <c r="M1624" i="155"/>
  <c r="F1624" i="155"/>
  <c r="G1624" i="155" s="1"/>
  <c r="H1624" i="155" s="1"/>
  <c r="M1623" i="155"/>
  <c r="F1623" i="155"/>
  <c r="G1623" i="155" s="1"/>
  <c r="H1623" i="155" s="1"/>
  <c r="F1621" i="155"/>
  <c r="G1621" i="155" s="1"/>
  <c r="H1621" i="155" s="1"/>
  <c r="F1620" i="155"/>
  <c r="G1620" i="155" s="1"/>
  <c r="H1620" i="155" s="1"/>
  <c r="F1619" i="155"/>
  <c r="G1619" i="155" s="1"/>
  <c r="H1619" i="155" s="1"/>
  <c r="F1618" i="155"/>
  <c r="G1618" i="155" s="1"/>
  <c r="H1618" i="155" s="1"/>
  <c r="M1614" i="155"/>
  <c r="F1614" i="155"/>
  <c r="G1614" i="155" s="1"/>
  <c r="H1614" i="155" s="1"/>
  <c r="N1614" i="155" s="1"/>
  <c r="M1613" i="155"/>
  <c r="F1613" i="155"/>
  <c r="G1613" i="155" s="1"/>
  <c r="H1613" i="155" s="1"/>
  <c r="M1612" i="155"/>
  <c r="F1612" i="155"/>
  <c r="G1612" i="155" s="1"/>
  <c r="H1612" i="155" s="1"/>
  <c r="M1611" i="155"/>
  <c r="F1611" i="155"/>
  <c r="G1611" i="155" s="1"/>
  <c r="H1611" i="155" s="1"/>
  <c r="M1610" i="155"/>
  <c r="F1610" i="155"/>
  <c r="G1610" i="155" s="1"/>
  <c r="H1610" i="155" s="1"/>
  <c r="N1610" i="155" s="1"/>
  <c r="M1609" i="155"/>
  <c r="F1609" i="155"/>
  <c r="G1609" i="155" s="1"/>
  <c r="H1609" i="155" s="1"/>
  <c r="M1608" i="155"/>
  <c r="F1608" i="155"/>
  <c r="G1608" i="155" s="1"/>
  <c r="H1608" i="155" s="1"/>
  <c r="M1607" i="155"/>
  <c r="F1607" i="155"/>
  <c r="G1607" i="155" s="1"/>
  <c r="H1607" i="155" s="1"/>
  <c r="M1606" i="155"/>
  <c r="F1606" i="155"/>
  <c r="G1606" i="155" s="1"/>
  <c r="H1606" i="155" s="1"/>
  <c r="N1606" i="155" s="1"/>
  <c r="M1605" i="155"/>
  <c r="F1605" i="155"/>
  <c r="G1605" i="155" s="1"/>
  <c r="H1605" i="155" s="1"/>
  <c r="M1604" i="155"/>
  <c r="F1604" i="155"/>
  <c r="G1604" i="155" s="1"/>
  <c r="H1604" i="155" s="1"/>
  <c r="M1603" i="155"/>
  <c r="F1603" i="155"/>
  <c r="G1603" i="155" s="1"/>
  <c r="H1603" i="155" s="1"/>
  <c r="R1600" i="155"/>
  <c r="M1579" i="155"/>
  <c r="H1579" i="155"/>
  <c r="M1578" i="155"/>
  <c r="H1578" i="155"/>
  <c r="N1578" i="155" s="1"/>
  <c r="M1577" i="155"/>
  <c r="H1577" i="155"/>
  <c r="J1577" i="155" s="1"/>
  <c r="M1576" i="155"/>
  <c r="H1576" i="155"/>
  <c r="N1576" i="155" s="1"/>
  <c r="M1575" i="155"/>
  <c r="H1575" i="155"/>
  <c r="N1575" i="155" s="1"/>
  <c r="M1571" i="155"/>
  <c r="H1571" i="155"/>
  <c r="N1571" i="155" s="1"/>
  <c r="M1570" i="155"/>
  <c r="H1570" i="155"/>
  <c r="N1570" i="155" s="1"/>
  <c r="M1569" i="155"/>
  <c r="H1569" i="155"/>
  <c r="N1569" i="155" s="1"/>
  <c r="M1568" i="155"/>
  <c r="H1568" i="155"/>
  <c r="N1568" i="155" s="1"/>
  <c r="M1567" i="155"/>
  <c r="H1567" i="155"/>
  <c r="M1566" i="155"/>
  <c r="H1566" i="155"/>
  <c r="N1566" i="155" s="1"/>
  <c r="M1565" i="155"/>
  <c r="H1565" i="155"/>
  <c r="M1564" i="155"/>
  <c r="H1564" i="155"/>
  <c r="N1564" i="155" s="1"/>
  <c r="M1563" i="155"/>
  <c r="H1563" i="155"/>
  <c r="M1562" i="155"/>
  <c r="H1562" i="155"/>
  <c r="N1562" i="155" s="1"/>
  <c r="M1561" i="155"/>
  <c r="H1561" i="155"/>
  <c r="N1561" i="155" s="1"/>
  <c r="M1560" i="155"/>
  <c r="H1560" i="155"/>
  <c r="N1560" i="155" s="1"/>
  <c r="N1559" i="155"/>
  <c r="N1558" i="155"/>
  <c r="N1557" i="155"/>
  <c r="N1556" i="155"/>
  <c r="N1555" i="155"/>
  <c r="N1554" i="155"/>
  <c r="N1553" i="155"/>
  <c r="N1552" i="155"/>
  <c r="N1551" i="155"/>
  <c r="N1550" i="155"/>
  <c r="H1546" i="155"/>
  <c r="M1542" i="155"/>
  <c r="F1542" i="155"/>
  <c r="G1542" i="155" s="1"/>
  <c r="H1542" i="155" s="1"/>
  <c r="N1542" i="155" s="1"/>
  <c r="M1541" i="155"/>
  <c r="F1541" i="155"/>
  <c r="G1541" i="155" s="1"/>
  <c r="H1541" i="155" s="1"/>
  <c r="M1540" i="155"/>
  <c r="F1540" i="155"/>
  <c r="G1540" i="155" s="1"/>
  <c r="H1540" i="155" s="1"/>
  <c r="M1539" i="155"/>
  <c r="F1539" i="155"/>
  <c r="G1539" i="155" s="1"/>
  <c r="H1539" i="155" s="1"/>
  <c r="M1538" i="155"/>
  <c r="F1538" i="155"/>
  <c r="G1538" i="155" s="1"/>
  <c r="H1538" i="155" s="1"/>
  <c r="M1537" i="155"/>
  <c r="F1537" i="155"/>
  <c r="G1537" i="155" s="1"/>
  <c r="H1537" i="155" s="1"/>
  <c r="M1536" i="155"/>
  <c r="F1536" i="155"/>
  <c r="G1536" i="155" s="1"/>
  <c r="H1536" i="155" s="1"/>
  <c r="M1535" i="155"/>
  <c r="F1535" i="155"/>
  <c r="G1535" i="155" s="1"/>
  <c r="H1535" i="155" s="1"/>
  <c r="F1533" i="155"/>
  <c r="G1533" i="155" s="1"/>
  <c r="H1533" i="155" s="1"/>
  <c r="F1532" i="155"/>
  <c r="G1532" i="155" s="1"/>
  <c r="H1532" i="155" s="1"/>
  <c r="F1531" i="155"/>
  <c r="G1531" i="155" s="1"/>
  <c r="H1531" i="155" s="1"/>
  <c r="F1530" i="155"/>
  <c r="G1530" i="155" s="1"/>
  <c r="H1530" i="155" s="1"/>
  <c r="M1526" i="155"/>
  <c r="F1526" i="155"/>
  <c r="G1526" i="155" s="1"/>
  <c r="H1526" i="155" s="1"/>
  <c r="M1525" i="155"/>
  <c r="F1525" i="155"/>
  <c r="G1525" i="155" s="1"/>
  <c r="H1525" i="155" s="1"/>
  <c r="M1524" i="155"/>
  <c r="F1524" i="155"/>
  <c r="G1524" i="155" s="1"/>
  <c r="H1524" i="155" s="1"/>
  <c r="M1523" i="155"/>
  <c r="F1523" i="155"/>
  <c r="G1523" i="155" s="1"/>
  <c r="H1523" i="155" s="1"/>
  <c r="M1522" i="155"/>
  <c r="F1522" i="155"/>
  <c r="G1522" i="155" s="1"/>
  <c r="H1522" i="155" s="1"/>
  <c r="M1521" i="155"/>
  <c r="F1521" i="155"/>
  <c r="G1521" i="155" s="1"/>
  <c r="H1521" i="155" s="1"/>
  <c r="N1521" i="155" s="1"/>
  <c r="M1520" i="155"/>
  <c r="F1520" i="155"/>
  <c r="G1520" i="155" s="1"/>
  <c r="H1520" i="155" s="1"/>
  <c r="M1519" i="155"/>
  <c r="F1519" i="155"/>
  <c r="G1519" i="155" s="1"/>
  <c r="H1519" i="155" s="1"/>
  <c r="M1518" i="155"/>
  <c r="G1518" i="155"/>
  <c r="H1518" i="155" s="1"/>
  <c r="M1517" i="155"/>
  <c r="F1517" i="155"/>
  <c r="G1517" i="155" s="1"/>
  <c r="H1517" i="155" s="1"/>
  <c r="M1516" i="155"/>
  <c r="F1516" i="155"/>
  <c r="G1516" i="155" s="1"/>
  <c r="H1516" i="155" s="1"/>
  <c r="M1515" i="155"/>
  <c r="F1515" i="155"/>
  <c r="G1515" i="155" s="1"/>
  <c r="H1515" i="155" s="1"/>
  <c r="R1512" i="155"/>
  <c r="M4043" i="155"/>
  <c r="H4043" i="155"/>
  <c r="N4043" i="155" s="1"/>
  <c r="M4042" i="155"/>
  <c r="H4042" i="155"/>
  <c r="J4042" i="155" s="1"/>
  <c r="M4041" i="155"/>
  <c r="H4041" i="155"/>
  <c r="N4041" i="155" s="1"/>
  <c r="M4040" i="155"/>
  <c r="H4040" i="155"/>
  <c r="N4040" i="155" s="1"/>
  <c r="M4039" i="155"/>
  <c r="H4039" i="155"/>
  <c r="N4039" i="155" s="1"/>
  <c r="M4035" i="155"/>
  <c r="H4035" i="155"/>
  <c r="N4035" i="155" s="1"/>
  <c r="M4034" i="155"/>
  <c r="H4034" i="155"/>
  <c r="M4033" i="155"/>
  <c r="H4033" i="155"/>
  <c r="J4033" i="155" s="1"/>
  <c r="M4032" i="155"/>
  <c r="H4032" i="155"/>
  <c r="J4032" i="155" s="1"/>
  <c r="M4031" i="155"/>
  <c r="H4031" i="155"/>
  <c r="M4030" i="155"/>
  <c r="H4030" i="155"/>
  <c r="J4030" i="155" s="1"/>
  <c r="M4029" i="155"/>
  <c r="H4029" i="155"/>
  <c r="M4028" i="155"/>
  <c r="H4028" i="155"/>
  <c r="N4028" i="155" s="1"/>
  <c r="M4027" i="155"/>
  <c r="H4027" i="155"/>
  <c r="N4027" i="155" s="1"/>
  <c r="M4026" i="155"/>
  <c r="H4026" i="155"/>
  <c r="M4025" i="155"/>
  <c r="H4025" i="155"/>
  <c r="J4025" i="155" s="1"/>
  <c r="M4024" i="155"/>
  <c r="H4024" i="155"/>
  <c r="J4024" i="155" s="1"/>
  <c r="M4023" i="155"/>
  <c r="H4023" i="155"/>
  <c r="N4023" i="155" s="1"/>
  <c r="M4022" i="155"/>
  <c r="H4022" i="155"/>
  <c r="J4022" i="155" s="1"/>
  <c r="M4021" i="155"/>
  <c r="H4021" i="155"/>
  <c r="J4021" i="155" s="1"/>
  <c r="M4020" i="155"/>
  <c r="H4020" i="155"/>
  <c r="N4020" i="155" s="1"/>
  <c r="M4019" i="155"/>
  <c r="H4019" i="155"/>
  <c r="N4019" i="155" s="1"/>
  <c r="M4018" i="155"/>
  <c r="H4018" i="155"/>
  <c r="M4017" i="155"/>
  <c r="H4017" i="155"/>
  <c r="J4017" i="155" s="1"/>
  <c r="M4016" i="155"/>
  <c r="H4016" i="155"/>
  <c r="J4016" i="155" s="1"/>
  <c r="H4015" i="155"/>
  <c r="H4014" i="155"/>
  <c r="H4013" i="155"/>
  <c r="H4012" i="155"/>
  <c r="H4011" i="155"/>
  <c r="H4010" i="155"/>
  <c r="M4006" i="155"/>
  <c r="F4006" i="155"/>
  <c r="G4006" i="155" s="1"/>
  <c r="H4006" i="155" s="1"/>
  <c r="N4006" i="155" s="1"/>
  <c r="M4005" i="155"/>
  <c r="F4005" i="155"/>
  <c r="G4005" i="155" s="1"/>
  <c r="H4005" i="155" s="1"/>
  <c r="M4004" i="155"/>
  <c r="F4004" i="155"/>
  <c r="G4004" i="155" s="1"/>
  <c r="H4004" i="155" s="1"/>
  <c r="M4003" i="155"/>
  <c r="F4003" i="155"/>
  <c r="G4003" i="155" s="1"/>
  <c r="H4003" i="155" s="1"/>
  <c r="M4002" i="155"/>
  <c r="F4002" i="155"/>
  <c r="G4002" i="155" s="1"/>
  <c r="H4002" i="155" s="1"/>
  <c r="M4001" i="155"/>
  <c r="F4001" i="155"/>
  <c r="G4001" i="155" s="1"/>
  <c r="H4001" i="155" s="1"/>
  <c r="M4000" i="155"/>
  <c r="F4000" i="155"/>
  <c r="G4000" i="155" s="1"/>
  <c r="H4000" i="155" s="1"/>
  <c r="M3999" i="155"/>
  <c r="F3999" i="155"/>
  <c r="G3999" i="155" s="1"/>
  <c r="H3999" i="155" s="1"/>
  <c r="M3998" i="155"/>
  <c r="F3998" i="155"/>
  <c r="G3998" i="155" s="1"/>
  <c r="H3998" i="155" s="1"/>
  <c r="M3997" i="155"/>
  <c r="F3997" i="155"/>
  <c r="G3997" i="155" s="1"/>
  <c r="H3997" i="155" s="1"/>
  <c r="F3996" i="155"/>
  <c r="G3996" i="155" s="1"/>
  <c r="H3996" i="155" s="1"/>
  <c r="F3995" i="155"/>
  <c r="G3995" i="155" s="1"/>
  <c r="H3995" i="155" s="1"/>
  <c r="F3994" i="155"/>
  <c r="G3994" i="155" s="1"/>
  <c r="H3994" i="155" s="1"/>
  <c r="M3990" i="155"/>
  <c r="F3990" i="155"/>
  <c r="G3990" i="155" s="1"/>
  <c r="H3990" i="155" s="1"/>
  <c r="M3989" i="155"/>
  <c r="F3989" i="155"/>
  <c r="G3989" i="155" s="1"/>
  <c r="H3989" i="155" s="1"/>
  <c r="M3988" i="155"/>
  <c r="F3988" i="155"/>
  <c r="G3988" i="155" s="1"/>
  <c r="H3988" i="155" s="1"/>
  <c r="M3987" i="155"/>
  <c r="F3987" i="155"/>
  <c r="G3987" i="155" s="1"/>
  <c r="H3987" i="155" s="1"/>
  <c r="N3987" i="155" s="1"/>
  <c r="M3986" i="155"/>
  <c r="F3986" i="155"/>
  <c r="G3986" i="155" s="1"/>
  <c r="H3986" i="155" s="1"/>
  <c r="M3985" i="155"/>
  <c r="F3985" i="155"/>
  <c r="G3985" i="155" s="1"/>
  <c r="H3985" i="155" s="1"/>
  <c r="M3984" i="155"/>
  <c r="F3984" i="155"/>
  <c r="G3984" i="155" s="1"/>
  <c r="H3984" i="155" s="1"/>
  <c r="M3983" i="155"/>
  <c r="F3983" i="155"/>
  <c r="G3983" i="155" s="1"/>
  <c r="H3983" i="155" s="1"/>
  <c r="M3982" i="155"/>
  <c r="F3982" i="155"/>
  <c r="G3982" i="155" s="1"/>
  <c r="H3982" i="155" s="1"/>
  <c r="M3981" i="155"/>
  <c r="F3981" i="155"/>
  <c r="G3981" i="155" s="1"/>
  <c r="H3981" i="155" s="1"/>
  <c r="M3980" i="155"/>
  <c r="F3980" i="155"/>
  <c r="G3980" i="155" s="1"/>
  <c r="H3980" i="155" s="1"/>
  <c r="M3979" i="155"/>
  <c r="F3979" i="155"/>
  <c r="G3979" i="155" s="1"/>
  <c r="H3979" i="155" s="1"/>
  <c r="R3976" i="155"/>
  <c r="M12315" i="155"/>
  <c r="H12315" i="155"/>
  <c r="M12314" i="155"/>
  <c r="H12314" i="155"/>
  <c r="N12314" i="155" s="1"/>
  <c r="M12313" i="155"/>
  <c r="H12313" i="155"/>
  <c r="J12313" i="155" s="1"/>
  <c r="M12312" i="155"/>
  <c r="H12312" i="155"/>
  <c r="M12311" i="155"/>
  <c r="H12311" i="155"/>
  <c r="N12311" i="155" s="1"/>
  <c r="M12307" i="155"/>
  <c r="H12307" i="155"/>
  <c r="N12307" i="155" s="1"/>
  <c r="M12306" i="155"/>
  <c r="H12306" i="155"/>
  <c r="J12306" i="155" s="1"/>
  <c r="M12305" i="155"/>
  <c r="H12305" i="155"/>
  <c r="N12305" i="155" s="1"/>
  <c r="M12304" i="155"/>
  <c r="H12304" i="155"/>
  <c r="N12304" i="155" s="1"/>
  <c r="M12303" i="155"/>
  <c r="H12303" i="155"/>
  <c r="N12303" i="155" s="1"/>
  <c r="M12302" i="155"/>
  <c r="H12302" i="155"/>
  <c r="N12302" i="155" s="1"/>
  <c r="M12301" i="155"/>
  <c r="H12301" i="155"/>
  <c r="J12301" i="155" s="1"/>
  <c r="M12300" i="155"/>
  <c r="H12300" i="155"/>
  <c r="N12300" i="155" s="1"/>
  <c r="M12299" i="155"/>
  <c r="H12299" i="155"/>
  <c r="N12299" i="155" s="1"/>
  <c r="M12298" i="155"/>
  <c r="H12298" i="155"/>
  <c r="N12298" i="155" s="1"/>
  <c r="M12297" i="155"/>
  <c r="H12297" i="155"/>
  <c r="N12297" i="155" s="1"/>
  <c r="M12296" i="155"/>
  <c r="H12296" i="155"/>
  <c r="N12296" i="155" s="1"/>
  <c r="M12295" i="155"/>
  <c r="H12295" i="155"/>
  <c r="N12295" i="155" s="1"/>
  <c r="M12294" i="155"/>
  <c r="H12294" i="155"/>
  <c r="N12294" i="155" s="1"/>
  <c r="M12293" i="155"/>
  <c r="H12293" i="155"/>
  <c r="J12293" i="155" s="1"/>
  <c r="M12292" i="155"/>
  <c r="H12292" i="155"/>
  <c r="N12292" i="155" s="1"/>
  <c r="M12291" i="155"/>
  <c r="H12291" i="155"/>
  <c r="N12291" i="155" s="1"/>
  <c r="M12290" i="155"/>
  <c r="H12290" i="155"/>
  <c r="M12289" i="155"/>
  <c r="H12289" i="155"/>
  <c r="N12289" i="155" s="1"/>
  <c r="M12288" i="155"/>
  <c r="H12288" i="155"/>
  <c r="N12288" i="155" s="1"/>
  <c r="M12287" i="155"/>
  <c r="H12287" i="155"/>
  <c r="N12287" i="155" s="1"/>
  <c r="M12286" i="155"/>
  <c r="H12286" i="155"/>
  <c r="N12286" i="155" s="1"/>
  <c r="M12285" i="155"/>
  <c r="H12285" i="155"/>
  <c r="J12285" i="155" s="1"/>
  <c r="M12284" i="155"/>
  <c r="H12284" i="155"/>
  <c r="N12284" i="155" s="1"/>
  <c r="M12283" i="155"/>
  <c r="H12283" i="155"/>
  <c r="N12283" i="155" s="1"/>
  <c r="H12282" i="155"/>
  <c r="M12278" i="155"/>
  <c r="F12278" i="155"/>
  <c r="G12278" i="155" s="1"/>
  <c r="H12278" i="155" s="1"/>
  <c r="M12277" i="155"/>
  <c r="F12277" i="155"/>
  <c r="G12277" i="155" s="1"/>
  <c r="H12277" i="155" s="1"/>
  <c r="N12277" i="155" s="1"/>
  <c r="M12276" i="155"/>
  <c r="F12276" i="155"/>
  <c r="G12276" i="155" s="1"/>
  <c r="H12276" i="155" s="1"/>
  <c r="M12275" i="155"/>
  <c r="F12275" i="155"/>
  <c r="G12275" i="155" s="1"/>
  <c r="H12275" i="155" s="1"/>
  <c r="M12274" i="155"/>
  <c r="F12274" i="155"/>
  <c r="G12274" i="155" s="1"/>
  <c r="H12274" i="155" s="1"/>
  <c r="M12273" i="155"/>
  <c r="F12273" i="155"/>
  <c r="G12273" i="155" s="1"/>
  <c r="H12273" i="155" s="1"/>
  <c r="M12272" i="155"/>
  <c r="F12272" i="155"/>
  <c r="G12272" i="155" s="1"/>
  <c r="H12272" i="155" s="1"/>
  <c r="M12271" i="155"/>
  <c r="F12271" i="155"/>
  <c r="G12271" i="155" s="1"/>
  <c r="H12271" i="155" s="1"/>
  <c r="M12262" i="155"/>
  <c r="F12262" i="155"/>
  <c r="G12262" i="155" s="1"/>
  <c r="H12262" i="155" s="1"/>
  <c r="M12261" i="155"/>
  <c r="F12261" i="155"/>
  <c r="G12261" i="155" s="1"/>
  <c r="H12261" i="155" s="1"/>
  <c r="M12260" i="155"/>
  <c r="F12260" i="155"/>
  <c r="G12260" i="155" s="1"/>
  <c r="H12260" i="155" s="1"/>
  <c r="M12259" i="155"/>
  <c r="F12259" i="155"/>
  <c r="G12259" i="155" s="1"/>
  <c r="H12259" i="155" s="1"/>
  <c r="N12259" i="155" s="1"/>
  <c r="M12258" i="155"/>
  <c r="F12258" i="155"/>
  <c r="G12258" i="155" s="1"/>
  <c r="H12258" i="155" s="1"/>
  <c r="M12257" i="155"/>
  <c r="F12257" i="155"/>
  <c r="G12257" i="155" s="1"/>
  <c r="H12257" i="155" s="1"/>
  <c r="M12256" i="155"/>
  <c r="F12256" i="155"/>
  <c r="G12256" i="155" s="1"/>
  <c r="H12256" i="155" s="1"/>
  <c r="M12255" i="155"/>
  <c r="F12255" i="155"/>
  <c r="G12255" i="155" s="1"/>
  <c r="H12255" i="155" s="1"/>
  <c r="M12254" i="155"/>
  <c r="F12254" i="155"/>
  <c r="G12254" i="155" s="1"/>
  <c r="H12254" i="155" s="1"/>
  <c r="R12248" i="155"/>
  <c r="M1403" i="155"/>
  <c r="H1403" i="155"/>
  <c r="N1403" i="155" s="1"/>
  <c r="M1402" i="155"/>
  <c r="H1402" i="155"/>
  <c r="J1402" i="155" s="1"/>
  <c r="M1401" i="155"/>
  <c r="H1401" i="155"/>
  <c r="N1401" i="155" s="1"/>
  <c r="M1400" i="155"/>
  <c r="H1400" i="155"/>
  <c r="N1400" i="155" s="1"/>
  <c r="M1399" i="155"/>
  <c r="H1399" i="155"/>
  <c r="N1399" i="155" s="1"/>
  <c r="M1395" i="155"/>
  <c r="H1395" i="155"/>
  <c r="N1395" i="155" s="1"/>
  <c r="M1394" i="155"/>
  <c r="H1394" i="155"/>
  <c r="N1394" i="155" s="1"/>
  <c r="M1393" i="155"/>
  <c r="H1393" i="155"/>
  <c r="M1392" i="155"/>
  <c r="H1392" i="155"/>
  <c r="J1392" i="155" s="1"/>
  <c r="M1391" i="155"/>
  <c r="H1391" i="155"/>
  <c r="N1391" i="155" s="1"/>
  <c r="M1390" i="155"/>
  <c r="H1390" i="155"/>
  <c r="J1390" i="155" s="1"/>
  <c r="M1389" i="155"/>
  <c r="H1389" i="155"/>
  <c r="M1388" i="155"/>
  <c r="H1388" i="155"/>
  <c r="N1388" i="155" s="1"/>
  <c r="M1387" i="155"/>
  <c r="H1387" i="155"/>
  <c r="N1387" i="155" s="1"/>
  <c r="M1386" i="155"/>
  <c r="H1386" i="155"/>
  <c r="N1386" i="155" s="1"/>
  <c r="M1385" i="155"/>
  <c r="H1385" i="155"/>
  <c r="J1385" i="155" s="1"/>
  <c r="M1384" i="155"/>
  <c r="H1384" i="155"/>
  <c r="M1383" i="155"/>
  <c r="H1383" i="155"/>
  <c r="N1383" i="155" s="1"/>
  <c r="M1382" i="155"/>
  <c r="H1382" i="155"/>
  <c r="M1381" i="155"/>
  <c r="H1381" i="155"/>
  <c r="J1381" i="155" s="1"/>
  <c r="M1380" i="155"/>
  <c r="H1380" i="155"/>
  <c r="N1380" i="155" s="1"/>
  <c r="M1379" i="155"/>
  <c r="H1379" i="155"/>
  <c r="N1379" i="155" s="1"/>
  <c r="M1378" i="155"/>
  <c r="H1378" i="155"/>
  <c r="M1377" i="155"/>
  <c r="H1377" i="155"/>
  <c r="J1377" i="155" s="1"/>
  <c r="M1376" i="155"/>
  <c r="H1376" i="155"/>
  <c r="J1376" i="155" s="1"/>
  <c r="M1375" i="155"/>
  <c r="H1375" i="155"/>
  <c r="N1375" i="155" s="1"/>
  <c r="M1374" i="155"/>
  <c r="H1374" i="155"/>
  <c r="J1374" i="155" s="1"/>
  <c r="M1373" i="155"/>
  <c r="H1373" i="155"/>
  <c r="M1372" i="155"/>
  <c r="H1372" i="155"/>
  <c r="N1372" i="155" s="1"/>
  <c r="M1371" i="155"/>
  <c r="H1371" i="155"/>
  <c r="N1371" i="155" s="1"/>
  <c r="H1370" i="155"/>
  <c r="M1366" i="155"/>
  <c r="F1366" i="155"/>
  <c r="G1366" i="155" s="1"/>
  <c r="H1366" i="155" s="1"/>
  <c r="N1366" i="155" s="1"/>
  <c r="M1365" i="155"/>
  <c r="F1365" i="155"/>
  <c r="G1365" i="155" s="1"/>
  <c r="H1365" i="155" s="1"/>
  <c r="M1364" i="155"/>
  <c r="F1364" i="155"/>
  <c r="G1364" i="155" s="1"/>
  <c r="H1364" i="155" s="1"/>
  <c r="M1363" i="155"/>
  <c r="F1363" i="155"/>
  <c r="G1363" i="155" s="1"/>
  <c r="H1363" i="155" s="1"/>
  <c r="M1362" i="155"/>
  <c r="F1362" i="155"/>
  <c r="G1362" i="155" s="1"/>
  <c r="H1362" i="155" s="1"/>
  <c r="M1361" i="155"/>
  <c r="F1361" i="155"/>
  <c r="G1361" i="155" s="1"/>
  <c r="H1361" i="155" s="1"/>
  <c r="M1360" i="155"/>
  <c r="F1360" i="155"/>
  <c r="G1360" i="155" s="1"/>
  <c r="H1360" i="155" s="1"/>
  <c r="M1359" i="155"/>
  <c r="F1359" i="155"/>
  <c r="G1359" i="155" s="1"/>
  <c r="H1359" i="155" s="1"/>
  <c r="M1358" i="155"/>
  <c r="F1358" i="155"/>
  <c r="G1358" i="155" s="1"/>
  <c r="H1358" i="155" s="1"/>
  <c r="N1358" i="155" s="1"/>
  <c r="F1357" i="155"/>
  <c r="G1357" i="155" s="1"/>
  <c r="H1357" i="155" s="1"/>
  <c r="F1356" i="155"/>
  <c r="G1356" i="155" s="1"/>
  <c r="H1356" i="155" s="1"/>
  <c r="F1355" i="155"/>
  <c r="G1355" i="155" s="1"/>
  <c r="H1355" i="155" s="1"/>
  <c r="F1354" i="155"/>
  <c r="G1354" i="155" s="1"/>
  <c r="H1354" i="155" s="1"/>
  <c r="M1350" i="155"/>
  <c r="F1350" i="155"/>
  <c r="G1350" i="155" s="1"/>
  <c r="H1350" i="155" s="1"/>
  <c r="M1349" i="155"/>
  <c r="F1349" i="155"/>
  <c r="G1349" i="155" s="1"/>
  <c r="H1349" i="155" s="1"/>
  <c r="M1348" i="155"/>
  <c r="F1348" i="155"/>
  <c r="G1348" i="155" s="1"/>
  <c r="H1348" i="155" s="1"/>
  <c r="N1348" i="155" s="1"/>
  <c r="M1347" i="155"/>
  <c r="F1347" i="155"/>
  <c r="G1347" i="155" s="1"/>
  <c r="H1347" i="155" s="1"/>
  <c r="M1346" i="155"/>
  <c r="F1346" i="155"/>
  <c r="G1346" i="155" s="1"/>
  <c r="H1346" i="155" s="1"/>
  <c r="M1345" i="155"/>
  <c r="F1345" i="155"/>
  <c r="G1345" i="155" s="1"/>
  <c r="H1345" i="155" s="1"/>
  <c r="M1344" i="155"/>
  <c r="F1344" i="155"/>
  <c r="G1344" i="155" s="1"/>
  <c r="H1344" i="155" s="1"/>
  <c r="M1343" i="155"/>
  <c r="F1343" i="155"/>
  <c r="G1343" i="155" s="1"/>
  <c r="H1343" i="155" s="1"/>
  <c r="M1342" i="155"/>
  <c r="F1342" i="155"/>
  <c r="G1342" i="155" s="1"/>
  <c r="H1342" i="155" s="1"/>
  <c r="M1341" i="155"/>
  <c r="M1340" i="155"/>
  <c r="F1340" i="155"/>
  <c r="G1340" i="155" s="1"/>
  <c r="H1340" i="155" s="1"/>
  <c r="M1339" i="155"/>
  <c r="F1339" i="155"/>
  <c r="G1339" i="155" s="1"/>
  <c r="H1339" i="155" s="1"/>
  <c r="R1336" i="155"/>
  <c r="M12227" i="155"/>
  <c r="H12227" i="155"/>
  <c r="N12227" i="155" s="1"/>
  <c r="M12226" i="155"/>
  <c r="H12226" i="155"/>
  <c r="J12226" i="155" s="1"/>
  <c r="M12225" i="155"/>
  <c r="H12225" i="155"/>
  <c r="N12225" i="155" s="1"/>
  <c r="M12224" i="155"/>
  <c r="H12224" i="155"/>
  <c r="J12224" i="155" s="1"/>
  <c r="M12223" i="155"/>
  <c r="H12223" i="155"/>
  <c r="N12223" i="155" s="1"/>
  <c r="M12219" i="155"/>
  <c r="H12219" i="155"/>
  <c r="N12219" i="155" s="1"/>
  <c r="M12218" i="155"/>
  <c r="H12218" i="155"/>
  <c r="N12218" i="155" s="1"/>
  <c r="M12217" i="155"/>
  <c r="H12217" i="155"/>
  <c r="M12216" i="155"/>
  <c r="H12216" i="155"/>
  <c r="M12215" i="155"/>
  <c r="H12215" i="155"/>
  <c r="N12215" i="155" s="1"/>
  <c r="M12214" i="155"/>
  <c r="H12214" i="155"/>
  <c r="M12213" i="155"/>
  <c r="H12213" i="155"/>
  <c r="J12213" i="155" s="1"/>
  <c r="M12212" i="155"/>
  <c r="H12212" i="155"/>
  <c r="M12211" i="155"/>
  <c r="H12211" i="155"/>
  <c r="N12211" i="155" s="1"/>
  <c r="M12210" i="155"/>
  <c r="H12210" i="155"/>
  <c r="N12210" i="155" s="1"/>
  <c r="M12209" i="155"/>
  <c r="H12209" i="155"/>
  <c r="M12208" i="155"/>
  <c r="H12208" i="155"/>
  <c r="M12207" i="155"/>
  <c r="H12207" i="155"/>
  <c r="N12207" i="155" s="1"/>
  <c r="M12206" i="155"/>
  <c r="H12206" i="155"/>
  <c r="N12206" i="155" s="1"/>
  <c r="M12205" i="155"/>
  <c r="H12205" i="155"/>
  <c r="J12205" i="155" s="1"/>
  <c r="M12204" i="155"/>
  <c r="H12204" i="155"/>
  <c r="M12203" i="155"/>
  <c r="H12203" i="155"/>
  <c r="N12203" i="155" s="1"/>
  <c r="M12202" i="155"/>
  <c r="H12202" i="155"/>
  <c r="N12202" i="155" s="1"/>
  <c r="N12201" i="155"/>
  <c r="N12200" i="155"/>
  <c r="N12199" i="155"/>
  <c r="N12198" i="155"/>
  <c r="N12197" i="155"/>
  <c r="N12196" i="155"/>
  <c r="N12195" i="155"/>
  <c r="M12190" i="155"/>
  <c r="F12190" i="155"/>
  <c r="G12190" i="155" s="1"/>
  <c r="H12190" i="155" s="1"/>
  <c r="M12189" i="155"/>
  <c r="F12189" i="155"/>
  <c r="G12189" i="155" s="1"/>
  <c r="H12189" i="155" s="1"/>
  <c r="M12188" i="155"/>
  <c r="F12188" i="155"/>
  <c r="G12188" i="155" s="1"/>
  <c r="H12188" i="155" s="1"/>
  <c r="M12187" i="155"/>
  <c r="F12187" i="155"/>
  <c r="G12187" i="155" s="1"/>
  <c r="H12187" i="155" s="1"/>
  <c r="M12186" i="155"/>
  <c r="F12186" i="155"/>
  <c r="G12186" i="155" s="1"/>
  <c r="H12186" i="155" s="1"/>
  <c r="N12185" i="155"/>
  <c r="N12184" i="155"/>
  <c r="N12183" i="155"/>
  <c r="N12182" i="155"/>
  <c r="N12181" i="155"/>
  <c r="N12180" i="155"/>
  <c r="N12179" i="155"/>
  <c r="M12174" i="155"/>
  <c r="F12174" i="155"/>
  <c r="G12174" i="155" s="1"/>
  <c r="H12174" i="155" s="1"/>
  <c r="M12173" i="155"/>
  <c r="F12173" i="155"/>
  <c r="G12173" i="155" s="1"/>
  <c r="H12173" i="155" s="1"/>
  <c r="M12172" i="155"/>
  <c r="F12172" i="155"/>
  <c r="G12172" i="155" s="1"/>
  <c r="H12172" i="155" s="1"/>
  <c r="M12171" i="155"/>
  <c r="F12171" i="155"/>
  <c r="G12171" i="155" s="1"/>
  <c r="H12171" i="155" s="1"/>
  <c r="M12170" i="155"/>
  <c r="F12170" i="155"/>
  <c r="G12170" i="155" s="1"/>
  <c r="H12170" i="155" s="1"/>
  <c r="M12169" i="155"/>
  <c r="F12169" i="155"/>
  <c r="G12169" i="155" s="1"/>
  <c r="H12169" i="155" s="1"/>
  <c r="M12168" i="155"/>
  <c r="F12168" i="155"/>
  <c r="G12168" i="155" s="1"/>
  <c r="H12168" i="155" s="1"/>
  <c r="M12167" i="155"/>
  <c r="F12167" i="155"/>
  <c r="G12167" i="155" s="1"/>
  <c r="H12167" i="155" s="1"/>
  <c r="M12166" i="155"/>
  <c r="F12166" i="155"/>
  <c r="G12166" i="155" s="1"/>
  <c r="H12166" i="155" s="1"/>
  <c r="N12165" i="155"/>
  <c r="N12164" i="155"/>
  <c r="R12160" i="155"/>
  <c r="M1315" i="155"/>
  <c r="H1315" i="155"/>
  <c r="J1315" i="155" s="1"/>
  <c r="M1314" i="155"/>
  <c r="H1314" i="155"/>
  <c r="N1314" i="155" s="1"/>
  <c r="M1313" i="155"/>
  <c r="H1313" i="155"/>
  <c r="J1313" i="155" s="1"/>
  <c r="M1312" i="155"/>
  <c r="H1312" i="155"/>
  <c r="M1311" i="155"/>
  <c r="H1311" i="155"/>
  <c r="J1311" i="155" s="1"/>
  <c r="M1307" i="155"/>
  <c r="H1307" i="155"/>
  <c r="N1307" i="155" s="1"/>
  <c r="M1306" i="155"/>
  <c r="H1306" i="155"/>
  <c r="J1306" i="155" s="1"/>
  <c r="M1305" i="155"/>
  <c r="H1305" i="155"/>
  <c r="J1305" i="155" s="1"/>
  <c r="M1304" i="155"/>
  <c r="H1304" i="155"/>
  <c r="M1303" i="155"/>
  <c r="H1303" i="155"/>
  <c r="J1303" i="155" s="1"/>
  <c r="M1302" i="155"/>
  <c r="H1302" i="155"/>
  <c r="N1302" i="155" s="1"/>
  <c r="M1301" i="155"/>
  <c r="H1301" i="155"/>
  <c r="N1301" i="155" s="1"/>
  <c r="M1300" i="155"/>
  <c r="H1300" i="155"/>
  <c r="N1300" i="155" s="1"/>
  <c r="M1299" i="155"/>
  <c r="H1299" i="155"/>
  <c r="N1299" i="155" s="1"/>
  <c r="M1298" i="155"/>
  <c r="H1298" i="155"/>
  <c r="J1298" i="155" s="1"/>
  <c r="M1297" i="155"/>
  <c r="H1297" i="155"/>
  <c r="J1297" i="155" s="1"/>
  <c r="M1296" i="155"/>
  <c r="H1296" i="155"/>
  <c r="J1296" i="155" s="1"/>
  <c r="M1295" i="155"/>
  <c r="H1295" i="155"/>
  <c r="J1295" i="155" s="1"/>
  <c r="M1294" i="155"/>
  <c r="H1294" i="155"/>
  <c r="N1294" i="155" s="1"/>
  <c r="M1293" i="155"/>
  <c r="H1293" i="155"/>
  <c r="M1292" i="155"/>
  <c r="H1292" i="155"/>
  <c r="N1292" i="155" s="1"/>
  <c r="M1291" i="155"/>
  <c r="H1291" i="155"/>
  <c r="J1291" i="155" s="1"/>
  <c r="M1290" i="155"/>
  <c r="H1290" i="155"/>
  <c r="J1290" i="155" s="1"/>
  <c r="N1289" i="155"/>
  <c r="N1288" i="155"/>
  <c r="N1287" i="155"/>
  <c r="N1286" i="155"/>
  <c r="N1285" i="155"/>
  <c r="N1284" i="155"/>
  <c r="M1278" i="155"/>
  <c r="F1278" i="155"/>
  <c r="G1278" i="155" s="1"/>
  <c r="H1278" i="155" s="1"/>
  <c r="M1277" i="155"/>
  <c r="F1277" i="155"/>
  <c r="G1277" i="155" s="1"/>
  <c r="H1277" i="155" s="1"/>
  <c r="M1276" i="155"/>
  <c r="F1276" i="155"/>
  <c r="G1276" i="155" s="1"/>
  <c r="H1276" i="155" s="1"/>
  <c r="F1275" i="155"/>
  <c r="G1275" i="155" s="1"/>
  <c r="H1275" i="155" s="1"/>
  <c r="F1274" i="155"/>
  <c r="G1274" i="155" s="1"/>
  <c r="H1274" i="155" s="1"/>
  <c r="N1273" i="155"/>
  <c r="N1272" i="155"/>
  <c r="N1271" i="155"/>
  <c r="N1270" i="155"/>
  <c r="F1266" i="155"/>
  <c r="G1266" i="155" s="1"/>
  <c r="H1266" i="155" s="1"/>
  <c r="M1262" i="155"/>
  <c r="F1262" i="155"/>
  <c r="G1262" i="155" s="1"/>
  <c r="H1262" i="155" s="1"/>
  <c r="M1261" i="155"/>
  <c r="F1261" i="155"/>
  <c r="G1261" i="155" s="1"/>
  <c r="H1261" i="155" s="1"/>
  <c r="M1260" i="155"/>
  <c r="F1260" i="155"/>
  <c r="G1260" i="155" s="1"/>
  <c r="H1260" i="155" s="1"/>
  <c r="M1259" i="155"/>
  <c r="F1259" i="155"/>
  <c r="G1259" i="155" s="1"/>
  <c r="H1259" i="155" s="1"/>
  <c r="M1258" i="155"/>
  <c r="F1258" i="155"/>
  <c r="G1258" i="155" s="1"/>
  <c r="H1258" i="155" s="1"/>
  <c r="M1257" i="155"/>
  <c r="F1257" i="155"/>
  <c r="G1257" i="155" s="1"/>
  <c r="H1257" i="155" s="1"/>
  <c r="M1256" i="155"/>
  <c r="F1256" i="155"/>
  <c r="G1256" i="155" s="1"/>
  <c r="H1256" i="155" s="1"/>
  <c r="M1255" i="155"/>
  <c r="F1255" i="155"/>
  <c r="G1255" i="155" s="1"/>
  <c r="H1255" i="155" s="1"/>
  <c r="M1254" i="155"/>
  <c r="F1254" i="155"/>
  <c r="G1254" i="155" s="1"/>
  <c r="H1254" i="155" s="1"/>
  <c r="N1253" i="155"/>
  <c r="M1251" i="155"/>
  <c r="F1251" i="155"/>
  <c r="G1251" i="155" s="1"/>
  <c r="H1251" i="155" s="1"/>
  <c r="R1248" i="155"/>
  <c r="M12139" i="155"/>
  <c r="H12139" i="155"/>
  <c r="N12139" i="155" s="1"/>
  <c r="M12138" i="155"/>
  <c r="H12138" i="155"/>
  <c r="N12138" i="155" s="1"/>
  <c r="M12137" i="155"/>
  <c r="H12137" i="155"/>
  <c r="M12136" i="155"/>
  <c r="H12136" i="155"/>
  <c r="J12136" i="155" s="1"/>
  <c r="M12135" i="155"/>
  <c r="H12135" i="155"/>
  <c r="N12135" i="155" s="1"/>
  <c r="M12131" i="155"/>
  <c r="H12131" i="155"/>
  <c r="N12131" i="155" s="1"/>
  <c r="M12130" i="155"/>
  <c r="H12130" i="155"/>
  <c r="N12130" i="155" s="1"/>
  <c r="M12129" i="155"/>
  <c r="H12129" i="155"/>
  <c r="J12129" i="155" s="1"/>
  <c r="M12128" i="155"/>
  <c r="H12128" i="155"/>
  <c r="J12128" i="155" s="1"/>
  <c r="M12127" i="155"/>
  <c r="H12127" i="155"/>
  <c r="N12127" i="155" s="1"/>
  <c r="M12126" i="155"/>
  <c r="H12126" i="155"/>
  <c r="N12126" i="155" s="1"/>
  <c r="M12125" i="155"/>
  <c r="H12125" i="155"/>
  <c r="N12125" i="155" s="1"/>
  <c r="M12124" i="155"/>
  <c r="H12124" i="155"/>
  <c r="J12124" i="155" s="1"/>
  <c r="M12123" i="155"/>
  <c r="H12123" i="155"/>
  <c r="N12123" i="155" s="1"/>
  <c r="M12122" i="155"/>
  <c r="H12122" i="155"/>
  <c r="N12122" i="155" s="1"/>
  <c r="M12121" i="155"/>
  <c r="H12121" i="155"/>
  <c r="J12121" i="155" s="1"/>
  <c r="M12120" i="155"/>
  <c r="H12120" i="155"/>
  <c r="J12120" i="155" s="1"/>
  <c r="M12119" i="155"/>
  <c r="H12119" i="155"/>
  <c r="N12119" i="155" s="1"/>
  <c r="M12118" i="155"/>
  <c r="H12118" i="155"/>
  <c r="J12118" i="155" s="1"/>
  <c r="M12117" i="155"/>
  <c r="H12117" i="155"/>
  <c r="M12116" i="155"/>
  <c r="H12116" i="155"/>
  <c r="J12116" i="155" s="1"/>
  <c r="M12115" i="155"/>
  <c r="H12115" i="155"/>
  <c r="N12115" i="155" s="1"/>
  <c r="M12114" i="155"/>
  <c r="H12114" i="155"/>
  <c r="N12114" i="155" s="1"/>
  <c r="N12113" i="155"/>
  <c r="N12112" i="155"/>
  <c r="N12111" i="155"/>
  <c r="N12110" i="155"/>
  <c r="N12109" i="155"/>
  <c r="N12108" i="155"/>
  <c r="H12106" i="155"/>
  <c r="M12102" i="155"/>
  <c r="F12102" i="155"/>
  <c r="G12102" i="155" s="1"/>
  <c r="H12102" i="155" s="1"/>
  <c r="M12101" i="155"/>
  <c r="F12101" i="155"/>
  <c r="G12101" i="155" s="1"/>
  <c r="H12101" i="155" s="1"/>
  <c r="M12100" i="155"/>
  <c r="F12100" i="155"/>
  <c r="G12100" i="155" s="1"/>
  <c r="H12100" i="155" s="1"/>
  <c r="M12099" i="155"/>
  <c r="F12099" i="155"/>
  <c r="G12099" i="155" s="1"/>
  <c r="H12099" i="155" s="1"/>
  <c r="M12098" i="155"/>
  <c r="F12098" i="155"/>
  <c r="G12098" i="155" s="1"/>
  <c r="H12098" i="155" s="1"/>
  <c r="M12097" i="155"/>
  <c r="F12097" i="155"/>
  <c r="G12097" i="155" s="1"/>
  <c r="H12097" i="155" s="1"/>
  <c r="N12097" i="155" s="1"/>
  <c r="M12096" i="155"/>
  <c r="F12096" i="155"/>
  <c r="G12096" i="155" s="1"/>
  <c r="H12096" i="155" s="1"/>
  <c r="N12095" i="155"/>
  <c r="F12090" i="155"/>
  <c r="G12090" i="155" s="1"/>
  <c r="H12090" i="155" s="1"/>
  <c r="M12086" i="155"/>
  <c r="F12086" i="155"/>
  <c r="G12086" i="155" s="1"/>
  <c r="H12086" i="155" s="1"/>
  <c r="M12085" i="155"/>
  <c r="F12085" i="155"/>
  <c r="G12085" i="155" s="1"/>
  <c r="H12085" i="155" s="1"/>
  <c r="N12085" i="155" s="1"/>
  <c r="M12084" i="155"/>
  <c r="F12084" i="155"/>
  <c r="G12084" i="155" s="1"/>
  <c r="H12084" i="155" s="1"/>
  <c r="M12083" i="155"/>
  <c r="F12083" i="155"/>
  <c r="G12083" i="155" s="1"/>
  <c r="H12083" i="155" s="1"/>
  <c r="M12082" i="155"/>
  <c r="F12082" i="155"/>
  <c r="G12082" i="155" s="1"/>
  <c r="H12082" i="155" s="1"/>
  <c r="M12081" i="155"/>
  <c r="F12081" i="155"/>
  <c r="G12081" i="155" s="1"/>
  <c r="H12081" i="155" s="1"/>
  <c r="M12080" i="155"/>
  <c r="F12080" i="155"/>
  <c r="G12080" i="155" s="1"/>
  <c r="H12080" i="155" s="1"/>
  <c r="M12079" i="155"/>
  <c r="F12079" i="155"/>
  <c r="G12079" i="155" s="1"/>
  <c r="H12079" i="155" s="1"/>
  <c r="M12075" i="155"/>
  <c r="F12075" i="155"/>
  <c r="G12075" i="155" s="1"/>
  <c r="H12075" i="155" s="1"/>
  <c r="R12072" i="155"/>
  <c r="M1227" i="155"/>
  <c r="H1227" i="155"/>
  <c r="M1226" i="155"/>
  <c r="H1226" i="155"/>
  <c r="N1226" i="155" s="1"/>
  <c r="M1225" i="155"/>
  <c r="H1225" i="155"/>
  <c r="J1225" i="155" s="1"/>
  <c r="M1224" i="155"/>
  <c r="H1224" i="155"/>
  <c r="N1224" i="155" s="1"/>
  <c r="M1223" i="155"/>
  <c r="H1223" i="155"/>
  <c r="N1223" i="155" s="1"/>
  <c r="M1219" i="155"/>
  <c r="H1219" i="155"/>
  <c r="N1219" i="155" s="1"/>
  <c r="M1218" i="155"/>
  <c r="H1218" i="155"/>
  <c r="N1218" i="155" s="1"/>
  <c r="M1217" i="155"/>
  <c r="H1217" i="155"/>
  <c r="N1217" i="155" s="1"/>
  <c r="M1216" i="155"/>
  <c r="H1216" i="155"/>
  <c r="J1216" i="155" s="1"/>
  <c r="M1215" i="155"/>
  <c r="H1215" i="155"/>
  <c r="J1215" i="155" s="1"/>
  <c r="M1214" i="155"/>
  <c r="H1214" i="155"/>
  <c r="N1214" i="155" s="1"/>
  <c r="M1213" i="155"/>
  <c r="H1213" i="155"/>
  <c r="J1213" i="155" s="1"/>
  <c r="M1212" i="155"/>
  <c r="H1212" i="155"/>
  <c r="N1212" i="155" s="1"/>
  <c r="M1211" i="155"/>
  <c r="H1211" i="155"/>
  <c r="N1211" i="155" s="1"/>
  <c r="M1210" i="155"/>
  <c r="H1210" i="155"/>
  <c r="N1210" i="155" s="1"/>
  <c r="M1209" i="155"/>
  <c r="H1209" i="155"/>
  <c r="J1209" i="155" s="1"/>
  <c r="M1208" i="155"/>
  <c r="H1208" i="155"/>
  <c r="J1208" i="155" s="1"/>
  <c r="M1207" i="155"/>
  <c r="H1207" i="155"/>
  <c r="J1207" i="155" s="1"/>
  <c r="M1206" i="155"/>
  <c r="H1206" i="155"/>
  <c r="J1206" i="155" s="1"/>
  <c r="M1205" i="155"/>
  <c r="H1205" i="155"/>
  <c r="J1205" i="155" s="1"/>
  <c r="M1204" i="155"/>
  <c r="H1204" i="155"/>
  <c r="N1204" i="155" s="1"/>
  <c r="M1203" i="155"/>
  <c r="H1203" i="155"/>
  <c r="N1203" i="155" s="1"/>
  <c r="M1202" i="155"/>
  <c r="H1202" i="155"/>
  <c r="N1202" i="155" s="1"/>
  <c r="N1201" i="155"/>
  <c r="N1200" i="155"/>
  <c r="N1199" i="155"/>
  <c r="N1198" i="155"/>
  <c r="N1197" i="155"/>
  <c r="N1196" i="155"/>
  <c r="H1195" i="155"/>
  <c r="H1194" i="155"/>
  <c r="M1190" i="155"/>
  <c r="F1190" i="155"/>
  <c r="G1190" i="155" s="1"/>
  <c r="H1190" i="155" s="1"/>
  <c r="M1189" i="155"/>
  <c r="F1189" i="155"/>
  <c r="G1189" i="155" s="1"/>
  <c r="H1189" i="155" s="1"/>
  <c r="M1188" i="155"/>
  <c r="F1188" i="155"/>
  <c r="G1188" i="155" s="1"/>
  <c r="H1188" i="155" s="1"/>
  <c r="M1187" i="155"/>
  <c r="F1187" i="155"/>
  <c r="G1187" i="155" s="1"/>
  <c r="H1187" i="155" s="1"/>
  <c r="M1186" i="155"/>
  <c r="F1186" i="155"/>
  <c r="G1186" i="155" s="1"/>
  <c r="H1186" i="155" s="1"/>
  <c r="M1185" i="155"/>
  <c r="F1185" i="155"/>
  <c r="G1185" i="155" s="1"/>
  <c r="H1185" i="155" s="1"/>
  <c r="M1184" i="155"/>
  <c r="F1184" i="155"/>
  <c r="G1184" i="155" s="1"/>
  <c r="H1184" i="155" s="1"/>
  <c r="N1183" i="155"/>
  <c r="F1181" i="155"/>
  <c r="G1181" i="155" s="1"/>
  <c r="H1181" i="155" s="1"/>
  <c r="F1180" i="155"/>
  <c r="G1180" i="155" s="1"/>
  <c r="H1180" i="155" s="1"/>
  <c r="F1179" i="155"/>
  <c r="G1179" i="155" s="1"/>
  <c r="H1179" i="155" s="1"/>
  <c r="F1178" i="155"/>
  <c r="G1178" i="155" s="1"/>
  <c r="H1178" i="155" s="1"/>
  <c r="M1174" i="155"/>
  <c r="F1174" i="155"/>
  <c r="G1174" i="155" s="1"/>
  <c r="H1174" i="155" s="1"/>
  <c r="M1173" i="155"/>
  <c r="F1173" i="155"/>
  <c r="G1173" i="155" s="1"/>
  <c r="H1173" i="155" s="1"/>
  <c r="M1172" i="155"/>
  <c r="F1172" i="155"/>
  <c r="G1172" i="155" s="1"/>
  <c r="H1172" i="155" s="1"/>
  <c r="M1171" i="155"/>
  <c r="F1171" i="155"/>
  <c r="G1171" i="155" s="1"/>
  <c r="H1171" i="155" s="1"/>
  <c r="M1170" i="155"/>
  <c r="F1170" i="155"/>
  <c r="G1170" i="155" s="1"/>
  <c r="H1170" i="155" s="1"/>
  <c r="M1169" i="155"/>
  <c r="F1169" i="155"/>
  <c r="G1169" i="155" s="1"/>
  <c r="H1169" i="155" s="1"/>
  <c r="M1168" i="155"/>
  <c r="F1168" i="155"/>
  <c r="G1168" i="155" s="1"/>
  <c r="H1168" i="155" s="1"/>
  <c r="M1164" i="155"/>
  <c r="F1164" i="155"/>
  <c r="G1164" i="155" s="1"/>
  <c r="H1164" i="155" s="1"/>
  <c r="M1163" i="155"/>
  <c r="F1163" i="155"/>
  <c r="G1163" i="155" s="1"/>
  <c r="H1163" i="155" s="1"/>
  <c r="R1160" i="155"/>
  <c r="M12051" i="155"/>
  <c r="H12051" i="155"/>
  <c r="N12051" i="155" s="1"/>
  <c r="M12050" i="155"/>
  <c r="H12050" i="155"/>
  <c r="J12050" i="155" s="1"/>
  <c r="M12049" i="155"/>
  <c r="H12049" i="155"/>
  <c r="M12048" i="155"/>
  <c r="H12048" i="155"/>
  <c r="N12048" i="155" s="1"/>
  <c r="M12047" i="155"/>
  <c r="H12047" i="155"/>
  <c r="J12047" i="155" s="1"/>
  <c r="M12043" i="155"/>
  <c r="H12043" i="155"/>
  <c r="N12043" i="155" s="1"/>
  <c r="M12042" i="155"/>
  <c r="H12042" i="155"/>
  <c r="J12042" i="155" s="1"/>
  <c r="M12041" i="155"/>
  <c r="H12041" i="155"/>
  <c r="J12041" i="155" s="1"/>
  <c r="M12040" i="155"/>
  <c r="H12040" i="155"/>
  <c r="J12040" i="155" s="1"/>
  <c r="M12039" i="155"/>
  <c r="H12039" i="155"/>
  <c r="J12039" i="155" s="1"/>
  <c r="M12038" i="155"/>
  <c r="H12038" i="155"/>
  <c r="J12038" i="155" s="1"/>
  <c r="M12037" i="155"/>
  <c r="H12037" i="155"/>
  <c r="N12037" i="155" s="1"/>
  <c r="M12036" i="155"/>
  <c r="H12036" i="155"/>
  <c r="N12036" i="155" s="1"/>
  <c r="M12035" i="155"/>
  <c r="H12035" i="155"/>
  <c r="J12035" i="155" s="1"/>
  <c r="M12034" i="155"/>
  <c r="H12034" i="155"/>
  <c r="J12034" i="155" s="1"/>
  <c r="M12033" i="155"/>
  <c r="H12033" i="155"/>
  <c r="N12033" i="155" s="1"/>
  <c r="M12032" i="155"/>
  <c r="H12032" i="155"/>
  <c r="J12032" i="155" s="1"/>
  <c r="M12031" i="155"/>
  <c r="H12031" i="155"/>
  <c r="N12031" i="155" s="1"/>
  <c r="M12030" i="155"/>
  <c r="H12030" i="155"/>
  <c r="J12030" i="155" s="1"/>
  <c r="M12029" i="155"/>
  <c r="H12029" i="155"/>
  <c r="N12029" i="155" s="1"/>
  <c r="M12028" i="155"/>
  <c r="H12028" i="155"/>
  <c r="N12028" i="155" s="1"/>
  <c r="M12027" i="155"/>
  <c r="H12027" i="155"/>
  <c r="J12027" i="155" s="1"/>
  <c r="M12026" i="155"/>
  <c r="H12026" i="155"/>
  <c r="N12025" i="155"/>
  <c r="N12024" i="155"/>
  <c r="N12023" i="155"/>
  <c r="N12022" i="155"/>
  <c r="N12021" i="155"/>
  <c r="N12020" i="155"/>
  <c r="N12019" i="155"/>
  <c r="N12018" i="155"/>
  <c r="M12014" i="155"/>
  <c r="F12014" i="155"/>
  <c r="G12014" i="155" s="1"/>
  <c r="H12014" i="155" s="1"/>
  <c r="M12013" i="155"/>
  <c r="F12013" i="155"/>
  <c r="G12013" i="155" s="1"/>
  <c r="H12013" i="155" s="1"/>
  <c r="M12012" i="155"/>
  <c r="F12012" i="155"/>
  <c r="G12012" i="155" s="1"/>
  <c r="H12012" i="155" s="1"/>
  <c r="M12011" i="155"/>
  <c r="F12011" i="155"/>
  <c r="G12011" i="155" s="1"/>
  <c r="H12011" i="155" s="1"/>
  <c r="M12010" i="155"/>
  <c r="F12010" i="155"/>
  <c r="G12010" i="155" s="1"/>
  <c r="H12010" i="155" s="1"/>
  <c r="N12009" i="155"/>
  <c r="N12008" i="155"/>
  <c r="N12007" i="155"/>
  <c r="F12002" i="155"/>
  <c r="G12002" i="155" s="1"/>
  <c r="H12002" i="155" s="1"/>
  <c r="M11998" i="155"/>
  <c r="F11998" i="155"/>
  <c r="G11998" i="155" s="1"/>
  <c r="H11998" i="155" s="1"/>
  <c r="M11997" i="155"/>
  <c r="F11997" i="155"/>
  <c r="G11997" i="155" s="1"/>
  <c r="H11997" i="155" s="1"/>
  <c r="M11996" i="155"/>
  <c r="F11996" i="155"/>
  <c r="G11996" i="155" s="1"/>
  <c r="H11996" i="155" s="1"/>
  <c r="M11995" i="155"/>
  <c r="F11995" i="155"/>
  <c r="G11995" i="155" s="1"/>
  <c r="H11995" i="155" s="1"/>
  <c r="M11994" i="155"/>
  <c r="F11994" i="155"/>
  <c r="G11994" i="155" s="1"/>
  <c r="H11994" i="155" s="1"/>
  <c r="M11993" i="155"/>
  <c r="F11993" i="155"/>
  <c r="G11993" i="155" s="1"/>
  <c r="H11993" i="155" s="1"/>
  <c r="M11992" i="155"/>
  <c r="F11992" i="155"/>
  <c r="G11992" i="155" s="1"/>
  <c r="H11992" i="155" s="1"/>
  <c r="M11991" i="155"/>
  <c r="F11991" i="155"/>
  <c r="G11991" i="155" s="1"/>
  <c r="H11991" i="155" s="1"/>
  <c r="M11990" i="155"/>
  <c r="F11990" i="155"/>
  <c r="G11990" i="155" s="1"/>
  <c r="H11990" i="155" s="1"/>
  <c r="M11987" i="155"/>
  <c r="F11987" i="155"/>
  <c r="G11987" i="155" s="1"/>
  <c r="H11987" i="155" s="1"/>
  <c r="R11984" i="155"/>
  <c r="N6279" i="155" l="1"/>
  <c r="J6279" i="155"/>
  <c r="J6983" i="155"/>
  <c r="J5135" i="155"/>
  <c r="N6970" i="155"/>
  <c r="N6983" i="155" s="1"/>
  <c r="J7335" i="155"/>
  <c r="N7322" i="155"/>
  <c r="N7335" i="155" s="1"/>
  <c r="N4484" i="155"/>
  <c r="N12038" i="155"/>
  <c r="N4396" i="155"/>
  <c r="N4220" i="155"/>
  <c r="N12027" i="155"/>
  <c r="J3050" i="155"/>
  <c r="N3419" i="155"/>
  <c r="J4131" i="155"/>
  <c r="N2978" i="155"/>
  <c r="N12035" i="155"/>
  <c r="N4105" i="155"/>
  <c r="N3399" i="155"/>
  <c r="J3400" i="155"/>
  <c r="J3228" i="155"/>
  <c r="N12041" i="155"/>
  <c r="N3058" i="155"/>
  <c r="J3674" i="155"/>
  <c r="J2358" i="155"/>
  <c r="J3163" i="155"/>
  <c r="J3407" i="155"/>
  <c r="N2967" i="155"/>
  <c r="N3145" i="155"/>
  <c r="J1562" i="155"/>
  <c r="J1569" i="155"/>
  <c r="J3412" i="155"/>
  <c r="J4129" i="155"/>
  <c r="N1209" i="155"/>
  <c r="N12121" i="155"/>
  <c r="N1381" i="155"/>
  <c r="N3495" i="155"/>
  <c r="N3055" i="155"/>
  <c r="N3066" i="155"/>
  <c r="J3151" i="155"/>
  <c r="N3234" i="155"/>
  <c r="J3250" i="155"/>
  <c r="N4959" i="155"/>
  <c r="N2871" i="155"/>
  <c r="J3663" i="155"/>
  <c r="N4305" i="155"/>
  <c r="N4308" i="155" s="1"/>
  <c r="J3143" i="155"/>
  <c r="N3149" i="155"/>
  <c r="N3155" i="155"/>
  <c r="N3161" i="155"/>
  <c r="J3232" i="155"/>
  <c r="J3403" i="155"/>
  <c r="J4115" i="155"/>
  <c r="N12128" i="155"/>
  <c r="N1377" i="155"/>
  <c r="N1392" i="155"/>
  <c r="J1403" i="155"/>
  <c r="J1650" i="155"/>
  <c r="N1657" i="155"/>
  <c r="N3689" i="155"/>
  <c r="N4287" i="155"/>
  <c r="N3053" i="155"/>
  <c r="N2783" i="155"/>
  <c r="N3497" i="155"/>
  <c r="J3162" i="155"/>
  <c r="J3240" i="155"/>
  <c r="J4113" i="155"/>
  <c r="N12118" i="155"/>
  <c r="J12202" i="155"/>
  <c r="N12205" i="155"/>
  <c r="J2350" i="155"/>
  <c r="N2367" i="155"/>
  <c r="N2957" i="155"/>
  <c r="N3147" i="155"/>
  <c r="N3150" i="155"/>
  <c r="N3153" i="155"/>
  <c r="N3159" i="155"/>
  <c r="N3411" i="155"/>
  <c r="N3425" i="155"/>
  <c r="H3164" i="155"/>
  <c r="J3415" i="155"/>
  <c r="N4107" i="155"/>
  <c r="J4111" i="155"/>
  <c r="J4116" i="155"/>
  <c r="J2355" i="155"/>
  <c r="J3666" i="155"/>
  <c r="N3142" i="155"/>
  <c r="H3244" i="155"/>
  <c r="H3428" i="155"/>
  <c r="N12047" i="155"/>
  <c r="N1213" i="155"/>
  <c r="N1297" i="155"/>
  <c r="J1301" i="155"/>
  <c r="J4041" i="155"/>
  <c r="H3156" i="155"/>
  <c r="N3236" i="155"/>
  <c r="J3251" i="155"/>
  <c r="J3427" i="155"/>
  <c r="N4119" i="155"/>
  <c r="N4121" i="155"/>
  <c r="N4123" i="155"/>
  <c r="N5122" i="155"/>
  <c r="N5135" i="155" s="1"/>
  <c r="N1295" i="155"/>
  <c r="J12225" i="155"/>
  <c r="N3669" i="155"/>
  <c r="J2799" i="155"/>
  <c r="N2809" i="155"/>
  <c r="J3241" i="155"/>
  <c r="N3249" i="155"/>
  <c r="N3252" i="155" s="1"/>
  <c r="N3402" i="155"/>
  <c r="J3404" i="155"/>
  <c r="N3406" i="155"/>
  <c r="J3408" i="155"/>
  <c r="J3416" i="155"/>
  <c r="N6103" i="155"/>
  <c r="J6103" i="155"/>
  <c r="N1311" i="155"/>
  <c r="N2349" i="155"/>
  <c r="N2723" i="155"/>
  <c r="J2962" i="155"/>
  <c r="N3141" i="155"/>
  <c r="N3239" i="155"/>
  <c r="N3410" i="155"/>
  <c r="N3418" i="155"/>
  <c r="N1305" i="155"/>
  <c r="N1315" i="155"/>
  <c r="N4021" i="155"/>
  <c r="N4042" i="155"/>
  <c r="N4044" i="155" s="1"/>
  <c r="J1571" i="155"/>
  <c r="J1658" i="155"/>
  <c r="N4279" i="155"/>
  <c r="N4290" i="155"/>
  <c r="J3233" i="155"/>
  <c r="J3426" i="155"/>
  <c r="N1215" i="155"/>
  <c r="J1383" i="155"/>
  <c r="J2343" i="155"/>
  <c r="N2353" i="155"/>
  <c r="N3677" i="155"/>
  <c r="J2703" i="155"/>
  <c r="N3231" i="155"/>
  <c r="H3420" i="155"/>
  <c r="N4033" i="155"/>
  <c r="J4043" i="155"/>
  <c r="J3671" i="155"/>
  <c r="N2706" i="155"/>
  <c r="J2794" i="155"/>
  <c r="N2797" i="155"/>
  <c r="J3140" i="155"/>
  <c r="J4108" i="155"/>
  <c r="N12124" i="155"/>
  <c r="N1303" i="155"/>
  <c r="N4030" i="155"/>
  <c r="N1649" i="155"/>
  <c r="N1656" i="155"/>
  <c r="J3682" i="155"/>
  <c r="J2975" i="155"/>
  <c r="N3242" i="155"/>
  <c r="J6647" i="155"/>
  <c r="N6634" i="155"/>
  <c r="N6647" i="155" s="1"/>
  <c r="J6676" i="155"/>
  <c r="N6650" i="155"/>
  <c r="N6676" i="155" s="1"/>
  <c r="J6631" i="155"/>
  <c r="N6618" i="155"/>
  <c r="N6631" i="155" s="1"/>
  <c r="J7028" i="155"/>
  <c r="N7002" i="155"/>
  <c r="N7028" i="155" s="1"/>
  <c r="J6999" i="155"/>
  <c r="N6986" i="155"/>
  <c r="N6999" i="155" s="1"/>
  <c r="N5858" i="155"/>
  <c r="J5855" i="155"/>
  <c r="N5842" i="155"/>
  <c r="N5855" i="155" s="1"/>
  <c r="J5839" i="155"/>
  <c r="N5826" i="155"/>
  <c r="N5839" i="155" s="1"/>
  <c r="J5679" i="155"/>
  <c r="N5666" i="155"/>
  <c r="N5679" i="155" s="1"/>
  <c r="J5708" i="155"/>
  <c r="N5682" i="155"/>
  <c r="N5708" i="155" s="1"/>
  <c r="J5487" i="155"/>
  <c r="N5474" i="155"/>
  <c r="N5487" i="155" s="1"/>
  <c r="J5503" i="155"/>
  <c r="N5490" i="155"/>
  <c r="N5503" i="155" s="1"/>
  <c r="J5532" i="155"/>
  <c r="N5506" i="155"/>
  <c r="N5532" i="155" s="1"/>
  <c r="J5399" i="155"/>
  <c r="N5386" i="155"/>
  <c r="N5399" i="155" s="1"/>
  <c r="J5415" i="155"/>
  <c r="N5402" i="155"/>
  <c r="N5415" i="155" s="1"/>
  <c r="J5444" i="155"/>
  <c r="N5418" i="155"/>
  <c r="N5444" i="155" s="1"/>
  <c r="J7263" i="155"/>
  <c r="N7250" i="155"/>
  <c r="N7263" i="155" s="1"/>
  <c r="J7292" i="155"/>
  <c r="N7266" i="155"/>
  <c r="N7292" i="155" s="1"/>
  <c r="J7247" i="155"/>
  <c r="N7234" i="155"/>
  <c r="N7247" i="155" s="1"/>
  <c r="N7354" i="155"/>
  <c r="J7351" i="155"/>
  <c r="N7338" i="155"/>
  <c r="N7351" i="155" s="1"/>
  <c r="N5138" i="155"/>
  <c r="J5180" i="155"/>
  <c r="N5154" i="155"/>
  <c r="N5180" i="155" s="1"/>
  <c r="J5047" i="155"/>
  <c r="N5034" i="155"/>
  <c r="N5047" i="155" s="1"/>
  <c r="J5063" i="155"/>
  <c r="N5050" i="155"/>
  <c r="N5063" i="155" s="1"/>
  <c r="N5066" i="155"/>
  <c r="J4975" i="155"/>
  <c r="N4962" i="155"/>
  <c r="N4975" i="155" s="1"/>
  <c r="J5004" i="155"/>
  <c r="N4978" i="155"/>
  <c r="N5004" i="155" s="1"/>
  <c r="J4959" i="155"/>
  <c r="J6119" i="155"/>
  <c r="N6106" i="155"/>
  <c r="N6119" i="155" s="1"/>
  <c r="N6122" i="155"/>
  <c r="J6060" i="155"/>
  <c r="N6034" i="155"/>
  <c r="N6060" i="155" s="1"/>
  <c r="J6031" i="155"/>
  <c r="N6018" i="155"/>
  <c r="N6031" i="155" s="1"/>
  <c r="J6015" i="155"/>
  <c r="N6002" i="155"/>
  <c r="N6015" i="155" s="1"/>
  <c r="J6324" i="155"/>
  <c r="N6298" i="155"/>
  <c r="N6324" i="155" s="1"/>
  <c r="J6295" i="155"/>
  <c r="N6282" i="155"/>
  <c r="N6295" i="155" s="1"/>
  <c r="J4695" i="155"/>
  <c r="N4682" i="155"/>
  <c r="N4695" i="155" s="1"/>
  <c r="J4740" i="155"/>
  <c r="N4714" i="155"/>
  <c r="N4740" i="155" s="1"/>
  <c r="J4711" i="155"/>
  <c r="N4698" i="155"/>
  <c r="N4711" i="155" s="1"/>
  <c r="P7056" i="155"/>
  <c r="J7075" i="155"/>
  <c r="N7075" i="155" s="1"/>
  <c r="N7076" i="155"/>
  <c r="J7074" i="155"/>
  <c r="J7058" i="155"/>
  <c r="J4484" i="155"/>
  <c r="H4431" i="155"/>
  <c r="H4486" i="155" s="1"/>
  <c r="J4420" i="155" s="1"/>
  <c r="N4420" i="155" s="1"/>
  <c r="J4396" i="155"/>
  <c r="H4343" i="155"/>
  <c r="H4398" i="155" s="1"/>
  <c r="H4167" i="155"/>
  <c r="H4222" i="155" s="1"/>
  <c r="H4124" i="155"/>
  <c r="N4073" i="155"/>
  <c r="J4073" i="155"/>
  <c r="J4093" i="155"/>
  <c r="N4093" i="155"/>
  <c r="N4078" i="155"/>
  <c r="J4078" i="155"/>
  <c r="N4089" i="155"/>
  <c r="J4089" i="155"/>
  <c r="J4094" i="155"/>
  <c r="N4094" i="155"/>
  <c r="N4076" i="155"/>
  <c r="J4076" i="155"/>
  <c r="N4087" i="155"/>
  <c r="J4087" i="155"/>
  <c r="J4074" i="155"/>
  <c r="N4074" i="155"/>
  <c r="H4095" i="155"/>
  <c r="H4066" i="155" s="1"/>
  <c r="J4071" i="155"/>
  <c r="N4071" i="155"/>
  <c r="J4090" i="155"/>
  <c r="N4090" i="155"/>
  <c r="N4092" i="155"/>
  <c r="J4092" i="155"/>
  <c r="N4077" i="155"/>
  <c r="J4077" i="155"/>
  <c r="N4088" i="155"/>
  <c r="J4088" i="155"/>
  <c r="J4075" i="155"/>
  <c r="N4075" i="155"/>
  <c r="J4086" i="155"/>
  <c r="N4086" i="155"/>
  <c r="N4132" i="155"/>
  <c r="J4072" i="155"/>
  <c r="J4091" i="155"/>
  <c r="J4110" i="155"/>
  <c r="J4118" i="155"/>
  <c r="J4112" i="155"/>
  <c r="J4120" i="155"/>
  <c r="J4130" i="155"/>
  <c r="J4109" i="155"/>
  <c r="J4117" i="155"/>
  <c r="H4132" i="155"/>
  <c r="J4106" i="155"/>
  <c r="J4114" i="155"/>
  <c r="J4122" i="155"/>
  <c r="N3383" i="155"/>
  <c r="J3383" i="155"/>
  <c r="J3385" i="155"/>
  <c r="N3385" i="155"/>
  <c r="N3371" i="155"/>
  <c r="J3371" i="155"/>
  <c r="H3391" i="155"/>
  <c r="H3362" i="155" s="1"/>
  <c r="N3390" i="155"/>
  <c r="J3390" i="155"/>
  <c r="J3386" i="155"/>
  <c r="N3386" i="155"/>
  <c r="N3372" i="155"/>
  <c r="J3372" i="155"/>
  <c r="J3374" i="155"/>
  <c r="N3374" i="155"/>
  <c r="N3370" i="155"/>
  <c r="J3370" i="155"/>
  <c r="N3387" i="155"/>
  <c r="J3387" i="155"/>
  <c r="N3389" i="155"/>
  <c r="J3389" i="155"/>
  <c r="J3414" i="155"/>
  <c r="J3373" i="155"/>
  <c r="J3384" i="155"/>
  <c r="J3401" i="155"/>
  <c r="J3409" i="155"/>
  <c r="J3417" i="155"/>
  <c r="N3401" i="155"/>
  <c r="N3427" i="155"/>
  <c r="J3369" i="155"/>
  <c r="J3388" i="155"/>
  <c r="J3405" i="155"/>
  <c r="J3413" i="155"/>
  <c r="N3191" i="155"/>
  <c r="J3191" i="155"/>
  <c r="N3213" i="155"/>
  <c r="J3213" i="155"/>
  <c r="N3198" i="155"/>
  <c r="J3198" i="155"/>
  <c r="N3209" i="155"/>
  <c r="J3209" i="155"/>
  <c r="N3211" i="155"/>
  <c r="J3211" i="155"/>
  <c r="J3196" i="155"/>
  <c r="N3196" i="155"/>
  <c r="J3207" i="155"/>
  <c r="N3207" i="155"/>
  <c r="H3215" i="155"/>
  <c r="H3186" i="155" s="1"/>
  <c r="N3210" i="155"/>
  <c r="J3210" i="155"/>
  <c r="J3214" i="155"/>
  <c r="N3214" i="155"/>
  <c r="J3195" i="155"/>
  <c r="N3195" i="155"/>
  <c r="J3194" i="155"/>
  <c r="N3194" i="155"/>
  <c r="J3206" i="155"/>
  <c r="N3206" i="155"/>
  <c r="N3192" i="155"/>
  <c r="J3192" i="155"/>
  <c r="J3205" i="155"/>
  <c r="N3205" i="155"/>
  <c r="N3197" i="155"/>
  <c r="J3197" i="155"/>
  <c r="N3208" i="155"/>
  <c r="J3208" i="155"/>
  <c r="J3193" i="155"/>
  <c r="J3212" i="155"/>
  <c r="J3230" i="155"/>
  <c r="J3238" i="155"/>
  <c r="J3235" i="155"/>
  <c r="J3243" i="155"/>
  <c r="J3229" i="155"/>
  <c r="J3237" i="155"/>
  <c r="H3252" i="155"/>
  <c r="J3108" i="155"/>
  <c r="N3108" i="155"/>
  <c r="N3125" i="155"/>
  <c r="J3125" i="155"/>
  <c r="N3106" i="155"/>
  <c r="J3106" i="155"/>
  <c r="J3121" i="155"/>
  <c r="N3121" i="155"/>
  <c r="N3123" i="155"/>
  <c r="J3123" i="155"/>
  <c r="N3104" i="155"/>
  <c r="J3104" i="155"/>
  <c r="J3119" i="155"/>
  <c r="N3119" i="155"/>
  <c r="J3109" i="155"/>
  <c r="N3109" i="155"/>
  <c r="H3127" i="155"/>
  <c r="H3098" i="155" s="1"/>
  <c r="N3126" i="155"/>
  <c r="J3126" i="155"/>
  <c r="N3107" i="155"/>
  <c r="J3107" i="155"/>
  <c r="N3124" i="155"/>
  <c r="J3124" i="155"/>
  <c r="N3105" i="155"/>
  <c r="J3105" i="155"/>
  <c r="J3120" i="155"/>
  <c r="N3120" i="155"/>
  <c r="N3118" i="155"/>
  <c r="J3118" i="155"/>
  <c r="J3110" i="155"/>
  <c r="N3110" i="155"/>
  <c r="N3146" i="155"/>
  <c r="J3148" i="155"/>
  <c r="N3154" i="155"/>
  <c r="J3160" i="155"/>
  <c r="N3160" i="155"/>
  <c r="J3122" i="155"/>
  <c r="J3144" i="155"/>
  <c r="J3152" i="155"/>
  <c r="N1579" i="155"/>
  <c r="J1579" i="155"/>
  <c r="J1307" i="155"/>
  <c r="N12120" i="155"/>
  <c r="J1293" i="155"/>
  <c r="N1293" i="155"/>
  <c r="J1299" i="155"/>
  <c r="N2347" i="155"/>
  <c r="N3503" i="155"/>
  <c r="J3503" i="155"/>
  <c r="N1225" i="155"/>
  <c r="N1313" i="155"/>
  <c r="N1390" i="155"/>
  <c r="N2869" i="155"/>
  <c r="J2877" i="155"/>
  <c r="N2877" i="155"/>
  <c r="N3339" i="155"/>
  <c r="J3339" i="155"/>
  <c r="J12117" i="155"/>
  <c r="N12117" i="155"/>
  <c r="N2359" i="155"/>
  <c r="J2359" i="155"/>
  <c r="J1304" i="155"/>
  <c r="N1304" i="155"/>
  <c r="N2899" i="155"/>
  <c r="J2899" i="155"/>
  <c r="J12033" i="155"/>
  <c r="N1205" i="155"/>
  <c r="J12126" i="155"/>
  <c r="N4031" i="155"/>
  <c r="J4031" i="155"/>
  <c r="J12043" i="155"/>
  <c r="N12129" i="155"/>
  <c r="J12206" i="155"/>
  <c r="N12213" i="155"/>
  <c r="J1384" i="155"/>
  <c r="N1384" i="155"/>
  <c r="J12303" i="155"/>
  <c r="N1567" i="155"/>
  <c r="J1567" i="155"/>
  <c r="N2371" i="155"/>
  <c r="J2371" i="155"/>
  <c r="N2965" i="155"/>
  <c r="J12138" i="155"/>
  <c r="N12290" i="155"/>
  <c r="J12290" i="155"/>
  <c r="N3319" i="155"/>
  <c r="J3319" i="155"/>
  <c r="N2711" i="155"/>
  <c r="J2711" i="155"/>
  <c r="J1227" i="155"/>
  <c r="N1227" i="155"/>
  <c r="J12130" i="155"/>
  <c r="J12137" i="155"/>
  <c r="N12137" i="155"/>
  <c r="N12315" i="155"/>
  <c r="J12315" i="155"/>
  <c r="N2791" i="155"/>
  <c r="J2791" i="155"/>
  <c r="N3505" i="155"/>
  <c r="J3505" i="155"/>
  <c r="J1393" i="155"/>
  <c r="N1393" i="155"/>
  <c r="N12214" i="155"/>
  <c r="J12214" i="155"/>
  <c r="N4029" i="155"/>
  <c r="J4029" i="155"/>
  <c r="N12050" i="155"/>
  <c r="N1207" i="155"/>
  <c r="J1217" i="155"/>
  <c r="N12116" i="155"/>
  <c r="J12122" i="155"/>
  <c r="J12125" i="155"/>
  <c r="N1291" i="155"/>
  <c r="N1382" i="155"/>
  <c r="J1382" i="155"/>
  <c r="N2701" i="155"/>
  <c r="N4295" i="155"/>
  <c r="J3047" i="155"/>
  <c r="N3047" i="155"/>
  <c r="J3322" i="155"/>
  <c r="N3322" i="155"/>
  <c r="N2781" i="155"/>
  <c r="N4017" i="155"/>
  <c r="N2721" i="155"/>
  <c r="N2786" i="155"/>
  <c r="N4298" i="155"/>
  <c r="N3063" i="155"/>
  <c r="N3073" i="155"/>
  <c r="N3314" i="155"/>
  <c r="N4025" i="155"/>
  <c r="H2724" i="155"/>
  <c r="J1391" i="155"/>
  <c r="H12316" i="155"/>
  <c r="J2695" i="155"/>
  <c r="J2987" i="155"/>
  <c r="J12218" i="155"/>
  <c r="N12224" i="155"/>
  <c r="J12298" i="155"/>
  <c r="N4032" i="155"/>
  <c r="N1577" i="155"/>
  <c r="N1648" i="155"/>
  <c r="N2363" i="155"/>
  <c r="N2885" i="155"/>
  <c r="N4282" i="155"/>
  <c r="N3330" i="155"/>
  <c r="N1385" i="155"/>
  <c r="N4016" i="155"/>
  <c r="J1185" i="155"/>
  <c r="N1185" i="155"/>
  <c r="J1173" i="155"/>
  <c r="N1173" i="155"/>
  <c r="N3988" i="155"/>
  <c r="J3988" i="155"/>
  <c r="H12052" i="155"/>
  <c r="N1296" i="155"/>
  <c r="J12217" i="155"/>
  <c r="N12217" i="155"/>
  <c r="J1202" i="155"/>
  <c r="N1208" i="155"/>
  <c r="J1210" i="155"/>
  <c r="N1216" i="155"/>
  <c r="J1218" i="155"/>
  <c r="H12132" i="155"/>
  <c r="J12114" i="155"/>
  <c r="N12136" i="155"/>
  <c r="H1316" i="155"/>
  <c r="J12208" i="155"/>
  <c r="N12208" i="155"/>
  <c r="N12226" i="155"/>
  <c r="N1374" i="155"/>
  <c r="N1623" i="155"/>
  <c r="J1623" i="155"/>
  <c r="H12044" i="155"/>
  <c r="J12212" i="155"/>
  <c r="N12212" i="155"/>
  <c r="J12209" i="155"/>
  <c r="N12209" i="155"/>
  <c r="N1378" i="155"/>
  <c r="J1378" i="155"/>
  <c r="J1389" i="155"/>
  <c r="N1389" i="155"/>
  <c r="J12216" i="155"/>
  <c r="N12216" i="155"/>
  <c r="N1373" i="155"/>
  <c r="J1373" i="155"/>
  <c r="N3999" i="155"/>
  <c r="J3999" i="155"/>
  <c r="N12030" i="155"/>
  <c r="J12204" i="155"/>
  <c r="N12204" i="155"/>
  <c r="J12210" i="155"/>
  <c r="N1376" i="155"/>
  <c r="J12291" i="155"/>
  <c r="N12306" i="155"/>
  <c r="N4022" i="155"/>
  <c r="J1570" i="155"/>
  <c r="J1575" i="155"/>
  <c r="N1402" i="155"/>
  <c r="N1404" i="155" s="1"/>
  <c r="N12285" i="155"/>
  <c r="N4034" i="155"/>
  <c r="J4034" i="155"/>
  <c r="J1565" i="155"/>
  <c r="N1565" i="155"/>
  <c r="N1653" i="155"/>
  <c r="J1401" i="155"/>
  <c r="J12295" i="155"/>
  <c r="J12307" i="155"/>
  <c r="J4023" i="155"/>
  <c r="N4026" i="155"/>
  <c r="J4026" i="155"/>
  <c r="N1665" i="155"/>
  <c r="J1665" i="155"/>
  <c r="J12283" i="155"/>
  <c r="N12301" i="155"/>
  <c r="N12313" i="155"/>
  <c r="N4018" i="155"/>
  <c r="J4018" i="155"/>
  <c r="J1561" i="155"/>
  <c r="N1563" i="155"/>
  <c r="J1563" i="155"/>
  <c r="J1386" i="155"/>
  <c r="J1394" i="155"/>
  <c r="J12287" i="155"/>
  <c r="J12299" i="155"/>
  <c r="J12311" i="155"/>
  <c r="N1666" i="155"/>
  <c r="J1666" i="155"/>
  <c r="N12293" i="155"/>
  <c r="N4024" i="155"/>
  <c r="J1655" i="155"/>
  <c r="J2370" i="155"/>
  <c r="N2370" i="155"/>
  <c r="N3679" i="155"/>
  <c r="J3679" i="155"/>
  <c r="J1667" i="155"/>
  <c r="J1654" i="155"/>
  <c r="N2351" i="155"/>
  <c r="J2351" i="155"/>
  <c r="N2357" i="155"/>
  <c r="J2357" i="155"/>
  <c r="N3691" i="155"/>
  <c r="J3691" i="155"/>
  <c r="N2369" i="155"/>
  <c r="J2369" i="155"/>
  <c r="N2341" i="155"/>
  <c r="H2372" i="155"/>
  <c r="J2789" i="155"/>
  <c r="N2789" i="155"/>
  <c r="J3461" i="155"/>
  <c r="N3461" i="155"/>
  <c r="N2345" i="155"/>
  <c r="N2361" i="155"/>
  <c r="N2693" i="155"/>
  <c r="J2709" i="155"/>
  <c r="N2709" i="155"/>
  <c r="J2890" i="155"/>
  <c r="N2890" i="155"/>
  <c r="J2897" i="155"/>
  <c r="N2897" i="155"/>
  <c r="N2959" i="155"/>
  <c r="J2959" i="155"/>
  <c r="H2364" i="155"/>
  <c r="N3661" i="155"/>
  <c r="J3317" i="155"/>
  <c r="N3317" i="155"/>
  <c r="J2887" i="155"/>
  <c r="N2887" i="155"/>
  <c r="N2879" i="155"/>
  <c r="J2879" i="155"/>
  <c r="J4307" i="155"/>
  <c r="N2698" i="155"/>
  <c r="N2714" i="155"/>
  <c r="N2811" i="155"/>
  <c r="J2874" i="155"/>
  <c r="N2874" i="155"/>
  <c r="N2970" i="155"/>
  <c r="J2970" i="155"/>
  <c r="N3475" i="155"/>
  <c r="J3475" i="155"/>
  <c r="H3508" i="155"/>
  <c r="J2802" i="155"/>
  <c r="J4285" i="155"/>
  <c r="N4285" i="155"/>
  <c r="J3075" i="155"/>
  <c r="J3492" i="155"/>
  <c r="N3500" i="155"/>
  <c r="J3513" i="155"/>
  <c r="J3515" i="155"/>
  <c r="N3061" i="155"/>
  <c r="J3327" i="155"/>
  <c r="N2882" i="155"/>
  <c r="N2973" i="155"/>
  <c r="H2988" i="155"/>
  <c r="N2985" i="155"/>
  <c r="H3332" i="155"/>
  <c r="H3340" i="155"/>
  <c r="N3337" i="155"/>
  <c r="H2900" i="155"/>
  <c r="N4293" i="155"/>
  <c r="N3325" i="155"/>
  <c r="J3476" i="155"/>
  <c r="N3476" i="155"/>
  <c r="J3473" i="155"/>
  <c r="N3473" i="155"/>
  <c r="J3462" i="155"/>
  <c r="N3462" i="155"/>
  <c r="N3471" i="155"/>
  <c r="J3471" i="155"/>
  <c r="J3472" i="155"/>
  <c r="N3472" i="155"/>
  <c r="N3478" i="155"/>
  <c r="J3478" i="155"/>
  <c r="N3470" i="155"/>
  <c r="J3470" i="155"/>
  <c r="J3459" i="155"/>
  <c r="N3459" i="155"/>
  <c r="J3477" i="155"/>
  <c r="N3477" i="155"/>
  <c r="N3491" i="155"/>
  <c r="J3493" i="155"/>
  <c r="N3499" i="155"/>
  <c r="J3501" i="155"/>
  <c r="N3507" i="155"/>
  <c r="H3516" i="155"/>
  <c r="J3460" i="155"/>
  <c r="J3494" i="155"/>
  <c r="J3502" i="155"/>
  <c r="J3504" i="155"/>
  <c r="N3496" i="155"/>
  <c r="J3498" i="155"/>
  <c r="J3506" i="155"/>
  <c r="N3514" i="155"/>
  <c r="N3516" i="155" s="1"/>
  <c r="J3474" i="155"/>
  <c r="H3479" i="155"/>
  <c r="J3278" i="155"/>
  <c r="N3278" i="155"/>
  <c r="N3286" i="155"/>
  <c r="J3286" i="155"/>
  <c r="J3284" i="155"/>
  <c r="N3284" i="155"/>
  <c r="N3296" i="155"/>
  <c r="J3296" i="155"/>
  <c r="N3301" i="155"/>
  <c r="J3301" i="155"/>
  <c r="J3279" i="155"/>
  <c r="H3303" i="155"/>
  <c r="H3274" i="155" s="1"/>
  <c r="J3280" i="155"/>
  <c r="N3280" i="155"/>
  <c r="N3285" i="155"/>
  <c r="J3285" i="155"/>
  <c r="N3277" i="155"/>
  <c r="J3277" i="155"/>
  <c r="N3282" i="155"/>
  <c r="J3282" i="155"/>
  <c r="N3294" i="155"/>
  <c r="N3299" i="155"/>
  <c r="J3299" i="155"/>
  <c r="J3297" i="155"/>
  <c r="N3297" i="155"/>
  <c r="J3302" i="155"/>
  <c r="N3302" i="155"/>
  <c r="N3276" i="155"/>
  <c r="J3276" i="155"/>
  <c r="N3283" i="155"/>
  <c r="J3283" i="155"/>
  <c r="N3295" i="155"/>
  <c r="J3295" i="155"/>
  <c r="N3300" i="155"/>
  <c r="J3300" i="155"/>
  <c r="N3281" i="155"/>
  <c r="J3281" i="155"/>
  <c r="N3298" i="155"/>
  <c r="J3298" i="155"/>
  <c r="J3316" i="155"/>
  <c r="J3324" i="155"/>
  <c r="J3336" i="155"/>
  <c r="N3316" i="155"/>
  <c r="J3318" i="155"/>
  <c r="J3326" i="155"/>
  <c r="J3338" i="155"/>
  <c r="J3323" i="155"/>
  <c r="N3329" i="155"/>
  <c r="J3335" i="155"/>
  <c r="J3320" i="155"/>
  <c r="J3328" i="155"/>
  <c r="N3315" i="155"/>
  <c r="N3331" i="155"/>
  <c r="N3335" i="155"/>
  <c r="J3321" i="155"/>
  <c r="N3020" i="155"/>
  <c r="J3020" i="155"/>
  <c r="N3029" i="155"/>
  <c r="J3029" i="155"/>
  <c r="N3016" i="155"/>
  <c r="J3016" i="155"/>
  <c r="N3034" i="155"/>
  <c r="J3034" i="155"/>
  <c r="J3017" i="155"/>
  <c r="N3017" i="155"/>
  <c r="N3035" i="155"/>
  <c r="J3035" i="155"/>
  <c r="J3021" i="155"/>
  <c r="N3021" i="155"/>
  <c r="J3032" i="155"/>
  <c r="N3032" i="155"/>
  <c r="N3037" i="155"/>
  <c r="J3037" i="155"/>
  <c r="N3018" i="155"/>
  <c r="J3018" i="155"/>
  <c r="N3031" i="155"/>
  <c r="J3031" i="155"/>
  <c r="J3022" i="155"/>
  <c r="N3022" i="155"/>
  <c r="J3033" i="155"/>
  <c r="N3033" i="155"/>
  <c r="H3039" i="155"/>
  <c r="H3010" i="155" s="1"/>
  <c r="J3036" i="155"/>
  <c r="N3036" i="155"/>
  <c r="H3068" i="155"/>
  <c r="J3019" i="155"/>
  <c r="J3030" i="155"/>
  <c r="J3038" i="155"/>
  <c r="J3052" i="155"/>
  <c r="J3060" i="155"/>
  <c r="J3046" i="155"/>
  <c r="J3062" i="155"/>
  <c r="N3049" i="155"/>
  <c r="J3059" i="155"/>
  <c r="N3065" i="155"/>
  <c r="J3067" i="155"/>
  <c r="J3071" i="155"/>
  <c r="H3076" i="155"/>
  <c r="J3048" i="155"/>
  <c r="N3054" i="155"/>
  <c r="J3056" i="155"/>
  <c r="J3064" i="155"/>
  <c r="N3074" i="155"/>
  <c r="J3057" i="155"/>
  <c r="J3051" i="155"/>
  <c r="J3072" i="155"/>
  <c r="N2930" i="155"/>
  <c r="J2930" i="155"/>
  <c r="J2932" i="155"/>
  <c r="N2932" i="155"/>
  <c r="N2941" i="155"/>
  <c r="J2941" i="155"/>
  <c r="N2943" i="155"/>
  <c r="J2943" i="155"/>
  <c r="N2928" i="155"/>
  <c r="J2928" i="155"/>
  <c r="H2951" i="155"/>
  <c r="H2922" i="155" s="1"/>
  <c r="J2933" i="155"/>
  <c r="N2933" i="155"/>
  <c r="J2944" i="155"/>
  <c r="N2944" i="155"/>
  <c r="N2949" i="155"/>
  <c r="J2949" i="155"/>
  <c r="J2929" i="155"/>
  <c r="N2929" i="155"/>
  <c r="N2947" i="155"/>
  <c r="J2947" i="155"/>
  <c r="J2934" i="155"/>
  <c r="N2934" i="155"/>
  <c r="N2945" i="155"/>
  <c r="J2945" i="155"/>
  <c r="N2946" i="155"/>
  <c r="J2946" i="155"/>
  <c r="J2948" i="155"/>
  <c r="N2948" i="155"/>
  <c r="H2980" i="155"/>
  <c r="J2931" i="155"/>
  <c r="J2942" i="155"/>
  <c r="J2961" i="155"/>
  <c r="J2969" i="155"/>
  <c r="J2958" i="155"/>
  <c r="J2986" i="155"/>
  <c r="J2960" i="155"/>
  <c r="N2966" i="155"/>
  <c r="J2968" i="155"/>
  <c r="N2974" i="155"/>
  <c r="J2976" i="155"/>
  <c r="J2950" i="155"/>
  <c r="J2964" i="155"/>
  <c r="J2972" i="155"/>
  <c r="J2977" i="155"/>
  <c r="J2963" i="155"/>
  <c r="J2971" i="155"/>
  <c r="J2979" i="155"/>
  <c r="J2983" i="155"/>
  <c r="N2983" i="155"/>
  <c r="J2984" i="155"/>
  <c r="H4271" i="155"/>
  <c r="H4242" i="155" s="1"/>
  <c r="N4267" i="155"/>
  <c r="J4267" i="155"/>
  <c r="J4253" i="155"/>
  <c r="N4253" i="155"/>
  <c r="J4262" i="155"/>
  <c r="N4262" i="155"/>
  <c r="J4270" i="155"/>
  <c r="N4270" i="155"/>
  <c r="N4251" i="155"/>
  <c r="J4251" i="155"/>
  <c r="N4268" i="155"/>
  <c r="J4268" i="155"/>
  <c r="J4264" i="155"/>
  <c r="N4264" i="155"/>
  <c r="J4269" i="155"/>
  <c r="N4269" i="155"/>
  <c r="N4254" i="155"/>
  <c r="J4254" i="155"/>
  <c r="J4250" i="155"/>
  <c r="N4250" i="155"/>
  <c r="N4248" i="155"/>
  <c r="J4248" i="155"/>
  <c r="J4265" i="155"/>
  <c r="N4265" i="155"/>
  <c r="N4249" i="155"/>
  <c r="J4249" i="155"/>
  <c r="J4263" i="155"/>
  <c r="N4263" i="155"/>
  <c r="N4266" i="155"/>
  <c r="J4266" i="155"/>
  <c r="J4252" i="155"/>
  <c r="N4252" i="155"/>
  <c r="N4261" i="155"/>
  <c r="J4261" i="155"/>
  <c r="H4300" i="155"/>
  <c r="J4292" i="155"/>
  <c r="J4304" i="155"/>
  <c r="J4281" i="155"/>
  <c r="J4286" i="155"/>
  <c r="J4294" i="155"/>
  <c r="J4306" i="155"/>
  <c r="J4283" i="155"/>
  <c r="N4289" i="155"/>
  <c r="J4291" i="155"/>
  <c r="N4297" i="155"/>
  <c r="J4299" i="155"/>
  <c r="J4303" i="155"/>
  <c r="H4308" i="155"/>
  <c r="J4280" i="155"/>
  <c r="J4288" i="155"/>
  <c r="J4296" i="155"/>
  <c r="J4284" i="155"/>
  <c r="H2863" i="155"/>
  <c r="H2834" i="155" s="1"/>
  <c r="J2856" i="155"/>
  <c r="N2856" i="155"/>
  <c r="N2861" i="155"/>
  <c r="J2861" i="155"/>
  <c r="N2842" i="155"/>
  <c r="J2842" i="155"/>
  <c r="J2845" i="155"/>
  <c r="N2845" i="155"/>
  <c r="N2854" i="155"/>
  <c r="J2854" i="155"/>
  <c r="N2843" i="155"/>
  <c r="J2843" i="155"/>
  <c r="N2860" i="155"/>
  <c r="J2860" i="155"/>
  <c r="N2841" i="155"/>
  <c r="J2841" i="155"/>
  <c r="J2846" i="155"/>
  <c r="N2846" i="155"/>
  <c r="N2855" i="155"/>
  <c r="J2855" i="155"/>
  <c r="J2857" i="155"/>
  <c r="N2857" i="155"/>
  <c r="N2858" i="155"/>
  <c r="J2858" i="155"/>
  <c r="J2859" i="155"/>
  <c r="N2859" i="155"/>
  <c r="J2840" i="155"/>
  <c r="N2840" i="155"/>
  <c r="N2862" i="155"/>
  <c r="J2862" i="155"/>
  <c r="N2844" i="155"/>
  <c r="J2844" i="155"/>
  <c r="N2853" i="155"/>
  <c r="J2853" i="155"/>
  <c r="H2892" i="155"/>
  <c r="J2876" i="155"/>
  <c r="J2884" i="155"/>
  <c r="J2896" i="155"/>
  <c r="J2895" i="155"/>
  <c r="N2898" i="155"/>
  <c r="N2875" i="155"/>
  <c r="N2883" i="155"/>
  <c r="N2891" i="155"/>
  <c r="N2895" i="155"/>
  <c r="J2873" i="155"/>
  <c r="J2881" i="155"/>
  <c r="J2889" i="155"/>
  <c r="J2878" i="155"/>
  <c r="J2886" i="155"/>
  <c r="J2872" i="155"/>
  <c r="J2880" i="155"/>
  <c r="J2888" i="155"/>
  <c r="N2753" i="155"/>
  <c r="J2753" i="155"/>
  <c r="H2775" i="155"/>
  <c r="H2746" i="155" s="1"/>
  <c r="N2770" i="155"/>
  <c r="J2770" i="155"/>
  <c r="J2757" i="155"/>
  <c r="N2757" i="155"/>
  <c r="J2768" i="155"/>
  <c r="N2768" i="155"/>
  <c r="N2751" i="155"/>
  <c r="J2758" i="155"/>
  <c r="N2758" i="155"/>
  <c r="J2769" i="155"/>
  <c r="N2769" i="155"/>
  <c r="N2749" i="155"/>
  <c r="J2754" i="155"/>
  <c r="N2754" i="155"/>
  <c r="N2756" i="155"/>
  <c r="J2756" i="155"/>
  <c r="N2767" i="155"/>
  <c r="J2767" i="155"/>
  <c r="J2752" i="155"/>
  <c r="N2752" i="155"/>
  <c r="N2750" i="155"/>
  <c r="N2773" i="155"/>
  <c r="J2773" i="155"/>
  <c r="N2771" i="155"/>
  <c r="J2771" i="155"/>
  <c r="J2772" i="155"/>
  <c r="N2772" i="155"/>
  <c r="H2804" i="155"/>
  <c r="N2780" i="155"/>
  <c r="J2790" i="155"/>
  <c r="J2810" i="155"/>
  <c r="N2801" i="155"/>
  <c r="N2782" i="155"/>
  <c r="J2784" i="155"/>
  <c r="J2792" i="155"/>
  <c r="N2798" i="155"/>
  <c r="J2800" i="155"/>
  <c r="J2796" i="155"/>
  <c r="J2793" i="155"/>
  <c r="N2774" i="155"/>
  <c r="N2788" i="155"/>
  <c r="J2787" i="155"/>
  <c r="J2795" i="155"/>
  <c r="J2803" i="155"/>
  <c r="J2807" i="155"/>
  <c r="H2812" i="155"/>
  <c r="J2755" i="155"/>
  <c r="J2808" i="155"/>
  <c r="J2785" i="155"/>
  <c r="J2680" i="155"/>
  <c r="N2680" i="155"/>
  <c r="N2683" i="155"/>
  <c r="J2683" i="155"/>
  <c r="J2669" i="155"/>
  <c r="N2669" i="155"/>
  <c r="N2678" i="155"/>
  <c r="J2678" i="155"/>
  <c r="N2681" i="155"/>
  <c r="J2681" i="155"/>
  <c r="J2665" i="155"/>
  <c r="N2665" i="155"/>
  <c r="N2670" i="155"/>
  <c r="J2670" i="155"/>
  <c r="J2679" i="155"/>
  <c r="N2679" i="155"/>
  <c r="H2687" i="155"/>
  <c r="H2658" i="155" s="1"/>
  <c r="N2685" i="155"/>
  <c r="J2685" i="155"/>
  <c r="N2664" i="155"/>
  <c r="J2664" i="155"/>
  <c r="N2686" i="155"/>
  <c r="J2686" i="155"/>
  <c r="N2667" i="155"/>
  <c r="J2667" i="155"/>
  <c r="N2684" i="155"/>
  <c r="J2684" i="155"/>
  <c r="N2682" i="155"/>
  <c r="J2682" i="155"/>
  <c r="N2666" i="155"/>
  <c r="J2666" i="155"/>
  <c r="N2668" i="155"/>
  <c r="J2668" i="155"/>
  <c r="N2677" i="155"/>
  <c r="J2700" i="155"/>
  <c r="J2708" i="155"/>
  <c r="J2705" i="155"/>
  <c r="J2713" i="155"/>
  <c r="N2692" i="155"/>
  <c r="J2702" i="155"/>
  <c r="J2722" i="155"/>
  <c r="N2697" i="155"/>
  <c r="J2707" i="155"/>
  <c r="J2715" i="155"/>
  <c r="N2694" i="155"/>
  <c r="J2696" i="155"/>
  <c r="J2704" i="155"/>
  <c r="N2710" i="155"/>
  <c r="J2712" i="155"/>
  <c r="H2716" i="155"/>
  <c r="J2699" i="155"/>
  <c r="J2719" i="155"/>
  <c r="N2719" i="155"/>
  <c r="J2720" i="155"/>
  <c r="J3634" i="155"/>
  <c r="N3634" i="155"/>
  <c r="N3647" i="155"/>
  <c r="J3647" i="155"/>
  <c r="H3655" i="155"/>
  <c r="H3626" i="155" s="1"/>
  <c r="J3633" i="155"/>
  <c r="N3633" i="155"/>
  <c r="N3629" i="155"/>
  <c r="N3645" i="155"/>
  <c r="N3630" i="155"/>
  <c r="J3637" i="155"/>
  <c r="N3637" i="155"/>
  <c r="J3648" i="155"/>
  <c r="N3648" i="155"/>
  <c r="J3653" i="155"/>
  <c r="N3653" i="155"/>
  <c r="N3651" i="155"/>
  <c r="J3651" i="155"/>
  <c r="N3631" i="155"/>
  <c r="J3631" i="155"/>
  <c r="J3638" i="155"/>
  <c r="N3638" i="155"/>
  <c r="N3649" i="155"/>
  <c r="J3649" i="155"/>
  <c r="N3636" i="155"/>
  <c r="J3636" i="155"/>
  <c r="N3632" i="155"/>
  <c r="J3632" i="155"/>
  <c r="N3650" i="155"/>
  <c r="J3650" i="155"/>
  <c r="N3652" i="155"/>
  <c r="J3652" i="155"/>
  <c r="J3635" i="155"/>
  <c r="J3676" i="155"/>
  <c r="J3670" i="155"/>
  <c r="N3665" i="155"/>
  <c r="J3667" i="155"/>
  <c r="N3673" i="155"/>
  <c r="J3687" i="155"/>
  <c r="H3692" i="155"/>
  <c r="N3662" i="155"/>
  <c r="J3664" i="155"/>
  <c r="J3672" i="155"/>
  <c r="N3678" i="155"/>
  <c r="J3680" i="155"/>
  <c r="N3690" i="155"/>
  <c r="H3684" i="155"/>
  <c r="J3646" i="155"/>
  <c r="J3654" i="155"/>
  <c r="J3668" i="155"/>
  <c r="J3681" i="155"/>
  <c r="N3688" i="155"/>
  <c r="N3675" i="155"/>
  <c r="N3683" i="155"/>
  <c r="N2314" i="155"/>
  <c r="J2314" i="155"/>
  <c r="J2329" i="155"/>
  <c r="N2329" i="155"/>
  <c r="J2310" i="155"/>
  <c r="N2310" i="155"/>
  <c r="N2312" i="155"/>
  <c r="J2312" i="155"/>
  <c r="N2327" i="155"/>
  <c r="J2327" i="155"/>
  <c r="J2317" i="155"/>
  <c r="N2317" i="155"/>
  <c r="H2335" i="155"/>
  <c r="H2306" i="155" s="1"/>
  <c r="N2334" i="155"/>
  <c r="J2334" i="155"/>
  <c r="N2315" i="155"/>
  <c r="J2315" i="155"/>
  <c r="N2332" i="155"/>
  <c r="J2332" i="155"/>
  <c r="N2313" i="155"/>
  <c r="J2313" i="155"/>
  <c r="J2328" i="155"/>
  <c r="N2328" i="155"/>
  <c r="N2331" i="155"/>
  <c r="J2331" i="155"/>
  <c r="N2326" i="155"/>
  <c r="J2326" i="155"/>
  <c r="J2318" i="155"/>
  <c r="N2318" i="155"/>
  <c r="N2316" i="155"/>
  <c r="J2316" i="155"/>
  <c r="N2333" i="155"/>
  <c r="J2333" i="155"/>
  <c r="N2346" i="155"/>
  <c r="J2348" i="155"/>
  <c r="N2354" i="155"/>
  <c r="J2356" i="155"/>
  <c r="N2362" i="155"/>
  <c r="J2368" i="155"/>
  <c r="N2368" i="155"/>
  <c r="J2311" i="155"/>
  <c r="J2330" i="155"/>
  <c r="J2344" i="155"/>
  <c r="J2352" i="155"/>
  <c r="J2360" i="155"/>
  <c r="N1613" i="155"/>
  <c r="J1613" i="155"/>
  <c r="H1631" i="155"/>
  <c r="H1602" i="155" s="1"/>
  <c r="J1625" i="155"/>
  <c r="N1625" i="155"/>
  <c r="N1629" i="155"/>
  <c r="J1629" i="155"/>
  <c r="N1609" i="155"/>
  <c r="J1609" i="155"/>
  <c r="J1611" i="155"/>
  <c r="N1611" i="155"/>
  <c r="N1607" i="155"/>
  <c r="J1607" i="155"/>
  <c r="J1612" i="155"/>
  <c r="N1612" i="155"/>
  <c r="N1626" i="155"/>
  <c r="J1626" i="155"/>
  <c r="N1628" i="155"/>
  <c r="J1628" i="155"/>
  <c r="N1608" i="155"/>
  <c r="J1608" i="155"/>
  <c r="J1624" i="155"/>
  <c r="N1624" i="155"/>
  <c r="H1660" i="155"/>
  <c r="J1630" i="155"/>
  <c r="J1652" i="155"/>
  <c r="J1664" i="155"/>
  <c r="J1610" i="155"/>
  <c r="J1606" i="155"/>
  <c r="J1614" i="155"/>
  <c r="J1627" i="155"/>
  <c r="J1651" i="155"/>
  <c r="J1659" i="155"/>
  <c r="J1663" i="155"/>
  <c r="H1668" i="155"/>
  <c r="J1520" i="155"/>
  <c r="N1520" i="155"/>
  <c r="N1538" i="155"/>
  <c r="J1538" i="155"/>
  <c r="J1536" i="155"/>
  <c r="N1536" i="155"/>
  <c r="N1522" i="155"/>
  <c r="J1522" i="155"/>
  <c r="N1525" i="155"/>
  <c r="J1525" i="155"/>
  <c r="H1543" i="155"/>
  <c r="H1514" i="155" s="1"/>
  <c r="J1523" i="155"/>
  <c r="N1523" i="155"/>
  <c r="J1541" i="155"/>
  <c r="N1541" i="155"/>
  <c r="N1519" i="155"/>
  <c r="J1519" i="155"/>
  <c r="N1539" i="155"/>
  <c r="J1539" i="155"/>
  <c r="J1537" i="155"/>
  <c r="N1537" i="155"/>
  <c r="N1526" i="155"/>
  <c r="J1526" i="155"/>
  <c r="J1524" i="155"/>
  <c r="N1524" i="155"/>
  <c r="N1540" i="155"/>
  <c r="J1540" i="155"/>
  <c r="H1572" i="155"/>
  <c r="J1521" i="155"/>
  <c r="J1542" i="155"/>
  <c r="J1564" i="155"/>
  <c r="J1576" i="155"/>
  <c r="J1566" i="155"/>
  <c r="J1578" i="155"/>
  <c r="H1580" i="155"/>
  <c r="J1560" i="155"/>
  <c r="J1568" i="155"/>
  <c r="N3985" i="155"/>
  <c r="J3985" i="155"/>
  <c r="N4005" i="155"/>
  <c r="J4005" i="155"/>
  <c r="N4003" i="155"/>
  <c r="J4003" i="155"/>
  <c r="N3986" i="155"/>
  <c r="J3986" i="155"/>
  <c r="N4004" i="155"/>
  <c r="J4004" i="155"/>
  <c r="N3983" i="155"/>
  <c r="J3983" i="155"/>
  <c r="J3989" i="155"/>
  <c r="N3989" i="155"/>
  <c r="H4007" i="155"/>
  <c r="H3978" i="155" s="1"/>
  <c r="J4001" i="155"/>
  <c r="N4001" i="155"/>
  <c r="N3984" i="155"/>
  <c r="J3984" i="155"/>
  <c r="J3990" i="155"/>
  <c r="N3990" i="155"/>
  <c r="N4002" i="155"/>
  <c r="J4002" i="155"/>
  <c r="J4000" i="155"/>
  <c r="N4000" i="155"/>
  <c r="J3987" i="155"/>
  <c r="J4006" i="155"/>
  <c r="J4020" i="155"/>
  <c r="J4028" i="155"/>
  <c r="J4040" i="155"/>
  <c r="H4036" i="155"/>
  <c r="J4019" i="155"/>
  <c r="J4027" i="155"/>
  <c r="J4035" i="155"/>
  <c r="J4039" i="155"/>
  <c r="H4044" i="155"/>
  <c r="H12279" i="155"/>
  <c r="J12254" i="155"/>
  <c r="N12254" i="155"/>
  <c r="J12261" i="155"/>
  <c r="N12261" i="155"/>
  <c r="N12272" i="155"/>
  <c r="J12272" i="155"/>
  <c r="N12257" i="155"/>
  <c r="J12257" i="155"/>
  <c r="N12270" i="155"/>
  <c r="N12275" i="155"/>
  <c r="J12275" i="155"/>
  <c r="N12255" i="155"/>
  <c r="J12255" i="155"/>
  <c r="N12273" i="155"/>
  <c r="J12273" i="155"/>
  <c r="N12253" i="155"/>
  <c r="N12262" i="155"/>
  <c r="J12262" i="155"/>
  <c r="J12271" i="155"/>
  <c r="N12271" i="155"/>
  <c r="N12258" i="155"/>
  <c r="J12258" i="155"/>
  <c r="J12260" i="155"/>
  <c r="N12260" i="155"/>
  <c r="N12276" i="155"/>
  <c r="J12276" i="155"/>
  <c r="N12278" i="155"/>
  <c r="J12278" i="155"/>
  <c r="N12256" i="155"/>
  <c r="J12256" i="155"/>
  <c r="N12274" i="155"/>
  <c r="J12274" i="155"/>
  <c r="J12277" i="155"/>
  <c r="J12292" i="155"/>
  <c r="J12300" i="155"/>
  <c r="J12312" i="155"/>
  <c r="J12289" i="155"/>
  <c r="J12297" i="155"/>
  <c r="J12305" i="155"/>
  <c r="H12308" i="155"/>
  <c r="J12259" i="155"/>
  <c r="J12284" i="155"/>
  <c r="J12286" i="155"/>
  <c r="J12294" i="155"/>
  <c r="J12302" i="155"/>
  <c r="N12312" i="155"/>
  <c r="J12314" i="155"/>
  <c r="J12288" i="155"/>
  <c r="J12296" i="155"/>
  <c r="J12304" i="155"/>
  <c r="N1345" i="155"/>
  <c r="J1345" i="155"/>
  <c r="N1365" i="155"/>
  <c r="J1365" i="155"/>
  <c r="N1363" i="155"/>
  <c r="J1363" i="155"/>
  <c r="N1343" i="155"/>
  <c r="J1343" i="155"/>
  <c r="J1350" i="155"/>
  <c r="N1350" i="155"/>
  <c r="N1346" i="155"/>
  <c r="J1346" i="155"/>
  <c r="N1361" i="155"/>
  <c r="J1361" i="155"/>
  <c r="J1359" i="155"/>
  <c r="N1359" i="155"/>
  <c r="N1364" i="155"/>
  <c r="J1364" i="155"/>
  <c r="N1344" i="155"/>
  <c r="J1344" i="155"/>
  <c r="J1342" i="155"/>
  <c r="N1342" i="155"/>
  <c r="N1362" i="155"/>
  <c r="J1362" i="155"/>
  <c r="N1347" i="155"/>
  <c r="J1347" i="155"/>
  <c r="J1349" i="155"/>
  <c r="N1349" i="155"/>
  <c r="H1367" i="155"/>
  <c r="H1338" i="155" s="1"/>
  <c r="J1360" i="155"/>
  <c r="N1360" i="155"/>
  <c r="H1396" i="155"/>
  <c r="J1372" i="155"/>
  <c r="J1380" i="155"/>
  <c r="J1388" i="155"/>
  <c r="J1400" i="155"/>
  <c r="J1348" i="155"/>
  <c r="J1358" i="155"/>
  <c r="J1366" i="155"/>
  <c r="J1375" i="155"/>
  <c r="J1371" i="155"/>
  <c r="J1379" i="155"/>
  <c r="J1387" i="155"/>
  <c r="J1395" i="155"/>
  <c r="J1399" i="155"/>
  <c r="H1404" i="155"/>
  <c r="J12166" i="155"/>
  <c r="N12166" i="155"/>
  <c r="N12171" i="155"/>
  <c r="J12171" i="155"/>
  <c r="N12187" i="155"/>
  <c r="J12187" i="155"/>
  <c r="N12169" i="155"/>
  <c r="J12169" i="155"/>
  <c r="J12167" i="155"/>
  <c r="N12167" i="155"/>
  <c r="J12172" i="155"/>
  <c r="N12172" i="155"/>
  <c r="N12188" i="155"/>
  <c r="J12188" i="155"/>
  <c r="J12174" i="155"/>
  <c r="N12174" i="155"/>
  <c r="N12170" i="155"/>
  <c r="J12170" i="155"/>
  <c r="J12190" i="155"/>
  <c r="N12190" i="155"/>
  <c r="H12191" i="155"/>
  <c r="N12186" i="155"/>
  <c r="J12186" i="155"/>
  <c r="N12168" i="155"/>
  <c r="J12168" i="155"/>
  <c r="J12173" i="155"/>
  <c r="N12173" i="155"/>
  <c r="N12189" i="155"/>
  <c r="J12189" i="155"/>
  <c r="J12207" i="155"/>
  <c r="J12215" i="155"/>
  <c r="H12220" i="155"/>
  <c r="J12227" i="155"/>
  <c r="J12203" i="155"/>
  <c r="J12211" i="155"/>
  <c r="J12219" i="155"/>
  <c r="J12223" i="155"/>
  <c r="H12228" i="155"/>
  <c r="N1254" i="155"/>
  <c r="J1254" i="155"/>
  <c r="N1274" i="155"/>
  <c r="J1274" i="155"/>
  <c r="J1261" i="155"/>
  <c r="N1261" i="155"/>
  <c r="N1259" i="155"/>
  <c r="J1259" i="155"/>
  <c r="N1277" i="155"/>
  <c r="J1277" i="155"/>
  <c r="N1257" i="155"/>
  <c r="J1257" i="155"/>
  <c r="N1275" i="155"/>
  <c r="J1275" i="155"/>
  <c r="N1256" i="155"/>
  <c r="J1256" i="155"/>
  <c r="N1255" i="155"/>
  <c r="J1255" i="155"/>
  <c r="N1262" i="155"/>
  <c r="J1262" i="155"/>
  <c r="J1260" i="155"/>
  <c r="N1260" i="155"/>
  <c r="J1278" i="155"/>
  <c r="N1278" i="155"/>
  <c r="N1258" i="155"/>
  <c r="J1258" i="155"/>
  <c r="N1276" i="155"/>
  <c r="J1276" i="155"/>
  <c r="H1308" i="155"/>
  <c r="N1290" i="155"/>
  <c r="J1292" i="155"/>
  <c r="N1298" i="155"/>
  <c r="J1300" i="155"/>
  <c r="N1306" i="155"/>
  <c r="J1312" i="155"/>
  <c r="J1294" i="155"/>
  <c r="J1302" i="155"/>
  <c r="N1312" i="155"/>
  <c r="J1314" i="155"/>
  <c r="N12101" i="155"/>
  <c r="J12101" i="155"/>
  <c r="N12081" i="155"/>
  <c r="J12081" i="155"/>
  <c r="J12099" i="155"/>
  <c r="N12099" i="155"/>
  <c r="J12079" i="155"/>
  <c r="N12079" i="155"/>
  <c r="N12084" i="155"/>
  <c r="J12084" i="155"/>
  <c r="J12086" i="155"/>
  <c r="N12086" i="155"/>
  <c r="N12102" i="155"/>
  <c r="J12102" i="155"/>
  <c r="N12082" i="155"/>
  <c r="J12082" i="155"/>
  <c r="J12100" i="155"/>
  <c r="N12100" i="155"/>
  <c r="J12080" i="155"/>
  <c r="N12080" i="155"/>
  <c r="N12096" i="155"/>
  <c r="J12096" i="155"/>
  <c r="N12098" i="155"/>
  <c r="J12098" i="155"/>
  <c r="N12078" i="155"/>
  <c r="N12083" i="155"/>
  <c r="J12083" i="155"/>
  <c r="H12103" i="155"/>
  <c r="J12119" i="155"/>
  <c r="J12139" i="155"/>
  <c r="J12085" i="155"/>
  <c r="J12097" i="155"/>
  <c r="J12127" i="155"/>
  <c r="J12131" i="155"/>
  <c r="J12135" i="155"/>
  <c r="H12140" i="155"/>
  <c r="J12115" i="155"/>
  <c r="J12123" i="155"/>
  <c r="N1167" i="155"/>
  <c r="J1187" i="155"/>
  <c r="N1187" i="155"/>
  <c r="N1169" i="155"/>
  <c r="J1169" i="155"/>
  <c r="N1189" i="155"/>
  <c r="J1189" i="155"/>
  <c r="N1172" i="155"/>
  <c r="J1172" i="155"/>
  <c r="N1170" i="155"/>
  <c r="J1170" i="155"/>
  <c r="N1168" i="155"/>
  <c r="J1168" i="155"/>
  <c r="N1188" i="155"/>
  <c r="J1188" i="155"/>
  <c r="N1184" i="155"/>
  <c r="J1184" i="155"/>
  <c r="H1191" i="155"/>
  <c r="H1162" i="155" s="1"/>
  <c r="J1174" i="155"/>
  <c r="N1174" i="155"/>
  <c r="N1190" i="155"/>
  <c r="J1190" i="155"/>
  <c r="N1166" i="155"/>
  <c r="J1171" i="155"/>
  <c r="N1171" i="155"/>
  <c r="J1186" i="155"/>
  <c r="N1186" i="155"/>
  <c r="H1220" i="155"/>
  <c r="J1204" i="155"/>
  <c r="J1212" i="155"/>
  <c r="J1224" i="155"/>
  <c r="J1214" i="155"/>
  <c r="J1226" i="155"/>
  <c r="J1203" i="155"/>
  <c r="J1211" i="155"/>
  <c r="J1219" i="155"/>
  <c r="J1223" i="155"/>
  <c r="H1228" i="155"/>
  <c r="N1206" i="155"/>
  <c r="J12014" i="155"/>
  <c r="N12014" i="155"/>
  <c r="N12011" i="155"/>
  <c r="J12011" i="155"/>
  <c r="N11993" i="155"/>
  <c r="J11993" i="155"/>
  <c r="J11996" i="155"/>
  <c r="N11996" i="155"/>
  <c r="N12012" i="155"/>
  <c r="J12012" i="155"/>
  <c r="J11991" i="155"/>
  <c r="N11991" i="155"/>
  <c r="N11994" i="155"/>
  <c r="J11994" i="155"/>
  <c r="H12015" i="155"/>
  <c r="N12010" i="155"/>
  <c r="J12010" i="155"/>
  <c r="N11995" i="155"/>
  <c r="J11995" i="155"/>
  <c r="N11998" i="155"/>
  <c r="J11998" i="155"/>
  <c r="N12013" i="155"/>
  <c r="J12013" i="155"/>
  <c r="J11992" i="155"/>
  <c r="N11992" i="155"/>
  <c r="N11997" i="155"/>
  <c r="J11997" i="155"/>
  <c r="J12029" i="155"/>
  <c r="J12049" i="155"/>
  <c r="N12032" i="155"/>
  <c r="J12031" i="155"/>
  <c r="J12051" i="155"/>
  <c r="N12026" i="155"/>
  <c r="J12028" i="155"/>
  <c r="N12034" i="155"/>
  <c r="J12036" i="155"/>
  <c r="N12042" i="155"/>
  <c r="J12048" i="155"/>
  <c r="J12026" i="155"/>
  <c r="N12049" i="155"/>
  <c r="N12039" i="155"/>
  <c r="J12037" i="155"/>
  <c r="N12040" i="155"/>
  <c r="M11963" i="155"/>
  <c r="H11963" i="155"/>
  <c r="J11963" i="155" s="1"/>
  <c r="M11962" i="155"/>
  <c r="H11962" i="155"/>
  <c r="N11962" i="155" s="1"/>
  <c r="M11961" i="155"/>
  <c r="H11961" i="155"/>
  <c r="J11961" i="155" s="1"/>
  <c r="M11960" i="155"/>
  <c r="H11960" i="155"/>
  <c r="N11960" i="155" s="1"/>
  <c r="M11959" i="155"/>
  <c r="H11959" i="155"/>
  <c r="N11959" i="155" s="1"/>
  <c r="M11955" i="155"/>
  <c r="H11955" i="155"/>
  <c r="N11955" i="155" s="1"/>
  <c r="M11954" i="155"/>
  <c r="H11954" i="155"/>
  <c r="N11954" i="155" s="1"/>
  <c r="M11953" i="155"/>
  <c r="H11953" i="155"/>
  <c r="N11953" i="155" s="1"/>
  <c r="M11952" i="155"/>
  <c r="H11952" i="155"/>
  <c r="J11952" i="155" s="1"/>
  <c r="M11951" i="155"/>
  <c r="H11951" i="155"/>
  <c r="J11951" i="155" s="1"/>
  <c r="M11950" i="155"/>
  <c r="H11950" i="155"/>
  <c r="N11950" i="155" s="1"/>
  <c r="M11949" i="155"/>
  <c r="H11949" i="155"/>
  <c r="J11949" i="155" s="1"/>
  <c r="M11948" i="155"/>
  <c r="H11948" i="155"/>
  <c r="N11948" i="155" s="1"/>
  <c r="M11947" i="155"/>
  <c r="H11947" i="155"/>
  <c r="N11947" i="155" s="1"/>
  <c r="M11946" i="155"/>
  <c r="H11946" i="155"/>
  <c r="M11945" i="155"/>
  <c r="H11945" i="155"/>
  <c r="N11945" i="155" s="1"/>
  <c r="M11944" i="155"/>
  <c r="H11944" i="155"/>
  <c r="N11944" i="155" s="1"/>
  <c r="M11943" i="155"/>
  <c r="H11943" i="155"/>
  <c r="J11943" i="155" s="1"/>
  <c r="M11942" i="155"/>
  <c r="H11942" i="155"/>
  <c r="N11942" i="155" s="1"/>
  <c r="M11941" i="155"/>
  <c r="H11941" i="155"/>
  <c r="J11941" i="155" s="1"/>
  <c r="M11940" i="155"/>
  <c r="H11940" i="155"/>
  <c r="N11940" i="155" s="1"/>
  <c r="M11939" i="155"/>
  <c r="H11939" i="155"/>
  <c r="N11939" i="155" s="1"/>
  <c r="M11938" i="155"/>
  <c r="H11938" i="155"/>
  <c r="N11938" i="155" s="1"/>
  <c r="N11937" i="155"/>
  <c r="N11936" i="155"/>
  <c r="N11935" i="155"/>
  <c r="N11934" i="155"/>
  <c r="N11933" i="155"/>
  <c r="N11932" i="155"/>
  <c r="H11930" i="155"/>
  <c r="M11926" i="155"/>
  <c r="F11926" i="155"/>
  <c r="G11926" i="155" s="1"/>
  <c r="H11926" i="155" s="1"/>
  <c r="M11925" i="155"/>
  <c r="F11925" i="155"/>
  <c r="G11925" i="155" s="1"/>
  <c r="H11925" i="155" s="1"/>
  <c r="M11924" i="155"/>
  <c r="F11924" i="155"/>
  <c r="G11924" i="155" s="1"/>
  <c r="H11924" i="155" s="1"/>
  <c r="M11923" i="155"/>
  <c r="F11923" i="155"/>
  <c r="G11923" i="155" s="1"/>
  <c r="H11923" i="155" s="1"/>
  <c r="J11923" i="155" s="1"/>
  <c r="M11922" i="155"/>
  <c r="F11922" i="155"/>
  <c r="G11922" i="155" s="1"/>
  <c r="H11922" i="155" s="1"/>
  <c r="M11921" i="155"/>
  <c r="F11921" i="155"/>
  <c r="G11921" i="155" s="1"/>
  <c r="H11921" i="155" s="1"/>
  <c r="N11919" i="155"/>
  <c r="M11910" i="155"/>
  <c r="F11910" i="155"/>
  <c r="G11910" i="155" s="1"/>
  <c r="H11910" i="155" s="1"/>
  <c r="M11909" i="155"/>
  <c r="F11909" i="155"/>
  <c r="G11909" i="155" s="1"/>
  <c r="H11909" i="155" s="1"/>
  <c r="M11908" i="155"/>
  <c r="F11908" i="155"/>
  <c r="G11908" i="155" s="1"/>
  <c r="H11908" i="155" s="1"/>
  <c r="M11907" i="155"/>
  <c r="F11907" i="155"/>
  <c r="G11907" i="155" s="1"/>
  <c r="H11907" i="155" s="1"/>
  <c r="M11906" i="155"/>
  <c r="F11906" i="155"/>
  <c r="G11906" i="155" s="1"/>
  <c r="H11906" i="155" s="1"/>
  <c r="M11905" i="155"/>
  <c r="F11905" i="155"/>
  <c r="G11905" i="155" s="1"/>
  <c r="H11905" i="155" s="1"/>
  <c r="M11904" i="155"/>
  <c r="F11904" i="155"/>
  <c r="G11904" i="155" s="1"/>
  <c r="H11904" i="155" s="1"/>
  <c r="M11903" i="155"/>
  <c r="F11903" i="155"/>
  <c r="G11903" i="155" s="1"/>
  <c r="H11903" i="155" s="1"/>
  <c r="J11903" i="155" s="1"/>
  <c r="R11896" i="155"/>
  <c r="M1139" i="155"/>
  <c r="H1139" i="155"/>
  <c r="M1138" i="155"/>
  <c r="H1138" i="155"/>
  <c r="M1137" i="155"/>
  <c r="H1137" i="155"/>
  <c r="N1137" i="155" s="1"/>
  <c r="M1136" i="155"/>
  <c r="H1136" i="155"/>
  <c r="M1135" i="155"/>
  <c r="H1135" i="155"/>
  <c r="N1135" i="155" s="1"/>
  <c r="M1131" i="155"/>
  <c r="H1131" i="155"/>
  <c r="N1131" i="155" s="1"/>
  <c r="M1130" i="155"/>
  <c r="H1130" i="155"/>
  <c r="J1130" i="155" s="1"/>
  <c r="M1129" i="155"/>
  <c r="H1129" i="155"/>
  <c r="J1129" i="155" s="1"/>
  <c r="M1128" i="155"/>
  <c r="H1128" i="155"/>
  <c r="N1128" i="155" s="1"/>
  <c r="M1127" i="155"/>
  <c r="H1127" i="155"/>
  <c r="M1126" i="155"/>
  <c r="H1126" i="155"/>
  <c r="N1126" i="155" s="1"/>
  <c r="M1125" i="155"/>
  <c r="H1125" i="155"/>
  <c r="N1125" i="155" s="1"/>
  <c r="M1124" i="155"/>
  <c r="H1124" i="155"/>
  <c r="N1124" i="155" s="1"/>
  <c r="M1123" i="155"/>
  <c r="H1123" i="155"/>
  <c r="J1123" i="155" s="1"/>
  <c r="M1122" i="155"/>
  <c r="H1122" i="155"/>
  <c r="J1122" i="155" s="1"/>
  <c r="M1121" i="155"/>
  <c r="H1121" i="155"/>
  <c r="J1121" i="155" s="1"/>
  <c r="M1120" i="155"/>
  <c r="H1120" i="155"/>
  <c r="N1120" i="155" s="1"/>
  <c r="M1119" i="155"/>
  <c r="H1119" i="155"/>
  <c r="N1119" i="155" s="1"/>
  <c r="M1118" i="155"/>
  <c r="H1118" i="155"/>
  <c r="M1117" i="155"/>
  <c r="H1117" i="155"/>
  <c r="N1117" i="155" s="1"/>
  <c r="M1116" i="155"/>
  <c r="H1116" i="155"/>
  <c r="N1116" i="155" s="1"/>
  <c r="M1115" i="155"/>
  <c r="H1115" i="155"/>
  <c r="N1115" i="155" s="1"/>
  <c r="M1114" i="155"/>
  <c r="H1114" i="155"/>
  <c r="J1114" i="155" s="1"/>
  <c r="N1113" i="155"/>
  <c r="N1112" i="155"/>
  <c r="N1111" i="155"/>
  <c r="N1110" i="155"/>
  <c r="N1109" i="155"/>
  <c r="N1108" i="155"/>
  <c r="N1107" i="155"/>
  <c r="N1106" i="155"/>
  <c r="M1102" i="155"/>
  <c r="F1102" i="155"/>
  <c r="G1102" i="155" s="1"/>
  <c r="H1102" i="155" s="1"/>
  <c r="M1101" i="155"/>
  <c r="F1101" i="155"/>
  <c r="G1101" i="155" s="1"/>
  <c r="H1101" i="155" s="1"/>
  <c r="M1100" i="155"/>
  <c r="F1100" i="155"/>
  <c r="G1100" i="155" s="1"/>
  <c r="H1100" i="155" s="1"/>
  <c r="M1099" i="155"/>
  <c r="F1099" i="155"/>
  <c r="G1099" i="155" s="1"/>
  <c r="H1099" i="155" s="1"/>
  <c r="M1098" i="155"/>
  <c r="F1098" i="155"/>
  <c r="G1098" i="155" s="1"/>
  <c r="H1098" i="155" s="1"/>
  <c r="N1097" i="155"/>
  <c r="N1096" i="155"/>
  <c r="N1095" i="155"/>
  <c r="N1094" i="155"/>
  <c r="N1093" i="155"/>
  <c r="N1092" i="155"/>
  <c r="N1091" i="155"/>
  <c r="F1090" i="155"/>
  <c r="G1090" i="155" s="1"/>
  <c r="H1090" i="155" s="1"/>
  <c r="M1086" i="155"/>
  <c r="F1086" i="155"/>
  <c r="G1086" i="155" s="1"/>
  <c r="H1086" i="155" s="1"/>
  <c r="N1086" i="155" s="1"/>
  <c r="M1085" i="155"/>
  <c r="F1085" i="155"/>
  <c r="G1085" i="155" s="1"/>
  <c r="H1085" i="155" s="1"/>
  <c r="M1084" i="155"/>
  <c r="F1084" i="155"/>
  <c r="G1084" i="155" s="1"/>
  <c r="H1084" i="155" s="1"/>
  <c r="M1083" i="155"/>
  <c r="F1083" i="155"/>
  <c r="G1083" i="155" s="1"/>
  <c r="H1083" i="155" s="1"/>
  <c r="M1082" i="155"/>
  <c r="F1082" i="155"/>
  <c r="G1082" i="155" s="1"/>
  <c r="H1082" i="155" s="1"/>
  <c r="M1081" i="155"/>
  <c r="F1081" i="155"/>
  <c r="G1081" i="155" s="1"/>
  <c r="H1081" i="155" s="1"/>
  <c r="M1080" i="155"/>
  <c r="F1080" i="155"/>
  <c r="G1080" i="155" s="1"/>
  <c r="H1080" i="155" s="1"/>
  <c r="M1079" i="155"/>
  <c r="F1079" i="155"/>
  <c r="G1079" i="155" s="1"/>
  <c r="H1079" i="155" s="1"/>
  <c r="M1078" i="155"/>
  <c r="F1078" i="155"/>
  <c r="G1078" i="155" s="1"/>
  <c r="H1078" i="155" s="1"/>
  <c r="N1078" i="155" s="1"/>
  <c r="N1077" i="155"/>
  <c r="N1076" i="155"/>
  <c r="M1075" i="155"/>
  <c r="F1075" i="155"/>
  <c r="G1075" i="155" s="1"/>
  <c r="H1075" i="155" s="1"/>
  <c r="R1072" i="155"/>
  <c r="M1051" i="155"/>
  <c r="H1051" i="155"/>
  <c r="M1050" i="155"/>
  <c r="H1050" i="155"/>
  <c r="M1049" i="155"/>
  <c r="H1049" i="155"/>
  <c r="J1049" i="155" s="1"/>
  <c r="M1048" i="155"/>
  <c r="H1048" i="155"/>
  <c r="J1048" i="155" s="1"/>
  <c r="M1047" i="155"/>
  <c r="H1047" i="155"/>
  <c r="J1047" i="155" s="1"/>
  <c r="M1043" i="155"/>
  <c r="H1043" i="155"/>
  <c r="N1043" i="155" s="1"/>
  <c r="M1042" i="155"/>
  <c r="H1042" i="155"/>
  <c r="M1041" i="155"/>
  <c r="H1041" i="155"/>
  <c r="N1041" i="155" s="1"/>
  <c r="M1040" i="155"/>
  <c r="H1040" i="155"/>
  <c r="N1040" i="155" s="1"/>
  <c r="M1039" i="155"/>
  <c r="H1039" i="155"/>
  <c r="N1039" i="155" s="1"/>
  <c r="M1038" i="155"/>
  <c r="H1038" i="155"/>
  <c r="N1038" i="155" s="1"/>
  <c r="M1037" i="155"/>
  <c r="H1037" i="155"/>
  <c r="M1036" i="155"/>
  <c r="H1036" i="155"/>
  <c r="J1036" i="155" s="1"/>
  <c r="M1035" i="155"/>
  <c r="H1035" i="155"/>
  <c r="M1034" i="155"/>
  <c r="H1034" i="155"/>
  <c r="M1033" i="155"/>
  <c r="H1033" i="155"/>
  <c r="N1033" i="155" s="1"/>
  <c r="M1032" i="155"/>
  <c r="H1032" i="155"/>
  <c r="N1032" i="155" s="1"/>
  <c r="M1031" i="155"/>
  <c r="H1031" i="155"/>
  <c r="N1031" i="155" s="1"/>
  <c r="M1030" i="155"/>
  <c r="H1030" i="155"/>
  <c r="N1030" i="155" s="1"/>
  <c r="M1029" i="155"/>
  <c r="H1029" i="155"/>
  <c r="J1029" i="155" s="1"/>
  <c r="M1028" i="155"/>
  <c r="H1028" i="155"/>
  <c r="J1028" i="155" s="1"/>
  <c r="M1027" i="155"/>
  <c r="H1027" i="155"/>
  <c r="J1027" i="155" s="1"/>
  <c r="M1026" i="155"/>
  <c r="H1026" i="155"/>
  <c r="J1026" i="155" s="1"/>
  <c r="N1025" i="155"/>
  <c r="N1024" i="155"/>
  <c r="N1023" i="155"/>
  <c r="N1022" i="155"/>
  <c r="N1021" i="155"/>
  <c r="H1019" i="155"/>
  <c r="H1018" i="155"/>
  <c r="M1014" i="155"/>
  <c r="F1014" i="155"/>
  <c r="G1014" i="155" s="1"/>
  <c r="H1014" i="155" s="1"/>
  <c r="M1013" i="155"/>
  <c r="F1013" i="155"/>
  <c r="G1013" i="155" s="1"/>
  <c r="H1013" i="155" s="1"/>
  <c r="M1012" i="155"/>
  <c r="F1012" i="155"/>
  <c r="G1012" i="155" s="1"/>
  <c r="H1012" i="155" s="1"/>
  <c r="N1012" i="155" s="1"/>
  <c r="M1011" i="155"/>
  <c r="F1011" i="155"/>
  <c r="G1011" i="155" s="1"/>
  <c r="H1011" i="155" s="1"/>
  <c r="M1010" i="155"/>
  <c r="F1010" i="155"/>
  <c r="G1010" i="155" s="1"/>
  <c r="H1010" i="155" s="1"/>
  <c r="M1009" i="155"/>
  <c r="F1009" i="155"/>
  <c r="G1009" i="155" s="1"/>
  <c r="H1009" i="155" s="1"/>
  <c r="M1008" i="155"/>
  <c r="F1008" i="155"/>
  <c r="G1008" i="155" s="1"/>
  <c r="H1008" i="155" s="1"/>
  <c r="N1007" i="155"/>
  <c r="F1006" i="155"/>
  <c r="G1006" i="155" s="1"/>
  <c r="H1006" i="155" s="1"/>
  <c r="F1005" i="155"/>
  <c r="G1005" i="155" s="1"/>
  <c r="H1005" i="155" s="1"/>
  <c r="F1004" i="155"/>
  <c r="G1004" i="155" s="1"/>
  <c r="H1004" i="155" s="1"/>
  <c r="F1003" i="155"/>
  <c r="G1003" i="155" s="1"/>
  <c r="H1003" i="155" s="1"/>
  <c r="F1002" i="155"/>
  <c r="G1002" i="155" s="1"/>
  <c r="H1002" i="155" s="1"/>
  <c r="M998" i="155"/>
  <c r="F998" i="155"/>
  <c r="G998" i="155" s="1"/>
  <c r="H998" i="155" s="1"/>
  <c r="M997" i="155"/>
  <c r="F997" i="155"/>
  <c r="G997" i="155" s="1"/>
  <c r="H997" i="155" s="1"/>
  <c r="M996" i="155"/>
  <c r="F996" i="155"/>
  <c r="G996" i="155" s="1"/>
  <c r="H996" i="155" s="1"/>
  <c r="M995" i="155"/>
  <c r="F995" i="155"/>
  <c r="G995" i="155" s="1"/>
  <c r="H995" i="155" s="1"/>
  <c r="M994" i="155"/>
  <c r="F994" i="155"/>
  <c r="G994" i="155" s="1"/>
  <c r="H994" i="155" s="1"/>
  <c r="M993" i="155"/>
  <c r="F993" i="155"/>
  <c r="G993" i="155" s="1"/>
  <c r="H993" i="155" s="1"/>
  <c r="M992" i="155"/>
  <c r="F992" i="155"/>
  <c r="G992" i="155" s="1"/>
  <c r="H992" i="155" s="1"/>
  <c r="N992" i="155" s="1"/>
  <c r="M991" i="155"/>
  <c r="F991" i="155"/>
  <c r="G991" i="155" s="1"/>
  <c r="H991" i="155" s="1"/>
  <c r="M990" i="155"/>
  <c r="F990" i="155"/>
  <c r="G990" i="155" s="1"/>
  <c r="H990" i="155" s="1"/>
  <c r="M989" i="155"/>
  <c r="F989" i="155"/>
  <c r="G989" i="155" s="1"/>
  <c r="H989" i="155" s="1"/>
  <c r="M988" i="155"/>
  <c r="F988" i="155"/>
  <c r="G988" i="155" s="1"/>
  <c r="H988" i="155" s="1"/>
  <c r="M987" i="155"/>
  <c r="F987" i="155"/>
  <c r="G987" i="155" s="1"/>
  <c r="H987" i="155" s="1"/>
  <c r="R984" i="155"/>
  <c r="M11787" i="155"/>
  <c r="H11787" i="155"/>
  <c r="N11787" i="155" s="1"/>
  <c r="M11786" i="155"/>
  <c r="H11786" i="155"/>
  <c r="N11786" i="155" s="1"/>
  <c r="M11785" i="155"/>
  <c r="H11785" i="155"/>
  <c r="J11785" i="155" s="1"/>
  <c r="M11784" i="155"/>
  <c r="H11784" i="155"/>
  <c r="N11784" i="155" s="1"/>
  <c r="M11783" i="155"/>
  <c r="H11783" i="155"/>
  <c r="N11783" i="155" s="1"/>
  <c r="M11779" i="155"/>
  <c r="H11779" i="155"/>
  <c r="N11779" i="155" s="1"/>
  <c r="M11778" i="155"/>
  <c r="H11778" i="155"/>
  <c r="M11777" i="155"/>
  <c r="H11777" i="155"/>
  <c r="N11777" i="155" s="1"/>
  <c r="M11776" i="155"/>
  <c r="H11776" i="155"/>
  <c r="J11776" i="155" s="1"/>
  <c r="M11775" i="155"/>
  <c r="H11775" i="155"/>
  <c r="N11775" i="155" s="1"/>
  <c r="M11774" i="155"/>
  <c r="H11774" i="155"/>
  <c r="N11774" i="155" s="1"/>
  <c r="M11773" i="155"/>
  <c r="H11773" i="155"/>
  <c r="M11772" i="155"/>
  <c r="H11772" i="155"/>
  <c r="N11772" i="155" s="1"/>
  <c r="M11771" i="155"/>
  <c r="H11771" i="155"/>
  <c r="N11771" i="155" s="1"/>
  <c r="M11770" i="155"/>
  <c r="H11770" i="155"/>
  <c r="N11770" i="155" s="1"/>
  <c r="M11769" i="155"/>
  <c r="H11769" i="155"/>
  <c r="N11769" i="155" s="1"/>
  <c r="M11768" i="155"/>
  <c r="H11768" i="155"/>
  <c r="N11768" i="155" s="1"/>
  <c r="M11767" i="155"/>
  <c r="H11767" i="155"/>
  <c r="N11767" i="155" s="1"/>
  <c r="M11766" i="155"/>
  <c r="H11766" i="155"/>
  <c r="N11766" i="155" s="1"/>
  <c r="M11765" i="155"/>
  <c r="H11765" i="155"/>
  <c r="J11765" i="155" s="1"/>
  <c r="M11764" i="155"/>
  <c r="H11764" i="155"/>
  <c r="N11764" i="155" s="1"/>
  <c r="M11763" i="155"/>
  <c r="H11763" i="155"/>
  <c r="N11763" i="155" s="1"/>
  <c r="M11762" i="155"/>
  <c r="H11762" i="155"/>
  <c r="J11762" i="155" s="1"/>
  <c r="M11761" i="155"/>
  <c r="H11761" i="155"/>
  <c r="N11761" i="155" s="1"/>
  <c r="M11760" i="155"/>
  <c r="H11760" i="155"/>
  <c r="M11759" i="155"/>
  <c r="H11759" i="155"/>
  <c r="N11759" i="155" s="1"/>
  <c r="N11758" i="155"/>
  <c r="N11757" i="155"/>
  <c r="N11756" i="155"/>
  <c r="N11755" i="155"/>
  <c r="H11754" i="155"/>
  <c r="M11750" i="155"/>
  <c r="F11750" i="155"/>
  <c r="G11750" i="155" s="1"/>
  <c r="H11750" i="155" s="1"/>
  <c r="M11749" i="155"/>
  <c r="F11749" i="155"/>
  <c r="G11749" i="155" s="1"/>
  <c r="H11749" i="155" s="1"/>
  <c r="M11748" i="155"/>
  <c r="F11748" i="155"/>
  <c r="G11748" i="155" s="1"/>
  <c r="H11748" i="155" s="1"/>
  <c r="M11747" i="155"/>
  <c r="F11747" i="155"/>
  <c r="G11747" i="155" s="1"/>
  <c r="H11747" i="155" s="1"/>
  <c r="M11746" i="155"/>
  <c r="F11746" i="155"/>
  <c r="G11746" i="155" s="1"/>
  <c r="H11746" i="155" s="1"/>
  <c r="M11745" i="155"/>
  <c r="F11745" i="155"/>
  <c r="G11745" i="155" s="1"/>
  <c r="H11745" i="155" s="1"/>
  <c r="N11745" i="155" s="1"/>
  <c r="M11744" i="155"/>
  <c r="F11744" i="155"/>
  <c r="G11744" i="155" s="1"/>
  <c r="H11744" i="155" s="1"/>
  <c r="M11743" i="155"/>
  <c r="F11743" i="155"/>
  <c r="G11743" i="155" s="1"/>
  <c r="H11743" i="155" s="1"/>
  <c r="M11742" i="155"/>
  <c r="F11742" i="155"/>
  <c r="G11742" i="155" s="1"/>
  <c r="H11742" i="155" s="1"/>
  <c r="N11741" i="155"/>
  <c r="N11740" i="155"/>
  <c r="M11734" i="155"/>
  <c r="F11734" i="155"/>
  <c r="G11734" i="155" s="1"/>
  <c r="H11734" i="155" s="1"/>
  <c r="M11733" i="155"/>
  <c r="F11733" i="155"/>
  <c r="G11733" i="155" s="1"/>
  <c r="H11733" i="155" s="1"/>
  <c r="M11732" i="155"/>
  <c r="F11732" i="155"/>
  <c r="G11732" i="155" s="1"/>
  <c r="H11732" i="155" s="1"/>
  <c r="M11731" i="155"/>
  <c r="F11731" i="155"/>
  <c r="G11731" i="155" s="1"/>
  <c r="H11731" i="155" s="1"/>
  <c r="M11730" i="155"/>
  <c r="F11730" i="155"/>
  <c r="G11730" i="155" s="1"/>
  <c r="H11730" i="155" s="1"/>
  <c r="M11729" i="155"/>
  <c r="F11729" i="155"/>
  <c r="G11729" i="155" s="1"/>
  <c r="H11729" i="155" s="1"/>
  <c r="M11728" i="155"/>
  <c r="F11728" i="155"/>
  <c r="G11728" i="155" s="1"/>
  <c r="H11728" i="155" s="1"/>
  <c r="M11727" i="155"/>
  <c r="F11727" i="155"/>
  <c r="G11727" i="155" s="1"/>
  <c r="H11727" i="155" s="1"/>
  <c r="N11727" i="155" s="1"/>
  <c r="M11726" i="155"/>
  <c r="F11726" i="155"/>
  <c r="G11726" i="155" s="1"/>
  <c r="H11726" i="155" s="1"/>
  <c r="M11725" i="155"/>
  <c r="F11725" i="155"/>
  <c r="G11725" i="155" s="1"/>
  <c r="H11725" i="155" s="1"/>
  <c r="R11720" i="155"/>
  <c r="M8619" i="155"/>
  <c r="H8619" i="155"/>
  <c r="M8618" i="155"/>
  <c r="H8618" i="155"/>
  <c r="N8618" i="155" s="1"/>
  <c r="M8617" i="155"/>
  <c r="H8617" i="155"/>
  <c r="J8617" i="155" s="1"/>
  <c r="M8616" i="155"/>
  <c r="H8616" i="155"/>
  <c r="M8615" i="155"/>
  <c r="H8615" i="155"/>
  <c r="M8611" i="155"/>
  <c r="H8611" i="155"/>
  <c r="N8611" i="155" s="1"/>
  <c r="M8610" i="155"/>
  <c r="H8610" i="155"/>
  <c r="J8610" i="155" s="1"/>
  <c r="M8609" i="155"/>
  <c r="H8609" i="155"/>
  <c r="M8608" i="155"/>
  <c r="H8608" i="155"/>
  <c r="N8608" i="155" s="1"/>
  <c r="M8607" i="155"/>
  <c r="H8607" i="155"/>
  <c r="N8607" i="155" s="1"/>
  <c r="M8606" i="155"/>
  <c r="H8606" i="155"/>
  <c r="N8606" i="155" s="1"/>
  <c r="M8605" i="155"/>
  <c r="H8605" i="155"/>
  <c r="J8605" i="155" s="1"/>
  <c r="M8604" i="155"/>
  <c r="H8604" i="155"/>
  <c r="N8604" i="155" s="1"/>
  <c r="M8603" i="155"/>
  <c r="H8603" i="155"/>
  <c r="M8602" i="155"/>
  <c r="H8602" i="155"/>
  <c r="J8602" i="155" s="1"/>
  <c r="M8601" i="155"/>
  <c r="H8601" i="155"/>
  <c r="J8601" i="155" s="1"/>
  <c r="M8600" i="155"/>
  <c r="H8600" i="155"/>
  <c r="N8600" i="155" s="1"/>
  <c r="M8599" i="155"/>
  <c r="H8599" i="155"/>
  <c r="N8599" i="155" s="1"/>
  <c r="M8598" i="155"/>
  <c r="H8598" i="155"/>
  <c r="N8598" i="155" s="1"/>
  <c r="M8597" i="155"/>
  <c r="H8597" i="155"/>
  <c r="N8597" i="155" s="1"/>
  <c r="M8596" i="155"/>
  <c r="H8596" i="155"/>
  <c r="M8595" i="155"/>
  <c r="H8595" i="155"/>
  <c r="M8594" i="155"/>
  <c r="H8594" i="155"/>
  <c r="J8594" i="155" s="1"/>
  <c r="M8593" i="155"/>
  <c r="H8593" i="155"/>
  <c r="N8593" i="155" s="1"/>
  <c r="M8592" i="155"/>
  <c r="H8592" i="155"/>
  <c r="N8592" i="155" s="1"/>
  <c r="M8591" i="155"/>
  <c r="H8591" i="155"/>
  <c r="N8591" i="155" s="1"/>
  <c r="N8590" i="155"/>
  <c r="N8589" i="155"/>
  <c r="H8586" i="155"/>
  <c r="M8582" i="155"/>
  <c r="F8582" i="155"/>
  <c r="G8582" i="155" s="1"/>
  <c r="H8582" i="155" s="1"/>
  <c r="N8582" i="155" s="1"/>
  <c r="M8581" i="155"/>
  <c r="F8581" i="155"/>
  <c r="G8581" i="155" s="1"/>
  <c r="H8581" i="155" s="1"/>
  <c r="N8581" i="155" s="1"/>
  <c r="M8580" i="155"/>
  <c r="F8580" i="155"/>
  <c r="G8580" i="155" s="1"/>
  <c r="H8580" i="155" s="1"/>
  <c r="M8579" i="155"/>
  <c r="F8579" i="155"/>
  <c r="G8579" i="155" s="1"/>
  <c r="H8579" i="155" s="1"/>
  <c r="M8578" i="155"/>
  <c r="F8578" i="155"/>
  <c r="G8578" i="155" s="1"/>
  <c r="H8578" i="155" s="1"/>
  <c r="M8577" i="155"/>
  <c r="F8577" i="155"/>
  <c r="G8577" i="155" s="1"/>
  <c r="H8577" i="155" s="1"/>
  <c r="M8576" i="155"/>
  <c r="F8576" i="155"/>
  <c r="G8576" i="155" s="1"/>
  <c r="H8576" i="155" s="1"/>
  <c r="M8575" i="155"/>
  <c r="F8575" i="155"/>
  <c r="G8575" i="155" s="1"/>
  <c r="H8575" i="155" s="1"/>
  <c r="M8574" i="155"/>
  <c r="F8574" i="155"/>
  <c r="G8574" i="155" s="1"/>
  <c r="H8574" i="155" s="1"/>
  <c r="N8574" i="155" s="1"/>
  <c r="N8573" i="155"/>
  <c r="F8571" i="155"/>
  <c r="G8571" i="155" s="1"/>
  <c r="H8571" i="155" s="1"/>
  <c r="F8570" i="155"/>
  <c r="G8570" i="155" s="1"/>
  <c r="H8570" i="155" s="1"/>
  <c r="M8566" i="155"/>
  <c r="F8566" i="155"/>
  <c r="G8566" i="155" s="1"/>
  <c r="H8566" i="155" s="1"/>
  <c r="M8565" i="155"/>
  <c r="F8565" i="155"/>
  <c r="G8565" i="155" s="1"/>
  <c r="H8565" i="155" s="1"/>
  <c r="M8564" i="155"/>
  <c r="F8564" i="155"/>
  <c r="G8564" i="155" s="1"/>
  <c r="H8564" i="155" s="1"/>
  <c r="M8563" i="155"/>
  <c r="F8563" i="155"/>
  <c r="G8563" i="155" s="1"/>
  <c r="H8563" i="155" s="1"/>
  <c r="N8563" i="155" s="1"/>
  <c r="M8562" i="155"/>
  <c r="F8562" i="155"/>
  <c r="G8562" i="155" s="1"/>
  <c r="H8562" i="155" s="1"/>
  <c r="M8561" i="155"/>
  <c r="F8561" i="155"/>
  <c r="G8561" i="155" s="1"/>
  <c r="H8561" i="155" s="1"/>
  <c r="M8560" i="155"/>
  <c r="F8560" i="155"/>
  <c r="G8560" i="155" s="1"/>
  <c r="H8560" i="155" s="1"/>
  <c r="M8559" i="155"/>
  <c r="F8559" i="155"/>
  <c r="G8559" i="155" s="1"/>
  <c r="H8559" i="155" s="1"/>
  <c r="M8558" i="155"/>
  <c r="F8558" i="155"/>
  <c r="G8558" i="155" s="1"/>
  <c r="H8558" i="155" s="1"/>
  <c r="M8557" i="155"/>
  <c r="F8557" i="155"/>
  <c r="G8557" i="155" s="1"/>
  <c r="H8557" i="155" s="1"/>
  <c r="M8556" i="155"/>
  <c r="F8556" i="155"/>
  <c r="G8556" i="155" s="1"/>
  <c r="H8556" i="155" s="1"/>
  <c r="N8556" i="155" s="1"/>
  <c r="M8555" i="155"/>
  <c r="F8555" i="155"/>
  <c r="G8555" i="155" s="1"/>
  <c r="H8555" i="155" s="1"/>
  <c r="R8552" i="155"/>
  <c r="M963" i="155"/>
  <c r="H963" i="155"/>
  <c r="M962" i="155"/>
  <c r="H962" i="155"/>
  <c r="M961" i="155"/>
  <c r="H961" i="155"/>
  <c r="N961" i="155" s="1"/>
  <c r="M960" i="155"/>
  <c r="H960" i="155"/>
  <c r="N960" i="155" s="1"/>
  <c r="M959" i="155"/>
  <c r="H959" i="155"/>
  <c r="J959" i="155" s="1"/>
  <c r="M955" i="155"/>
  <c r="H955" i="155"/>
  <c r="N955" i="155" s="1"/>
  <c r="M954" i="155"/>
  <c r="H954" i="155"/>
  <c r="J954" i="155" s="1"/>
  <c r="M953" i="155"/>
  <c r="H953" i="155"/>
  <c r="J953" i="155" s="1"/>
  <c r="M952" i="155"/>
  <c r="H952" i="155"/>
  <c r="N952" i="155" s="1"/>
  <c r="M951" i="155"/>
  <c r="H951" i="155"/>
  <c r="M950" i="155"/>
  <c r="H950" i="155"/>
  <c r="N950" i="155" s="1"/>
  <c r="M949" i="155"/>
  <c r="H949" i="155"/>
  <c r="N949" i="155" s="1"/>
  <c r="M948" i="155"/>
  <c r="H948" i="155"/>
  <c r="N948" i="155" s="1"/>
  <c r="M947" i="155"/>
  <c r="H947" i="155"/>
  <c r="N947" i="155" s="1"/>
  <c r="M946" i="155"/>
  <c r="H946" i="155"/>
  <c r="J946" i="155" s="1"/>
  <c r="M945" i="155"/>
  <c r="H945" i="155"/>
  <c r="J945" i="155" s="1"/>
  <c r="M944" i="155"/>
  <c r="H944" i="155"/>
  <c r="N944" i="155" s="1"/>
  <c r="M943" i="155"/>
  <c r="H943" i="155"/>
  <c r="M942" i="155"/>
  <c r="H942" i="155"/>
  <c r="N942" i="155" s="1"/>
  <c r="M941" i="155"/>
  <c r="H941" i="155"/>
  <c r="N941" i="155" s="1"/>
  <c r="M940" i="155"/>
  <c r="H940" i="155"/>
  <c r="N940" i="155" s="1"/>
  <c r="M939" i="155"/>
  <c r="H939" i="155"/>
  <c r="N939" i="155" s="1"/>
  <c r="M938" i="155"/>
  <c r="H938" i="155"/>
  <c r="J938" i="155" s="1"/>
  <c r="M937" i="155"/>
  <c r="H937" i="155"/>
  <c r="J937" i="155" s="1"/>
  <c r="M936" i="155"/>
  <c r="H936" i="155"/>
  <c r="N936" i="155" s="1"/>
  <c r="M935" i="155"/>
  <c r="H935" i="155"/>
  <c r="N934" i="155"/>
  <c r="N933" i="155"/>
  <c r="N932" i="155"/>
  <c r="N931" i="155"/>
  <c r="M926" i="155"/>
  <c r="F926" i="155"/>
  <c r="G926" i="155" s="1"/>
  <c r="H926" i="155" s="1"/>
  <c r="M925" i="155"/>
  <c r="F925" i="155"/>
  <c r="G925" i="155" s="1"/>
  <c r="H925" i="155" s="1"/>
  <c r="N925" i="155" s="1"/>
  <c r="M924" i="155"/>
  <c r="F924" i="155"/>
  <c r="G924" i="155" s="1"/>
  <c r="H924" i="155" s="1"/>
  <c r="M923" i="155"/>
  <c r="F923" i="155"/>
  <c r="G923" i="155" s="1"/>
  <c r="H923" i="155" s="1"/>
  <c r="M922" i="155"/>
  <c r="F922" i="155"/>
  <c r="G922" i="155" s="1"/>
  <c r="H922" i="155" s="1"/>
  <c r="M921" i="155"/>
  <c r="F921" i="155"/>
  <c r="G921" i="155" s="1"/>
  <c r="H921" i="155" s="1"/>
  <c r="M920" i="155"/>
  <c r="F920" i="155"/>
  <c r="G920" i="155" s="1"/>
  <c r="H920" i="155" s="1"/>
  <c r="M919" i="155"/>
  <c r="F919" i="155"/>
  <c r="G919" i="155" s="1"/>
  <c r="H919" i="155" s="1"/>
  <c r="M918" i="155"/>
  <c r="F918" i="155"/>
  <c r="G918" i="155" s="1"/>
  <c r="H918" i="155" s="1"/>
  <c r="F914" i="155"/>
  <c r="G914" i="155" s="1"/>
  <c r="H914" i="155" s="1"/>
  <c r="M910" i="155"/>
  <c r="F910" i="155"/>
  <c r="G910" i="155" s="1"/>
  <c r="H910" i="155" s="1"/>
  <c r="M909" i="155"/>
  <c r="F909" i="155"/>
  <c r="G909" i="155" s="1"/>
  <c r="H909" i="155" s="1"/>
  <c r="M908" i="155"/>
  <c r="F908" i="155"/>
  <c r="G908" i="155" s="1"/>
  <c r="H908" i="155" s="1"/>
  <c r="M907" i="155"/>
  <c r="F907" i="155"/>
  <c r="G907" i="155" s="1"/>
  <c r="H907" i="155" s="1"/>
  <c r="N907" i="155" s="1"/>
  <c r="M906" i="155"/>
  <c r="F906" i="155"/>
  <c r="G906" i="155" s="1"/>
  <c r="H906" i="155" s="1"/>
  <c r="M905" i="155"/>
  <c r="F905" i="155"/>
  <c r="G905" i="155" s="1"/>
  <c r="H905" i="155" s="1"/>
  <c r="M904" i="155"/>
  <c r="F904" i="155"/>
  <c r="G904" i="155" s="1"/>
  <c r="H904" i="155" s="1"/>
  <c r="M903" i="155"/>
  <c r="F903" i="155"/>
  <c r="G903" i="155" s="1"/>
  <c r="H903" i="155" s="1"/>
  <c r="M902" i="155"/>
  <c r="F902" i="155"/>
  <c r="G902" i="155" s="1"/>
  <c r="H902" i="155" s="1"/>
  <c r="M901" i="155"/>
  <c r="F901" i="155"/>
  <c r="G901" i="155" s="1"/>
  <c r="H901" i="155" s="1"/>
  <c r="M900" i="155"/>
  <c r="F900" i="155"/>
  <c r="G900" i="155" s="1"/>
  <c r="H900" i="155" s="1"/>
  <c r="M899" i="155"/>
  <c r="F899" i="155"/>
  <c r="G899" i="155" s="1"/>
  <c r="H899" i="155" s="1"/>
  <c r="R896" i="155"/>
  <c r="M11875" i="155"/>
  <c r="H11875" i="155"/>
  <c r="M11874" i="155"/>
  <c r="H11874" i="155"/>
  <c r="N11874" i="155" s="1"/>
  <c r="M11873" i="155"/>
  <c r="H11873" i="155"/>
  <c r="J11873" i="155" s="1"/>
  <c r="M11872" i="155"/>
  <c r="H11872" i="155"/>
  <c r="M11871" i="155"/>
  <c r="H11871" i="155"/>
  <c r="N11871" i="155" s="1"/>
  <c r="M11867" i="155"/>
  <c r="H11867" i="155"/>
  <c r="N11867" i="155" s="1"/>
  <c r="M11866" i="155"/>
  <c r="H11866" i="155"/>
  <c r="N11866" i="155" s="1"/>
  <c r="M11865" i="155"/>
  <c r="H11865" i="155"/>
  <c r="J11865" i="155" s="1"/>
  <c r="M11864" i="155"/>
  <c r="H11864" i="155"/>
  <c r="N11864" i="155" s="1"/>
  <c r="M11863" i="155"/>
  <c r="H11863" i="155"/>
  <c r="N11863" i="155" s="1"/>
  <c r="M11862" i="155"/>
  <c r="H11862" i="155"/>
  <c r="N11862" i="155" s="1"/>
  <c r="M11861" i="155"/>
  <c r="H11861" i="155"/>
  <c r="M11860" i="155"/>
  <c r="H11860" i="155"/>
  <c r="N11860" i="155" s="1"/>
  <c r="M11859" i="155"/>
  <c r="H11859" i="155"/>
  <c r="N11859" i="155" s="1"/>
  <c r="M11858" i="155"/>
  <c r="H11858" i="155"/>
  <c r="N11858" i="155" s="1"/>
  <c r="M11857" i="155"/>
  <c r="H11857" i="155"/>
  <c r="N11857" i="155" s="1"/>
  <c r="M11856" i="155"/>
  <c r="H11856" i="155"/>
  <c r="N11856" i="155" s="1"/>
  <c r="M11855" i="155"/>
  <c r="H11855" i="155"/>
  <c r="N11855" i="155" s="1"/>
  <c r="M11854" i="155"/>
  <c r="H11854" i="155"/>
  <c r="N11854" i="155" s="1"/>
  <c r="M11853" i="155"/>
  <c r="H11853" i="155"/>
  <c r="M11852" i="155"/>
  <c r="H11852" i="155"/>
  <c r="N11852" i="155" s="1"/>
  <c r="H11851" i="155"/>
  <c r="H11850" i="155"/>
  <c r="H11849" i="155"/>
  <c r="H11848" i="155"/>
  <c r="H11847" i="155"/>
  <c r="H11846" i="155"/>
  <c r="H11842" i="155"/>
  <c r="M11838" i="155"/>
  <c r="F11838" i="155"/>
  <c r="G11838" i="155" s="1"/>
  <c r="H11838" i="155" s="1"/>
  <c r="N11838" i="155" s="1"/>
  <c r="M11837" i="155"/>
  <c r="F11837" i="155"/>
  <c r="G11837" i="155" s="1"/>
  <c r="H11837" i="155" s="1"/>
  <c r="M11836" i="155"/>
  <c r="F11836" i="155"/>
  <c r="G11836" i="155" s="1"/>
  <c r="H11836" i="155" s="1"/>
  <c r="M11835" i="155"/>
  <c r="F11835" i="155"/>
  <c r="G11835" i="155" s="1"/>
  <c r="H11835" i="155" s="1"/>
  <c r="M11834" i="155"/>
  <c r="F11834" i="155"/>
  <c r="G11834" i="155" s="1"/>
  <c r="H11834" i="155" s="1"/>
  <c r="M11833" i="155"/>
  <c r="F11833" i="155"/>
  <c r="G11833" i="155" s="1"/>
  <c r="H11833" i="155" s="1"/>
  <c r="M11832" i="155"/>
  <c r="F11832" i="155"/>
  <c r="G11832" i="155" s="1"/>
  <c r="H11832" i="155" s="1"/>
  <c r="M11831" i="155"/>
  <c r="F11831" i="155"/>
  <c r="G11831" i="155" s="1"/>
  <c r="H11831" i="155" s="1"/>
  <c r="M11830" i="155"/>
  <c r="F11830" i="155"/>
  <c r="G11830" i="155" s="1"/>
  <c r="H11830" i="155" s="1"/>
  <c r="N11830" i="155" s="1"/>
  <c r="M11829" i="155"/>
  <c r="F11829" i="155"/>
  <c r="G11829" i="155" s="1"/>
  <c r="H11829" i="155" s="1"/>
  <c r="F11828" i="155"/>
  <c r="G11828" i="155" s="1"/>
  <c r="H11828" i="155" s="1"/>
  <c r="F11827" i="155"/>
  <c r="G11827" i="155" s="1"/>
  <c r="H11827" i="155" s="1"/>
  <c r="F11826" i="155"/>
  <c r="G11826" i="155" s="1"/>
  <c r="H11826" i="155" s="1"/>
  <c r="M11822" i="155"/>
  <c r="F11822" i="155"/>
  <c r="G11822" i="155" s="1"/>
  <c r="H11822" i="155" s="1"/>
  <c r="M11821" i="155"/>
  <c r="F11821" i="155"/>
  <c r="G11821" i="155" s="1"/>
  <c r="H11821" i="155" s="1"/>
  <c r="M11820" i="155"/>
  <c r="F11820" i="155"/>
  <c r="G11820" i="155" s="1"/>
  <c r="H11820" i="155" s="1"/>
  <c r="M11819" i="155"/>
  <c r="F11819" i="155"/>
  <c r="G11819" i="155" s="1"/>
  <c r="H11819" i="155" s="1"/>
  <c r="N11819" i="155" s="1"/>
  <c r="M11818" i="155"/>
  <c r="F11818" i="155"/>
  <c r="G11818" i="155" s="1"/>
  <c r="H11818" i="155" s="1"/>
  <c r="M11817" i="155"/>
  <c r="F11817" i="155"/>
  <c r="G11817" i="155" s="1"/>
  <c r="H11817" i="155" s="1"/>
  <c r="M11816" i="155"/>
  <c r="F11816" i="155"/>
  <c r="G11816" i="155" s="1"/>
  <c r="H11816" i="155" s="1"/>
  <c r="M11815" i="155"/>
  <c r="F11815" i="155"/>
  <c r="G11815" i="155" s="1"/>
  <c r="H11815" i="155" s="1"/>
  <c r="M11814" i="155"/>
  <c r="F11814" i="155"/>
  <c r="G11814" i="155" s="1"/>
  <c r="H11814" i="155" s="1"/>
  <c r="M11813" i="155"/>
  <c r="F11813" i="155"/>
  <c r="G11813" i="155" s="1"/>
  <c r="H11813" i="155" s="1"/>
  <c r="M11812" i="155"/>
  <c r="F11812" i="155"/>
  <c r="G11812" i="155" s="1"/>
  <c r="H11812" i="155" s="1"/>
  <c r="M11811" i="155"/>
  <c r="F11811" i="155"/>
  <c r="G11811" i="155" s="1"/>
  <c r="H11811" i="155" s="1"/>
  <c r="N11811" i="155" s="1"/>
  <c r="R11808" i="155"/>
  <c r="M875" i="155"/>
  <c r="H875" i="155"/>
  <c r="N875" i="155" s="1"/>
  <c r="M874" i="155"/>
  <c r="H874" i="155"/>
  <c r="J874" i="155" s="1"/>
  <c r="M873" i="155"/>
  <c r="H873" i="155"/>
  <c r="M872" i="155"/>
  <c r="H872" i="155"/>
  <c r="M871" i="155"/>
  <c r="H871" i="155"/>
  <c r="M867" i="155"/>
  <c r="H867" i="155"/>
  <c r="M866" i="155"/>
  <c r="H866" i="155"/>
  <c r="N866" i="155" s="1"/>
  <c r="M865" i="155"/>
  <c r="H865" i="155"/>
  <c r="N865" i="155" s="1"/>
  <c r="M864" i="155"/>
  <c r="H864" i="155"/>
  <c r="N864" i="155" s="1"/>
  <c r="M863" i="155"/>
  <c r="H863" i="155"/>
  <c r="N863" i="155" s="1"/>
  <c r="M862" i="155"/>
  <c r="H862" i="155"/>
  <c r="J862" i="155" s="1"/>
  <c r="M861" i="155"/>
  <c r="H861" i="155"/>
  <c r="J861" i="155" s="1"/>
  <c r="M860" i="155"/>
  <c r="H860" i="155"/>
  <c r="N860" i="155" s="1"/>
  <c r="M859" i="155"/>
  <c r="H859" i="155"/>
  <c r="J859" i="155" s="1"/>
  <c r="M858" i="155"/>
  <c r="H858" i="155"/>
  <c r="J858" i="155" s="1"/>
  <c r="M857" i="155"/>
  <c r="H857" i="155"/>
  <c r="N857" i="155" s="1"/>
  <c r="M856" i="155"/>
  <c r="H856" i="155"/>
  <c r="N856" i="155" s="1"/>
  <c r="M855" i="155"/>
  <c r="H855" i="155"/>
  <c r="N855" i="155" s="1"/>
  <c r="M854" i="155"/>
  <c r="H854" i="155"/>
  <c r="J854" i="155" s="1"/>
  <c r="M853" i="155"/>
  <c r="H853" i="155"/>
  <c r="J853" i="155" s="1"/>
  <c r="M852" i="155"/>
  <c r="H852" i="155"/>
  <c r="N852" i="155" s="1"/>
  <c r="M851" i="155"/>
  <c r="H851" i="155"/>
  <c r="N851" i="155" s="1"/>
  <c r="M850" i="155"/>
  <c r="H850" i="155"/>
  <c r="N850" i="155" s="1"/>
  <c r="M849" i="155"/>
  <c r="H849" i="155"/>
  <c r="N849" i="155" s="1"/>
  <c r="M848" i="155"/>
  <c r="H848" i="155"/>
  <c r="N848" i="155" s="1"/>
  <c r="M847" i="155"/>
  <c r="H847" i="155"/>
  <c r="M846" i="155"/>
  <c r="H846" i="155"/>
  <c r="N845" i="155"/>
  <c r="N844" i="155"/>
  <c r="N843" i="155"/>
  <c r="H842" i="155"/>
  <c r="M838" i="155"/>
  <c r="F838" i="155"/>
  <c r="G838" i="155" s="1"/>
  <c r="H838" i="155" s="1"/>
  <c r="N838" i="155" s="1"/>
  <c r="M837" i="155"/>
  <c r="F837" i="155"/>
  <c r="G837" i="155" s="1"/>
  <c r="H837" i="155" s="1"/>
  <c r="M836" i="155"/>
  <c r="F836" i="155"/>
  <c r="G836" i="155" s="1"/>
  <c r="H836" i="155" s="1"/>
  <c r="M835" i="155"/>
  <c r="F835" i="155"/>
  <c r="G835" i="155" s="1"/>
  <c r="H835" i="155" s="1"/>
  <c r="M834" i="155"/>
  <c r="F834" i="155"/>
  <c r="G834" i="155" s="1"/>
  <c r="H834" i="155" s="1"/>
  <c r="M833" i="155"/>
  <c r="F833" i="155"/>
  <c r="G833" i="155" s="1"/>
  <c r="H833" i="155" s="1"/>
  <c r="M832" i="155"/>
  <c r="F832" i="155"/>
  <c r="G832" i="155" s="1"/>
  <c r="H832" i="155" s="1"/>
  <c r="M831" i="155"/>
  <c r="F831" i="155"/>
  <c r="G831" i="155" s="1"/>
  <c r="H831" i="155" s="1"/>
  <c r="M830" i="155"/>
  <c r="F830" i="155"/>
  <c r="G830" i="155" s="1"/>
  <c r="H830" i="155" s="1"/>
  <c r="M829" i="155"/>
  <c r="F829" i="155"/>
  <c r="G829" i="155" s="1"/>
  <c r="H829" i="155" s="1"/>
  <c r="F828" i="155"/>
  <c r="G828" i="155" s="1"/>
  <c r="H828" i="155" s="1"/>
  <c r="F827" i="155"/>
  <c r="G827" i="155" s="1"/>
  <c r="H827" i="155" s="1"/>
  <c r="F826" i="155"/>
  <c r="G826" i="155" s="1"/>
  <c r="H826" i="155" s="1"/>
  <c r="M822" i="155"/>
  <c r="F822" i="155"/>
  <c r="G822" i="155" s="1"/>
  <c r="H822" i="155" s="1"/>
  <c r="M821" i="155"/>
  <c r="F821" i="155"/>
  <c r="G821" i="155" s="1"/>
  <c r="H821" i="155" s="1"/>
  <c r="M820" i="155"/>
  <c r="F820" i="155"/>
  <c r="G820" i="155" s="1"/>
  <c r="H820" i="155" s="1"/>
  <c r="M819" i="155"/>
  <c r="F819" i="155"/>
  <c r="G819" i="155" s="1"/>
  <c r="H819" i="155" s="1"/>
  <c r="M818" i="155"/>
  <c r="F818" i="155"/>
  <c r="G818" i="155" s="1"/>
  <c r="H818" i="155" s="1"/>
  <c r="M817" i="155"/>
  <c r="F817" i="155"/>
  <c r="G817" i="155" s="1"/>
  <c r="H817" i="155" s="1"/>
  <c r="M816" i="155"/>
  <c r="F816" i="155"/>
  <c r="G816" i="155" s="1"/>
  <c r="H816" i="155" s="1"/>
  <c r="M815" i="155"/>
  <c r="F815" i="155"/>
  <c r="G815" i="155" s="1"/>
  <c r="H815" i="155" s="1"/>
  <c r="M814" i="155"/>
  <c r="F814" i="155"/>
  <c r="G814" i="155" s="1"/>
  <c r="H814" i="155" s="1"/>
  <c r="M813" i="155"/>
  <c r="F813" i="155"/>
  <c r="G813" i="155" s="1"/>
  <c r="H813" i="155" s="1"/>
  <c r="M812" i="155"/>
  <c r="F812" i="155"/>
  <c r="G812" i="155" s="1"/>
  <c r="H812" i="155" s="1"/>
  <c r="M811" i="155"/>
  <c r="F811" i="155"/>
  <c r="G811" i="155" s="1"/>
  <c r="H811" i="155" s="1"/>
  <c r="R808" i="155"/>
  <c r="M11699" i="155"/>
  <c r="H11699" i="155"/>
  <c r="N11699" i="155" s="1"/>
  <c r="M11698" i="155"/>
  <c r="H11698" i="155"/>
  <c r="N11698" i="155" s="1"/>
  <c r="M11697" i="155"/>
  <c r="H11697" i="155"/>
  <c r="J11697" i="155" s="1"/>
  <c r="M11696" i="155"/>
  <c r="H11696" i="155"/>
  <c r="N11696" i="155" s="1"/>
  <c r="M11695" i="155"/>
  <c r="H11695" i="155"/>
  <c r="N11695" i="155" s="1"/>
  <c r="M11691" i="155"/>
  <c r="H11691" i="155"/>
  <c r="N11691" i="155" s="1"/>
  <c r="M11690" i="155"/>
  <c r="H11690" i="155"/>
  <c r="N11690" i="155" s="1"/>
  <c r="M11689" i="155"/>
  <c r="H11689" i="155"/>
  <c r="N11689" i="155" s="1"/>
  <c r="M11688" i="155"/>
  <c r="H11688" i="155"/>
  <c r="N11688" i="155" s="1"/>
  <c r="M11687" i="155"/>
  <c r="H11687" i="155"/>
  <c r="N11687" i="155" s="1"/>
  <c r="M11686" i="155"/>
  <c r="H11686" i="155"/>
  <c r="N11686" i="155" s="1"/>
  <c r="M11685" i="155"/>
  <c r="H11685" i="155"/>
  <c r="J11685" i="155" s="1"/>
  <c r="M11684" i="155"/>
  <c r="H11684" i="155"/>
  <c r="N11684" i="155" s="1"/>
  <c r="M11683" i="155"/>
  <c r="H11683" i="155"/>
  <c r="N11683" i="155" s="1"/>
  <c r="M11682" i="155"/>
  <c r="H11682" i="155"/>
  <c r="N11682" i="155" s="1"/>
  <c r="M11681" i="155"/>
  <c r="H11681" i="155"/>
  <c r="M11680" i="155"/>
  <c r="H11680" i="155"/>
  <c r="M11679" i="155"/>
  <c r="H11679" i="155"/>
  <c r="N11679" i="155" s="1"/>
  <c r="M11678" i="155"/>
  <c r="H11678" i="155"/>
  <c r="N11678" i="155" s="1"/>
  <c r="M11677" i="155"/>
  <c r="H11677" i="155"/>
  <c r="J11677" i="155" s="1"/>
  <c r="M11676" i="155"/>
  <c r="H11676" i="155"/>
  <c r="N11676" i="155" s="1"/>
  <c r="M11675" i="155"/>
  <c r="H11675" i="155"/>
  <c r="N11675" i="155" s="1"/>
  <c r="M11674" i="155"/>
  <c r="H11674" i="155"/>
  <c r="N11674" i="155" s="1"/>
  <c r="N11673" i="155"/>
  <c r="N11672" i="155"/>
  <c r="N11671" i="155"/>
  <c r="N11670" i="155"/>
  <c r="N11669" i="155"/>
  <c r="N11668" i="155"/>
  <c r="N11667" i="155"/>
  <c r="M11662" i="155"/>
  <c r="F11662" i="155"/>
  <c r="G11662" i="155" s="1"/>
  <c r="H11662" i="155" s="1"/>
  <c r="M11661" i="155"/>
  <c r="F11661" i="155"/>
  <c r="G11661" i="155" s="1"/>
  <c r="H11661" i="155" s="1"/>
  <c r="M11660" i="155"/>
  <c r="F11660" i="155"/>
  <c r="G11660" i="155" s="1"/>
  <c r="H11660" i="155" s="1"/>
  <c r="N11660" i="155" s="1"/>
  <c r="M11659" i="155"/>
  <c r="F11659" i="155"/>
  <c r="G11659" i="155" s="1"/>
  <c r="H11659" i="155" s="1"/>
  <c r="M11658" i="155"/>
  <c r="F11658" i="155"/>
  <c r="G11658" i="155" s="1"/>
  <c r="H11658" i="155" s="1"/>
  <c r="N11657" i="155"/>
  <c r="N11656" i="155"/>
  <c r="N11655" i="155"/>
  <c r="N11654" i="155"/>
  <c r="N11653" i="155"/>
  <c r="N11652" i="155"/>
  <c r="F11650" i="155"/>
  <c r="G11650" i="155" s="1"/>
  <c r="H11650" i="155" s="1"/>
  <c r="M11646" i="155"/>
  <c r="F11646" i="155"/>
  <c r="G11646" i="155" s="1"/>
  <c r="H11646" i="155" s="1"/>
  <c r="M11645" i="155"/>
  <c r="F11645" i="155"/>
  <c r="G11645" i="155" s="1"/>
  <c r="H11645" i="155" s="1"/>
  <c r="M11644" i="155"/>
  <c r="F11644" i="155"/>
  <c r="G11644" i="155" s="1"/>
  <c r="H11644" i="155" s="1"/>
  <c r="M11643" i="155"/>
  <c r="F11643" i="155"/>
  <c r="G11643" i="155" s="1"/>
  <c r="H11643" i="155" s="1"/>
  <c r="M11642" i="155"/>
  <c r="F11642" i="155"/>
  <c r="G11642" i="155" s="1"/>
  <c r="H11642" i="155" s="1"/>
  <c r="N11642" i="155" s="1"/>
  <c r="M11641" i="155"/>
  <c r="F11641" i="155"/>
  <c r="G11641" i="155" s="1"/>
  <c r="H11641" i="155" s="1"/>
  <c r="M11640" i="155"/>
  <c r="F11640" i="155"/>
  <c r="G11640" i="155" s="1"/>
  <c r="H11640" i="155" s="1"/>
  <c r="M11639" i="155"/>
  <c r="F11639" i="155"/>
  <c r="G11639" i="155" s="1"/>
  <c r="H11639" i="155" s="1"/>
  <c r="N11639" i="155" s="1"/>
  <c r="M11638" i="155"/>
  <c r="F11638" i="155"/>
  <c r="G11638" i="155" s="1"/>
  <c r="H11638" i="155" s="1"/>
  <c r="N11637" i="155"/>
  <c r="N11636" i="155"/>
  <c r="M11635" i="155"/>
  <c r="F11635" i="155"/>
  <c r="G11635" i="155" s="1"/>
  <c r="H11635" i="155" s="1"/>
  <c r="R11632" i="155"/>
  <c r="M787" i="155"/>
  <c r="H787" i="155"/>
  <c r="N787" i="155" s="1"/>
  <c r="M786" i="155"/>
  <c r="H786" i="155"/>
  <c r="N786" i="155" s="1"/>
  <c r="M785" i="155"/>
  <c r="H785" i="155"/>
  <c r="M784" i="155"/>
  <c r="H784" i="155"/>
  <c r="M783" i="155"/>
  <c r="H783" i="155"/>
  <c r="J783" i="155" s="1"/>
  <c r="M779" i="155"/>
  <c r="H779" i="155"/>
  <c r="N779" i="155" s="1"/>
  <c r="M778" i="155"/>
  <c r="H778" i="155"/>
  <c r="J778" i="155" s="1"/>
  <c r="M777" i="155"/>
  <c r="H777" i="155"/>
  <c r="N777" i="155" s="1"/>
  <c r="M776" i="155"/>
  <c r="H776" i="155"/>
  <c r="N776" i="155" s="1"/>
  <c r="M775" i="155"/>
  <c r="H775" i="155"/>
  <c r="N775" i="155" s="1"/>
  <c r="M774" i="155"/>
  <c r="H774" i="155"/>
  <c r="N774" i="155" s="1"/>
  <c r="M773" i="155"/>
  <c r="H773" i="155"/>
  <c r="N773" i="155" s="1"/>
  <c r="M772" i="155"/>
  <c r="H772" i="155"/>
  <c r="N772" i="155" s="1"/>
  <c r="M771" i="155"/>
  <c r="H771" i="155"/>
  <c r="N771" i="155" s="1"/>
  <c r="M770" i="155"/>
  <c r="H770" i="155"/>
  <c r="J770" i="155" s="1"/>
  <c r="M769" i="155"/>
  <c r="H769" i="155"/>
  <c r="N769" i="155" s="1"/>
  <c r="M768" i="155"/>
  <c r="H768" i="155"/>
  <c r="N768" i="155" s="1"/>
  <c r="M767" i="155"/>
  <c r="H767" i="155"/>
  <c r="N767" i="155" s="1"/>
  <c r="M766" i="155"/>
  <c r="H766" i="155"/>
  <c r="N766" i="155" s="1"/>
  <c r="M765" i="155"/>
  <c r="H765" i="155"/>
  <c r="N765" i="155" s="1"/>
  <c r="M764" i="155"/>
  <c r="H764" i="155"/>
  <c r="N764" i="155" s="1"/>
  <c r="M763" i="155"/>
  <c r="H763" i="155"/>
  <c r="N763" i="155" s="1"/>
  <c r="M762" i="155"/>
  <c r="H762" i="155"/>
  <c r="J762" i="155" s="1"/>
  <c r="N761" i="155"/>
  <c r="N760" i="155"/>
  <c r="N759" i="155"/>
  <c r="N758" i="155"/>
  <c r="N757" i="155"/>
  <c r="N756" i="155"/>
  <c r="N755" i="155"/>
  <c r="N754" i="155"/>
  <c r="M750" i="155"/>
  <c r="F750" i="155"/>
  <c r="G750" i="155" s="1"/>
  <c r="H750" i="155" s="1"/>
  <c r="M749" i="155"/>
  <c r="F749" i="155"/>
  <c r="G749" i="155" s="1"/>
  <c r="H749" i="155" s="1"/>
  <c r="M748" i="155"/>
  <c r="F748" i="155"/>
  <c r="G748" i="155" s="1"/>
  <c r="H748" i="155" s="1"/>
  <c r="M747" i="155"/>
  <c r="F747" i="155"/>
  <c r="G747" i="155" s="1"/>
  <c r="H747" i="155" s="1"/>
  <c r="M746" i="155"/>
  <c r="F746" i="155"/>
  <c r="G746" i="155" s="1"/>
  <c r="H746" i="155" s="1"/>
  <c r="N745" i="155"/>
  <c r="F738" i="155"/>
  <c r="G738" i="155" s="1"/>
  <c r="H738" i="155" s="1"/>
  <c r="M734" i="155"/>
  <c r="F734" i="155"/>
  <c r="G734" i="155" s="1"/>
  <c r="H734" i="155" s="1"/>
  <c r="N734" i="155" s="1"/>
  <c r="M733" i="155"/>
  <c r="F733" i="155"/>
  <c r="G733" i="155" s="1"/>
  <c r="H733" i="155" s="1"/>
  <c r="M732" i="155"/>
  <c r="F732" i="155"/>
  <c r="G732" i="155" s="1"/>
  <c r="H732" i="155" s="1"/>
  <c r="M731" i="155"/>
  <c r="F731" i="155"/>
  <c r="G731" i="155" s="1"/>
  <c r="H731" i="155" s="1"/>
  <c r="M730" i="155"/>
  <c r="F730" i="155"/>
  <c r="G730" i="155" s="1"/>
  <c r="H730" i="155" s="1"/>
  <c r="M729" i="155"/>
  <c r="F729" i="155"/>
  <c r="G729" i="155" s="1"/>
  <c r="H729" i="155" s="1"/>
  <c r="M728" i="155"/>
  <c r="F728" i="155"/>
  <c r="G728" i="155" s="1"/>
  <c r="H728" i="155" s="1"/>
  <c r="M727" i="155"/>
  <c r="F727" i="155"/>
  <c r="G727" i="155" s="1"/>
  <c r="H727" i="155" s="1"/>
  <c r="M726" i="155"/>
  <c r="F726" i="155"/>
  <c r="G726" i="155" s="1"/>
  <c r="H726" i="155" s="1"/>
  <c r="M723" i="155"/>
  <c r="F723" i="155"/>
  <c r="G723" i="155" s="1"/>
  <c r="H723" i="155" s="1"/>
  <c r="R720" i="155"/>
  <c r="M11611" i="155"/>
  <c r="H11611" i="155"/>
  <c r="N11611" i="155" s="1"/>
  <c r="M11610" i="155"/>
  <c r="H11610" i="155"/>
  <c r="N11610" i="155" s="1"/>
  <c r="M11609" i="155"/>
  <c r="H11609" i="155"/>
  <c r="J11609" i="155" s="1"/>
  <c r="M11608" i="155"/>
  <c r="H11608" i="155"/>
  <c r="N11608" i="155" s="1"/>
  <c r="M11607" i="155"/>
  <c r="H11607" i="155"/>
  <c r="N11607" i="155" s="1"/>
  <c r="M11603" i="155"/>
  <c r="H11603" i="155"/>
  <c r="N11603" i="155" s="1"/>
  <c r="M11602" i="155"/>
  <c r="H11602" i="155"/>
  <c r="N11602" i="155" s="1"/>
  <c r="M11601" i="155"/>
  <c r="H11601" i="155"/>
  <c r="J11601" i="155" s="1"/>
  <c r="M11600" i="155"/>
  <c r="H11600" i="155"/>
  <c r="M11599" i="155"/>
  <c r="H11599" i="155"/>
  <c r="N11599" i="155" s="1"/>
  <c r="M11598" i="155"/>
  <c r="H11598" i="155"/>
  <c r="N11598" i="155" s="1"/>
  <c r="M11597" i="155"/>
  <c r="H11597" i="155"/>
  <c r="N11597" i="155" s="1"/>
  <c r="M11596" i="155"/>
  <c r="H11596" i="155"/>
  <c r="N11596" i="155" s="1"/>
  <c r="M11595" i="155"/>
  <c r="H11595" i="155"/>
  <c r="N11595" i="155" s="1"/>
  <c r="M11594" i="155"/>
  <c r="H11594" i="155"/>
  <c r="M11593" i="155"/>
  <c r="H11593" i="155"/>
  <c r="J11593" i="155" s="1"/>
  <c r="M11592" i="155"/>
  <c r="H11592" i="155"/>
  <c r="J11592" i="155" s="1"/>
  <c r="N11591" i="155"/>
  <c r="N11590" i="155"/>
  <c r="N11589" i="155"/>
  <c r="N11588" i="155"/>
  <c r="N11587" i="155"/>
  <c r="N11586" i="155"/>
  <c r="N11585" i="155"/>
  <c r="N11584" i="155"/>
  <c r="N11583" i="155"/>
  <c r="N11582" i="155"/>
  <c r="N11581" i="155"/>
  <c r="N11580" i="155"/>
  <c r="H11579" i="155"/>
  <c r="H11578" i="155"/>
  <c r="M11574" i="155"/>
  <c r="F11574" i="155"/>
  <c r="G11574" i="155" s="1"/>
  <c r="H11574" i="155" s="1"/>
  <c r="M11573" i="155"/>
  <c r="F11573" i="155"/>
  <c r="G11573" i="155" s="1"/>
  <c r="H11573" i="155" s="1"/>
  <c r="M11572" i="155"/>
  <c r="F11572" i="155"/>
  <c r="G11572" i="155" s="1"/>
  <c r="H11572" i="155" s="1"/>
  <c r="M11571" i="155"/>
  <c r="F11571" i="155"/>
  <c r="G11571" i="155" s="1"/>
  <c r="H11571" i="155" s="1"/>
  <c r="M11570" i="155"/>
  <c r="F11570" i="155"/>
  <c r="G11570" i="155" s="1"/>
  <c r="H11570" i="155" s="1"/>
  <c r="N11570" i="155" s="1"/>
  <c r="N11569" i="155"/>
  <c r="N11568" i="155"/>
  <c r="N11567" i="155"/>
  <c r="N11566" i="155"/>
  <c r="N11565" i="155"/>
  <c r="N11564" i="155"/>
  <c r="F11562" i="155"/>
  <c r="G11562" i="155" s="1"/>
  <c r="H11562" i="155" s="1"/>
  <c r="M11558" i="155"/>
  <c r="F11558" i="155"/>
  <c r="G11558" i="155" s="1"/>
  <c r="H11558" i="155" s="1"/>
  <c r="M11557" i="155"/>
  <c r="F11557" i="155"/>
  <c r="G11557" i="155" s="1"/>
  <c r="H11557" i="155" s="1"/>
  <c r="M11556" i="155"/>
  <c r="F11556" i="155"/>
  <c r="G11556" i="155" s="1"/>
  <c r="H11556" i="155" s="1"/>
  <c r="N11556" i="155" s="1"/>
  <c r="M11555" i="155"/>
  <c r="F11555" i="155"/>
  <c r="G11555" i="155" s="1"/>
  <c r="H11555" i="155" s="1"/>
  <c r="M11554" i="155"/>
  <c r="F11554" i="155"/>
  <c r="G11554" i="155" s="1"/>
  <c r="H11554" i="155" s="1"/>
  <c r="M11553" i="155"/>
  <c r="F11553" i="155"/>
  <c r="G11553" i="155" s="1"/>
  <c r="H11553" i="155" s="1"/>
  <c r="N11553" i="155" s="1"/>
  <c r="M11552" i="155"/>
  <c r="F11552" i="155"/>
  <c r="G11552" i="155" s="1"/>
  <c r="H11552" i="155" s="1"/>
  <c r="R11544" i="155"/>
  <c r="M699" i="155"/>
  <c r="H699" i="155"/>
  <c r="J699" i="155" s="1"/>
  <c r="M698" i="155"/>
  <c r="H698" i="155"/>
  <c r="N698" i="155" s="1"/>
  <c r="M697" i="155"/>
  <c r="H697" i="155"/>
  <c r="J697" i="155" s="1"/>
  <c r="M696" i="155"/>
  <c r="H696" i="155"/>
  <c r="M695" i="155"/>
  <c r="H695" i="155"/>
  <c r="J695" i="155" s="1"/>
  <c r="M691" i="155"/>
  <c r="H691" i="155"/>
  <c r="M690" i="155"/>
  <c r="H690" i="155"/>
  <c r="M689" i="155"/>
  <c r="H689" i="155"/>
  <c r="N689" i="155" s="1"/>
  <c r="M688" i="155"/>
  <c r="H688" i="155"/>
  <c r="J688" i="155" s="1"/>
  <c r="M687" i="155"/>
  <c r="H687" i="155"/>
  <c r="M686" i="155"/>
  <c r="H686" i="155"/>
  <c r="N686" i="155" s="1"/>
  <c r="M685" i="155"/>
  <c r="H685" i="155"/>
  <c r="J685" i="155" s="1"/>
  <c r="M684" i="155"/>
  <c r="H684" i="155"/>
  <c r="N684" i="155" s="1"/>
  <c r="M683" i="155"/>
  <c r="H683" i="155"/>
  <c r="N683" i="155" s="1"/>
  <c r="M682" i="155"/>
  <c r="H682" i="155"/>
  <c r="N682" i="155" s="1"/>
  <c r="M681" i="155"/>
  <c r="H681" i="155"/>
  <c r="J681" i="155" s="1"/>
  <c r="M680" i="155"/>
  <c r="H680" i="155"/>
  <c r="J680" i="155" s="1"/>
  <c r="N679" i="155"/>
  <c r="N678" i="155"/>
  <c r="N677" i="155"/>
  <c r="N676" i="155"/>
  <c r="N675" i="155"/>
  <c r="N674" i="155"/>
  <c r="N673" i="155"/>
  <c r="N672" i="155"/>
  <c r="N671" i="155"/>
  <c r="N670" i="155"/>
  <c r="N669" i="155"/>
  <c r="N668" i="155"/>
  <c r="M662" i="155"/>
  <c r="F662" i="155"/>
  <c r="G662" i="155" s="1"/>
  <c r="H662" i="155" s="1"/>
  <c r="M661" i="155"/>
  <c r="F661" i="155"/>
  <c r="G661" i="155" s="1"/>
  <c r="H661" i="155" s="1"/>
  <c r="M660" i="155"/>
  <c r="F660" i="155"/>
  <c r="G660" i="155" s="1"/>
  <c r="H660" i="155" s="1"/>
  <c r="M659" i="155"/>
  <c r="F659" i="155"/>
  <c r="G659" i="155" s="1"/>
  <c r="H659" i="155" s="1"/>
  <c r="M658" i="155"/>
  <c r="F658" i="155"/>
  <c r="G658" i="155" s="1"/>
  <c r="H658" i="155" s="1"/>
  <c r="N658" i="155" s="1"/>
  <c r="N657" i="155"/>
  <c r="N656" i="155"/>
  <c r="N655" i="155"/>
  <c r="N654" i="155"/>
  <c r="N653" i="155"/>
  <c r="N652" i="155"/>
  <c r="F650" i="155"/>
  <c r="G650" i="155" s="1"/>
  <c r="H650" i="155" s="1"/>
  <c r="M646" i="155"/>
  <c r="F646" i="155"/>
  <c r="G646" i="155" s="1"/>
  <c r="H646" i="155" s="1"/>
  <c r="M645" i="155"/>
  <c r="F645" i="155"/>
  <c r="G645" i="155" s="1"/>
  <c r="H645" i="155" s="1"/>
  <c r="J645" i="155" s="1"/>
  <c r="M644" i="155"/>
  <c r="F644" i="155"/>
  <c r="G644" i="155" s="1"/>
  <c r="H644" i="155" s="1"/>
  <c r="N644" i="155" s="1"/>
  <c r="M643" i="155"/>
  <c r="F643" i="155"/>
  <c r="G643" i="155" s="1"/>
  <c r="H643" i="155" s="1"/>
  <c r="M642" i="155"/>
  <c r="F642" i="155"/>
  <c r="G642" i="155" s="1"/>
  <c r="H642" i="155" s="1"/>
  <c r="M641" i="155"/>
  <c r="F641" i="155"/>
  <c r="G641" i="155" s="1"/>
  <c r="H641" i="155" s="1"/>
  <c r="M640" i="155"/>
  <c r="F640" i="155"/>
  <c r="G640" i="155" s="1"/>
  <c r="H640" i="155" s="1"/>
  <c r="M635" i="155"/>
  <c r="F635" i="155"/>
  <c r="G635" i="155" s="1"/>
  <c r="H635" i="155" s="1"/>
  <c r="R632" i="155"/>
  <c r="M11523" i="155"/>
  <c r="H11523" i="155"/>
  <c r="N11523" i="155" s="1"/>
  <c r="M11522" i="155"/>
  <c r="H11522" i="155"/>
  <c r="N11522" i="155" s="1"/>
  <c r="M11521" i="155"/>
  <c r="H11521" i="155"/>
  <c r="J11521" i="155" s="1"/>
  <c r="M11520" i="155"/>
  <c r="H11520" i="155"/>
  <c r="N11520" i="155" s="1"/>
  <c r="M11519" i="155"/>
  <c r="H11519" i="155"/>
  <c r="N11519" i="155" s="1"/>
  <c r="M11515" i="155"/>
  <c r="H11515" i="155"/>
  <c r="N11515" i="155" s="1"/>
  <c r="M11514" i="155"/>
  <c r="H11514" i="155"/>
  <c r="N11514" i="155" s="1"/>
  <c r="M11513" i="155"/>
  <c r="H11513" i="155"/>
  <c r="J11513" i="155" s="1"/>
  <c r="M11512" i="155"/>
  <c r="H11512" i="155"/>
  <c r="J11512" i="155" s="1"/>
  <c r="M11511" i="155"/>
  <c r="H11511" i="155"/>
  <c r="N11511" i="155" s="1"/>
  <c r="M11510" i="155"/>
  <c r="H11510" i="155"/>
  <c r="N11510" i="155" s="1"/>
  <c r="M11509" i="155"/>
  <c r="H11509" i="155"/>
  <c r="J11509" i="155" s="1"/>
  <c r="M11508" i="155"/>
  <c r="H11508" i="155"/>
  <c r="N11508" i="155" s="1"/>
  <c r="M11507" i="155"/>
  <c r="H11507" i="155"/>
  <c r="N11507" i="155" s="1"/>
  <c r="M11506" i="155"/>
  <c r="H11506" i="155"/>
  <c r="N11506" i="155" s="1"/>
  <c r="M11505" i="155"/>
  <c r="H11505" i="155"/>
  <c r="J11505" i="155" s="1"/>
  <c r="M11504" i="155"/>
  <c r="H11504" i="155"/>
  <c r="N11503" i="155"/>
  <c r="N11502" i="155"/>
  <c r="N11501" i="155"/>
  <c r="N11500" i="155"/>
  <c r="N11499" i="155"/>
  <c r="N11498" i="155"/>
  <c r="N11497" i="155"/>
  <c r="N11496" i="155"/>
  <c r="N11495" i="155"/>
  <c r="N11494" i="155"/>
  <c r="N11493" i="155"/>
  <c r="N11492" i="155"/>
  <c r="N11491" i="155"/>
  <c r="H11490" i="155"/>
  <c r="M11486" i="155"/>
  <c r="F11486" i="155"/>
  <c r="G11486" i="155" s="1"/>
  <c r="H11486" i="155" s="1"/>
  <c r="M11485" i="155"/>
  <c r="F11485" i="155"/>
  <c r="G11485" i="155" s="1"/>
  <c r="H11485" i="155" s="1"/>
  <c r="N11485" i="155" s="1"/>
  <c r="M11484" i="155"/>
  <c r="F11484" i="155"/>
  <c r="G11484" i="155" s="1"/>
  <c r="H11484" i="155" s="1"/>
  <c r="N11484" i="155" s="1"/>
  <c r="M11483" i="155"/>
  <c r="F11483" i="155"/>
  <c r="G11483" i="155" s="1"/>
  <c r="H11483" i="155" s="1"/>
  <c r="M11482" i="155"/>
  <c r="F11482" i="155"/>
  <c r="G11482" i="155" s="1"/>
  <c r="H11482" i="155" s="1"/>
  <c r="N11481" i="155"/>
  <c r="N11480" i="155"/>
  <c r="N11479" i="155"/>
  <c r="N11478" i="155"/>
  <c r="N11477" i="155"/>
  <c r="M11470" i="155"/>
  <c r="F11470" i="155"/>
  <c r="G11470" i="155" s="1"/>
  <c r="H11470" i="155" s="1"/>
  <c r="N11470" i="155" s="1"/>
  <c r="M11469" i="155"/>
  <c r="F11469" i="155"/>
  <c r="G11469" i="155" s="1"/>
  <c r="H11469" i="155" s="1"/>
  <c r="M11468" i="155"/>
  <c r="F11468" i="155"/>
  <c r="G11468" i="155" s="1"/>
  <c r="H11468" i="155" s="1"/>
  <c r="M11467" i="155"/>
  <c r="F11467" i="155"/>
  <c r="G11467" i="155" s="1"/>
  <c r="H11467" i="155" s="1"/>
  <c r="N11467" i="155" s="1"/>
  <c r="M11466" i="155"/>
  <c r="F11466" i="155"/>
  <c r="G11466" i="155" s="1"/>
  <c r="H11466" i="155" s="1"/>
  <c r="M11465" i="155"/>
  <c r="F11465" i="155"/>
  <c r="G11465" i="155" s="1"/>
  <c r="H11465" i="155" s="1"/>
  <c r="M11464" i="155"/>
  <c r="F11464" i="155"/>
  <c r="G11464" i="155" s="1"/>
  <c r="H11464" i="155" s="1"/>
  <c r="R11456" i="155"/>
  <c r="M8355" i="155"/>
  <c r="H8355" i="155"/>
  <c r="N8355" i="155" s="1"/>
  <c r="M8354" i="155"/>
  <c r="H8354" i="155"/>
  <c r="N8354" i="155" s="1"/>
  <c r="M8353" i="155"/>
  <c r="H8353" i="155"/>
  <c r="N8353" i="155" s="1"/>
  <c r="M8352" i="155"/>
  <c r="H8352" i="155"/>
  <c r="N8352" i="155" s="1"/>
  <c r="M8351" i="155"/>
  <c r="H8351" i="155"/>
  <c r="N8351" i="155" s="1"/>
  <c r="M8347" i="155"/>
  <c r="H8347" i="155"/>
  <c r="N8347" i="155" s="1"/>
  <c r="M8346" i="155"/>
  <c r="H8346" i="155"/>
  <c r="M8345" i="155"/>
  <c r="H8345" i="155"/>
  <c r="J8345" i="155" s="1"/>
  <c r="M8344" i="155"/>
  <c r="H8344" i="155"/>
  <c r="M8343" i="155"/>
  <c r="H8343" i="155"/>
  <c r="N8343" i="155" s="1"/>
  <c r="M8342" i="155"/>
  <c r="H8342" i="155"/>
  <c r="N8342" i="155" s="1"/>
  <c r="M8341" i="155"/>
  <c r="H8341" i="155"/>
  <c r="J8341" i="155" s="1"/>
  <c r="M8340" i="155"/>
  <c r="H8340" i="155"/>
  <c r="N8340" i="155" s="1"/>
  <c r="M8339" i="155"/>
  <c r="H8339" i="155"/>
  <c r="N8339" i="155" s="1"/>
  <c r="M8338" i="155"/>
  <c r="H8338" i="155"/>
  <c r="N8338" i="155" s="1"/>
  <c r="M8337" i="155"/>
  <c r="H8337" i="155"/>
  <c r="J8337" i="155" s="1"/>
  <c r="M8336" i="155"/>
  <c r="H8336" i="155"/>
  <c r="J8336" i="155" s="1"/>
  <c r="N8335" i="155"/>
  <c r="N8334" i="155"/>
  <c r="N8333" i="155"/>
  <c r="N8332" i="155"/>
  <c r="N8331" i="155"/>
  <c r="N8330" i="155"/>
  <c r="N8329" i="155"/>
  <c r="N8328" i="155"/>
  <c r="N8327" i="155"/>
  <c r="N8326" i="155"/>
  <c r="N8325" i="155"/>
  <c r="N8324" i="155"/>
  <c r="N8323" i="155"/>
  <c r="M8318" i="155"/>
  <c r="F8318" i="155"/>
  <c r="G8318" i="155" s="1"/>
  <c r="H8318" i="155" s="1"/>
  <c r="M8317" i="155"/>
  <c r="F8317" i="155"/>
  <c r="G8317" i="155" s="1"/>
  <c r="H8317" i="155" s="1"/>
  <c r="M8316" i="155"/>
  <c r="F8316" i="155"/>
  <c r="G8316" i="155" s="1"/>
  <c r="H8316" i="155" s="1"/>
  <c r="N8316" i="155" s="1"/>
  <c r="M8315" i="155"/>
  <c r="F8315" i="155"/>
  <c r="G8315" i="155" s="1"/>
  <c r="H8315" i="155" s="1"/>
  <c r="M8314" i="155"/>
  <c r="F8314" i="155"/>
  <c r="G8314" i="155" s="1"/>
  <c r="H8314" i="155" s="1"/>
  <c r="N8313" i="155"/>
  <c r="N8312" i="155"/>
  <c r="N8311" i="155"/>
  <c r="N8310" i="155"/>
  <c r="N8309" i="155"/>
  <c r="N8308" i="155"/>
  <c r="F8307" i="155"/>
  <c r="G8307" i="155" s="1"/>
  <c r="H8307" i="155" s="1"/>
  <c r="F8306" i="155"/>
  <c r="G8306" i="155" s="1"/>
  <c r="H8306" i="155" s="1"/>
  <c r="M8302" i="155"/>
  <c r="F8302" i="155"/>
  <c r="G8302" i="155" s="1"/>
  <c r="H8302" i="155" s="1"/>
  <c r="N8302" i="155" s="1"/>
  <c r="M8301" i="155"/>
  <c r="F8301" i="155"/>
  <c r="G8301" i="155" s="1"/>
  <c r="H8301" i="155" s="1"/>
  <c r="M8300" i="155"/>
  <c r="F8300" i="155"/>
  <c r="G8300" i="155" s="1"/>
  <c r="H8300" i="155" s="1"/>
  <c r="M8299" i="155"/>
  <c r="F8299" i="155"/>
  <c r="G8299" i="155" s="1"/>
  <c r="H8299" i="155" s="1"/>
  <c r="N8299" i="155" s="1"/>
  <c r="M8298" i="155"/>
  <c r="F8298" i="155"/>
  <c r="G8298" i="155" s="1"/>
  <c r="H8298" i="155" s="1"/>
  <c r="M8297" i="155"/>
  <c r="F8297" i="155"/>
  <c r="G8297" i="155" s="1"/>
  <c r="H8297" i="155" s="1"/>
  <c r="M8296" i="155"/>
  <c r="F8296" i="155"/>
  <c r="G8296" i="155" s="1"/>
  <c r="H8296" i="155" s="1"/>
  <c r="M8291" i="155"/>
  <c r="F8291" i="155"/>
  <c r="G8291" i="155" s="1"/>
  <c r="H8291" i="155" s="1"/>
  <c r="R8288" i="155"/>
  <c r="M611" i="155"/>
  <c r="H611" i="155"/>
  <c r="N611" i="155" s="1"/>
  <c r="M610" i="155"/>
  <c r="H610" i="155"/>
  <c r="N610" i="155" s="1"/>
  <c r="M609" i="155"/>
  <c r="H609" i="155"/>
  <c r="M608" i="155"/>
  <c r="H608" i="155"/>
  <c r="N608" i="155" s="1"/>
  <c r="M607" i="155"/>
  <c r="H607" i="155"/>
  <c r="N607" i="155" s="1"/>
  <c r="M603" i="155"/>
  <c r="H603" i="155"/>
  <c r="N603" i="155" s="1"/>
  <c r="M602" i="155"/>
  <c r="H602" i="155"/>
  <c r="N602" i="155" s="1"/>
  <c r="M601" i="155"/>
  <c r="H601" i="155"/>
  <c r="N601" i="155" s="1"/>
  <c r="M600" i="155"/>
  <c r="H600" i="155"/>
  <c r="M599" i="155"/>
  <c r="H599" i="155"/>
  <c r="N599" i="155" s="1"/>
  <c r="M598" i="155"/>
  <c r="H598" i="155"/>
  <c r="M597" i="155"/>
  <c r="H597" i="155"/>
  <c r="J597" i="155" s="1"/>
  <c r="M596" i="155"/>
  <c r="H596" i="155"/>
  <c r="N596" i="155" s="1"/>
  <c r="M595" i="155"/>
  <c r="H595" i="155"/>
  <c r="N595" i="155" s="1"/>
  <c r="M594" i="155"/>
  <c r="H594" i="155"/>
  <c r="N594" i="155" s="1"/>
  <c r="M593" i="155"/>
  <c r="H593" i="155"/>
  <c r="N593" i="155" s="1"/>
  <c r="M592" i="155"/>
  <c r="H592" i="155"/>
  <c r="N591" i="155"/>
  <c r="N590" i="155"/>
  <c r="N589" i="155"/>
  <c r="N588" i="155"/>
  <c r="N587" i="155"/>
  <c r="N586" i="155"/>
  <c r="N585" i="155"/>
  <c r="N584" i="155"/>
  <c r="N583" i="155"/>
  <c r="N582" i="155"/>
  <c r="N581" i="155"/>
  <c r="N580" i="155"/>
  <c r="N579" i="155"/>
  <c r="M574" i="155"/>
  <c r="F574" i="155"/>
  <c r="G574" i="155" s="1"/>
  <c r="H574" i="155" s="1"/>
  <c r="M573" i="155"/>
  <c r="F573" i="155"/>
  <c r="G573" i="155" s="1"/>
  <c r="H573" i="155" s="1"/>
  <c r="M572" i="155"/>
  <c r="F572" i="155"/>
  <c r="G572" i="155" s="1"/>
  <c r="H572" i="155" s="1"/>
  <c r="N572" i="155" s="1"/>
  <c r="M571" i="155"/>
  <c r="F571" i="155"/>
  <c r="G571" i="155" s="1"/>
  <c r="H571" i="155" s="1"/>
  <c r="M570" i="155"/>
  <c r="F570" i="155"/>
  <c r="G570" i="155" s="1"/>
  <c r="H570" i="155" s="1"/>
  <c r="N569" i="155"/>
  <c r="N568" i="155"/>
  <c r="F563" i="155"/>
  <c r="G563" i="155" s="1"/>
  <c r="H563" i="155" s="1"/>
  <c r="F562" i="155"/>
  <c r="G562" i="155" s="1"/>
  <c r="H562" i="155" s="1"/>
  <c r="M558" i="155"/>
  <c r="F558" i="155"/>
  <c r="G558" i="155" s="1"/>
  <c r="H558" i="155" s="1"/>
  <c r="N558" i="155" s="1"/>
  <c r="M557" i="155"/>
  <c r="F557" i="155"/>
  <c r="G557" i="155" s="1"/>
  <c r="H557" i="155" s="1"/>
  <c r="M556" i="155"/>
  <c r="F556" i="155"/>
  <c r="G556" i="155" s="1"/>
  <c r="H556" i="155" s="1"/>
  <c r="M555" i="155"/>
  <c r="F555" i="155"/>
  <c r="G555" i="155" s="1"/>
  <c r="H555" i="155" s="1"/>
  <c r="M554" i="155"/>
  <c r="F554" i="155"/>
  <c r="G554" i="155" s="1"/>
  <c r="H554" i="155" s="1"/>
  <c r="M553" i="155"/>
  <c r="F553" i="155"/>
  <c r="G553" i="155" s="1"/>
  <c r="H553" i="155" s="1"/>
  <c r="M552" i="155"/>
  <c r="F552" i="155"/>
  <c r="G552" i="155" s="1"/>
  <c r="H552" i="155" s="1"/>
  <c r="M547" i="155"/>
  <c r="F547" i="155"/>
  <c r="G547" i="155" s="1"/>
  <c r="H547" i="155" s="1"/>
  <c r="R544" i="155"/>
  <c r="M11435" i="155"/>
  <c r="H11435" i="155"/>
  <c r="J11435" i="155" s="1"/>
  <c r="M11434" i="155"/>
  <c r="H11434" i="155"/>
  <c r="N11434" i="155" s="1"/>
  <c r="M11433" i="155"/>
  <c r="H11433" i="155"/>
  <c r="J11433" i="155" s="1"/>
  <c r="M11432" i="155"/>
  <c r="H11432" i="155"/>
  <c r="N11432" i="155" s="1"/>
  <c r="M11431" i="155"/>
  <c r="H11431" i="155"/>
  <c r="J11431" i="155" s="1"/>
  <c r="M11427" i="155"/>
  <c r="H11427" i="155"/>
  <c r="J11427" i="155" s="1"/>
  <c r="M11426" i="155"/>
  <c r="H11426" i="155"/>
  <c r="J11426" i="155" s="1"/>
  <c r="M11425" i="155"/>
  <c r="H11425" i="155"/>
  <c r="M11424" i="155"/>
  <c r="H11424" i="155"/>
  <c r="N11424" i="155" s="1"/>
  <c r="M11423" i="155"/>
  <c r="H11423" i="155"/>
  <c r="M11422" i="155"/>
  <c r="H11422" i="155"/>
  <c r="N11422" i="155" s="1"/>
  <c r="M11421" i="155"/>
  <c r="H11421" i="155"/>
  <c r="J11421" i="155" s="1"/>
  <c r="M11420" i="155"/>
  <c r="H11420" i="155"/>
  <c r="N11420" i="155" s="1"/>
  <c r="M11419" i="155"/>
  <c r="H11419" i="155"/>
  <c r="N11419" i="155" s="1"/>
  <c r="M11418" i="155"/>
  <c r="H11418" i="155"/>
  <c r="J11418" i="155" s="1"/>
  <c r="M11417" i="155"/>
  <c r="H11417" i="155"/>
  <c r="N11417" i="155" s="1"/>
  <c r="M11416" i="155"/>
  <c r="H11416" i="155"/>
  <c r="N11416" i="155" s="1"/>
  <c r="M11415" i="155"/>
  <c r="H11415" i="155"/>
  <c r="J11415" i="155" s="1"/>
  <c r="M11414" i="155"/>
  <c r="H11414" i="155"/>
  <c r="N11414" i="155" s="1"/>
  <c r="M11413" i="155"/>
  <c r="H11413" i="155"/>
  <c r="J11413" i="155" s="1"/>
  <c r="M11412" i="155"/>
  <c r="H11412" i="155"/>
  <c r="N11412" i="155" s="1"/>
  <c r="M11411" i="155"/>
  <c r="H11411" i="155"/>
  <c r="N11411" i="155" s="1"/>
  <c r="M11410" i="155"/>
  <c r="H11410" i="155"/>
  <c r="J11410" i="155" s="1"/>
  <c r="M11409" i="155"/>
  <c r="H11409" i="155"/>
  <c r="M11408" i="155"/>
  <c r="H11408" i="155"/>
  <c r="N11408" i="155" s="1"/>
  <c r="M11407" i="155"/>
  <c r="H11407" i="155"/>
  <c r="J11407" i="155" s="1"/>
  <c r="H11406" i="155"/>
  <c r="M11398" i="155"/>
  <c r="F11398" i="155"/>
  <c r="G11398" i="155" s="1"/>
  <c r="H11398" i="155" s="1"/>
  <c r="N11398" i="155" s="1"/>
  <c r="M11397" i="155"/>
  <c r="F11397" i="155"/>
  <c r="G11397" i="155" s="1"/>
  <c r="H11397" i="155" s="1"/>
  <c r="M11396" i="155"/>
  <c r="F11396" i="155"/>
  <c r="G11396" i="155" s="1"/>
  <c r="H11396" i="155" s="1"/>
  <c r="M11395" i="155"/>
  <c r="F11395" i="155"/>
  <c r="G11395" i="155" s="1"/>
  <c r="H11395" i="155" s="1"/>
  <c r="M11394" i="155"/>
  <c r="F11394" i="155"/>
  <c r="G11394" i="155" s="1"/>
  <c r="H11394" i="155" s="1"/>
  <c r="M11393" i="155"/>
  <c r="F11393" i="155"/>
  <c r="G11393" i="155" s="1"/>
  <c r="H11393" i="155" s="1"/>
  <c r="M11392" i="155"/>
  <c r="F11392" i="155"/>
  <c r="G11392" i="155" s="1"/>
  <c r="H11392" i="155" s="1"/>
  <c r="M11391" i="155"/>
  <c r="F11391" i="155"/>
  <c r="G11391" i="155" s="1"/>
  <c r="H11391" i="155" s="1"/>
  <c r="F11387" i="155"/>
  <c r="G11387" i="155" s="1"/>
  <c r="H11387" i="155" s="1"/>
  <c r="F11386" i="155"/>
  <c r="G11386" i="155" s="1"/>
  <c r="H11386" i="155" s="1"/>
  <c r="M11382" i="155"/>
  <c r="F11382" i="155"/>
  <c r="G11382" i="155" s="1"/>
  <c r="H11382" i="155" s="1"/>
  <c r="M11381" i="155"/>
  <c r="F11381" i="155"/>
  <c r="G11381" i="155" s="1"/>
  <c r="H11381" i="155" s="1"/>
  <c r="M11380" i="155"/>
  <c r="F11380" i="155"/>
  <c r="G11380" i="155" s="1"/>
  <c r="H11380" i="155" s="1"/>
  <c r="N11380" i="155" s="1"/>
  <c r="M11379" i="155"/>
  <c r="F11379" i="155"/>
  <c r="G11379" i="155" s="1"/>
  <c r="H11379" i="155" s="1"/>
  <c r="M11378" i="155"/>
  <c r="F11378" i="155"/>
  <c r="G11378" i="155" s="1"/>
  <c r="H11378" i="155" s="1"/>
  <c r="M11377" i="155"/>
  <c r="F11377" i="155"/>
  <c r="G11377" i="155" s="1"/>
  <c r="H11377" i="155" s="1"/>
  <c r="M11376" i="155"/>
  <c r="F11376" i="155"/>
  <c r="G11376" i="155" s="1"/>
  <c r="H11376" i="155" s="1"/>
  <c r="M11375" i="155"/>
  <c r="F11375" i="155"/>
  <c r="G11375" i="155" s="1"/>
  <c r="H11375" i="155" s="1"/>
  <c r="M11374" i="155"/>
  <c r="F11374" i="155"/>
  <c r="G11374" i="155" s="1"/>
  <c r="H11374" i="155" s="1"/>
  <c r="N11373" i="155"/>
  <c r="M11371" i="155"/>
  <c r="F11371" i="155"/>
  <c r="G11371" i="155" s="1"/>
  <c r="H11371" i="155" s="1"/>
  <c r="R11368" i="155"/>
  <c r="M523" i="155"/>
  <c r="H523" i="155"/>
  <c r="J523" i="155" s="1"/>
  <c r="M522" i="155"/>
  <c r="H522" i="155"/>
  <c r="N522" i="155" s="1"/>
  <c r="M521" i="155"/>
  <c r="H521" i="155"/>
  <c r="N521" i="155" s="1"/>
  <c r="M520" i="155"/>
  <c r="H520" i="155"/>
  <c r="J520" i="155" s="1"/>
  <c r="M519" i="155"/>
  <c r="H519" i="155"/>
  <c r="N519" i="155" s="1"/>
  <c r="M515" i="155"/>
  <c r="H515" i="155"/>
  <c r="N515" i="155" s="1"/>
  <c r="M514" i="155"/>
  <c r="H514" i="155"/>
  <c r="M513" i="155"/>
  <c r="H513" i="155"/>
  <c r="N513" i="155" s="1"/>
  <c r="M512" i="155"/>
  <c r="H512" i="155"/>
  <c r="J512" i="155" s="1"/>
  <c r="M511" i="155"/>
  <c r="H511" i="155"/>
  <c r="J511" i="155" s="1"/>
  <c r="M510" i="155"/>
  <c r="H510" i="155"/>
  <c r="N510" i="155" s="1"/>
  <c r="M509" i="155"/>
  <c r="H509" i="155"/>
  <c r="J509" i="155" s="1"/>
  <c r="M508" i="155"/>
  <c r="H508" i="155"/>
  <c r="J508" i="155" s="1"/>
  <c r="M507" i="155"/>
  <c r="H507" i="155"/>
  <c r="N507" i="155" s="1"/>
  <c r="M506" i="155"/>
  <c r="H506" i="155"/>
  <c r="N506" i="155" s="1"/>
  <c r="M505" i="155"/>
  <c r="H505" i="155"/>
  <c r="J505" i="155" s="1"/>
  <c r="M504" i="155"/>
  <c r="H504" i="155"/>
  <c r="J504" i="155" s="1"/>
  <c r="M503" i="155"/>
  <c r="H503" i="155"/>
  <c r="J503" i="155" s="1"/>
  <c r="M502" i="155"/>
  <c r="H502" i="155"/>
  <c r="N502" i="155" s="1"/>
  <c r="M501" i="155"/>
  <c r="H501" i="155"/>
  <c r="J501" i="155" s="1"/>
  <c r="M500" i="155"/>
  <c r="H500" i="155"/>
  <c r="J500" i="155" s="1"/>
  <c r="M499" i="155"/>
  <c r="H499" i="155"/>
  <c r="N499" i="155" s="1"/>
  <c r="M498" i="155"/>
  <c r="H498" i="155"/>
  <c r="M497" i="155"/>
  <c r="H497" i="155"/>
  <c r="J497" i="155" s="1"/>
  <c r="M496" i="155"/>
  <c r="H496" i="155"/>
  <c r="M495" i="155"/>
  <c r="H495" i="155"/>
  <c r="J495" i="155" s="1"/>
  <c r="M494" i="155"/>
  <c r="H494" i="155"/>
  <c r="N494" i="155" s="1"/>
  <c r="N493" i="155"/>
  <c r="N492" i="155"/>
  <c r="N491" i="155"/>
  <c r="N490" i="155"/>
  <c r="M486" i="155"/>
  <c r="F486" i="155"/>
  <c r="G486" i="155" s="1"/>
  <c r="H486" i="155" s="1"/>
  <c r="M485" i="155"/>
  <c r="F485" i="155"/>
  <c r="G485" i="155" s="1"/>
  <c r="H485" i="155" s="1"/>
  <c r="M484" i="155"/>
  <c r="F484" i="155"/>
  <c r="G484" i="155" s="1"/>
  <c r="H484" i="155" s="1"/>
  <c r="M483" i="155"/>
  <c r="F483" i="155"/>
  <c r="G483" i="155" s="1"/>
  <c r="H483" i="155" s="1"/>
  <c r="M482" i="155"/>
  <c r="F482" i="155"/>
  <c r="G482" i="155" s="1"/>
  <c r="H482" i="155" s="1"/>
  <c r="M481" i="155"/>
  <c r="F481" i="155"/>
  <c r="G481" i="155" s="1"/>
  <c r="H481" i="155" s="1"/>
  <c r="M480" i="155"/>
  <c r="F480" i="155"/>
  <c r="G480" i="155" s="1"/>
  <c r="H480" i="155" s="1"/>
  <c r="F479" i="155"/>
  <c r="G479" i="155" s="1"/>
  <c r="H479" i="155" s="1"/>
  <c r="F475" i="155"/>
  <c r="G475" i="155" s="1"/>
  <c r="H475" i="155" s="1"/>
  <c r="F474" i="155"/>
  <c r="G474" i="155" s="1"/>
  <c r="H474" i="155" s="1"/>
  <c r="M470" i="155"/>
  <c r="F470" i="155"/>
  <c r="G470" i="155" s="1"/>
  <c r="H470" i="155" s="1"/>
  <c r="M469" i="155"/>
  <c r="F469" i="155"/>
  <c r="G469" i="155" s="1"/>
  <c r="H469" i="155" s="1"/>
  <c r="M468" i="155"/>
  <c r="F468" i="155"/>
  <c r="G468" i="155" s="1"/>
  <c r="H468" i="155" s="1"/>
  <c r="M467" i="155"/>
  <c r="F467" i="155"/>
  <c r="G467" i="155" s="1"/>
  <c r="H467" i="155" s="1"/>
  <c r="M466" i="155"/>
  <c r="F466" i="155"/>
  <c r="G466" i="155" s="1"/>
  <c r="H466" i="155" s="1"/>
  <c r="M465" i="155"/>
  <c r="F465" i="155"/>
  <c r="G465" i="155" s="1"/>
  <c r="H465" i="155" s="1"/>
  <c r="M464" i="155"/>
  <c r="F464" i="155"/>
  <c r="G464" i="155" s="1"/>
  <c r="H464" i="155" s="1"/>
  <c r="M463" i="155"/>
  <c r="F463" i="155"/>
  <c r="G463" i="155" s="1"/>
  <c r="H463" i="155" s="1"/>
  <c r="M462" i="155"/>
  <c r="F462" i="155"/>
  <c r="G462" i="155" s="1"/>
  <c r="H462" i="155" s="1"/>
  <c r="N461" i="155"/>
  <c r="M459" i="155"/>
  <c r="F459" i="155"/>
  <c r="G459" i="155" s="1"/>
  <c r="H459" i="155" s="1"/>
  <c r="R456" i="155"/>
  <c r="M435" i="155"/>
  <c r="H435" i="155"/>
  <c r="N435" i="155" s="1"/>
  <c r="M434" i="155"/>
  <c r="H434" i="155"/>
  <c r="M433" i="155"/>
  <c r="H433" i="155"/>
  <c r="N433" i="155" s="1"/>
  <c r="M432" i="155"/>
  <c r="H432" i="155"/>
  <c r="N432" i="155" s="1"/>
  <c r="M431" i="155"/>
  <c r="H431" i="155"/>
  <c r="N431" i="155" s="1"/>
  <c r="M427" i="155"/>
  <c r="H427" i="155"/>
  <c r="N427" i="155" s="1"/>
  <c r="M426" i="155"/>
  <c r="H426" i="155"/>
  <c r="N426" i="155" s="1"/>
  <c r="M425" i="155"/>
  <c r="H425" i="155"/>
  <c r="N425" i="155" s="1"/>
  <c r="M424" i="155"/>
  <c r="H424" i="155"/>
  <c r="J424" i="155" s="1"/>
  <c r="M423" i="155"/>
  <c r="H423" i="155"/>
  <c r="N423" i="155" s="1"/>
  <c r="M422" i="155"/>
  <c r="H422" i="155"/>
  <c r="N422" i="155" s="1"/>
  <c r="M421" i="155"/>
  <c r="H421" i="155"/>
  <c r="M420" i="155"/>
  <c r="H420" i="155"/>
  <c r="N420" i="155" s="1"/>
  <c r="M419" i="155"/>
  <c r="H419" i="155"/>
  <c r="N419" i="155" s="1"/>
  <c r="M418" i="155"/>
  <c r="H418" i="155"/>
  <c r="N418" i="155" s="1"/>
  <c r="M417" i="155"/>
  <c r="H417" i="155"/>
  <c r="N417" i="155" s="1"/>
  <c r="M416" i="155"/>
  <c r="H416" i="155"/>
  <c r="J416" i="155" s="1"/>
  <c r="M415" i="155"/>
  <c r="H415" i="155"/>
  <c r="N415" i="155" s="1"/>
  <c r="M414" i="155"/>
  <c r="H414" i="155"/>
  <c r="N414" i="155" s="1"/>
  <c r="M413" i="155"/>
  <c r="H413" i="155"/>
  <c r="N413" i="155" s="1"/>
  <c r="M412" i="155"/>
  <c r="H412" i="155"/>
  <c r="N412" i="155" s="1"/>
  <c r="M411" i="155"/>
  <c r="H411" i="155"/>
  <c r="N411" i="155" s="1"/>
  <c r="M410" i="155"/>
  <c r="H410" i="155"/>
  <c r="M409" i="155"/>
  <c r="H409" i="155"/>
  <c r="N409" i="155" s="1"/>
  <c r="M408" i="155"/>
  <c r="H408" i="155"/>
  <c r="J408" i="155" s="1"/>
  <c r="M407" i="155"/>
  <c r="H407" i="155"/>
  <c r="N407" i="155" s="1"/>
  <c r="M406" i="155"/>
  <c r="H406" i="155"/>
  <c r="N406" i="155" s="1"/>
  <c r="N405" i="155"/>
  <c r="N404" i="155"/>
  <c r="N403" i="155"/>
  <c r="N402" i="155"/>
  <c r="M398" i="155"/>
  <c r="F398" i="155"/>
  <c r="G398" i="155" s="1"/>
  <c r="H398" i="155" s="1"/>
  <c r="M397" i="155"/>
  <c r="F397" i="155"/>
  <c r="G397" i="155" s="1"/>
  <c r="H397" i="155" s="1"/>
  <c r="N397" i="155" s="1"/>
  <c r="M396" i="155"/>
  <c r="F396" i="155"/>
  <c r="G396" i="155" s="1"/>
  <c r="H396" i="155" s="1"/>
  <c r="M395" i="155"/>
  <c r="F395" i="155"/>
  <c r="G395" i="155" s="1"/>
  <c r="H395" i="155" s="1"/>
  <c r="M394" i="155"/>
  <c r="F394" i="155"/>
  <c r="G394" i="155" s="1"/>
  <c r="H394" i="155" s="1"/>
  <c r="M393" i="155"/>
  <c r="F393" i="155"/>
  <c r="G393" i="155" s="1"/>
  <c r="H393" i="155" s="1"/>
  <c r="M392" i="155"/>
  <c r="F392" i="155"/>
  <c r="G392" i="155" s="1"/>
  <c r="H392" i="155" s="1"/>
  <c r="N392" i="155" s="1"/>
  <c r="M391" i="155"/>
  <c r="F391" i="155"/>
  <c r="G391" i="155" s="1"/>
  <c r="H391" i="155" s="1"/>
  <c r="M390" i="155"/>
  <c r="F390" i="155"/>
  <c r="G390" i="155" s="1"/>
  <c r="H390" i="155" s="1"/>
  <c r="G389" i="155"/>
  <c r="H389" i="155" s="1"/>
  <c r="F388" i="155"/>
  <c r="G388" i="155" s="1"/>
  <c r="H388" i="155" s="1"/>
  <c r="F387" i="155"/>
  <c r="G387" i="155" s="1"/>
  <c r="H387" i="155" s="1"/>
  <c r="F386" i="155"/>
  <c r="G386" i="155" s="1"/>
  <c r="H386" i="155" s="1"/>
  <c r="M382" i="155"/>
  <c r="F382" i="155"/>
  <c r="G382" i="155" s="1"/>
  <c r="H382" i="155" s="1"/>
  <c r="N382" i="155" s="1"/>
  <c r="M381" i="155"/>
  <c r="F381" i="155"/>
  <c r="G381" i="155" s="1"/>
  <c r="H381" i="155" s="1"/>
  <c r="M380" i="155"/>
  <c r="F380" i="155"/>
  <c r="G380" i="155" s="1"/>
  <c r="H380" i="155" s="1"/>
  <c r="M379" i="155"/>
  <c r="F379" i="155"/>
  <c r="G379" i="155" s="1"/>
  <c r="H379" i="155" s="1"/>
  <c r="N379" i="155" s="1"/>
  <c r="M378" i="155"/>
  <c r="F378" i="155"/>
  <c r="G378" i="155" s="1"/>
  <c r="H378" i="155" s="1"/>
  <c r="M377" i="155"/>
  <c r="F377" i="155"/>
  <c r="G377" i="155" s="1"/>
  <c r="H377" i="155" s="1"/>
  <c r="M376" i="155"/>
  <c r="F376" i="155"/>
  <c r="G376" i="155" s="1"/>
  <c r="H376" i="155" s="1"/>
  <c r="M375" i="155"/>
  <c r="F375" i="155"/>
  <c r="G375" i="155" s="1"/>
  <c r="H375" i="155" s="1"/>
  <c r="M374" i="155"/>
  <c r="F374" i="155"/>
  <c r="G374" i="155" s="1"/>
  <c r="H374" i="155" s="1"/>
  <c r="M373" i="155"/>
  <c r="F373" i="155"/>
  <c r="G373" i="155" s="1"/>
  <c r="H373" i="155" s="1"/>
  <c r="M372" i="155"/>
  <c r="F372" i="155"/>
  <c r="G372" i="155" s="1"/>
  <c r="H372" i="155" s="1"/>
  <c r="M371" i="155"/>
  <c r="F371" i="155"/>
  <c r="G371" i="155" s="1"/>
  <c r="H371" i="155" s="1"/>
  <c r="R368" i="155"/>
  <c r="M347" i="155"/>
  <c r="H347" i="155"/>
  <c r="N347" i="155" s="1"/>
  <c r="M346" i="155"/>
  <c r="H346" i="155"/>
  <c r="N346" i="155" s="1"/>
  <c r="M345" i="155"/>
  <c r="H345" i="155"/>
  <c r="M344" i="155"/>
  <c r="H344" i="155"/>
  <c r="N344" i="155" s="1"/>
  <c r="M343" i="155"/>
  <c r="H343" i="155"/>
  <c r="N343" i="155" s="1"/>
  <c r="M339" i="155"/>
  <c r="H339" i="155"/>
  <c r="N339" i="155" s="1"/>
  <c r="M338" i="155"/>
  <c r="H338" i="155"/>
  <c r="N338" i="155" s="1"/>
  <c r="M337" i="155"/>
  <c r="H337" i="155"/>
  <c r="N337" i="155" s="1"/>
  <c r="M336" i="155"/>
  <c r="H336" i="155"/>
  <c r="J336" i="155" s="1"/>
  <c r="M335" i="155"/>
  <c r="H335" i="155"/>
  <c r="J335" i="155" s="1"/>
  <c r="M334" i="155"/>
  <c r="H334" i="155"/>
  <c r="N334" i="155" s="1"/>
  <c r="M333" i="155"/>
  <c r="H333" i="155"/>
  <c r="N333" i="155" s="1"/>
  <c r="M332" i="155"/>
  <c r="H332" i="155"/>
  <c r="N332" i="155" s="1"/>
  <c r="M331" i="155"/>
  <c r="H331" i="155"/>
  <c r="N331" i="155" s="1"/>
  <c r="M330" i="155"/>
  <c r="H330" i="155"/>
  <c r="N330" i="155" s="1"/>
  <c r="M329" i="155"/>
  <c r="H329" i="155"/>
  <c r="N329" i="155" s="1"/>
  <c r="M328" i="155"/>
  <c r="H328" i="155"/>
  <c r="J328" i="155" s="1"/>
  <c r="M327" i="155"/>
  <c r="H327" i="155"/>
  <c r="J327" i="155" s="1"/>
  <c r="M326" i="155"/>
  <c r="H326" i="155"/>
  <c r="N326" i="155" s="1"/>
  <c r="M325" i="155"/>
  <c r="H325" i="155"/>
  <c r="M324" i="155"/>
  <c r="H324" i="155"/>
  <c r="N324" i="155" s="1"/>
  <c r="M323" i="155"/>
  <c r="H323" i="155"/>
  <c r="N323" i="155" s="1"/>
  <c r="M322" i="155"/>
  <c r="H322" i="155"/>
  <c r="N322" i="155" s="1"/>
  <c r="M321" i="155"/>
  <c r="H321" i="155"/>
  <c r="N321" i="155" s="1"/>
  <c r="N319" i="155"/>
  <c r="N318" i="155"/>
  <c r="M310" i="155"/>
  <c r="F310" i="155"/>
  <c r="G310" i="155" s="1"/>
  <c r="H310" i="155" s="1"/>
  <c r="M309" i="155"/>
  <c r="F309" i="155"/>
  <c r="G309" i="155" s="1"/>
  <c r="H309" i="155" s="1"/>
  <c r="M308" i="155"/>
  <c r="F308" i="155"/>
  <c r="G308" i="155" s="1"/>
  <c r="H308" i="155" s="1"/>
  <c r="M307" i="155"/>
  <c r="F307" i="155"/>
  <c r="G307" i="155" s="1"/>
  <c r="H307" i="155" s="1"/>
  <c r="M306" i="155"/>
  <c r="F306" i="155"/>
  <c r="G306" i="155" s="1"/>
  <c r="H306" i="155" s="1"/>
  <c r="M305" i="155"/>
  <c r="F305" i="155"/>
  <c r="G305" i="155" s="1"/>
  <c r="H305" i="155" s="1"/>
  <c r="M304" i="155"/>
  <c r="F304" i="155"/>
  <c r="G304" i="155" s="1"/>
  <c r="H304" i="155" s="1"/>
  <c r="N304" i="155" s="1"/>
  <c r="M303" i="155"/>
  <c r="F303" i="155"/>
  <c r="G303" i="155" s="1"/>
  <c r="H303" i="155" s="1"/>
  <c r="M302" i="155"/>
  <c r="F302" i="155"/>
  <c r="G302" i="155" s="1"/>
  <c r="H302" i="155" s="1"/>
  <c r="M301" i="155"/>
  <c r="F301" i="155"/>
  <c r="G301" i="155" s="1"/>
  <c r="H301" i="155" s="1"/>
  <c r="F300" i="155"/>
  <c r="G300" i="155" s="1"/>
  <c r="H300" i="155" s="1"/>
  <c r="F299" i="155"/>
  <c r="G299" i="155" s="1"/>
  <c r="H299" i="155" s="1"/>
  <c r="F298" i="155"/>
  <c r="G298" i="155" s="1"/>
  <c r="H298" i="155" s="1"/>
  <c r="M294" i="155"/>
  <c r="F294" i="155"/>
  <c r="G294" i="155" s="1"/>
  <c r="H294" i="155" s="1"/>
  <c r="M293" i="155"/>
  <c r="F293" i="155"/>
  <c r="G293" i="155" s="1"/>
  <c r="H293" i="155" s="1"/>
  <c r="N293" i="155" s="1"/>
  <c r="M292" i="155"/>
  <c r="F292" i="155"/>
  <c r="G292" i="155" s="1"/>
  <c r="H292" i="155" s="1"/>
  <c r="M291" i="155"/>
  <c r="F291" i="155"/>
  <c r="G291" i="155" s="1"/>
  <c r="H291" i="155" s="1"/>
  <c r="M290" i="155"/>
  <c r="F290" i="155"/>
  <c r="G290" i="155" s="1"/>
  <c r="H290" i="155" s="1"/>
  <c r="M289" i="155"/>
  <c r="F289" i="155"/>
  <c r="G289" i="155" s="1"/>
  <c r="H289" i="155" s="1"/>
  <c r="M288" i="155"/>
  <c r="F288" i="155"/>
  <c r="G288" i="155" s="1"/>
  <c r="H288" i="155" s="1"/>
  <c r="M287" i="155"/>
  <c r="F287" i="155"/>
  <c r="G287" i="155" s="1"/>
  <c r="H287" i="155" s="1"/>
  <c r="M286" i="155"/>
  <c r="F286" i="155"/>
  <c r="G286" i="155" s="1"/>
  <c r="H286" i="155" s="1"/>
  <c r="N285" i="155"/>
  <c r="M283" i="155"/>
  <c r="F283" i="155"/>
  <c r="G283" i="155" s="1"/>
  <c r="H283" i="155" s="1"/>
  <c r="R280" i="155"/>
  <c r="M259" i="155"/>
  <c r="H259" i="155"/>
  <c r="N259" i="155" s="1"/>
  <c r="M258" i="155"/>
  <c r="H258" i="155"/>
  <c r="N258" i="155" s="1"/>
  <c r="M257" i="155"/>
  <c r="H257" i="155"/>
  <c r="J257" i="155" s="1"/>
  <c r="M256" i="155"/>
  <c r="H256" i="155"/>
  <c r="M255" i="155"/>
  <c r="H255" i="155"/>
  <c r="N255" i="155" s="1"/>
  <c r="M251" i="155"/>
  <c r="H251" i="155"/>
  <c r="N251" i="155" s="1"/>
  <c r="M250" i="155"/>
  <c r="H250" i="155"/>
  <c r="M249" i="155"/>
  <c r="H249" i="155"/>
  <c r="N249" i="155" s="1"/>
  <c r="M248" i="155"/>
  <c r="H248" i="155"/>
  <c r="N248" i="155" s="1"/>
  <c r="M247" i="155"/>
  <c r="H247" i="155"/>
  <c r="N247" i="155" s="1"/>
  <c r="M246" i="155"/>
  <c r="H246" i="155"/>
  <c r="N246" i="155" s="1"/>
  <c r="M245" i="155"/>
  <c r="H245" i="155"/>
  <c r="M244" i="155"/>
  <c r="H244" i="155"/>
  <c r="N244" i="155" s="1"/>
  <c r="M243" i="155"/>
  <c r="H243" i="155"/>
  <c r="N243" i="155" s="1"/>
  <c r="M242" i="155"/>
  <c r="H242" i="155"/>
  <c r="J242" i="155" s="1"/>
  <c r="M241" i="155"/>
  <c r="H241" i="155"/>
  <c r="N241" i="155" s="1"/>
  <c r="M240" i="155"/>
  <c r="H240" i="155"/>
  <c r="N240" i="155" s="1"/>
  <c r="M239" i="155"/>
  <c r="H239" i="155"/>
  <c r="N239" i="155" s="1"/>
  <c r="M238" i="155"/>
  <c r="H238" i="155"/>
  <c r="N238" i="155" s="1"/>
  <c r="M237" i="155"/>
  <c r="H237" i="155"/>
  <c r="M236" i="155"/>
  <c r="H236" i="155"/>
  <c r="N236" i="155" s="1"/>
  <c r="M235" i="155"/>
  <c r="H235" i="155"/>
  <c r="J235" i="155" s="1"/>
  <c r="N233" i="155"/>
  <c r="N232" i="155"/>
  <c r="H229" i="155"/>
  <c r="H228" i="155"/>
  <c r="H227" i="155"/>
  <c r="H226" i="155"/>
  <c r="M222" i="155"/>
  <c r="F222" i="155"/>
  <c r="G222" i="155" s="1"/>
  <c r="H222" i="155" s="1"/>
  <c r="N222" i="155" s="1"/>
  <c r="M221" i="155"/>
  <c r="F221" i="155"/>
  <c r="G221" i="155" s="1"/>
  <c r="H221" i="155" s="1"/>
  <c r="M220" i="155"/>
  <c r="F220" i="155"/>
  <c r="G220" i="155" s="1"/>
  <c r="H220" i="155" s="1"/>
  <c r="M219" i="155"/>
  <c r="F219" i="155"/>
  <c r="G219" i="155" s="1"/>
  <c r="H219" i="155" s="1"/>
  <c r="M218" i="155"/>
  <c r="F218" i="155"/>
  <c r="G218" i="155" s="1"/>
  <c r="H218" i="155" s="1"/>
  <c r="F212" i="155"/>
  <c r="G212" i="155" s="1"/>
  <c r="H212" i="155" s="1"/>
  <c r="F211" i="155"/>
  <c r="G211" i="155" s="1"/>
  <c r="H211" i="155" s="1"/>
  <c r="F210" i="155"/>
  <c r="G210" i="155" s="1"/>
  <c r="H210" i="155" s="1"/>
  <c r="M206" i="155"/>
  <c r="F206" i="155"/>
  <c r="G206" i="155" s="1"/>
  <c r="H206" i="155" s="1"/>
  <c r="N206" i="155" s="1"/>
  <c r="M205" i="155"/>
  <c r="F205" i="155"/>
  <c r="G205" i="155" s="1"/>
  <c r="H205" i="155" s="1"/>
  <c r="M204" i="155"/>
  <c r="F204" i="155"/>
  <c r="G204" i="155" s="1"/>
  <c r="H204" i="155" s="1"/>
  <c r="M203" i="155"/>
  <c r="F203" i="155"/>
  <c r="G203" i="155" s="1"/>
  <c r="H203" i="155" s="1"/>
  <c r="M202" i="155"/>
  <c r="F202" i="155"/>
  <c r="G202" i="155" s="1"/>
  <c r="H202" i="155" s="1"/>
  <c r="M195" i="155"/>
  <c r="F195" i="155"/>
  <c r="G195" i="155" s="1"/>
  <c r="H195" i="155" s="1"/>
  <c r="R192" i="155"/>
  <c r="M171" i="155"/>
  <c r="H171" i="155"/>
  <c r="M170" i="155"/>
  <c r="H170" i="155"/>
  <c r="N170" i="155" s="1"/>
  <c r="M169" i="155"/>
  <c r="H169" i="155"/>
  <c r="M168" i="155"/>
  <c r="H168" i="155"/>
  <c r="M167" i="155"/>
  <c r="H167" i="155"/>
  <c r="N167" i="155" s="1"/>
  <c r="M163" i="155"/>
  <c r="H163" i="155"/>
  <c r="M162" i="155"/>
  <c r="H162" i="155"/>
  <c r="J162" i="155" s="1"/>
  <c r="M161" i="155"/>
  <c r="H161" i="155"/>
  <c r="J161" i="155" s="1"/>
  <c r="M160" i="155"/>
  <c r="H160" i="155"/>
  <c r="N160" i="155" s="1"/>
  <c r="M159" i="155"/>
  <c r="H159" i="155"/>
  <c r="N159" i="155" s="1"/>
  <c r="M158" i="155"/>
  <c r="H158" i="155"/>
  <c r="J158" i="155" s="1"/>
  <c r="M157" i="155"/>
  <c r="H157" i="155"/>
  <c r="M156" i="155"/>
  <c r="H156" i="155"/>
  <c r="N156" i="155" s="1"/>
  <c r="M155" i="155"/>
  <c r="H155" i="155"/>
  <c r="N155" i="155" s="1"/>
  <c r="M154" i="155"/>
  <c r="H154" i="155"/>
  <c r="J154" i="155" s="1"/>
  <c r="M153" i="155"/>
  <c r="H153" i="155"/>
  <c r="J153" i="155" s="1"/>
  <c r="M152" i="155"/>
  <c r="H152" i="155"/>
  <c r="N152" i="155" s="1"/>
  <c r="M151" i="155"/>
  <c r="H151" i="155"/>
  <c r="N151" i="155" s="1"/>
  <c r="M150" i="155"/>
  <c r="H150" i="155"/>
  <c r="M149" i="155"/>
  <c r="H149" i="155"/>
  <c r="J149" i="155" s="1"/>
  <c r="M148" i="155"/>
  <c r="H148" i="155"/>
  <c r="M147" i="155"/>
  <c r="H147" i="155"/>
  <c r="N147" i="155" s="1"/>
  <c r="M146" i="155"/>
  <c r="H146" i="155"/>
  <c r="N146" i="155" s="1"/>
  <c r="M145" i="155"/>
  <c r="H145" i="155"/>
  <c r="J145" i="155" s="1"/>
  <c r="M144" i="155"/>
  <c r="H144" i="155"/>
  <c r="N144" i="155" s="1"/>
  <c r="N143" i="155"/>
  <c r="M134" i="155"/>
  <c r="F134" i="155"/>
  <c r="G134" i="155" s="1"/>
  <c r="H134" i="155" s="1"/>
  <c r="M133" i="155"/>
  <c r="F133" i="155"/>
  <c r="G133" i="155" s="1"/>
  <c r="H133" i="155" s="1"/>
  <c r="M132" i="155"/>
  <c r="F132" i="155"/>
  <c r="G132" i="155" s="1"/>
  <c r="H132" i="155" s="1"/>
  <c r="M131" i="155"/>
  <c r="F131" i="155"/>
  <c r="G131" i="155" s="1"/>
  <c r="H131" i="155" s="1"/>
  <c r="M130" i="155"/>
  <c r="F130" i="155"/>
  <c r="G130" i="155" s="1"/>
  <c r="H130" i="155" s="1"/>
  <c r="M129" i="155"/>
  <c r="F129" i="155"/>
  <c r="G129" i="155" s="1"/>
  <c r="H129" i="155" s="1"/>
  <c r="M128" i="155"/>
  <c r="F128" i="155"/>
  <c r="G128" i="155" s="1"/>
  <c r="H128" i="155" s="1"/>
  <c r="F124" i="155"/>
  <c r="G124" i="155" s="1"/>
  <c r="H124" i="155" s="1"/>
  <c r="F123" i="155"/>
  <c r="G123" i="155" s="1"/>
  <c r="H123" i="155" s="1"/>
  <c r="F122" i="155"/>
  <c r="G122" i="155" s="1"/>
  <c r="H122" i="155" s="1"/>
  <c r="M118" i="155"/>
  <c r="F118" i="155"/>
  <c r="G118" i="155" s="1"/>
  <c r="H118" i="155" s="1"/>
  <c r="M117" i="155"/>
  <c r="F117" i="155"/>
  <c r="G117" i="155" s="1"/>
  <c r="H117" i="155" s="1"/>
  <c r="M116" i="155"/>
  <c r="F116" i="155"/>
  <c r="G116" i="155" s="1"/>
  <c r="H116" i="155" s="1"/>
  <c r="N116" i="155" s="1"/>
  <c r="M115" i="155"/>
  <c r="F115" i="155"/>
  <c r="G115" i="155" s="1"/>
  <c r="H115" i="155" s="1"/>
  <c r="M114" i="155"/>
  <c r="F114" i="155"/>
  <c r="G114" i="155" s="1"/>
  <c r="H114" i="155" s="1"/>
  <c r="M113" i="155"/>
  <c r="F113" i="155"/>
  <c r="G113" i="155" s="1"/>
  <c r="H113" i="155" s="1"/>
  <c r="M112" i="155"/>
  <c r="F112" i="155"/>
  <c r="G112" i="155" s="1"/>
  <c r="H112" i="155" s="1"/>
  <c r="M111" i="155"/>
  <c r="F111" i="155"/>
  <c r="G111" i="155" s="1"/>
  <c r="H111" i="155" s="1"/>
  <c r="M110" i="155"/>
  <c r="F110" i="155"/>
  <c r="G110" i="155" s="1"/>
  <c r="H110" i="155" s="1"/>
  <c r="M109" i="155"/>
  <c r="F109" i="155"/>
  <c r="G109" i="155" s="1"/>
  <c r="H109" i="155" s="1"/>
  <c r="M108" i="155"/>
  <c r="F108" i="155"/>
  <c r="G108" i="155" s="1"/>
  <c r="H108" i="155" s="1"/>
  <c r="M107" i="155"/>
  <c r="F107" i="155"/>
  <c r="G107" i="155" s="1"/>
  <c r="H107" i="155" s="1"/>
  <c r="R104" i="155"/>
  <c r="R83" i="155"/>
  <c r="R171" i="155" s="1"/>
  <c r="R259" i="155" s="1"/>
  <c r="R347" i="155" s="1"/>
  <c r="R435" i="155" s="1"/>
  <c r="R523" i="155" s="1"/>
  <c r="R611" i="155" s="1"/>
  <c r="R699" i="155" s="1"/>
  <c r="R787" i="155" s="1"/>
  <c r="R875" i="155" s="1"/>
  <c r="R963" i="155" s="1"/>
  <c r="R1051" i="155" s="1"/>
  <c r="R1139" i="155" s="1"/>
  <c r="R1227" i="155" s="1"/>
  <c r="R1315" i="155" s="1"/>
  <c r="R1403" i="155" s="1"/>
  <c r="M83" i="155"/>
  <c r="H83" i="155"/>
  <c r="N83" i="155" s="1"/>
  <c r="R82" i="155"/>
  <c r="R170" i="155" s="1"/>
  <c r="R258" i="155" s="1"/>
  <c r="R346" i="155" s="1"/>
  <c r="R434" i="155" s="1"/>
  <c r="R522" i="155" s="1"/>
  <c r="R610" i="155" s="1"/>
  <c r="R698" i="155" s="1"/>
  <c r="R786" i="155" s="1"/>
  <c r="R874" i="155" s="1"/>
  <c r="R962" i="155" s="1"/>
  <c r="R1050" i="155" s="1"/>
  <c r="R1138" i="155" s="1"/>
  <c r="R1226" i="155" s="1"/>
  <c r="R1314" i="155" s="1"/>
  <c r="R1402" i="155" s="1"/>
  <c r="M82" i="155"/>
  <c r="H82" i="155"/>
  <c r="N82" i="155" s="1"/>
  <c r="R81" i="155"/>
  <c r="R169" i="155" s="1"/>
  <c r="R257" i="155" s="1"/>
  <c r="R345" i="155" s="1"/>
  <c r="R433" i="155" s="1"/>
  <c r="R521" i="155" s="1"/>
  <c r="R609" i="155" s="1"/>
  <c r="R697" i="155" s="1"/>
  <c r="R785" i="155" s="1"/>
  <c r="R873" i="155" s="1"/>
  <c r="R961" i="155" s="1"/>
  <c r="R1049" i="155" s="1"/>
  <c r="R1137" i="155" s="1"/>
  <c r="R1225" i="155" s="1"/>
  <c r="R1313" i="155" s="1"/>
  <c r="R1401" i="155" s="1"/>
  <c r="M81" i="155"/>
  <c r="H81" i="155"/>
  <c r="R80" i="155"/>
  <c r="R168" i="155" s="1"/>
  <c r="R256" i="155" s="1"/>
  <c r="R344" i="155" s="1"/>
  <c r="R432" i="155" s="1"/>
  <c r="R520" i="155" s="1"/>
  <c r="R608" i="155" s="1"/>
  <c r="R696" i="155" s="1"/>
  <c r="R784" i="155" s="1"/>
  <c r="R872" i="155" s="1"/>
  <c r="R960" i="155" s="1"/>
  <c r="R1048" i="155" s="1"/>
  <c r="R1136" i="155" s="1"/>
  <c r="R1224" i="155" s="1"/>
  <c r="R1312" i="155" s="1"/>
  <c r="R1400" i="155" s="1"/>
  <c r="N80" i="155"/>
  <c r="M80" i="155"/>
  <c r="R79" i="155"/>
  <c r="R167" i="155" s="1"/>
  <c r="R255" i="155" s="1"/>
  <c r="R343" i="155" s="1"/>
  <c r="R431" i="155" s="1"/>
  <c r="R519" i="155" s="1"/>
  <c r="R607" i="155" s="1"/>
  <c r="R695" i="155" s="1"/>
  <c r="R783" i="155" s="1"/>
  <c r="R871" i="155" s="1"/>
  <c r="R959" i="155" s="1"/>
  <c r="R1047" i="155" s="1"/>
  <c r="R1135" i="155" s="1"/>
  <c r="R1223" i="155" s="1"/>
  <c r="R1311" i="155" s="1"/>
  <c r="R1399" i="155" s="1"/>
  <c r="N79" i="155"/>
  <c r="M79" i="155"/>
  <c r="R75" i="155"/>
  <c r="R163" i="155" s="1"/>
  <c r="R251" i="155" s="1"/>
  <c r="R339" i="155" s="1"/>
  <c r="R427" i="155" s="1"/>
  <c r="R515" i="155" s="1"/>
  <c r="R603" i="155" s="1"/>
  <c r="R691" i="155" s="1"/>
  <c r="R779" i="155" s="1"/>
  <c r="R867" i="155" s="1"/>
  <c r="R955" i="155" s="1"/>
  <c r="R1043" i="155" s="1"/>
  <c r="R1131" i="155" s="1"/>
  <c r="R1219" i="155" s="1"/>
  <c r="R1307" i="155" s="1"/>
  <c r="R1395" i="155" s="1"/>
  <c r="M75" i="155"/>
  <c r="H75" i="155"/>
  <c r="N75" i="155" s="1"/>
  <c r="R74" i="155"/>
  <c r="R162" i="155" s="1"/>
  <c r="R250" i="155" s="1"/>
  <c r="R338" i="155" s="1"/>
  <c r="R426" i="155" s="1"/>
  <c r="R514" i="155" s="1"/>
  <c r="R602" i="155" s="1"/>
  <c r="R690" i="155" s="1"/>
  <c r="R778" i="155" s="1"/>
  <c r="R866" i="155" s="1"/>
  <c r="R954" i="155" s="1"/>
  <c r="R1042" i="155" s="1"/>
  <c r="R1130" i="155" s="1"/>
  <c r="R1218" i="155" s="1"/>
  <c r="R1306" i="155" s="1"/>
  <c r="R1394" i="155" s="1"/>
  <c r="M74" i="155"/>
  <c r="H74" i="155"/>
  <c r="N74" i="155" s="1"/>
  <c r="R73" i="155"/>
  <c r="R161" i="155" s="1"/>
  <c r="R249" i="155" s="1"/>
  <c r="R337" i="155" s="1"/>
  <c r="R425" i="155" s="1"/>
  <c r="R513" i="155" s="1"/>
  <c r="R601" i="155" s="1"/>
  <c r="R689" i="155" s="1"/>
  <c r="R777" i="155" s="1"/>
  <c r="R865" i="155" s="1"/>
  <c r="R953" i="155" s="1"/>
  <c r="R1041" i="155" s="1"/>
  <c r="R1129" i="155" s="1"/>
  <c r="R1217" i="155" s="1"/>
  <c r="R1305" i="155" s="1"/>
  <c r="R1393" i="155" s="1"/>
  <c r="M73" i="155"/>
  <c r="H73" i="155"/>
  <c r="N73" i="155" s="1"/>
  <c r="R72" i="155"/>
  <c r="R160" i="155" s="1"/>
  <c r="R248" i="155" s="1"/>
  <c r="R336" i="155" s="1"/>
  <c r="R424" i="155" s="1"/>
  <c r="R512" i="155" s="1"/>
  <c r="R600" i="155" s="1"/>
  <c r="R688" i="155" s="1"/>
  <c r="R776" i="155" s="1"/>
  <c r="R864" i="155" s="1"/>
  <c r="R952" i="155" s="1"/>
  <c r="R1040" i="155" s="1"/>
  <c r="R1128" i="155" s="1"/>
  <c r="R1216" i="155" s="1"/>
  <c r="R1304" i="155" s="1"/>
  <c r="R1392" i="155" s="1"/>
  <c r="M72" i="155"/>
  <c r="H72" i="155"/>
  <c r="N72" i="155" s="1"/>
  <c r="R71" i="155"/>
  <c r="R159" i="155" s="1"/>
  <c r="R247" i="155" s="1"/>
  <c r="R335" i="155" s="1"/>
  <c r="R423" i="155" s="1"/>
  <c r="R511" i="155" s="1"/>
  <c r="R599" i="155" s="1"/>
  <c r="R687" i="155" s="1"/>
  <c r="R775" i="155" s="1"/>
  <c r="R863" i="155" s="1"/>
  <c r="R951" i="155" s="1"/>
  <c r="R1039" i="155" s="1"/>
  <c r="R1127" i="155" s="1"/>
  <c r="R1215" i="155" s="1"/>
  <c r="R1303" i="155" s="1"/>
  <c r="R1391" i="155" s="1"/>
  <c r="M71" i="155"/>
  <c r="H71" i="155"/>
  <c r="N71" i="155" s="1"/>
  <c r="R70" i="155"/>
  <c r="R158" i="155" s="1"/>
  <c r="R246" i="155" s="1"/>
  <c r="R334" i="155" s="1"/>
  <c r="R422" i="155" s="1"/>
  <c r="R510" i="155" s="1"/>
  <c r="R598" i="155" s="1"/>
  <c r="R686" i="155" s="1"/>
  <c r="R774" i="155" s="1"/>
  <c r="R862" i="155" s="1"/>
  <c r="R950" i="155" s="1"/>
  <c r="R1038" i="155" s="1"/>
  <c r="R1126" i="155" s="1"/>
  <c r="R1214" i="155" s="1"/>
  <c r="R1302" i="155" s="1"/>
  <c r="R1390" i="155" s="1"/>
  <c r="M70" i="155"/>
  <c r="H70" i="155"/>
  <c r="J70" i="155" s="1"/>
  <c r="R69" i="155"/>
  <c r="R157" i="155" s="1"/>
  <c r="R245" i="155" s="1"/>
  <c r="R333" i="155" s="1"/>
  <c r="R421" i="155" s="1"/>
  <c r="R509" i="155" s="1"/>
  <c r="R597" i="155" s="1"/>
  <c r="R685" i="155" s="1"/>
  <c r="R773" i="155" s="1"/>
  <c r="R861" i="155" s="1"/>
  <c r="R949" i="155" s="1"/>
  <c r="R1037" i="155" s="1"/>
  <c r="R1125" i="155" s="1"/>
  <c r="R1213" i="155" s="1"/>
  <c r="R1301" i="155" s="1"/>
  <c r="R1389" i="155" s="1"/>
  <c r="M69" i="155"/>
  <c r="H69" i="155"/>
  <c r="N69" i="155" s="1"/>
  <c r="R68" i="155"/>
  <c r="R156" i="155" s="1"/>
  <c r="R244" i="155" s="1"/>
  <c r="R332" i="155" s="1"/>
  <c r="R420" i="155" s="1"/>
  <c r="R508" i="155" s="1"/>
  <c r="R596" i="155" s="1"/>
  <c r="R684" i="155" s="1"/>
  <c r="R772" i="155" s="1"/>
  <c r="R860" i="155" s="1"/>
  <c r="R948" i="155" s="1"/>
  <c r="R1036" i="155" s="1"/>
  <c r="R1124" i="155" s="1"/>
  <c r="R1212" i="155" s="1"/>
  <c r="R1300" i="155" s="1"/>
  <c r="R1388" i="155" s="1"/>
  <c r="M68" i="155"/>
  <c r="H68" i="155"/>
  <c r="N68" i="155" s="1"/>
  <c r="R67" i="155"/>
  <c r="R155" i="155" s="1"/>
  <c r="R243" i="155" s="1"/>
  <c r="R331" i="155" s="1"/>
  <c r="R419" i="155" s="1"/>
  <c r="R507" i="155" s="1"/>
  <c r="R595" i="155" s="1"/>
  <c r="R683" i="155" s="1"/>
  <c r="R771" i="155" s="1"/>
  <c r="R859" i="155" s="1"/>
  <c r="R947" i="155" s="1"/>
  <c r="R1035" i="155" s="1"/>
  <c r="R1123" i="155" s="1"/>
  <c r="R1211" i="155" s="1"/>
  <c r="R1299" i="155" s="1"/>
  <c r="R1387" i="155" s="1"/>
  <c r="M67" i="155"/>
  <c r="H67" i="155"/>
  <c r="N67" i="155" s="1"/>
  <c r="R66" i="155"/>
  <c r="R154" i="155" s="1"/>
  <c r="R242" i="155" s="1"/>
  <c r="R330" i="155" s="1"/>
  <c r="R418" i="155" s="1"/>
  <c r="R506" i="155" s="1"/>
  <c r="R594" i="155" s="1"/>
  <c r="R682" i="155" s="1"/>
  <c r="R770" i="155" s="1"/>
  <c r="R858" i="155" s="1"/>
  <c r="R946" i="155" s="1"/>
  <c r="R1034" i="155" s="1"/>
  <c r="R1122" i="155" s="1"/>
  <c r="R1210" i="155" s="1"/>
  <c r="R1298" i="155" s="1"/>
  <c r="R1386" i="155" s="1"/>
  <c r="M66" i="155"/>
  <c r="H66" i="155"/>
  <c r="N66" i="155" s="1"/>
  <c r="R65" i="155"/>
  <c r="R153" i="155" s="1"/>
  <c r="R241" i="155" s="1"/>
  <c r="R329" i="155" s="1"/>
  <c r="R417" i="155" s="1"/>
  <c r="R505" i="155" s="1"/>
  <c r="R593" i="155" s="1"/>
  <c r="R681" i="155" s="1"/>
  <c r="R769" i="155" s="1"/>
  <c r="R857" i="155" s="1"/>
  <c r="R945" i="155" s="1"/>
  <c r="R1033" i="155" s="1"/>
  <c r="R1121" i="155" s="1"/>
  <c r="R1209" i="155" s="1"/>
  <c r="R1297" i="155" s="1"/>
  <c r="R1385" i="155" s="1"/>
  <c r="M65" i="155"/>
  <c r="H65" i="155"/>
  <c r="J65" i="155" s="1"/>
  <c r="R64" i="155"/>
  <c r="R152" i="155" s="1"/>
  <c r="R240" i="155" s="1"/>
  <c r="R328" i="155" s="1"/>
  <c r="R416" i="155" s="1"/>
  <c r="R504" i="155" s="1"/>
  <c r="R592" i="155" s="1"/>
  <c r="R680" i="155" s="1"/>
  <c r="R768" i="155" s="1"/>
  <c r="R856" i="155" s="1"/>
  <c r="R944" i="155" s="1"/>
  <c r="R1032" i="155" s="1"/>
  <c r="R1120" i="155" s="1"/>
  <c r="R1208" i="155" s="1"/>
  <c r="R1296" i="155" s="1"/>
  <c r="R1384" i="155" s="1"/>
  <c r="M64" i="155"/>
  <c r="H64" i="155"/>
  <c r="N64" i="155" s="1"/>
  <c r="R63" i="155"/>
  <c r="R151" i="155" s="1"/>
  <c r="R239" i="155" s="1"/>
  <c r="R327" i="155" s="1"/>
  <c r="R415" i="155" s="1"/>
  <c r="R503" i="155" s="1"/>
  <c r="R591" i="155" s="1"/>
  <c r="R679" i="155" s="1"/>
  <c r="R767" i="155" s="1"/>
  <c r="R855" i="155" s="1"/>
  <c r="R943" i="155" s="1"/>
  <c r="R1031" i="155" s="1"/>
  <c r="R1119" i="155" s="1"/>
  <c r="R1207" i="155" s="1"/>
  <c r="R1295" i="155" s="1"/>
  <c r="R1383" i="155" s="1"/>
  <c r="M63" i="155"/>
  <c r="H63" i="155"/>
  <c r="J63" i="155" s="1"/>
  <c r="R62" i="155"/>
  <c r="R150" i="155" s="1"/>
  <c r="R238" i="155" s="1"/>
  <c r="R326" i="155" s="1"/>
  <c r="R414" i="155" s="1"/>
  <c r="R502" i="155" s="1"/>
  <c r="R590" i="155" s="1"/>
  <c r="R678" i="155" s="1"/>
  <c r="R766" i="155" s="1"/>
  <c r="R854" i="155" s="1"/>
  <c r="R942" i="155" s="1"/>
  <c r="R1030" i="155" s="1"/>
  <c r="R1118" i="155" s="1"/>
  <c r="R1206" i="155" s="1"/>
  <c r="R1294" i="155" s="1"/>
  <c r="R1382" i="155" s="1"/>
  <c r="M62" i="155"/>
  <c r="H62" i="155"/>
  <c r="J62" i="155" s="1"/>
  <c r="R61" i="155"/>
  <c r="R149" i="155" s="1"/>
  <c r="R237" i="155" s="1"/>
  <c r="R325" i="155" s="1"/>
  <c r="R413" i="155" s="1"/>
  <c r="R501" i="155" s="1"/>
  <c r="R589" i="155" s="1"/>
  <c r="R677" i="155" s="1"/>
  <c r="R765" i="155" s="1"/>
  <c r="R853" i="155" s="1"/>
  <c r="R941" i="155" s="1"/>
  <c r="R1029" i="155" s="1"/>
  <c r="R1117" i="155" s="1"/>
  <c r="R1205" i="155" s="1"/>
  <c r="R1293" i="155" s="1"/>
  <c r="R1381" i="155" s="1"/>
  <c r="M61" i="155"/>
  <c r="H61" i="155"/>
  <c r="J61" i="155" s="1"/>
  <c r="R60" i="155"/>
  <c r="R148" i="155" s="1"/>
  <c r="R236" i="155" s="1"/>
  <c r="R324" i="155" s="1"/>
  <c r="R412" i="155" s="1"/>
  <c r="R500" i="155" s="1"/>
  <c r="R588" i="155" s="1"/>
  <c r="R676" i="155" s="1"/>
  <c r="R764" i="155" s="1"/>
  <c r="R852" i="155" s="1"/>
  <c r="R940" i="155" s="1"/>
  <c r="R1028" i="155" s="1"/>
  <c r="R1116" i="155" s="1"/>
  <c r="R1204" i="155" s="1"/>
  <c r="R1292" i="155" s="1"/>
  <c r="R1380" i="155" s="1"/>
  <c r="M60" i="155"/>
  <c r="H60" i="155"/>
  <c r="N60" i="155" s="1"/>
  <c r="R59" i="155"/>
  <c r="R147" i="155" s="1"/>
  <c r="R235" i="155" s="1"/>
  <c r="R323" i="155" s="1"/>
  <c r="R411" i="155" s="1"/>
  <c r="R499" i="155" s="1"/>
  <c r="R587" i="155" s="1"/>
  <c r="R675" i="155" s="1"/>
  <c r="R763" i="155" s="1"/>
  <c r="R851" i="155" s="1"/>
  <c r="R939" i="155" s="1"/>
  <c r="R1027" i="155" s="1"/>
  <c r="R1115" i="155" s="1"/>
  <c r="R1203" i="155" s="1"/>
  <c r="R1291" i="155" s="1"/>
  <c r="R1379" i="155" s="1"/>
  <c r="H59" i="155"/>
  <c r="R58" i="155"/>
  <c r="R146" i="155" s="1"/>
  <c r="R234" i="155" s="1"/>
  <c r="R322" i="155" s="1"/>
  <c r="R410" i="155" s="1"/>
  <c r="R498" i="155" s="1"/>
  <c r="R586" i="155" s="1"/>
  <c r="R674" i="155" s="1"/>
  <c r="R762" i="155" s="1"/>
  <c r="R850" i="155" s="1"/>
  <c r="R938" i="155" s="1"/>
  <c r="R1026" i="155" s="1"/>
  <c r="R1114" i="155" s="1"/>
  <c r="R1202" i="155" s="1"/>
  <c r="R1290" i="155" s="1"/>
  <c r="R1378" i="155" s="1"/>
  <c r="H58" i="155"/>
  <c r="R57" i="155"/>
  <c r="R145" i="155" s="1"/>
  <c r="R233" i="155" s="1"/>
  <c r="R321" i="155" s="1"/>
  <c r="R409" i="155" s="1"/>
  <c r="R497" i="155" s="1"/>
  <c r="R585" i="155" s="1"/>
  <c r="R673" i="155" s="1"/>
  <c r="R761" i="155" s="1"/>
  <c r="R849" i="155" s="1"/>
  <c r="R937" i="155" s="1"/>
  <c r="R1025" i="155" s="1"/>
  <c r="R1113" i="155" s="1"/>
  <c r="R1201" i="155" s="1"/>
  <c r="R1289" i="155" s="1"/>
  <c r="R1377" i="155" s="1"/>
  <c r="H57" i="155"/>
  <c r="R56" i="155"/>
  <c r="R144" i="155" s="1"/>
  <c r="R232" i="155" s="1"/>
  <c r="R320" i="155" s="1"/>
  <c r="R408" i="155" s="1"/>
  <c r="R496" i="155" s="1"/>
  <c r="R584" i="155" s="1"/>
  <c r="R672" i="155" s="1"/>
  <c r="R760" i="155" s="1"/>
  <c r="R848" i="155" s="1"/>
  <c r="R936" i="155" s="1"/>
  <c r="R1024" i="155" s="1"/>
  <c r="R1112" i="155" s="1"/>
  <c r="R1200" i="155" s="1"/>
  <c r="R1288" i="155" s="1"/>
  <c r="R1376" i="155" s="1"/>
  <c r="H56" i="155"/>
  <c r="R55" i="155"/>
  <c r="R143" i="155" s="1"/>
  <c r="R231" i="155" s="1"/>
  <c r="R319" i="155" s="1"/>
  <c r="R407" i="155" s="1"/>
  <c r="R495" i="155" s="1"/>
  <c r="R583" i="155" s="1"/>
  <c r="R671" i="155" s="1"/>
  <c r="R759" i="155" s="1"/>
  <c r="R847" i="155" s="1"/>
  <c r="R935" i="155" s="1"/>
  <c r="R1023" i="155" s="1"/>
  <c r="R1111" i="155" s="1"/>
  <c r="R1199" i="155" s="1"/>
  <c r="R1287" i="155" s="1"/>
  <c r="R1375" i="155" s="1"/>
  <c r="H55" i="155"/>
  <c r="R54" i="155"/>
  <c r="R142" i="155" s="1"/>
  <c r="R230" i="155" s="1"/>
  <c r="R318" i="155" s="1"/>
  <c r="R406" i="155" s="1"/>
  <c r="R494" i="155" s="1"/>
  <c r="R582" i="155" s="1"/>
  <c r="R670" i="155" s="1"/>
  <c r="R758" i="155" s="1"/>
  <c r="R846" i="155" s="1"/>
  <c r="R934" i="155" s="1"/>
  <c r="R1022" i="155" s="1"/>
  <c r="R1110" i="155" s="1"/>
  <c r="R1198" i="155" s="1"/>
  <c r="R1286" i="155" s="1"/>
  <c r="R1374" i="155" s="1"/>
  <c r="R53" i="155"/>
  <c r="R141" i="155" s="1"/>
  <c r="R229" i="155" s="1"/>
  <c r="R317" i="155" s="1"/>
  <c r="R405" i="155" s="1"/>
  <c r="R493" i="155" s="1"/>
  <c r="R581" i="155" s="1"/>
  <c r="R669" i="155" s="1"/>
  <c r="R757" i="155" s="1"/>
  <c r="R845" i="155" s="1"/>
  <c r="R933" i="155" s="1"/>
  <c r="R1021" i="155" s="1"/>
  <c r="R1109" i="155" s="1"/>
  <c r="R1197" i="155" s="1"/>
  <c r="R1285" i="155" s="1"/>
  <c r="R1373" i="155" s="1"/>
  <c r="R52" i="155"/>
  <c r="R140" i="155" s="1"/>
  <c r="R228" i="155" s="1"/>
  <c r="R316" i="155" s="1"/>
  <c r="R404" i="155" s="1"/>
  <c r="R492" i="155" s="1"/>
  <c r="R580" i="155" s="1"/>
  <c r="R668" i="155" s="1"/>
  <c r="R756" i="155" s="1"/>
  <c r="R844" i="155" s="1"/>
  <c r="R932" i="155" s="1"/>
  <c r="R1020" i="155" s="1"/>
  <c r="R1108" i="155" s="1"/>
  <c r="R1196" i="155" s="1"/>
  <c r="R1284" i="155" s="1"/>
  <c r="R1372" i="155" s="1"/>
  <c r="R51" i="155"/>
  <c r="R139" i="155" s="1"/>
  <c r="R227" i="155" s="1"/>
  <c r="R315" i="155" s="1"/>
  <c r="R403" i="155" s="1"/>
  <c r="R491" i="155" s="1"/>
  <c r="R579" i="155" s="1"/>
  <c r="R667" i="155" s="1"/>
  <c r="R755" i="155" s="1"/>
  <c r="R843" i="155" s="1"/>
  <c r="R931" i="155" s="1"/>
  <c r="R1019" i="155" s="1"/>
  <c r="R1107" i="155" s="1"/>
  <c r="R1195" i="155" s="1"/>
  <c r="R1283" i="155" s="1"/>
  <c r="R1371" i="155" s="1"/>
  <c r="R50" i="155"/>
  <c r="R138" i="155" s="1"/>
  <c r="R226" i="155" s="1"/>
  <c r="R314" i="155" s="1"/>
  <c r="R402" i="155" s="1"/>
  <c r="R490" i="155" s="1"/>
  <c r="R578" i="155" s="1"/>
  <c r="R666" i="155" s="1"/>
  <c r="R754" i="155" s="1"/>
  <c r="R842" i="155" s="1"/>
  <c r="R930" i="155" s="1"/>
  <c r="R1018" i="155" s="1"/>
  <c r="R1106" i="155" s="1"/>
  <c r="R1194" i="155" s="1"/>
  <c r="R1282" i="155" s="1"/>
  <c r="R1370" i="155" s="1"/>
  <c r="R46" i="155"/>
  <c r="R134" i="155" s="1"/>
  <c r="R222" i="155" s="1"/>
  <c r="R310" i="155" s="1"/>
  <c r="R398" i="155" s="1"/>
  <c r="R486" i="155" s="1"/>
  <c r="R574" i="155" s="1"/>
  <c r="R662" i="155" s="1"/>
  <c r="R750" i="155" s="1"/>
  <c r="R838" i="155" s="1"/>
  <c r="R926" i="155" s="1"/>
  <c r="R1014" i="155" s="1"/>
  <c r="R1102" i="155" s="1"/>
  <c r="R1190" i="155" s="1"/>
  <c r="R1278" i="155" s="1"/>
  <c r="R1366" i="155" s="1"/>
  <c r="M46" i="155"/>
  <c r="F46" i="155"/>
  <c r="G46" i="155" s="1"/>
  <c r="H46" i="155" s="1"/>
  <c r="R45" i="155"/>
  <c r="R133" i="155" s="1"/>
  <c r="R221" i="155" s="1"/>
  <c r="R309" i="155" s="1"/>
  <c r="R397" i="155" s="1"/>
  <c r="R485" i="155" s="1"/>
  <c r="R573" i="155" s="1"/>
  <c r="R661" i="155" s="1"/>
  <c r="R749" i="155" s="1"/>
  <c r="R837" i="155" s="1"/>
  <c r="R925" i="155" s="1"/>
  <c r="R1013" i="155" s="1"/>
  <c r="R1101" i="155" s="1"/>
  <c r="R1189" i="155" s="1"/>
  <c r="R1277" i="155" s="1"/>
  <c r="R1365" i="155" s="1"/>
  <c r="M45" i="155"/>
  <c r="F45" i="155"/>
  <c r="G45" i="155" s="1"/>
  <c r="H45" i="155" s="1"/>
  <c r="R44" i="155"/>
  <c r="R132" i="155" s="1"/>
  <c r="R220" i="155" s="1"/>
  <c r="R308" i="155" s="1"/>
  <c r="R396" i="155" s="1"/>
  <c r="R484" i="155" s="1"/>
  <c r="R572" i="155" s="1"/>
  <c r="R660" i="155" s="1"/>
  <c r="R748" i="155" s="1"/>
  <c r="R836" i="155" s="1"/>
  <c r="R924" i="155" s="1"/>
  <c r="R1012" i="155" s="1"/>
  <c r="R1100" i="155" s="1"/>
  <c r="R1188" i="155" s="1"/>
  <c r="R1276" i="155" s="1"/>
  <c r="R1364" i="155" s="1"/>
  <c r="M44" i="155"/>
  <c r="F44" i="155"/>
  <c r="G44" i="155" s="1"/>
  <c r="H44" i="155" s="1"/>
  <c r="R43" i="155"/>
  <c r="R131" i="155" s="1"/>
  <c r="R219" i="155" s="1"/>
  <c r="R307" i="155" s="1"/>
  <c r="R395" i="155" s="1"/>
  <c r="R483" i="155" s="1"/>
  <c r="R571" i="155" s="1"/>
  <c r="R659" i="155" s="1"/>
  <c r="R747" i="155" s="1"/>
  <c r="R835" i="155" s="1"/>
  <c r="R923" i="155" s="1"/>
  <c r="R1011" i="155" s="1"/>
  <c r="R1099" i="155" s="1"/>
  <c r="R1187" i="155" s="1"/>
  <c r="R1275" i="155" s="1"/>
  <c r="R1363" i="155" s="1"/>
  <c r="M43" i="155"/>
  <c r="F43" i="155"/>
  <c r="G43" i="155" s="1"/>
  <c r="H43" i="155" s="1"/>
  <c r="N43" i="155" s="1"/>
  <c r="R42" i="155"/>
  <c r="R130" i="155" s="1"/>
  <c r="R218" i="155" s="1"/>
  <c r="R306" i="155" s="1"/>
  <c r="R394" i="155" s="1"/>
  <c r="R482" i="155" s="1"/>
  <c r="R570" i="155" s="1"/>
  <c r="R658" i="155" s="1"/>
  <c r="R746" i="155" s="1"/>
  <c r="R834" i="155" s="1"/>
  <c r="R922" i="155" s="1"/>
  <c r="R1010" i="155" s="1"/>
  <c r="R1098" i="155" s="1"/>
  <c r="R1186" i="155" s="1"/>
  <c r="R1274" i="155" s="1"/>
  <c r="R1362" i="155" s="1"/>
  <c r="M42" i="155"/>
  <c r="F42" i="155"/>
  <c r="G42" i="155" s="1"/>
  <c r="H42" i="155" s="1"/>
  <c r="R41" i="155"/>
  <c r="R129" i="155" s="1"/>
  <c r="R217" i="155" s="1"/>
  <c r="R305" i="155" s="1"/>
  <c r="R393" i="155" s="1"/>
  <c r="R481" i="155" s="1"/>
  <c r="R569" i="155" s="1"/>
  <c r="R657" i="155" s="1"/>
  <c r="R745" i="155" s="1"/>
  <c r="R833" i="155" s="1"/>
  <c r="R921" i="155" s="1"/>
  <c r="R1009" i="155" s="1"/>
  <c r="R1097" i="155" s="1"/>
  <c r="R1185" i="155" s="1"/>
  <c r="R1273" i="155" s="1"/>
  <c r="R1361" i="155" s="1"/>
  <c r="M41" i="155"/>
  <c r="F41" i="155"/>
  <c r="G41" i="155" s="1"/>
  <c r="H41" i="155" s="1"/>
  <c r="R40" i="155"/>
  <c r="R128" i="155" s="1"/>
  <c r="R216" i="155" s="1"/>
  <c r="R304" i="155" s="1"/>
  <c r="R392" i="155" s="1"/>
  <c r="R480" i="155" s="1"/>
  <c r="R568" i="155" s="1"/>
  <c r="R656" i="155" s="1"/>
  <c r="R744" i="155" s="1"/>
  <c r="R832" i="155" s="1"/>
  <c r="R920" i="155" s="1"/>
  <c r="R1008" i="155" s="1"/>
  <c r="R1096" i="155" s="1"/>
  <c r="R1184" i="155" s="1"/>
  <c r="R1272" i="155" s="1"/>
  <c r="R1360" i="155" s="1"/>
  <c r="M40" i="155"/>
  <c r="F40" i="155"/>
  <c r="G40" i="155" s="1"/>
  <c r="H40" i="155" s="1"/>
  <c r="R39" i="155"/>
  <c r="R127" i="155" s="1"/>
  <c r="R215" i="155" s="1"/>
  <c r="R303" i="155" s="1"/>
  <c r="R391" i="155" s="1"/>
  <c r="R479" i="155" s="1"/>
  <c r="R567" i="155" s="1"/>
  <c r="R655" i="155" s="1"/>
  <c r="R743" i="155" s="1"/>
  <c r="R831" i="155" s="1"/>
  <c r="R919" i="155" s="1"/>
  <c r="R1007" i="155" s="1"/>
  <c r="R1095" i="155" s="1"/>
  <c r="R1183" i="155" s="1"/>
  <c r="R1271" i="155" s="1"/>
  <c r="R1359" i="155" s="1"/>
  <c r="M39" i="155"/>
  <c r="F39" i="155"/>
  <c r="G39" i="155" s="1"/>
  <c r="H39" i="155" s="1"/>
  <c r="R38" i="155"/>
  <c r="R126" i="155" s="1"/>
  <c r="R214" i="155" s="1"/>
  <c r="R302" i="155" s="1"/>
  <c r="R390" i="155" s="1"/>
  <c r="R478" i="155" s="1"/>
  <c r="R566" i="155" s="1"/>
  <c r="R654" i="155" s="1"/>
  <c r="R742" i="155" s="1"/>
  <c r="R830" i="155" s="1"/>
  <c r="R918" i="155" s="1"/>
  <c r="R1006" i="155" s="1"/>
  <c r="R1094" i="155" s="1"/>
  <c r="R1182" i="155" s="1"/>
  <c r="R1270" i="155" s="1"/>
  <c r="R1358" i="155" s="1"/>
  <c r="M38" i="155"/>
  <c r="F38" i="155"/>
  <c r="G38" i="155" s="1"/>
  <c r="H38" i="155" s="1"/>
  <c r="R37" i="155"/>
  <c r="R125" i="155" s="1"/>
  <c r="R213" i="155" s="1"/>
  <c r="R301" i="155" s="1"/>
  <c r="R389" i="155" s="1"/>
  <c r="R477" i="155" s="1"/>
  <c r="R565" i="155" s="1"/>
  <c r="R653" i="155" s="1"/>
  <c r="R741" i="155" s="1"/>
  <c r="R829" i="155" s="1"/>
  <c r="R917" i="155" s="1"/>
  <c r="R1005" i="155" s="1"/>
  <c r="R1093" i="155" s="1"/>
  <c r="R1181" i="155" s="1"/>
  <c r="R1269" i="155" s="1"/>
  <c r="R1357" i="155" s="1"/>
  <c r="F37" i="155"/>
  <c r="G37" i="155" s="1"/>
  <c r="H37" i="155" s="1"/>
  <c r="R36" i="155"/>
  <c r="R124" i="155" s="1"/>
  <c r="R212" i="155" s="1"/>
  <c r="R300" i="155" s="1"/>
  <c r="R388" i="155" s="1"/>
  <c r="R476" i="155" s="1"/>
  <c r="R564" i="155" s="1"/>
  <c r="R652" i="155" s="1"/>
  <c r="R740" i="155" s="1"/>
  <c r="R828" i="155" s="1"/>
  <c r="R916" i="155" s="1"/>
  <c r="R1004" i="155" s="1"/>
  <c r="R1092" i="155" s="1"/>
  <c r="R1180" i="155" s="1"/>
  <c r="R1268" i="155" s="1"/>
  <c r="R1356" i="155" s="1"/>
  <c r="F36" i="155"/>
  <c r="G36" i="155" s="1"/>
  <c r="H36" i="155" s="1"/>
  <c r="R35" i="155"/>
  <c r="R123" i="155" s="1"/>
  <c r="R211" i="155" s="1"/>
  <c r="R299" i="155" s="1"/>
  <c r="R387" i="155" s="1"/>
  <c r="R475" i="155" s="1"/>
  <c r="R563" i="155" s="1"/>
  <c r="R651" i="155" s="1"/>
  <c r="R739" i="155" s="1"/>
  <c r="R827" i="155" s="1"/>
  <c r="R915" i="155" s="1"/>
  <c r="R1003" i="155" s="1"/>
  <c r="R1091" i="155" s="1"/>
  <c r="R1179" i="155" s="1"/>
  <c r="R1267" i="155" s="1"/>
  <c r="R1355" i="155" s="1"/>
  <c r="F35" i="155"/>
  <c r="G35" i="155" s="1"/>
  <c r="H35" i="155" s="1"/>
  <c r="R34" i="155"/>
  <c r="R122" i="155" s="1"/>
  <c r="R210" i="155" s="1"/>
  <c r="R298" i="155" s="1"/>
  <c r="R386" i="155" s="1"/>
  <c r="R474" i="155" s="1"/>
  <c r="R562" i="155" s="1"/>
  <c r="R650" i="155" s="1"/>
  <c r="R738" i="155" s="1"/>
  <c r="R826" i="155" s="1"/>
  <c r="R914" i="155" s="1"/>
  <c r="R1002" i="155" s="1"/>
  <c r="R1090" i="155" s="1"/>
  <c r="R1178" i="155" s="1"/>
  <c r="R1266" i="155" s="1"/>
  <c r="R1354" i="155" s="1"/>
  <c r="F34" i="155"/>
  <c r="G34" i="155" s="1"/>
  <c r="H34" i="155" s="1"/>
  <c r="R30" i="155"/>
  <c r="R118" i="155" s="1"/>
  <c r="R206" i="155" s="1"/>
  <c r="R294" i="155" s="1"/>
  <c r="R382" i="155" s="1"/>
  <c r="R470" i="155" s="1"/>
  <c r="R558" i="155" s="1"/>
  <c r="R646" i="155" s="1"/>
  <c r="R734" i="155" s="1"/>
  <c r="R822" i="155" s="1"/>
  <c r="R910" i="155" s="1"/>
  <c r="R998" i="155" s="1"/>
  <c r="R1086" i="155" s="1"/>
  <c r="R1174" i="155" s="1"/>
  <c r="R1262" i="155" s="1"/>
  <c r="R1350" i="155" s="1"/>
  <c r="M30" i="155"/>
  <c r="F30" i="155"/>
  <c r="G30" i="155" s="1"/>
  <c r="H30" i="155" s="1"/>
  <c r="R29" i="155"/>
  <c r="R117" i="155" s="1"/>
  <c r="R205" i="155" s="1"/>
  <c r="R293" i="155" s="1"/>
  <c r="R381" i="155" s="1"/>
  <c r="R469" i="155" s="1"/>
  <c r="R557" i="155" s="1"/>
  <c r="R645" i="155" s="1"/>
  <c r="R733" i="155" s="1"/>
  <c r="R821" i="155" s="1"/>
  <c r="R909" i="155" s="1"/>
  <c r="R997" i="155" s="1"/>
  <c r="R1085" i="155" s="1"/>
  <c r="R1173" i="155" s="1"/>
  <c r="R1261" i="155" s="1"/>
  <c r="R1349" i="155" s="1"/>
  <c r="M29" i="155"/>
  <c r="F29" i="155"/>
  <c r="G29" i="155" s="1"/>
  <c r="H29" i="155" s="1"/>
  <c r="R28" i="155"/>
  <c r="R116" i="155" s="1"/>
  <c r="R204" i="155" s="1"/>
  <c r="R292" i="155" s="1"/>
  <c r="R380" i="155" s="1"/>
  <c r="R468" i="155" s="1"/>
  <c r="R556" i="155" s="1"/>
  <c r="R644" i="155" s="1"/>
  <c r="R732" i="155" s="1"/>
  <c r="R820" i="155" s="1"/>
  <c r="R908" i="155" s="1"/>
  <c r="R996" i="155" s="1"/>
  <c r="R1084" i="155" s="1"/>
  <c r="R1172" i="155" s="1"/>
  <c r="R1260" i="155" s="1"/>
  <c r="R1348" i="155" s="1"/>
  <c r="M28" i="155"/>
  <c r="F28" i="155"/>
  <c r="G28" i="155" s="1"/>
  <c r="H28" i="155" s="1"/>
  <c r="R27" i="155"/>
  <c r="R115" i="155" s="1"/>
  <c r="R203" i="155" s="1"/>
  <c r="R291" i="155" s="1"/>
  <c r="R379" i="155" s="1"/>
  <c r="R467" i="155" s="1"/>
  <c r="R555" i="155" s="1"/>
  <c r="R643" i="155" s="1"/>
  <c r="R731" i="155" s="1"/>
  <c r="R819" i="155" s="1"/>
  <c r="R907" i="155" s="1"/>
  <c r="R995" i="155" s="1"/>
  <c r="R1083" i="155" s="1"/>
  <c r="R1171" i="155" s="1"/>
  <c r="R1259" i="155" s="1"/>
  <c r="R1347" i="155" s="1"/>
  <c r="M27" i="155"/>
  <c r="F27" i="155"/>
  <c r="G27" i="155" s="1"/>
  <c r="H27" i="155" s="1"/>
  <c r="R26" i="155"/>
  <c r="R114" i="155" s="1"/>
  <c r="R202" i="155" s="1"/>
  <c r="R290" i="155" s="1"/>
  <c r="R378" i="155" s="1"/>
  <c r="R466" i="155" s="1"/>
  <c r="R554" i="155" s="1"/>
  <c r="R642" i="155" s="1"/>
  <c r="R730" i="155" s="1"/>
  <c r="R818" i="155" s="1"/>
  <c r="R906" i="155" s="1"/>
  <c r="R994" i="155" s="1"/>
  <c r="R1082" i="155" s="1"/>
  <c r="R1170" i="155" s="1"/>
  <c r="R1258" i="155" s="1"/>
  <c r="R1346" i="155" s="1"/>
  <c r="M26" i="155"/>
  <c r="F26" i="155"/>
  <c r="G26" i="155" s="1"/>
  <c r="H26" i="155" s="1"/>
  <c r="R25" i="155"/>
  <c r="R113" i="155" s="1"/>
  <c r="R201" i="155" s="1"/>
  <c r="R289" i="155" s="1"/>
  <c r="R377" i="155" s="1"/>
  <c r="R465" i="155" s="1"/>
  <c r="R553" i="155" s="1"/>
  <c r="R641" i="155" s="1"/>
  <c r="R729" i="155" s="1"/>
  <c r="R817" i="155" s="1"/>
  <c r="R905" i="155" s="1"/>
  <c r="R993" i="155" s="1"/>
  <c r="R1081" i="155" s="1"/>
  <c r="R1169" i="155" s="1"/>
  <c r="R1257" i="155" s="1"/>
  <c r="R1345" i="155" s="1"/>
  <c r="M25" i="155"/>
  <c r="F25" i="155"/>
  <c r="G25" i="155" s="1"/>
  <c r="H25" i="155" s="1"/>
  <c r="N25" i="155" s="1"/>
  <c r="R24" i="155"/>
  <c r="R112" i="155" s="1"/>
  <c r="R200" i="155" s="1"/>
  <c r="R288" i="155" s="1"/>
  <c r="R376" i="155" s="1"/>
  <c r="R464" i="155" s="1"/>
  <c r="R552" i="155" s="1"/>
  <c r="R640" i="155" s="1"/>
  <c r="R728" i="155" s="1"/>
  <c r="R816" i="155" s="1"/>
  <c r="R904" i="155" s="1"/>
  <c r="R992" i="155" s="1"/>
  <c r="R1080" i="155" s="1"/>
  <c r="R1168" i="155" s="1"/>
  <c r="R1256" i="155" s="1"/>
  <c r="R1344" i="155" s="1"/>
  <c r="N24" i="155"/>
  <c r="R23" i="155"/>
  <c r="R111" i="155" s="1"/>
  <c r="R199" i="155" s="1"/>
  <c r="R287" i="155" s="1"/>
  <c r="R375" i="155" s="1"/>
  <c r="R463" i="155" s="1"/>
  <c r="R551" i="155" s="1"/>
  <c r="R639" i="155" s="1"/>
  <c r="R727" i="155" s="1"/>
  <c r="R815" i="155" s="1"/>
  <c r="R903" i="155" s="1"/>
  <c r="R991" i="155" s="1"/>
  <c r="R1079" i="155" s="1"/>
  <c r="R1167" i="155" s="1"/>
  <c r="R1255" i="155" s="1"/>
  <c r="R1343" i="155" s="1"/>
  <c r="N23" i="155"/>
  <c r="R22" i="155"/>
  <c r="R110" i="155" s="1"/>
  <c r="R198" i="155" s="1"/>
  <c r="R286" i="155" s="1"/>
  <c r="R374" i="155" s="1"/>
  <c r="R462" i="155" s="1"/>
  <c r="R550" i="155" s="1"/>
  <c r="R638" i="155" s="1"/>
  <c r="R726" i="155" s="1"/>
  <c r="R814" i="155" s="1"/>
  <c r="R902" i="155" s="1"/>
  <c r="R990" i="155" s="1"/>
  <c r="R1078" i="155" s="1"/>
  <c r="R1166" i="155" s="1"/>
  <c r="R1254" i="155" s="1"/>
  <c r="R1342" i="155" s="1"/>
  <c r="N22" i="155"/>
  <c r="R21" i="155"/>
  <c r="R109" i="155" s="1"/>
  <c r="R197" i="155" s="1"/>
  <c r="R285" i="155" s="1"/>
  <c r="R373" i="155" s="1"/>
  <c r="R461" i="155" s="1"/>
  <c r="R549" i="155" s="1"/>
  <c r="R637" i="155" s="1"/>
  <c r="R725" i="155" s="1"/>
  <c r="R813" i="155" s="1"/>
  <c r="R901" i="155" s="1"/>
  <c r="R989" i="155" s="1"/>
  <c r="R1077" i="155" s="1"/>
  <c r="R1165" i="155" s="1"/>
  <c r="R1253" i="155" s="1"/>
  <c r="R1341" i="155" s="1"/>
  <c r="N21" i="155"/>
  <c r="R20" i="155"/>
  <c r="R108" i="155" s="1"/>
  <c r="R196" i="155" s="1"/>
  <c r="R284" i="155" s="1"/>
  <c r="R372" i="155" s="1"/>
  <c r="R460" i="155" s="1"/>
  <c r="R548" i="155" s="1"/>
  <c r="R636" i="155" s="1"/>
  <c r="R724" i="155" s="1"/>
  <c r="R812" i="155" s="1"/>
  <c r="R900" i="155" s="1"/>
  <c r="R988" i="155" s="1"/>
  <c r="R1076" i="155" s="1"/>
  <c r="R1164" i="155" s="1"/>
  <c r="R1252" i="155" s="1"/>
  <c r="R1340" i="155" s="1"/>
  <c r="N20" i="155"/>
  <c r="R19" i="155"/>
  <c r="R107" i="155" s="1"/>
  <c r="R195" i="155" s="1"/>
  <c r="R283" i="155" s="1"/>
  <c r="R371" i="155" s="1"/>
  <c r="R459" i="155" s="1"/>
  <c r="R547" i="155" s="1"/>
  <c r="R635" i="155" s="1"/>
  <c r="R723" i="155" s="1"/>
  <c r="R811" i="155" s="1"/>
  <c r="R899" i="155" s="1"/>
  <c r="R987" i="155" s="1"/>
  <c r="R1075" i="155" s="1"/>
  <c r="R1163" i="155" s="1"/>
  <c r="R1251" i="155" s="1"/>
  <c r="R1339" i="155" s="1"/>
  <c r="M19" i="155"/>
  <c r="F19" i="155"/>
  <c r="G19" i="155" s="1"/>
  <c r="H19" i="155" s="1"/>
  <c r="R16" i="155"/>
  <c r="C15" i="155"/>
  <c r="H14" i="155"/>
  <c r="R1438" i="155" l="1"/>
  <c r="R1526" i="155" s="1"/>
  <c r="R1614" i="155" s="1"/>
  <c r="R1433" i="155"/>
  <c r="R1521" i="155" s="1"/>
  <c r="R1609" i="155" s="1"/>
  <c r="R1430" i="155"/>
  <c r="R1518" i="155" s="1"/>
  <c r="R1606" i="155" s="1"/>
  <c r="R1451" i="155"/>
  <c r="R1539" i="155" s="1"/>
  <c r="R1627" i="155" s="1"/>
  <c r="R1431" i="155"/>
  <c r="R1519" i="155" s="1"/>
  <c r="R1607" i="155" s="1"/>
  <c r="R1434" i="155"/>
  <c r="R1522" i="155" s="1"/>
  <c r="R1610" i="155" s="1"/>
  <c r="R1443" i="155"/>
  <c r="R1531" i="155" s="1"/>
  <c r="R1619" i="155" s="1"/>
  <c r="R1437" i="155"/>
  <c r="R1525" i="155" s="1"/>
  <c r="R1613" i="155" s="1"/>
  <c r="R1452" i="155"/>
  <c r="R1540" i="155" s="1"/>
  <c r="R1628" i="155" s="1"/>
  <c r="R1459" i="155"/>
  <c r="R1547" i="155" s="1"/>
  <c r="R1635" i="155" s="1"/>
  <c r="R1468" i="155"/>
  <c r="R1556" i="155" s="1"/>
  <c r="R1644" i="155" s="1"/>
  <c r="R1476" i="155"/>
  <c r="R1564" i="155" s="1"/>
  <c r="R1652" i="155" s="1"/>
  <c r="R1487" i="155"/>
  <c r="R1575" i="155" s="1"/>
  <c r="R1663" i="155" s="1"/>
  <c r="R1445" i="155"/>
  <c r="R1533" i="155" s="1"/>
  <c r="R1621" i="155" s="1"/>
  <c r="R1466" i="155"/>
  <c r="R1554" i="155" s="1"/>
  <c r="R1642" i="155" s="1"/>
  <c r="R1480" i="155"/>
  <c r="R1568" i="155" s="1"/>
  <c r="R1656" i="155" s="1"/>
  <c r="R1428" i="155"/>
  <c r="R1516" i="155" s="1"/>
  <c r="R1604" i="155" s="1"/>
  <c r="R1432" i="155"/>
  <c r="R1520" i="155" s="1"/>
  <c r="R1608" i="155" s="1"/>
  <c r="R1444" i="155"/>
  <c r="R1532" i="155" s="1"/>
  <c r="R1620" i="155" s="1"/>
  <c r="R1447" i="155"/>
  <c r="R1535" i="155" s="1"/>
  <c r="R1623" i="155" s="1"/>
  <c r="R1460" i="155"/>
  <c r="R1548" i="155" s="1"/>
  <c r="R1636" i="155" s="1"/>
  <c r="R1465" i="155"/>
  <c r="R1553" i="155" s="1"/>
  <c r="R1641" i="155" s="1"/>
  <c r="R1471" i="155"/>
  <c r="R1559" i="155" s="1"/>
  <c r="R1647" i="155" s="1"/>
  <c r="R1479" i="155"/>
  <c r="R1567" i="155" s="1"/>
  <c r="R1655" i="155" s="1"/>
  <c r="R1490" i="155"/>
  <c r="R1578" i="155" s="1"/>
  <c r="R1666" i="155" s="1"/>
  <c r="R1435" i="155"/>
  <c r="R1523" i="155" s="1"/>
  <c r="R1611" i="155" s="1"/>
  <c r="R1450" i="155"/>
  <c r="R1538" i="155" s="1"/>
  <c r="R1626" i="155" s="1"/>
  <c r="R1461" i="155"/>
  <c r="R1549" i="155" s="1"/>
  <c r="R1637" i="155" s="1"/>
  <c r="R1474" i="155"/>
  <c r="R1562" i="155" s="1"/>
  <c r="R1650" i="155" s="1"/>
  <c r="R1482" i="155"/>
  <c r="R1570" i="155" s="1"/>
  <c r="R1658" i="155" s="1"/>
  <c r="J4369" i="155"/>
  <c r="N4369" i="155" s="1"/>
  <c r="J4365" i="155"/>
  <c r="N4365" i="155" s="1"/>
  <c r="J4363" i="155"/>
  <c r="N4363" i="155" s="1"/>
  <c r="J4364" i="155"/>
  <c r="N4364" i="155" s="1"/>
  <c r="R1477" i="155"/>
  <c r="R1565" i="155" s="1"/>
  <c r="R1653" i="155" s="1"/>
  <c r="R1488" i="155"/>
  <c r="R1576" i="155" s="1"/>
  <c r="R1664" i="155" s="1"/>
  <c r="R1429" i="155"/>
  <c r="R1517" i="155" s="1"/>
  <c r="R1605" i="155" s="1"/>
  <c r="R1469" i="155"/>
  <c r="R1557" i="155" s="1"/>
  <c r="R1645" i="155" s="1"/>
  <c r="R1491" i="155"/>
  <c r="R1579" i="155" s="1"/>
  <c r="R1667" i="155" s="1"/>
  <c r="R1463" i="155"/>
  <c r="R1551" i="155" s="1"/>
  <c r="R1639" i="155" s="1"/>
  <c r="R1467" i="155"/>
  <c r="R1555" i="155" s="1"/>
  <c r="R1643" i="155" s="1"/>
  <c r="R1475" i="155"/>
  <c r="R1563" i="155" s="1"/>
  <c r="R1651" i="155" s="1"/>
  <c r="R1483" i="155"/>
  <c r="R1571" i="155" s="1"/>
  <c r="R1659" i="155" s="1"/>
  <c r="R1453" i="155"/>
  <c r="R1541" i="155" s="1"/>
  <c r="R1629" i="155" s="1"/>
  <c r="R1448" i="155"/>
  <c r="R1536" i="155" s="1"/>
  <c r="R1624" i="155" s="1"/>
  <c r="R1436" i="155"/>
  <c r="R1524" i="155" s="1"/>
  <c r="R1612" i="155" s="1"/>
  <c r="R1454" i="155"/>
  <c r="R1542" i="155" s="1"/>
  <c r="R1630" i="155" s="1"/>
  <c r="R1470" i="155"/>
  <c r="R1558" i="155" s="1"/>
  <c r="R1646" i="155" s="1"/>
  <c r="R1478" i="155"/>
  <c r="R1566" i="155" s="1"/>
  <c r="R1654" i="155" s="1"/>
  <c r="R1489" i="155"/>
  <c r="R1577" i="155" s="1"/>
  <c r="R1665" i="155" s="1"/>
  <c r="R1462" i="155"/>
  <c r="R1550" i="155" s="1"/>
  <c r="R1638" i="155" s="1"/>
  <c r="R1472" i="155"/>
  <c r="R1560" i="155" s="1"/>
  <c r="R1648" i="155" s="1"/>
  <c r="R1442" i="155"/>
  <c r="R1530" i="155" s="1"/>
  <c r="R1618" i="155" s="1"/>
  <c r="R1446" i="155"/>
  <c r="R1534" i="155" s="1"/>
  <c r="R1622" i="155" s="1"/>
  <c r="R1427" i="155"/>
  <c r="R1515" i="155" s="1"/>
  <c r="R1603" i="155" s="1"/>
  <c r="R1449" i="155"/>
  <c r="R1537" i="155" s="1"/>
  <c r="R1625" i="155" s="1"/>
  <c r="R1458" i="155"/>
  <c r="R1546" i="155" s="1"/>
  <c r="R1634" i="155" s="1"/>
  <c r="R1464" i="155"/>
  <c r="R1552" i="155" s="1"/>
  <c r="R1640" i="155" s="1"/>
  <c r="R1473" i="155"/>
  <c r="R1561" i="155" s="1"/>
  <c r="R1649" i="155" s="1"/>
  <c r="R1481" i="155"/>
  <c r="R1569" i="155" s="1"/>
  <c r="R1657" i="155" s="1"/>
  <c r="J4367" i="155"/>
  <c r="N4367" i="155" s="1"/>
  <c r="J4368" i="155"/>
  <c r="N4368" i="155" s="1"/>
  <c r="J4362" i="155"/>
  <c r="J4366" i="155"/>
  <c r="N4366" i="155" s="1"/>
  <c r="J4154" i="155"/>
  <c r="N4154" i="155" s="1"/>
  <c r="J4170" i="155"/>
  <c r="N1580" i="155"/>
  <c r="J3428" i="155"/>
  <c r="N2812" i="155"/>
  <c r="J4132" i="155"/>
  <c r="J3164" i="155"/>
  <c r="J146" i="155"/>
  <c r="J11510" i="155"/>
  <c r="J3252" i="155"/>
  <c r="J3692" i="155"/>
  <c r="J11770" i="155"/>
  <c r="N3428" i="155"/>
  <c r="J11938" i="155"/>
  <c r="J506" i="155"/>
  <c r="J71" i="155"/>
  <c r="N11865" i="155"/>
  <c r="N11762" i="155"/>
  <c r="J1126" i="155"/>
  <c r="J82" i="155"/>
  <c r="J11419" i="155"/>
  <c r="J433" i="155"/>
  <c r="N65" i="155"/>
  <c r="N500" i="155"/>
  <c r="N511" i="155"/>
  <c r="N861" i="155"/>
  <c r="N63" i="155"/>
  <c r="J689" i="155"/>
  <c r="N695" i="155"/>
  <c r="N859" i="155"/>
  <c r="N862" i="155"/>
  <c r="J950" i="155"/>
  <c r="N8337" i="155"/>
  <c r="J11511" i="155"/>
  <c r="J863" i="155"/>
  <c r="J1030" i="155"/>
  <c r="J321" i="155"/>
  <c r="N416" i="155"/>
  <c r="J11689" i="155"/>
  <c r="N1228" i="155"/>
  <c r="N235" i="155"/>
  <c r="N503" i="155"/>
  <c r="N8341" i="155"/>
  <c r="J8355" i="155"/>
  <c r="N645" i="155"/>
  <c r="J786" i="155"/>
  <c r="J942" i="155"/>
  <c r="J8618" i="155"/>
  <c r="J11777" i="155"/>
  <c r="N1316" i="155"/>
  <c r="N12316" i="155"/>
  <c r="H84" i="155"/>
  <c r="J83" i="155"/>
  <c r="J8342" i="155"/>
  <c r="J11859" i="155"/>
  <c r="J11947" i="155"/>
  <c r="J11954" i="155"/>
  <c r="N61" i="155"/>
  <c r="J73" i="155"/>
  <c r="J155" i="155"/>
  <c r="N424" i="155"/>
  <c r="N504" i="155"/>
  <c r="J610" i="155"/>
  <c r="J11863" i="155"/>
  <c r="N1027" i="155"/>
  <c r="J1316" i="155"/>
  <c r="J69" i="155"/>
  <c r="N153" i="155"/>
  <c r="J418" i="155"/>
  <c r="N508" i="155"/>
  <c r="J8343" i="155"/>
  <c r="J11485" i="155"/>
  <c r="J11602" i="155"/>
  <c r="J11857" i="155"/>
  <c r="J11867" i="155"/>
  <c r="J8606" i="155"/>
  <c r="J1119" i="155"/>
  <c r="N11952" i="155"/>
  <c r="N3164" i="155"/>
  <c r="N327" i="155"/>
  <c r="N408" i="155"/>
  <c r="J426" i="155"/>
  <c r="N501" i="155"/>
  <c r="J8338" i="155"/>
  <c r="J11610" i="155"/>
  <c r="J8574" i="155"/>
  <c r="J8597" i="155"/>
  <c r="J1125" i="155"/>
  <c r="N12052" i="155"/>
  <c r="N11431" i="155"/>
  <c r="N699" i="155"/>
  <c r="J850" i="155"/>
  <c r="J11855" i="155"/>
  <c r="J8611" i="155"/>
  <c r="N8617" i="155"/>
  <c r="H1140" i="155"/>
  <c r="J75" i="155"/>
  <c r="N158" i="155"/>
  <c r="N335" i="155"/>
  <c r="J413" i="155"/>
  <c r="N495" i="155"/>
  <c r="J11768" i="155"/>
  <c r="J11775" i="155"/>
  <c r="J1115" i="155"/>
  <c r="N11943" i="155"/>
  <c r="N505" i="155"/>
  <c r="N11410" i="155"/>
  <c r="N8336" i="155"/>
  <c r="J11611" i="155"/>
  <c r="J767" i="155"/>
  <c r="J11858" i="155"/>
  <c r="N11785" i="155"/>
  <c r="N11788" i="155" s="1"/>
  <c r="N2724" i="155"/>
  <c r="N142" i="155"/>
  <c r="N154" i="155"/>
  <c r="N161" i="155"/>
  <c r="N242" i="155"/>
  <c r="J246" i="155"/>
  <c r="J333" i="155"/>
  <c r="J347" i="155"/>
  <c r="J594" i="155"/>
  <c r="J8353" i="155"/>
  <c r="N697" i="155"/>
  <c r="J775" i="155"/>
  <c r="J8598" i="155"/>
  <c r="N8605" i="155"/>
  <c r="N1026" i="155"/>
  <c r="N1029" i="155"/>
  <c r="J11944" i="155"/>
  <c r="J12316" i="155"/>
  <c r="N1668" i="155"/>
  <c r="N12228" i="155"/>
  <c r="J851" i="155"/>
  <c r="J875" i="155"/>
  <c r="J11871" i="155"/>
  <c r="H8612" i="155"/>
  <c r="H76" i="155"/>
  <c r="J67" i="155"/>
  <c r="N509" i="155"/>
  <c r="N512" i="155"/>
  <c r="J602" i="155"/>
  <c r="J11506" i="155"/>
  <c r="J855" i="155"/>
  <c r="J7071" i="155"/>
  <c r="N7058" i="155"/>
  <c r="N7071" i="155" s="1"/>
  <c r="J7116" i="155"/>
  <c r="N7090" i="155"/>
  <c r="N7116" i="155" s="1"/>
  <c r="J7087" i="155"/>
  <c r="N7074" i="155"/>
  <c r="N7087" i="155" s="1"/>
  <c r="J4419" i="155"/>
  <c r="N4419" i="155" s="1"/>
  <c r="N4451" i="155"/>
  <c r="N4452" i="155"/>
  <c r="P4416" i="155"/>
  <c r="J4434" i="155"/>
  <c r="J4435" i="155"/>
  <c r="N4435" i="155" s="1"/>
  <c r="J4436" i="155"/>
  <c r="N4436" i="155" s="1"/>
  <c r="J4418" i="155"/>
  <c r="P4328" i="155"/>
  <c r="N4332" i="155"/>
  <c r="J4348" i="155"/>
  <c r="N4348" i="155" s="1"/>
  <c r="N4331" i="155"/>
  <c r="J4347" i="155"/>
  <c r="N4347" i="155" s="1"/>
  <c r="J4346" i="155"/>
  <c r="J4330" i="155"/>
  <c r="J4186" i="155"/>
  <c r="P4152" i="155"/>
  <c r="J4155" i="155"/>
  <c r="N4155" i="155" s="1"/>
  <c r="J4156" i="155"/>
  <c r="N4156" i="155" s="1"/>
  <c r="J4172" i="155"/>
  <c r="N4172" i="155" s="1"/>
  <c r="J4171" i="155"/>
  <c r="N4171" i="155" s="1"/>
  <c r="N4187" i="155"/>
  <c r="H4079" i="155"/>
  <c r="H4134" i="155" s="1"/>
  <c r="H3375" i="155"/>
  <c r="H3430" i="155" s="1"/>
  <c r="J3382" i="155" s="1"/>
  <c r="N3382" i="155" s="1"/>
  <c r="H3199" i="155"/>
  <c r="H3254" i="155" s="1"/>
  <c r="H3111" i="155"/>
  <c r="H3166" i="155" s="1"/>
  <c r="J3117" i="155" s="1"/>
  <c r="N3117" i="155" s="1"/>
  <c r="N11425" i="155"/>
  <c r="J11425" i="155"/>
  <c r="N8346" i="155"/>
  <c r="J8346" i="155"/>
  <c r="N11594" i="155"/>
  <c r="J11594" i="155"/>
  <c r="J785" i="155"/>
  <c r="N785" i="155"/>
  <c r="N11680" i="155"/>
  <c r="J11680" i="155"/>
  <c r="N8595" i="155"/>
  <c r="J8595" i="155"/>
  <c r="N12140" i="155"/>
  <c r="N514" i="155"/>
  <c r="J514" i="155"/>
  <c r="N11521" i="155"/>
  <c r="N11524" i="155" s="1"/>
  <c r="N685" i="155"/>
  <c r="J11688" i="155"/>
  <c r="J11698" i="155"/>
  <c r="N8601" i="155"/>
  <c r="J1031" i="155"/>
  <c r="N1035" i="155"/>
  <c r="J1035" i="155"/>
  <c r="J1117" i="155"/>
  <c r="N1123" i="155"/>
  <c r="N11681" i="155"/>
  <c r="J11681" i="155"/>
  <c r="N163" i="155"/>
  <c r="J163" i="155"/>
  <c r="J1131" i="155"/>
  <c r="N245" i="155"/>
  <c r="J245" i="155"/>
  <c r="J11423" i="155"/>
  <c r="N11423" i="155"/>
  <c r="J8344" i="155"/>
  <c r="N8344" i="155"/>
  <c r="N11509" i="155"/>
  <c r="J687" i="155"/>
  <c r="N687" i="155"/>
  <c r="N11571" i="155"/>
  <c r="J11571" i="155"/>
  <c r="N11609" i="155"/>
  <c r="N11612" i="155" s="1"/>
  <c r="J8593" i="155"/>
  <c r="N8603" i="155"/>
  <c r="J8603" i="155"/>
  <c r="N1051" i="155"/>
  <c r="J1051" i="155"/>
  <c r="N1121" i="155"/>
  <c r="N171" i="155"/>
  <c r="J171" i="155"/>
  <c r="J8609" i="155"/>
  <c r="N8609" i="155"/>
  <c r="N421" i="155"/>
  <c r="J421" i="155"/>
  <c r="J592" i="155"/>
  <c r="N592" i="155"/>
  <c r="J683" i="155"/>
  <c r="N1118" i="155"/>
  <c r="J1118" i="155"/>
  <c r="J11946" i="155"/>
  <c r="N11946" i="155"/>
  <c r="N345" i="155"/>
  <c r="N348" i="155" s="1"/>
  <c r="J345" i="155"/>
  <c r="N11592" i="155"/>
  <c r="J11600" i="155"/>
  <c r="N11600" i="155"/>
  <c r="N11776" i="155"/>
  <c r="N1037" i="155"/>
  <c r="J1037" i="155"/>
  <c r="N1047" i="155"/>
  <c r="N1139" i="155"/>
  <c r="J1139" i="155"/>
  <c r="J3076" i="155"/>
  <c r="J496" i="155"/>
  <c r="N496" i="155"/>
  <c r="J609" i="155"/>
  <c r="N609" i="155"/>
  <c r="N612" i="155" s="1"/>
  <c r="N1050" i="155"/>
  <c r="J1050" i="155"/>
  <c r="N1127" i="155"/>
  <c r="J1127" i="155"/>
  <c r="N11760" i="155"/>
  <c r="J11760" i="155"/>
  <c r="J237" i="155"/>
  <c r="N237" i="155"/>
  <c r="N410" i="155"/>
  <c r="J410" i="155"/>
  <c r="N434" i="155"/>
  <c r="N436" i="155" s="1"/>
  <c r="J434" i="155"/>
  <c r="N847" i="155"/>
  <c r="J847" i="155"/>
  <c r="N498" i="155"/>
  <c r="J498" i="155"/>
  <c r="J11409" i="155"/>
  <c r="N11409" i="155"/>
  <c r="J150" i="155"/>
  <c r="N150" i="155"/>
  <c r="J157" i="155"/>
  <c r="N157" i="155"/>
  <c r="J250" i="155"/>
  <c r="N250" i="155"/>
  <c r="J325" i="155"/>
  <c r="N325" i="155"/>
  <c r="J513" i="155"/>
  <c r="J11504" i="155"/>
  <c r="N11504" i="155"/>
  <c r="J11597" i="155"/>
  <c r="J1042" i="155"/>
  <c r="N1042" i="155"/>
  <c r="H260" i="155"/>
  <c r="J12044" i="155"/>
  <c r="J4044" i="155"/>
  <c r="J3340" i="155"/>
  <c r="J2900" i="155"/>
  <c r="N3076" i="155"/>
  <c r="J4308" i="155"/>
  <c r="J11420" i="155"/>
  <c r="J3516" i="155"/>
  <c r="N2372" i="155"/>
  <c r="H172" i="155"/>
  <c r="N497" i="155"/>
  <c r="N11427" i="155"/>
  <c r="N8345" i="155"/>
  <c r="N681" i="155"/>
  <c r="H700" i="155"/>
  <c r="N783" i="155"/>
  <c r="N11765" i="155"/>
  <c r="N1049" i="155"/>
  <c r="N1129" i="155"/>
  <c r="J2372" i="155"/>
  <c r="J2988" i="155"/>
  <c r="J44" i="155"/>
  <c r="N44" i="155"/>
  <c r="J81" i="155"/>
  <c r="N162" i="155"/>
  <c r="N294" i="155"/>
  <c r="J294" i="155"/>
  <c r="J463" i="155"/>
  <c r="N463" i="155"/>
  <c r="J481" i="155"/>
  <c r="N481" i="155"/>
  <c r="J66" i="155"/>
  <c r="J74" i="155"/>
  <c r="N81" i="155"/>
  <c r="N84" i="155" s="1"/>
  <c r="H164" i="155"/>
  <c r="N305" i="155"/>
  <c r="J305" i="155"/>
  <c r="N393" i="155"/>
  <c r="J393" i="155"/>
  <c r="J159" i="155"/>
  <c r="J169" i="155"/>
  <c r="N169" i="155"/>
  <c r="N375" i="155"/>
  <c r="J375" i="155"/>
  <c r="J151" i="155"/>
  <c r="N141" i="155"/>
  <c r="N145" i="155"/>
  <c r="J147" i="155"/>
  <c r="N149" i="155"/>
  <c r="N286" i="155"/>
  <c r="J286" i="155"/>
  <c r="N8317" i="155"/>
  <c r="J8317" i="155"/>
  <c r="N320" i="155"/>
  <c r="J322" i="155"/>
  <c r="N328" i="155"/>
  <c r="J330" i="155"/>
  <c r="N336" i="155"/>
  <c r="J435" i="155"/>
  <c r="J521" i="155"/>
  <c r="J11412" i="155"/>
  <c r="N11415" i="155"/>
  <c r="N11435" i="155"/>
  <c r="N11505" i="155"/>
  <c r="J11523" i="155"/>
  <c r="J167" i="155"/>
  <c r="J239" i="155"/>
  <c r="J255" i="155"/>
  <c r="N257" i="155"/>
  <c r="J406" i="155"/>
  <c r="J414" i="155"/>
  <c r="J422" i="155"/>
  <c r="N523" i="155"/>
  <c r="N11407" i="155"/>
  <c r="N11418" i="155"/>
  <c r="J611" i="155"/>
  <c r="J8354" i="155"/>
  <c r="J11514" i="155"/>
  <c r="N690" i="155"/>
  <c r="J690" i="155"/>
  <c r="J8564" i="155"/>
  <c r="N8564" i="155"/>
  <c r="J329" i="155"/>
  <c r="J337" i="155"/>
  <c r="J599" i="155"/>
  <c r="J11411" i="155"/>
  <c r="J11417" i="155"/>
  <c r="N11512" i="155"/>
  <c r="N691" i="155"/>
  <c r="J691" i="155"/>
  <c r="N11557" i="155"/>
  <c r="J11557" i="155"/>
  <c r="N234" i="155"/>
  <c r="J238" i="155"/>
  <c r="J251" i="155"/>
  <c r="J407" i="155"/>
  <c r="J409" i="155"/>
  <c r="J415" i="155"/>
  <c r="J417" i="155"/>
  <c r="J423" i="155"/>
  <c r="J425" i="155"/>
  <c r="N520" i="155"/>
  <c r="N597" i="155"/>
  <c r="N659" i="155"/>
  <c r="J659" i="155"/>
  <c r="J600" i="155"/>
  <c r="N600" i="155"/>
  <c r="J243" i="155"/>
  <c r="J247" i="155"/>
  <c r="J259" i="155"/>
  <c r="J338" i="155"/>
  <c r="N598" i="155"/>
  <c r="J598" i="155"/>
  <c r="N11513" i="155"/>
  <c r="N688" i="155"/>
  <c r="N11593" i="155"/>
  <c r="J11599" i="155"/>
  <c r="N11601" i="155"/>
  <c r="J763" i="155"/>
  <c r="J765" i="155"/>
  <c r="J769" i="155"/>
  <c r="J771" i="155"/>
  <c r="J773" i="155"/>
  <c r="J777" i="155"/>
  <c r="J779" i="155"/>
  <c r="J11678" i="155"/>
  <c r="J11686" i="155"/>
  <c r="N11697" i="155"/>
  <c r="N11700" i="155" s="1"/>
  <c r="J866" i="155"/>
  <c r="H876" i="155"/>
  <c r="J11853" i="155"/>
  <c r="N11853" i="155"/>
  <c r="J961" i="155"/>
  <c r="J8582" i="155"/>
  <c r="J8615" i="155"/>
  <c r="N8615" i="155"/>
  <c r="N11778" i="155"/>
  <c r="J11778" i="155"/>
  <c r="J1138" i="155"/>
  <c r="N1138" i="155"/>
  <c r="J11522" i="155"/>
  <c r="H788" i="155"/>
  <c r="N854" i="155"/>
  <c r="J11773" i="155"/>
  <c r="N11773" i="155"/>
  <c r="H964" i="155"/>
  <c r="N959" i="155"/>
  <c r="N962" i="155"/>
  <c r="J962" i="155"/>
  <c r="N867" i="155"/>
  <c r="J867" i="155"/>
  <c r="J873" i="155"/>
  <c r="N873" i="155"/>
  <c r="J11875" i="155"/>
  <c r="N11875" i="155"/>
  <c r="N935" i="155"/>
  <c r="J935" i="155"/>
  <c r="N8619" i="155"/>
  <c r="J8619" i="155"/>
  <c r="J11679" i="155"/>
  <c r="J11687" i="155"/>
  <c r="J1034" i="155"/>
  <c r="N1034" i="155"/>
  <c r="J11598" i="155"/>
  <c r="J766" i="155"/>
  <c r="J774" i="155"/>
  <c r="N858" i="155"/>
  <c r="J11866" i="155"/>
  <c r="N943" i="155"/>
  <c r="J943" i="155"/>
  <c r="N963" i="155"/>
  <c r="J963" i="155"/>
  <c r="N680" i="155"/>
  <c r="J682" i="155"/>
  <c r="J787" i="155"/>
  <c r="J11674" i="155"/>
  <c r="N11677" i="155"/>
  <c r="J11682" i="155"/>
  <c r="N11685" i="155"/>
  <c r="J11690" i="155"/>
  <c r="J11699" i="155"/>
  <c r="H868" i="155"/>
  <c r="J846" i="155"/>
  <c r="N846" i="155"/>
  <c r="N853" i="155"/>
  <c r="N871" i="155"/>
  <c r="J871" i="155"/>
  <c r="J11861" i="155"/>
  <c r="N11861" i="155"/>
  <c r="J8556" i="155"/>
  <c r="H1044" i="155"/>
  <c r="N951" i="155"/>
  <c r="J951" i="155"/>
  <c r="N11951" i="155"/>
  <c r="J11959" i="155"/>
  <c r="J1668" i="155"/>
  <c r="N2988" i="155"/>
  <c r="N3340" i="155"/>
  <c r="J939" i="155"/>
  <c r="J941" i="155"/>
  <c r="J947" i="155"/>
  <c r="J949" i="155"/>
  <c r="J955" i="155"/>
  <c r="H8620" i="155"/>
  <c r="J11759" i="155"/>
  <c r="J11761" i="155"/>
  <c r="J11767" i="155"/>
  <c r="J11769" i="155"/>
  <c r="J11787" i="155"/>
  <c r="J1043" i="155"/>
  <c r="J1135" i="155"/>
  <c r="J1137" i="155"/>
  <c r="N11963" i="155"/>
  <c r="N874" i="155"/>
  <c r="N11873" i="155"/>
  <c r="N937" i="155"/>
  <c r="N945" i="155"/>
  <c r="N953" i="155"/>
  <c r="J1039" i="155"/>
  <c r="N12044" i="155"/>
  <c r="J11955" i="155"/>
  <c r="J11953" i="155"/>
  <c r="N3692" i="155"/>
  <c r="H11876" i="155"/>
  <c r="J8591" i="155"/>
  <c r="J8599" i="155"/>
  <c r="J8607" i="155"/>
  <c r="J1038" i="155"/>
  <c r="H1132" i="155"/>
  <c r="J11939" i="155"/>
  <c r="J11945" i="155"/>
  <c r="J12052" i="155"/>
  <c r="H3463" i="155"/>
  <c r="H3518" i="155" s="1"/>
  <c r="N3450" i="155" s="1"/>
  <c r="H3287" i="155"/>
  <c r="H3342" i="155" s="1"/>
  <c r="H3023" i="155"/>
  <c r="H3078" i="155" s="1"/>
  <c r="H2935" i="155"/>
  <c r="H2990" i="155" s="1"/>
  <c r="H4255" i="155"/>
  <c r="H4310" i="155" s="1"/>
  <c r="J4278" i="155" s="1"/>
  <c r="N4278" i="155" s="1"/>
  <c r="N2900" i="155"/>
  <c r="H2847" i="155"/>
  <c r="H2902" i="155" s="1"/>
  <c r="J2812" i="155"/>
  <c r="H2759" i="155"/>
  <c r="H2814" i="155" s="1"/>
  <c r="H2671" i="155"/>
  <c r="H2726" i="155" s="1"/>
  <c r="J2724" i="155"/>
  <c r="H3639" i="155"/>
  <c r="H3694" i="155" s="1"/>
  <c r="H2319" i="155"/>
  <c r="H2374" i="155" s="1"/>
  <c r="J2325" i="155" s="1"/>
  <c r="N2325" i="155" s="1"/>
  <c r="H1615" i="155"/>
  <c r="H1670" i="155" s="1"/>
  <c r="J1580" i="155"/>
  <c r="H1527" i="155"/>
  <c r="H1582" i="155" s="1"/>
  <c r="H3991" i="155"/>
  <c r="H4046" i="155" s="1"/>
  <c r="J4015" i="155" s="1"/>
  <c r="N4015" i="155" s="1"/>
  <c r="H12263" i="155"/>
  <c r="H12318" i="155" s="1"/>
  <c r="J1404" i="155"/>
  <c r="H1351" i="155"/>
  <c r="H1406" i="155" s="1"/>
  <c r="H12175" i="155"/>
  <c r="H12230" i="155" s="1"/>
  <c r="J12194" i="155" s="1"/>
  <c r="N12194" i="155" s="1"/>
  <c r="N12220" i="155" s="1"/>
  <c r="J12228" i="155"/>
  <c r="J12140" i="155"/>
  <c r="H12087" i="155"/>
  <c r="H12142" i="155" s="1"/>
  <c r="H1175" i="155"/>
  <c r="H1230" i="155" s="1"/>
  <c r="J1162" i="155" s="1"/>
  <c r="J1228" i="155"/>
  <c r="H11999" i="155"/>
  <c r="H12054" i="155" s="1"/>
  <c r="N11921" i="155"/>
  <c r="J11921" i="155"/>
  <c r="N11925" i="155"/>
  <c r="J11925" i="155"/>
  <c r="N11909" i="155"/>
  <c r="J11909" i="155"/>
  <c r="H11927" i="155"/>
  <c r="N11907" i="155"/>
  <c r="J11907" i="155"/>
  <c r="N11905" i="155"/>
  <c r="J11905" i="155"/>
  <c r="J11910" i="155"/>
  <c r="N11910" i="155"/>
  <c r="N11908" i="155"/>
  <c r="J11908" i="155"/>
  <c r="N11926" i="155"/>
  <c r="J11926" i="155"/>
  <c r="N11906" i="155"/>
  <c r="J11906" i="155"/>
  <c r="J11922" i="155"/>
  <c r="N11922" i="155"/>
  <c r="N11924" i="155"/>
  <c r="J11924" i="155"/>
  <c r="N11902" i="155"/>
  <c r="N11904" i="155"/>
  <c r="J11904" i="155"/>
  <c r="N11920" i="155"/>
  <c r="N11903" i="155"/>
  <c r="N11923" i="155"/>
  <c r="N11941" i="155"/>
  <c r="N11949" i="155"/>
  <c r="H11956" i="155"/>
  <c r="N11961" i="155"/>
  <c r="J11940" i="155"/>
  <c r="J11948" i="155"/>
  <c r="J11960" i="155"/>
  <c r="J11942" i="155"/>
  <c r="J11950" i="155"/>
  <c r="J11962" i="155"/>
  <c r="H11964" i="155"/>
  <c r="J1085" i="155"/>
  <c r="N1085" i="155"/>
  <c r="H1103" i="155"/>
  <c r="N1098" i="155"/>
  <c r="J1098" i="155"/>
  <c r="N1083" i="155"/>
  <c r="J1083" i="155"/>
  <c r="N1081" i="155"/>
  <c r="J1081" i="155"/>
  <c r="N1079" i="155"/>
  <c r="J1079" i="155"/>
  <c r="N1101" i="155"/>
  <c r="J1101" i="155"/>
  <c r="J1084" i="155"/>
  <c r="N1084" i="155"/>
  <c r="N1099" i="155"/>
  <c r="J1099" i="155"/>
  <c r="N1082" i="155"/>
  <c r="J1082" i="155"/>
  <c r="N1080" i="155"/>
  <c r="J1080" i="155"/>
  <c r="J1102" i="155"/>
  <c r="N1102" i="155"/>
  <c r="N1100" i="155"/>
  <c r="J1100" i="155"/>
  <c r="N1114" i="155"/>
  <c r="J1116" i="155"/>
  <c r="N1122" i="155"/>
  <c r="J1124" i="155"/>
  <c r="N1130" i="155"/>
  <c r="J1136" i="155"/>
  <c r="N1136" i="155"/>
  <c r="J1078" i="155"/>
  <c r="J1086" i="155"/>
  <c r="J1120" i="155"/>
  <c r="J1128" i="155"/>
  <c r="J991" i="155"/>
  <c r="N991" i="155"/>
  <c r="N993" i="155"/>
  <c r="J993" i="155"/>
  <c r="N1014" i="155"/>
  <c r="J1014" i="155"/>
  <c r="J998" i="155"/>
  <c r="N998" i="155"/>
  <c r="J1010" i="155"/>
  <c r="N1010" i="155"/>
  <c r="N994" i="155"/>
  <c r="J994" i="155"/>
  <c r="J990" i="155"/>
  <c r="N990" i="155"/>
  <c r="H1015" i="155"/>
  <c r="H986" i="155" s="1"/>
  <c r="J996" i="155"/>
  <c r="N996" i="155"/>
  <c r="J1011" i="155"/>
  <c r="N1011" i="155"/>
  <c r="N1013" i="155"/>
  <c r="J1013" i="155"/>
  <c r="J1008" i="155"/>
  <c r="N1008" i="155"/>
  <c r="J997" i="155"/>
  <c r="N997" i="155"/>
  <c r="J1009" i="155"/>
  <c r="N1009" i="155"/>
  <c r="N995" i="155"/>
  <c r="J995" i="155"/>
  <c r="J1033" i="155"/>
  <c r="J1041" i="155"/>
  <c r="N1028" i="155"/>
  <c r="N1036" i="155"/>
  <c r="N1048" i="155"/>
  <c r="H1052" i="155"/>
  <c r="J992" i="155"/>
  <c r="J1012" i="155"/>
  <c r="J1032" i="155"/>
  <c r="J1040" i="155"/>
  <c r="N11742" i="155"/>
  <c r="J11742" i="155"/>
  <c r="N11725" i="155"/>
  <c r="J11725" i="155"/>
  <c r="J11729" i="155"/>
  <c r="N11729" i="155"/>
  <c r="N11749" i="155"/>
  <c r="J11749" i="155"/>
  <c r="N11723" i="155"/>
  <c r="N11734" i="155"/>
  <c r="J11734" i="155"/>
  <c r="N11732" i="155"/>
  <c r="J11732" i="155"/>
  <c r="N11743" i="155"/>
  <c r="J11743" i="155"/>
  <c r="J11747" i="155"/>
  <c r="N11747" i="155"/>
  <c r="J11730" i="155"/>
  <c r="N11730" i="155"/>
  <c r="N11726" i="155"/>
  <c r="J11726" i="155"/>
  <c r="N11728" i="155"/>
  <c r="J11728" i="155"/>
  <c r="N11750" i="155"/>
  <c r="J11750" i="155"/>
  <c r="N11724" i="155"/>
  <c r="N11733" i="155"/>
  <c r="J11733" i="155"/>
  <c r="H11751" i="155"/>
  <c r="J11748" i="155"/>
  <c r="N11748" i="155"/>
  <c r="N11731" i="155"/>
  <c r="J11731" i="155"/>
  <c r="J11744" i="155"/>
  <c r="N11744" i="155"/>
  <c r="N11746" i="155"/>
  <c r="J11746" i="155"/>
  <c r="H11780" i="155"/>
  <c r="J11727" i="155"/>
  <c r="J11745" i="155"/>
  <c r="J11764" i="155"/>
  <c r="J11772" i="155"/>
  <c r="J11784" i="155"/>
  <c r="J11766" i="155"/>
  <c r="J11774" i="155"/>
  <c r="J11786" i="155"/>
  <c r="J11763" i="155"/>
  <c r="J11771" i="155"/>
  <c r="J11779" i="155"/>
  <c r="J11783" i="155"/>
  <c r="H11788" i="155"/>
  <c r="N8559" i="155"/>
  <c r="J8559" i="155"/>
  <c r="N8557" i="155"/>
  <c r="J8557" i="155"/>
  <c r="J8579" i="155"/>
  <c r="N8579" i="155"/>
  <c r="N8565" i="155"/>
  <c r="J8565" i="155"/>
  <c r="N8577" i="155"/>
  <c r="J8577" i="155"/>
  <c r="N8562" i="155"/>
  <c r="J8562" i="155"/>
  <c r="N8575" i="155"/>
  <c r="J8575" i="155"/>
  <c r="J8561" i="155"/>
  <c r="N8561" i="155"/>
  <c r="N8576" i="155"/>
  <c r="J8576" i="155"/>
  <c r="J8560" i="155"/>
  <c r="N8560" i="155"/>
  <c r="N8558" i="155"/>
  <c r="J8558" i="155"/>
  <c r="J8580" i="155"/>
  <c r="N8580" i="155"/>
  <c r="N8566" i="155"/>
  <c r="J8566" i="155"/>
  <c r="H8583" i="155"/>
  <c r="H8554" i="155" s="1"/>
  <c r="J8578" i="155"/>
  <c r="N8578" i="155"/>
  <c r="N8594" i="155"/>
  <c r="J8596" i="155"/>
  <c r="N8602" i="155"/>
  <c r="J8604" i="155"/>
  <c r="N8610" i="155"/>
  <c r="J8616" i="155"/>
  <c r="N8596" i="155"/>
  <c r="N8616" i="155"/>
  <c r="J8563" i="155"/>
  <c r="J8581" i="155"/>
  <c r="J8592" i="155"/>
  <c r="J8600" i="155"/>
  <c r="J8608" i="155"/>
  <c r="N903" i="155"/>
  <c r="J903" i="155"/>
  <c r="N921" i="155"/>
  <c r="J921" i="155"/>
  <c r="N901" i="155"/>
  <c r="J901" i="155"/>
  <c r="N919" i="155"/>
  <c r="J919" i="155"/>
  <c r="N910" i="155"/>
  <c r="J910" i="155"/>
  <c r="J906" i="155"/>
  <c r="N906" i="155"/>
  <c r="N908" i="155"/>
  <c r="J908" i="155"/>
  <c r="J924" i="155"/>
  <c r="N924" i="155"/>
  <c r="N926" i="155"/>
  <c r="J926" i="155"/>
  <c r="N904" i="155"/>
  <c r="J904" i="155"/>
  <c r="N922" i="155"/>
  <c r="J922" i="155"/>
  <c r="N902" i="155"/>
  <c r="J902" i="155"/>
  <c r="H927" i="155"/>
  <c r="N920" i="155"/>
  <c r="J920" i="155"/>
  <c r="N900" i="155"/>
  <c r="J900" i="155"/>
  <c r="N909" i="155"/>
  <c r="J909" i="155"/>
  <c r="N918" i="155"/>
  <c r="J918" i="155"/>
  <c r="J905" i="155"/>
  <c r="N905" i="155"/>
  <c r="J923" i="155"/>
  <c r="N923" i="155"/>
  <c r="H956" i="155"/>
  <c r="N938" i="155"/>
  <c r="J940" i="155"/>
  <c r="N946" i="155"/>
  <c r="J948" i="155"/>
  <c r="N954" i="155"/>
  <c r="J960" i="155"/>
  <c r="J907" i="155"/>
  <c r="J925" i="155"/>
  <c r="J936" i="155"/>
  <c r="J944" i="155"/>
  <c r="J952" i="155"/>
  <c r="N11815" i="155"/>
  <c r="J11815" i="155"/>
  <c r="J11813" i="155"/>
  <c r="N11813" i="155"/>
  <c r="J11832" i="155"/>
  <c r="N11832" i="155"/>
  <c r="J11822" i="155"/>
  <c r="N11822" i="155"/>
  <c r="N11818" i="155"/>
  <c r="J11818" i="155"/>
  <c r="N11820" i="155"/>
  <c r="J11820" i="155"/>
  <c r="N11837" i="155"/>
  <c r="J11837" i="155"/>
  <c r="N11817" i="155"/>
  <c r="J11817" i="155"/>
  <c r="N11836" i="155"/>
  <c r="J11836" i="155"/>
  <c r="N11816" i="155"/>
  <c r="J11816" i="155"/>
  <c r="N11835" i="155"/>
  <c r="J11835" i="155"/>
  <c r="N11834" i="155"/>
  <c r="J11834" i="155"/>
  <c r="J11814" i="155"/>
  <c r="N11814" i="155"/>
  <c r="H11839" i="155"/>
  <c r="H11810" i="155" s="1"/>
  <c r="J11833" i="155"/>
  <c r="N11833" i="155"/>
  <c r="N11812" i="155"/>
  <c r="J11812" i="155"/>
  <c r="J11821" i="155"/>
  <c r="N11821" i="155"/>
  <c r="J11829" i="155"/>
  <c r="N11829" i="155"/>
  <c r="N11831" i="155"/>
  <c r="J11831" i="155"/>
  <c r="H11868" i="155"/>
  <c r="J11811" i="155"/>
  <c r="J11819" i="155"/>
  <c r="J11830" i="155"/>
  <c r="J11838" i="155"/>
  <c r="J11852" i="155"/>
  <c r="J11860" i="155"/>
  <c r="J11872" i="155"/>
  <c r="J11854" i="155"/>
  <c r="J11862" i="155"/>
  <c r="N11872" i="155"/>
  <c r="J11874" i="155"/>
  <c r="J11856" i="155"/>
  <c r="J11864" i="155"/>
  <c r="J814" i="155"/>
  <c r="N814" i="155"/>
  <c r="N819" i="155"/>
  <c r="J819" i="155"/>
  <c r="N835" i="155"/>
  <c r="J835" i="155"/>
  <c r="N817" i="155"/>
  <c r="J817" i="155"/>
  <c r="N837" i="155"/>
  <c r="J837" i="155"/>
  <c r="J822" i="155"/>
  <c r="N822" i="155"/>
  <c r="J833" i="155"/>
  <c r="N833" i="155"/>
  <c r="N815" i="155"/>
  <c r="J815" i="155"/>
  <c r="N820" i="155"/>
  <c r="J820" i="155"/>
  <c r="N831" i="155"/>
  <c r="J831" i="155"/>
  <c r="N836" i="155"/>
  <c r="J836" i="155"/>
  <c r="N818" i="155"/>
  <c r="J818" i="155"/>
  <c r="H839" i="155"/>
  <c r="H810" i="155" s="1"/>
  <c r="N834" i="155"/>
  <c r="J834" i="155"/>
  <c r="N816" i="155"/>
  <c r="J816" i="155"/>
  <c r="J821" i="155"/>
  <c r="N821" i="155"/>
  <c r="J832" i="155"/>
  <c r="N832" i="155"/>
  <c r="J838" i="155"/>
  <c r="J852" i="155"/>
  <c r="J860" i="155"/>
  <c r="J872" i="155"/>
  <c r="J849" i="155"/>
  <c r="J857" i="155"/>
  <c r="J865" i="155"/>
  <c r="N872" i="155"/>
  <c r="J848" i="155"/>
  <c r="J856" i="155"/>
  <c r="J864" i="155"/>
  <c r="N11638" i="155"/>
  <c r="J11638" i="155"/>
  <c r="N11640" i="155"/>
  <c r="J11640" i="155"/>
  <c r="J11644" i="155"/>
  <c r="N11644" i="155"/>
  <c r="J11645" i="155"/>
  <c r="N11645" i="155"/>
  <c r="H11663" i="155"/>
  <c r="N11658" i="155"/>
  <c r="J11658" i="155"/>
  <c r="J11662" i="155"/>
  <c r="N11662" i="155"/>
  <c r="N11641" i="155"/>
  <c r="J11641" i="155"/>
  <c r="N11643" i="155"/>
  <c r="J11643" i="155"/>
  <c r="N11646" i="155"/>
  <c r="J11646" i="155"/>
  <c r="N11659" i="155"/>
  <c r="J11659" i="155"/>
  <c r="N11661" i="155"/>
  <c r="J11661" i="155"/>
  <c r="J11642" i="155"/>
  <c r="J11660" i="155"/>
  <c r="J11676" i="155"/>
  <c r="J11684" i="155"/>
  <c r="J11696" i="155"/>
  <c r="H11692" i="155"/>
  <c r="J11639" i="155"/>
  <c r="J11675" i="155"/>
  <c r="J11683" i="155"/>
  <c r="J11691" i="155"/>
  <c r="J11695" i="155"/>
  <c r="H11700" i="155"/>
  <c r="J750" i="155"/>
  <c r="N750" i="155"/>
  <c r="N748" i="155"/>
  <c r="J748" i="155"/>
  <c r="N731" i="155"/>
  <c r="J731" i="155"/>
  <c r="N729" i="155"/>
  <c r="J729" i="155"/>
  <c r="N749" i="155"/>
  <c r="J749" i="155"/>
  <c r="J733" i="155"/>
  <c r="N733" i="155"/>
  <c r="N746" i="155"/>
  <c r="J746" i="155"/>
  <c r="J732" i="155"/>
  <c r="N732" i="155"/>
  <c r="N747" i="155"/>
  <c r="J747" i="155"/>
  <c r="N730" i="155"/>
  <c r="J730" i="155"/>
  <c r="H780" i="155"/>
  <c r="N762" i="155"/>
  <c r="J764" i="155"/>
  <c r="N770" i="155"/>
  <c r="J772" i="155"/>
  <c r="N778" i="155"/>
  <c r="J784" i="155"/>
  <c r="N784" i="155"/>
  <c r="J734" i="155"/>
  <c r="J768" i="155"/>
  <c r="J776" i="155"/>
  <c r="J11558" i="155"/>
  <c r="N11558" i="155"/>
  <c r="J11572" i="155"/>
  <c r="N11572" i="155"/>
  <c r="N11555" i="155"/>
  <c r="J11555" i="155"/>
  <c r="J11573" i="155"/>
  <c r="N11573" i="155"/>
  <c r="N11552" i="155"/>
  <c r="J11552" i="155"/>
  <c r="N11554" i="155"/>
  <c r="J11554" i="155"/>
  <c r="N11574" i="155"/>
  <c r="J11574" i="155"/>
  <c r="H11604" i="155"/>
  <c r="J11556" i="155"/>
  <c r="J11570" i="155"/>
  <c r="H11575" i="155"/>
  <c r="J11596" i="155"/>
  <c r="J11608" i="155"/>
  <c r="J11553" i="155"/>
  <c r="J11595" i="155"/>
  <c r="J11603" i="155"/>
  <c r="J11607" i="155"/>
  <c r="H11612" i="155"/>
  <c r="J646" i="155"/>
  <c r="N646" i="155"/>
  <c r="N662" i="155"/>
  <c r="J662" i="155"/>
  <c r="N643" i="155"/>
  <c r="J643" i="155"/>
  <c r="J660" i="155"/>
  <c r="N660" i="155"/>
  <c r="N641" i="155"/>
  <c r="J641" i="155"/>
  <c r="N642" i="155"/>
  <c r="J642" i="155"/>
  <c r="J661" i="155"/>
  <c r="N661" i="155"/>
  <c r="N640" i="155"/>
  <c r="J640" i="155"/>
  <c r="H692" i="155"/>
  <c r="J644" i="155"/>
  <c r="J658" i="155"/>
  <c r="H663" i="155"/>
  <c r="J684" i="155"/>
  <c r="J696" i="155"/>
  <c r="J686" i="155"/>
  <c r="N696" i="155"/>
  <c r="J698" i="155"/>
  <c r="J11465" i="155"/>
  <c r="N11465" i="155"/>
  <c r="N11469" i="155"/>
  <c r="J11469" i="155"/>
  <c r="H11487" i="155"/>
  <c r="N11482" i="155"/>
  <c r="J11482" i="155"/>
  <c r="N11483" i="155"/>
  <c r="J11483" i="155"/>
  <c r="N11466" i="155"/>
  <c r="J11466" i="155"/>
  <c r="N11468" i="155"/>
  <c r="J11468" i="155"/>
  <c r="J11486" i="155"/>
  <c r="N11486" i="155"/>
  <c r="J11464" i="155"/>
  <c r="N11464" i="155"/>
  <c r="H11516" i="155"/>
  <c r="J11470" i="155"/>
  <c r="J11484" i="155"/>
  <c r="J11508" i="155"/>
  <c r="J11520" i="155"/>
  <c r="J11467" i="155"/>
  <c r="J11507" i="155"/>
  <c r="J11515" i="155"/>
  <c r="J11519" i="155"/>
  <c r="H11524" i="155"/>
  <c r="J8297" i="155"/>
  <c r="N8297" i="155"/>
  <c r="N8301" i="155"/>
  <c r="J8301" i="155"/>
  <c r="H8319" i="155"/>
  <c r="H8290" i="155" s="1"/>
  <c r="N8315" i="155"/>
  <c r="J8315" i="155"/>
  <c r="N8314" i="155"/>
  <c r="J8314" i="155"/>
  <c r="N8356" i="155"/>
  <c r="N8298" i="155"/>
  <c r="J8298" i="155"/>
  <c r="N8300" i="155"/>
  <c r="J8300" i="155"/>
  <c r="J8318" i="155"/>
  <c r="N8318" i="155"/>
  <c r="J8296" i="155"/>
  <c r="N8296" i="155"/>
  <c r="H8348" i="155"/>
  <c r="J8302" i="155"/>
  <c r="J8316" i="155"/>
  <c r="J8340" i="155"/>
  <c r="J8352" i="155"/>
  <c r="J8299" i="155"/>
  <c r="J8339" i="155"/>
  <c r="J8347" i="155"/>
  <c r="J8351" i="155"/>
  <c r="H8356" i="155"/>
  <c r="N557" i="155"/>
  <c r="J557" i="155"/>
  <c r="J552" i="155"/>
  <c r="N552" i="155"/>
  <c r="N555" i="155"/>
  <c r="J555" i="155"/>
  <c r="J574" i="155"/>
  <c r="N574" i="155"/>
  <c r="J553" i="155"/>
  <c r="N553" i="155"/>
  <c r="N570" i="155"/>
  <c r="J570" i="155"/>
  <c r="N556" i="155"/>
  <c r="J556" i="155"/>
  <c r="N554" i="155"/>
  <c r="J554" i="155"/>
  <c r="N571" i="155"/>
  <c r="J571" i="155"/>
  <c r="N573" i="155"/>
  <c r="J573" i="155"/>
  <c r="H604" i="155"/>
  <c r="J558" i="155"/>
  <c r="J572" i="155"/>
  <c r="J596" i="155"/>
  <c r="J608" i="155"/>
  <c r="J593" i="155"/>
  <c r="J601" i="155"/>
  <c r="J595" i="155"/>
  <c r="J603" i="155"/>
  <c r="J607" i="155"/>
  <c r="H612" i="155"/>
  <c r="N11375" i="155"/>
  <c r="J11375" i="155"/>
  <c r="N11392" i="155"/>
  <c r="J11392" i="155"/>
  <c r="N11382" i="155"/>
  <c r="J11382" i="155"/>
  <c r="N11397" i="155"/>
  <c r="J11397" i="155"/>
  <c r="J11395" i="155"/>
  <c r="N11395" i="155"/>
  <c r="J11376" i="155"/>
  <c r="N11376" i="155"/>
  <c r="N11393" i="155"/>
  <c r="J11393" i="155"/>
  <c r="N11374" i="155"/>
  <c r="J11374" i="155"/>
  <c r="N11391" i="155"/>
  <c r="J11391" i="155"/>
  <c r="N11396" i="155"/>
  <c r="J11396" i="155"/>
  <c r="N11378" i="155"/>
  <c r="J11378" i="155"/>
  <c r="N11379" i="155"/>
  <c r="J11379" i="155"/>
  <c r="N11381" i="155"/>
  <c r="J11381" i="155"/>
  <c r="H11399" i="155"/>
  <c r="H11370" i="155" s="1"/>
  <c r="J11394" i="155"/>
  <c r="N11394" i="155"/>
  <c r="J11377" i="155"/>
  <c r="N11377" i="155"/>
  <c r="N11413" i="155"/>
  <c r="N11421" i="155"/>
  <c r="H11428" i="155"/>
  <c r="N11433" i="155"/>
  <c r="N11426" i="155"/>
  <c r="J11432" i="155"/>
  <c r="J11380" i="155"/>
  <c r="J11398" i="155"/>
  <c r="J11414" i="155"/>
  <c r="J11422" i="155"/>
  <c r="J11434" i="155"/>
  <c r="H11436" i="155"/>
  <c r="J11408" i="155"/>
  <c r="J11416" i="155"/>
  <c r="J11424" i="155"/>
  <c r="N466" i="155"/>
  <c r="J466" i="155"/>
  <c r="N485" i="155"/>
  <c r="J485" i="155"/>
  <c r="N462" i="155"/>
  <c r="J462" i="155"/>
  <c r="H487" i="155"/>
  <c r="H458" i="155" s="1"/>
  <c r="N479" i="155"/>
  <c r="J479" i="155"/>
  <c r="J483" i="155"/>
  <c r="N483" i="155"/>
  <c r="J464" i="155"/>
  <c r="N464" i="155"/>
  <c r="N469" i="155"/>
  <c r="J469" i="155"/>
  <c r="N486" i="155"/>
  <c r="J486" i="155"/>
  <c r="N467" i="155"/>
  <c r="J467" i="155"/>
  <c r="N484" i="155"/>
  <c r="J484" i="155"/>
  <c r="J465" i="155"/>
  <c r="N465" i="155"/>
  <c r="N480" i="155"/>
  <c r="J480" i="155"/>
  <c r="N470" i="155"/>
  <c r="J470" i="155"/>
  <c r="J482" i="155"/>
  <c r="N482" i="155"/>
  <c r="N468" i="155"/>
  <c r="J468" i="155"/>
  <c r="H516" i="155"/>
  <c r="J494" i="155"/>
  <c r="J502" i="155"/>
  <c r="J510" i="155"/>
  <c r="J522" i="155"/>
  <c r="J499" i="155"/>
  <c r="J507" i="155"/>
  <c r="J515" i="155"/>
  <c r="J519" i="155"/>
  <c r="H524" i="155"/>
  <c r="N378" i="155"/>
  <c r="J378" i="155"/>
  <c r="N380" i="155"/>
  <c r="J380" i="155"/>
  <c r="N396" i="155"/>
  <c r="J396" i="155"/>
  <c r="N398" i="155"/>
  <c r="J398" i="155"/>
  <c r="J376" i="155"/>
  <c r="N376" i="155"/>
  <c r="J394" i="155"/>
  <c r="N394" i="155"/>
  <c r="N391" i="155"/>
  <c r="J391" i="155"/>
  <c r="J377" i="155"/>
  <c r="N377" i="155"/>
  <c r="N381" i="155"/>
  <c r="J381" i="155"/>
  <c r="H399" i="155"/>
  <c r="H370" i="155" s="1"/>
  <c r="J395" i="155"/>
  <c r="N395" i="155"/>
  <c r="H428" i="155"/>
  <c r="J382" i="155"/>
  <c r="J392" i="155"/>
  <c r="J412" i="155"/>
  <c r="J420" i="155"/>
  <c r="J432" i="155"/>
  <c r="J379" i="155"/>
  <c r="J397" i="155"/>
  <c r="J411" i="155"/>
  <c r="J419" i="155"/>
  <c r="J427" i="155"/>
  <c r="J431" i="155"/>
  <c r="H436" i="155"/>
  <c r="N290" i="155"/>
  <c r="J290" i="155"/>
  <c r="N309" i="155"/>
  <c r="J309" i="155"/>
  <c r="J288" i="155"/>
  <c r="N288" i="155"/>
  <c r="J307" i="155"/>
  <c r="N307" i="155"/>
  <c r="N289" i="155"/>
  <c r="J289" i="155"/>
  <c r="N308" i="155"/>
  <c r="J308" i="155"/>
  <c r="N302" i="155"/>
  <c r="J302" i="155"/>
  <c r="N291" i="155"/>
  <c r="J291" i="155"/>
  <c r="N310" i="155"/>
  <c r="J310" i="155"/>
  <c r="J287" i="155"/>
  <c r="N287" i="155"/>
  <c r="J306" i="155"/>
  <c r="N306" i="155"/>
  <c r="J292" i="155"/>
  <c r="N292" i="155"/>
  <c r="H311" i="155"/>
  <c r="H282" i="155" s="1"/>
  <c r="J303" i="155"/>
  <c r="N303" i="155"/>
  <c r="H340" i="155"/>
  <c r="J293" i="155"/>
  <c r="J304" i="155"/>
  <c r="J324" i="155"/>
  <c r="J332" i="155"/>
  <c r="J344" i="155"/>
  <c r="J326" i="155"/>
  <c r="J334" i="155"/>
  <c r="J346" i="155"/>
  <c r="J323" i="155"/>
  <c r="J331" i="155"/>
  <c r="J339" i="155"/>
  <c r="J343" i="155"/>
  <c r="H348" i="155"/>
  <c r="J220" i="155"/>
  <c r="N220" i="155"/>
  <c r="J202" i="155"/>
  <c r="N202" i="155"/>
  <c r="J218" i="155"/>
  <c r="N218" i="155"/>
  <c r="J219" i="155"/>
  <c r="N219" i="155"/>
  <c r="J204" i="155"/>
  <c r="N204" i="155"/>
  <c r="N217" i="155"/>
  <c r="N205" i="155"/>
  <c r="J205" i="155"/>
  <c r="H223" i="155"/>
  <c r="H194" i="155" s="1"/>
  <c r="N203" i="155"/>
  <c r="J203" i="155"/>
  <c r="N201" i="155"/>
  <c r="J221" i="155"/>
  <c r="N221" i="155"/>
  <c r="J236" i="155"/>
  <c r="J244" i="155"/>
  <c r="J241" i="155"/>
  <c r="J249" i="155"/>
  <c r="N256" i="155"/>
  <c r="J258" i="155"/>
  <c r="H252" i="155"/>
  <c r="J256" i="155"/>
  <c r="J206" i="155"/>
  <c r="J222" i="155"/>
  <c r="J240" i="155"/>
  <c r="J248" i="155"/>
  <c r="N128" i="155"/>
  <c r="J128" i="155"/>
  <c r="N133" i="155"/>
  <c r="J133" i="155"/>
  <c r="J111" i="155"/>
  <c r="N111" i="155"/>
  <c r="J118" i="155"/>
  <c r="N118" i="155"/>
  <c r="J129" i="155"/>
  <c r="N129" i="155"/>
  <c r="N112" i="155"/>
  <c r="J112" i="155"/>
  <c r="N134" i="155"/>
  <c r="J134" i="155"/>
  <c r="N114" i="155"/>
  <c r="J114" i="155"/>
  <c r="N131" i="155"/>
  <c r="J131" i="155"/>
  <c r="J110" i="155"/>
  <c r="N110" i="155"/>
  <c r="N132" i="155"/>
  <c r="J132" i="155"/>
  <c r="J109" i="155"/>
  <c r="N109" i="155"/>
  <c r="N115" i="155"/>
  <c r="J115" i="155"/>
  <c r="N117" i="155"/>
  <c r="J117" i="155"/>
  <c r="H135" i="155"/>
  <c r="H106" i="155" s="1"/>
  <c r="N113" i="155"/>
  <c r="J113" i="155"/>
  <c r="N130" i="155"/>
  <c r="J130" i="155"/>
  <c r="J116" i="155"/>
  <c r="J148" i="155"/>
  <c r="J156" i="155"/>
  <c r="J168" i="155"/>
  <c r="N148" i="155"/>
  <c r="N168" i="155"/>
  <c r="J170" i="155"/>
  <c r="J144" i="155"/>
  <c r="J152" i="155"/>
  <c r="J160" i="155"/>
  <c r="N40" i="155"/>
  <c r="J40" i="155"/>
  <c r="N38" i="155"/>
  <c r="J38" i="155"/>
  <c r="N30" i="155"/>
  <c r="J30" i="155"/>
  <c r="N46" i="155"/>
  <c r="J46" i="155"/>
  <c r="N28" i="155"/>
  <c r="J28" i="155"/>
  <c r="J41" i="155"/>
  <c r="N41" i="155"/>
  <c r="N26" i="155"/>
  <c r="J26" i="155"/>
  <c r="N39" i="155"/>
  <c r="J39" i="155"/>
  <c r="N29" i="155"/>
  <c r="J29" i="155"/>
  <c r="H47" i="155"/>
  <c r="H18" i="155" s="1"/>
  <c r="N45" i="155"/>
  <c r="J45" i="155"/>
  <c r="N27" i="155"/>
  <c r="J27" i="155"/>
  <c r="J42" i="155"/>
  <c r="N42" i="155"/>
  <c r="N62" i="155"/>
  <c r="J64" i="155"/>
  <c r="N70" i="155"/>
  <c r="J72" i="155"/>
  <c r="J25" i="155"/>
  <c r="J43" i="155"/>
  <c r="J60" i="155"/>
  <c r="J68" i="155"/>
  <c r="R1737" i="155" l="1"/>
  <c r="R1825" i="155" s="1"/>
  <c r="R1913" i="155" s="1"/>
  <c r="R2001" i="155" s="1"/>
  <c r="R2089" i="155" s="1"/>
  <c r="R2177" i="155" s="1"/>
  <c r="R2265" i="155" s="1"/>
  <c r="R1706" i="155"/>
  <c r="R1794" i="155" s="1"/>
  <c r="R1882" i="155" s="1"/>
  <c r="R1970" i="155" s="1"/>
  <c r="R2058" i="155" s="1"/>
  <c r="R2146" i="155" s="1"/>
  <c r="R2234" i="155" s="1"/>
  <c r="R1699" i="155"/>
  <c r="R1787" i="155" s="1"/>
  <c r="R1875" i="155" s="1"/>
  <c r="R1963" i="155" s="1"/>
  <c r="R2051" i="155" s="1"/>
  <c r="R2139" i="155" s="1"/>
  <c r="R2227" i="155" s="1"/>
  <c r="R1751" i="155"/>
  <c r="R1839" i="155" s="1"/>
  <c r="R1927" i="155" s="1"/>
  <c r="R2015" i="155" s="1"/>
  <c r="R2103" i="155" s="1"/>
  <c r="R2191" i="155" s="1"/>
  <c r="R2279" i="155" s="1"/>
  <c r="R1707" i="155"/>
  <c r="R1795" i="155" s="1"/>
  <c r="R1883" i="155" s="1"/>
  <c r="R1971" i="155" s="1"/>
  <c r="R2059" i="155" s="1"/>
  <c r="R2147" i="155" s="1"/>
  <c r="R2235" i="155" s="1"/>
  <c r="R1736" i="155"/>
  <c r="R1824" i="155" s="1"/>
  <c r="R1912" i="155" s="1"/>
  <c r="R2000" i="155" s="1"/>
  <c r="R2088" i="155" s="1"/>
  <c r="R2176" i="155" s="1"/>
  <c r="R2264" i="155" s="1"/>
  <c r="R1755" i="155"/>
  <c r="R1843" i="155" s="1"/>
  <c r="R1931" i="155" s="1"/>
  <c r="R2019" i="155" s="1"/>
  <c r="R2107" i="155" s="1"/>
  <c r="R2195" i="155" s="1"/>
  <c r="R2283" i="155" s="1"/>
  <c r="R1754" i="155"/>
  <c r="R1842" i="155" s="1"/>
  <c r="R1930" i="155" s="1"/>
  <c r="R2018" i="155" s="1"/>
  <c r="R2106" i="155" s="1"/>
  <c r="R2194" i="155" s="1"/>
  <c r="R2282" i="155" s="1"/>
  <c r="R1708" i="155"/>
  <c r="R1796" i="155" s="1"/>
  <c r="R1884" i="155" s="1"/>
  <c r="R1972" i="155" s="1"/>
  <c r="R2060" i="155" s="1"/>
  <c r="R2148" i="155" s="1"/>
  <c r="R2236" i="155" s="1"/>
  <c r="R1698" i="155"/>
  <c r="R1786" i="155" s="1"/>
  <c r="R1874" i="155" s="1"/>
  <c r="R1962" i="155" s="1"/>
  <c r="R2050" i="155" s="1"/>
  <c r="R2138" i="155" s="1"/>
  <c r="R2226" i="155" s="1"/>
  <c r="R1726" i="155"/>
  <c r="R1814" i="155" s="1"/>
  <c r="R1902" i="155" s="1"/>
  <c r="R1990" i="155" s="1"/>
  <c r="R2078" i="155" s="1"/>
  <c r="R2166" i="155" s="1"/>
  <c r="R2254" i="155" s="1"/>
  <c r="R1712" i="155"/>
  <c r="R1800" i="155" s="1"/>
  <c r="R1888" i="155" s="1"/>
  <c r="R1976" i="155" s="1"/>
  <c r="R2064" i="155" s="1"/>
  <c r="R2152" i="155" s="1"/>
  <c r="R2240" i="155" s="1"/>
  <c r="R1696" i="155"/>
  <c r="R1784" i="155" s="1"/>
  <c r="R1872" i="155" s="1"/>
  <c r="R1960" i="155" s="1"/>
  <c r="R2048" i="155" s="1"/>
  <c r="R2136" i="155" s="1"/>
  <c r="R2224" i="155" s="1"/>
  <c r="R1695" i="155"/>
  <c r="R1783" i="155" s="1"/>
  <c r="R1871" i="155" s="1"/>
  <c r="R1959" i="155" s="1"/>
  <c r="R2047" i="155" s="1"/>
  <c r="R2135" i="155" s="1"/>
  <c r="R2223" i="155" s="1"/>
  <c r="R1717" i="155"/>
  <c r="R1805" i="155" s="1"/>
  <c r="R1893" i="155" s="1"/>
  <c r="R1981" i="155" s="1"/>
  <c r="R2069" i="155" s="1"/>
  <c r="R2157" i="155" s="1"/>
  <c r="R2245" i="155" s="1"/>
  <c r="R1732" i="155"/>
  <c r="R1820" i="155" s="1"/>
  <c r="R1908" i="155" s="1"/>
  <c r="R1996" i="155" s="1"/>
  <c r="R2084" i="155" s="1"/>
  <c r="R2172" i="155" s="1"/>
  <c r="R2260" i="155" s="1"/>
  <c r="R1747" i="155"/>
  <c r="R1835" i="155" s="1"/>
  <c r="R1923" i="155" s="1"/>
  <c r="R2011" i="155" s="1"/>
  <c r="R2099" i="155" s="1"/>
  <c r="R2187" i="155" s="1"/>
  <c r="R2275" i="155" s="1"/>
  <c r="R1693" i="155"/>
  <c r="R1781" i="155" s="1"/>
  <c r="R1869" i="155" s="1"/>
  <c r="R1957" i="155" s="1"/>
  <c r="R2045" i="155" s="1"/>
  <c r="R2133" i="155" s="1"/>
  <c r="R2221" i="155" s="1"/>
  <c r="R1738" i="155"/>
  <c r="R1826" i="155" s="1"/>
  <c r="R1914" i="155" s="1"/>
  <c r="R2002" i="155" s="1"/>
  <c r="R2090" i="155" s="1"/>
  <c r="R2178" i="155" s="1"/>
  <c r="R2266" i="155" s="1"/>
  <c r="R1735" i="155"/>
  <c r="R1823" i="155" s="1"/>
  <c r="R1911" i="155" s="1"/>
  <c r="R1999" i="155" s="1"/>
  <c r="R2087" i="155" s="1"/>
  <c r="R2175" i="155" s="1"/>
  <c r="R2263" i="155" s="1"/>
  <c r="R1691" i="155"/>
  <c r="R1779" i="155" s="1"/>
  <c r="R1867" i="155" s="1"/>
  <c r="R1955" i="155" s="1"/>
  <c r="R2043" i="155" s="1"/>
  <c r="R2131" i="155" s="1"/>
  <c r="R2219" i="155" s="1"/>
  <c r="R1742" i="155"/>
  <c r="R1830" i="155" s="1"/>
  <c r="R1918" i="155" s="1"/>
  <c r="R2006" i="155" s="1"/>
  <c r="R2094" i="155" s="1"/>
  <c r="R2182" i="155" s="1"/>
  <c r="R2270" i="155" s="1"/>
  <c r="R1752" i="155"/>
  <c r="R1840" i="155" s="1"/>
  <c r="R1928" i="155" s="1"/>
  <c r="R2016" i="155" s="1"/>
  <c r="R2104" i="155" s="1"/>
  <c r="R2192" i="155" s="1"/>
  <c r="R2280" i="155" s="1"/>
  <c r="R1729" i="155"/>
  <c r="R1817" i="155" s="1"/>
  <c r="R1905" i="155" s="1"/>
  <c r="R1993" i="155" s="1"/>
  <c r="R2081" i="155" s="1"/>
  <c r="R2169" i="155" s="1"/>
  <c r="R2257" i="155" s="1"/>
  <c r="R1716" i="155"/>
  <c r="R1804" i="155" s="1"/>
  <c r="R1892" i="155" s="1"/>
  <c r="R1980" i="155" s="1"/>
  <c r="R2068" i="155" s="1"/>
  <c r="R2156" i="155" s="1"/>
  <c r="R2244" i="155" s="1"/>
  <c r="R1694" i="155"/>
  <c r="R1782" i="155" s="1"/>
  <c r="R1870" i="155" s="1"/>
  <c r="R1958" i="155" s="1"/>
  <c r="R2046" i="155" s="1"/>
  <c r="R2134" i="155" s="1"/>
  <c r="R2222" i="155" s="1"/>
  <c r="R1727" i="155"/>
  <c r="R1815" i="155" s="1"/>
  <c r="R1903" i="155" s="1"/>
  <c r="R1991" i="155" s="1"/>
  <c r="R2079" i="155" s="1"/>
  <c r="R2167" i="155" s="1"/>
  <c r="R2255" i="155" s="1"/>
  <c r="R1722" i="155"/>
  <c r="R1810" i="155" s="1"/>
  <c r="R1898" i="155" s="1"/>
  <c r="R1986" i="155" s="1"/>
  <c r="R2074" i="155" s="1"/>
  <c r="R2162" i="155" s="1"/>
  <c r="R2250" i="155" s="1"/>
  <c r="R1746" i="155"/>
  <c r="R1834" i="155" s="1"/>
  <c r="R1922" i="155" s="1"/>
  <c r="R2010" i="155" s="1"/>
  <c r="R2098" i="155" s="1"/>
  <c r="R2186" i="155" s="1"/>
  <c r="R2274" i="155" s="1"/>
  <c r="R1692" i="155"/>
  <c r="R1780" i="155" s="1"/>
  <c r="R1868" i="155" s="1"/>
  <c r="R1956" i="155" s="1"/>
  <c r="R2044" i="155" s="1"/>
  <c r="R2132" i="155" s="1"/>
  <c r="R2220" i="155" s="1"/>
  <c r="R1713" i="155"/>
  <c r="R1801" i="155" s="1"/>
  <c r="R1889" i="155" s="1"/>
  <c r="R1977" i="155" s="1"/>
  <c r="R2065" i="155" s="1"/>
  <c r="R2153" i="155" s="1"/>
  <c r="R2241" i="155" s="1"/>
  <c r="R1723" i="155"/>
  <c r="R1811" i="155" s="1"/>
  <c r="R1899" i="155" s="1"/>
  <c r="R1987" i="155" s="1"/>
  <c r="R2075" i="155" s="1"/>
  <c r="R2163" i="155" s="1"/>
  <c r="R2251" i="155" s="1"/>
  <c r="R1734" i="155"/>
  <c r="R1822" i="155" s="1"/>
  <c r="R1910" i="155" s="1"/>
  <c r="R1998" i="155" s="1"/>
  <c r="R2086" i="155" s="1"/>
  <c r="R2174" i="155" s="1"/>
  <c r="R2262" i="155" s="1"/>
  <c r="R1741" i="155"/>
  <c r="R1829" i="155" s="1"/>
  <c r="R1917" i="155" s="1"/>
  <c r="R2005" i="155" s="1"/>
  <c r="R2093" i="155" s="1"/>
  <c r="R2181" i="155" s="1"/>
  <c r="R2269" i="155" s="1"/>
  <c r="R1724" i="155"/>
  <c r="R1812" i="155" s="1"/>
  <c r="R1900" i="155" s="1"/>
  <c r="R1988" i="155" s="1"/>
  <c r="R2076" i="155" s="1"/>
  <c r="R2164" i="155" s="1"/>
  <c r="R2252" i="155" s="1"/>
  <c r="R1730" i="155"/>
  <c r="R1818" i="155" s="1"/>
  <c r="R1906" i="155" s="1"/>
  <c r="R1994" i="155" s="1"/>
  <c r="R2082" i="155" s="1"/>
  <c r="R2170" i="155" s="1"/>
  <c r="R2258" i="155" s="1"/>
  <c r="R1697" i="155"/>
  <c r="R1785" i="155" s="1"/>
  <c r="R1873" i="155" s="1"/>
  <c r="R1961" i="155" s="1"/>
  <c r="R2049" i="155" s="1"/>
  <c r="R2137" i="155" s="1"/>
  <c r="R2225" i="155" s="1"/>
  <c r="R1745" i="155"/>
  <c r="R1833" i="155" s="1"/>
  <c r="R1921" i="155" s="1"/>
  <c r="R2009" i="155" s="1"/>
  <c r="R2097" i="155" s="1"/>
  <c r="R2185" i="155" s="1"/>
  <c r="R2273" i="155" s="1"/>
  <c r="R1718" i="155"/>
  <c r="R1806" i="155" s="1"/>
  <c r="R1894" i="155" s="1"/>
  <c r="R1982" i="155" s="1"/>
  <c r="R2070" i="155" s="1"/>
  <c r="R2158" i="155" s="1"/>
  <c r="R2246" i="155" s="1"/>
  <c r="R1731" i="155"/>
  <c r="R1819" i="155" s="1"/>
  <c r="R1907" i="155" s="1"/>
  <c r="R1995" i="155" s="1"/>
  <c r="R2083" i="155" s="1"/>
  <c r="R2171" i="155" s="1"/>
  <c r="R2259" i="155" s="1"/>
  <c r="R1714" i="155"/>
  <c r="R1802" i="155" s="1"/>
  <c r="R1890" i="155" s="1"/>
  <c r="R1978" i="155" s="1"/>
  <c r="R2066" i="155" s="1"/>
  <c r="R2154" i="155" s="1"/>
  <c r="R2242" i="155" s="1"/>
  <c r="R1709" i="155"/>
  <c r="R1797" i="155" s="1"/>
  <c r="R1885" i="155" s="1"/>
  <c r="R1973" i="155" s="1"/>
  <c r="R2061" i="155" s="1"/>
  <c r="R2149" i="155" s="1"/>
  <c r="R2237" i="155" s="1"/>
  <c r="R1702" i="155"/>
  <c r="R1790" i="155" s="1"/>
  <c r="R1878" i="155" s="1"/>
  <c r="R1966" i="155" s="1"/>
  <c r="R2054" i="155" s="1"/>
  <c r="R2142" i="155" s="1"/>
  <c r="R2230" i="155" s="1"/>
  <c r="R1728" i="155"/>
  <c r="R1816" i="155" s="1"/>
  <c r="R1904" i="155" s="1"/>
  <c r="R1992" i="155" s="1"/>
  <c r="R2080" i="155" s="1"/>
  <c r="R2168" i="155" s="1"/>
  <c r="R2256" i="155" s="1"/>
  <c r="R1700" i="155"/>
  <c r="R1788" i="155" s="1"/>
  <c r="R1876" i="155" s="1"/>
  <c r="R1964" i="155" s="1"/>
  <c r="R2052" i="155" s="1"/>
  <c r="R2140" i="155" s="1"/>
  <c r="R2228" i="155" s="1"/>
  <c r="R1711" i="155"/>
  <c r="R1799" i="155" s="1"/>
  <c r="R1887" i="155" s="1"/>
  <c r="R1975" i="155" s="1"/>
  <c r="R2063" i="155" s="1"/>
  <c r="R2151" i="155" s="1"/>
  <c r="R2239" i="155" s="1"/>
  <c r="R1744" i="155"/>
  <c r="R1832" i="155" s="1"/>
  <c r="R1920" i="155" s="1"/>
  <c r="R2008" i="155" s="1"/>
  <c r="R2096" i="155" s="1"/>
  <c r="R2184" i="155" s="1"/>
  <c r="R2272" i="155" s="1"/>
  <c r="R1701" i="155"/>
  <c r="R1789" i="155" s="1"/>
  <c r="R1877" i="155" s="1"/>
  <c r="R1965" i="155" s="1"/>
  <c r="R2053" i="155" s="1"/>
  <c r="R2141" i="155" s="1"/>
  <c r="R2229" i="155" s="1"/>
  <c r="J12220" i="155"/>
  <c r="R1753" i="155"/>
  <c r="R1841" i="155" s="1"/>
  <c r="R1929" i="155" s="1"/>
  <c r="R2017" i="155" s="1"/>
  <c r="R2105" i="155" s="1"/>
  <c r="R2193" i="155" s="1"/>
  <c r="R2281" i="155" s="1"/>
  <c r="R1733" i="155"/>
  <c r="R1821" i="155" s="1"/>
  <c r="R1909" i="155" s="1"/>
  <c r="R1997" i="155" s="1"/>
  <c r="R2085" i="155" s="1"/>
  <c r="R2173" i="155" s="1"/>
  <c r="R2261" i="155" s="1"/>
  <c r="R1743" i="155"/>
  <c r="R1831" i="155" s="1"/>
  <c r="R1919" i="155" s="1"/>
  <c r="R2007" i="155" s="1"/>
  <c r="R2095" i="155" s="1"/>
  <c r="R2183" i="155" s="1"/>
  <c r="R2271" i="155" s="1"/>
  <c r="R1740" i="155"/>
  <c r="R1828" i="155" s="1"/>
  <c r="R1916" i="155" s="1"/>
  <c r="R2004" i="155" s="1"/>
  <c r="R2092" i="155" s="1"/>
  <c r="R2180" i="155" s="1"/>
  <c r="R2268" i="155" s="1"/>
  <c r="R1710" i="155"/>
  <c r="R1798" i="155" s="1"/>
  <c r="R1886" i="155" s="1"/>
  <c r="R1974" i="155" s="1"/>
  <c r="R2062" i="155" s="1"/>
  <c r="R2150" i="155" s="1"/>
  <c r="R2238" i="155" s="1"/>
  <c r="R1739" i="155"/>
  <c r="R1827" i="155" s="1"/>
  <c r="R1915" i="155" s="1"/>
  <c r="R2003" i="155" s="1"/>
  <c r="R2091" i="155" s="1"/>
  <c r="R2179" i="155" s="1"/>
  <c r="R2267" i="155" s="1"/>
  <c r="R1725" i="155"/>
  <c r="R1813" i="155" s="1"/>
  <c r="R1901" i="155" s="1"/>
  <c r="R1989" i="155" s="1"/>
  <c r="R2077" i="155" s="1"/>
  <c r="R2165" i="155" s="1"/>
  <c r="R2253" i="155" s="1"/>
  <c r="R1715" i="155"/>
  <c r="R1803" i="155" s="1"/>
  <c r="R1891" i="155" s="1"/>
  <c r="R1979" i="155" s="1"/>
  <c r="R2067" i="155" s="1"/>
  <c r="R2155" i="155" s="1"/>
  <c r="R2243" i="155" s="1"/>
  <c r="J1602" i="155"/>
  <c r="N1602" i="155" s="1"/>
  <c r="J1622" i="155"/>
  <c r="J1634" i="155"/>
  <c r="J12006" i="155"/>
  <c r="J12003" i="155"/>
  <c r="J12004" i="155"/>
  <c r="J12005" i="155"/>
  <c r="J11990" i="155"/>
  <c r="N11990" i="155" s="1"/>
  <c r="J11989" i="155"/>
  <c r="J11988" i="155"/>
  <c r="J4276" i="155"/>
  <c r="N4276" i="155" s="1"/>
  <c r="J4277" i="155"/>
  <c r="N4277" i="155" s="1"/>
  <c r="J4082" i="155"/>
  <c r="J4085" i="155"/>
  <c r="N4085" i="155" s="1"/>
  <c r="J4013" i="155"/>
  <c r="N4013" i="155" s="1"/>
  <c r="J4014" i="155"/>
  <c r="N4014" i="155" s="1"/>
  <c r="J3998" i="155"/>
  <c r="N3998" i="155" s="1"/>
  <c r="J4012" i="155"/>
  <c r="N4012" i="155" s="1"/>
  <c r="J3982" i="155"/>
  <c r="N3982" i="155" s="1"/>
  <c r="J3997" i="155"/>
  <c r="N3997" i="155" s="1"/>
  <c r="J3978" i="155"/>
  <c r="N3978" i="155" s="1"/>
  <c r="J3981" i="155"/>
  <c r="N3981" i="155" s="1"/>
  <c r="J3394" i="155"/>
  <c r="J3381" i="155"/>
  <c r="N3381" i="155" s="1"/>
  <c r="J3274" i="155"/>
  <c r="N3274" i="155" s="1"/>
  <c r="J3290" i="155"/>
  <c r="J3291" i="155"/>
  <c r="N3291" i="155" s="1"/>
  <c r="N3226" i="155"/>
  <c r="J3187" i="155"/>
  <c r="N3187" i="155" s="1"/>
  <c r="J3131" i="155"/>
  <c r="N3131" i="155" s="1"/>
  <c r="J3100" i="155"/>
  <c r="N3100" i="155" s="1"/>
  <c r="J3099" i="155"/>
  <c r="N3099" i="155" s="1"/>
  <c r="J3044" i="155"/>
  <c r="N3044" i="155" s="1"/>
  <c r="J3045" i="155"/>
  <c r="N3045" i="155" s="1"/>
  <c r="J2765" i="155"/>
  <c r="N2765" i="155" s="1"/>
  <c r="J2766" i="155"/>
  <c r="N2766" i="155" s="1"/>
  <c r="J2306" i="155"/>
  <c r="N2306" i="155" s="1"/>
  <c r="J2309" i="155"/>
  <c r="N2309" i="155" s="1"/>
  <c r="J1518" i="155"/>
  <c r="N1518" i="155" s="1"/>
  <c r="J1535" i="155"/>
  <c r="N1535" i="155" s="1"/>
  <c r="J1534" i="155"/>
  <c r="J1338" i="155"/>
  <c r="N1338" i="155" s="1"/>
  <c r="J1341" i="155"/>
  <c r="J1052" i="155"/>
  <c r="J3135" i="155"/>
  <c r="N3135" i="155" s="1"/>
  <c r="J3136" i="155"/>
  <c r="N3136" i="155" s="1"/>
  <c r="J3362" i="155"/>
  <c r="N3362" i="155" s="1"/>
  <c r="N3397" i="155"/>
  <c r="N260" i="155"/>
  <c r="J4066" i="155"/>
  <c r="N4066" i="155" s="1"/>
  <c r="N4099" i="155"/>
  <c r="N700" i="155"/>
  <c r="N428" i="155"/>
  <c r="N172" i="155"/>
  <c r="N11436" i="155"/>
  <c r="N1140" i="155"/>
  <c r="N8620" i="155"/>
  <c r="N524" i="155"/>
  <c r="J8620" i="155"/>
  <c r="J84" i="155"/>
  <c r="J11436" i="155"/>
  <c r="N876" i="155"/>
  <c r="N964" i="155"/>
  <c r="J260" i="155"/>
  <c r="N516" i="155"/>
  <c r="J4431" i="155"/>
  <c r="N4418" i="155"/>
  <c r="N4431" i="155" s="1"/>
  <c r="J4476" i="155"/>
  <c r="N4450" i="155"/>
  <c r="N4476" i="155" s="1"/>
  <c r="J4447" i="155"/>
  <c r="N4434" i="155"/>
  <c r="N4447" i="155" s="1"/>
  <c r="J4388" i="155"/>
  <c r="N4362" i="155"/>
  <c r="N4388" i="155" s="1"/>
  <c r="J4359" i="155"/>
  <c r="N4346" i="155"/>
  <c r="N4359" i="155" s="1"/>
  <c r="J4343" i="155"/>
  <c r="N4330" i="155"/>
  <c r="N4343" i="155" s="1"/>
  <c r="J4212" i="155"/>
  <c r="N4186" i="155"/>
  <c r="N4212" i="155" s="1"/>
  <c r="J4183" i="155"/>
  <c r="N4170" i="155"/>
  <c r="N4183" i="155" s="1"/>
  <c r="N4167" i="155"/>
  <c r="J4167" i="155"/>
  <c r="P4064" i="155"/>
  <c r="J4067" i="155"/>
  <c r="N4067" i="155" s="1"/>
  <c r="J4083" i="155"/>
  <c r="N4083" i="155" s="1"/>
  <c r="J4098" i="155"/>
  <c r="J4084" i="155"/>
  <c r="N4084" i="155" s="1"/>
  <c r="N4068" i="155"/>
  <c r="N3395" i="155"/>
  <c r="P3360" i="155"/>
  <c r="N3398" i="155"/>
  <c r="N3396" i="155"/>
  <c r="J3379" i="155"/>
  <c r="N3379" i="155" s="1"/>
  <c r="N3364" i="155"/>
  <c r="J3378" i="155"/>
  <c r="J3363" i="155"/>
  <c r="N3363" i="155" s="1"/>
  <c r="J3380" i="155"/>
  <c r="N3380" i="155" s="1"/>
  <c r="N3224" i="155"/>
  <c r="N3222" i="155"/>
  <c r="N3220" i="155"/>
  <c r="J3218" i="155"/>
  <c r="N3227" i="155"/>
  <c r="N3225" i="155"/>
  <c r="N3223" i="155"/>
  <c r="N3221" i="155"/>
  <c r="J3219" i="155"/>
  <c r="N3219" i="155" s="1"/>
  <c r="P3184" i="155"/>
  <c r="J3204" i="155"/>
  <c r="N3204" i="155" s="1"/>
  <c r="J3203" i="155"/>
  <c r="N3203" i="155" s="1"/>
  <c r="J3202" i="155"/>
  <c r="J3186" i="155"/>
  <c r="N3139" i="155"/>
  <c r="N3138" i="155"/>
  <c r="J3134" i="155"/>
  <c r="N3134" i="155" s="1"/>
  <c r="J3130" i="155"/>
  <c r="J3132" i="155"/>
  <c r="N3132" i="155" s="1"/>
  <c r="J3133" i="155"/>
  <c r="N3133" i="155" s="1"/>
  <c r="N3137" i="155"/>
  <c r="P3096" i="155"/>
  <c r="J3115" i="155"/>
  <c r="N3115" i="155" s="1"/>
  <c r="J3116" i="155"/>
  <c r="N3116" i="155" s="1"/>
  <c r="J3114" i="155"/>
  <c r="J3098" i="155"/>
  <c r="J964" i="155"/>
  <c r="J876" i="155"/>
  <c r="N1132" i="155"/>
  <c r="N1052" i="155"/>
  <c r="J1140" i="155"/>
  <c r="J11964" i="155"/>
  <c r="N11876" i="155"/>
  <c r="J8356" i="155"/>
  <c r="N788" i="155"/>
  <c r="J788" i="155"/>
  <c r="J172" i="155"/>
  <c r="J348" i="155"/>
  <c r="J700" i="155"/>
  <c r="J780" i="155"/>
  <c r="J516" i="155"/>
  <c r="J524" i="155"/>
  <c r="J11524" i="155"/>
  <c r="N780" i="155"/>
  <c r="N11964" i="155"/>
  <c r="J1132" i="155"/>
  <c r="J11788" i="155"/>
  <c r="J11700" i="155"/>
  <c r="J428" i="155"/>
  <c r="J11876" i="155"/>
  <c r="P3448" i="155"/>
  <c r="N3489" i="155"/>
  <c r="J3466" i="155"/>
  <c r="N3468" i="155"/>
  <c r="N3483" i="155"/>
  <c r="N3484" i="155"/>
  <c r="N3485" i="155"/>
  <c r="J3451" i="155"/>
  <c r="N3451" i="155" s="1"/>
  <c r="N3463" i="155" s="1"/>
  <c r="N3487" i="155"/>
  <c r="N3486" i="155"/>
  <c r="N3467" i="155"/>
  <c r="N3488" i="155"/>
  <c r="P3272" i="155"/>
  <c r="J3306" i="155"/>
  <c r="N3313" i="155"/>
  <c r="N3308" i="155"/>
  <c r="N3292" i="155"/>
  <c r="N3309" i="155"/>
  <c r="N3311" i="155"/>
  <c r="N3312" i="155"/>
  <c r="J3307" i="155"/>
  <c r="N3307" i="155" s="1"/>
  <c r="J3275" i="155"/>
  <c r="N3275" i="155" s="1"/>
  <c r="N3310" i="155"/>
  <c r="P3008" i="155"/>
  <c r="J3043" i="155"/>
  <c r="N3043" i="155" s="1"/>
  <c r="J3026" i="155"/>
  <c r="J3028" i="155"/>
  <c r="N3028" i="155" s="1"/>
  <c r="J3027" i="155"/>
  <c r="N3027" i="155" s="1"/>
  <c r="J3011" i="155"/>
  <c r="N3011" i="155" s="1"/>
  <c r="N3012" i="155"/>
  <c r="J3042" i="155"/>
  <c r="J3010" i="155"/>
  <c r="P2920" i="155"/>
  <c r="J2924" i="155"/>
  <c r="N2924" i="155" s="1"/>
  <c r="J2939" i="155"/>
  <c r="N2939" i="155" s="1"/>
  <c r="J2938" i="155"/>
  <c r="N2955" i="155"/>
  <c r="J2940" i="155"/>
  <c r="N2940" i="155" s="1"/>
  <c r="J2923" i="155"/>
  <c r="N2923" i="155" s="1"/>
  <c r="J2954" i="155"/>
  <c r="J2922" i="155"/>
  <c r="P4240" i="155"/>
  <c r="J4275" i="155"/>
  <c r="N4275" i="155" s="1"/>
  <c r="N4244" i="155"/>
  <c r="J4259" i="155"/>
  <c r="N4259" i="155" s="1"/>
  <c r="J4258" i="155"/>
  <c r="J4274" i="155"/>
  <c r="J4260" i="155"/>
  <c r="N4260" i="155" s="1"/>
  <c r="N4243" i="155"/>
  <c r="J4242" i="155"/>
  <c r="P2832" i="155"/>
  <c r="N2867" i="155"/>
  <c r="J2850" i="155"/>
  <c r="J2852" i="155"/>
  <c r="N2852" i="155" s="1"/>
  <c r="J2851" i="155"/>
  <c r="N2851" i="155" s="1"/>
  <c r="J2836" i="155"/>
  <c r="N2836" i="155" s="1"/>
  <c r="J2835" i="155"/>
  <c r="N2835" i="155" s="1"/>
  <c r="J2834" i="155"/>
  <c r="P2744" i="155"/>
  <c r="J2763" i="155"/>
  <c r="N2763" i="155" s="1"/>
  <c r="J2762" i="155"/>
  <c r="J2747" i="155"/>
  <c r="N2747" i="155" s="1"/>
  <c r="N2779" i="155"/>
  <c r="N2748" i="155"/>
  <c r="J2764" i="155"/>
  <c r="N2764" i="155" s="1"/>
  <c r="J2746" i="155"/>
  <c r="P2656" i="155"/>
  <c r="N2676" i="155"/>
  <c r="J2674" i="155"/>
  <c r="N2691" i="155"/>
  <c r="N2660" i="155"/>
  <c r="J2675" i="155"/>
  <c r="N2675" i="155" s="1"/>
  <c r="J2659" i="155"/>
  <c r="N2659" i="155" s="1"/>
  <c r="J2658" i="155"/>
  <c r="P3624" i="155"/>
  <c r="J3643" i="155"/>
  <c r="N3643" i="155" s="1"/>
  <c r="J3658" i="155"/>
  <c r="N3659" i="155"/>
  <c r="N3627" i="155"/>
  <c r="N3628" i="155"/>
  <c r="N3644" i="155"/>
  <c r="J3642" i="155"/>
  <c r="J3626" i="155"/>
  <c r="P2304" i="155"/>
  <c r="J2307" i="155"/>
  <c r="N2307" i="155" s="1"/>
  <c r="J2324" i="155"/>
  <c r="N2324" i="155" s="1"/>
  <c r="J2308" i="155"/>
  <c r="N2308" i="155" s="1"/>
  <c r="J2323" i="155"/>
  <c r="N2323" i="155" s="1"/>
  <c r="J2338" i="155"/>
  <c r="J2322" i="155"/>
  <c r="N2339" i="155"/>
  <c r="P1600" i="155"/>
  <c r="J1621" i="155"/>
  <c r="N1621" i="155" s="1"/>
  <c r="J1620" i="155"/>
  <c r="N1620" i="155" s="1"/>
  <c r="N1637" i="155"/>
  <c r="J1619" i="155"/>
  <c r="N1619" i="155" s="1"/>
  <c r="J1605" i="155"/>
  <c r="N1605" i="155" s="1"/>
  <c r="J1618" i="155"/>
  <c r="J1603" i="155"/>
  <c r="N1603" i="155" s="1"/>
  <c r="N1636" i="155"/>
  <c r="N1635" i="155"/>
  <c r="J1604" i="155"/>
  <c r="N1604" i="155" s="1"/>
  <c r="P1512" i="155"/>
  <c r="J1517" i="155"/>
  <c r="N1517" i="155" s="1"/>
  <c r="N1548" i="155"/>
  <c r="J1530" i="155"/>
  <c r="J1546" i="155"/>
  <c r="J1531" i="155"/>
  <c r="N1531" i="155" s="1"/>
  <c r="J1516" i="155"/>
  <c r="N1516" i="155" s="1"/>
  <c r="J1532" i="155"/>
  <c r="N1532" i="155" s="1"/>
  <c r="N1547" i="155"/>
  <c r="J1533" i="155"/>
  <c r="N1533" i="155" s="1"/>
  <c r="N1549" i="155"/>
  <c r="J1515" i="155"/>
  <c r="N1515" i="155" s="1"/>
  <c r="J1514" i="155"/>
  <c r="J3994" i="155"/>
  <c r="J3980" i="155"/>
  <c r="N3980" i="155" s="1"/>
  <c r="P3976" i="155"/>
  <c r="J3995" i="155"/>
  <c r="N3995" i="155" s="1"/>
  <c r="J3979" i="155"/>
  <c r="N3979" i="155" s="1"/>
  <c r="J4011" i="155"/>
  <c r="N4011" i="155" s="1"/>
  <c r="J3996" i="155"/>
  <c r="N3996" i="155" s="1"/>
  <c r="J4010" i="155"/>
  <c r="J12282" i="155"/>
  <c r="P12248" i="155"/>
  <c r="N12252" i="155"/>
  <c r="N12251" i="155"/>
  <c r="N12267" i="155"/>
  <c r="N12269" i="155"/>
  <c r="N12268" i="155"/>
  <c r="P1336" i="155"/>
  <c r="J1339" i="155"/>
  <c r="N1339" i="155" s="1"/>
  <c r="J1356" i="155"/>
  <c r="N1356" i="155" s="1"/>
  <c r="J1370" i="155"/>
  <c r="J1354" i="155"/>
  <c r="J1357" i="155"/>
  <c r="N1357" i="155" s="1"/>
  <c r="J1355" i="155"/>
  <c r="N1355" i="155" s="1"/>
  <c r="J1340" i="155"/>
  <c r="N1340" i="155" s="1"/>
  <c r="P12160" i="155"/>
  <c r="N12163" i="155"/>
  <c r="J12106" i="155"/>
  <c r="N12107" i="155"/>
  <c r="P12072" i="155"/>
  <c r="N12092" i="155"/>
  <c r="N12093" i="155"/>
  <c r="J12090" i="155"/>
  <c r="N12091" i="155"/>
  <c r="J12075" i="155"/>
  <c r="N12075" i="155" s="1"/>
  <c r="N12076" i="155"/>
  <c r="N12077" i="155"/>
  <c r="N12094" i="155"/>
  <c r="J1195" i="155"/>
  <c r="N1195" i="155" s="1"/>
  <c r="P1160" i="155"/>
  <c r="J1180" i="155"/>
  <c r="N1180" i="155" s="1"/>
  <c r="J1178" i="155"/>
  <c r="N1182" i="155"/>
  <c r="J1181" i="155"/>
  <c r="N1181" i="155" s="1"/>
  <c r="J1179" i="155"/>
  <c r="N1179" i="155" s="1"/>
  <c r="J1194" i="155"/>
  <c r="J1163" i="155"/>
  <c r="N1163" i="155" s="1"/>
  <c r="J1164" i="155"/>
  <c r="N1164" i="155" s="1"/>
  <c r="N1165" i="155"/>
  <c r="N1162" i="155"/>
  <c r="N11986" i="155"/>
  <c r="P11984" i="155"/>
  <c r="J12002" i="155"/>
  <c r="J11987" i="155"/>
  <c r="N11987" i="155" s="1"/>
  <c r="H11911" i="155"/>
  <c r="H11966" i="155" s="1"/>
  <c r="H1087" i="155"/>
  <c r="H1142" i="155" s="1"/>
  <c r="H999" i="155"/>
  <c r="H1054" i="155" s="1"/>
  <c r="J1020" i="155" s="1"/>
  <c r="H11735" i="155"/>
  <c r="H11790" i="155" s="1"/>
  <c r="J11735" i="155" s="1"/>
  <c r="H8567" i="155"/>
  <c r="H8622" i="155" s="1"/>
  <c r="H911" i="155"/>
  <c r="H966" i="155" s="1"/>
  <c r="J899" i="155" s="1"/>
  <c r="N899" i="155" s="1"/>
  <c r="H11823" i="155"/>
  <c r="H11878" i="155" s="1"/>
  <c r="H823" i="155"/>
  <c r="H878" i="155" s="1"/>
  <c r="J813" i="155" s="1"/>
  <c r="N813" i="155" s="1"/>
  <c r="H11647" i="155"/>
  <c r="H11702" i="155" s="1"/>
  <c r="H11559" i="155"/>
  <c r="H11614" i="155" s="1"/>
  <c r="J11612" i="155"/>
  <c r="H647" i="155"/>
  <c r="H702" i="155" s="1"/>
  <c r="H11471" i="155"/>
  <c r="H11526" i="155" s="1"/>
  <c r="N11458" i="155" s="1"/>
  <c r="H8303" i="155"/>
  <c r="H8358" i="155" s="1"/>
  <c r="J612" i="155"/>
  <c r="H11383" i="155"/>
  <c r="H11438" i="155" s="1"/>
  <c r="J11372" i="155" s="1"/>
  <c r="H471" i="155"/>
  <c r="H526" i="155" s="1"/>
  <c r="J476" i="155" s="1"/>
  <c r="N476" i="155" s="1"/>
  <c r="J436" i="155"/>
  <c r="H383" i="155"/>
  <c r="H438" i="155" s="1"/>
  <c r="J390" i="155" s="1"/>
  <c r="N390" i="155" s="1"/>
  <c r="H295" i="155"/>
  <c r="H350" i="155" s="1"/>
  <c r="H207" i="155"/>
  <c r="H262" i="155" s="1"/>
  <c r="H119" i="155"/>
  <c r="H174" i="155" s="1"/>
  <c r="H31" i="155"/>
  <c r="H86" i="155" s="1"/>
  <c r="J8587" i="155" l="1"/>
  <c r="J8588" i="155"/>
  <c r="J11843" i="155"/>
  <c r="N11843" i="155" s="1"/>
  <c r="J11845" i="155"/>
  <c r="N11845" i="155" s="1"/>
  <c r="J11844" i="155"/>
  <c r="N11844" i="155" s="1"/>
  <c r="J11651" i="155"/>
  <c r="J11666" i="155"/>
  <c r="J11406" i="155"/>
  <c r="N11406" i="155" s="1"/>
  <c r="J11402" i="155"/>
  <c r="J11404" i="155"/>
  <c r="N11404" i="155" s="1"/>
  <c r="J11405" i="155"/>
  <c r="N11405" i="155" s="1"/>
  <c r="J11403" i="155"/>
  <c r="N11403" i="155" s="1"/>
  <c r="J11850" i="155"/>
  <c r="N11850" i="155" s="1"/>
  <c r="J11851" i="155"/>
  <c r="N11851" i="155" s="1"/>
  <c r="J11848" i="155"/>
  <c r="N11848" i="155" s="1"/>
  <c r="J11849" i="155"/>
  <c r="N11849" i="155" s="1"/>
  <c r="J11846" i="155"/>
  <c r="N11846" i="155" s="1"/>
  <c r="J11847" i="155"/>
  <c r="N11847" i="155" s="1"/>
  <c r="J11370" i="155"/>
  <c r="N11370" i="155" s="1"/>
  <c r="J11388" i="155"/>
  <c r="J8555" i="155"/>
  <c r="N8555" i="155" s="1"/>
  <c r="J8572" i="155"/>
  <c r="N3287" i="155"/>
  <c r="J811" i="155"/>
  <c r="N811" i="155" s="1"/>
  <c r="J812" i="155"/>
  <c r="N812" i="155" s="1"/>
  <c r="J829" i="155"/>
  <c r="N829" i="155" s="1"/>
  <c r="J830" i="155"/>
  <c r="N830" i="155" s="1"/>
  <c r="J458" i="155"/>
  <c r="N458" i="155" s="1"/>
  <c r="J460" i="155"/>
  <c r="J373" i="155"/>
  <c r="N373" i="155" s="1"/>
  <c r="J374" i="155"/>
  <c r="N374" i="155" s="1"/>
  <c r="J370" i="155"/>
  <c r="N370" i="155" s="1"/>
  <c r="J372" i="155"/>
  <c r="N372" i="155" s="1"/>
  <c r="J284" i="155"/>
  <c r="N284" i="155" s="1"/>
  <c r="J301" i="155"/>
  <c r="N301" i="155" s="1"/>
  <c r="J59" i="155"/>
  <c r="N59" i="155" s="1"/>
  <c r="J54" i="155"/>
  <c r="N54" i="155" s="1"/>
  <c r="J50" i="155"/>
  <c r="N50" i="155" s="1"/>
  <c r="J51" i="155"/>
  <c r="N51" i="155" s="1"/>
  <c r="J53" i="155"/>
  <c r="N53" i="155" s="1"/>
  <c r="J52" i="155"/>
  <c r="N52" i="155" s="1"/>
  <c r="J57" i="155"/>
  <c r="N57" i="155" s="1"/>
  <c r="J58" i="155"/>
  <c r="N58" i="155" s="1"/>
  <c r="J55" i="155"/>
  <c r="N55" i="155" s="1"/>
  <c r="J56" i="155"/>
  <c r="N56" i="155" s="1"/>
  <c r="J194" i="155"/>
  <c r="N194" i="155" s="1"/>
  <c r="N216" i="155"/>
  <c r="J3375" i="155"/>
  <c r="J3287" i="155"/>
  <c r="J4095" i="155"/>
  <c r="N4082" i="155"/>
  <c r="N4095" i="155" s="1"/>
  <c r="J4124" i="155"/>
  <c r="N4098" i="155"/>
  <c r="N4124" i="155" s="1"/>
  <c r="N4079" i="155"/>
  <c r="J4079" i="155"/>
  <c r="J3391" i="155"/>
  <c r="N3378" i="155"/>
  <c r="N3391" i="155" s="1"/>
  <c r="N3375" i="155"/>
  <c r="J3420" i="155"/>
  <c r="N3394" i="155"/>
  <c r="N3420" i="155" s="1"/>
  <c r="J3215" i="155"/>
  <c r="N3202" i="155"/>
  <c r="N3215" i="155" s="1"/>
  <c r="J3244" i="155"/>
  <c r="N3218" i="155"/>
  <c r="N3244" i="155" s="1"/>
  <c r="J3199" i="155"/>
  <c r="N3186" i="155"/>
  <c r="N3199" i="155" s="1"/>
  <c r="J3127" i="155"/>
  <c r="N3114" i="155"/>
  <c r="N3127" i="155" s="1"/>
  <c r="J3156" i="155"/>
  <c r="N3130" i="155"/>
  <c r="N3156" i="155" s="1"/>
  <c r="J3111" i="155"/>
  <c r="N3098" i="155"/>
  <c r="N3111" i="155" s="1"/>
  <c r="J3991" i="155"/>
  <c r="J1175" i="155"/>
  <c r="N1175" i="155"/>
  <c r="N3991" i="155"/>
  <c r="J3508" i="155"/>
  <c r="N3482" i="155"/>
  <c r="N3508" i="155" s="1"/>
  <c r="J3479" i="155"/>
  <c r="N3466" i="155"/>
  <c r="N3479" i="155" s="1"/>
  <c r="J3463" i="155"/>
  <c r="N3306" i="155"/>
  <c r="N3332" i="155" s="1"/>
  <c r="J3332" i="155"/>
  <c r="J3303" i="155"/>
  <c r="N3290" i="155"/>
  <c r="N3303" i="155" s="1"/>
  <c r="J3039" i="155"/>
  <c r="N3026" i="155"/>
  <c r="N3039" i="155" s="1"/>
  <c r="J3068" i="155"/>
  <c r="N3042" i="155"/>
  <c r="N3068" i="155" s="1"/>
  <c r="J3023" i="155"/>
  <c r="N3010" i="155"/>
  <c r="N3023" i="155" s="1"/>
  <c r="J2980" i="155"/>
  <c r="N2954" i="155"/>
  <c r="N2980" i="155" s="1"/>
  <c r="J2951" i="155"/>
  <c r="N2938" i="155"/>
  <c r="N2951" i="155" s="1"/>
  <c r="J2935" i="155"/>
  <c r="N2922" i="155"/>
  <c r="N2935" i="155" s="1"/>
  <c r="J4271" i="155"/>
  <c r="N4258" i="155"/>
  <c r="N4271" i="155" s="1"/>
  <c r="J4300" i="155"/>
  <c r="N4274" i="155"/>
  <c r="N4300" i="155" s="1"/>
  <c r="J4255" i="155"/>
  <c r="N4242" i="155"/>
  <c r="N4255" i="155" s="1"/>
  <c r="J2892" i="155"/>
  <c r="N2866" i="155"/>
  <c r="N2892" i="155" s="1"/>
  <c r="J2863" i="155"/>
  <c r="N2850" i="155"/>
  <c r="N2863" i="155" s="1"/>
  <c r="J2847" i="155"/>
  <c r="N2834" i="155"/>
  <c r="N2847" i="155" s="1"/>
  <c r="J2804" i="155"/>
  <c r="N2778" i="155"/>
  <c r="N2804" i="155" s="1"/>
  <c r="J2775" i="155"/>
  <c r="N2762" i="155"/>
  <c r="N2775" i="155" s="1"/>
  <c r="J2759" i="155"/>
  <c r="N2746" i="155"/>
  <c r="N2759" i="155" s="1"/>
  <c r="J2716" i="155"/>
  <c r="N2690" i="155"/>
  <c r="N2716" i="155" s="1"/>
  <c r="J2687" i="155"/>
  <c r="N2674" i="155"/>
  <c r="N2687" i="155" s="1"/>
  <c r="J2671" i="155"/>
  <c r="N2658" i="155"/>
  <c r="N2671" i="155" s="1"/>
  <c r="J3639" i="155"/>
  <c r="N3626" i="155"/>
  <c r="N3639" i="155" s="1"/>
  <c r="J3655" i="155"/>
  <c r="N3642" i="155"/>
  <c r="N3655" i="155" s="1"/>
  <c r="J3684" i="155"/>
  <c r="N3658" i="155"/>
  <c r="N3684" i="155" s="1"/>
  <c r="J2335" i="155"/>
  <c r="N2322" i="155"/>
  <c r="N2335" i="155" s="1"/>
  <c r="J2364" i="155"/>
  <c r="N2338" i="155"/>
  <c r="N2364" i="155" s="1"/>
  <c r="N2319" i="155"/>
  <c r="J2319" i="155"/>
  <c r="N1618" i="155"/>
  <c r="J1660" i="155"/>
  <c r="N1634" i="155"/>
  <c r="N1660" i="155" s="1"/>
  <c r="N1615" i="155"/>
  <c r="J1615" i="155"/>
  <c r="J1527" i="155"/>
  <c r="N1514" i="155"/>
  <c r="N1527" i="155" s="1"/>
  <c r="N1546" i="155"/>
  <c r="N1572" i="155" s="1"/>
  <c r="J1572" i="155"/>
  <c r="N1530" i="155"/>
  <c r="J4036" i="155"/>
  <c r="N4010" i="155"/>
  <c r="N4036" i="155" s="1"/>
  <c r="J4007" i="155"/>
  <c r="N3994" i="155"/>
  <c r="N4007" i="155" s="1"/>
  <c r="J12279" i="155"/>
  <c r="N12266" i="155"/>
  <c r="N12279" i="155" s="1"/>
  <c r="J12263" i="155"/>
  <c r="N12250" i="155"/>
  <c r="N12263" i="155" s="1"/>
  <c r="J12308" i="155"/>
  <c r="N12282" i="155"/>
  <c r="N12308" i="155" s="1"/>
  <c r="J1367" i="155"/>
  <c r="N1354" i="155"/>
  <c r="N1367" i="155" s="1"/>
  <c r="J1396" i="155"/>
  <c r="N1370" i="155"/>
  <c r="N1396" i="155" s="1"/>
  <c r="J12175" i="155"/>
  <c r="N12162" i="155"/>
  <c r="N12175" i="155" s="1"/>
  <c r="J12191" i="155"/>
  <c r="N12178" i="155"/>
  <c r="N12191" i="155" s="1"/>
  <c r="J12103" i="155"/>
  <c r="N12090" i="155"/>
  <c r="N12103" i="155" s="1"/>
  <c r="N12106" i="155"/>
  <c r="N12132" i="155" s="1"/>
  <c r="J12132" i="155"/>
  <c r="J12087" i="155"/>
  <c r="N12074" i="155"/>
  <c r="N12087" i="155" s="1"/>
  <c r="J1191" i="155"/>
  <c r="N1178" i="155"/>
  <c r="N1191" i="155" s="1"/>
  <c r="J1220" i="155"/>
  <c r="N1194" i="155"/>
  <c r="N1220" i="155" s="1"/>
  <c r="N12002" i="155"/>
  <c r="N11931" i="155"/>
  <c r="P11896" i="155"/>
  <c r="J11930" i="155"/>
  <c r="N11899" i="155"/>
  <c r="N11918" i="155"/>
  <c r="N11915" i="155"/>
  <c r="N11900" i="155"/>
  <c r="N11917" i="155"/>
  <c r="N11901" i="155"/>
  <c r="N11916" i="155"/>
  <c r="P1072" i="155"/>
  <c r="J1090" i="155"/>
  <c r="J1075" i="155"/>
  <c r="N1075" i="155" s="1"/>
  <c r="P984" i="155"/>
  <c r="J1018" i="155"/>
  <c r="J988" i="155"/>
  <c r="N988" i="155" s="1"/>
  <c r="J987" i="155"/>
  <c r="N987" i="155" s="1"/>
  <c r="J1002" i="155"/>
  <c r="J1005" i="155"/>
  <c r="N1005" i="155" s="1"/>
  <c r="J989" i="155"/>
  <c r="N989" i="155" s="1"/>
  <c r="J1003" i="155"/>
  <c r="N1003" i="155" s="1"/>
  <c r="J1004" i="155"/>
  <c r="N1004" i="155" s="1"/>
  <c r="J1019" i="155"/>
  <c r="N1019" i="155" s="1"/>
  <c r="J1006" i="155"/>
  <c r="N1006" i="155" s="1"/>
  <c r="J986" i="155"/>
  <c r="N11722" i="155"/>
  <c r="N11735" i="155" s="1"/>
  <c r="P11720" i="155"/>
  <c r="J11754" i="155"/>
  <c r="N11739" i="155"/>
  <c r="J8586" i="155"/>
  <c r="J8570" i="155"/>
  <c r="P8552" i="155"/>
  <c r="J8571" i="155"/>
  <c r="N8571" i="155" s="1"/>
  <c r="J8554" i="155"/>
  <c r="P896" i="155"/>
  <c r="J914" i="155"/>
  <c r="P11808" i="155"/>
  <c r="J11842" i="155"/>
  <c r="J11826" i="155"/>
  <c r="J11827" i="155"/>
  <c r="N11827" i="155" s="1"/>
  <c r="J11828" i="155"/>
  <c r="N11828" i="155" s="1"/>
  <c r="J11810" i="155"/>
  <c r="P808" i="155"/>
  <c r="J827" i="155"/>
  <c r="N827" i="155" s="1"/>
  <c r="J828" i="155"/>
  <c r="N828" i="155" s="1"/>
  <c r="J826" i="155"/>
  <c r="J842" i="155"/>
  <c r="J810" i="155"/>
  <c r="P11632" i="155"/>
  <c r="J11635" i="155"/>
  <c r="N11635" i="155" s="1"/>
  <c r="J11650" i="155"/>
  <c r="P11544" i="155"/>
  <c r="N11563" i="155"/>
  <c r="J11579" i="155"/>
  <c r="N11579" i="155" s="1"/>
  <c r="J11578" i="155"/>
  <c r="N11547" i="155"/>
  <c r="J11562" i="155"/>
  <c r="P632" i="155"/>
  <c r="J635" i="155"/>
  <c r="N635" i="155" s="1"/>
  <c r="N651" i="155"/>
  <c r="N667" i="155"/>
  <c r="J650" i="155"/>
  <c r="J11490" i="155"/>
  <c r="P11456" i="155"/>
  <c r="N11459" i="155"/>
  <c r="N11471" i="155" s="1"/>
  <c r="P8288" i="155"/>
  <c r="J8291" i="155"/>
  <c r="N8291" i="155" s="1"/>
  <c r="J8307" i="155"/>
  <c r="N8307" i="155" s="1"/>
  <c r="J8306" i="155"/>
  <c r="J8290" i="155"/>
  <c r="P11368" i="155"/>
  <c r="J11371" i="155"/>
  <c r="N11371" i="155" s="1"/>
  <c r="J11387" i="155"/>
  <c r="N11387" i="155" s="1"/>
  <c r="J11386" i="155"/>
  <c r="P456" i="155"/>
  <c r="J474" i="155"/>
  <c r="J459" i="155"/>
  <c r="N459" i="155" s="1"/>
  <c r="J475" i="155"/>
  <c r="N475" i="155" s="1"/>
  <c r="P368" i="155"/>
  <c r="J386" i="155"/>
  <c r="J371" i="155"/>
  <c r="N371" i="155" s="1"/>
  <c r="J388" i="155"/>
  <c r="N388" i="155" s="1"/>
  <c r="J387" i="155"/>
  <c r="N387" i="155" s="1"/>
  <c r="J389" i="155"/>
  <c r="N389" i="155" s="1"/>
  <c r="N317" i="155"/>
  <c r="N315" i="155"/>
  <c r="P280" i="155"/>
  <c r="J299" i="155"/>
  <c r="N299" i="155" s="1"/>
  <c r="N316" i="155"/>
  <c r="J300" i="155"/>
  <c r="N300" i="155" s="1"/>
  <c r="J298" i="155"/>
  <c r="J283" i="155"/>
  <c r="N283" i="155" s="1"/>
  <c r="J282" i="155"/>
  <c r="P192" i="155"/>
  <c r="J195" i="155"/>
  <c r="N195" i="155" s="1"/>
  <c r="N198" i="155"/>
  <c r="J228" i="155"/>
  <c r="N228" i="155" s="1"/>
  <c r="J210" i="155"/>
  <c r="N200" i="155"/>
  <c r="N197" i="155"/>
  <c r="J226" i="155"/>
  <c r="N230" i="155"/>
  <c r="J227" i="155"/>
  <c r="N227" i="155" s="1"/>
  <c r="J211" i="155"/>
  <c r="N211" i="155" s="1"/>
  <c r="N196" i="155"/>
  <c r="N231" i="155"/>
  <c r="J212" i="155"/>
  <c r="N212" i="155" s="1"/>
  <c r="N213" i="155"/>
  <c r="N215" i="155"/>
  <c r="N214" i="155"/>
  <c r="N199" i="155"/>
  <c r="J229" i="155"/>
  <c r="N229" i="155" s="1"/>
  <c r="P104" i="155"/>
  <c r="J123" i="155"/>
  <c r="N123" i="155" s="1"/>
  <c r="N139" i="155"/>
  <c r="J108" i="155"/>
  <c r="N108" i="155" s="1"/>
  <c r="J124" i="155"/>
  <c r="N124" i="155" s="1"/>
  <c r="J122" i="155"/>
  <c r="N140" i="155"/>
  <c r="J107" i="155"/>
  <c r="N107" i="155" s="1"/>
  <c r="J106" i="155"/>
  <c r="P16" i="155"/>
  <c r="J36" i="155"/>
  <c r="N36" i="155" s="1"/>
  <c r="J34" i="155"/>
  <c r="J35" i="155"/>
  <c r="N35" i="155" s="1"/>
  <c r="J37" i="155"/>
  <c r="N37" i="155" s="1"/>
  <c r="J19" i="155"/>
  <c r="N19" i="155" s="1"/>
  <c r="J18" i="155"/>
  <c r="M150" i="174"/>
  <c r="N11666" i="155" l="1"/>
  <c r="N11692" i="155" s="1"/>
  <c r="J11692" i="155"/>
  <c r="N11402" i="155"/>
  <c r="N11428" i="155" s="1"/>
  <c r="J11428" i="155"/>
  <c r="N383" i="155"/>
  <c r="N76" i="155"/>
  <c r="J76" i="155"/>
  <c r="J383" i="155"/>
  <c r="J11911" i="155"/>
  <c r="N11898" i="155"/>
  <c r="N11911" i="155" s="1"/>
  <c r="J11956" i="155"/>
  <c r="N11930" i="155"/>
  <c r="N11956" i="155" s="1"/>
  <c r="J11927" i="155"/>
  <c r="N11914" i="155"/>
  <c r="N11927" i="155" s="1"/>
  <c r="J1103" i="155"/>
  <c r="N1090" i="155"/>
  <c r="N1103" i="155" s="1"/>
  <c r="J1087" i="155"/>
  <c r="N1087" i="155"/>
  <c r="J1015" i="155"/>
  <c r="N1002" i="155"/>
  <c r="N1015" i="155" s="1"/>
  <c r="J999" i="155"/>
  <c r="N986" i="155"/>
  <c r="N999" i="155" s="1"/>
  <c r="N1018" i="155"/>
  <c r="J11780" i="155"/>
  <c r="N11754" i="155"/>
  <c r="N11780" i="155" s="1"/>
  <c r="J11751" i="155"/>
  <c r="N11738" i="155"/>
  <c r="N11751" i="155" s="1"/>
  <c r="N8586" i="155"/>
  <c r="J8567" i="155"/>
  <c r="N8554" i="155"/>
  <c r="N8567" i="155" s="1"/>
  <c r="N8570" i="155"/>
  <c r="J956" i="155"/>
  <c r="N930" i="155"/>
  <c r="N956" i="155" s="1"/>
  <c r="J927" i="155"/>
  <c r="N914" i="155"/>
  <c r="N927" i="155" s="1"/>
  <c r="J911" i="155"/>
  <c r="N911" i="155"/>
  <c r="J11823" i="155"/>
  <c r="N11810" i="155"/>
  <c r="N11823" i="155" s="1"/>
  <c r="J11839" i="155"/>
  <c r="N11826" i="155"/>
  <c r="N11839" i="155" s="1"/>
  <c r="J11868" i="155"/>
  <c r="N11842" i="155"/>
  <c r="N11868" i="155" s="1"/>
  <c r="J823" i="155"/>
  <c r="N810" i="155"/>
  <c r="N823" i="155" s="1"/>
  <c r="J839" i="155"/>
  <c r="N826" i="155"/>
  <c r="N839" i="155" s="1"/>
  <c r="J868" i="155"/>
  <c r="N842" i="155"/>
  <c r="N868" i="155" s="1"/>
  <c r="J11647" i="155"/>
  <c r="N11647" i="155"/>
  <c r="N11650" i="155"/>
  <c r="J11559" i="155"/>
  <c r="N11546" i="155"/>
  <c r="N11559" i="155" s="1"/>
  <c r="J11575" i="155"/>
  <c r="N11562" i="155"/>
  <c r="N11575" i="155" s="1"/>
  <c r="J11604" i="155"/>
  <c r="N11578" i="155"/>
  <c r="N11604" i="155" s="1"/>
  <c r="J692" i="155"/>
  <c r="N666" i="155"/>
  <c r="N692" i="155" s="1"/>
  <c r="J647" i="155"/>
  <c r="N647" i="155"/>
  <c r="J663" i="155"/>
  <c r="N650" i="155"/>
  <c r="N663" i="155" s="1"/>
  <c r="J11471" i="155"/>
  <c r="J11487" i="155"/>
  <c r="N11487" i="155"/>
  <c r="J11516" i="155"/>
  <c r="N11490" i="155"/>
  <c r="N11516" i="155" s="1"/>
  <c r="J8303" i="155"/>
  <c r="N8290" i="155"/>
  <c r="N8303" i="155" s="1"/>
  <c r="J8319" i="155"/>
  <c r="N8306" i="155"/>
  <c r="N8319" i="155" s="1"/>
  <c r="J8348" i="155"/>
  <c r="N8322" i="155"/>
  <c r="N8348" i="155" s="1"/>
  <c r="N11386" i="155"/>
  <c r="N11399" i="155" s="1"/>
  <c r="N474" i="155"/>
  <c r="N487" i="155" s="1"/>
  <c r="J399" i="155"/>
  <c r="N386" i="155"/>
  <c r="N399" i="155" s="1"/>
  <c r="J295" i="155"/>
  <c r="N282" i="155"/>
  <c r="N295" i="155" s="1"/>
  <c r="J340" i="155"/>
  <c r="N314" i="155"/>
  <c r="N340" i="155" s="1"/>
  <c r="J311" i="155"/>
  <c r="N298" i="155"/>
  <c r="N311" i="155" s="1"/>
  <c r="N207" i="155"/>
  <c r="J223" i="155"/>
  <c r="N210" i="155"/>
  <c r="N223" i="155" s="1"/>
  <c r="J252" i="155"/>
  <c r="N226" i="155"/>
  <c r="N252" i="155" s="1"/>
  <c r="J207" i="155"/>
  <c r="J135" i="155"/>
  <c r="N122" i="155"/>
  <c r="N135" i="155" s="1"/>
  <c r="J164" i="155"/>
  <c r="N138" i="155"/>
  <c r="N164" i="155" s="1"/>
  <c r="J119" i="155"/>
  <c r="N106" i="155"/>
  <c r="N119" i="155" s="1"/>
  <c r="J47" i="155"/>
  <c r="N34" i="155"/>
  <c r="N47" i="155" s="1"/>
  <c r="J31" i="155"/>
  <c r="N18" i="155"/>
  <c r="N31" i="155" s="1"/>
  <c r="H5242" i="155" l="1"/>
  <c r="F5238" i="155"/>
  <c r="G5238" i="155" s="1"/>
  <c r="H5238" i="155" s="1"/>
  <c r="J5238" i="155" s="1"/>
  <c r="F5237" i="155"/>
  <c r="G5237" i="155" s="1"/>
  <c r="H5237" i="155" s="1"/>
  <c r="J5237" i="155" s="1"/>
  <c r="F5236" i="155"/>
  <c r="G5236" i="155" s="1"/>
  <c r="H5236" i="155" s="1"/>
  <c r="J5236" i="155" s="1"/>
  <c r="F5235" i="155"/>
  <c r="G5235" i="155" s="1"/>
  <c r="H5235" i="155" s="1"/>
  <c r="J5235" i="155" s="1"/>
  <c r="F5234" i="155"/>
  <c r="G5234" i="155" s="1"/>
  <c r="H5234" i="155" s="1"/>
  <c r="J5234" i="155" s="1"/>
  <c r="F5233" i="155"/>
  <c r="G5233" i="155" s="1"/>
  <c r="H5233" i="155" s="1"/>
  <c r="J5233" i="155" s="1"/>
  <c r="F5232" i="155"/>
  <c r="G5232" i="155" s="1"/>
  <c r="H5232" i="155" s="1"/>
  <c r="J5232" i="155" s="1"/>
  <c r="F5231" i="155"/>
  <c r="G5231" i="155" s="1"/>
  <c r="H5231" i="155" s="1"/>
  <c r="J5231" i="155" s="1"/>
  <c r="F5222" i="155"/>
  <c r="G5222" i="155" s="1"/>
  <c r="H5222" i="155" s="1"/>
  <c r="J5222" i="155" s="1"/>
  <c r="F5221" i="155"/>
  <c r="G5221" i="155" s="1"/>
  <c r="H5221" i="155" s="1"/>
  <c r="J5221" i="155" s="1"/>
  <c r="F5220" i="155"/>
  <c r="G5220" i="155" s="1"/>
  <c r="H5220" i="155" s="1"/>
  <c r="J5220" i="155" s="1"/>
  <c r="F5219" i="155"/>
  <c r="G5219" i="155" s="1"/>
  <c r="H5219" i="155" s="1"/>
  <c r="J5219" i="155" s="1"/>
  <c r="F5218" i="155"/>
  <c r="G5218" i="155" s="1"/>
  <c r="H5218" i="155" s="1"/>
  <c r="J5218" i="155" s="1"/>
  <c r="F5217" i="155"/>
  <c r="G5217" i="155" s="1"/>
  <c r="H5217" i="155" s="1"/>
  <c r="J5217" i="155" s="1"/>
  <c r="F5216" i="155"/>
  <c r="G5216" i="155" s="1"/>
  <c r="H5216" i="155" s="1"/>
  <c r="J5216" i="155" s="1"/>
  <c r="H5239" i="155" l="1"/>
  <c r="H5223" i="155" l="1"/>
  <c r="AB149" i="174" l="1"/>
  <c r="AA149" i="174"/>
  <c r="Z149" i="174"/>
  <c r="Y149" i="174"/>
  <c r="AB148" i="174"/>
  <c r="AA148" i="174"/>
  <c r="Z148" i="174"/>
  <c r="Y148" i="174"/>
  <c r="AB147" i="174"/>
  <c r="AA147" i="174"/>
  <c r="Z147" i="174"/>
  <c r="Y147" i="174"/>
  <c r="AB146" i="174"/>
  <c r="AA146" i="174"/>
  <c r="Z146" i="174"/>
  <c r="Y146" i="174"/>
  <c r="AB145" i="174"/>
  <c r="AA145" i="174"/>
  <c r="Z145" i="174"/>
  <c r="Y145" i="174"/>
  <c r="AB144" i="174"/>
  <c r="AA144" i="174"/>
  <c r="Z144" i="174"/>
  <c r="Y144" i="174"/>
  <c r="AB143" i="174"/>
  <c r="AA143" i="174"/>
  <c r="Z143" i="174"/>
  <c r="Y143" i="174"/>
  <c r="AB142" i="174"/>
  <c r="AA142" i="174"/>
  <c r="Z142" i="174"/>
  <c r="Y142" i="174"/>
  <c r="AB141" i="174"/>
  <c r="AA141" i="174"/>
  <c r="Z141" i="174"/>
  <c r="Y141" i="174"/>
  <c r="AB140" i="174"/>
  <c r="AA140" i="174"/>
  <c r="Z140" i="174"/>
  <c r="Y140" i="174"/>
  <c r="AB139" i="174"/>
  <c r="AA139" i="174"/>
  <c r="Z139" i="174"/>
  <c r="Y139" i="174"/>
  <c r="AB138" i="174"/>
  <c r="AA138" i="174"/>
  <c r="Z138" i="174"/>
  <c r="Y138" i="174"/>
  <c r="AB137" i="174"/>
  <c r="AA137" i="174"/>
  <c r="Z137" i="174"/>
  <c r="Y137" i="174"/>
  <c r="AB136" i="174"/>
  <c r="AA136" i="174"/>
  <c r="Z136" i="174"/>
  <c r="Y136" i="174"/>
  <c r="AB135" i="174"/>
  <c r="AA135" i="174"/>
  <c r="Z135" i="174"/>
  <c r="Y135" i="174"/>
  <c r="AB134" i="174"/>
  <c r="AA134" i="174"/>
  <c r="Z134" i="174"/>
  <c r="Y134" i="174"/>
  <c r="AB133" i="174"/>
  <c r="AA133" i="174"/>
  <c r="Z133" i="174"/>
  <c r="Y133" i="174"/>
  <c r="AB132" i="174"/>
  <c r="AA132" i="174"/>
  <c r="Z132" i="174"/>
  <c r="Y132" i="174"/>
  <c r="AB131" i="174"/>
  <c r="AA131" i="174"/>
  <c r="Z131" i="174"/>
  <c r="Y131" i="174"/>
  <c r="AB130" i="174"/>
  <c r="AA130" i="174"/>
  <c r="Z130" i="174"/>
  <c r="Y130" i="174"/>
  <c r="AB129" i="174"/>
  <c r="AA129" i="174"/>
  <c r="Z129" i="174"/>
  <c r="Y129" i="174"/>
  <c r="AB128" i="174"/>
  <c r="AA128" i="174"/>
  <c r="Z128" i="174"/>
  <c r="Y128" i="174"/>
  <c r="AB127" i="174"/>
  <c r="AA127" i="174"/>
  <c r="Z127" i="174"/>
  <c r="Y127" i="174"/>
  <c r="AB126" i="174"/>
  <c r="AA126" i="174"/>
  <c r="Z126" i="174"/>
  <c r="Y126" i="174"/>
  <c r="AB125" i="174"/>
  <c r="AA125" i="174"/>
  <c r="Z125" i="174"/>
  <c r="Y125" i="174"/>
  <c r="AB124" i="174"/>
  <c r="AA124" i="174"/>
  <c r="Z124" i="174"/>
  <c r="Y124" i="174"/>
  <c r="AB123" i="174"/>
  <c r="AA123" i="174"/>
  <c r="Z123" i="174"/>
  <c r="Y123" i="174"/>
  <c r="AB122" i="174"/>
  <c r="AA122" i="174"/>
  <c r="Z122" i="174"/>
  <c r="Y122" i="174"/>
  <c r="AB121" i="174"/>
  <c r="AA121" i="174"/>
  <c r="Z121" i="174"/>
  <c r="Y121" i="174"/>
  <c r="AB120" i="174"/>
  <c r="AA120" i="174"/>
  <c r="Z120" i="174"/>
  <c r="Y120" i="174"/>
  <c r="AB119" i="174"/>
  <c r="AA119" i="174"/>
  <c r="Z119" i="174"/>
  <c r="Y119" i="174"/>
  <c r="AB118" i="174"/>
  <c r="AA118" i="174"/>
  <c r="Z118" i="174"/>
  <c r="Y118" i="174"/>
  <c r="AB117" i="174"/>
  <c r="AA117" i="174"/>
  <c r="Z117" i="174"/>
  <c r="Y117" i="174"/>
  <c r="AB116" i="174"/>
  <c r="AA116" i="174"/>
  <c r="Z116" i="174"/>
  <c r="Y116" i="174"/>
  <c r="AB115" i="174"/>
  <c r="AA115" i="174"/>
  <c r="Z115" i="174"/>
  <c r="Y115" i="174"/>
  <c r="AB114" i="174"/>
  <c r="AA114" i="174"/>
  <c r="Z114" i="174"/>
  <c r="Y114" i="174"/>
  <c r="AB113" i="174"/>
  <c r="AA113" i="174"/>
  <c r="Z113" i="174"/>
  <c r="Y113" i="174"/>
  <c r="AB112" i="174"/>
  <c r="AA112" i="174"/>
  <c r="Z112" i="174"/>
  <c r="Y112" i="174"/>
  <c r="AB111" i="174"/>
  <c r="AA111" i="174"/>
  <c r="Z111" i="174"/>
  <c r="Y111" i="174"/>
  <c r="AB110" i="174"/>
  <c r="AA110" i="174"/>
  <c r="Z110" i="174"/>
  <c r="Y110" i="174"/>
  <c r="AB109" i="174"/>
  <c r="AA109" i="174"/>
  <c r="Z109" i="174"/>
  <c r="Y109" i="174"/>
  <c r="AB108" i="174"/>
  <c r="AA108" i="174"/>
  <c r="Z108" i="174"/>
  <c r="Y108" i="174"/>
  <c r="AB107" i="174"/>
  <c r="AA107" i="174"/>
  <c r="Z107" i="174"/>
  <c r="Y107" i="174"/>
  <c r="AB106" i="174"/>
  <c r="AA106" i="174"/>
  <c r="Z106" i="174"/>
  <c r="Y106" i="174"/>
  <c r="AB105" i="174"/>
  <c r="AA105" i="174"/>
  <c r="Z105" i="174"/>
  <c r="Y105" i="174"/>
  <c r="AB104" i="174"/>
  <c r="AA104" i="174"/>
  <c r="Z104" i="174"/>
  <c r="Y104" i="174"/>
  <c r="AB103" i="174"/>
  <c r="AA103" i="174"/>
  <c r="Z103" i="174"/>
  <c r="Y103" i="174"/>
  <c r="AB102" i="174"/>
  <c r="AA102" i="174"/>
  <c r="Z102" i="174"/>
  <c r="Y102" i="174"/>
  <c r="AB101" i="174"/>
  <c r="AA101" i="174"/>
  <c r="Z101" i="174"/>
  <c r="Y101" i="174"/>
  <c r="AB100" i="174"/>
  <c r="AA100" i="174"/>
  <c r="Z100" i="174"/>
  <c r="Y100" i="174"/>
  <c r="AB99" i="174"/>
  <c r="AA99" i="174"/>
  <c r="Z99" i="174"/>
  <c r="Y99" i="174"/>
  <c r="AB98" i="174"/>
  <c r="AA98" i="174"/>
  <c r="Z98" i="174"/>
  <c r="Y98" i="174"/>
  <c r="AB97" i="174"/>
  <c r="AA97" i="174"/>
  <c r="Z97" i="174"/>
  <c r="Y97" i="174"/>
  <c r="AB96" i="174"/>
  <c r="AA96" i="174"/>
  <c r="Z96" i="174"/>
  <c r="Y96" i="174"/>
  <c r="AB95" i="174"/>
  <c r="AA95" i="174"/>
  <c r="Z95" i="174"/>
  <c r="Y95" i="174"/>
  <c r="AB94" i="174"/>
  <c r="AA94" i="174"/>
  <c r="Z94" i="174"/>
  <c r="Y94" i="174"/>
  <c r="AB93" i="174"/>
  <c r="AA93" i="174"/>
  <c r="Z93" i="174"/>
  <c r="Y93" i="174"/>
  <c r="AB92" i="174"/>
  <c r="AA92" i="174"/>
  <c r="Z92" i="174"/>
  <c r="Y92" i="174"/>
  <c r="AB91" i="174"/>
  <c r="AA91" i="174"/>
  <c r="Z91" i="174"/>
  <c r="Y91" i="174"/>
  <c r="AB90" i="174"/>
  <c r="AA90" i="174"/>
  <c r="Z90" i="174"/>
  <c r="Y90" i="174"/>
  <c r="AB89" i="174"/>
  <c r="AA89" i="174"/>
  <c r="Z89" i="174"/>
  <c r="Y89" i="174"/>
  <c r="AB88" i="174"/>
  <c r="AA88" i="174"/>
  <c r="Z88" i="174"/>
  <c r="Y88" i="174"/>
  <c r="AB87" i="174"/>
  <c r="AA87" i="174"/>
  <c r="Z87" i="174"/>
  <c r="Y87" i="174"/>
  <c r="AB86" i="174"/>
  <c r="AA86" i="174"/>
  <c r="Z86" i="174"/>
  <c r="Y86" i="174"/>
  <c r="AB85" i="174"/>
  <c r="AA85" i="174"/>
  <c r="Z85" i="174"/>
  <c r="Y85" i="174"/>
  <c r="AB84" i="174"/>
  <c r="AA84" i="174"/>
  <c r="Z84" i="174"/>
  <c r="Y84" i="174"/>
  <c r="AB83" i="174"/>
  <c r="AA83" i="174"/>
  <c r="Z83" i="174"/>
  <c r="Y83" i="174"/>
  <c r="AB82" i="174"/>
  <c r="AA82" i="174"/>
  <c r="Z82" i="174"/>
  <c r="Y82" i="174"/>
  <c r="AB81" i="174"/>
  <c r="AA81" i="174"/>
  <c r="Z81" i="174"/>
  <c r="Y81" i="174"/>
  <c r="AB80" i="174"/>
  <c r="AA80" i="174"/>
  <c r="Z80" i="174"/>
  <c r="Y80" i="174"/>
  <c r="AB79" i="174"/>
  <c r="AA79" i="174"/>
  <c r="Z79" i="174"/>
  <c r="Y79" i="174"/>
  <c r="AB78" i="174"/>
  <c r="AA78" i="174"/>
  <c r="Z78" i="174"/>
  <c r="Y78" i="174"/>
  <c r="AB77" i="174"/>
  <c r="AA77" i="174"/>
  <c r="Z77" i="174"/>
  <c r="Y77" i="174"/>
  <c r="AB76" i="174"/>
  <c r="AA76" i="174"/>
  <c r="Z76" i="174"/>
  <c r="Y76" i="174"/>
  <c r="AB75" i="174"/>
  <c r="AA75" i="174"/>
  <c r="Z75" i="174"/>
  <c r="Y75" i="174"/>
  <c r="AB74" i="174"/>
  <c r="AA74" i="174"/>
  <c r="Z74" i="174"/>
  <c r="Y74" i="174"/>
  <c r="AB73" i="174"/>
  <c r="AA73" i="174"/>
  <c r="Z73" i="174"/>
  <c r="Y73" i="174"/>
  <c r="AB72" i="174"/>
  <c r="AA72" i="174"/>
  <c r="Z72" i="174"/>
  <c r="Y72" i="174"/>
  <c r="AB71" i="174"/>
  <c r="AA71" i="174"/>
  <c r="Z71" i="174"/>
  <c r="Y71" i="174"/>
  <c r="AB70" i="174"/>
  <c r="AA70" i="174"/>
  <c r="Z70" i="174"/>
  <c r="Y70" i="174"/>
  <c r="AB69" i="174"/>
  <c r="AA69" i="174"/>
  <c r="Z69" i="174"/>
  <c r="Y69" i="174"/>
  <c r="AB68" i="174"/>
  <c r="AA68" i="174"/>
  <c r="Z68" i="174"/>
  <c r="Y68" i="174"/>
  <c r="AB67" i="174"/>
  <c r="AA67" i="174"/>
  <c r="Z67" i="174"/>
  <c r="Y67" i="174"/>
  <c r="AB66" i="174"/>
  <c r="AA66" i="174"/>
  <c r="Z66" i="174"/>
  <c r="Y66" i="174"/>
  <c r="AB65" i="174"/>
  <c r="AA65" i="174"/>
  <c r="Z65" i="174"/>
  <c r="Y65" i="174"/>
  <c r="AB64" i="174"/>
  <c r="AA64" i="174"/>
  <c r="Z64" i="174"/>
  <c r="Y64" i="174"/>
  <c r="AB63" i="174"/>
  <c r="AA63" i="174"/>
  <c r="Z63" i="174"/>
  <c r="Y63" i="174"/>
  <c r="AB62" i="174"/>
  <c r="AA62" i="174"/>
  <c r="Z62" i="174"/>
  <c r="Y62" i="174"/>
  <c r="AB61" i="174"/>
  <c r="AA61" i="174"/>
  <c r="Z61" i="174"/>
  <c r="Y61" i="174"/>
  <c r="AB60" i="174"/>
  <c r="AA60" i="174"/>
  <c r="Z60" i="174"/>
  <c r="Y60" i="174"/>
  <c r="AB59" i="174"/>
  <c r="AA59" i="174"/>
  <c r="Z59" i="174"/>
  <c r="Y59" i="174"/>
  <c r="AB58" i="174"/>
  <c r="AA58" i="174"/>
  <c r="Z58" i="174"/>
  <c r="Y58" i="174"/>
  <c r="AB57" i="174"/>
  <c r="AA57" i="174"/>
  <c r="Z57" i="174"/>
  <c r="Y57" i="174"/>
  <c r="AB56" i="174"/>
  <c r="AA56" i="174"/>
  <c r="Z56" i="174"/>
  <c r="Y56" i="174"/>
  <c r="AB55" i="174"/>
  <c r="AA55" i="174"/>
  <c r="Z55" i="174"/>
  <c r="Y55" i="174"/>
  <c r="AB54" i="174"/>
  <c r="AA54" i="174"/>
  <c r="Z54" i="174"/>
  <c r="Y54" i="174"/>
  <c r="AB53" i="174"/>
  <c r="AA53" i="174"/>
  <c r="Z53" i="174"/>
  <c r="Y53" i="174"/>
  <c r="AB52" i="174"/>
  <c r="AA52" i="174"/>
  <c r="Z52" i="174"/>
  <c r="Y52" i="174"/>
  <c r="AB51" i="174"/>
  <c r="AA51" i="174"/>
  <c r="Z51" i="174"/>
  <c r="Y51" i="174"/>
  <c r="AB50" i="174"/>
  <c r="AA50" i="174"/>
  <c r="Z50" i="174"/>
  <c r="Y50" i="174"/>
  <c r="AB49" i="174"/>
  <c r="AA49" i="174"/>
  <c r="Z49" i="174"/>
  <c r="Y49" i="174"/>
  <c r="AB48" i="174"/>
  <c r="AA48" i="174"/>
  <c r="Z48" i="174"/>
  <c r="Y48" i="174"/>
  <c r="AB47" i="174"/>
  <c r="AA47" i="174"/>
  <c r="Z47" i="174"/>
  <c r="Y47" i="174"/>
  <c r="AB46" i="174"/>
  <c r="AA46" i="174"/>
  <c r="Z46" i="174"/>
  <c r="Y46" i="174"/>
  <c r="AB45" i="174"/>
  <c r="AA45" i="174"/>
  <c r="Z45" i="174"/>
  <c r="Y45" i="174"/>
  <c r="AB44" i="174"/>
  <c r="AA44" i="174"/>
  <c r="Z44" i="174"/>
  <c r="Y44" i="174"/>
  <c r="AB43" i="174"/>
  <c r="AA43" i="174"/>
  <c r="Z43" i="174"/>
  <c r="Y43" i="174"/>
  <c r="AB42" i="174"/>
  <c r="AA42" i="174"/>
  <c r="Z42" i="174"/>
  <c r="Y42" i="174"/>
  <c r="AB41" i="174"/>
  <c r="AA41" i="174"/>
  <c r="Z41" i="174"/>
  <c r="Y41" i="174"/>
  <c r="AB40" i="174"/>
  <c r="AA40" i="174"/>
  <c r="Z40" i="174"/>
  <c r="Y40" i="174"/>
  <c r="AB39" i="174"/>
  <c r="AA39" i="174"/>
  <c r="Z39" i="174"/>
  <c r="Y39" i="174"/>
  <c r="AB38" i="174"/>
  <c r="AA38" i="174"/>
  <c r="Z38" i="174"/>
  <c r="Y38" i="174"/>
  <c r="AB37" i="174"/>
  <c r="AA37" i="174"/>
  <c r="Z37" i="174"/>
  <c r="Y37" i="174"/>
  <c r="AB36" i="174"/>
  <c r="AA36" i="174"/>
  <c r="Z36" i="174"/>
  <c r="Y36" i="174"/>
  <c r="AB35" i="174"/>
  <c r="AA35" i="174"/>
  <c r="Z35" i="174"/>
  <c r="Y35" i="174"/>
  <c r="AB34" i="174"/>
  <c r="AA34" i="174"/>
  <c r="Z34" i="174"/>
  <c r="Y34" i="174"/>
  <c r="AB33" i="174"/>
  <c r="AA33" i="174"/>
  <c r="Z33" i="174"/>
  <c r="Y33" i="174"/>
  <c r="AB32" i="174"/>
  <c r="AA32" i="174"/>
  <c r="Z32" i="174"/>
  <c r="Y32" i="174"/>
  <c r="AB31" i="174"/>
  <c r="AA31" i="174"/>
  <c r="Z31" i="174"/>
  <c r="Y31" i="174"/>
  <c r="AB30" i="174"/>
  <c r="AA30" i="174"/>
  <c r="Z30" i="174"/>
  <c r="Y30" i="174"/>
  <c r="AB29" i="174"/>
  <c r="AA29" i="174"/>
  <c r="Z29" i="174"/>
  <c r="Y29" i="174"/>
  <c r="AB28" i="174"/>
  <c r="AA28" i="174"/>
  <c r="Z28" i="174"/>
  <c r="Y28" i="174"/>
  <c r="AB27" i="174"/>
  <c r="AA27" i="174"/>
  <c r="Z27" i="174"/>
  <c r="Y27" i="174"/>
  <c r="AB26" i="174"/>
  <c r="AA26" i="174"/>
  <c r="Z26" i="174"/>
  <c r="Y26" i="174"/>
  <c r="AB25" i="174"/>
  <c r="AA25" i="174"/>
  <c r="Z25" i="174"/>
  <c r="Y25" i="174"/>
  <c r="AB24" i="174"/>
  <c r="AA24" i="174"/>
  <c r="Z24" i="174"/>
  <c r="Y24" i="174"/>
  <c r="AB23" i="174"/>
  <c r="AA23" i="174"/>
  <c r="Z23" i="174"/>
  <c r="Y23" i="174"/>
  <c r="AB22" i="174"/>
  <c r="AA22" i="174"/>
  <c r="Z22" i="174"/>
  <c r="Y22" i="174"/>
  <c r="AB21" i="174"/>
  <c r="AA21" i="174"/>
  <c r="Z21" i="174"/>
  <c r="Y21" i="174"/>
  <c r="AB20" i="174"/>
  <c r="AA20" i="174"/>
  <c r="Z20" i="174"/>
  <c r="Y20" i="174"/>
  <c r="AB19" i="174"/>
  <c r="AA19" i="174"/>
  <c r="Z19" i="174"/>
  <c r="Y19" i="174"/>
  <c r="AB18" i="174"/>
  <c r="AA18" i="174"/>
  <c r="Z18" i="174"/>
  <c r="Y18" i="174"/>
  <c r="AB17" i="174"/>
  <c r="AA17" i="174"/>
  <c r="Z17" i="174"/>
  <c r="Y17" i="174"/>
  <c r="AB16" i="174"/>
  <c r="AA16" i="174"/>
  <c r="Z16" i="174"/>
  <c r="Y16" i="174"/>
  <c r="AB15" i="174"/>
  <c r="AA15" i="174"/>
  <c r="Z15" i="174"/>
  <c r="Y15" i="174"/>
  <c r="AB14" i="174"/>
  <c r="AA14" i="174"/>
  <c r="Z14" i="174"/>
  <c r="Y14" i="174"/>
  <c r="AB13" i="174"/>
  <c r="AA13" i="174"/>
  <c r="Z13" i="174"/>
  <c r="Y13" i="174"/>
  <c r="AB12" i="174"/>
  <c r="AA12" i="174"/>
  <c r="Z12" i="174"/>
  <c r="Y12" i="174"/>
  <c r="AB11" i="174"/>
  <c r="AA11" i="174"/>
  <c r="Z11" i="174"/>
  <c r="Y11" i="174"/>
  <c r="AB10" i="174"/>
  <c r="AA10" i="174"/>
  <c r="Z10" i="174"/>
  <c r="Y10" i="174"/>
  <c r="AB9" i="174"/>
  <c r="AA9" i="174"/>
  <c r="Z9" i="174"/>
  <c r="Y9" i="174"/>
  <c r="AB8" i="174"/>
  <c r="AA8" i="174"/>
  <c r="Z8" i="174"/>
  <c r="Y8" i="174"/>
  <c r="AB7" i="174"/>
  <c r="AA7" i="174"/>
  <c r="Z7" i="174"/>
  <c r="Y7" i="174"/>
  <c r="Q5" i="174"/>
  <c r="R4" i="174" s="1"/>
  <c r="R5" i="174" s="1"/>
  <c r="S4" i="174" s="1"/>
  <c r="S5" i="174" s="1"/>
  <c r="T4" i="174" s="1"/>
  <c r="T5" i="174" s="1"/>
  <c r="U4" i="174" s="1"/>
  <c r="U5" i="174" s="1"/>
  <c r="V4" i="174" s="1"/>
  <c r="V5" i="174" s="1"/>
  <c r="W4" i="174" s="1"/>
  <c r="W5" i="174" s="1"/>
  <c r="X4" i="174" s="1"/>
  <c r="X5" i="174" s="1"/>
  <c r="Y4" i="174" s="1"/>
  <c r="Y5" i="174" s="1"/>
  <c r="Z4" i="174" s="1"/>
  <c r="Z5" i="174" s="1"/>
  <c r="AA4" i="174" s="1"/>
  <c r="AA5" i="174" s="1"/>
  <c r="AB4" i="174" s="1"/>
  <c r="AB5" i="174" s="1"/>
  <c r="R5208" i="155" l="1"/>
  <c r="A153" i="173" l="1"/>
  <c r="M5259" i="155" l="1"/>
  <c r="H5259" i="155"/>
  <c r="J5259" i="155" s="1"/>
  <c r="M5258" i="155"/>
  <c r="H5258" i="155"/>
  <c r="J5258" i="155" s="1"/>
  <c r="M5257" i="155"/>
  <c r="H5257" i="155"/>
  <c r="N5257" i="155" s="1"/>
  <c r="M5256" i="155"/>
  <c r="H5256" i="155"/>
  <c r="M5255" i="155"/>
  <c r="H5255" i="155"/>
  <c r="N5255" i="155" s="1"/>
  <c r="M5254" i="155"/>
  <c r="H5254" i="155"/>
  <c r="M5253" i="155"/>
  <c r="H5253" i="155"/>
  <c r="J5253" i="155" s="1"/>
  <c r="M5252" i="155"/>
  <c r="H5252" i="155"/>
  <c r="N5252" i="155" s="1"/>
  <c r="M5251" i="155"/>
  <c r="H5251" i="155"/>
  <c r="M5238" i="155"/>
  <c r="M5237" i="155"/>
  <c r="M5236" i="155"/>
  <c r="M5235" i="155"/>
  <c r="M5234" i="155"/>
  <c r="M5233" i="155"/>
  <c r="M5232" i="155"/>
  <c r="M5231" i="155"/>
  <c r="M5222" i="155"/>
  <c r="M5221" i="155"/>
  <c r="M5220" i="155"/>
  <c r="M5219" i="155"/>
  <c r="M5218" i="155"/>
  <c r="M5217" i="155"/>
  <c r="M5216" i="155"/>
  <c r="G10032" i="155"/>
  <c r="G10031" i="155"/>
  <c r="G9944" i="155"/>
  <c r="G9943" i="155"/>
  <c r="G9856" i="155"/>
  <c r="G9855" i="155"/>
  <c r="G9768" i="155"/>
  <c r="G9767" i="155"/>
  <c r="G6864" i="155"/>
  <c r="G6863" i="155"/>
  <c r="G5896" i="155"/>
  <c r="G5895" i="155"/>
  <c r="G1144" i="155"/>
  <c r="G1143" i="155"/>
  <c r="G5544" i="155"/>
  <c r="G5543" i="155"/>
  <c r="G8184" i="155"/>
  <c r="G8183" i="155"/>
  <c r="G5456" i="155"/>
  <c r="G5455" i="155"/>
  <c r="G880" i="155"/>
  <c r="G879" i="155"/>
  <c r="G10560" i="155"/>
  <c r="G10559" i="155"/>
  <c r="G8096" i="155"/>
  <c r="G8095" i="155"/>
  <c r="G5368" i="155"/>
  <c r="G5367" i="155"/>
  <c r="G792" i="155"/>
  <c r="G791" i="155"/>
  <c r="J5257" i="155" l="1"/>
  <c r="J5255" i="155"/>
  <c r="J5251" i="155"/>
  <c r="N5251" i="155"/>
  <c r="N5259" i="155"/>
  <c r="N5253" i="155"/>
  <c r="N5217" i="155"/>
  <c r="N5231" i="155"/>
  <c r="N5256" i="155"/>
  <c r="J5256" i="155"/>
  <c r="J5254" i="155"/>
  <c r="N5254" i="155"/>
  <c r="N5215" i="155"/>
  <c r="N5221" i="155"/>
  <c r="N5235" i="155"/>
  <c r="N5219" i="155"/>
  <c r="N5233" i="155"/>
  <c r="N5222" i="155"/>
  <c r="N5236" i="155"/>
  <c r="N5238" i="155"/>
  <c r="N5216" i="155"/>
  <c r="N5220" i="155"/>
  <c r="N5230" i="155"/>
  <c r="N5234" i="155"/>
  <c r="N5214" i="155"/>
  <c r="N5218" i="155"/>
  <c r="N5232" i="155"/>
  <c r="N5237" i="155"/>
  <c r="N5250" i="155"/>
  <c r="J5252" i="155"/>
  <c r="N5258" i="155"/>
  <c r="G9592" i="155"/>
  <c r="G9591" i="155"/>
  <c r="G9504" i="155"/>
  <c r="G9503" i="155"/>
  <c r="G9416" i="155"/>
  <c r="G9415" i="155"/>
  <c r="G9328" i="155" l="1"/>
  <c r="G9327" i="155"/>
  <c r="G9240" i="155"/>
  <c r="G9239" i="155"/>
  <c r="G9152" i="155"/>
  <c r="G9151" i="155"/>
  <c r="G9064" i="155"/>
  <c r="G9063" i="155"/>
  <c r="G8976" i="155"/>
  <c r="G8975" i="155"/>
  <c r="G8888" i="155"/>
  <c r="G8887" i="155"/>
  <c r="G8800" i="155"/>
  <c r="G8799" i="155"/>
  <c r="G6600" i="155"/>
  <c r="G6599" i="155"/>
  <c r="G6512" i="155"/>
  <c r="G6511" i="155"/>
  <c r="G6424" i="155"/>
  <c r="G6423" i="155"/>
  <c r="G6248" i="155"/>
  <c r="G6247" i="155"/>
  <c r="G6160" i="155"/>
  <c r="G6159" i="155"/>
  <c r="G7832" i="155"/>
  <c r="G7831" i="155"/>
  <c r="G2024" i="155"/>
  <c r="G2023" i="155"/>
  <c r="G1936" i="155"/>
  <c r="G1935" i="155"/>
  <c r="G11528" i="155"/>
  <c r="G11527" i="155"/>
  <c r="G11440" i="155"/>
  <c r="G11439" i="155"/>
  <c r="G1848" i="155"/>
  <c r="G1847" i="155"/>
  <c r="G1760" i="155"/>
  <c r="G1759" i="155"/>
  <c r="G1672" i="155"/>
  <c r="G1671" i="155"/>
  <c r="G11352" i="155"/>
  <c r="G11351" i="155"/>
  <c r="G11264" i="155"/>
  <c r="G11263" i="155"/>
  <c r="G1584" i="155"/>
  <c r="G1583" i="155"/>
  <c r="G1496" i="155"/>
  <c r="G1495" i="155"/>
  <c r="G11176" i="155"/>
  <c r="G11175" i="155"/>
  <c r="G11088" i="155"/>
  <c r="G11087" i="155"/>
  <c r="G1408" i="155"/>
  <c r="G1407" i="155"/>
  <c r="G11000" i="155"/>
  <c r="G10999" i="155"/>
  <c r="G528" i="155"/>
  <c r="G527" i="155"/>
  <c r="H9503" i="155" l="1"/>
  <c r="H9504" i="155" s="1"/>
  <c r="H10031" i="155"/>
  <c r="H9943" i="155"/>
  <c r="H9855" i="155"/>
  <c r="H9767" i="155"/>
  <c r="H9768" i="155" s="1"/>
  <c r="H9769" i="155" s="1"/>
  <c r="H9770" i="155" s="1"/>
  <c r="E117" i="179" s="1"/>
  <c r="H6863" i="155"/>
  <c r="H5895" i="155"/>
  <c r="H1143" i="155"/>
  <c r="H5543" i="155"/>
  <c r="H8183" i="155"/>
  <c r="H8184" i="155" s="1"/>
  <c r="H5455" i="155"/>
  <c r="H879" i="155"/>
  <c r="H10559" i="155"/>
  <c r="H5367" i="155"/>
  <c r="H5368" i="155" s="1"/>
  <c r="H5369" i="155" s="1"/>
  <c r="H5370" i="155" s="1"/>
  <c r="E67" i="179" s="1"/>
  <c r="E115" i="175" l="1"/>
  <c r="F115" i="175" s="1"/>
  <c r="E115" i="173"/>
  <c r="F115" i="173" s="1"/>
  <c r="E149" i="67"/>
  <c r="E65" i="175"/>
  <c r="F65" i="175" s="1"/>
  <c r="E65" i="173"/>
  <c r="F65" i="173" s="1"/>
  <c r="E83" i="67"/>
  <c r="E67" i="174"/>
  <c r="F67" i="174" s="1"/>
  <c r="E117" i="174"/>
  <c r="F117" i="174" s="1"/>
  <c r="L117" i="174" s="1"/>
  <c r="O5296" i="155"/>
  <c r="N5860" i="155"/>
  <c r="F117" i="179"/>
  <c r="F67" i="179"/>
  <c r="O9696" i="155"/>
  <c r="H8185" i="155"/>
  <c r="H8186" i="155" s="1"/>
  <c r="E99" i="179" s="1"/>
  <c r="H10032" i="155"/>
  <c r="H10033" i="155" s="1"/>
  <c r="H10034" i="155" s="1"/>
  <c r="E120" i="179" s="1"/>
  <c r="H9944" i="155"/>
  <c r="H9856" i="155"/>
  <c r="H9857" i="155" s="1"/>
  <c r="H9858" i="155" s="1"/>
  <c r="E118" i="179" s="1"/>
  <c r="H6864" i="155"/>
  <c r="H6865" i="155" s="1"/>
  <c r="H6866" i="155" s="1"/>
  <c r="E84" i="179" s="1"/>
  <c r="H5896" i="155"/>
  <c r="H1144" i="155"/>
  <c r="H1145" i="155" s="1"/>
  <c r="H1146" i="155" s="1"/>
  <c r="E19" i="179" s="1"/>
  <c r="H5544" i="155"/>
  <c r="H5545" i="155" s="1"/>
  <c r="H5546" i="155" s="1"/>
  <c r="E69" i="179" s="1"/>
  <c r="H5456" i="155"/>
  <c r="H5457" i="155" s="1"/>
  <c r="H5458" i="155" s="1"/>
  <c r="E68" i="179" s="1"/>
  <c r="H880" i="155"/>
  <c r="H881" i="155" s="1"/>
  <c r="H882" i="155" s="1"/>
  <c r="E16" i="179" s="1"/>
  <c r="H10560" i="155"/>
  <c r="H9591" i="155"/>
  <c r="H9592" i="155" s="1"/>
  <c r="H9593" i="155" s="1"/>
  <c r="H9594" i="155" s="1"/>
  <c r="E115" i="179" s="1"/>
  <c r="H9505" i="155"/>
  <c r="H9506" i="155" s="1"/>
  <c r="E114" i="179" s="1"/>
  <c r="H9415" i="155"/>
  <c r="E106" i="67" l="1"/>
  <c r="E82" i="173"/>
  <c r="F82" i="173" s="1"/>
  <c r="E113" i="175"/>
  <c r="F113" i="175" s="1"/>
  <c r="E146" i="67"/>
  <c r="E113" i="173"/>
  <c r="F113" i="173" s="1"/>
  <c r="E116" i="175"/>
  <c r="F116" i="175" s="1"/>
  <c r="E116" i="173"/>
  <c r="F116" i="173" s="1"/>
  <c r="E150" i="67"/>
  <c r="E112" i="175"/>
  <c r="F112" i="175" s="1"/>
  <c r="E145" i="67"/>
  <c r="E112" i="173"/>
  <c r="F112" i="173" s="1"/>
  <c r="E14" i="175"/>
  <c r="F14" i="175" s="1"/>
  <c r="E16" i="67"/>
  <c r="E14" i="173"/>
  <c r="F14" i="173" s="1"/>
  <c r="E118" i="175"/>
  <c r="F118" i="175" s="1"/>
  <c r="E152" i="67"/>
  <c r="E118" i="173"/>
  <c r="F118" i="173" s="1"/>
  <c r="E66" i="175"/>
  <c r="F66" i="175" s="1"/>
  <c r="E84" i="67"/>
  <c r="E66" i="173"/>
  <c r="F66" i="173" s="1"/>
  <c r="E97" i="175"/>
  <c r="F97" i="175" s="1"/>
  <c r="E125" i="67"/>
  <c r="E97" i="173"/>
  <c r="F97" i="173" s="1"/>
  <c r="E67" i="175"/>
  <c r="F67" i="175" s="1"/>
  <c r="E67" i="173"/>
  <c r="F67" i="173" s="1"/>
  <c r="E85" i="67"/>
  <c r="E17" i="173"/>
  <c r="F17" i="173" s="1"/>
  <c r="E21" i="67"/>
  <c r="E17" i="175"/>
  <c r="F17" i="175" s="1"/>
  <c r="E82" i="175"/>
  <c r="F82" i="175" s="1"/>
  <c r="E16" i="174"/>
  <c r="F16" i="174" s="1"/>
  <c r="E68" i="174"/>
  <c r="F68" i="174" s="1"/>
  <c r="I67" i="174"/>
  <c r="S67" i="174" s="1"/>
  <c r="H67" i="174"/>
  <c r="R67" i="174" s="1"/>
  <c r="E69" i="174"/>
  <c r="F69" i="174" s="1"/>
  <c r="E19" i="174"/>
  <c r="F19" i="174" s="1"/>
  <c r="E114" i="174"/>
  <c r="F114" i="174" s="1"/>
  <c r="L114" i="174" s="1"/>
  <c r="E84" i="174"/>
  <c r="F84" i="174" s="1"/>
  <c r="K84" i="174" s="1"/>
  <c r="E115" i="174"/>
  <c r="F115" i="174" s="1"/>
  <c r="L115" i="174" s="1"/>
  <c r="E118" i="174"/>
  <c r="F118" i="174" s="1"/>
  <c r="L118" i="174" s="1"/>
  <c r="E120" i="174"/>
  <c r="F120" i="174" s="1"/>
  <c r="L120" i="174" s="1"/>
  <c r="E99" i="174"/>
  <c r="F99" i="174" s="1"/>
  <c r="L99" i="174" s="1"/>
  <c r="O6792" i="155"/>
  <c r="O9520" i="155"/>
  <c r="O9784" i="155"/>
  <c r="H5897" i="155"/>
  <c r="H5898" i="155" s="1"/>
  <c r="E73" i="179" s="1"/>
  <c r="T67" i="174"/>
  <c r="F69" i="179"/>
  <c r="F115" i="179"/>
  <c r="F84" i="179"/>
  <c r="F99" i="179"/>
  <c r="F19" i="179"/>
  <c r="F118" i="179"/>
  <c r="F16" i="179"/>
  <c r="F114" i="179"/>
  <c r="F68" i="179"/>
  <c r="F120" i="179"/>
  <c r="Q117" i="174"/>
  <c r="O808" i="155"/>
  <c r="O9960" i="155"/>
  <c r="O5472" i="155"/>
  <c r="O1072" i="155"/>
  <c r="O5384" i="155"/>
  <c r="O9432" i="155"/>
  <c r="O8112" i="155"/>
  <c r="H10561" i="155"/>
  <c r="H10562" i="155" s="1"/>
  <c r="E126" i="179" s="1"/>
  <c r="N10528" i="155"/>
  <c r="N10529" i="155"/>
  <c r="N10530" i="155"/>
  <c r="N10527" i="155"/>
  <c r="J10548" i="155"/>
  <c r="J10560" i="155" s="1"/>
  <c r="H9945" i="155"/>
  <c r="H9946" i="155" s="1"/>
  <c r="E119" i="179" s="1"/>
  <c r="N8184" i="155"/>
  <c r="N8186" i="155" s="1"/>
  <c r="N5368" i="155"/>
  <c r="N5370" i="155" s="1"/>
  <c r="J8184" i="155"/>
  <c r="J5368" i="155"/>
  <c r="N10032" i="155"/>
  <c r="N10034" i="155" s="1"/>
  <c r="J10032" i="155"/>
  <c r="N9856" i="155"/>
  <c r="N9858" i="155" s="1"/>
  <c r="J9856" i="155"/>
  <c r="J9768" i="155"/>
  <c r="N9768" i="155"/>
  <c r="N9770" i="155" s="1"/>
  <c r="N6864" i="155"/>
  <c r="N6866" i="155" s="1"/>
  <c r="J6864" i="155"/>
  <c r="J1144" i="155"/>
  <c r="N1144" i="155"/>
  <c r="N1146" i="155" s="1"/>
  <c r="N5544" i="155"/>
  <c r="N5546" i="155" s="1"/>
  <c r="J5544" i="155"/>
  <c r="J5456" i="155"/>
  <c r="N5456" i="155"/>
  <c r="N5458" i="155" s="1"/>
  <c r="N880" i="155"/>
  <c r="N882" i="155" s="1"/>
  <c r="J880" i="155"/>
  <c r="H9416" i="155"/>
  <c r="H9417" i="155" s="1"/>
  <c r="H9418" i="155" s="1"/>
  <c r="E113" i="179" s="1"/>
  <c r="H9327" i="155"/>
  <c r="H9239" i="155"/>
  <c r="H9240" i="155" s="1"/>
  <c r="H9151" i="155"/>
  <c r="H9152" i="155" s="1"/>
  <c r="H9063" i="155"/>
  <c r="H8975" i="155"/>
  <c r="H8976" i="155" s="1"/>
  <c r="H8887" i="155"/>
  <c r="H8888" i="155" s="1"/>
  <c r="H8799" i="155"/>
  <c r="H6599" i="155"/>
  <c r="H6600" i="155" s="1"/>
  <c r="H6601" i="155" s="1"/>
  <c r="H6602" i="155" s="1"/>
  <c r="E81" i="179" s="1"/>
  <c r="H6511" i="155"/>
  <c r="H6423" i="155"/>
  <c r="H6424" i="155" s="1"/>
  <c r="H6425" i="155" s="1"/>
  <c r="H6426" i="155" s="1"/>
  <c r="E79" i="179" s="1"/>
  <c r="H6247" i="155"/>
  <c r="H6159" i="155"/>
  <c r="H7831" i="155"/>
  <c r="H7832" i="155" s="1"/>
  <c r="H7833" i="155" s="1"/>
  <c r="H7834" i="155" s="1"/>
  <c r="E95" i="179" s="1"/>
  <c r="H2023" i="155"/>
  <c r="H2024" i="155" s="1"/>
  <c r="H2025" i="155" s="1"/>
  <c r="H2026" i="155" s="1"/>
  <c r="E29" i="179" s="1"/>
  <c r="H1935" i="155"/>
  <c r="H1936" i="155" s="1"/>
  <c r="H11527" i="155"/>
  <c r="H11439" i="155"/>
  <c r="H1847" i="155"/>
  <c r="H1848" i="155" s="1"/>
  <c r="H1759" i="155"/>
  <c r="H1760" i="155" s="1"/>
  <c r="H1761" i="155" s="1"/>
  <c r="H1762" i="155" s="1"/>
  <c r="E26" i="179" s="1"/>
  <c r="H1671" i="155"/>
  <c r="H11351" i="155"/>
  <c r="H11352" i="155" s="1"/>
  <c r="H11353" i="155" s="1"/>
  <c r="H11354" i="155" s="1"/>
  <c r="E135" i="179" s="1"/>
  <c r="H11263" i="155"/>
  <c r="H11264" i="155" s="1"/>
  <c r="H11265" i="155" s="1"/>
  <c r="H11266" i="155" s="1"/>
  <c r="E134" i="179" s="1"/>
  <c r="H1583" i="155"/>
  <c r="H1495" i="155"/>
  <c r="H1496" i="155" s="1"/>
  <c r="H1497" i="155" s="1"/>
  <c r="H1498" i="155" s="1"/>
  <c r="E23" i="179" s="1"/>
  <c r="H11175" i="155"/>
  <c r="H11087" i="155"/>
  <c r="H11088" i="155" s="1"/>
  <c r="H11089" i="155" s="1"/>
  <c r="H11090" i="155" s="1"/>
  <c r="E132" i="179" s="1"/>
  <c r="H1407" i="155"/>
  <c r="H10999" i="155"/>
  <c r="H527" i="155"/>
  <c r="J487" i="155" s="1"/>
  <c r="H116" i="173" l="1"/>
  <c r="H116" i="175"/>
  <c r="H17" i="173"/>
  <c r="H17" i="175"/>
  <c r="H67" i="175"/>
  <c r="H67" i="173"/>
  <c r="H118" i="173"/>
  <c r="H118" i="175"/>
  <c r="H14" i="175"/>
  <c r="H14" i="173"/>
  <c r="H82" i="173"/>
  <c r="H82" i="175"/>
  <c r="H66" i="173"/>
  <c r="H66" i="175"/>
  <c r="H115" i="175"/>
  <c r="H115" i="173"/>
  <c r="H65" i="173"/>
  <c r="H65" i="175"/>
  <c r="H97" i="173"/>
  <c r="H97" i="175"/>
  <c r="E90" i="67"/>
  <c r="E71" i="173"/>
  <c r="F71" i="173" s="1"/>
  <c r="E132" i="175"/>
  <c r="F132" i="175" s="1"/>
  <c r="E167" i="67"/>
  <c r="E132" i="173"/>
  <c r="F132" i="173" s="1"/>
  <c r="E27" i="175"/>
  <c r="F27" i="175" s="1"/>
  <c r="E27" i="173"/>
  <c r="F27" i="173" s="1"/>
  <c r="E33" i="67"/>
  <c r="E124" i="175"/>
  <c r="F124" i="175" s="1"/>
  <c r="E158" i="67"/>
  <c r="E124" i="173"/>
  <c r="F124" i="173" s="1"/>
  <c r="E29" i="67"/>
  <c r="E24" i="173"/>
  <c r="F24" i="173" s="1"/>
  <c r="E133" i="175"/>
  <c r="F133" i="175" s="1"/>
  <c r="E133" i="173"/>
  <c r="F133" i="173" s="1"/>
  <c r="E168" i="67"/>
  <c r="E130" i="175"/>
  <c r="F130" i="175" s="1"/>
  <c r="E165" i="67"/>
  <c r="E130" i="173"/>
  <c r="F130" i="173" s="1"/>
  <c r="E77" i="173"/>
  <c r="F77" i="173" s="1"/>
  <c r="E99" i="67"/>
  <c r="E93" i="175"/>
  <c r="F93" i="175" s="1"/>
  <c r="E93" i="173"/>
  <c r="F93" i="173" s="1"/>
  <c r="E120" i="67"/>
  <c r="E117" i="175"/>
  <c r="F117" i="175" s="1"/>
  <c r="E117" i="173"/>
  <c r="F117" i="173" s="1"/>
  <c r="E151" i="67"/>
  <c r="E21" i="173"/>
  <c r="F21" i="173" s="1"/>
  <c r="E25" i="67"/>
  <c r="E102" i="67"/>
  <c r="E79" i="173"/>
  <c r="F79" i="173" s="1"/>
  <c r="E111" i="175"/>
  <c r="F111" i="175" s="1"/>
  <c r="E144" i="67"/>
  <c r="E111" i="173"/>
  <c r="F111" i="173" s="1"/>
  <c r="E24" i="175"/>
  <c r="F24" i="175" s="1"/>
  <c r="E21" i="175"/>
  <c r="F21" i="175" s="1"/>
  <c r="E79" i="175"/>
  <c r="F79" i="175" s="1"/>
  <c r="E71" i="175"/>
  <c r="F71" i="175" s="1"/>
  <c r="E77" i="175"/>
  <c r="F77" i="175" s="1"/>
  <c r="E135" i="174"/>
  <c r="F135" i="174" s="1"/>
  <c r="G135" i="174" s="1"/>
  <c r="I68" i="174"/>
  <c r="S68" i="174" s="1"/>
  <c r="H68" i="174"/>
  <c r="R68" i="174" s="1"/>
  <c r="E134" i="174"/>
  <c r="F134" i="174" s="1"/>
  <c r="G134" i="174" s="1"/>
  <c r="E29" i="174"/>
  <c r="F29" i="174" s="1"/>
  <c r="I69" i="174"/>
  <c r="S69" i="174" s="1"/>
  <c r="H69" i="174"/>
  <c r="R69" i="174" s="1"/>
  <c r="E126" i="174"/>
  <c r="F126" i="174" s="1"/>
  <c r="L126" i="174" s="1"/>
  <c r="E132" i="174"/>
  <c r="F132" i="174" s="1"/>
  <c r="G132" i="174" s="1"/>
  <c r="E23" i="174"/>
  <c r="F23" i="174" s="1"/>
  <c r="E81" i="174"/>
  <c r="F81" i="174" s="1"/>
  <c r="E113" i="174"/>
  <c r="F113" i="174" s="1"/>
  <c r="L113" i="174" s="1"/>
  <c r="E95" i="174"/>
  <c r="F95" i="174" s="1"/>
  <c r="L95" i="174" s="1"/>
  <c r="E26" i="174"/>
  <c r="F26" i="174" s="1"/>
  <c r="E79" i="174"/>
  <c r="F79" i="174" s="1"/>
  <c r="E119" i="174"/>
  <c r="F119" i="174" s="1"/>
  <c r="L119" i="174" s="1"/>
  <c r="H16" i="174"/>
  <c r="G16" i="174"/>
  <c r="I19" i="174"/>
  <c r="H19" i="174"/>
  <c r="E73" i="174"/>
  <c r="F73" i="174" s="1"/>
  <c r="Q9784" i="155"/>
  <c r="Q6792" i="155"/>
  <c r="Q5296" i="155"/>
  <c r="O7760" i="155"/>
  <c r="O6528" i="155"/>
  <c r="O1952" i="155"/>
  <c r="O1688" i="155"/>
  <c r="O6352" i="155"/>
  <c r="O9872" i="155"/>
  <c r="O1424" i="155"/>
  <c r="O5824" i="155"/>
  <c r="F73" i="179"/>
  <c r="N11372" i="155"/>
  <c r="N11383" i="155" s="1"/>
  <c r="J11399" i="155"/>
  <c r="H6160" i="155"/>
  <c r="N5861" i="155"/>
  <c r="N5884" i="155" s="1"/>
  <c r="N5896" i="155" s="1"/>
  <c r="N5898" i="155" s="1"/>
  <c r="J5884" i="155"/>
  <c r="J5896" i="155" s="1"/>
  <c r="H1672" i="155"/>
  <c r="H1673" i="155" s="1"/>
  <c r="H1674" i="155" s="1"/>
  <c r="E25" i="179" s="1"/>
  <c r="N1534" i="155"/>
  <c r="N1543" i="155" s="1"/>
  <c r="J1543" i="155"/>
  <c r="N1341" i="155"/>
  <c r="N1351" i="155" s="1"/>
  <c r="J1351" i="155"/>
  <c r="N460" i="155"/>
  <c r="N471" i="155" s="1"/>
  <c r="J471" i="155"/>
  <c r="F29" i="179"/>
  <c r="F135" i="179"/>
  <c r="F95" i="179"/>
  <c r="U117" i="174"/>
  <c r="F119" i="179"/>
  <c r="F132" i="179"/>
  <c r="F26" i="179"/>
  <c r="F79" i="179"/>
  <c r="F23" i="179"/>
  <c r="F81" i="179"/>
  <c r="F113" i="179"/>
  <c r="F134" i="179"/>
  <c r="F126" i="179"/>
  <c r="U67" i="174"/>
  <c r="Q808" i="155"/>
  <c r="Q5472" i="155"/>
  <c r="Q1072" i="155"/>
  <c r="Q9960" i="155"/>
  <c r="Q9696" i="155"/>
  <c r="Q115" i="174"/>
  <c r="Q120" i="174"/>
  <c r="Q99" i="174"/>
  <c r="Q118" i="174"/>
  <c r="R117" i="174"/>
  <c r="O11192" i="155"/>
  <c r="O11280" i="155"/>
  <c r="O10488" i="155"/>
  <c r="O11016" i="155"/>
  <c r="O9344" i="155"/>
  <c r="N10548" i="155"/>
  <c r="N10560" i="155" s="1"/>
  <c r="N10562" i="155" s="1"/>
  <c r="J9944" i="155"/>
  <c r="N9944" i="155"/>
  <c r="N9946" i="155" s="1"/>
  <c r="Q8112" i="155"/>
  <c r="Q5384" i="155"/>
  <c r="J9504" i="155"/>
  <c r="N9504" i="155"/>
  <c r="N9506" i="155" s="1"/>
  <c r="N9592" i="155"/>
  <c r="N9594" i="155" s="1"/>
  <c r="J9592" i="155"/>
  <c r="N9416" i="155"/>
  <c r="N9418" i="155" s="1"/>
  <c r="J9416" i="155"/>
  <c r="H9241" i="155"/>
  <c r="H9242" i="155" s="1"/>
  <c r="E111" i="179" s="1"/>
  <c r="H9153" i="155"/>
  <c r="H9154" i="155" s="1"/>
  <c r="E110" i="179" s="1"/>
  <c r="H8977" i="155"/>
  <c r="H8978" i="155" s="1"/>
  <c r="E108" i="179" s="1"/>
  <c r="H8889" i="155"/>
  <c r="H8890" i="155" s="1"/>
  <c r="E107" i="179" s="1"/>
  <c r="H9328" i="155"/>
  <c r="H9329" i="155" s="1"/>
  <c r="H9330" i="155" s="1"/>
  <c r="E112" i="179" s="1"/>
  <c r="H9064" i="155"/>
  <c r="H9065" i="155" s="1"/>
  <c r="H9066" i="155" s="1"/>
  <c r="E109" i="179" s="1"/>
  <c r="H8800" i="155"/>
  <c r="H8801" i="155" s="1"/>
  <c r="H8802" i="155" s="1"/>
  <c r="E106" i="179" s="1"/>
  <c r="H6512" i="155"/>
  <c r="H6513" i="155" s="1"/>
  <c r="H6514" i="155" s="1"/>
  <c r="E80" i="179" s="1"/>
  <c r="H6248" i="155"/>
  <c r="H6249" i="155" s="1"/>
  <c r="H6250" i="155" s="1"/>
  <c r="E77" i="179" s="1"/>
  <c r="H1937" i="155"/>
  <c r="H1938" i="155" s="1"/>
  <c r="E28" i="179" s="1"/>
  <c r="H11528" i="155"/>
  <c r="H11529" i="155" s="1"/>
  <c r="H11530" i="155" s="1"/>
  <c r="E137" i="179" s="1"/>
  <c r="H11440" i="155"/>
  <c r="H11441" i="155" s="1"/>
  <c r="H11442" i="155" s="1"/>
  <c r="E136" i="179" s="1"/>
  <c r="H1849" i="155"/>
  <c r="H1850" i="155" s="1"/>
  <c r="E27" i="179" s="1"/>
  <c r="H1584" i="155"/>
  <c r="H1585" i="155" s="1"/>
  <c r="H1586" i="155" s="1"/>
  <c r="E24" i="179" s="1"/>
  <c r="H11176" i="155"/>
  <c r="H11177" i="155" s="1"/>
  <c r="H11178" i="155" s="1"/>
  <c r="E133" i="179" s="1"/>
  <c r="H1408" i="155"/>
  <c r="H1409" i="155" s="1"/>
  <c r="H1410" i="155" s="1"/>
  <c r="E22" i="179" s="1"/>
  <c r="H11000" i="155"/>
  <c r="H11001" i="155" s="1"/>
  <c r="H11002" i="155" s="1"/>
  <c r="E131" i="179" s="1"/>
  <c r="H528" i="155"/>
  <c r="H529" i="155" s="1"/>
  <c r="H530" i="155" s="1"/>
  <c r="E12" i="179" s="1"/>
  <c r="H111" i="175" l="1"/>
  <c r="H111" i="173"/>
  <c r="H71" i="175"/>
  <c r="H71" i="173"/>
  <c r="H113" i="173"/>
  <c r="H113" i="175"/>
  <c r="H117" i="173"/>
  <c r="H117" i="175"/>
  <c r="H112" i="173"/>
  <c r="H112" i="175"/>
  <c r="H124" i="173"/>
  <c r="H124" i="175"/>
  <c r="E131" i="175"/>
  <c r="F131" i="175" s="1"/>
  <c r="E131" i="173"/>
  <c r="F131" i="173" s="1"/>
  <c r="E166" i="67"/>
  <c r="E25" i="175"/>
  <c r="F25" i="175" s="1"/>
  <c r="E25" i="173"/>
  <c r="F25" i="173" s="1"/>
  <c r="E31" i="67"/>
  <c r="E141" i="67"/>
  <c r="E110" i="173"/>
  <c r="F110" i="173" s="1"/>
  <c r="E134" i="175"/>
  <c r="F134" i="175" s="1"/>
  <c r="E169" i="67"/>
  <c r="E134" i="173"/>
  <c r="F134" i="173" s="1"/>
  <c r="E105" i="175"/>
  <c r="F105" i="175" s="1"/>
  <c r="E136" i="67"/>
  <c r="E105" i="173"/>
  <c r="F105" i="173" s="1"/>
  <c r="E104" i="175"/>
  <c r="F104" i="175" s="1"/>
  <c r="E134" i="67"/>
  <c r="E104" i="173"/>
  <c r="F104" i="173" s="1"/>
  <c r="E107" i="173"/>
  <c r="F107" i="173" s="1"/>
  <c r="E138" i="67"/>
  <c r="E135" i="175"/>
  <c r="F135" i="175" s="1"/>
  <c r="E170" i="67"/>
  <c r="E135" i="173"/>
  <c r="F135" i="173" s="1"/>
  <c r="E139" i="67"/>
  <c r="E108" i="173"/>
  <c r="F108" i="173" s="1"/>
  <c r="E23" i="175"/>
  <c r="F23" i="175" s="1"/>
  <c r="E28" i="67"/>
  <c r="E23" i="173"/>
  <c r="F23" i="173" s="1"/>
  <c r="E22" i="175"/>
  <c r="F22" i="175" s="1"/>
  <c r="E27" i="67"/>
  <c r="E22" i="173"/>
  <c r="F22" i="173" s="1"/>
  <c r="E32" i="67"/>
  <c r="E26" i="173"/>
  <c r="F26" i="173" s="1"/>
  <c r="E129" i="175"/>
  <c r="F129" i="175" s="1"/>
  <c r="E164" i="67"/>
  <c r="E129" i="173"/>
  <c r="F129" i="173" s="1"/>
  <c r="E75" i="175"/>
  <c r="F75" i="175" s="1"/>
  <c r="E75" i="173"/>
  <c r="F75" i="173" s="1"/>
  <c r="E96" i="67"/>
  <c r="E109" i="175"/>
  <c r="F109" i="175" s="1"/>
  <c r="E109" i="173"/>
  <c r="F109" i="173" s="1"/>
  <c r="E140" i="67"/>
  <c r="E106" i="175"/>
  <c r="F106" i="175" s="1"/>
  <c r="E137" i="67"/>
  <c r="E106" i="173"/>
  <c r="F106" i="173" s="1"/>
  <c r="E10" i="175"/>
  <c r="F10" i="175" s="1"/>
  <c r="E12" i="67"/>
  <c r="E10" i="173"/>
  <c r="F10" i="173" s="1"/>
  <c r="E20" i="175"/>
  <c r="F20" i="175" s="1"/>
  <c r="E24" i="67"/>
  <c r="E20" i="173"/>
  <c r="F20" i="173" s="1"/>
  <c r="E101" i="67"/>
  <c r="E78" i="173"/>
  <c r="F78" i="173" s="1"/>
  <c r="E110" i="175"/>
  <c r="F110" i="175" s="1"/>
  <c r="E26" i="175"/>
  <c r="F26" i="175" s="1"/>
  <c r="E108" i="175"/>
  <c r="F108" i="175" s="1"/>
  <c r="E78" i="175"/>
  <c r="F78" i="175" s="1"/>
  <c r="E107" i="175"/>
  <c r="F107" i="175" s="1"/>
  <c r="J73" i="174"/>
  <c r="T73" i="174" s="1"/>
  <c r="I73" i="174"/>
  <c r="S73" i="174" s="1"/>
  <c r="E12" i="174"/>
  <c r="F12" i="174" s="1"/>
  <c r="G12" i="174" s="1"/>
  <c r="E28" i="174"/>
  <c r="F28" i="174" s="1"/>
  <c r="E110" i="174"/>
  <c r="F110" i="174" s="1"/>
  <c r="L110" i="174" s="1"/>
  <c r="E77" i="174"/>
  <c r="F77" i="174" s="1"/>
  <c r="K77" i="174" s="1"/>
  <c r="E25" i="174"/>
  <c r="F25" i="174" s="1"/>
  <c r="E133" i="174"/>
  <c r="F133" i="174" s="1"/>
  <c r="G133" i="174" s="1"/>
  <c r="E137" i="174"/>
  <c r="F137" i="174" s="1"/>
  <c r="G137" i="174" s="1"/>
  <c r="E108" i="174"/>
  <c r="F108" i="174" s="1"/>
  <c r="L108" i="174" s="1"/>
  <c r="I29" i="174"/>
  <c r="J29" i="174"/>
  <c r="E131" i="174"/>
  <c r="F131" i="174" s="1"/>
  <c r="G131" i="174" s="1"/>
  <c r="E111" i="174"/>
  <c r="F111" i="174" s="1"/>
  <c r="L111" i="174" s="1"/>
  <c r="K26" i="174"/>
  <c r="J26" i="174"/>
  <c r="E22" i="174"/>
  <c r="F22" i="174" s="1"/>
  <c r="E80" i="174"/>
  <c r="F80" i="174" s="1"/>
  <c r="J79" i="174"/>
  <c r="I79" i="174"/>
  <c r="S79" i="174" s="1"/>
  <c r="E24" i="174"/>
  <c r="F24" i="174" s="1"/>
  <c r="E109" i="174"/>
  <c r="F109" i="174" s="1"/>
  <c r="L109" i="174" s="1"/>
  <c r="E106" i="174"/>
  <c r="F106" i="174" s="1"/>
  <c r="L106" i="174" s="1"/>
  <c r="K23" i="174"/>
  <c r="J23" i="174"/>
  <c r="E27" i="174"/>
  <c r="F27" i="174" s="1"/>
  <c r="E112" i="174"/>
  <c r="F112" i="174" s="1"/>
  <c r="L112" i="174" s="1"/>
  <c r="E136" i="174"/>
  <c r="F136" i="174" s="1"/>
  <c r="G136" i="174" s="1"/>
  <c r="E107" i="174"/>
  <c r="F107" i="174" s="1"/>
  <c r="L107" i="174" s="1"/>
  <c r="O1600" i="155"/>
  <c r="K81" i="174"/>
  <c r="J81" i="174"/>
  <c r="Q9872" i="155"/>
  <c r="Q9520" i="155"/>
  <c r="O8992" i="155"/>
  <c r="O1776" i="155"/>
  <c r="O9256" i="155"/>
  <c r="O11104" i="155"/>
  <c r="O8728" i="155"/>
  <c r="O8816" i="155"/>
  <c r="O8904" i="155"/>
  <c r="O1864" i="155"/>
  <c r="O9080" i="155"/>
  <c r="F25" i="179"/>
  <c r="O6440" i="155"/>
  <c r="O10928" i="155"/>
  <c r="J11383" i="155"/>
  <c r="J11440" i="155" s="1"/>
  <c r="H6161" i="155"/>
  <c r="N6124" i="155"/>
  <c r="N6123" i="155"/>
  <c r="J6148" i="155"/>
  <c r="J6160" i="155" s="1"/>
  <c r="Q5824" i="155"/>
  <c r="N1622" i="155"/>
  <c r="N1631" i="155" s="1"/>
  <c r="N1672" i="155" s="1"/>
  <c r="N1674" i="155" s="1"/>
  <c r="J1631" i="155"/>
  <c r="J1672" i="155" s="1"/>
  <c r="F106" i="179"/>
  <c r="F24" i="179"/>
  <c r="F109" i="179"/>
  <c r="V114" i="174"/>
  <c r="U114" i="174"/>
  <c r="V99" i="174"/>
  <c r="U99" i="174"/>
  <c r="U120" i="174"/>
  <c r="U16" i="174"/>
  <c r="F27" i="179"/>
  <c r="F112" i="179"/>
  <c r="Q114" i="174"/>
  <c r="T84" i="174"/>
  <c r="T69" i="174"/>
  <c r="R16" i="174"/>
  <c r="Q16" i="174"/>
  <c r="F107" i="179"/>
  <c r="U115" i="174"/>
  <c r="U73" i="174"/>
  <c r="V67" i="174"/>
  <c r="M67" i="174"/>
  <c r="N67" i="174" s="1"/>
  <c r="O67" i="174"/>
  <c r="F136" i="179"/>
  <c r="F137" i="179"/>
  <c r="F108" i="179"/>
  <c r="U118" i="174"/>
  <c r="F133" i="179"/>
  <c r="U19" i="174"/>
  <c r="F22" i="179"/>
  <c r="F12" i="179"/>
  <c r="F28" i="179"/>
  <c r="F110" i="179"/>
  <c r="F131" i="179"/>
  <c r="F77" i="179"/>
  <c r="F111" i="179"/>
  <c r="V117" i="174"/>
  <c r="F80" i="179"/>
  <c r="R19" i="174"/>
  <c r="Q19" i="174"/>
  <c r="T68" i="174"/>
  <c r="Q9432" i="155"/>
  <c r="Q135" i="174"/>
  <c r="Q126" i="174"/>
  <c r="S117" i="174"/>
  <c r="Q95" i="174"/>
  <c r="R118" i="174"/>
  <c r="Q134" i="174"/>
  <c r="R120" i="174"/>
  <c r="R115" i="174"/>
  <c r="R99" i="174"/>
  <c r="Q132" i="174"/>
  <c r="Q119" i="174"/>
  <c r="O9168" i="155"/>
  <c r="O1336" i="155"/>
  <c r="O11456" i="155"/>
  <c r="O6176" i="155"/>
  <c r="O1512" i="155"/>
  <c r="O456" i="155"/>
  <c r="O11368" i="155"/>
  <c r="Q10488" i="155"/>
  <c r="Q9344" i="155"/>
  <c r="J1936" i="155"/>
  <c r="N7832" i="155"/>
  <c r="N7834" i="155" s="1"/>
  <c r="N9240" i="155"/>
  <c r="N9242" i="155" s="1"/>
  <c r="N1936" i="155"/>
  <c r="N1938" i="155" s="1"/>
  <c r="J7832" i="155"/>
  <c r="J11264" i="155"/>
  <c r="N11352" i="155"/>
  <c r="N11354" i="155" s="1"/>
  <c r="J11000" i="155"/>
  <c r="N11088" i="155"/>
  <c r="N11090" i="155" s="1"/>
  <c r="J2024" i="155"/>
  <c r="J11088" i="155"/>
  <c r="N11440" i="155"/>
  <c r="N11442" i="155" s="1"/>
  <c r="J9152" i="155"/>
  <c r="N9328" i="155"/>
  <c r="N9330" i="155" s="1"/>
  <c r="J9328" i="155"/>
  <c r="J9240" i="155"/>
  <c r="N9152" i="155"/>
  <c r="N9154" i="155" s="1"/>
  <c r="N9064" i="155"/>
  <c r="N9066" i="155" s="1"/>
  <c r="J9064" i="155"/>
  <c r="N8976" i="155"/>
  <c r="N8978" i="155" s="1"/>
  <c r="J8976" i="155"/>
  <c r="N8888" i="155"/>
  <c r="N8890" i="155" s="1"/>
  <c r="J8888" i="155"/>
  <c r="N8800" i="155"/>
  <c r="N8802" i="155" s="1"/>
  <c r="J8800" i="155"/>
  <c r="N6600" i="155"/>
  <c r="N6602" i="155" s="1"/>
  <c r="J6600" i="155"/>
  <c r="N6512" i="155"/>
  <c r="N6514" i="155" s="1"/>
  <c r="J6512" i="155"/>
  <c r="N6424" i="155"/>
  <c r="N6426" i="155" s="1"/>
  <c r="J6424" i="155"/>
  <c r="N6248" i="155"/>
  <c r="N6250" i="155" s="1"/>
  <c r="J6248" i="155"/>
  <c r="N2024" i="155"/>
  <c r="N2026" i="155" s="1"/>
  <c r="N11528" i="155"/>
  <c r="N11530" i="155" s="1"/>
  <c r="J11528" i="155"/>
  <c r="J1848" i="155"/>
  <c r="J1760" i="155"/>
  <c r="N1848" i="155"/>
  <c r="N1850" i="155" s="1"/>
  <c r="N1760" i="155"/>
  <c r="N1762" i="155" s="1"/>
  <c r="J11352" i="155"/>
  <c r="N11264" i="155"/>
  <c r="N11266" i="155" s="1"/>
  <c r="N1584" i="155"/>
  <c r="N1586" i="155" s="1"/>
  <c r="J1584" i="155"/>
  <c r="N1496" i="155"/>
  <c r="N1498" i="155" s="1"/>
  <c r="J1496" i="155"/>
  <c r="N11176" i="155"/>
  <c r="N11178" i="155" s="1"/>
  <c r="J11176" i="155"/>
  <c r="N1408" i="155"/>
  <c r="N1410" i="155" s="1"/>
  <c r="J1408" i="155"/>
  <c r="N11000" i="155"/>
  <c r="N11002" i="155" s="1"/>
  <c r="N528" i="155"/>
  <c r="N530" i="155" s="1"/>
  <c r="J528" i="155"/>
  <c r="G7392" i="155"/>
  <c r="G7391" i="155"/>
  <c r="G10912" i="155"/>
  <c r="G10911" i="155"/>
  <c r="G8448" i="155"/>
  <c r="G8447" i="155"/>
  <c r="G5984" i="155"/>
  <c r="G5983" i="155"/>
  <c r="G8360" i="155"/>
  <c r="G8359" i="155"/>
  <c r="G7128" i="155"/>
  <c r="G7127" i="155"/>
  <c r="G5808" i="155"/>
  <c r="G5807" i="155"/>
  <c r="G10736" i="155"/>
  <c r="G10735" i="155"/>
  <c r="G8272" i="155"/>
  <c r="G8271" i="155"/>
  <c r="G7040" i="155"/>
  <c r="G7039" i="155"/>
  <c r="G5720" i="155"/>
  <c r="G5719" i="155"/>
  <c r="H20" i="173" l="1"/>
  <c r="H20" i="175"/>
  <c r="H131" i="175"/>
  <c r="H131" i="173"/>
  <c r="H133" i="173"/>
  <c r="H133" i="175"/>
  <c r="H105" i="173"/>
  <c r="H105" i="175"/>
  <c r="H110" i="173"/>
  <c r="H110" i="175"/>
  <c r="H104" i="173"/>
  <c r="H104" i="175"/>
  <c r="H130" i="173"/>
  <c r="H130" i="175"/>
  <c r="H24" i="173"/>
  <c r="H24" i="175"/>
  <c r="H25" i="173"/>
  <c r="H25" i="175"/>
  <c r="H21" i="175"/>
  <c r="H21" i="173"/>
  <c r="H10" i="173"/>
  <c r="H10" i="175"/>
  <c r="H78" i="175"/>
  <c r="H78" i="173"/>
  <c r="H106" i="173"/>
  <c r="H106" i="175"/>
  <c r="H134" i="175"/>
  <c r="H134" i="173"/>
  <c r="H26" i="173"/>
  <c r="H26" i="175"/>
  <c r="H108" i="173"/>
  <c r="H108" i="175"/>
  <c r="H75" i="175"/>
  <c r="H75" i="173"/>
  <c r="H77" i="175"/>
  <c r="H77" i="173"/>
  <c r="H129" i="173"/>
  <c r="H129" i="175"/>
  <c r="H22" i="175"/>
  <c r="H22" i="173"/>
  <c r="H135" i="173"/>
  <c r="H135" i="175"/>
  <c r="H109" i="173"/>
  <c r="H109" i="175"/>
  <c r="H132" i="173"/>
  <c r="H132" i="175"/>
  <c r="H27" i="175"/>
  <c r="H27" i="173"/>
  <c r="H79" i="175"/>
  <c r="H79" i="173"/>
  <c r="H107" i="175"/>
  <c r="H107" i="173"/>
  <c r="H93" i="175"/>
  <c r="H93" i="173"/>
  <c r="H23" i="175"/>
  <c r="H23" i="173"/>
  <c r="J28" i="174"/>
  <c r="I28" i="174"/>
  <c r="K80" i="174"/>
  <c r="J80" i="174"/>
  <c r="T80" i="174" s="1"/>
  <c r="J27" i="174"/>
  <c r="I27" i="174"/>
  <c r="K24" i="174"/>
  <c r="J24" i="174"/>
  <c r="J25" i="174"/>
  <c r="K25" i="174"/>
  <c r="U25" i="174" s="1"/>
  <c r="K22" i="174"/>
  <c r="J22" i="174"/>
  <c r="Q6352" i="155"/>
  <c r="Q8816" i="155"/>
  <c r="Q9256" i="155"/>
  <c r="Q1424" i="155"/>
  <c r="Q6440" i="155"/>
  <c r="Q10928" i="155"/>
  <c r="Q1952" i="155"/>
  <c r="Q6528" i="155"/>
  <c r="Q8992" i="155"/>
  <c r="Q7760" i="155"/>
  <c r="Q9080" i="155"/>
  <c r="Q1864" i="155"/>
  <c r="Q1688" i="155"/>
  <c r="Q8904" i="155"/>
  <c r="Q8728" i="155"/>
  <c r="Q11104" i="155"/>
  <c r="Q1776" i="155"/>
  <c r="H6162" i="155"/>
  <c r="E76" i="179" s="1"/>
  <c r="N6125" i="155"/>
  <c r="T16" i="174"/>
  <c r="X99" i="174"/>
  <c r="S19" i="174"/>
  <c r="W114" i="174"/>
  <c r="R23" i="174"/>
  <c r="Q23" i="174"/>
  <c r="R26" i="174"/>
  <c r="Q26" i="174"/>
  <c r="V134" i="174"/>
  <c r="U134" i="174"/>
  <c r="U23" i="174"/>
  <c r="V126" i="174"/>
  <c r="U126" i="174"/>
  <c r="O68" i="174"/>
  <c r="U68" i="174"/>
  <c r="U84" i="174"/>
  <c r="V120" i="174"/>
  <c r="V132" i="174"/>
  <c r="U132" i="174"/>
  <c r="V73" i="174"/>
  <c r="M73" i="174"/>
  <c r="N73" i="174" s="1"/>
  <c r="O73" i="174"/>
  <c r="T77" i="174"/>
  <c r="R29" i="174"/>
  <c r="Q29" i="174"/>
  <c r="T79" i="174"/>
  <c r="V115" i="174"/>
  <c r="U26" i="174"/>
  <c r="V29" i="174"/>
  <c r="U29" i="174"/>
  <c r="V95" i="174"/>
  <c r="U95" i="174"/>
  <c r="V135" i="174"/>
  <c r="U135" i="174"/>
  <c r="U69" i="174"/>
  <c r="R114" i="174"/>
  <c r="T81" i="174"/>
  <c r="Q113" i="174"/>
  <c r="V19" i="174"/>
  <c r="U119" i="174"/>
  <c r="V113" i="174"/>
  <c r="U113" i="174"/>
  <c r="R25" i="174"/>
  <c r="Q25" i="174"/>
  <c r="W117" i="174"/>
  <c r="X117" i="174"/>
  <c r="V16" i="174"/>
  <c r="V118" i="174"/>
  <c r="Q1512" i="155"/>
  <c r="Q11280" i="155"/>
  <c r="Q11192" i="155"/>
  <c r="Q1336" i="155"/>
  <c r="Q1600" i="155"/>
  <c r="Q456" i="155"/>
  <c r="Q6176" i="155"/>
  <c r="Q137" i="174"/>
  <c r="Q106" i="174"/>
  <c r="Q111" i="174"/>
  <c r="Q108" i="174"/>
  <c r="R95" i="174"/>
  <c r="Q136" i="174"/>
  <c r="R135" i="174"/>
  <c r="R119" i="174"/>
  <c r="R134" i="174"/>
  <c r="Q131" i="174"/>
  <c r="R132" i="174"/>
  <c r="S99" i="174"/>
  <c r="S118" i="174"/>
  <c r="R126" i="174"/>
  <c r="Q110" i="174"/>
  <c r="Q107" i="174"/>
  <c r="Q133" i="174"/>
  <c r="Q109" i="174"/>
  <c r="Q9168" i="155"/>
  <c r="Q11016" i="155"/>
  <c r="Q11456" i="155"/>
  <c r="Q11368" i="155"/>
  <c r="E74" i="175" l="1"/>
  <c r="F74" i="175" s="1"/>
  <c r="E95" i="67"/>
  <c r="E74" i="173"/>
  <c r="F74" i="173" s="1"/>
  <c r="E76" i="174"/>
  <c r="F76" i="174" s="1"/>
  <c r="K76" i="174" s="1"/>
  <c r="T19" i="174"/>
  <c r="X114" i="174"/>
  <c r="N6126" i="155"/>
  <c r="N6148" i="155" s="1"/>
  <c r="N6160" i="155" s="1"/>
  <c r="N6162" i="155" s="1"/>
  <c r="O6088" i="155"/>
  <c r="F76" i="179"/>
  <c r="W99" i="174"/>
  <c r="W113" i="174"/>
  <c r="T23" i="174"/>
  <c r="W132" i="174"/>
  <c r="S16" i="174"/>
  <c r="X95" i="174"/>
  <c r="S25" i="174"/>
  <c r="S29" i="174"/>
  <c r="U110" i="174"/>
  <c r="U109" i="174"/>
  <c r="U22" i="174"/>
  <c r="Q22" i="174"/>
  <c r="U107" i="174"/>
  <c r="V27" i="174"/>
  <c r="U27" i="174"/>
  <c r="U111" i="174"/>
  <c r="V119" i="174"/>
  <c r="V68" i="174"/>
  <c r="M68" i="174"/>
  <c r="N68" i="174" s="1"/>
  <c r="W126" i="174"/>
  <c r="Q112" i="174"/>
  <c r="W135" i="174"/>
  <c r="W16" i="174"/>
  <c r="W19" i="174"/>
  <c r="X19" i="174"/>
  <c r="R113" i="174"/>
  <c r="T115" i="174"/>
  <c r="S115" i="174"/>
  <c r="V112" i="174"/>
  <c r="U112" i="174"/>
  <c r="V131" i="174"/>
  <c r="U131" i="174"/>
  <c r="R28" i="174"/>
  <c r="Q28" i="174"/>
  <c r="T114" i="174"/>
  <c r="S114" i="174"/>
  <c r="V77" i="174"/>
  <c r="U77" i="174"/>
  <c r="W120" i="174"/>
  <c r="X120" i="174"/>
  <c r="V133" i="174"/>
  <c r="U133" i="174"/>
  <c r="W29" i="174"/>
  <c r="W134" i="174"/>
  <c r="O117" i="174"/>
  <c r="T117" i="174"/>
  <c r="U108" i="174"/>
  <c r="V69" i="174"/>
  <c r="O69" i="174"/>
  <c r="M69" i="174"/>
  <c r="N69" i="174" s="1"/>
  <c r="W115" i="174"/>
  <c r="X115" i="174"/>
  <c r="R24" i="174"/>
  <c r="Q24" i="174"/>
  <c r="U24" i="174"/>
  <c r="V28" i="174"/>
  <c r="U28" i="174"/>
  <c r="U12" i="174"/>
  <c r="U106" i="174"/>
  <c r="V137" i="174"/>
  <c r="U137" i="174"/>
  <c r="V26" i="174"/>
  <c r="V84" i="174"/>
  <c r="M84" i="174"/>
  <c r="N84" i="174" s="1"/>
  <c r="O84" i="174"/>
  <c r="V23" i="174"/>
  <c r="Q12" i="174"/>
  <c r="T120" i="174"/>
  <c r="S120" i="174"/>
  <c r="V136" i="174"/>
  <c r="U136" i="174"/>
  <c r="R27" i="174"/>
  <c r="Q27" i="174"/>
  <c r="W118" i="174"/>
  <c r="X118" i="174"/>
  <c r="V25" i="174"/>
  <c r="U81" i="174"/>
  <c r="U79" i="174"/>
  <c r="V80" i="174"/>
  <c r="U80" i="174"/>
  <c r="S95" i="174"/>
  <c r="R107" i="174"/>
  <c r="R131" i="174"/>
  <c r="R109" i="174"/>
  <c r="R110" i="174"/>
  <c r="R108" i="174"/>
  <c r="R136" i="174"/>
  <c r="R106" i="174"/>
  <c r="R133" i="174"/>
  <c r="S126" i="174"/>
  <c r="R137" i="174"/>
  <c r="M117" i="174"/>
  <c r="N117" i="174" s="1"/>
  <c r="G12584" i="155"/>
  <c r="G12583" i="155"/>
  <c r="G12496" i="155"/>
  <c r="G12495" i="155"/>
  <c r="G12408" i="155"/>
  <c r="G12407" i="155"/>
  <c r="G12320" i="155"/>
  <c r="G12319" i="155"/>
  <c r="G12232" i="155"/>
  <c r="G12231" i="155"/>
  <c r="G12144" i="155"/>
  <c r="G12143" i="155"/>
  <c r="G12056" i="155"/>
  <c r="G12055" i="155"/>
  <c r="G11968" i="155"/>
  <c r="G11967" i="155"/>
  <c r="G11880" i="155"/>
  <c r="G11879" i="155"/>
  <c r="G11792" i="155"/>
  <c r="G11791" i="155"/>
  <c r="G11704" i="155"/>
  <c r="G11703" i="155"/>
  <c r="G11616" i="155"/>
  <c r="G11615" i="155"/>
  <c r="G10824" i="155"/>
  <c r="G10823" i="155"/>
  <c r="G10648" i="155"/>
  <c r="G10647" i="155"/>
  <c r="G10472" i="155"/>
  <c r="G10471" i="155"/>
  <c r="G10384" i="155"/>
  <c r="G10383" i="155"/>
  <c r="G10296" i="155"/>
  <c r="G10295" i="155"/>
  <c r="G10208" i="155"/>
  <c r="G10207" i="155"/>
  <c r="G10120" i="155"/>
  <c r="G10119" i="155"/>
  <c r="G9680" i="155"/>
  <c r="G9679" i="155"/>
  <c r="G8712" i="155"/>
  <c r="G8711" i="155"/>
  <c r="G8624" i="155"/>
  <c r="G8623" i="155"/>
  <c r="G8536" i="155"/>
  <c r="G8535" i="155"/>
  <c r="G8008" i="155"/>
  <c r="G8007" i="155"/>
  <c r="G7920" i="155"/>
  <c r="G7919" i="155"/>
  <c r="G7744" i="155"/>
  <c r="G7743" i="155"/>
  <c r="G7656" i="155"/>
  <c r="G7655" i="155"/>
  <c r="G7568" i="155"/>
  <c r="G7567" i="155"/>
  <c r="G7480" i="155"/>
  <c r="G7479" i="155"/>
  <c r="G7304" i="155"/>
  <c r="G7303" i="155"/>
  <c r="G7216" i="155"/>
  <c r="G7215" i="155"/>
  <c r="G6952" i="155"/>
  <c r="G6951" i="155"/>
  <c r="G6776" i="155"/>
  <c r="G6775" i="155"/>
  <c r="G6688" i="155"/>
  <c r="G6687" i="155"/>
  <c r="G6336" i="155"/>
  <c r="G6335" i="155"/>
  <c r="G6072" i="155"/>
  <c r="G6071" i="155"/>
  <c r="G5632" i="155"/>
  <c r="G5631" i="155"/>
  <c r="H74" i="173" l="1"/>
  <c r="H74" i="175"/>
  <c r="M80" i="174"/>
  <c r="N80" i="174" s="1"/>
  <c r="X113" i="174"/>
  <c r="Q6088" i="155"/>
  <c r="T76" i="174"/>
  <c r="S23" i="174"/>
  <c r="W27" i="174"/>
  <c r="X126" i="174"/>
  <c r="T25" i="174"/>
  <c r="W112" i="174"/>
  <c r="X132" i="174"/>
  <c r="W28" i="174"/>
  <c r="W131" i="174"/>
  <c r="W136" i="174"/>
  <c r="O80" i="174"/>
  <c r="X29" i="174"/>
  <c r="W95" i="174"/>
  <c r="S27" i="174"/>
  <c r="O120" i="174"/>
  <c r="O114" i="174"/>
  <c r="W137" i="174"/>
  <c r="M114" i="174"/>
  <c r="N114" i="174" s="1"/>
  <c r="O115" i="174"/>
  <c r="M120" i="174"/>
  <c r="N120" i="174" s="1"/>
  <c r="T29" i="174"/>
  <c r="O118" i="174"/>
  <c r="T118" i="174"/>
  <c r="R12" i="174"/>
  <c r="X26" i="174"/>
  <c r="W26" i="174"/>
  <c r="X16" i="174"/>
  <c r="O16" i="174"/>
  <c r="M16" i="174"/>
  <c r="N16" i="174" s="1"/>
  <c r="W133" i="174"/>
  <c r="M115" i="174"/>
  <c r="N115" i="174" s="1"/>
  <c r="V79" i="174"/>
  <c r="M79" i="174"/>
  <c r="N79" i="174" s="1"/>
  <c r="O79" i="174"/>
  <c r="V106" i="174"/>
  <c r="W119" i="174"/>
  <c r="X119" i="174"/>
  <c r="V107" i="174"/>
  <c r="V109" i="174"/>
  <c r="M99" i="174"/>
  <c r="N99" i="174" s="1"/>
  <c r="T99" i="174"/>
  <c r="T113" i="174"/>
  <c r="S113" i="174"/>
  <c r="R111" i="174"/>
  <c r="T135" i="174"/>
  <c r="S135" i="174"/>
  <c r="R112" i="174"/>
  <c r="V111" i="174"/>
  <c r="T134" i="174"/>
  <c r="S134" i="174"/>
  <c r="T119" i="174"/>
  <c r="S119" i="174"/>
  <c r="W25" i="174"/>
  <c r="V108" i="174"/>
  <c r="V110" i="174"/>
  <c r="V81" i="174"/>
  <c r="O81" i="174"/>
  <c r="R22" i="174"/>
  <c r="X135" i="174"/>
  <c r="O19" i="174"/>
  <c r="X134" i="174"/>
  <c r="X23" i="174"/>
  <c r="W23" i="174"/>
  <c r="V12" i="174"/>
  <c r="T132" i="174"/>
  <c r="S132" i="174"/>
  <c r="V24" i="174"/>
  <c r="M19" i="174"/>
  <c r="N19" i="174" s="1"/>
  <c r="S26" i="174"/>
  <c r="V22" i="174"/>
  <c r="M81" i="174"/>
  <c r="N81" i="174" s="1"/>
  <c r="O99" i="174"/>
  <c r="M118" i="174"/>
  <c r="N118" i="174" s="1"/>
  <c r="S108" i="174"/>
  <c r="S110" i="174"/>
  <c r="S131" i="174"/>
  <c r="S109" i="174"/>
  <c r="S107" i="174"/>
  <c r="H7391" i="155"/>
  <c r="H10911" i="155"/>
  <c r="H8447" i="155"/>
  <c r="H8448" i="155" s="1"/>
  <c r="H8449" i="155" s="1"/>
  <c r="H8450" i="155" s="1"/>
  <c r="E102" i="179" s="1"/>
  <c r="H5983" i="155"/>
  <c r="H5984" i="155" s="1"/>
  <c r="H5985" i="155" s="1"/>
  <c r="H5986" i="155" s="1"/>
  <c r="E74" i="179" s="1"/>
  <c r="H8359" i="155"/>
  <c r="H7127" i="155"/>
  <c r="H5807" i="155"/>
  <c r="H5808" i="155" s="1"/>
  <c r="H5809" i="155" s="1"/>
  <c r="H5810" i="155" s="1"/>
  <c r="E72" i="179" s="1"/>
  <c r="H10735" i="155"/>
  <c r="H10736" i="155" s="1"/>
  <c r="H10737" i="155" s="1"/>
  <c r="H10738" i="155" s="1"/>
  <c r="E128" i="179" s="1"/>
  <c r="H8271" i="155"/>
  <c r="H8272" i="155" s="1"/>
  <c r="H8273" i="155" s="1"/>
  <c r="H8274" i="155" s="1"/>
  <c r="E100" i="179" s="1"/>
  <c r="H7039" i="155"/>
  <c r="H5719" i="155"/>
  <c r="E91" i="67" l="1"/>
  <c r="E72" i="173"/>
  <c r="F72" i="173" s="1"/>
  <c r="E98" i="175"/>
  <c r="F98" i="175" s="1"/>
  <c r="E128" i="67"/>
  <c r="E98" i="173"/>
  <c r="F98" i="173" s="1"/>
  <c r="E100" i="175"/>
  <c r="F100" i="175" s="1"/>
  <c r="E130" i="67"/>
  <c r="E100" i="173"/>
  <c r="F100" i="173" s="1"/>
  <c r="E126" i="175"/>
  <c r="F126" i="175" s="1"/>
  <c r="E161" i="67"/>
  <c r="E126" i="173"/>
  <c r="F126" i="173" s="1"/>
  <c r="E70" i="175"/>
  <c r="F70" i="175" s="1"/>
  <c r="E89" i="67"/>
  <c r="E70" i="173"/>
  <c r="F70" i="173" s="1"/>
  <c r="E72" i="175"/>
  <c r="F72" i="175" s="1"/>
  <c r="E74" i="174"/>
  <c r="F74" i="174" s="1"/>
  <c r="E102" i="174"/>
  <c r="F102" i="174" s="1"/>
  <c r="L102" i="174" s="1"/>
  <c r="E100" i="174"/>
  <c r="F100" i="174" s="1"/>
  <c r="L100" i="174" s="1"/>
  <c r="E128" i="174"/>
  <c r="F128" i="174" s="1"/>
  <c r="G128" i="174" s="1"/>
  <c r="E72" i="174"/>
  <c r="F72" i="174" s="1"/>
  <c r="O5736" i="155"/>
  <c r="O5912" i="155"/>
  <c r="O8376" i="155"/>
  <c r="X27" i="174"/>
  <c r="H7392" i="155"/>
  <c r="H7393" i="155" s="1"/>
  <c r="H7394" i="155" s="1"/>
  <c r="E90" i="179" s="1"/>
  <c r="U76" i="174"/>
  <c r="X131" i="174"/>
  <c r="X112" i="174"/>
  <c r="X136" i="174"/>
  <c r="X28" i="174"/>
  <c r="T27" i="174"/>
  <c r="O135" i="174"/>
  <c r="M119" i="174"/>
  <c r="N119" i="174" s="1"/>
  <c r="X137" i="174"/>
  <c r="X133" i="174"/>
  <c r="O29" i="174"/>
  <c r="M113" i="174"/>
  <c r="N113" i="174" s="1"/>
  <c r="M29" i="174"/>
  <c r="N29" i="174" s="1"/>
  <c r="M23" i="174"/>
  <c r="N23" i="174" s="1"/>
  <c r="X25" i="174"/>
  <c r="M25" i="174"/>
  <c r="N25" i="174" s="1"/>
  <c r="T111" i="174"/>
  <c r="S111" i="174"/>
  <c r="T136" i="174"/>
  <c r="S136" i="174"/>
  <c r="T26" i="174"/>
  <c r="O26" i="174"/>
  <c r="M26" i="174"/>
  <c r="N26" i="174" s="1"/>
  <c r="T12" i="174"/>
  <c r="S12" i="174"/>
  <c r="O119" i="174"/>
  <c r="O132" i="174"/>
  <c r="W12" i="174"/>
  <c r="X12" i="174"/>
  <c r="W110" i="174"/>
  <c r="X110" i="174"/>
  <c r="T112" i="174"/>
  <c r="S112" i="174"/>
  <c r="W107" i="174"/>
  <c r="X107" i="174"/>
  <c r="O134" i="174"/>
  <c r="M135" i="174"/>
  <c r="N135" i="174" s="1"/>
  <c r="T137" i="174"/>
  <c r="S137" i="174"/>
  <c r="W111" i="174"/>
  <c r="X111" i="174"/>
  <c r="W109" i="174"/>
  <c r="X109" i="174"/>
  <c r="F74" i="179"/>
  <c r="M134" i="174"/>
  <c r="N134" i="174" s="1"/>
  <c r="M132" i="174"/>
  <c r="N132" i="174" s="1"/>
  <c r="O113" i="174"/>
  <c r="X24" i="174"/>
  <c r="W24" i="174"/>
  <c r="S22" i="174"/>
  <c r="O23" i="174"/>
  <c r="F100" i="179"/>
  <c r="F102" i="179"/>
  <c r="T28" i="174"/>
  <c r="S28" i="174"/>
  <c r="S24" i="174"/>
  <c r="F128" i="179"/>
  <c r="F72" i="179"/>
  <c r="T106" i="174"/>
  <c r="S106" i="174"/>
  <c r="T133" i="174"/>
  <c r="S133" i="174"/>
  <c r="W108" i="174"/>
  <c r="X108" i="174"/>
  <c r="W106" i="174"/>
  <c r="X106" i="174"/>
  <c r="O126" i="174"/>
  <c r="T126" i="174"/>
  <c r="O95" i="174"/>
  <c r="T95" i="174"/>
  <c r="W22" i="174"/>
  <c r="X22" i="174"/>
  <c r="O25" i="174"/>
  <c r="M95" i="174"/>
  <c r="N95" i="174" s="1"/>
  <c r="M126" i="174"/>
  <c r="N126" i="174" s="1"/>
  <c r="O8200" i="155"/>
  <c r="O10664" i="155"/>
  <c r="H10912" i="155"/>
  <c r="H10913" i="155" s="1"/>
  <c r="H10914" i="155" s="1"/>
  <c r="E130" i="179" s="1"/>
  <c r="H8360" i="155"/>
  <c r="H8361" i="155" s="1"/>
  <c r="H8362" i="155" s="1"/>
  <c r="E101" i="179" s="1"/>
  <c r="H7128" i="155"/>
  <c r="H7129" i="155" s="1"/>
  <c r="H7130" i="155" s="1"/>
  <c r="E87" i="179" s="1"/>
  <c r="H7040" i="155"/>
  <c r="H7041" i="155" s="1"/>
  <c r="H7042" i="155" s="1"/>
  <c r="E86" i="179" s="1"/>
  <c r="H5720" i="155"/>
  <c r="H5721" i="155" s="1"/>
  <c r="H5722" i="155" s="1"/>
  <c r="E71" i="179" s="1"/>
  <c r="E85" i="175" l="1"/>
  <c r="F85" i="175" s="1"/>
  <c r="E85" i="173"/>
  <c r="F85" i="173" s="1"/>
  <c r="E109" i="67"/>
  <c r="E128" i="175"/>
  <c r="F128" i="175" s="1"/>
  <c r="E163" i="67"/>
  <c r="E128" i="173"/>
  <c r="F128" i="173" s="1"/>
  <c r="E88" i="175"/>
  <c r="F88" i="175" s="1"/>
  <c r="E114" i="67"/>
  <c r="E88" i="173"/>
  <c r="F88" i="173" s="1"/>
  <c r="E99" i="175"/>
  <c r="F99" i="175" s="1"/>
  <c r="E99" i="173"/>
  <c r="F99" i="173" s="1"/>
  <c r="E129" i="67"/>
  <c r="E69" i="175"/>
  <c r="F69" i="175" s="1"/>
  <c r="E69" i="173"/>
  <c r="F69" i="173" s="1"/>
  <c r="E87" i="67"/>
  <c r="E84" i="175"/>
  <c r="F84" i="175" s="1"/>
  <c r="E84" i="173"/>
  <c r="F84" i="173" s="1"/>
  <c r="E108" i="67"/>
  <c r="E71" i="174"/>
  <c r="F71" i="174" s="1"/>
  <c r="E87" i="174"/>
  <c r="F87" i="174" s="1"/>
  <c r="K87" i="174" s="1"/>
  <c r="J72" i="174"/>
  <c r="I72" i="174"/>
  <c r="S72" i="174" s="1"/>
  <c r="E86" i="174"/>
  <c r="F86" i="174" s="1"/>
  <c r="K86" i="174" s="1"/>
  <c r="E101" i="174"/>
  <c r="F101" i="174" s="1"/>
  <c r="L101" i="174" s="1"/>
  <c r="E130" i="174"/>
  <c r="F130" i="174" s="1"/>
  <c r="G130" i="174" s="1"/>
  <c r="E90" i="174"/>
  <c r="F90" i="174" s="1"/>
  <c r="K90" i="174" s="1"/>
  <c r="J74" i="174"/>
  <c r="I74" i="174"/>
  <c r="S74" i="174" s="1"/>
  <c r="O7320" i="155"/>
  <c r="O10840" i="155"/>
  <c r="O27" i="174"/>
  <c r="F90" i="179"/>
  <c r="N7355" i="155"/>
  <c r="N7380" i="155" s="1"/>
  <c r="N7392" i="155" s="1"/>
  <c r="N7394" i="155" s="1"/>
  <c r="J7380" i="155"/>
  <c r="J7392" i="155" s="1"/>
  <c r="V76" i="174"/>
  <c r="M76" i="174"/>
  <c r="N76" i="174" s="1"/>
  <c r="O76" i="174"/>
  <c r="M27" i="174"/>
  <c r="N27" i="174" s="1"/>
  <c r="M136" i="174"/>
  <c r="N136" i="174" s="1"/>
  <c r="O136" i="174"/>
  <c r="O111" i="174"/>
  <c r="M22" i="174"/>
  <c r="N22" i="174" s="1"/>
  <c r="O137" i="174"/>
  <c r="M111" i="174"/>
  <c r="N111" i="174" s="1"/>
  <c r="M112" i="174"/>
  <c r="N112" i="174" s="1"/>
  <c r="O112" i="174"/>
  <c r="M133" i="174"/>
  <c r="N133" i="174" s="1"/>
  <c r="O106" i="174"/>
  <c r="O28" i="174"/>
  <c r="O133" i="174"/>
  <c r="M28" i="174"/>
  <c r="N28" i="174" s="1"/>
  <c r="O108" i="174"/>
  <c r="T108" i="174"/>
  <c r="M12" i="174"/>
  <c r="N12" i="174" s="1"/>
  <c r="O107" i="174"/>
  <c r="T107" i="174"/>
  <c r="F130" i="179"/>
  <c r="O109" i="174"/>
  <c r="T109" i="174"/>
  <c r="F71" i="179"/>
  <c r="F87" i="179"/>
  <c r="M106" i="174"/>
  <c r="N106" i="174" s="1"/>
  <c r="M137" i="174"/>
  <c r="N137" i="174" s="1"/>
  <c r="O12" i="174"/>
  <c r="T24" i="174"/>
  <c r="O24" i="174"/>
  <c r="F101" i="179"/>
  <c r="O131" i="174"/>
  <c r="T131" i="174"/>
  <c r="M24" i="174"/>
  <c r="N24" i="174" s="1"/>
  <c r="M110" i="174"/>
  <c r="N110" i="174" s="1"/>
  <c r="T110" i="174"/>
  <c r="F86" i="179"/>
  <c r="T22" i="174"/>
  <c r="O22" i="174"/>
  <c r="M109" i="174"/>
  <c r="N109" i="174" s="1"/>
  <c r="M131" i="174"/>
  <c r="N131" i="174" s="1"/>
  <c r="M107" i="174"/>
  <c r="N107" i="174" s="1"/>
  <c r="O110" i="174"/>
  <c r="M108" i="174"/>
  <c r="N108" i="174" s="1"/>
  <c r="Q100" i="174"/>
  <c r="Q102" i="174"/>
  <c r="Q128" i="174"/>
  <c r="O5648" i="155"/>
  <c r="O7056" i="155"/>
  <c r="O6968" i="155"/>
  <c r="O8288" i="155"/>
  <c r="J10736" i="155"/>
  <c r="N10736" i="155"/>
  <c r="N10738" i="155" s="1"/>
  <c r="J8272" i="155"/>
  <c r="J7128" i="155"/>
  <c r="N5984" i="155"/>
  <c r="N5986" i="155" s="1"/>
  <c r="N5808" i="155"/>
  <c r="N5810" i="155" s="1"/>
  <c r="N7128" i="155"/>
  <c r="N7130" i="155" s="1"/>
  <c r="J5984" i="155"/>
  <c r="J7040" i="155"/>
  <c r="N8448" i="155"/>
  <c r="N8450" i="155" s="1"/>
  <c r="J10912" i="155"/>
  <c r="N10912" i="155"/>
  <c r="N10914" i="155" s="1"/>
  <c r="J8448" i="155"/>
  <c r="N8360" i="155"/>
  <c r="N8362" i="155" s="1"/>
  <c r="J8360" i="155"/>
  <c r="J5808" i="155"/>
  <c r="N8272" i="155"/>
  <c r="N8274" i="155" s="1"/>
  <c r="N7040" i="155"/>
  <c r="N7042" i="155" s="1"/>
  <c r="N5720" i="155"/>
  <c r="N5722" i="155" s="1"/>
  <c r="J5720" i="155"/>
  <c r="H11703" i="155"/>
  <c r="H12319" i="155"/>
  <c r="H12231" i="155"/>
  <c r="H12232" i="155" s="1"/>
  <c r="H12233" i="155" s="1"/>
  <c r="H12234" i="155" s="1"/>
  <c r="E145" i="179" s="1"/>
  <c r="H12583" i="155"/>
  <c r="H12584" i="155" s="1"/>
  <c r="H12585" i="155" s="1"/>
  <c r="H12586" i="155" s="1"/>
  <c r="E149" i="179" s="1"/>
  <c r="H12055" i="155"/>
  <c r="H11791" i="155"/>
  <c r="H11792" i="155" s="1"/>
  <c r="H11793" i="155" s="1"/>
  <c r="H11794" i="155" s="1"/>
  <c r="E140" i="179" s="1"/>
  <c r="H11879" i="155"/>
  <c r="H11880" i="155" s="1"/>
  <c r="H11881" i="155" s="1"/>
  <c r="H11882" i="155" s="1"/>
  <c r="E141" i="179" s="1"/>
  <c r="H12407" i="155"/>
  <c r="H11615" i="155"/>
  <c r="H11616" i="155" s="1"/>
  <c r="H12495" i="155"/>
  <c r="H12143" i="155"/>
  <c r="H11967" i="155"/>
  <c r="H11968" i="155" s="1"/>
  <c r="H7479" i="155"/>
  <c r="H7919" i="155"/>
  <c r="H7920" i="155" s="1"/>
  <c r="H7921" i="155" s="1"/>
  <c r="H7922" i="155" s="1"/>
  <c r="E96" i="179" s="1"/>
  <c r="H7743" i="155"/>
  <c r="H7744" i="155" s="1"/>
  <c r="H5631" i="155"/>
  <c r="H5632" i="155" s="1"/>
  <c r="H5633" i="155" s="1"/>
  <c r="H5634" i="155" s="1"/>
  <c r="E70" i="179" s="1"/>
  <c r="H8711" i="155"/>
  <c r="H10295" i="155"/>
  <c r="H10296" i="155" s="1"/>
  <c r="H7303" i="155"/>
  <c r="H7304" i="155" s="1"/>
  <c r="H7305" i="155" s="1"/>
  <c r="H7306" i="155" s="1"/>
  <c r="E89" i="179" s="1"/>
  <c r="H7655" i="155"/>
  <c r="H7656" i="155" s="1"/>
  <c r="H7657" i="155" s="1"/>
  <c r="H7658" i="155" s="1"/>
  <c r="E93" i="179" s="1"/>
  <c r="H6687" i="155"/>
  <c r="H6688" i="155" s="1"/>
  <c r="H6689" i="155" s="1"/>
  <c r="H6690" i="155" s="1"/>
  <c r="E82" i="179" s="1"/>
  <c r="H8623" i="155"/>
  <c r="H10119" i="155"/>
  <c r="H10471" i="155"/>
  <c r="H10472" i="155" s="1"/>
  <c r="H10473" i="155" s="1"/>
  <c r="H10474" i="155" s="1"/>
  <c r="E125" i="179" s="1"/>
  <c r="H6335" i="155"/>
  <c r="H6336" i="155" s="1"/>
  <c r="H6337" i="155" s="1"/>
  <c r="H6338" i="155" s="1"/>
  <c r="E78" i="179" s="1"/>
  <c r="H8535" i="155"/>
  <c r="H10647" i="155"/>
  <c r="H10648" i="155" s="1"/>
  <c r="H6775" i="155"/>
  <c r="H10383" i="155"/>
  <c r="H10384" i="155" s="1"/>
  <c r="H7567" i="155"/>
  <c r="H7568" i="155" s="1"/>
  <c r="H7569" i="155" s="1"/>
  <c r="H7570" i="155" s="1"/>
  <c r="E92" i="179" s="1"/>
  <c r="H6071" i="155"/>
  <c r="H6072" i="155" s="1"/>
  <c r="H6951" i="155"/>
  <c r="H6952" i="155" s="1"/>
  <c r="H9679" i="155"/>
  <c r="H9680" i="155" s="1"/>
  <c r="H10207" i="155"/>
  <c r="H10823" i="155"/>
  <c r="H10824" i="155" s="1"/>
  <c r="H7215" i="155"/>
  <c r="H8007" i="155"/>
  <c r="H8008" i="155" s="1"/>
  <c r="H84" i="175" l="1"/>
  <c r="H84" i="173"/>
  <c r="H100" i="173"/>
  <c r="H100" i="175"/>
  <c r="H98" i="173"/>
  <c r="H98" i="175"/>
  <c r="H85" i="173"/>
  <c r="H85" i="175"/>
  <c r="H69" i="173"/>
  <c r="H69" i="175"/>
  <c r="H99" i="175"/>
  <c r="H99" i="173"/>
  <c r="H70" i="173"/>
  <c r="H70" i="175"/>
  <c r="H72" i="173"/>
  <c r="H72" i="175"/>
  <c r="H128" i="173"/>
  <c r="H128" i="175"/>
  <c r="H126" i="173"/>
  <c r="H126" i="175"/>
  <c r="H88" i="173"/>
  <c r="H88" i="175"/>
  <c r="E90" i="175"/>
  <c r="F90" i="175" s="1"/>
  <c r="E116" i="67"/>
  <c r="E90" i="173"/>
  <c r="F90" i="173" s="1"/>
  <c r="E94" i="175"/>
  <c r="F94" i="175" s="1"/>
  <c r="E121" i="67"/>
  <c r="E94" i="173"/>
  <c r="F94" i="173" s="1"/>
  <c r="E138" i="175"/>
  <c r="F138" i="175" s="1"/>
  <c r="E174" i="67"/>
  <c r="E138" i="173"/>
  <c r="F138" i="173" s="1"/>
  <c r="E91" i="173"/>
  <c r="F91" i="173" s="1"/>
  <c r="E117" i="67"/>
  <c r="E147" i="175"/>
  <c r="F147" i="175" s="1"/>
  <c r="E147" i="173"/>
  <c r="F147" i="173" s="1"/>
  <c r="E183" i="67"/>
  <c r="E76" i="173"/>
  <c r="F76" i="173" s="1"/>
  <c r="E98" i="67"/>
  <c r="E123" i="175"/>
  <c r="F123" i="175" s="1"/>
  <c r="E123" i="173"/>
  <c r="F123" i="173" s="1"/>
  <c r="E157" i="67"/>
  <c r="E139" i="175"/>
  <c r="F139" i="175" s="1"/>
  <c r="E139" i="173"/>
  <c r="F139" i="173" s="1"/>
  <c r="E175" i="67"/>
  <c r="E87" i="175"/>
  <c r="F87" i="175" s="1"/>
  <c r="E112" i="67"/>
  <c r="E87" i="173"/>
  <c r="F87" i="173" s="1"/>
  <c r="E143" i="175"/>
  <c r="F143" i="175" s="1"/>
  <c r="E179" i="67"/>
  <c r="E143" i="173"/>
  <c r="F143" i="173" s="1"/>
  <c r="E68" i="175"/>
  <c r="F68" i="175" s="1"/>
  <c r="E86" i="67"/>
  <c r="E68" i="173"/>
  <c r="F68" i="173" s="1"/>
  <c r="E80" i="175"/>
  <c r="F80" i="175" s="1"/>
  <c r="E103" i="67"/>
  <c r="E80" i="173"/>
  <c r="F80" i="173" s="1"/>
  <c r="E76" i="175"/>
  <c r="F76" i="175" s="1"/>
  <c r="E91" i="175"/>
  <c r="F91" i="175" s="1"/>
  <c r="E96" i="174"/>
  <c r="F96" i="174" s="1"/>
  <c r="L96" i="174" s="1"/>
  <c r="E140" i="174"/>
  <c r="F140" i="174" s="1"/>
  <c r="E82" i="174"/>
  <c r="F82" i="174" s="1"/>
  <c r="E125" i="174"/>
  <c r="F125" i="174" s="1"/>
  <c r="L125" i="174" s="1"/>
  <c r="E141" i="174"/>
  <c r="F141" i="174" s="1"/>
  <c r="E93" i="174"/>
  <c r="F93" i="174" s="1"/>
  <c r="K93" i="174" s="1"/>
  <c r="E149" i="174"/>
  <c r="F149" i="174" s="1"/>
  <c r="I71" i="174"/>
  <c r="S71" i="174" s="1"/>
  <c r="H71" i="174"/>
  <c r="R71" i="174" s="1"/>
  <c r="E70" i="174"/>
  <c r="F70" i="174" s="1"/>
  <c r="E92" i="174"/>
  <c r="F92" i="174" s="1"/>
  <c r="K92" i="174" s="1"/>
  <c r="E89" i="174"/>
  <c r="F89" i="174" s="1"/>
  <c r="K89" i="174" s="1"/>
  <c r="E145" i="174"/>
  <c r="F145" i="174" s="1"/>
  <c r="E78" i="174"/>
  <c r="F78" i="174" s="1"/>
  <c r="Q5736" i="155"/>
  <c r="Q5912" i="155"/>
  <c r="Q8376" i="155"/>
  <c r="Q10840" i="155"/>
  <c r="O10400" i="155"/>
  <c r="O7848" i="155"/>
  <c r="O7584" i="155"/>
  <c r="O7496" i="155"/>
  <c r="N12003" i="155"/>
  <c r="H12056" i="155"/>
  <c r="N12004" i="155" s="1"/>
  <c r="N11989" i="155"/>
  <c r="H11704" i="155"/>
  <c r="H11705" i="155" s="1"/>
  <c r="H11706" i="155" s="1"/>
  <c r="E139" i="179" s="1"/>
  <c r="N10157" i="155"/>
  <c r="N10167" i="155" s="1"/>
  <c r="J10167" i="155"/>
  <c r="H10120" i="155"/>
  <c r="H10121" i="155" s="1"/>
  <c r="H10122" i="155" s="1"/>
  <c r="E121" i="179" s="1"/>
  <c r="N8587" i="155"/>
  <c r="H8624" i="155"/>
  <c r="T90" i="174"/>
  <c r="F92" i="179"/>
  <c r="F78" i="179"/>
  <c r="F125" i="179"/>
  <c r="F70" i="179"/>
  <c r="V100" i="174"/>
  <c r="U100" i="174"/>
  <c r="V128" i="174"/>
  <c r="U128" i="174"/>
  <c r="F93" i="179"/>
  <c r="T74" i="174"/>
  <c r="F96" i="179"/>
  <c r="F89" i="179"/>
  <c r="F149" i="179"/>
  <c r="T72" i="174"/>
  <c r="V90" i="174"/>
  <c r="U90" i="174"/>
  <c r="F140" i="179"/>
  <c r="F141" i="179"/>
  <c r="T86" i="174"/>
  <c r="F82" i="179"/>
  <c r="F145" i="179"/>
  <c r="U102" i="174"/>
  <c r="O5560" i="155"/>
  <c r="R100" i="174"/>
  <c r="Q130" i="174"/>
  <c r="Q101" i="174"/>
  <c r="R128" i="174"/>
  <c r="O6264" i="155"/>
  <c r="O12160" i="155"/>
  <c r="O7232" i="155"/>
  <c r="O6616" i="155"/>
  <c r="O12512" i="155"/>
  <c r="O11720" i="155"/>
  <c r="O11808" i="155"/>
  <c r="Q8200" i="155"/>
  <c r="Q10664" i="155"/>
  <c r="Q6968" i="155"/>
  <c r="Q5648" i="155"/>
  <c r="Q7320" i="155"/>
  <c r="Q7056" i="155"/>
  <c r="Q8288" i="155"/>
  <c r="H6953" i="155"/>
  <c r="H6954" i="155" s="1"/>
  <c r="E85" i="179" s="1"/>
  <c r="H10649" i="155"/>
  <c r="H10650" i="155" s="1"/>
  <c r="E127" i="179" s="1"/>
  <c r="H8712" i="155"/>
  <c r="H8713" i="155" s="1"/>
  <c r="H8714" i="155" s="1"/>
  <c r="E105" i="179" s="1"/>
  <c r="H7745" i="155"/>
  <c r="H7746" i="155" s="1"/>
  <c r="E94" i="179" s="1"/>
  <c r="H10297" i="155"/>
  <c r="H10298" i="155" s="1"/>
  <c r="E123" i="179" s="1"/>
  <c r="H9681" i="155"/>
  <c r="H9682" i="155" s="1"/>
  <c r="E116" i="179" s="1"/>
  <c r="H6776" i="155"/>
  <c r="H6777" i="155" s="1"/>
  <c r="H6778" i="155" s="1"/>
  <c r="E83" i="179" s="1"/>
  <c r="H12496" i="155"/>
  <c r="H12497" i="155" s="1"/>
  <c r="H12498" i="155" s="1"/>
  <c r="E148" i="179" s="1"/>
  <c r="H11969" i="155"/>
  <c r="H11970" i="155" s="1"/>
  <c r="E142" i="179" s="1"/>
  <c r="H12144" i="155"/>
  <c r="H12145" i="155" s="1"/>
  <c r="H12146" i="155" s="1"/>
  <c r="E144" i="179" s="1"/>
  <c r="H11617" i="155"/>
  <c r="H11618" i="155" s="1"/>
  <c r="E138" i="179" s="1"/>
  <c r="H12320" i="155"/>
  <c r="H12321" i="155" s="1"/>
  <c r="H12322" i="155" s="1"/>
  <c r="E146" i="179" s="1"/>
  <c r="H12408" i="155"/>
  <c r="H12409" i="155" s="1"/>
  <c r="H12410" i="155" s="1"/>
  <c r="E147" i="179" s="1"/>
  <c r="H7216" i="155"/>
  <c r="H7217" i="155" s="1"/>
  <c r="H7218" i="155" s="1"/>
  <c r="E88" i="179" s="1"/>
  <c r="H10825" i="155"/>
  <c r="H10826" i="155" s="1"/>
  <c r="E129" i="179" s="1"/>
  <c r="H10208" i="155"/>
  <c r="H10209" i="155" s="1"/>
  <c r="H10210" i="155" s="1"/>
  <c r="E122" i="179" s="1"/>
  <c r="H10385" i="155"/>
  <c r="H10386" i="155" s="1"/>
  <c r="E124" i="179" s="1"/>
  <c r="H8536" i="155"/>
  <c r="H8537" i="155" s="1"/>
  <c r="H8538" i="155" s="1"/>
  <c r="E103" i="179" s="1"/>
  <c r="H6073" i="155"/>
  <c r="H6074" i="155" s="1"/>
  <c r="E75" i="179" s="1"/>
  <c r="H7480" i="155"/>
  <c r="H7481" i="155" s="1"/>
  <c r="H7482" i="155" s="1"/>
  <c r="E91" i="179" s="1"/>
  <c r="H8009" i="155"/>
  <c r="H8010" i="155" s="1"/>
  <c r="E97" i="179" s="1"/>
  <c r="E86" i="175" l="1"/>
  <c r="F86" i="175" s="1"/>
  <c r="E111" i="67"/>
  <c r="E86" i="173"/>
  <c r="F86" i="173" s="1"/>
  <c r="E122" i="67"/>
  <c r="E95" i="173"/>
  <c r="F95" i="173" s="1"/>
  <c r="E145" i="175"/>
  <c r="F145" i="175" s="1"/>
  <c r="E181" i="67"/>
  <c r="E145" i="173"/>
  <c r="F145" i="173" s="1"/>
  <c r="E121" i="175"/>
  <c r="F121" i="175" s="1"/>
  <c r="E155" i="67"/>
  <c r="E121" i="173"/>
  <c r="F121" i="173" s="1"/>
  <c r="E105" i="67"/>
  <c r="E81" i="173"/>
  <c r="F81" i="173" s="1"/>
  <c r="E115" i="67"/>
  <c r="E89" i="173"/>
  <c r="F89" i="173" s="1"/>
  <c r="E144" i="175"/>
  <c r="F144" i="175" s="1"/>
  <c r="E180" i="67"/>
  <c r="E144" i="173"/>
  <c r="F144" i="173" s="1"/>
  <c r="E118" i="67"/>
  <c r="E92" i="173"/>
  <c r="F92" i="173" s="1"/>
  <c r="E137" i="175"/>
  <c r="F137" i="175" s="1"/>
  <c r="E173" i="67"/>
  <c r="E137" i="173"/>
  <c r="F137" i="173" s="1"/>
  <c r="E127" i="175"/>
  <c r="F127" i="175" s="1"/>
  <c r="E162" i="67"/>
  <c r="E127" i="173"/>
  <c r="F127" i="173" s="1"/>
  <c r="E73" i="175"/>
  <c r="F73" i="175" s="1"/>
  <c r="E73" i="173"/>
  <c r="F73" i="173" s="1"/>
  <c r="E94" i="67"/>
  <c r="E119" i="175"/>
  <c r="F119" i="175" s="1"/>
  <c r="E153" i="67"/>
  <c r="E119" i="173"/>
  <c r="F119" i="173" s="1"/>
  <c r="E101" i="175"/>
  <c r="F101" i="175" s="1"/>
  <c r="E131" i="67"/>
  <c r="E101" i="173"/>
  <c r="F101" i="173" s="1"/>
  <c r="E142" i="175"/>
  <c r="F142" i="175" s="1"/>
  <c r="E178" i="67"/>
  <c r="E142" i="173"/>
  <c r="F142" i="173" s="1"/>
  <c r="E125" i="175"/>
  <c r="F125" i="175" s="1"/>
  <c r="E160" i="67"/>
  <c r="E125" i="173"/>
  <c r="F125" i="173" s="1"/>
  <c r="E103" i="175"/>
  <c r="F103" i="175" s="1"/>
  <c r="E133" i="67"/>
  <c r="E103" i="173"/>
  <c r="F103" i="173" s="1"/>
  <c r="E122" i="175"/>
  <c r="F122" i="175" s="1"/>
  <c r="E156" i="67"/>
  <c r="E122" i="173"/>
  <c r="F122" i="173" s="1"/>
  <c r="E83" i="175"/>
  <c r="F83" i="175" s="1"/>
  <c r="E83" i="173"/>
  <c r="F83" i="173" s="1"/>
  <c r="E107" i="67"/>
  <c r="E114" i="175"/>
  <c r="F114" i="175" s="1"/>
  <c r="E147" i="67"/>
  <c r="E114" i="173"/>
  <c r="F114" i="173" s="1"/>
  <c r="E136" i="175"/>
  <c r="F136" i="175" s="1"/>
  <c r="E171" i="67"/>
  <c r="E136" i="173"/>
  <c r="F136" i="173" s="1"/>
  <c r="E140" i="175"/>
  <c r="F140" i="175" s="1"/>
  <c r="E140" i="173"/>
  <c r="F140" i="173" s="1"/>
  <c r="E176" i="67"/>
  <c r="E120" i="175"/>
  <c r="F120" i="175" s="1"/>
  <c r="E154" i="67"/>
  <c r="E120" i="173"/>
  <c r="F120" i="173" s="1"/>
  <c r="E146" i="175"/>
  <c r="F146" i="175" s="1"/>
  <c r="E182" i="67"/>
  <c r="E146" i="173"/>
  <c r="F146" i="173" s="1"/>
  <c r="E89" i="175"/>
  <c r="F89" i="175" s="1"/>
  <c r="E95" i="175"/>
  <c r="F95" i="175" s="1"/>
  <c r="E81" i="175"/>
  <c r="F81" i="175" s="1"/>
  <c r="E92" i="175"/>
  <c r="F92" i="175" s="1"/>
  <c r="L145" i="174"/>
  <c r="I145" i="174"/>
  <c r="G145" i="174"/>
  <c r="Q145" i="174" s="1"/>
  <c r="E121" i="174"/>
  <c r="F121" i="174" s="1"/>
  <c r="L121" i="174" s="1"/>
  <c r="E91" i="174"/>
  <c r="F91" i="174" s="1"/>
  <c r="K91" i="174" s="1"/>
  <c r="E138" i="174"/>
  <c r="F138" i="174" s="1"/>
  <c r="G138" i="174" s="1"/>
  <c r="H141" i="174"/>
  <c r="G141" i="174"/>
  <c r="Q141" i="174" s="1"/>
  <c r="L141" i="174"/>
  <c r="K141" i="174"/>
  <c r="J141" i="174"/>
  <c r="I141" i="174"/>
  <c r="E103" i="174"/>
  <c r="F103" i="174" s="1"/>
  <c r="L103" i="174" s="1"/>
  <c r="E144" i="174"/>
  <c r="F144" i="174" s="1"/>
  <c r="E127" i="174"/>
  <c r="F127" i="174" s="1"/>
  <c r="G127" i="174" s="1"/>
  <c r="K78" i="174"/>
  <c r="J78" i="174"/>
  <c r="T78" i="174" s="1"/>
  <c r="E94" i="174"/>
  <c r="F94" i="174" s="1"/>
  <c r="K94" i="174" s="1"/>
  <c r="E75" i="174"/>
  <c r="F75" i="174" s="1"/>
  <c r="J75" i="174" s="1"/>
  <c r="E105" i="174"/>
  <c r="F105" i="174" s="1"/>
  <c r="L105" i="174" s="1"/>
  <c r="E124" i="174"/>
  <c r="F124" i="174" s="1"/>
  <c r="L124" i="174" s="1"/>
  <c r="E142" i="174"/>
  <c r="F142" i="174" s="1"/>
  <c r="G142" i="174" s="1"/>
  <c r="E85" i="174"/>
  <c r="F85" i="174" s="1"/>
  <c r="K85" i="174" s="1"/>
  <c r="I70" i="174"/>
  <c r="S70" i="174" s="1"/>
  <c r="H70" i="174"/>
  <c r="R70" i="174" s="1"/>
  <c r="E139" i="174"/>
  <c r="F139" i="174" s="1"/>
  <c r="G149" i="174"/>
  <c r="Q149" i="174" s="1"/>
  <c r="L149" i="174"/>
  <c r="I149" i="174"/>
  <c r="K140" i="174"/>
  <c r="J140" i="174"/>
  <c r="I140" i="174"/>
  <c r="H140" i="174"/>
  <c r="G140" i="174"/>
  <c r="Q140" i="174" s="1"/>
  <c r="E129" i="174"/>
  <c r="F129" i="174" s="1"/>
  <c r="G129" i="174" s="1"/>
  <c r="E88" i="174"/>
  <c r="F88" i="174" s="1"/>
  <c r="K88" i="174" s="1"/>
  <c r="E116" i="174"/>
  <c r="F116" i="174" s="1"/>
  <c r="L116" i="174" s="1"/>
  <c r="E146" i="174"/>
  <c r="F146" i="174" s="1"/>
  <c r="E122" i="174"/>
  <c r="F122" i="174" s="1"/>
  <c r="L122" i="174" s="1"/>
  <c r="E148" i="174"/>
  <c r="F148" i="174" s="1"/>
  <c r="K82" i="174"/>
  <c r="J82" i="174"/>
  <c r="E83" i="174"/>
  <c r="F83" i="174" s="1"/>
  <c r="K83" i="174" s="1"/>
  <c r="E97" i="174"/>
  <c r="F97" i="174" s="1"/>
  <c r="L97" i="174" s="1"/>
  <c r="E147" i="174"/>
  <c r="F147" i="174" s="1"/>
  <c r="E123" i="174"/>
  <c r="F123" i="174" s="1"/>
  <c r="L123" i="174" s="1"/>
  <c r="F139" i="179"/>
  <c r="O8640" i="155"/>
  <c r="O7936" i="155"/>
  <c r="O10224" i="155"/>
  <c r="O6704" i="155"/>
  <c r="O7408" i="155"/>
  <c r="O7672" i="155"/>
  <c r="O8464" i="155"/>
  <c r="O10312" i="155"/>
  <c r="O7144" i="155"/>
  <c r="H12057" i="155"/>
  <c r="H12058" i="155" s="1"/>
  <c r="E143" i="179" s="1"/>
  <c r="J12015" i="155"/>
  <c r="N12005" i="155"/>
  <c r="N11988" i="155"/>
  <c r="N11999" i="155" s="1"/>
  <c r="J11999" i="155"/>
  <c r="O11632" i="155"/>
  <c r="N11651" i="155"/>
  <c r="N11663" i="155" s="1"/>
  <c r="N11704" i="155" s="1"/>
  <c r="N11706" i="155" s="1"/>
  <c r="J11663" i="155"/>
  <c r="J11704" i="155" s="1"/>
  <c r="N10069" i="155"/>
  <c r="N10079" i="155" s="1"/>
  <c r="N10120" i="155" s="1"/>
  <c r="N10122" i="155" s="1"/>
  <c r="J10079" i="155"/>
  <c r="J10120" i="155" s="1"/>
  <c r="H8625" i="155"/>
  <c r="H8626" i="155" s="1"/>
  <c r="E104" i="179" s="1"/>
  <c r="N8572" i="155"/>
  <c r="N8583" i="155" s="1"/>
  <c r="J8583" i="155"/>
  <c r="M90" i="174"/>
  <c r="N90" i="174" s="1"/>
  <c r="O90" i="174"/>
  <c r="X100" i="174"/>
  <c r="W128" i="174"/>
  <c r="F121" i="179"/>
  <c r="F116" i="179"/>
  <c r="F94" i="179"/>
  <c r="F85" i="179"/>
  <c r="U86" i="174"/>
  <c r="F88" i="179"/>
  <c r="F97" i="179"/>
  <c r="F142" i="179"/>
  <c r="F148" i="179"/>
  <c r="F105" i="179"/>
  <c r="V102" i="174"/>
  <c r="U72" i="174"/>
  <c r="U74" i="174"/>
  <c r="V101" i="174"/>
  <c r="U101" i="174"/>
  <c r="R102" i="174"/>
  <c r="F129" i="179"/>
  <c r="F83" i="179"/>
  <c r="F123" i="179"/>
  <c r="F127" i="179"/>
  <c r="T89" i="174"/>
  <c r="T71" i="174"/>
  <c r="F144" i="179"/>
  <c r="F147" i="179"/>
  <c r="F103" i="179"/>
  <c r="S103" i="179" s="1"/>
  <c r="F124" i="179"/>
  <c r="T87" i="174"/>
  <c r="F146" i="179"/>
  <c r="F91" i="179"/>
  <c r="F75" i="179"/>
  <c r="F122" i="179"/>
  <c r="F138" i="179"/>
  <c r="V130" i="174"/>
  <c r="U130" i="174"/>
  <c r="Q93" i="174"/>
  <c r="Q96" i="174"/>
  <c r="S100" i="174"/>
  <c r="Q125" i="174"/>
  <c r="R130" i="174"/>
  <c r="Q92" i="174"/>
  <c r="R101" i="174"/>
  <c r="O11544" i="155"/>
  <c r="O10576" i="155"/>
  <c r="O6000" i="155"/>
  <c r="O10752" i="155"/>
  <c r="O10048" i="155"/>
  <c r="O9608" i="155"/>
  <c r="O6880" i="155"/>
  <c r="O10136" i="155"/>
  <c r="O12072" i="155"/>
  <c r="O11896" i="155"/>
  <c r="O12424" i="155"/>
  <c r="O12248" i="155"/>
  <c r="O12336" i="155"/>
  <c r="N12144" i="155"/>
  <c r="N12146" i="155" s="1"/>
  <c r="N6336" i="155"/>
  <c r="N6338" i="155" s="1"/>
  <c r="N6072" i="155"/>
  <c r="N6074" i="155" s="1"/>
  <c r="J6336" i="155"/>
  <c r="N5632" i="155"/>
  <c r="N5634" i="155" s="1"/>
  <c r="J12144" i="155"/>
  <c r="N12408" i="155"/>
  <c r="N12410" i="155" s="1"/>
  <c r="F128" i="67"/>
  <c r="F136" i="67"/>
  <c r="F121" i="67"/>
  <c r="F164" i="67"/>
  <c r="F161" i="67"/>
  <c r="F114" i="67"/>
  <c r="F90" i="67"/>
  <c r="F157" i="67"/>
  <c r="F175" i="67"/>
  <c r="F116" i="67"/>
  <c r="F112" i="67"/>
  <c r="F103" i="67"/>
  <c r="F174" i="67"/>
  <c r="F98" i="67"/>
  <c r="F117" i="67"/>
  <c r="F163" i="67"/>
  <c r="F183" i="67"/>
  <c r="F108" i="67"/>
  <c r="F99" i="67"/>
  <c r="F120" i="67"/>
  <c r="F86" i="67"/>
  <c r="F165" i="67"/>
  <c r="F170" i="67"/>
  <c r="F87" i="67"/>
  <c r="F130" i="67"/>
  <c r="F96" i="67"/>
  <c r="F137" i="67"/>
  <c r="F102" i="67"/>
  <c r="F151" i="67"/>
  <c r="F179" i="67"/>
  <c r="N12496" i="155"/>
  <c r="N12498" i="155" s="1"/>
  <c r="N12320" i="155"/>
  <c r="N12322" i="155" s="1"/>
  <c r="J12584" i="155"/>
  <c r="N12584" i="155"/>
  <c r="N12586" i="155" s="1"/>
  <c r="J11968" i="155"/>
  <c r="J12496" i="155"/>
  <c r="J11616" i="155"/>
  <c r="N11968" i="155"/>
  <c r="N11970" i="155" s="1"/>
  <c r="N10648" i="155"/>
  <c r="N10650" i="155" s="1"/>
  <c r="J7656" i="155"/>
  <c r="N7304" i="155"/>
  <c r="N7306" i="155" s="1"/>
  <c r="J11792" i="155"/>
  <c r="N8712" i="155"/>
  <c r="N8714" i="155" s="1"/>
  <c r="J8536" i="155"/>
  <c r="J12408" i="155"/>
  <c r="J8008" i="155"/>
  <c r="N11616" i="155"/>
  <c r="N11618" i="155" s="1"/>
  <c r="J10296" i="155"/>
  <c r="J7216" i="155"/>
  <c r="N11880" i="155"/>
  <c r="N11882" i="155" s="1"/>
  <c r="J7480" i="155"/>
  <c r="J7304" i="155"/>
  <c r="J11880" i="155"/>
  <c r="N10296" i="155"/>
  <c r="N10298" i="155" s="1"/>
  <c r="J10648" i="155"/>
  <c r="J6072" i="155"/>
  <c r="N7656" i="155"/>
  <c r="N7658" i="155" s="1"/>
  <c r="N10208" i="155"/>
  <c r="N10210" i="155" s="1"/>
  <c r="N7216" i="155"/>
  <c r="N7218" i="155" s="1"/>
  <c r="N10824" i="155"/>
  <c r="N10826" i="155" s="1"/>
  <c r="J10824" i="155"/>
  <c r="N6776" i="155"/>
  <c r="N6778" i="155" s="1"/>
  <c r="J6776" i="155"/>
  <c r="J9680" i="155"/>
  <c r="N12232" i="155"/>
  <c r="N12234" i="155" s="1"/>
  <c r="N6688" i="155"/>
  <c r="N6690" i="155" s="1"/>
  <c r="J7744" i="155"/>
  <c r="J12232" i="155"/>
  <c r="J12320" i="155"/>
  <c r="N11792" i="155"/>
  <c r="N11794" i="155" s="1"/>
  <c r="N8536" i="155"/>
  <c r="N8538" i="155" s="1"/>
  <c r="J10472" i="155"/>
  <c r="J10208" i="155"/>
  <c r="N9680" i="155"/>
  <c r="N9682" i="155" s="1"/>
  <c r="J8712" i="155"/>
  <c r="N7744" i="155"/>
  <c r="N7746" i="155" s="1"/>
  <c r="N7920" i="155"/>
  <c r="N7922" i="155" s="1"/>
  <c r="J7568" i="155"/>
  <c r="N10384" i="155"/>
  <c r="N10386" i="155" s="1"/>
  <c r="N6952" i="155"/>
  <c r="N6954" i="155" s="1"/>
  <c r="J7920" i="155"/>
  <c r="J10384" i="155"/>
  <c r="J6952" i="155"/>
  <c r="J5632" i="155"/>
  <c r="N7568" i="155"/>
  <c r="N7570" i="155" s="1"/>
  <c r="J6688" i="155"/>
  <c r="N7480" i="155"/>
  <c r="N7482" i="155" s="1"/>
  <c r="N8008" i="155"/>
  <c r="N8010" i="155" s="1"/>
  <c r="N10472" i="155"/>
  <c r="N10474" i="155" s="1"/>
  <c r="H92" i="173" l="1"/>
  <c r="H92" i="175"/>
  <c r="H127" i="175"/>
  <c r="H127" i="173"/>
  <c r="H73" i="173"/>
  <c r="H73" i="175"/>
  <c r="H94" i="173"/>
  <c r="H94" i="175"/>
  <c r="H103" i="175"/>
  <c r="H103" i="173"/>
  <c r="H76" i="173"/>
  <c r="H76" i="175"/>
  <c r="H119" i="175"/>
  <c r="H119" i="173"/>
  <c r="H86" i="173"/>
  <c r="H86" i="175"/>
  <c r="H114" i="173"/>
  <c r="H114" i="175"/>
  <c r="H80" i="173"/>
  <c r="H80" i="175"/>
  <c r="H120" i="173"/>
  <c r="H120" i="175"/>
  <c r="H139" i="175"/>
  <c r="H139" i="173"/>
  <c r="H147" i="175"/>
  <c r="H147" i="173"/>
  <c r="H142" i="173"/>
  <c r="H142" i="175"/>
  <c r="H137" i="173"/>
  <c r="H137" i="175"/>
  <c r="H143" i="175"/>
  <c r="H143" i="173"/>
  <c r="H95" i="175"/>
  <c r="H95" i="173"/>
  <c r="H144" i="173"/>
  <c r="H144" i="175"/>
  <c r="H145" i="173"/>
  <c r="H145" i="175"/>
  <c r="H91" i="175"/>
  <c r="H91" i="173"/>
  <c r="H87" i="175"/>
  <c r="H87" i="173"/>
  <c r="H83" i="175"/>
  <c r="H83" i="173"/>
  <c r="H89" i="173"/>
  <c r="H89" i="175"/>
  <c r="H122" i="173"/>
  <c r="H122" i="175"/>
  <c r="H101" i="175"/>
  <c r="H101" i="173"/>
  <c r="H136" i="173"/>
  <c r="H136" i="175"/>
  <c r="H125" i="175"/>
  <c r="H125" i="173"/>
  <c r="H146" i="173"/>
  <c r="H146" i="175"/>
  <c r="H90" i="173"/>
  <c r="H90" i="175"/>
  <c r="H123" i="175"/>
  <c r="H123" i="173"/>
  <c r="H138" i="173"/>
  <c r="H138" i="175"/>
  <c r="H81" i="173"/>
  <c r="H81" i="175"/>
  <c r="H121" i="173"/>
  <c r="H121" i="175"/>
  <c r="H140" i="175"/>
  <c r="H140" i="173"/>
  <c r="H68" i="173"/>
  <c r="H68" i="175"/>
  <c r="E141" i="175"/>
  <c r="F141" i="175" s="1"/>
  <c r="E141" i="173"/>
  <c r="F141" i="173" s="1"/>
  <c r="E177" i="67"/>
  <c r="E102" i="175"/>
  <c r="F102" i="175" s="1"/>
  <c r="E132" i="67"/>
  <c r="E102" i="173"/>
  <c r="F102" i="173" s="1"/>
  <c r="I146" i="174"/>
  <c r="H146" i="174"/>
  <c r="G146" i="174"/>
  <c r="Q146" i="174" s="1"/>
  <c r="L146" i="174"/>
  <c r="K146" i="174"/>
  <c r="J146" i="174"/>
  <c r="E104" i="174"/>
  <c r="F104" i="174" s="1"/>
  <c r="J139" i="174"/>
  <c r="I139" i="174"/>
  <c r="H139" i="174"/>
  <c r="R139" i="174" s="1"/>
  <c r="G139" i="174"/>
  <c r="Q139" i="174" s="1"/>
  <c r="K139" i="174"/>
  <c r="U139" i="174" s="1"/>
  <c r="L144" i="174"/>
  <c r="K144" i="174"/>
  <c r="K147" i="174"/>
  <c r="J147" i="174"/>
  <c r="I147" i="174"/>
  <c r="H147" i="174"/>
  <c r="G147" i="174"/>
  <c r="Q147" i="174" s="1"/>
  <c r="L147" i="174"/>
  <c r="L148" i="174"/>
  <c r="K148" i="174"/>
  <c r="J148" i="174"/>
  <c r="I148" i="174"/>
  <c r="H148" i="174"/>
  <c r="G148" i="174"/>
  <c r="Q148" i="174" s="1"/>
  <c r="E143" i="174"/>
  <c r="F143" i="174" s="1"/>
  <c r="Q7936" i="155"/>
  <c r="Q7408" i="155"/>
  <c r="Q10312" i="155"/>
  <c r="Q8464" i="155"/>
  <c r="Q6704" i="155"/>
  <c r="Q10224" i="155"/>
  <c r="Q7848" i="155"/>
  <c r="Q7672" i="155"/>
  <c r="Q7496" i="155"/>
  <c r="Q7144" i="155"/>
  <c r="Q8640" i="155"/>
  <c r="Q10400" i="155"/>
  <c r="Q7584" i="155"/>
  <c r="N12006" i="155"/>
  <c r="N12015" i="155" s="1"/>
  <c r="N12056" i="155" s="1"/>
  <c r="N12058" i="155" s="1"/>
  <c r="F104" i="179"/>
  <c r="F173" i="67"/>
  <c r="W100" i="174"/>
  <c r="X128" i="174"/>
  <c r="F143" i="179"/>
  <c r="J12056" i="155"/>
  <c r="O11984" i="155"/>
  <c r="O8552" i="155"/>
  <c r="N8588" i="155"/>
  <c r="N8612" i="155" s="1"/>
  <c r="N8624" i="155" s="1"/>
  <c r="N8626" i="155" s="1"/>
  <c r="J8612" i="155"/>
  <c r="J8624" i="155" s="1"/>
  <c r="W101" i="174"/>
  <c r="W130" i="174"/>
  <c r="V96" i="174"/>
  <c r="U96" i="174"/>
  <c r="O87" i="174"/>
  <c r="U87" i="174"/>
  <c r="V71" i="174"/>
  <c r="U71" i="174"/>
  <c r="T102" i="174"/>
  <c r="S102" i="174"/>
  <c r="V74" i="174"/>
  <c r="M74" i="174"/>
  <c r="N74" i="174" s="1"/>
  <c r="O74" i="174"/>
  <c r="V145" i="174"/>
  <c r="U145" i="174"/>
  <c r="T128" i="174"/>
  <c r="S128" i="174"/>
  <c r="T88" i="174"/>
  <c r="V93" i="174"/>
  <c r="U93" i="174"/>
  <c r="V89" i="174"/>
  <c r="U89" i="174"/>
  <c r="V72" i="174"/>
  <c r="M72" i="174"/>
  <c r="N72" i="174" s="1"/>
  <c r="O72" i="174"/>
  <c r="V149" i="174"/>
  <c r="U149" i="174"/>
  <c r="V86" i="174"/>
  <c r="M86" i="174"/>
  <c r="N86" i="174" s="1"/>
  <c r="O86" i="174"/>
  <c r="V125" i="174"/>
  <c r="U125" i="174"/>
  <c r="V140" i="174"/>
  <c r="U140" i="174"/>
  <c r="V141" i="174"/>
  <c r="U141" i="174"/>
  <c r="V92" i="174"/>
  <c r="U92" i="174"/>
  <c r="T70" i="174"/>
  <c r="T82" i="174"/>
  <c r="W102" i="174"/>
  <c r="X102" i="174"/>
  <c r="V78" i="174"/>
  <c r="U78" i="174"/>
  <c r="Q10576" i="155"/>
  <c r="Q12424" i="155"/>
  <c r="Q11632" i="155"/>
  <c r="Q12512" i="155"/>
  <c r="Q9608" i="155"/>
  <c r="Q11720" i="155"/>
  <c r="Q12248" i="155"/>
  <c r="Q5560" i="155"/>
  <c r="Q11808" i="155"/>
  <c r="Q6616" i="155"/>
  <c r="Q10752" i="155"/>
  <c r="Q10136" i="155"/>
  <c r="Q7232" i="155"/>
  <c r="Q12160" i="155"/>
  <c r="Q6880" i="155"/>
  <c r="Q124" i="174"/>
  <c r="Q91" i="174"/>
  <c r="U91" i="174"/>
  <c r="Q94" i="174"/>
  <c r="Q105" i="174"/>
  <c r="Q121" i="174"/>
  <c r="R140" i="174"/>
  <c r="Q103" i="174"/>
  <c r="Q138" i="174"/>
  <c r="S101" i="174"/>
  <c r="R141" i="174"/>
  <c r="Q144" i="174"/>
  <c r="R96" i="174"/>
  <c r="Q127" i="174"/>
  <c r="R125" i="174"/>
  <c r="Q129" i="174"/>
  <c r="Q116" i="174"/>
  <c r="Q123" i="174"/>
  <c r="R145" i="174"/>
  <c r="Q122" i="174"/>
  <c r="Q142" i="174"/>
  <c r="R149" i="174"/>
  <c r="Q97" i="174"/>
  <c r="R92" i="174"/>
  <c r="R93" i="174"/>
  <c r="Q10048" i="155"/>
  <c r="Q12336" i="155"/>
  <c r="Q6000" i="155"/>
  <c r="Q6264" i="155"/>
  <c r="Q12072" i="155"/>
  <c r="Q11896" i="155"/>
  <c r="Q11544" i="155"/>
  <c r="F171" i="67"/>
  <c r="F178" i="67"/>
  <c r="F138" i="67"/>
  <c r="F167" i="67"/>
  <c r="F176" i="67"/>
  <c r="F107" i="67"/>
  <c r="F152" i="67"/>
  <c r="F158" i="67"/>
  <c r="F125" i="67"/>
  <c r="F155" i="67"/>
  <c r="F169" i="67"/>
  <c r="F145" i="67"/>
  <c r="F180" i="67"/>
  <c r="F134" i="67"/>
  <c r="F182" i="67"/>
  <c r="F129" i="67"/>
  <c r="F181" i="67"/>
  <c r="F168" i="67"/>
  <c r="F131" i="67"/>
  <c r="F147" i="67"/>
  <c r="F160" i="67"/>
  <c r="F153" i="67"/>
  <c r="F105" i="67"/>
  <c r="F95" i="67"/>
  <c r="F141" i="67"/>
  <c r="F133" i="67"/>
  <c r="F162" i="67"/>
  <c r="F91" i="67"/>
  <c r="F140" i="67"/>
  <c r="F101" i="67"/>
  <c r="F106" i="67"/>
  <c r="F89" i="67"/>
  <c r="F118" i="67"/>
  <c r="F94" i="67"/>
  <c r="F166" i="67"/>
  <c r="F156" i="67"/>
  <c r="F139" i="67"/>
  <c r="F146" i="67"/>
  <c r="F144" i="67"/>
  <c r="F149" i="67"/>
  <c r="F109" i="67"/>
  <c r="F111" i="67"/>
  <c r="F154" i="67"/>
  <c r="F150" i="67"/>
  <c r="H102" i="175" l="1"/>
  <c r="H102" i="173"/>
  <c r="H141" i="175"/>
  <c r="H141" i="173"/>
  <c r="Q104" i="174"/>
  <c r="L104" i="174"/>
  <c r="V104" i="174" s="1"/>
  <c r="L143" i="174"/>
  <c r="V143" i="174" s="1"/>
  <c r="I143" i="174"/>
  <c r="G143" i="174"/>
  <c r="X101" i="174"/>
  <c r="V139" i="174"/>
  <c r="R104" i="174"/>
  <c r="U143" i="174"/>
  <c r="Q11984" i="155"/>
  <c r="F177" i="67"/>
  <c r="Q8552" i="155"/>
  <c r="F132" i="67"/>
  <c r="W140" i="174"/>
  <c r="O71" i="174"/>
  <c r="X92" i="174"/>
  <c r="W96" i="174"/>
  <c r="X130" i="174"/>
  <c r="W143" i="174"/>
  <c r="M89" i="174"/>
  <c r="N89" i="174" s="1"/>
  <c r="O89" i="174"/>
  <c r="M71" i="174"/>
  <c r="N71" i="174" s="1"/>
  <c r="V147" i="174"/>
  <c r="U147" i="174"/>
  <c r="T130" i="174"/>
  <c r="S130" i="174"/>
  <c r="V148" i="174"/>
  <c r="U148" i="174"/>
  <c r="O78" i="174"/>
  <c r="W145" i="174"/>
  <c r="W149" i="174"/>
  <c r="U116" i="174"/>
  <c r="V94" i="174"/>
  <c r="U94" i="174"/>
  <c r="V146" i="174"/>
  <c r="U146" i="174"/>
  <c r="V142" i="174"/>
  <c r="U142" i="174"/>
  <c r="O70" i="174"/>
  <c r="U70" i="174"/>
  <c r="T83" i="174"/>
  <c r="V122" i="174"/>
  <c r="U122" i="174"/>
  <c r="M100" i="174"/>
  <c r="N100" i="174" s="1"/>
  <c r="T100" i="174"/>
  <c r="V103" i="174"/>
  <c r="U103" i="174"/>
  <c r="U121" i="174"/>
  <c r="U105" i="174"/>
  <c r="T75" i="174"/>
  <c r="O102" i="174"/>
  <c r="V88" i="174"/>
  <c r="U88" i="174"/>
  <c r="M78" i="174"/>
  <c r="N78" i="174" s="1"/>
  <c r="O128" i="174"/>
  <c r="M128" i="174"/>
  <c r="N128" i="174" s="1"/>
  <c r="V123" i="174"/>
  <c r="U123" i="174"/>
  <c r="V129" i="174"/>
  <c r="U129" i="174"/>
  <c r="V144" i="174"/>
  <c r="U144" i="174"/>
  <c r="T85" i="174"/>
  <c r="W141" i="174"/>
  <c r="U82" i="174"/>
  <c r="V87" i="174"/>
  <c r="M87" i="174"/>
  <c r="N87" i="174" s="1"/>
  <c r="V97" i="174"/>
  <c r="U97" i="174"/>
  <c r="V124" i="174"/>
  <c r="U124" i="174"/>
  <c r="M102" i="174"/>
  <c r="N102" i="174" s="1"/>
  <c r="W125" i="174"/>
  <c r="V127" i="174"/>
  <c r="U127" i="174"/>
  <c r="V138" i="174"/>
  <c r="U138" i="174"/>
  <c r="O100" i="174"/>
  <c r="R105" i="174"/>
  <c r="R94" i="174"/>
  <c r="R91" i="174"/>
  <c r="R147" i="174"/>
  <c r="R127" i="174"/>
  <c r="S140" i="174"/>
  <c r="R122" i="174"/>
  <c r="R138" i="174"/>
  <c r="S92" i="174"/>
  <c r="R142" i="174"/>
  <c r="R123" i="174"/>
  <c r="R116" i="174"/>
  <c r="R103" i="174"/>
  <c r="R146" i="174"/>
  <c r="R124" i="174"/>
  <c r="R144" i="174"/>
  <c r="R148" i="174"/>
  <c r="R97" i="174"/>
  <c r="R129" i="174"/>
  <c r="S125" i="174"/>
  <c r="S93" i="174"/>
  <c r="S96" i="174"/>
  <c r="R121" i="174"/>
  <c r="W139" i="174" l="1"/>
  <c r="U104" i="174"/>
  <c r="X149" i="174"/>
  <c r="X140" i="174"/>
  <c r="W147" i="174"/>
  <c r="O88" i="174"/>
  <c r="M88" i="174"/>
  <c r="N88" i="174" s="1"/>
  <c r="Q143" i="174"/>
  <c r="X139" i="174"/>
  <c r="W129" i="174"/>
  <c r="W123" i="174"/>
  <c r="W122" i="174"/>
  <c r="X96" i="174"/>
  <c r="W92" i="174"/>
  <c r="X143" i="174"/>
  <c r="X125" i="174"/>
  <c r="W103" i="174"/>
  <c r="W148" i="174"/>
  <c r="W142" i="174"/>
  <c r="X141" i="174"/>
  <c r="W138" i="174"/>
  <c r="M130" i="174"/>
  <c r="N130" i="174" s="1"/>
  <c r="X97" i="174"/>
  <c r="W144" i="174"/>
  <c r="W124" i="174"/>
  <c r="S104" i="174"/>
  <c r="V82" i="174"/>
  <c r="M82" i="174"/>
  <c r="N82" i="174" s="1"/>
  <c r="O82" i="174"/>
  <c r="V116" i="174"/>
  <c r="X93" i="174"/>
  <c r="W93" i="174"/>
  <c r="T145" i="174"/>
  <c r="S145" i="174"/>
  <c r="M101" i="174"/>
  <c r="N101" i="174" s="1"/>
  <c r="T101" i="174"/>
  <c r="T139" i="174"/>
  <c r="S139" i="174"/>
  <c r="W104" i="174"/>
  <c r="X104" i="174"/>
  <c r="U83" i="174"/>
  <c r="V105" i="174"/>
  <c r="V121" i="174"/>
  <c r="T141" i="174"/>
  <c r="S141" i="174"/>
  <c r="T149" i="174"/>
  <c r="S149" i="174"/>
  <c r="X145" i="174"/>
  <c r="O130" i="174"/>
  <c r="V85" i="174"/>
  <c r="U85" i="174"/>
  <c r="W146" i="174"/>
  <c r="W127" i="174"/>
  <c r="U75" i="174"/>
  <c r="V70" i="174"/>
  <c r="M70" i="174"/>
  <c r="N70" i="174" s="1"/>
  <c r="O101" i="174"/>
  <c r="S105" i="174"/>
  <c r="S97" i="174"/>
  <c r="S91" i="174"/>
  <c r="S148" i="174"/>
  <c r="S146" i="174"/>
  <c r="S94" i="174"/>
  <c r="S116" i="174"/>
  <c r="S103" i="174"/>
  <c r="S122" i="174"/>
  <c r="G4928" i="155"/>
  <c r="G4927" i="155"/>
  <c r="G2992" i="155"/>
  <c r="G2991" i="155"/>
  <c r="X147" i="174" l="1"/>
  <c r="R143" i="174"/>
  <c r="X129" i="174"/>
  <c r="X123" i="174"/>
  <c r="X122" i="174"/>
  <c r="X146" i="174"/>
  <c r="X144" i="174"/>
  <c r="X124" i="174"/>
  <c r="X142" i="174"/>
  <c r="X103" i="174"/>
  <c r="X138" i="174"/>
  <c r="M139" i="174"/>
  <c r="N139" i="174" s="1"/>
  <c r="O139" i="174"/>
  <c r="O141" i="174"/>
  <c r="M141" i="174"/>
  <c r="N141" i="174" s="1"/>
  <c r="O145" i="174"/>
  <c r="X148" i="174"/>
  <c r="M145" i="174"/>
  <c r="N145" i="174" s="1"/>
  <c r="W97" i="174"/>
  <c r="O149" i="174"/>
  <c r="X127" i="174"/>
  <c r="M149" i="174"/>
  <c r="N149" i="174" s="1"/>
  <c r="M140" i="174"/>
  <c r="N140" i="174" s="1"/>
  <c r="T140" i="174"/>
  <c r="O93" i="174"/>
  <c r="T93" i="174"/>
  <c r="T138" i="174"/>
  <c r="S138" i="174"/>
  <c r="M92" i="174"/>
  <c r="N92" i="174" s="1"/>
  <c r="T92" i="174"/>
  <c r="W121" i="174"/>
  <c r="X121" i="174"/>
  <c r="W105" i="174"/>
  <c r="X105" i="174"/>
  <c r="M85" i="174"/>
  <c r="N85" i="174" s="1"/>
  <c r="T129" i="174"/>
  <c r="S129" i="174"/>
  <c r="X94" i="174"/>
  <c r="W94" i="174"/>
  <c r="T104" i="174"/>
  <c r="M104" i="174"/>
  <c r="N104" i="174" s="1"/>
  <c r="O104" i="174"/>
  <c r="T127" i="174"/>
  <c r="S127" i="174"/>
  <c r="T142" i="174"/>
  <c r="S142" i="174"/>
  <c r="T147" i="174"/>
  <c r="S147" i="174"/>
  <c r="V75" i="174"/>
  <c r="O75" i="174"/>
  <c r="M75" i="174"/>
  <c r="N75" i="174" s="1"/>
  <c r="O125" i="174"/>
  <c r="T125" i="174"/>
  <c r="T144" i="174"/>
  <c r="S144" i="174"/>
  <c r="T124" i="174"/>
  <c r="S124" i="174"/>
  <c r="T121" i="174"/>
  <c r="S121" i="174"/>
  <c r="T123" i="174"/>
  <c r="S123" i="174"/>
  <c r="O96" i="174"/>
  <c r="T96" i="174"/>
  <c r="V83" i="174"/>
  <c r="M83" i="174"/>
  <c r="N83" i="174" s="1"/>
  <c r="O83" i="174"/>
  <c r="W116" i="174"/>
  <c r="X116" i="174"/>
  <c r="O85" i="174"/>
  <c r="M96" i="174"/>
  <c r="N96" i="174" s="1"/>
  <c r="M125" i="174"/>
  <c r="N125" i="174" s="1"/>
  <c r="M93" i="174"/>
  <c r="N93" i="174" s="1"/>
  <c r="O140" i="174"/>
  <c r="O92" i="174"/>
  <c r="H4927" i="155"/>
  <c r="H4928" i="155" s="1"/>
  <c r="H4929" i="155" s="1"/>
  <c r="H4930" i="155" s="1"/>
  <c r="E62" i="179" s="1"/>
  <c r="H2991" i="155"/>
  <c r="E60" i="175" l="1"/>
  <c r="F60" i="175" s="1"/>
  <c r="E74" i="67"/>
  <c r="E60" i="173"/>
  <c r="F60" i="173" s="1"/>
  <c r="E62" i="174"/>
  <c r="F62" i="174" s="1"/>
  <c r="H62" i="174" s="1"/>
  <c r="R62" i="174" s="1"/>
  <c r="O4856" i="155"/>
  <c r="M144" i="174"/>
  <c r="N144" i="174" s="1"/>
  <c r="S143" i="174"/>
  <c r="O123" i="174"/>
  <c r="O144" i="174"/>
  <c r="O142" i="174"/>
  <c r="M142" i="174"/>
  <c r="N142" i="174" s="1"/>
  <c r="M147" i="174"/>
  <c r="N147" i="174" s="1"/>
  <c r="O147" i="174"/>
  <c r="M127" i="174"/>
  <c r="N127" i="174" s="1"/>
  <c r="O127" i="174"/>
  <c r="M123" i="174"/>
  <c r="N123" i="174" s="1"/>
  <c r="O138" i="174"/>
  <c r="M138" i="174"/>
  <c r="N138" i="174" s="1"/>
  <c r="M124" i="174"/>
  <c r="N124" i="174" s="1"/>
  <c r="O121" i="174"/>
  <c r="M129" i="174"/>
  <c r="N129" i="174" s="1"/>
  <c r="V91" i="174"/>
  <c r="T91" i="174"/>
  <c r="O116" i="174"/>
  <c r="T116" i="174"/>
  <c r="O103" i="174"/>
  <c r="T103" i="174"/>
  <c r="M121" i="174"/>
  <c r="N121" i="174" s="1"/>
  <c r="O124" i="174"/>
  <c r="F62" i="179"/>
  <c r="O129" i="174"/>
  <c r="O94" i="174"/>
  <c r="T94" i="174"/>
  <c r="O146" i="174"/>
  <c r="T146" i="174"/>
  <c r="O97" i="174"/>
  <c r="T97" i="174"/>
  <c r="O122" i="174"/>
  <c r="T122" i="174"/>
  <c r="O148" i="174"/>
  <c r="T148" i="174"/>
  <c r="M105" i="174"/>
  <c r="N105" i="174" s="1"/>
  <c r="T105" i="174"/>
  <c r="M97" i="174"/>
  <c r="N97" i="174" s="1"/>
  <c r="M94" i="174"/>
  <c r="N94" i="174" s="1"/>
  <c r="M148" i="174"/>
  <c r="N148" i="174" s="1"/>
  <c r="M122" i="174"/>
  <c r="N122" i="174" s="1"/>
  <c r="M116" i="174"/>
  <c r="N116" i="174" s="1"/>
  <c r="O105" i="174"/>
  <c r="M103" i="174"/>
  <c r="N103" i="174" s="1"/>
  <c r="M146" i="174"/>
  <c r="N146" i="174" s="1"/>
  <c r="H2992" i="155"/>
  <c r="H2993" i="155" s="1"/>
  <c r="H2994" i="155" s="1"/>
  <c r="E40" i="179" s="1"/>
  <c r="E38" i="175" l="1"/>
  <c r="F38" i="175" s="1"/>
  <c r="E46" i="67"/>
  <c r="E38" i="173"/>
  <c r="F38" i="173" s="1"/>
  <c r="E40" i="174"/>
  <c r="F40" i="174" s="1"/>
  <c r="H40" i="174" s="1"/>
  <c r="T143" i="174"/>
  <c r="M143" i="174"/>
  <c r="N143" i="174" s="1"/>
  <c r="O143" i="174"/>
  <c r="W91" i="174"/>
  <c r="F40" i="179"/>
  <c r="O2920" i="155"/>
  <c r="J2992" i="155"/>
  <c r="N2992" i="155"/>
  <c r="N2994" i="155" s="1"/>
  <c r="J4928" i="155"/>
  <c r="N4928" i="155"/>
  <c r="N4930" i="155" s="1"/>
  <c r="H60" i="175" l="1"/>
  <c r="H60" i="173"/>
  <c r="H38" i="175"/>
  <c r="H38" i="173"/>
  <c r="Q4856" i="155"/>
  <c r="X91" i="174"/>
  <c r="T62" i="174"/>
  <c r="Q2920" i="155"/>
  <c r="Q40" i="174"/>
  <c r="O91" i="174" l="1"/>
  <c r="M91" i="174"/>
  <c r="N91" i="174" s="1"/>
  <c r="V62" i="174"/>
  <c r="U62" i="174"/>
  <c r="V40" i="174"/>
  <c r="U40" i="174"/>
  <c r="R40" i="174"/>
  <c r="G3256" i="155"/>
  <c r="G3255" i="155"/>
  <c r="O62" i="174" l="1"/>
  <c r="M62" i="174"/>
  <c r="N62" i="174" s="1"/>
  <c r="S40" i="174"/>
  <c r="H3255" i="155"/>
  <c r="X40" i="174" l="1"/>
  <c r="W40" i="174"/>
  <c r="H3256" i="155"/>
  <c r="H3257" i="155" s="1"/>
  <c r="H3258" i="155" s="1"/>
  <c r="E43" i="179" s="1"/>
  <c r="E41" i="173" l="1"/>
  <c r="F41" i="173" s="1"/>
  <c r="E50" i="67"/>
  <c r="E41" i="175"/>
  <c r="F41" i="175" s="1"/>
  <c r="E43" i="174"/>
  <c r="F43" i="174" s="1"/>
  <c r="F43" i="179"/>
  <c r="M40" i="174"/>
  <c r="N40" i="174" s="1"/>
  <c r="T40" i="174"/>
  <c r="O40" i="174"/>
  <c r="O3184" i="155"/>
  <c r="N3256" i="155"/>
  <c r="N3258" i="155" s="1"/>
  <c r="J3256" i="155"/>
  <c r="H41" i="173" l="1"/>
  <c r="H41" i="175"/>
  <c r="J43" i="174"/>
  <c r="I43" i="174"/>
  <c r="Q43" i="174"/>
  <c r="Q3184" i="155"/>
  <c r="V43" i="174" l="1"/>
  <c r="U43" i="174"/>
  <c r="R43" i="174"/>
  <c r="G4048" i="155"/>
  <c r="G4047" i="155"/>
  <c r="G3696" i="155"/>
  <c r="G3695" i="155"/>
  <c r="W43" i="174" l="1"/>
  <c r="S43" i="174"/>
  <c r="H4047" i="155"/>
  <c r="H3695" i="155"/>
  <c r="X43" i="174" l="1"/>
  <c r="H4048" i="155"/>
  <c r="H4049" i="155" s="1"/>
  <c r="H4050" i="155" s="1"/>
  <c r="E52" i="179" s="1"/>
  <c r="H3696" i="155"/>
  <c r="H3697" i="155" s="1"/>
  <c r="H3698" i="155" s="1"/>
  <c r="E48" i="179" s="1"/>
  <c r="E60" i="67" l="1"/>
  <c r="E50" i="173"/>
  <c r="F50" i="173" s="1"/>
  <c r="E46" i="175"/>
  <c r="F46" i="175" s="1"/>
  <c r="E56" i="67"/>
  <c r="E46" i="173"/>
  <c r="F46" i="173" s="1"/>
  <c r="E50" i="175"/>
  <c r="F50" i="175" s="1"/>
  <c r="E48" i="174"/>
  <c r="F48" i="174" s="1"/>
  <c r="E52" i="174"/>
  <c r="F52" i="174" s="1"/>
  <c r="F48" i="179"/>
  <c r="F52" i="179"/>
  <c r="M43" i="174"/>
  <c r="N43" i="174" s="1"/>
  <c r="T43" i="174"/>
  <c r="O43" i="174"/>
  <c r="O3624" i="155"/>
  <c r="O3976" i="155"/>
  <c r="J3696" i="155"/>
  <c r="J4048" i="155"/>
  <c r="N4048" i="155"/>
  <c r="N4050" i="155" s="1"/>
  <c r="N3696" i="155"/>
  <c r="N3698" i="155" s="1"/>
  <c r="H46" i="175" l="1"/>
  <c r="H46" i="173"/>
  <c r="H50" i="173"/>
  <c r="H50" i="175"/>
  <c r="I52" i="174"/>
  <c r="S52" i="174" s="1"/>
  <c r="H52" i="174"/>
  <c r="R52" i="174" s="1"/>
  <c r="I48" i="174"/>
  <c r="S48" i="174" s="1"/>
  <c r="H48" i="174"/>
  <c r="R48" i="174" s="1"/>
  <c r="T48" i="174"/>
  <c r="Q3624" i="155"/>
  <c r="Q3976" i="155"/>
  <c r="G2816" i="155"/>
  <c r="G2815" i="155"/>
  <c r="G2728" i="155"/>
  <c r="G2727" i="155"/>
  <c r="T52" i="174" l="1"/>
  <c r="V48" i="174"/>
  <c r="U48" i="174"/>
  <c r="G3520" i="155"/>
  <c r="G3519" i="155"/>
  <c r="G4136" i="155"/>
  <c r="G4135" i="155"/>
  <c r="G3784" i="155"/>
  <c r="G3783" i="155"/>
  <c r="O48" i="174" l="1"/>
  <c r="M48" i="174"/>
  <c r="N48" i="174" s="1"/>
  <c r="V52" i="174"/>
  <c r="U52" i="174"/>
  <c r="H2815" i="155"/>
  <c r="H2727" i="155"/>
  <c r="H2728" i="155" s="1"/>
  <c r="H2729" i="155" s="1"/>
  <c r="H2730" i="155" s="1"/>
  <c r="E37" i="179" s="1"/>
  <c r="E35" i="175" l="1"/>
  <c r="F35" i="175" s="1"/>
  <c r="E35" i="173"/>
  <c r="F35" i="173" s="1"/>
  <c r="E43" i="67"/>
  <c r="E37" i="174"/>
  <c r="F37" i="174" s="1"/>
  <c r="H37" i="174" s="1"/>
  <c r="F37" i="179"/>
  <c r="O52" i="174"/>
  <c r="M52" i="174"/>
  <c r="N52" i="174" s="1"/>
  <c r="O2656" i="155"/>
  <c r="H2816" i="155"/>
  <c r="H2817" i="155" s="1"/>
  <c r="H2818" i="155" s="1"/>
  <c r="E38" i="179" s="1"/>
  <c r="H3519" i="155"/>
  <c r="H3520" i="155" s="1"/>
  <c r="H3521" i="155" s="1"/>
  <c r="H3522" i="155" s="1"/>
  <c r="E46" i="179" s="1"/>
  <c r="H4135" i="155"/>
  <c r="H3783" i="155"/>
  <c r="E44" i="175" l="1"/>
  <c r="F44" i="175" s="1"/>
  <c r="E44" i="173"/>
  <c r="F44" i="173" s="1"/>
  <c r="E54" i="67"/>
  <c r="E36" i="175"/>
  <c r="F36" i="175" s="1"/>
  <c r="E44" i="67"/>
  <c r="E36" i="173"/>
  <c r="F36" i="173" s="1"/>
  <c r="E38" i="174"/>
  <c r="F38" i="174" s="1"/>
  <c r="H38" i="174" s="1"/>
  <c r="E46" i="174"/>
  <c r="F46" i="174" s="1"/>
  <c r="F38" i="179"/>
  <c r="F46" i="179"/>
  <c r="Q37" i="174"/>
  <c r="O3448" i="155"/>
  <c r="O2744" i="155"/>
  <c r="N2816" i="155"/>
  <c r="N2818" i="155" s="1"/>
  <c r="J2816" i="155"/>
  <c r="J2728" i="155"/>
  <c r="N2728" i="155"/>
  <c r="N2730" i="155" s="1"/>
  <c r="H4136" i="155"/>
  <c r="H4137" i="155" s="1"/>
  <c r="H4138" i="155" s="1"/>
  <c r="E53" i="179" s="1"/>
  <c r="H3784" i="155"/>
  <c r="H3785" i="155" s="1"/>
  <c r="H3786" i="155" s="1"/>
  <c r="E49" i="179" s="1"/>
  <c r="H36" i="175" l="1"/>
  <c r="H36" i="173"/>
  <c r="H35" i="175"/>
  <c r="H35" i="173"/>
  <c r="E51" i="175"/>
  <c r="F51" i="175" s="1"/>
  <c r="E51" i="173"/>
  <c r="F51" i="173" s="1"/>
  <c r="E63" i="67"/>
  <c r="E47" i="175"/>
  <c r="F47" i="175" s="1"/>
  <c r="E57" i="67"/>
  <c r="E47" i="173"/>
  <c r="F47" i="173" s="1"/>
  <c r="E49" i="174"/>
  <c r="F49" i="174" s="1"/>
  <c r="E53" i="174"/>
  <c r="F53" i="174" s="1"/>
  <c r="L53" i="174" s="1"/>
  <c r="I46" i="174"/>
  <c r="H46" i="174"/>
  <c r="O3712" i="155"/>
  <c r="U37" i="174"/>
  <c r="F49" i="179"/>
  <c r="F53" i="179"/>
  <c r="Q46" i="174"/>
  <c r="Q38" i="174"/>
  <c r="O4064" i="155"/>
  <c r="Q2744" i="155"/>
  <c r="Q2656" i="155"/>
  <c r="J3784" i="155"/>
  <c r="N3520" i="155"/>
  <c r="N3522" i="155" s="1"/>
  <c r="J3520" i="155"/>
  <c r="N4136" i="155"/>
  <c r="N4138" i="155" s="1"/>
  <c r="J4136" i="155"/>
  <c r="N3784" i="155"/>
  <c r="N3786" i="155" s="1"/>
  <c r="H44" i="173" l="1"/>
  <c r="H44" i="175"/>
  <c r="H47" i="175"/>
  <c r="H47" i="173"/>
  <c r="H51" i="175"/>
  <c r="H51" i="173"/>
  <c r="I49" i="174"/>
  <c r="S49" i="174" s="1"/>
  <c r="H49" i="174"/>
  <c r="R49" i="174" s="1"/>
  <c r="Q3712" i="155"/>
  <c r="U38" i="174"/>
  <c r="R37" i="174"/>
  <c r="V46" i="174"/>
  <c r="U46" i="174"/>
  <c r="T49" i="174"/>
  <c r="V37" i="174"/>
  <c r="R38" i="174"/>
  <c r="R46" i="174"/>
  <c r="Q4064" i="155"/>
  <c r="Q3448" i="155"/>
  <c r="G1320" i="155"/>
  <c r="G1319" i="155"/>
  <c r="G1232" i="155"/>
  <c r="G1231" i="155"/>
  <c r="G1056" i="155"/>
  <c r="G1055" i="155"/>
  <c r="W46" i="174" l="1"/>
  <c r="V49" i="174"/>
  <c r="U49" i="174"/>
  <c r="W37" i="174"/>
  <c r="X37" i="174"/>
  <c r="T53" i="174"/>
  <c r="S37" i="174"/>
  <c r="V38" i="174"/>
  <c r="S38" i="174"/>
  <c r="O49" i="174" l="1"/>
  <c r="M49" i="174"/>
  <c r="N49" i="174" s="1"/>
  <c r="X46" i="174"/>
  <c r="T37" i="174"/>
  <c r="O37" i="174"/>
  <c r="M37" i="174"/>
  <c r="N37" i="174" s="1"/>
  <c r="O53" i="174"/>
  <c r="U53" i="174"/>
  <c r="T46" i="174"/>
  <c r="S46" i="174"/>
  <c r="X38" i="174"/>
  <c r="W38" i="174"/>
  <c r="R2352" i="155"/>
  <c r="R2353" i="155"/>
  <c r="H1231" i="155"/>
  <c r="H1232" i="155" s="1"/>
  <c r="H1055" i="155"/>
  <c r="R2441" i="155" l="1"/>
  <c r="R2529" i="155" s="1"/>
  <c r="R2440" i="155"/>
  <c r="R2528" i="155" s="1"/>
  <c r="N1020" i="155"/>
  <c r="N1044" i="155" s="1"/>
  <c r="J1044" i="155"/>
  <c r="O38" i="174"/>
  <c r="T38" i="174"/>
  <c r="M46" i="174"/>
  <c r="N46" i="174" s="1"/>
  <c r="V53" i="174"/>
  <c r="M53" i="174"/>
  <c r="N53" i="174" s="1"/>
  <c r="O46" i="174"/>
  <c r="M38" i="174"/>
  <c r="N38" i="174" s="1"/>
  <c r="R2348" i="155"/>
  <c r="R2354" i="155"/>
  <c r="R2349" i="155"/>
  <c r="R2350" i="155"/>
  <c r="R2341" i="155"/>
  <c r="R2363" i="155"/>
  <c r="R2359" i="155"/>
  <c r="R2338" i="155"/>
  <c r="R2360" i="155"/>
  <c r="R2334" i="155"/>
  <c r="R2369" i="155"/>
  <c r="R2330" i="155"/>
  <c r="R2343" i="155"/>
  <c r="R2344" i="155"/>
  <c r="R2331" i="155"/>
  <c r="R2322" i="155"/>
  <c r="R2347" i="155"/>
  <c r="R2315" i="155"/>
  <c r="R2332" i="155"/>
  <c r="R2316" i="155"/>
  <c r="R2325" i="155"/>
  <c r="R2342" i="155"/>
  <c r="R2355" i="155"/>
  <c r="R2327" i="155"/>
  <c r="R2323" i="155"/>
  <c r="R2311" i="155"/>
  <c r="R2339" i="155"/>
  <c r="R2371" i="155"/>
  <c r="R2313" i="155"/>
  <c r="R2308" i="155"/>
  <c r="R2370" i="155"/>
  <c r="R2318" i="155"/>
  <c r="R2361" i="155"/>
  <c r="R2351" i="155"/>
  <c r="R2312" i="155"/>
  <c r="R2367" i="155"/>
  <c r="R2328" i="155"/>
  <c r="R2368" i="155"/>
  <c r="R2356" i="155"/>
  <c r="R2317" i="155"/>
  <c r="R2362" i="155"/>
  <c r="R2345" i="155"/>
  <c r="R2324" i="155"/>
  <c r="R2309" i="155"/>
  <c r="R2326" i="155"/>
  <c r="R2340" i="155"/>
  <c r="R2357" i="155"/>
  <c r="R2333" i="155"/>
  <c r="R2358" i="155"/>
  <c r="R2329" i="155"/>
  <c r="R2314" i="155"/>
  <c r="R2346" i="155"/>
  <c r="R2307" i="155"/>
  <c r="R2310" i="155"/>
  <c r="H1233" i="155"/>
  <c r="H1234" i="155" s="1"/>
  <c r="E20" i="179" s="1"/>
  <c r="H1056" i="155"/>
  <c r="H1057" i="155" s="1"/>
  <c r="H1058" i="155" s="1"/>
  <c r="E18" i="179" s="1"/>
  <c r="G2552" i="155"/>
  <c r="G2551" i="155"/>
  <c r="E18" i="175" l="1"/>
  <c r="F18" i="175" s="1"/>
  <c r="E22" i="67"/>
  <c r="E18" i="173"/>
  <c r="F18" i="173" s="1"/>
  <c r="E16" i="175"/>
  <c r="F16" i="175" s="1"/>
  <c r="E20" i="67"/>
  <c r="E16" i="173"/>
  <c r="F16" i="173" s="1"/>
  <c r="E20" i="174"/>
  <c r="F20" i="174" s="1"/>
  <c r="E18" i="174"/>
  <c r="F18" i="174" s="1"/>
  <c r="R2405" i="155"/>
  <c r="R2493" i="155" s="1"/>
  <c r="R2417" i="155"/>
  <c r="R2505" i="155" s="1"/>
  <c r="R2433" i="155"/>
  <c r="R2521" i="155" s="1"/>
  <c r="R2439" i="155"/>
  <c r="R2527" i="155" s="1"/>
  <c r="R2399" i="155"/>
  <c r="R2487" i="155" s="1"/>
  <c r="R2403" i="155"/>
  <c r="R2491" i="155" s="1"/>
  <c r="R2422" i="155"/>
  <c r="R2510" i="155" s="1"/>
  <c r="R2442" i="155"/>
  <c r="R2530" i="155" s="1"/>
  <c r="R2617" i="155"/>
  <c r="R2705" i="155" s="1"/>
  <c r="R2793" i="155" s="1"/>
  <c r="R2881" i="155" s="1"/>
  <c r="R2969" i="155" s="1"/>
  <c r="R3057" i="155" s="1"/>
  <c r="R3145" i="155" s="1"/>
  <c r="R3233" i="155" s="1"/>
  <c r="R3321" i="155" s="1"/>
  <c r="R3409" i="155" s="1"/>
  <c r="R3497" i="155" s="1"/>
  <c r="R3585" i="155" s="1"/>
  <c r="R2446" i="155"/>
  <c r="R2534" i="155" s="1"/>
  <c r="R2450" i="155"/>
  <c r="R2538" i="155" s="1"/>
  <c r="R2449" i="155"/>
  <c r="R2537" i="155" s="1"/>
  <c r="R2411" i="155"/>
  <c r="R2499" i="155" s="1"/>
  <c r="R2435" i="155"/>
  <c r="R2523" i="155" s="1"/>
  <c r="R2448" i="155"/>
  <c r="R2536" i="155" s="1"/>
  <c r="R2436" i="155"/>
  <c r="R2524" i="155" s="1"/>
  <c r="R2406" i="155"/>
  <c r="R2494" i="155" s="1"/>
  <c r="R2410" i="155"/>
  <c r="R2498" i="155" s="1"/>
  <c r="R2444" i="155"/>
  <c r="R2532" i="155" s="1"/>
  <c r="R2419" i="155"/>
  <c r="R2507" i="155" s="1"/>
  <c r="R2428" i="155"/>
  <c r="R2516" i="155" s="1"/>
  <c r="R2430" i="155"/>
  <c r="R2518" i="155" s="1"/>
  <c r="R2432" i="155"/>
  <c r="R2520" i="155" s="1"/>
  <c r="R2451" i="155"/>
  <c r="R2539" i="155" s="1"/>
  <c r="R2395" i="155"/>
  <c r="R2483" i="155" s="1"/>
  <c r="R2414" i="155"/>
  <c r="R2502" i="155" s="1"/>
  <c r="R2416" i="155"/>
  <c r="R2504" i="155" s="1"/>
  <c r="R2401" i="155"/>
  <c r="R2489" i="155" s="1"/>
  <c r="R2413" i="155"/>
  <c r="R2501" i="155" s="1"/>
  <c r="R2431" i="155"/>
  <c r="R2519" i="155" s="1"/>
  <c r="R2429" i="155"/>
  <c r="R2517" i="155" s="1"/>
  <c r="R2458" i="155"/>
  <c r="R2546" i="155" s="1"/>
  <c r="R2447" i="155"/>
  <c r="R2535" i="155" s="1"/>
  <c r="R2456" i="155"/>
  <c r="R2544" i="155" s="1"/>
  <c r="R2434" i="155"/>
  <c r="R2522" i="155" s="1"/>
  <c r="R2455" i="155"/>
  <c r="R2543" i="155" s="1"/>
  <c r="R2404" i="155"/>
  <c r="R2492" i="155" s="1"/>
  <c r="R2418" i="155"/>
  <c r="R2506" i="155" s="1"/>
  <c r="R2438" i="155"/>
  <c r="R2526" i="155" s="1"/>
  <c r="R2616" i="155"/>
  <c r="R2704" i="155" s="1"/>
  <c r="R2792" i="155" s="1"/>
  <c r="R2880" i="155" s="1"/>
  <c r="R2968" i="155" s="1"/>
  <c r="R3056" i="155" s="1"/>
  <c r="R3144" i="155" s="1"/>
  <c r="R3232" i="155" s="1"/>
  <c r="R3320" i="155" s="1"/>
  <c r="R3408" i="155" s="1"/>
  <c r="R3496" i="155" s="1"/>
  <c r="R3584" i="155" s="1"/>
  <c r="R2421" i="155"/>
  <c r="R2509" i="155" s="1"/>
  <c r="R2415" i="155"/>
  <c r="R2503" i="155" s="1"/>
  <c r="R2426" i="155"/>
  <c r="R2514" i="155" s="1"/>
  <c r="R2445" i="155"/>
  <c r="R2533" i="155" s="1"/>
  <c r="R2443" i="155"/>
  <c r="R2531" i="155" s="1"/>
  <c r="R2398" i="155"/>
  <c r="R2486" i="155" s="1"/>
  <c r="R2396" i="155"/>
  <c r="R2484" i="155" s="1"/>
  <c r="R2397" i="155"/>
  <c r="R2485" i="155" s="1"/>
  <c r="R2459" i="155"/>
  <c r="R2547" i="155" s="1"/>
  <c r="R2402" i="155"/>
  <c r="R2490" i="155" s="1"/>
  <c r="R2412" i="155"/>
  <c r="R2500" i="155" s="1"/>
  <c r="R2400" i="155"/>
  <c r="R2488" i="155" s="1"/>
  <c r="R2427" i="155"/>
  <c r="R2515" i="155" s="1"/>
  <c r="R2420" i="155"/>
  <c r="R2508" i="155" s="1"/>
  <c r="R2457" i="155"/>
  <c r="R2545" i="155" s="1"/>
  <c r="R2437" i="155"/>
  <c r="R2525" i="155" s="1"/>
  <c r="F18" i="179"/>
  <c r="F20" i="179"/>
  <c r="O984" i="155"/>
  <c r="O1160" i="155"/>
  <c r="N1232" i="155"/>
  <c r="N1234" i="155" s="1"/>
  <c r="J1232" i="155"/>
  <c r="N1056" i="155"/>
  <c r="N1058" i="155" s="1"/>
  <c r="J1056" i="155"/>
  <c r="M5275" i="155"/>
  <c r="M5274" i="155"/>
  <c r="M5273" i="155"/>
  <c r="M5272" i="155"/>
  <c r="M5271" i="155"/>
  <c r="M5267" i="155"/>
  <c r="M5266" i="155"/>
  <c r="M5265" i="155"/>
  <c r="M5264" i="155"/>
  <c r="M5263" i="155"/>
  <c r="M5262" i="155"/>
  <c r="M5261" i="155"/>
  <c r="M5260" i="155"/>
  <c r="H5267" i="155"/>
  <c r="N5267" i="155" s="1"/>
  <c r="H5275" i="155"/>
  <c r="N5275" i="155" s="1"/>
  <c r="H5274" i="155"/>
  <c r="J5274" i="155" s="1"/>
  <c r="H5273" i="155"/>
  <c r="J5273" i="155" s="1"/>
  <c r="H5272" i="155"/>
  <c r="N5272" i="155" s="1"/>
  <c r="H5271" i="155"/>
  <c r="J5271" i="155" s="1"/>
  <c r="H18" i="173" l="1"/>
  <c r="H18" i="175"/>
  <c r="H16" i="173"/>
  <c r="H16" i="175"/>
  <c r="I18" i="174"/>
  <c r="H18" i="174"/>
  <c r="J20" i="174"/>
  <c r="I20" i="174"/>
  <c r="R2632" i="155"/>
  <c r="R2720" i="155" s="1"/>
  <c r="R2808" i="155" s="1"/>
  <c r="R2896" i="155" s="1"/>
  <c r="R2984" i="155" s="1"/>
  <c r="R3072" i="155" s="1"/>
  <c r="R3160" i="155" s="1"/>
  <c r="R3248" i="155" s="1"/>
  <c r="R3336" i="155" s="1"/>
  <c r="R3424" i="155" s="1"/>
  <c r="R3512" i="155" s="1"/>
  <c r="R3600" i="155" s="1"/>
  <c r="R2579" i="155"/>
  <c r="R2667" i="155" s="1"/>
  <c r="R2755" i="155" s="1"/>
  <c r="R2843" i="155" s="1"/>
  <c r="R2931" i="155" s="1"/>
  <c r="R3019" i="155" s="1"/>
  <c r="R3107" i="155" s="1"/>
  <c r="R3195" i="155" s="1"/>
  <c r="R3283" i="155" s="1"/>
  <c r="R3371" i="155" s="1"/>
  <c r="R3459" i="155" s="1"/>
  <c r="R3547" i="155" s="1"/>
  <c r="R2578" i="155"/>
  <c r="R2666" i="155" s="1"/>
  <c r="R2754" i="155" s="1"/>
  <c r="R2842" i="155" s="1"/>
  <c r="R2930" i="155" s="1"/>
  <c r="R3018" i="155" s="1"/>
  <c r="R3106" i="155" s="1"/>
  <c r="R3194" i="155" s="1"/>
  <c r="R3282" i="155" s="1"/>
  <c r="R3370" i="155" s="1"/>
  <c r="R3458" i="155" s="1"/>
  <c r="R3546" i="155" s="1"/>
  <c r="R2573" i="155"/>
  <c r="R2661" i="155" s="1"/>
  <c r="R2749" i="155" s="1"/>
  <c r="R2837" i="155" s="1"/>
  <c r="R2925" i="155" s="1"/>
  <c r="R3013" i="155" s="1"/>
  <c r="R3101" i="155" s="1"/>
  <c r="R3189" i="155" s="1"/>
  <c r="R3277" i="155" s="1"/>
  <c r="R3365" i="155" s="1"/>
  <c r="R3453" i="155" s="1"/>
  <c r="R3541" i="155" s="1"/>
  <c r="R2615" i="155"/>
  <c r="R2703" i="155" s="1"/>
  <c r="R2791" i="155" s="1"/>
  <c r="R2879" i="155" s="1"/>
  <c r="R2967" i="155" s="1"/>
  <c r="R3055" i="155" s="1"/>
  <c r="R3143" i="155" s="1"/>
  <c r="R3231" i="155" s="1"/>
  <c r="R3319" i="155" s="1"/>
  <c r="R3407" i="155" s="1"/>
  <c r="R3495" i="155" s="1"/>
  <c r="R3583" i="155" s="1"/>
  <c r="R2594" i="155"/>
  <c r="R2682" i="155" s="1"/>
  <c r="R2770" i="155" s="1"/>
  <c r="R2858" i="155" s="1"/>
  <c r="R2946" i="155" s="1"/>
  <c r="R3034" i="155" s="1"/>
  <c r="R3122" i="155" s="1"/>
  <c r="R3210" i="155" s="1"/>
  <c r="R3298" i="155" s="1"/>
  <c r="R3386" i="155" s="1"/>
  <c r="R3474" i="155" s="1"/>
  <c r="R3562" i="155" s="1"/>
  <c r="R2575" i="155"/>
  <c r="R2663" i="155" s="1"/>
  <c r="R2751" i="155" s="1"/>
  <c r="R2839" i="155" s="1"/>
  <c r="R2927" i="155" s="1"/>
  <c r="R3015" i="155" s="1"/>
  <c r="R3103" i="155" s="1"/>
  <c r="R3191" i="155" s="1"/>
  <c r="R3279" i="155" s="1"/>
  <c r="R3367" i="155" s="1"/>
  <c r="R3455" i="155" s="1"/>
  <c r="R3543" i="155" s="1"/>
  <c r="R2591" i="155"/>
  <c r="R2679" i="155" s="1"/>
  <c r="R2767" i="155" s="1"/>
  <c r="R2855" i="155" s="1"/>
  <c r="R2943" i="155" s="1"/>
  <c r="R3031" i="155" s="1"/>
  <c r="R3119" i="155" s="1"/>
  <c r="R3207" i="155" s="1"/>
  <c r="R3295" i="155" s="1"/>
  <c r="R3383" i="155" s="1"/>
  <c r="R3471" i="155" s="1"/>
  <c r="R3559" i="155" s="1"/>
  <c r="R2586" i="155"/>
  <c r="R2674" i="155" s="1"/>
  <c r="R2762" i="155" s="1"/>
  <c r="R2850" i="155" s="1"/>
  <c r="R2938" i="155" s="1"/>
  <c r="R3026" i="155" s="1"/>
  <c r="R3114" i="155" s="1"/>
  <c r="R3202" i="155" s="1"/>
  <c r="R3290" i="155" s="1"/>
  <c r="R3378" i="155" s="1"/>
  <c r="R3466" i="155" s="1"/>
  <c r="R3554" i="155" s="1"/>
  <c r="R2621" i="155"/>
  <c r="R2709" i="155" s="1"/>
  <c r="R2797" i="155" s="1"/>
  <c r="R2885" i="155" s="1"/>
  <c r="R2973" i="155" s="1"/>
  <c r="R3061" i="155" s="1"/>
  <c r="R3149" i="155" s="1"/>
  <c r="R3237" i="155" s="1"/>
  <c r="R3325" i="155" s="1"/>
  <c r="R3413" i="155" s="1"/>
  <c r="R3501" i="155" s="1"/>
  <c r="R3589" i="155" s="1"/>
  <c r="R2622" i="155"/>
  <c r="R2710" i="155" s="1"/>
  <c r="R2798" i="155" s="1"/>
  <c r="R2886" i="155" s="1"/>
  <c r="R2974" i="155" s="1"/>
  <c r="R3062" i="155" s="1"/>
  <c r="R3150" i="155" s="1"/>
  <c r="R3238" i="155" s="1"/>
  <c r="R3326" i="155" s="1"/>
  <c r="R3414" i="155" s="1"/>
  <c r="R3502" i="155" s="1"/>
  <c r="R3590" i="155" s="1"/>
  <c r="R2611" i="155"/>
  <c r="R2699" i="155" s="1"/>
  <c r="R2787" i="155" s="1"/>
  <c r="R2875" i="155" s="1"/>
  <c r="R2963" i="155" s="1"/>
  <c r="R3051" i="155" s="1"/>
  <c r="R3139" i="155" s="1"/>
  <c r="R3227" i="155" s="1"/>
  <c r="R3315" i="155" s="1"/>
  <c r="R3403" i="155" s="1"/>
  <c r="R3491" i="155" s="1"/>
  <c r="R3579" i="155" s="1"/>
  <c r="R2576" i="155"/>
  <c r="R2664" i="155" s="1"/>
  <c r="R2752" i="155" s="1"/>
  <c r="R2840" i="155" s="1"/>
  <c r="R2928" i="155" s="1"/>
  <c r="R3016" i="155" s="1"/>
  <c r="R3104" i="155" s="1"/>
  <c r="R3192" i="155" s="1"/>
  <c r="R3280" i="155" s="1"/>
  <c r="R3368" i="155" s="1"/>
  <c r="R3456" i="155" s="1"/>
  <c r="R3544" i="155" s="1"/>
  <c r="R2631" i="155"/>
  <c r="R2719" i="155" s="1"/>
  <c r="R2807" i="155" s="1"/>
  <c r="R2895" i="155" s="1"/>
  <c r="R2983" i="155" s="1"/>
  <c r="R3071" i="155" s="1"/>
  <c r="R3159" i="155" s="1"/>
  <c r="R3247" i="155" s="1"/>
  <c r="R3335" i="155" s="1"/>
  <c r="R3423" i="155" s="1"/>
  <c r="R3511" i="155" s="1"/>
  <c r="R3599" i="155" s="1"/>
  <c r="R2606" i="155"/>
  <c r="R2694" i="155" s="1"/>
  <c r="R2782" i="155" s="1"/>
  <c r="R2870" i="155" s="1"/>
  <c r="R2958" i="155" s="1"/>
  <c r="R3046" i="155" s="1"/>
  <c r="R3134" i="155" s="1"/>
  <c r="R3222" i="155" s="1"/>
  <c r="R3310" i="155" s="1"/>
  <c r="R3398" i="155" s="1"/>
  <c r="R3486" i="155" s="1"/>
  <c r="R3574" i="155" s="1"/>
  <c r="R2596" i="155"/>
  <c r="R2684" i="155" s="1"/>
  <c r="R2772" i="155" s="1"/>
  <c r="R2860" i="155" s="1"/>
  <c r="R2948" i="155" s="1"/>
  <c r="R3036" i="155" s="1"/>
  <c r="R3124" i="155" s="1"/>
  <c r="R3212" i="155" s="1"/>
  <c r="R3300" i="155" s="1"/>
  <c r="R3388" i="155" s="1"/>
  <c r="R3476" i="155" s="1"/>
  <c r="R3564" i="155" s="1"/>
  <c r="R2574" i="155"/>
  <c r="R2662" i="155" s="1"/>
  <c r="R2750" i="155" s="1"/>
  <c r="R2838" i="155" s="1"/>
  <c r="R2926" i="155" s="1"/>
  <c r="R3014" i="155" s="1"/>
  <c r="R3102" i="155" s="1"/>
  <c r="R3190" i="155" s="1"/>
  <c r="R3278" i="155" s="1"/>
  <c r="R3366" i="155" s="1"/>
  <c r="R3454" i="155" s="1"/>
  <c r="R3542" i="155" s="1"/>
  <c r="R2590" i="155"/>
  <c r="R2678" i="155" s="1"/>
  <c r="R2766" i="155" s="1"/>
  <c r="R2854" i="155" s="1"/>
  <c r="R2942" i="155" s="1"/>
  <c r="R3030" i="155" s="1"/>
  <c r="R3118" i="155" s="1"/>
  <c r="R3206" i="155" s="1"/>
  <c r="R3294" i="155" s="1"/>
  <c r="R3382" i="155" s="1"/>
  <c r="R3470" i="155" s="1"/>
  <c r="R3558" i="155" s="1"/>
  <c r="R2593" i="155"/>
  <c r="R2681" i="155" s="1"/>
  <c r="R2769" i="155" s="1"/>
  <c r="R2857" i="155" s="1"/>
  <c r="R2945" i="155" s="1"/>
  <c r="R3033" i="155" s="1"/>
  <c r="R3121" i="155" s="1"/>
  <c r="R3209" i="155" s="1"/>
  <c r="R3297" i="155" s="1"/>
  <c r="R3385" i="155" s="1"/>
  <c r="R3473" i="155" s="1"/>
  <c r="R3561" i="155" s="1"/>
  <c r="R2613" i="155"/>
  <c r="R2701" i="155" s="1"/>
  <c r="R2789" i="155" s="1"/>
  <c r="R2877" i="155" s="1"/>
  <c r="R2965" i="155" s="1"/>
  <c r="R3053" i="155" s="1"/>
  <c r="R3141" i="155" s="1"/>
  <c r="R3229" i="155" s="1"/>
  <c r="R3317" i="155" s="1"/>
  <c r="R3405" i="155" s="1"/>
  <c r="R3493" i="155" s="1"/>
  <c r="R3581" i="155" s="1"/>
  <c r="R2607" i="155"/>
  <c r="R2695" i="155" s="1"/>
  <c r="R2783" i="155" s="1"/>
  <c r="R2871" i="155" s="1"/>
  <c r="R2959" i="155" s="1"/>
  <c r="R3047" i="155" s="1"/>
  <c r="R3135" i="155" s="1"/>
  <c r="R3223" i="155" s="1"/>
  <c r="R3311" i="155" s="1"/>
  <c r="R3399" i="155" s="1"/>
  <c r="R3487" i="155" s="1"/>
  <c r="R3575" i="155" s="1"/>
  <c r="R2581" i="155"/>
  <c r="R2669" i="155" s="1"/>
  <c r="R2757" i="155" s="1"/>
  <c r="R2845" i="155" s="1"/>
  <c r="R2933" i="155" s="1"/>
  <c r="R3021" i="155" s="1"/>
  <c r="R3109" i="155" s="1"/>
  <c r="R3197" i="155" s="1"/>
  <c r="R3285" i="155" s="1"/>
  <c r="R3373" i="155" s="1"/>
  <c r="R3461" i="155" s="1"/>
  <c r="R3549" i="155" s="1"/>
  <c r="R2580" i="155"/>
  <c r="R2668" i="155" s="1"/>
  <c r="R2756" i="155" s="1"/>
  <c r="R2844" i="155" s="1"/>
  <c r="R2932" i="155" s="1"/>
  <c r="R3020" i="155" s="1"/>
  <c r="R3108" i="155" s="1"/>
  <c r="R3196" i="155" s="1"/>
  <c r="R3284" i="155" s="1"/>
  <c r="R3372" i="155" s="1"/>
  <c r="R3460" i="155" s="1"/>
  <c r="R3548" i="155" s="1"/>
  <c r="R2635" i="155"/>
  <c r="R2723" i="155" s="1"/>
  <c r="R2811" i="155" s="1"/>
  <c r="R2899" i="155" s="1"/>
  <c r="R2987" i="155" s="1"/>
  <c r="R3075" i="155" s="1"/>
  <c r="R3163" i="155" s="1"/>
  <c r="R3251" i="155" s="1"/>
  <c r="R3339" i="155" s="1"/>
  <c r="R3427" i="155" s="1"/>
  <c r="R3515" i="155" s="1"/>
  <c r="R3603" i="155" s="1"/>
  <c r="R2587" i="155"/>
  <c r="R2675" i="155" s="1"/>
  <c r="R2763" i="155" s="1"/>
  <c r="R2851" i="155" s="1"/>
  <c r="R2939" i="155" s="1"/>
  <c r="R3027" i="155" s="1"/>
  <c r="R3115" i="155" s="1"/>
  <c r="R3203" i="155" s="1"/>
  <c r="R3291" i="155" s="1"/>
  <c r="R3379" i="155" s="1"/>
  <c r="R3467" i="155" s="1"/>
  <c r="R3555" i="155" s="1"/>
  <c r="R2627" i="155"/>
  <c r="R2715" i="155" s="1"/>
  <c r="R2803" i="155" s="1"/>
  <c r="R2891" i="155" s="1"/>
  <c r="R2979" i="155" s="1"/>
  <c r="R3067" i="155" s="1"/>
  <c r="R3155" i="155" s="1"/>
  <c r="R3243" i="155" s="1"/>
  <c r="R3331" i="155" s="1"/>
  <c r="R3419" i="155" s="1"/>
  <c r="R3507" i="155" s="1"/>
  <c r="R3595" i="155" s="1"/>
  <c r="R2618" i="155"/>
  <c r="R2706" i="155" s="1"/>
  <c r="R2794" i="155" s="1"/>
  <c r="R2882" i="155" s="1"/>
  <c r="R2970" i="155" s="1"/>
  <c r="R3058" i="155" s="1"/>
  <c r="R3146" i="155" s="1"/>
  <c r="R3234" i="155" s="1"/>
  <c r="R3322" i="155" s="1"/>
  <c r="R3410" i="155" s="1"/>
  <c r="R3498" i="155" s="1"/>
  <c r="R3586" i="155" s="1"/>
  <c r="R2597" i="155"/>
  <c r="R2685" i="155" s="1"/>
  <c r="R2773" i="155" s="1"/>
  <c r="R2861" i="155" s="1"/>
  <c r="R2949" i="155" s="1"/>
  <c r="R3037" i="155" s="1"/>
  <c r="R3125" i="155" s="1"/>
  <c r="R3213" i="155" s="1"/>
  <c r="R3301" i="155" s="1"/>
  <c r="R3389" i="155" s="1"/>
  <c r="R3477" i="155" s="1"/>
  <c r="R3565" i="155" s="1"/>
  <c r="R2589" i="155"/>
  <c r="R2677" i="155" s="1"/>
  <c r="R2765" i="155" s="1"/>
  <c r="R2853" i="155" s="1"/>
  <c r="R2941" i="155" s="1"/>
  <c r="R3029" i="155" s="1"/>
  <c r="R3117" i="155" s="1"/>
  <c r="R3205" i="155" s="1"/>
  <c r="R3293" i="155" s="1"/>
  <c r="R3381" i="155" s="1"/>
  <c r="R3469" i="155" s="1"/>
  <c r="R3557" i="155" s="1"/>
  <c r="R2625" i="155"/>
  <c r="R2713" i="155" s="1"/>
  <c r="R2801" i="155" s="1"/>
  <c r="R2889" i="155" s="1"/>
  <c r="R2977" i="155" s="1"/>
  <c r="R3065" i="155" s="1"/>
  <c r="R3153" i="155" s="1"/>
  <c r="R3241" i="155" s="1"/>
  <c r="R3329" i="155" s="1"/>
  <c r="R3417" i="155" s="1"/>
  <c r="R3505" i="155" s="1"/>
  <c r="R3593" i="155" s="1"/>
  <c r="R2604" i="155"/>
  <c r="R2692" i="155" s="1"/>
  <c r="R2780" i="155" s="1"/>
  <c r="R2868" i="155" s="1"/>
  <c r="R2956" i="155" s="1"/>
  <c r="R3044" i="155" s="1"/>
  <c r="R3132" i="155" s="1"/>
  <c r="R3220" i="155" s="1"/>
  <c r="R3308" i="155" s="1"/>
  <c r="R3396" i="155" s="1"/>
  <c r="R3484" i="155" s="1"/>
  <c r="R3572" i="155" s="1"/>
  <c r="R2634" i="155"/>
  <c r="R2722" i="155" s="1"/>
  <c r="R2810" i="155" s="1"/>
  <c r="R2898" i="155" s="1"/>
  <c r="R2986" i="155" s="1"/>
  <c r="R3074" i="155" s="1"/>
  <c r="R3162" i="155" s="1"/>
  <c r="R3250" i="155" s="1"/>
  <c r="R3338" i="155" s="1"/>
  <c r="R3426" i="155" s="1"/>
  <c r="R3514" i="155" s="1"/>
  <c r="R3602" i="155" s="1"/>
  <c r="R2633" i="155"/>
  <c r="R2721" i="155" s="1"/>
  <c r="R2809" i="155" s="1"/>
  <c r="R2897" i="155" s="1"/>
  <c r="R2985" i="155" s="1"/>
  <c r="R3073" i="155" s="1"/>
  <c r="R3161" i="155" s="1"/>
  <c r="R3249" i="155" s="1"/>
  <c r="R3337" i="155" s="1"/>
  <c r="R3425" i="155" s="1"/>
  <c r="R3513" i="155" s="1"/>
  <c r="R3601" i="155" s="1"/>
  <c r="R2588" i="155"/>
  <c r="R2676" i="155" s="1"/>
  <c r="R2764" i="155" s="1"/>
  <c r="R2852" i="155" s="1"/>
  <c r="R2940" i="155" s="1"/>
  <c r="R3028" i="155" s="1"/>
  <c r="R3116" i="155" s="1"/>
  <c r="R3204" i="155" s="1"/>
  <c r="R3292" i="155" s="1"/>
  <c r="R3380" i="155" s="1"/>
  <c r="R3468" i="155" s="1"/>
  <c r="R3556" i="155" s="1"/>
  <c r="R2572" i="155"/>
  <c r="R2660" i="155" s="1"/>
  <c r="R2748" i="155" s="1"/>
  <c r="R2836" i="155" s="1"/>
  <c r="R2924" i="155" s="1"/>
  <c r="R3012" i="155" s="1"/>
  <c r="R3100" i="155" s="1"/>
  <c r="R3188" i="155" s="1"/>
  <c r="R3276" i="155" s="1"/>
  <c r="R3364" i="155" s="1"/>
  <c r="R3452" i="155" s="1"/>
  <c r="R3540" i="155" s="1"/>
  <c r="R2602" i="155"/>
  <c r="R2690" i="155" s="1"/>
  <c r="R2778" i="155" s="1"/>
  <c r="R2866" i="155" s="1"/>
  <c r="R2954" i="155" s="1"/>
  <c r="R3042" i="155" s="1"/>
  <c r="R3130" i="155" s="1"/>
  <c r="R3218" i="155" s="1"/>
  <c r="R3306" i="155" s="1"/>
  <c r="R3394" i="155" s="1"/>
  <c r="R3482" i="155" s="1"/>
  <c r="R3570" i="155" s="1"/>
  <c r="R2614" i="155"/>
  <c r="R2702" i="155" s="1"/>
  <c r="R2790" i="155" s="1"/>
  <c r="R2878" i="155" s="1"/>
  <c r="R2966" i="155" s="1"/>
  <c r="R3054" i="155" s="1"/>
  <c r="R3142" i="155" s="1"/>
  <c r="R3230" i="155" s="1"/>
  <c r="R3318" i="155" s="1"/>
  <c r="R3406" i="155" s="1"/>
  <c r="R3494" i="155" s="1"/>
  <c r="R3582" i="155" s="1"/>
  <c r="R2610" i="155"/>
  <c r="R2698" i="155" s="1"/>
  <c r="R2786" i="155" s="1"/>
  <c r="R2874" i="155" s="1"/>
  <c r="R2962" i="155" s="1"/>
  <c r="R3050" i="155" s="1"/>
  <c r="R3138" i="155" s="1"/>
  <c r="R3226" i="155" s="1"/>
  <c r="R3314" i="155" s="1"/>
  <c r="R3402" i="155" s="1"/>
  <c r="R3490" i="155" s="1"/>
  <c r="R3578" i="155" s="1"/>
  <c r="R2605" i="155"/>
  <c r="R2693" i="155" s="1"/>
  <c r="R2781" i="155" s="1"/>
  <c r="R2869" i="155" s="1"/>
  <c r="R2957" i="155" s="1"/>
  <c r="R3045" i="155" s="1"/>
  <c r="R3133" i="155" s="1"/>
  <c r="R3221" i="155" s="1"/>
  <c r="R3309" i="155" s="1"/>
  <c r="R3397" i="155" s="1"/>
  <c r="R3485" i="155" s="1"/>
  <c r="R3573" i="155" s="1"/>
  <c r="R2592" i="155"/>
  <c r="R2680" i="155" s="1"/>
  <c r="R2768" i="155" s="1"/>
  <c r="R2856" i="155" s="1"/>
  <c r="R2944" i="155" s="1"/>
  <c r="R3032" i="155" s="1"/>
  <c r="R3120" i="155" s="1"/>
  <c r="R3208" i="155" s="1"/>
  <c r="R3296" i="155" s="1"/>
  <c r="R3384" i="155" s="1"/>
  <c r="R3472" i="155" s="1"/>
  <c r="R3560" i="155" s="1"/>
  <c r="R2608" i="155"/>
  <c r="R2696" i="155" s="1"/>
  <c r="R2784" i="155" s="1"/>
  <c r="R2872" i="155" s="1"/>
  <c r="R2960" i="155" s="1"/>
  <c r="R3048" i="155" s="1"/>
  <c r="R3136" i="155" s="1"/>
  <c r="R3224" i="155" s="1"/>
  <c r="R3312" i="155" s="1"/>
  <c r="R3400" i="155" s="1"/>
  <c r="R3488" i="155" s="1"/>
  <c r="R3576" i="155" s="1"/>
  <c r="R2620" i="155"/>
  <c r="R2708" i="155" s="1"/>
  <c r="R2796" i="155" s="1"/>
  <c r="R2884" i="155" s="1"/>
  <c r="R2972" i="155" s="1"/>
  <c r="R3060" i="155" s="1"/>
  <c r="R3148" i="155" s="1"/>
  <c r="R3236" i="155" s="1"/>
  <c r="R3324" i="155" s="1"/>
  <c r="R3412" i="155" s="1"/>
  <c r="R3500" i="155" s="1"/>
  <c r="R3588" i="155" s="1"/>
  <c r="R2624" i="155"/>
  <c r="R2712" i="155" s="1"/>
  <c r="R2800" i="155" s="1"/>
  <c r="R2888" i="155" s="1"/>
  <c r="R2976" i="155" s="1"/>
  <c r="R3064" i="155" s="1"/>
  <c r="R3152" i="155" s="1"/>
  <c r="R3240" i="155" s="1"/>
  <c r="R3328" i="155" s="1"/>
  <c r="R3416" i="155" s="1"/>
  <c r="R3504" i="155" s="1"/>
  <c r="R3592" i="155" s="1"/>
  <c r="R2626" i="155"/>
  <c r="R2714" i="155" s="1"/>
  <c r="R2802" i="155" s="1"/>
  <c r="R2890" i="155" s="1"/>
  <c r="R2978" i="155" s="1"/>
  <c r="R3066" i="155" s="1"/>
  <c r="R3154" i="155" s="1"/>
  <c r="R3242" i="155" s="1"/>
  <c r="R3330" i="155" s="1"/>
  <c r="R3418" i="155" s="1"/>
  <c r="R3506" i="155" s="1"/>
  <c r="R3594" i="155" s="1"/>
  <c r="R2598" i="155"/>
  <c r="R2686" i="155" s="1"/>
  <c r="R2774" i="155" s="1"/>
  <c r="R2862" i="155" s="1"/>
  <c r="R2950" i="155" s="1"/>
  <c r="R3038" i="155" s="1"/>
  <c r="R3126" i="155" s="1"/>
  <c r="R3214" i="155" s="1"/>
  <c r="R3302" i="155" s="1"/>
  <c r="R3390" i="155" s="1"/>
  <c r="R3478" i="155" s="1"/>
  <c r="R3566" i="155" s="1"/>
  <c r="R2609" i="155"/>
  <c r="R2697" i="155" s="1"/>
  <c r="R2785" i="155" s="1"/>
  <c r="R2873" i="155" s="1"/>
  <c r="R2961" i="155" s="1"/>
  <c r="R3049" i="155" s="1"/>
  <c r="R3137" i="155" s="1"/>
  <c r="R3225" i="155" s="1"/>
  <c r="R3313" i="155" s="1"/>
  <c r="R3401" i="155" s="1"/>
  <c r="R3489" i="155" s="1"/>
  <c r="R3577" i="155" s="1"/>
  <c r="R2603" i="155"/>
  <c r="R2691" i="155" s="1"/>
  <c r="R2779" i="155" s="1"/>
  <c r="R2867" i="155" s="1"/>
  <c r="R2955" i="155" s="1"/>
  <c r="R3043" i="155" s="1"/>
  <c r="R3131" i="155" s="1"/>
  <c r="R3219" i="155" s="1"/>
  <c r="R3307" i="155" s="1"/>
  <c r="R3395" i="155" s="1"/>
  <c r="R3483" i="155" s="1"/>
  <c r="R3571" i="155" s="1"/>
  <c r="R2571" i="155"/>
  <c r="R2659" i="155" s="1"/>
  <c r="R2747" i="155" s="1"/>
  <c r="R2835" i="155" s="1"/>
  <c r="R2923" i="155" s="1"/>
  <c r="R3011" i="155" s="1"/>
  <c r="R3099" i="155" s="1"/>
  <c r="R3187" i="155" s="1"/>
  <c r="R3275" i="155" s="1"/>
  <c r="R3363" i="155" s="1"/>
  <c r="R3451" i="155" s="1"/>
  <c r="R3539" i="155" s="1"/>
  <c r="R2595" i="155"/>
  <c r="R2683" i="155" s="1"/>
  <c r="R2771" i="155" s="1"/>
  <c r="R2859" i="155" s="1"/>
  <c r="R2947" i="155" s="1"/>
  <c r="R3035" i="155" s="1"/>
  <c r="R3123" i="155" s="1"/>
  <c r="R3211" i="155" s="1"/>
  <c r="R3299" i="155" s="1"/>
  <c r="R3387" i="155" s="1"/>
  <c r="R3475" i="155" s="1"/>
  <c r="R3563" i="155" s="1"/>
  <c r="R2623" i="155"/>
  <c r="R2711" i="155" s="1"/>
  <c r="R2799" i="155" s="1"/>
  <c r="R2887" i="155" s="1"/>
  <c r="R2975" i="155" s="1"/>
  <c r="R3063" i="155" s="1"/>
  <c r="R3151" i="155" s="1"/>
  <c r="R3239" i="155" s="1"/>
  <c r="R3327" i="155" s="1"/>
  <c r="R3415" i="155" s="1"/>
  <c r="R3503" i="155" s="1"/>
  <c r="R3591" i="155" s="1"/>
  <c r="R2612" i="155"/>
  <c r="R2700" i="155" s="1"/>
  <c r="R2788" i="155" s="1"/>
  <c r="R2876" i="155" s="1"/>
  <c r="R2964" i="155" s="1"/>
  <c r="R3052" i="155" s="1"/>
  <c r="R3140" i="155" s="1"/>
  <c r="R3228" i="155" s="1"/>
  <c r="R3316" i="155" s="1"/>
  <c r="R3404" i="155" s="1"/>
  <c r="R3492" i="155" s="1"/>
  <c r="R3580" i="155" s="1"/>
  <c r="R2619" i="155"/>
  <c r="R2707" i="155" s="1"/>
  <c r="R2795" i="155" s="1"/>
  <c r="R2883" i="155" s="1"/>
  <c r="R2971" i="155" s="1"/>
  <c r="R3059" i="155" s="1"/>
  <c r="R3147" i="155" s="1"/>
  <c r="R3235" i="155" s="1"/>
  <c r="R3323" i="155" s="1"/>
  <c r="R3411" i="155" s="1"/>
  <c r="R3499" i="155" s="1"/>
  <c r="R3587" i="155" s="1"/>
  <c r="R2582" i="155"/>
  <c r="R2670" i="155" s="1"/>
  <c r="R2758" i="155" s="1"/>
  <c r="R2846" i="155" s="1"/>
  <c r="R2934" i="155" s="1"/>
  <c r="R3022" i="155" s="1"/>
  <c r="R3110" i="155" s="1"/>
  <c r="R3198" i="155" s="1"/>
  <c r="R3286" i="155" s="1"/>
  <c r="R3374" i="155" s="1"/>
  <c r="R3462" i="155" s="1"/>
  <c r="R3550" i="155" s="1"/>
  <c r="R2577" i="155"/>
  <c r="R2665" i="155" s="1"/>
  <c r="R2753" i="155" s="1"/>
  <c r="R2841" i="155" s="1"/>
  <c r="R2929" i="155" s="1"/>
  <c r="R3017" i="155" s="1"/>
  <c r="R3105" i="155" s="1"/>
  <c r="R3193" i="155" s="1"/>
  <c r="R3281" i="155" s="1"/>
  <c r="R3369" i="155" s="1"/>
  <c r="R3457" i="155" s="1"/>
  <c r="R3545" i="155" s="1"/>
  <c r="R3673" i="155"/>
  <c r="R3672" i="155"/>
  <c r="Q1160" i="155"/>
  <c r="Q984" i="155"/>
  <c r="J5267" i="155"/>
  <c r="J5275" i="155"/>
  <c r="J5272" i="155"/>
  <c r="N5273" i="155"/>
  <c r="N5274" i="155"/>
  <c r="H5276" i="155"/>
  <c r="N5271" i="155"/>
  <c r="G5280" i="155"/>
  <c r="G5279" i="155"/>
  <c r="H5266" i="155"/>
  <c r="N5266" i="155" s="1"/>
  <c r="H5265" i="155"/>
  <c r="N5265" i="155" s="1"/>
  <c r="H5264" i="155"/>
  <c r="N5264" i="155" s="1"/>
  <c r="H5263" i="155"/>
  <c r="H5262" i="155"/>
  <c r="H5261" i="155"/>
  <c r="H5260" i="155"/>
  <c r="J5260" i="155" s="1"/>
  <c r="G5192" i="155"/>
  <c r="G5191" i="155"/>
  <c r="G5104" i="155"/>
  <c r="G5103" i="155"/>
  <c r="G5016" i="155"/>
  <c r="G5015" i="155"/>
  <c r="G4840" i="155"/>
  <c r="G4839" i="155"/>
  <c r="G4752" i="155"/>
  <c r="G4751" i="155"/>
  <c r="G4664" i="155"/>
  <c r="G4663" i="155"/>
  <c r="G4576" i="155"/>
  <c r="G4575" i="155"/>
  <c r="G4488" i="155"/>
  <c r="G4487" i="155"/>
  <c r="G4400" i="155"/>
  <c r="G4399" i="155"/>
  <c r="G4312" i="155"/>
  <c r="G4311" i="155"/>
  <c r="G4224" i="155"/>
  <c r="G4223" i="155"/>
  <c r="G3960" i="155"/>
  <c r="G3959" i="155"/>
  <c r="G3872" i="155"/>
  <c r="G3871" i="155"/>
  <c r="G3608" i="155"/>
  <c r="G3607" i="155"/>
  <c r="G3432" i="155"/>
  <c r="G3431" i="155"/>
  <c r="G3344" i="155"/>
  <c r="G3343" i="155"/>
  <c r="G3168" i="155"/>
  <c r="G3167" i="155"/>
  <c r="G3080" i="155"/>
  <c r="G3079" i="155"/>
  <c r="G2904" i="155"/>
  <c r="G2903" i="155"/>
  <c r="G2640" i="155"/>
  <c r="G2639" i="155"/>
  <c r="G2464" i="155"/>
  <c r="G2463" i="155"/>
  <c r="G2376" i="155"/>
  <c r="G2375" i="155"/>
  <c r="G2288" i="155"/>
  <c r="G2287" i="155"/>
  <c r="G2200" i="155"/>
  <c r="G2199" i="155"/>
  <c r="G2112" i="155"/>
  <c r="G2111" i="155"/>
  <c r="G968" i="155"/>
  <c r="G967" i="155"/>
  <c r="G704" i="155"/>
  <c r="G703" i="155"/>
  <c r="G616" i="155"/>
  <c r="G615" i="155"/>
  <c r="G440" i="155"/>
  <c r="G439" i="155"/>
  <c r="G352" i="155"/>
  <c r="G351" i="155"/>
  <c r="G264" i="155"/>
  <c r="G263" i="155"/>
  <c r="G176" i="155"/>
  <c r="G175" i="155"/>
  <c r="G88" i="155"/>
  <c r="G87" i="155"/>
  <c r="R3760" i="155" l="1"/>
  <c r="R3848" i="155" s="1"/>
  <c r="R3936" i="155" s="1"/>
  <c r="R4024" i="155" s="1"/>
  <c r="R4112" i="155" s="1"/>
  <c r="R4200" i="155" s="1"/>
  <c r="R4288" i="155" s="1"/>
  <c r="R3761" i="155"/>
  <c r="R3849" i="155" s="1"/>
  <c r="R3937" i="155" s="1"/>
  <c r="R4025" i="155" s="1"/>
  <c r="R4113" i="155" s="1"/>
  <c r="R4201" i="155" s="1"/>
  <c r="R4289" i="155" s="1"/>
  <c r="U18" i="174"/>
  <c r="R18" i="174"/>
  <c r="Q18" i="174"/>
  <c r="Q20" i="174"/>
  <c r="U20" i="174"/>
  <c r="R3648" i="155"/>
  <c r="R3630" i="155"/>
  <c r="R3668" i="155"/>
  <c r="R3647" i="155"/>
  <c r="R3666" i="155"/>
  <c r="R3643" i="155"/>
  <c r="R3637" i="155"/>
  <c r="R3635" i="155"/>
  <c r="R3670" i="155"/>
  <c r="R3671" i="155"/>
  <c r="R3651" i="155"/>
  <c r="R3652" i="155"/>
  <c r="R3665" i="155"/>
  <c r="R3645" i="155"/>
  <c r="R3629" i="155"/>
  <c r="R3627" i="155"/>
  <c r="R3675" i="155"/>
  <c r="R3650" i="155"/>
  <c r="R3678" i="155"/>
  <c r="R3683" i="155"/>
  <c r="R3667" i="155"/>
  <c r="R3680" i="155"/>
  <c r="R3677" i="155"/>
  <c r="R3660" i="155"/>
  <c r="R3658" i="155"/>
  <c r="R3669" i="155"/>
  <c r="R3662" i="155"/>
  <c r="R3691" i="155"/>
  <c r="R3634" i="155"/>
  <c r="R3628" i="155"/>
  <c r="R3631" i="155"/>
  <c r="R3653" i="155"/>
  <c r="R3654" i="155"/>
  <c r="R3663" i="155"/>
  <c r="R3638" i="155"/>
  <c r="R3688" i="155"/>
  <c r="R3661" i="155"/>
  <c r="R3632" i="155"/>
  <c r="R3674" i="155"/>
  <c r="R3681" i="155"/>
  <c r="R3636" i="155"/>
  <c r="R3682" i="155"/>
  <c r="R3644" i="155"/>
  <c r="R3649" i="155"/>
  <c r="R3642" i="155"/>
  <c r="R3664" i="155"/>
  <c r="R3676" i="155"/>
  <c r="R3659" i="155"/>
  <c r="R3690" i="155"/>
  <c r="R3687" i="155"/>
  <c r="R3646" i="155"/>
  <c r="R3679" i="155"/>
  <c r="R3689" i="155"/>
  <c r="R3633" i="155"/>
  <c r="H2551" i="155"/>
  <c r="J5276" i="155"/>
  <c r="N5276" i="155"/>
  <c r="H5268" i="155"/>
  <c r="J5264" i="155"/>
  <c r="N5260" i="155"/>
  <c r="J5266" i="155"/>
  <c r="N5263" i="155"/>
  <c r="J5263" i="155"/>
  <c r="N5262" i="155"/>
  <c r="J5262" i="155"/>
  <c r="N5261" i="155"/>
  <c r="J5261" i="155"/>
  <c r="J5265" i="155"/>
  <c r="R3775" i="155" l="1"/>
  <c r="R3863" i="155" s="1"/>
  <c r="R3951" i="155" s="1"/>
  <c r="R4039" i="155" s="1"/>
  <c r="R4127" i="155" s="1"/>
  <c r="R4215" i="155" s="1"/>
  <c r="R4303" i="155" s="1"/>
  <c r="R3757" i="155"/>
  <c r="R3845" i="155" s="1"/>
  <c r="R3933" i="155" s="1"/>
  <c r="R4021" i="155" s="1"/>
  <c r="R4109" i="155" s="1"/>
  <c r="R4197" i="155" s="1"/>
  <c r="R4285" i="155" s="1"/>
  <c r="R3759" i="155"/>
  <c r="R3847" i="155" s="1"/>
  <c r="R3935" i="155" s="1"/>
  <c r="R4023" i="155" s="1"/>
  <c r="R4111" i="155" s="1"/>
  <c r="R4199" i="155" s="1"/>
  <c r="R4287" i="155" s="1"/>
  <c r="R3718" i="155"/>
  <c r="R3806" i="155" s="1"/>
  <c r="R3894" i="155" s="1"/>
  <c r="R3982" i="155" s="1"/>
  <c r="R4070" i="155" s="1"/>
  <c r="R4158" i="155" s="1"/>
  <c r="R4246" i="155" s="1"/>
  <c r="R3778" i="155"/>
  <c r="R3866" i="155" s="1"/>
  <c r="R3954" i="155" s="1"/>
  <c r="R4042" i="155" s="1"/>
  <c r="R4130" i="155" s="1"/>
  <c r="R4218" i="155" s="1"/>
  <c r="R4306" i="155" s="1"/>
  <c r="R3763" i="155"/>
  <c r="R3851" i="155" s="1"/>
  <c r="R3939" i="155" s="1"/>
  <c r="R4027" i="155" s="1"/>
  <c r="R4115" i="155" s="1"/>
  <c r="R4203" i="155" s="1"/>
  <c r="R4291" i="155" s="1"/>
  <c r="R3769" i="155"/>
  <c r="R3857" i="155" s="1"/>
  <c r="R3945" i="155" s="1"/>
  <c r="R4033" i="155" s="1"/>
  <c r="R4121" i="155" s="1"/>
  <c r="R4209" i="155" s="1"/>
  <c r="R4297" i="155" s="1"/>
  <c r="R3719" i="155"/>
  <c r="R3807" i="155" s="1"/>
  <c r="R3895" i="155" s="1"/>
  <c r="R3983" i="155" s="1"/>
  <c r="R4071" i="155" s="1"/>
  <c r="R4159" i="155" s="1"/>
  <c r="R4247" i="155" s="1"/>
  <c r="R3717" i="155"/>
  <c r="R3805" i="155" s="1"/>
  <c r="R3893" i="155" s="1"/>
  <c r="R3981" i="155" s="1"/>
  <c r="R4069" i="155" s="1"/>
  <c r="R4157" i="155" s="1"/>
  <c r="R4245" i="155" s="1"/>
  <c r="R3721" i="155"/>
  <c r="R3809" i="155" s="1"/>
  <c r="R3897" i="155" s="1"/>
  <c r="R3985" i="155" s="1"/>
  <c r="R4073" i="155" s="1"/>
  <c r="R4161" i="155" s="1"/>
  <c r="R4249" i="155" s="1"/>
  <c r="R3752" i="155"/>
  <c r="R3840" i="155" s="1"/>
  <c r="R3928" i="155" s="1"/>
  <c r="R4016" i="155" s="1"/>
  <c r="R4104" i="155" s="1"/>
  <c r="R4192" i="155" s="1"/>
  <c r="R4280" i="155" s="1"/>
  <c r="R3720" i="155"/>
  <c r="R3808" i="155" s="1"/>
  <c r="R3896" i="155" s="1"/>
  <c r="R3984" i="155" s="1"/>
  <c r="R4072" i="155" s="1"/>
  <c r="R4160" i="155" s="1"/>
  <c r="R4248" i="155" s="1"/>
  <c r="R3716" i="155"/>
  <c r="R3804" i="155" s="1"/>
  <c r="R3892" i="155" s="1"/>
  <c r="R3980" i="155" s="1"/>
  <c r="R4068" i="155" s="1"/>
  <c r="R4156" i="155" s="1"/>
  <c r="R4244" i="155" s="1"/>
  <c r="R3768" i="155"/>
  <c r="R3856" i="155" s="1"/>
  <c r="R3944" i="155" s="1"/>
  <c r="R4032" i="155" s="1"/>
  <c r="R4120" i="155" s="1"/>
  <c r="R4208" i="155" s="1"/>
  <c r="R4296" i="155" s="1"/>
  <c r="R3733" i="155"/>
  <c r="R3821" i="155" s="1"/>
  <c r="R3909" i="155" s="1"/>
  <c r="R3997" i="155" s="1"/>
  <c r="R4085" i="155" s="1"/>
  <c r="R4173" i="155" s="1"/>
  <c r="R4261" i="155" s="1"/>
  <c r="R3731" i="155"/>
  <c r="R3819" i="155" s="1"/>
  <c r="R3907" i="155" s="1"/>
  <c r="R3995" i="155" s="1"/>
  <c r="R4083" i="155" s="1"/>
  <c r="R4171" i="155" s="1"/>
  <c r="R4259" i="155" s="1"/>
  <c r="R3770" i="155"/>
  <c r="R3858" i="155" s="1"/>
  <c r="R3946" i="155" s="1"/>
  <c r="R4034" i="155" s="1"/>
  <c r="R4122" i="155" s="1"/>
  <c r="R4210" i="155" s="1"/>
  <c r="R4298" i="155" s="1"/>
  <c r="R3762" i="155"/>
  <c r="R3850" i="155" s="1"/>
  <c r="R3938" i="155" s="1"/>
  <c r="R4026" i="155" s="1"/>
  <c r="R4114" i="155" s="1"/>
  <c r="R4202" i="155" s="1"/>
  <c r="R4290" i="155" s="1"/>
  <c r="R3755" i="155"/>
  <c r="R3843" i="155" s="1"/>
  <c r="R3931" i="155" s="1"/>
  <c r="R4019" i="155" s="1"/>
  <c r="R4107" i="155" s="1"/>
  <c r="R4195" i="155" s="1"/>
  <c r="R4283" i="155" s="1"/>
  <c r="R3751" i="155"/>
  <c r="R3839" i="155" s="1"/>
  <c r="R3927" i="155" s="1"/>
  <c r="R4015" i="155" s="1"/>
  <c r="R4103" i="155" s="1"/>
  <c r="R4191" i="155" s="1"/>
  <c r="R4279" i="155" s="1"/>
  <c r="R3738" i="155"/>
  <c r="R3826" i="155" s="1"/>
  <c r="R3914" i="155" s="1"/>
  <c r="R4002" i="155" s="1"/>
  <c r="R4090" i="155" s="1"/>
  <c r="R4178" i="155" s="1"/>
  <c r="R4266" i="155" s="1"/>
  <c r="R3724" i="155"/>
  <c r="R3812" i="155" s="1"/>
  <c r="R3900" i="155" s="1"/>
  <c r="R3988" i="155" s="1"/>
  <c r="R4076" i="155" s="1"/>
  <c r="R4164" i="155" s="1"/>
  <c r="R4252" i="155" s="1"/>
  <c r="R3742" i="155"/>
  <c r="R3830" i="155" s="1"/>
  <c r="R3918" i="155" s="1"/>
  <c r="R4006" i="155" s="1"/>
  <c r="R4094" i="155" s="1"/>
  <c r="R4182" i="155" s="1"/>
  <c r="R4270" i="155" s="1"/>
  <c r="R3746" i="155"/>
  <c r="R3834" i="155" s="1"/>
  <c r="R3922" i="155" s="1"/>
  <c r="R4010" i="155" s="1"/>
  <c r="R4098" i="155" s="1"/>
  <c r="R4186" i="155" s="1"/>
  <c r="R4274" i="155" s="1"/>
  <c r="R3758" i="155"/>
  <c r="R3846" i="155" s="1"/>
  <c r="R3934" i="155" s="1"/>
  <c r="R4022" i="155" s="1"/>
  <c r="R4110" i="155" s="1"/>
  <c r="R4198" i="155" s="1"/>
  <c r="R4286" i="155" s="1"/>
  <c r="R3736" i="155"/>
  <c r="R3824" i="155" s="1"/>
  <c r="R3912" i="155" s="1"/>
  <c r="R4000" i="155" s="1"/>
  <c r="R4088" i="155" s="1"/>
  <c r="R4176" i="155" s="1"/>
  <c r="R4264" i="155" s="1"/>
  <c r="R3747" i="155"/>
  <c r="R3835" i="155" s="1"/>
  <c r="R3923" i="155" s="1"/>
  <c r="R4011" i="155" s="1"/>
  <c r="R4099" i="155" s="1"/>
  <c r="R4187" i="155" s="1"/>
  <c r="R4275" i="155" s="1"/>
  <c r="R3741" i="155"/>
  <c r="R3829" i="155" s="1"/>
  <c r="R3917" i="155" s="1"/>
  <c r="R4005" i="155" s="1"/>
  <c r="R4093" i="155" s="1"/>
  <c r="R4181" i="155" s="1"/>
  <c r="R4269" i="155" s="1"/>
  <c r="R3748" i="155"/>
  <c r="R3836" i="155" s="1"/>
  <c r="R3924" i="155" s="1"/>
  <c r="R4012" i="155" s="1"/>
  <c r="R4100" i="155" s="1"/>
  <c r="R4188" i="155" s="1"/>
  <c r="R4276" i="155" s="1"/>
  <c r="R3715" i="155"/>
  <c r="R3803" i="155" s="1"/>
  <c r="R3891" i="155" s="1"/>
  <c r="R3979" i="155" s="1"/>
  <c r="R4067" i="155" s="1"/>
  <c r="R4155" i="155" s="1"/>
  <c r="R4243" i="155" s="1"/>
  <c r="R3723" i="155"/>
  <c r="R3811" i="155" s="1"/>
  <c r="R3899" i="155" s="1"/>
  <c r="R3987" i="155" s="1"/>
  <c r="R4075" i="155" s="1"/>
  <c r="R4163" i="155" s="1"/>
  <c r="R4251" i="155" s="1"/>
  <c r="R3764" i="155"/>
  <c r="R3852" i="155" s="1"/>
  <c r="R3940" i="155" s="1"/>
  <c r="R4028" i="155" s="1"/>
  <c r="R4116" i="155" s="1"/>
  <c r="R4204" i="155" s="1"/>
  <c r="R4292" i="155" s="1"/>
  <c r="R3765" i="155"/>
  <c r="R3853" i="155" s="1"/>
  <c r="R3941" i="155" s="1"/>
  <c r="R4029" i="155" s="1"/>
  <c r="R4117" i="155" s="1"/>
  <c r="R4205" i="155" s="1"/>
  <c r="R4293" i="155" s="1"/>
  <c r="R3725" i="155"/>
  <c r="R3813" i="155" s="1"/>
  <c r="R3901" i="155" s="1"/>
  <c r="R3989" i="155" s="1"/>
  <c r="R4077" i="155" s="1"/>
  <c r="R4165" i="155" s="1"/>
  <c r="R4253" i="155" s="1"/>
  <c r="R3777" i="155"/>
  <c r="R3865" i="155" s="1"/>
  <c r="R3953" i="155" s="1"/>
  <c r="R4041" i="155" s="1"/>
  <c r="R4129" i="155" s="1"/>
  <c r="R4217" i="155" s="1"/>
  <c r="R4305" i="155" s="1"/>
  <c r="R3730" i="155"/>
  <c r="R3818" i="155" s="1"/>
  <c r="R3906" i="155" s="1"/>
  <c r="R3994" i="155" s="1"/>
  <c r="R4082" i="155" s="1"/>
  <c r="R4170" i="155" s="1"/>
  <c r="R4258" i="155" s="1"/>
  <c r="R3749" i="155"/>
  <c r="R3837" i="155" s="1"/>
  <c r="R3925" i="155" s="1"/>
  <c r="R4013" i="155" s="1"/>
  <c r="R4101" i="155" s="1"/>
  <c r="R4189" i="155" s="1"/>
  <c r="R4277" i="155" s="1"/>
  <c r="R3722" i="155"/>
  <c r="R3810" i="155" s="1"/>
  <c r="R3898" i="155" s="1"/>
  <c r="R3986" i="155" s="1"/>
  <c r="R4074" i="155" s="1"/>
  <c r="R4162" i="155" s="1"/>
  <c r="R4250" i="155" s="1"/>
  <c r="R3753" i="155"/>
  <c r="R3841" i="155" s="1"/>
  <c r="R3929" i="155" s="1"/>
  <c r="R4017" i="155" s="1"/>
  <c r="R4105" i="155" s="1"/>
  <c r="R4193" i="155" s="1"/>
  <c r="R4281" i="155" s="1"/>
  <c r="R3754" i="155"/>
  <c r="R3842" i="155" s="1"/>
  <c r="R3930" i="155" s="1"/>
  <c r="R4018" i="155" s="1"/>
  <c r="R4106" i="155" s="1"/>
  <c r="R4194" i="155" s="1"/>
  <c r="R4282" i="155" s="1"/>
  <c r="R3767" i="155"/>
  <c r="R3855" i="155" s="1"/>
  <c r="R3943" i="155" s="1"/>
  <c r="R4031" i="155" s="1"/>
  <c r="R4119" i="155" s="1"/>
  <c r="R4207" i="155" s="1"/>
  <c r="R4295" i="155" s="1"/>
  <c r="R3737" i="155"/>
  <c r="R3825" i="155" s="1"/>
  <c r="R3913" i="155" s="1"/>
  <c r="R4001" i="155" s="1"/>
  <c r="R4089" i="155" s="1"/>
  <c r="R4177" i="155" s="1"/>
  <c r="R4265" i="155" s="1"/>
  <c r="R3776" i="155"/>
  <c r="R3864" i="155" s="1"/>
  <c r="R3952" i="155" s="1"/>
  <c r="R4040" i="155" s="1"/>
  <c r="R4128" i="155" s="1"/>
  <c r="R4216" i="155" s="1"/>
  <c r="R4304" i="155" s="1"/>
  <c r="R3779" i="155"/>
  <c r="R3867" i="155" s="1"/>
  <c r="R3955" i="155" s="1"/>
  <c r="R4043" i="155" s="1"/>
  <c r="R4131" i="155" s="1"/>
  <c r="R4219" i="155" s="1"/>
  <c r="R4307" i="155" s="1"/>
  <c r="R3771" i="155"/>
  <c r="R3859" i="155" s="1"/>
  <c r="R3947" i="155" s="1"/>
  <c r="R4035" i="155" s="1"/>
  <c r="R4123" i="155" s="1"/>
  <c r="R4211" i="155" s="1"/>
  <c r="R4299" i="155" s="1"/>
  <c r="R3740" i="155"/>
  <c r="R3828" i="155" s="1"/>
  <c r="R3916" i="155" s="1"/>
  <c r="R4004" i="155" s="1"/>
  <c r="R4092" i="155" s="1"/>
  <c r="R4180" i="155" s="1"/>
  <c r="R4268" i="155" s="1"/>
  <c r="R3735" i="155"/>
  <c r="R3823" i="155" s="1"/>
  <c r="R3911" i="155" s="1"/>
  <c r="R3999" i="155" s="1"/>
  <c r="R4087" i="155" s="1"/>
  <c r="R4175" i="155" s="1"/>
  <c r="R4263" i="155" s="1"/>
  <c r="R3734" i="155"/>
  <c r="R3822" i="155" s="1"/>
  <c r="R3910" i="155" s="1"/>
  <c r="R3998" i="155" s="1"/>
  <c r="R4086" i="155" s="1"/>
  <c r="R4174" i="155" s="1"/>
  <c r="R4262" i="155" s="1"/>
  <c r="R3732" i="155"/>
  <c r="R3820" i="155" s="1"/>
  <c r="R3908" i="155" s="1"/>
  <c r="R3996" i="155" s="1"/>
  <c r="R4084" i="155" s="1"/>
  <c r="R4172" i="155" s="1"/>
  <c r="R4260" i="155" s="1"/>
  <c r="R3726" i="155"/>
  <c r="R3814" i="155" s="1"/>
  <c r="R3902" i="155" s="1"/>
  <c r="R3990" i="155" s="1"/>
  <c r="R4078" i="155" s="1"/>
  <c r="R4166" i="155" s="1"/>
  <c r="R4254" i="155" s="1"/>
  <c r="R3750" i="155"/>
  <c r="R3838" i="155" s="1"/>
  <c r="R3926" i="155" s="1"/>
  <c r="R4014" i="155" s="1"/>
  <c r="R4102" i="155" s="1"/>
  <c r="R4190" i="155" s="1"/>
  <c r="R4278" i="155" s="1"/>
  <c r="R3766" i="155"/>
  <c r="R3854" i="155" s="1"/>
  <c r="R3942" i="155" s="1"/>
  <c r="R4030" i="155" s="1"/>
  <c r="R4118" i="155" s="1"/>
  <c r="R4206" i="155" s="1"/>
  <c r="R4294" i="155" s="1"/>
  <c r="R3739" i="155"/>
  <c r="R3827" i="155" s="1"/>
  <c r="R3915" i="155" s="1"/>
  <c r="R4003" i="155" s="1"/>
  <c r="R4091" i="155" s="1"/>
  <c r="R4179" i="155" s="1"/>
  <c r="R4267" i="155" s="1"/>
  <c r="R3756" i="155"/>
  <c r="R3844" i="155" s="1"/>
  <c r="R3932" i="155" s="1"/>
  <c r="R4020" i="155" s="1"/>
  <c r="R4108" i="155" s="1"/>
  <c r="R4196" i="155" s="1"/>
  <c r="R4284" i="155" s="1"/>
  <c r="S18" i="174"/>
  <c r="V20" i="174"/>
  <c r="V18" i="174"/>
  <c r="R20" i="174"/>
  <c r="R4377" i="155"/>
  <c r="R4465" i="155" s="1"/>
  <c r="R4376" i="155"/>
  <c r="R4464" i="155" s="1"/>
  <c r="H2552" i="155"/>
  <c r="H2553" i="155" s="1"/>
  <c r="H2554" i="155" s="1"/>
  <c r="E35" i="179" s="1"/>
  <c r="H5278" i="155"/>
  <c r="E33" i="175" l="1"/>
  <c r="F33" i="175" s="1"/>
  <c r="E33" i="173"/>
  <c r="F33" i="173" s="1"/>
  <c r="E39" i="67"/>
  <c r="E35" i="174"/>
  <c r="F35" i="174" s="1"/>
  <c r="O2480" i="155"/>
  <c r="R4552" i="155"/>
  <c r="R4553" i="155"/>
  <c r="T18" i="174"/>
  <c r="W18" i="174"/>
  <c r="X18" i="174"/>
  <c r="T20" i="174"/>
  <c r="S20" i="174"/>
  <c r="W20" i="174"/>
  <c r="X20" i="174"/>
  <c r="F35" i="179"/>
  <c r="R4373" i="155"/>
  <c r="R4461" i="155" s="1"/>
  <c r="R4371" i="155"/>
  <c r="R4459" i="155" s="1"/>
  <c r="R4378" i="155"/>
  <c r="R4466" i="155" s="1"/>
  <c r="R4367" i="155"/>
  <c r="R4455" i="155" s="1"/>
  <c r="R4364" i="155"/>
  <c r="R4452" i="155" s="1"/>
  <c r="R4380" i="155"/>
  <c r="R4468" i="155" s="1"/>
  <c r="R4366" i="155"/>
  <c r="R4454" i="155" s="1"/>
  <c r="R4385" i="155"/>
  <c r="R4473" i="155" s="1"/>
  <c r="R4391" i="155"/>
  <c r="R4479" i="155" s="1"/>
  <c r="R4392" i="155"/>
  <c r="R4480" i="155" s="1"/>
  <c r="R4350" i="155"/>
  <c r="R4438" i="155" s="1"/>
  <c r="R4365" i="155"/>
  <c r="R4453" i="155" s="1"/>
  <c r="R4336" i="155"/>
  <c r="R4424" i="155" s="1"/>
  <c r="R4368" i="155"/>
  <c r="R4456" i="155" s="1"/>
  <c r="R4387" i="155"/>
  <c r="R4475" i="155" s="1"/>
  <c r="R4362" i="155"/>
  <c r="R4450" i="155" s="1"/>
  <c r="R4358" i="155"/>
  <c r="R4446" i="155" s="1"/>
  <c r="R4386" i="155"/>
  <c r="R4474" i="155" s="1"/>
  <c r="R4346" i="155"/>
  <c r="R4434" i="155" s="1"/>
  <c r="R4383" i="155"/>
  <c r="R4471" i="155" s="1"/>
  <c r="R4341" i="155"/>
  <c r="R4429" i="155" s="1"/>
  <c r="R4333" i="155"/>
  <c r="R4421" i="155" s="1"/>
  <c r="R4349" i="155"/>
  <c r="R4437" i="155" s="1"/>
  <c r="R4334" i="155"/>
  <c r="R4422" i="155" s="1"/>
  <c r="R4370" i="155"/>
  <c r="R4458" i="155" s="1"/>
  <c r="R4339" i="155"/>
  <c r="R4427" i="155" s="1"/>
  <c r="R4375" i="155"/>
  <c r="R4463" i="155" s="1"/>
  <c r="R4355" i="155"/>
  <c r="R4443" i="155" s="1"/>
  <c r="R4351" i="155"/>
  <c r="R4439" i="155" s="1"/>
  <c r="R4384" i="155"/>
  <c r="R4472" i="155" s="1"/>
  <c r="R4379" i="155"/>
  <c r="R4467" i="155" s="1"/>
  <c r="R4357" i="155"/>
  <c r="R4445" i="155" s="1"/>
  <c r="R4338" i="155"/>
  <c r="R4426" i="155" s="1"/>
  <c r="R4340" i="155"/>
  <c r="R4428" i="155" s="1"/>
  <c r="R4342" i="155"/>
  <c r="R4430" i="155" s="1"/>
  <c r="R4363" i="155"/>
  <c r="R4451" i="155" s="1"/>
  <c r="R4348" i="155"/>
  <c r="R4436" i="155" s="1"/>
  <c r="R4394" i="155"/>
  <c r="R4482" i="155" s="1"/>
  <c r="R4337" i="155"/>
  <c r="R4425" i="155" s="1"/>
  <c r="R4353" i="155"/>
  <c r="R4441" i="155" s="1"/>
  <c r="R4372" i="155"/>
  <c r="R4460" i="155" s="1"/>
  <c r="R4381" i="155"/>
  <c r="R4469" i="155" s="1"/>
  <c r="R4352" i="155"/>
  <c r="R4440" i="155" s="1"/>
  <c r="R4335" i="155"/>
  <c r="R4423" i="155" s="1"/>
  <c r="R4331" i="155"/>
  <c r="R4419" i="155" s="1"/>
  <c r="R4374" i="155"/>
  <c r="R4462" i="155" s="1"/>
  <c r="R4354" i="155"/>
  <c r="R4442" i="155" s="1"/>
  <c r="R4356" i="155"/>
  <c r="R4444" i="155" s="1"/>
  <c r="R4332" i="155"/>
  <c r="R4420" i="155" s="1"/>
  <c r="R4382" i="155"/>
  <c r="R4470" i="155" s="1"/>
  <c r="R4393" i="155"/>
  <c r="R4481" i="155" s="1"/>
  <c r="R4395" i="155"/>
  <c r="R4483" i="155" s="1"/>
  <c r="R4369" i="155"/>
  <c r="R4457" i="155" s="1"/>
  <c r="R4347" i="155"/>
  <c r="R4435" i="155" s="1"/>
  <c r="N5248" i="155"/>
  <c r="N5249" i="155"/>
  <c r="N5246" i="155"/>
  <c r="N5247" i="155"/>
  <c r="N5229" i="155"/>
  <c r="N5245" i="155"/>
  <c r="N5212" i="155"/>
  <c r="N5213" i="155"/>
  <c r="N5211" i="155"/>
  <c r="J5242" i="155"/>
  <c r="N5242" i="155" s="1"/>
  <c r="N5243" i="155"/>
  <c r="N5244" i="155"/>
  <c r="N5227" i="155"/>
  <c r="N5228" i="155"/>
  <c r="H4751" i="155"/>
  <c r="H4752" i="155" s="1"/>
  <c r="H4753" i="155" s="1"/>
  <c r="H4754" i="155" s="1"/>
  <c r="E60" i="179" s="1"/>
  <c r="H4311" i="155"/>
  <c r="H4312" i="155" s="1"/>
  <c r="H4313" i="155" s="1"/>
  <c r="H4314" i="155" s="1"/>
  <c r="E55" i="179" s="1"/>
  <c r="H3431" i="155"/>
  <c r="H3432" i="155" s="1"/>
  <c r="H3433" i="155" s="1"/>
  <c r="H3434" i="155" s="1"/>
  <c r="E45" i="179" s="1"/>
  <c r="P5208" i="155"/>
  <c r="H2287" i="155"/>
  <c r="H2288" i="155" s="1"/>
  <c r="H2289" i="155" s="1"/>
  <c r="H2290" i="155" s="1"/>
  <c r="E32" i="179" s="1"/>
  <c r="N2552" i="155"/>
  <c r="N2554" i="155" s="1"/>
  <c r="J2552" i="155"/>
  <c r="H3607" i="155"/>
  <c r="H3608" i="155" s="1"/>
  <c r="H3609" i="155" s="1"/>
  <c r="H3610" i="155" s="1"/>
  <c r="E47" i="179" s="1"/>
  <c r="H5191" i="155"/>
  <c r="H4223" i="155"/>
  <c r="H4224" i="155" s="1"/>
  <c r="H4225" i="155" s="1"/>
  <c r="H4226" i="155" s="1"/>
  <c r="E54" i="179" s="1"/>
  <c r="H263" i="155"/>
  <c r="H4487" i="155"/>
  <c r="H4488" i="155" s="1"/>
  <c r="H4489" i="155" s="1"/>
  <c r="H4490" i="155" s="1"/>
  <c r="E57" i="179" s="1"/>
  <c r="H2375" i="155"/>
  <c r="H2376" i="155" s="1"/>
  <c r="H2377" i="155" s="1"/>
  <c r="H2378" i="155" s="1"/>
  <c r="E33" i="179" s="1"/>
  <c r="H175" i="155"/>
  <c r="H176" i="155" s="1"/>
  <c r="H177" i="155" s="1"/>
  <c r="H178" i="155" s="1"/>
  <c r="E8" i="179" s="1"/>
  <c r="H5279" i="155"/>
  <c r="H5280" i="155" s="1"/>
  <c r="H5281" i="155" s="1"/>
  <c r="H5282" i="155" s="1"/>
  <c r="E66" i="179" s="1"/>
  <c r="H967" i="155"/>
  <c r="H968" i="155" s="1"/>
  <c r="H969" i="155" s="1"/>
  <c r="H970" i="155" s="1"/>
  <c r="E17" i="179" s="1"/>
  <c r="H3871" i="155"/>
  <c r="H3872" i="155" s="1"/>
  <c r="H3873" i="155" s="1"/>
  <c r="H3874" i="155" s="1"/>
  <c r="E50" i="179" s="1"/>
  <c r="H4575" i="155"/>
  <c r="H4576" i="155" s="1"/>
  <c r="H439" i="155"/>
  <c r="H440" i="155" s="1"/>
  <c r="H441" i="155" s="1"/>
  <c r="H442" i="155" s="1"/>
  <c r="E11" i="179" s="1"/>
  <c r="H5015" i="155"/>
  <c r="H5016" i="155" s="1"/>
  <c r="H4663" i="155"/>
  <c r="H4664" i="155" s="1"/>
  <c r="H4665" i="155" s="1"/>
  <c r="H4666" i="155" s="1"/>
  <c r="E59" i="179" s="1"/>
  <c r="H3959" i="155"/>
  <c r="H3960" i="155" s="1"/>
  <c r="H3961" i="155" s="1"/>
  <c r="H3962" i="155" s="1"/>
  <c r="E51" i="179" s="1"/>
  <c r="H3343" i="155"/>
  <c r="H3344" i="155" s="1"/>
  <c r="H3345" i="155" s="1"/>
  <c r="H3346" i="155" s="1"/>
  <c r="E44" i="179" s="1"/>
  <c r="H2903" i="155"/>
  <c r="H2904" i="155" s="1"/>
  <c r="H2905" i="155" s="1"/>
  <c r="H2906" i="155" s="1"/>
  <c r="E39" i="179" s="1"/>
  <c r="H351" i="155"/>
  <c r="H352" i="155" s="1"/>
  <c r="H353" i="155" s="1"/>
  <c r="H354" i="155" s="1"/>
  <c r="E10" i="179" s="1"/>
  <c r="H703" i="155"/>
  <c r="H704" i="155" s="1"/>
  <c r="H705" i="155" s="1"/>
  <c r="H706" i="155" s="1"/>
  <c r="E14" i="179" s="1"/>
  <c r="H2463" i="155"/>
  <c r="H2199" i="155"/>
  <c r="H4399" i="155"/>
  <c r="H4400" i="155" s="1"/>
  <c r="H4401" i="155" s="1"/>
  <c r="H4402" i="155" s="1"/>
  <c r="E56" i="179" s="1"/>
  <c r="H3079" i="155"/>
  <c r="H3080" i="155" s="1"/>
  <c r="H3081" i="155" s="1"/>
  <c r="H3082" i="155" s="1"/>
  <c r="E41" i="179" s="1"/>
  <c r="H2639" i="155"/>
  <c r="H2640" i="155" s="1"/>
  <c r="H2641" i="155" s="1"/>
  <c r="H2642" i="155" s="1"/>
  <c r="E36" i="179" s="1"/>
  <c r="H4839" i="155"/>
  <c r="H4840" i="155" s="1"/>
  <c r="H4841" i="155" s="1"/>
  <c r="H4842" i="155" s="1"/>
  <c r="E61" i="179" s="1"/>
  <c r="H3167" i="155"/>
  <c r="H3168" i="155" s="1"/>
  <c r="H3169" i="155" s="1"/>
  <c r="H3170" i="155" s="1"/>
  <c r="E42" i="179" s="1"/>
  <c r="H2111" i="155"/>
  <c r="H2112" i="155" s="1"/>
  <c r="H5103" i="155"/>
  <c r="H87" i="155"/>
  <c r="H33" i="173" l="1"/>
  <c r="H33" i="175"/>
  <c r="E52" i="175"/>
  <c r="F52" i="175" s="1"/>
  <c r="E64" i="67"/>
  <c r="E52" i="173"/>
  <c r="F52" i="173" s="1"/>
  <c r="E58" i="67"/>
  <c r="E48" i="173"/>
  <c r="F48" i="173" s="1"/>
  <c r="E59" i="175"/>
  <c r="F59" i="175" s="1"/>
  <c r="E59" i="173"/>
  <c r="F59" i="173" s="1"/>
  <c r="E73" i="67"/>
  <c r="E37" i="175"/>
  <c r="F37" i="175" s="1"/>
  <c r="E37" i="173"/>
  <c r="F37" i="173" s="1"/>
  <c r="E45" i="67"/>
  <c r="E17" i="67"/>
  <c r="E15" i="173"/>
  <c r="F15" i="173" s="1"/>
  <c r="E45" i="175"/>
  <c r="F45" i="175" s="1"/>
  <c r="E45" i="173"/>
  <c r="F45" i="173" s="1"/>
  <c r="E55" i="67"/>
  <c r="E40" i="67"/>
  <c r="E34" i="173"/>
  <c r="F34" i="173" s="1"/>
  <c r="E42" i="175"/>
  <c r="F42" i="175" s="1"/>
  <c r="E52" i="67"/>
  <c r="E42" i="173"/>
  <c r="F42" i="173" s="1"/>
  <c r="E64" i="175"/>
  <c r="F64" i="175" s="1"/>
  <c r="E80" i="67"/>
  <c r="E64" i="173"/>
  <c r="F64" i="173" s="1"/>
  <c r="E8" i="175"/>
  <c r="F8" i="175" s="1"/>
  <c r="E9" i="67"/>
  <c r="E8" i="173"/>
  <c r="F8" i="173" s="1"/>
  <c r="E39" i="175"/>
  <c r="F39" i="175" s="1"/>
  <c r="E48" i="67"/>
  <c r="E39" i="173"/>
  <c r="F39" i="173" s="1"/>
  <c r="E31" i="175"/>
  <c r="F31" i="175" s="1"/>
  <c r="E37" i="67"/>
  <c r="E31" i="173"/>
  <c r="F31" i="173" s="1"/>
  <c r="E30" i="175"/>
  <c r="F30" i="175" s="1"/>
  <c r="E36" i="67"/>
  <c r="E30" i="173"/>
  <c r="F30" i="173" s="1"/>
  <c r="E12" i="175"/>
  <c r="F12" i="175" s="1"/>
  <c r="E14" i="67"/>
  <c r="E12" i="173"/>
  <c r="F12" i="173" s="1"/>
  <c r="E49" i="67"/>
  <c r="E40" i="173"/>
  <c r="F40" i="173" s="1"/>
  <c r="E6" i="175"/>
  <c r="F6" i="175" s="1"/>
  <c r="E7" i="67"/>
  <c r="E6" i="173"/>
  <c r="F6" i="173" s="1"/>
  <c r="E57" i="175"/>
  <c r="F57" i="175" s="1"/>
  <c r="E57" i="173"/>
  <c r="F57" i="173" s="1"/>
  <c r="E69" i="67"/>
  <c r="E55" i="175"/>
  <c r="F55" i="175" s="1"/>
  <c r="E67" i="67"/>
  <c r="E55" i="173"/>
  <c r="F55" i="173" s="1"/>
  <c r="E53" i="175"/>
  <c r="F53" i="175" s="1"/>
  <c r="E53" i="173"/>
  <c r="F53" i="173" s="1"/>
  <c r="E65" i="67"/>
  <c r="E58" i="175"/>
  <c r="F58" i="175" s="1"/>
  <c r="E72" i="67"/>
  <c r="E58" i="173"/>
  <c r="F58" i="173" s="1"/>
  <c r="E49" i="173"/>
  <c r="F49" i="173" s="1"/>
  <c r="E59" i="67"/>
  <c r="E54" i="175"/>
  <c r="F54" i="175" s="1"/>
  <c r="E66" i="67"/>
  <c r="E54" i="173"/>
  <c r="F54" i="173" s="1"/>
  <c r="E9" i="175"/>
  <c r="F9" i="175" s="1"/>
  <c r="E9" i="173"/>
  <c r="F9" i="173" s="1"/>
  <c r="E11" i="67"/>
  <c r="E43" i="175"/>
  <c r="F43" i="175" s="1"/>
  <c r="E43" i="173"/>
  <c r="F43" i="173" s="1"/>
  <c r="E53" i="67"/>
  <c r="E34" i="175"/>
  <c r="F34" i="175" s="1"/>
  <c r="E40" i="175"/>
  <c r="F40" i="175" s="1"/>
  <c r="E48" i="175"/>
  <c r="F48" i="175" s="1"/>
  <c r="E49" i="175"/>
  <c r="F49" i="175" s="1"/>
  <c r="E15" i="175"/>
  <c r="F15" i="175" s="1"/>
  <c r="E60" i="174"/>
  <c r="F60" i="174" s="1"/>
  <c r="H60" i="174" s="1"/>
  <c r="R60" i="174" s="1"/>
  <c r="E61" i="174"/>
  <c r="F61" i="174" s="1"/>
  <c r="H61" i="174" s="1"/>
  <c r="R61" i="174" s="1"/>
  <c r="E39" i="174"/>
  <c r="F39" i="174" s="1"/>
  <c r="H39" i="174" s="1"/>
  <c r="E17" i="174"/>
  <c r="F17" i="174" s="1"/>
  <c r="E47" i="174"/>
  <c r="F47" i="174" s="1"/>
  <c r="E10" i="174"/>
  <c r="F10" i="174" s="1"/>
  <c r="E55" i="174"/>
  <c r="F55" i="174" s="1"/>
  <c r="L55" i="174" s="1"/>
  <c r="E50" i="174"/>
  <c r="F50" i="174" s="1"/>
  <c r="E36" i="174"/>
  <c r="F36" i="174" s="1"/>
  <c r="K36" i="174" s="1"/>
  <c r="E51" i="174"/>
  <c r="F51" i="174" s="1"/>
  <c r="E8" i="174"/>
  <c r="F8" i="174" s="1"/>
  <c r="G8" i="174" s="1"/>
  <c r="Q8" i="174" s="1"/>
  <c r="E54" i="174"/>
  <c r="F54" i="174" s="1"/>
  <c r="L54" i="174" s="1"/>
  <c r="E42" i="174"/>
  <c r="F42" i="174" s="1"/>
  <c r="E41" i="174"/>
  <c r="F41" i="174" s="1"/>
  <c r="E59" i="174"/>
  <c r="F59" i="174" s="1"/>
  <c r="L59" i="174" s="1"/>
  <c r="E33" i="174"/>
  <c r="F33" i="174" s="1"/>
  <c r="L33" i="174" s="1"/>
  <c r="E32" i="174"/>
  <c r="F32" i="174" s="1"/>
  <c r="K32" i="174" s="1"/>
  <c r="E44" i="174"/>
  <c r="F44" i="174" s="1"/>
  <c r="E56" i="174"/>
  <c r="F56" i="174" s="1"/>
  <c r="L56" i="174" s="1"/>
  <c r="E57" i="174"/>
  <c r="F57" i="174" s="1"/>
  <c r="L57" i="174" s="1"/>
  <c r="E14" i="174"/>
  <c r="F14" i="174" s="1"/>
  <c r="G14" i="174" s="1"/>
  <c r="L35" i="174"/>
  <c r="K35" i="174"/>
  <c r="E66" i="174"/>
  <c r="F66" i="174" s="1"/>
  <c r="H66" i="174" s="1"/>
  <c r="R66" i="174" s="1"/>
  <c r="E11" i="174"/>
  <c r="F11" i="174" s="1"/>
  <c r="G11" i="174" s="1"/>
  <c r="E45" i="174"/>
  <c r="F45" i="174" s="1"/>
  <c r="Q2480" i="155"/>
  <c r="O3800" i="155"/>
  <c r="O4768" i="155"/>
  <c r="O3536" i="155"/>
  <c r="O2568" i="155"/>
  <c r="O3888" i="155"/>
  <c r="O2216" i="155"/>
  <c r="O4592" i="155"/>
  <c r="R4641" i="155"/>
  <c r="R4729" i="155" s="1"/>
  <c r="R4817" i="155" s="1"/>
  <c r="R4905" i="155" s="1"/>
  <c r="R4993" i="155" s="1"/>
  <c r="R5081" i="155" s="1"/>
  <c r="R5169" i="155" s="1"/>
  <c r="R5257" i="155" s="1"/>
  <c r="R4640" i="155"/>
  <c r="R4728" i="155" s="1"/>
  <c r="R4816" i="155" s="1"/>
  <c r="R4904" i="155" s="1"/>
  <c r="R4992" i="155" s="1"/>
  <c r="R5080" i="155" s="1"/>
  <c r="R5168" i="155" s="1"/>
  <c r="R5256" i="155" s="1"/>
  <c r="H5104" i="155"/>
  <c r="R4532" i="155"/>
  <c r="R4510" i="155"/>
  <c r="R4513" i="155"/>
  <c r="R4555" i="155"/>
  <c r="R4525" i="155"/>
  <c r="R4563" i="155"/>
  <c r="R4542" i="155"/>
  <c r="R4523" i="155"/>
  <c r="R4550" i="155"/>
  <c r="R4570" i="155"/>
  <c r="R4560" i="155"/>
  <c r="R4509" i="155"/>
  <c r="R4544" i="155"/>
  <c r="R4556" i="155"/>
  <c r="R4571" i="155"/>
  <c r="R4511" i="155"/>
  <c r="R4539" i="155"/>
  <c r="R4531" i="155"/>
  <c r="R4559" i="155"/>
  <c r="R4541" i="155"/>
  <c r="R4543" i="155"/>
  <c r="R4533" i="155"/>
  <c r="R4530" i="155"/>
  <c r="R4527" i="155"/>
  <c r="R4569" i="155"/>
  <c r="R4551" i="155"/>
  <c r="R4554" i="155"/>
  <c r="R4538" i="155"/>
  <c r="R4545" i="155"/>
  <c r="R4524" i="155"/>
  <c r="R4512" i="155"/>
  <c r="R4518" i="155"/>
  <c r="R4522" i="155"/>
  <c r="R4558" i="155"/>
  <c r="R4557" i="155"/>
  <c r="R4516" i="155"/>
  <c r="R4515" i="155"/>
  <c r="R4562" i="155"/>
  <c r="R4568" i="155"/>
  <c r="R4547" i="155"/>
  <c r="R4529" i="155"/>
  <c r="R4561" i="155"/>
  <c r="R4507" i="155"/>
  <c r="R4517" i="155"/>
  <c r="R4540" i="155"/>
  <c r="R4528" i="155"/>
  <c r="R4526" i="155"/>
  <c r="R4508" i="155"/>
  <c r="R4548" i="155"/>
  <c r="R4514" i="155"/>
  <c r="R4546" i="155"/>
  <c r="R4534" i="155"/>
  <c r="R4567" i="155"/>
  <c r="R4549" i="155"/>
  <c r="O18" i="174"/>
  <c r="M18" i="174"/>
  <c r="N18" i="174" s="1"/>
  <c r="F56" i="179"/>
  <c r="F59" i="179"/>
  <c r="F33" i="179"/>
  <c r="F32" i="179"/>
  <c r="F51" i="179"/>
  <c r="F8" i="179"/>
  <c r="F11" i="179"/>
  <c r="O20" i="174"/>
  <c r="F14" i="179"/>
  <c r="F55" i="179"/>
  <c r="F61" i="179"/>
  <c r="F10" i="179"/>
  <c r="F50" i="179"/>
  <c r="F60" i="179"/>
  <c r="F57" i="179"/>
  <c r="F45" i="179"/>
  <c r="F42" i="179"/>
  <c r="F54" i="179"/>
  <c r="F36" i="179"/>
  <c r="F39" i="179"/>
  <c r="F17" i="179"/>
  <c r="F47" i="179"/>
  <c r="F41" i="179"/>
  <c r="F44" i="179"/>
  <c r="F66" i="179"/>
  <c r="M20" i="174"/>
  <c r="N20" i="174" s="1"/>
  <c r="O2832" i="155"/>
  <c r="O896" i="155"/>
  <c r="O3008" i="155"/>
  <c r="O3272" i="155"/>
  <c r="O2304" i="155"/>
  <c r="O4328" i="155"/>
  <c r="O4416" i="155"/>
  <c r="O368" i="155"/>
  <c r="O3360" i="155"/>
  <c r="O3096" i="155"/>
  <c r="O4152" i="155"/>
  <c r="O4240" i="155"/>
  <c r="O104" i="155"/>
  <c r="O632" i="155"/>
  <c r="O280" i="155"/>
  <c r="O4680" i="155"/>
  <c r="H5192" i="155"/>
  <c r="H5193" i="155" s="1"/>
  <c r="H5194" i="155" s="1"/>
  <c r="E65" i="179" s="1"/>
  <c r="H88" i="155"/>
  <c r="H89" i="155" s="1"/>
  <c r="H90" i="155" s="1"/>
  <c r="E7" i="179" s="1"/>
  <c r="H264" i="155"/>
  <c r="H265" i="155" s="1"/>
  <c r="H266" i="155" s="1"/>
  <c r="E9" i="179" s="1"/>
  <c r="J5223" i="155"/>
  <c r="J5239" i="155"/>
  <c r="N5210" i="155"/>
  <c r="N5223" i="155" s="1"/>
  <c r="N5226" i="155"/>
  <c r="N5239" i="155" s="1"/>
  <c r="O5208" i="155"/>
  <c r="H5017" i="155"/>
  <c r="H5018" i="155" s="1"/>
  <c r="E63" i="179" s="1"/>
  <c r="H4577" i="155"/>
  <c r="H4578" i="155" s="1"/>
  <c r="E58" i="179" s="1"/>
  <c r="J5268" i="155"/>
  <c r="N5268" i="155"/>
  <c r="H2464" i="155"/>
  <c r="H2465" i="155" s="1"/>
  <c r="H2466" i="155" s="1"/>
  <c r="E34" i="179" s="1"/>
  <c r="H2200" i="155"/>
  <c r="H2201" i="155" s="1"/>
  <c r="H2202" i="155" s="1"/>
  <c r="E31" i="179" s="1"/>
  <c r="H2113" i="155"/>
  <c r="H2114" i="155" s="1"/>
  <c r="E30" i="179" s="1"/>
  <c r="E5" i="175" l="1"/>
  <c r="F5" i="175" s="1"/>
  <c r="E5" i="173"/>
  <c r="F5" i="173" s="1"/>
  <c r="E6" i="67"/>
  <c r="E63" i="175"/>
  <c r="F63" i="175" s="1"/>
  <c r="E79" i="67"/>
  <c r="E63" i="173"/>
  <c r="F63" i="173" s="1"/>
  <c r="E61" i="175"/>
  <c r="F61" i="175" s="1"/>
  <c r="E75" i="67"/>
  <c r="E61" i="173"/>
  <c r="F61" i="173" s="1"/>
  <c r="E28" i="173"/>
  <c r="F28" i="173" s="1"/>
  <c r="E34" i="67"/>
  <c r="E29" i="175"/>
  <c r="F29" i="175" s="1"/>
  <c r="E29" i="173"/>
  <c r="F29" i="173" s="1"/>
  <c r="E35" i="67"/>
  <c r="E38" i="67"/>
  <c r="E32" i="173"/>
  <c r="F32" i="173" s="1"/>
  <c r="E56" i="175"/>
  <c r="F56" i="175" s="1"/>
  <c r="E68" i="67"/>
  <c r="E56" i="173"/>
  <c r="F56" i="173" s="1"/>
  <c r="E7" i="175"/>
  <c r="F7" i="175" s="1"/>
  <c r="E8" i="67"/>
  <c r="E7" i="173"/>
  <c r="F7" i="173" s="1"/>
  <c r="E28" i="175"/>
  <c r="F28" i="175" s="1"/>
  <c r="E32" i="175"/>
  <c r="F32" i="175" s="1"/>
  <c r="F115" i="67"/>
  <c r="F122" i="67"/>
  <c r="I50" i="174"/>
  <c r="S50" i="174" s="1"/>
  <c r="H50" i="174"/>
  <c r="R50" i="174" s="1"/>
  <c r="E30" i="174"/>
  <c r="F30" i="174" s="1"/>
  <c r="E31" i="174"/>
  <c r="F31" i="174" s="1"/>
  <c r="I44" i="174"/>
  <c r="H44" i="174"/>
  <c r="I45" i="174"/>
  <c r="H45" i="174"/>
  <c r="E34" i="174"/>
  <c r="F34" i="174" s="1"/>
  <c r="I51" i="174"/>
  <c r="S51" i="174" s="1"/>
  <c r="H51" i="174"/>
  <c r="R51" i="174" s="1"/>
  <c r="G17" i="174"/>
  <c r="Q17" i="174" s="1"/>
  <c r="H17" i="174"/>
  <c r="J41" i="174"/>
  <c r="I41" i="174"/>
  <c r="E9" i="174"/>
  <c r="F9" i="174" s="1"/>
  <c r="G9" i="174" s="1"/>
  <c r="Q9" i="174" s="1"/>
  <c r="I47" i="174"/>
  <c r="S47" i="174" s="1"/>
  <c r="H47" i="174"/>
  <c r="R47" i="174" s="1"/>
  <c r="E58" i="174"/>
  <c r="F58" i="174" s="1"/>
  <c r="L58" i="174" s="1"/>
  <c r="E7" i="174"/>
  <c r="F7" i="174" s="1"/>
  <c r="G7" i="174" s="1"/>
  <c r="J42" i="174"/>
  <c r="I42" i="174"/>
  <c r="E63" i="174"/>
  <c r="F63" i="174" s="1"/>
  <c r="H63" i="174" s="1"/>
  <c r="R63" i="174" s="1"/>
  <c r="E65" i="174"/>
  <c r="F65" i="174" s="1"/>
  <c r="H65" i="174" s="1"/>
  <c r="R65" i="174" s="1"/>
  <c r="H10" i="174"/>
  <c r="G10" i="174"/>
  <c r="O2128" i="155"/>
  <c r="O2392" i="155"/>
  <c r="O4504" i="155"/>
  <c r="O2040" i="155"/>
  <c r="R4657" i="155"/>
  <c r="R4745" i="155" s="1"/>
  <c r="R4833" i="155" s="1"/>
  <c r="R4921" i="155" s="1"/>
  <c r="R5009" i="155" s="1"/>
  <c r="R5097" i="155" s="1"/>
  <c r="R5185" i="155" s="1"/>
  <c r="R5273" i="155" s="1"/>
  <c r="R4611" i="155"/>
  <c r="R4699" i="155" s="1"/>
  <c r="R4787" i="155" s="1"/>
  <c r="R4875" i="155" s="1"/>
  <c r="R4963" i="155" s="1"/>
  <c r="R5051" i="155" s="1"/>
  <c r="R5139" i="155" s="1"/>
  <c r="R5227" i="155" s="1"/>
  <c r="R4614" i="155"/>
  <c r="R4702" i="155" s="1"/>
  <c r="R4790" i="155" s="1"/>
  <c r="R4878" i="155" s="1"/>
  <c r="R4966" i="155" s="1"/>
  <c r="R5054" i="155" s="1"/>
  <c r="R5142" i="155" s="1"/>
  <c r="R5230" i="155" s="1"/>
  <c r="R4656" i="155"/>
  <c r="R4744" i="155" s="1"/>
  <c r="R4832" i="155" s="1"/>
  <c r="R4920" i="155" s="1"/>
  <c r="R5008" i="155" s="1"/>
  <c r="R5096" i="155" s="1"/>
  <c r="R5184" i="155" s="1"/>
  <c r="R5272" i="155" s="1"/>
  <c r="R4600" i="155"/>
  <c r="R4688" i="155" s="1"/>
  <c r="R4776" i="155" s="1"/>
  <c r="R4864" i="155" s="1"/>
  <c r="R4952" i="155" s="1"/>
  <c r="R5040" i="155" s="1"/>
  <c r="R5128" i="155" s="1"/>
  <c r="R5216" i="155" s="1"/>
  <c r="R4618" i="155"/>
  <c r="R4706" i="155" s="1"/>
  <c r="R4794" i="155" s="1"/>
  <c r="R4882" i="155" s="1"/>
  <c r="R4970" i="155" s="1"/>
  <c r="R5058" i="155" s="1"/>
  <c r="R5146" i="155" s="1"/>
  <c r="R5234" i="155" s="1"/>
  <c r="R4659" i="155"/>
  <c r="R4747" i="155" s="1"/>
  <c r="R4835" i="155" s="1"/>
  <c r="R4923" i="155" s="1"/>
  <c r="R5011" i="155" s="1"/>
  <c r="R5099" i="155" s="1"/>
  <c r="R5187" i="155" s="1"/>
  <c r="R5275" i="155" s="1"/>
  <c r="R4630" i="155"/>
  <c r="R4718" i="155" s="1"/>
  <c r="R4806" i="155" s="1"/>
  <c r="R4894" i="155" s="1"/>
  <c r="R4982" i="155" s="1"/>
  <c r="R5070" i="155" s="1"/>
  <c r="R5158" i="155" s="1"/>
  <c r="R5246" i="155" s="1"/>
  <c r="R4637" i="155"/>
  <c r="R4725" i="155" s="1"/>
  <c r="R4813" i="155" s="1"/>
  <c r="R4901" i="155" s="1"/>
  <c r="R4989" i="155" s="1"/>
  <c r="R5077" i="155" s="1"/>
  <c r="R5165" i="155" s="1"/>
  <c r="R5253" i="155" s="1"/>
  <c r="R4616" i="155"/>
  <c r="R4704" i="155" s="1"/>
  <c r="R4792" i="155" s="1"/>
  <c r="R4880" i="155" s="1"/>
  <c r="R4968" i="155" s="1"/>
  <c r="R5056" i="155" s="1"/>
  <c r="R5144" i="155" s="1"/>
  <c r="R5232" i="155" s="1"/>
  <c r="R4650" i="155"/>
  <c r="R4738" i="155" s="1"/>
  <c r="R4826" i="155" s="1"/>
  <c r="R4914" i="155" s="1"/>
  <c r="R5002" i="155" s="1"/>
  <c r="R5090" i="155" s="1"/>
  <c r="R5178" i="155" s="1"/>
  <c r="R5266" i="155" s="1"/>
  <c r="R4612" i="155"/>
  <c r="R4700" i="155" s="1"/>
  <c r="R4788" i="155" s="1"/>
  <c r="R4876" i="155" s="1"/>
  <c r="R4964" i="155" s="1"/>
  <c r="R5052" i="155" s="1"/>
  <c r="R5140" i="155" s="1"/>
  <c r="R5228" i="155" s="1"/>
  <c r="R4621" i="155"/>
  <c r="R4709" i="155" s="1"/>
  <c r="R4797" i="155" s="1"/>
  <c r="R4885" i="155" s="1"/>
  <c r="R4973" i="155" s="1"/>
  <c r="R5061" i="155" s="1"/>
  <c r="R5149" i="155" s="1"/>
  <c r="R5237" i="155" s="1"/>
  <c r="R4644" i="155"/>
  <c r="R4732" i="155" s="1"/>
  <c r="R4820" i="155" s="1"/>
  <c r="R4908" i="155" s="1"/>
  <c r="R4996" i="155" s="1"/>
  <c r="R5084" i="155" s="1"/>
  <c r="R5172" i="155" s="1"/>
  <c r="R5260" i="155" s="1"/>
  <c r="R4651" i="155"/>
  <c r="R4739" i="155" s="1"/>
  <c r="R4827" i="155" s="1"/>
  <c r="R4915" i="155" s="1"/>
  <c r="R5003" i="155" s="1"/>
  <c r="R5091" i="155" s="1"/>
  <c r="R5179" i="155" s="1"/>
  <c r="R5267" i="155" s="1"/>
  <c r="R4655" i="155"/>
  <c r="R4743" i="155" s="1"/>
  <c r="R4831" i="155" s="1"/>
  <c r="R4919" i="155" s="1"/>
  <c r="R5007" i="155" s="1"/>
  <c r="R5095" i="155" s="1"/>
  <c r="R5183" i="155" s="1"/>
  <c r="R5271" i="155" s="1"/>
  <c r="R4628" i="155"/>
  <c r="R4716" i="155" s="1"/>
  <c r="R4804" i="155" s="1"/>
  <c r="R4892" i="155" s="1"/>
  <c r="R4980" i="155" s="1"/>
  <c r="R5068" i="155" s="1"/>
  <c r="R5156" i="155" s="1"/>
  <c r="R5244" i="155" s="1"/>
  <c r="R4603" i="155"/>
  <c r="R4691" i="155" s="1"/>
  <c r="R4779" i="155" s="1"/>
  <c r="R4867" i="155" s="1"/>
  <c r="R4955" i="155" s="1"/>
  <c r="R5043" i="155" s="1"/>
  <c r="R5131" i="155" s="1"/>
  <c r="R5219" i="155" s="1"/>
  <c r="R4633" i="155"/>
  <c r="R4721" i="155" s="1"/>
  <c r="R4809" i="155" s="1"/>
  <c r="R4897" i="155" s="1"/>
  <c r="R4985" i="155" s="1"/>
  <c r="R5073" i="155" s="1"/>
  <c r="R5161" i="155" s="1"/>
  <c r="R5249" i="155" s="1"/>
  <c r="R4631" i="155"/>
  <c r="R4719" i="155" s="1"/>
  <c r="R4807" i="155" s="1"/>
  <c r="R4895" i="155" s="1"/>
  <c r="R4983" i="155" s="1"/>
  <c r="R5071" i="155" s="1"/>
  <c r="R5159" i="155" s="1"/>
  <c r="R5247" i="155" s="1"/>
  <c r="R4632" i="155"/>
  <c r="R4720" i="155" s="1"/>
  <c r="R4808" i="155" s="1"/>
  <c r="R4896" i="155" s="1"/>
  <c r="R4984" i="155" s="1"/>
  <c r="R5072" i="155" s="1"/>
  <c r="R5160" i="155" s="1"/>
  <c r="R5248" i="155" s="1"/>
  <c r="R4613" i="155"/>
  <c r="R4701" i="155" s="1"/>
  <c r="R4789" i="155" s="1"/>
  <c r="R4877" i="155" s="1"/>
  <c r="R4965" i="155" s="1"/>
  <c r="R5053" i="155" s="1"/>
  <c r="R5141" i="155" s="1"/>
  <c r="R5229" i="155" s="1"/>
  <c r="R4636" i="155"/>
  <c r="R4724" i="155" s="1"/>
  <c r="R4812" i="155" s="1"/>
  <c r="R4900" i="155" s="1"/>
  <c r="R4988" i="155" s="1"/>
  <c r="R5076" i="155" s="1"/>
  <c r="R5164" i="155" s="1"/>
  <c r="R5252" i="155" s="1"/>
  <c r="R4610" i="155"/>
  <c r="R4698" i="155" s="1"/>
  <c r="R4786" i="155" s="1"/>
  <c r="R4874" i="155" s="1"/>
  <c r="R4962" i="155" s="1"/>
  <c r="R5050" i="155" s="1"/>
  <c r="R5138" i="155" s="1"/>
  <c r="R5226" i="155" s="1"/>
  <c r="R4627" i="155"/>
  <c r="R4715" i="155" s="1"/>
  <c r="R4803" i="155" s="1"/>
  <c r="R4891" i="155" s="1"/>
  <c r="R4979" i="155" s="1"/>
  <c r="R5067" i="155" s="1"/>
  <c r="R5155" i="155" s="1"/>
  <c r="R5243" i="155" s="1"/>
  <c r="R4596" i="155"/>
  <c r="R4684" i="155" s="1"/>
  <c r="R4772" i="155" s="1"/>
  <c r="R4860" i="155" s="1"/>
  <c r="R4948" i="155" s="1"/>
  <c r="R5036" i="155" s="1"/>
  <c r="R5124" i="155" s="1"/>
  <c r="R5212" i="155" s="1"/>
  <c r="R4615" i="155"/>
  <c r="R4703" i="155" s="1"/>
  <c r="R4791" i="155" s="1"/>
  <c r="R4879" i="155" s="1"/>
  <c r="R4967" i="155" s="1"/>
  <c r="R5055" i="155" s="1"/>
  <c r="R5143" i="155" s="1"/>
  <c r="R5231" i="155" s="1"/>
  <c r="R4622" i="155"/>
  <c r="R4710" i="155" s="1"/>
  <c r="R4798" i="155" s="1"/>
  <c r="R4886" i="155" s="1"/>
  <c r="R4974" i="155" s="1"/>
  <c r="R5062" i="155" s="1"/>
  <c r="R5150" i="155" s="1"/>
  <c r="R5238" i="155" s="1"/>
  <c r="R4605" i="155"/>
  <c r="R4693" i="155" s="1"/>
  <c r="R4781" i="155" s="1"/>
  <c r="R4869" i="155" s="1"/>
  <c r="R4957" i="155" s="1"/>
  <c r="R5045" i="155" s="1"/>
  <c r="R5133" i="155" s="1"/>
  <c r="R5221" i="155" s="1"/>
  <c r="R4604" i="155"/>
  <c r="R4692" i="155" s="1"/>
  <c r="R4780" i="155" s="1"/>
  <c r="R4868" i="155" s="1"/>
  <c r="R4956" i="155" s="1"/>
  <c r="R5044" i="155" s="1"/>
  <c r="R5132" i="155" s="1"/>
  <c r="R5220" i="155" s="1"/>
  <c r="R4626" i="155"/>
  <c r="R4714" i="155" s="1"/>
  <c r="R4802" i="155" s="1"/>
  <c r="R4890" i="155" s="1"/>
  <c r="R4978" i="155" s="1"/>
  <c r="R5066" i="155" s="1"/>
  <c r="R5154" i="155" s="1"/>
  <c r="R5242" i="155" s="1"/>
  <c r="R4629" i="155"/>
  <c r="R4717" i="155" s="1"/>
  <c r="R4805" i="155" s="1"/>
  <c r="R4893" i="155" s="1"/>
  <c r="R4981" i="155" s="1"/>
  <c r="R5069" i="155" s="1"/>
  <c r="R5157" i="155" s="1"/>
  <c r="R5245" i="155" s="1"/>
  <c r="R4597" i="155"/>
  <c r="R4685" i="155" s="1"/>
  <c r="R4773" i="155" s="1"/>
  <c r="R4861" i="155" s="1"/>
  <c r="R4949" i="155" s="1"/>
  <c r="R5037" i="155" s="1"/>
  <c r="R5125" i="155" s="1"/>
  <c r="R5213" i="155" s="1"/>
  <c r="R4643" i="155"/>
  <c r="R4731" i="155" s="1"/>
  <c r="R4819" i="155" s="1"/>
  <c r="R4907" i="155" s="1"/>
  <c r="R4995" i="155" s="1"/>
  <c r="R5083" i="155" s="1"/>
  <c r="R5171" i="155" s="1"/>
  <c r="R5259" i="155" s="1"/>
  <c r="R4617" i="155"/>
  <c r="R4705" i="155" s="1"/>
  <c r="R4793" i="155" s="1"/>
  <c r="R4881" i="155" s="1"/>
  <c r="R4969" i="155" s="1"/>
  <c r="R5057" i="155" s="1"/>
  <c r="R5145" i="155" s="1"/>
  <c r="R5233" i="155" s="1"/>
  <c r="R4638" i="155"/>
  <c r="R4726" i="155" s="1"/>
  <c r="R4814" i="155" s="1"/>
  <c r="R4902" i="155" s="1"/>
  <c r="R4990" i="155" s="1"/>
  <c r="R5078" i="155" s="1"/>
  <c r="R5166" i="155" s="1"/>
  <c r="R5254" i="155" s="1"/>
  <c r="R4635" i="155"/>
  <c r="R4723" i="155" s="1"/>
  <c r="R4811" i="155" s="1"/>
  <c r="R4899" i="155" s="1"/>
  <c r="R4987" i="155" s="1"/>
  <c r="R5075" i="155" s="1"/>
  <c r="R5163" i="155" s="1"/>
  <c r="R5251" i="155" s="1"/>
  <c r="R4599" i="155"/>
  <c r="R4687" i="155" s="1"/>
  <c r="R4775" i="155" s="1"/>
  <c r="R4863" i="155" s="1"/>
  <c r="R4951" i="155" s="1"/>
  <c r="R5039" i="155" s="1"/>
  <c r="R5127" i="155" s="1"/>
  <c r="R5215" i="155" s="1"/>
  <c r="R4634" i="155"/>
  <c r="R4722" i="155" s="1"/>
  <c r="R4810" i="155" s="1"/>
  <c r="R4898" i="155" s="1"/>
  <c r="R4986" i="155" s="1"/>
  <c r="R5074" i="155" s="1"/>
  <c r="R5162" i="155" s="1"/>
  <c r="R5250" i="155" s="1"/>
  <c r="R4595" i="155"/>
  <c r="R4683" i="155" s="1"/>
  <c r="R4771" i="155" s="1"/>
  <c r="R4859" i="155" s="1"/>
  <c r="R4947" i="155" s="1"/>
  <c r="R5035" i="155" s="1"/>
  <c r="R5123" i="155" s="1"/>
  <c r="R5211" i="155" s="1"/>
  <c r="R4645" i="155"/>
  <c r="R4733" i="155" s="1"/>
  <c r="R4821" i="155" s="1"/>
  <c r="R4909" i="155" s="1"/>
  <c r="R4997" i="155" s="1"/>
  <c r="R5085" i="155" s="1"/>
  <c r="R5173" i="155" s="1"/>
  <c r="R5261" i="155" s="1"/>
  <c r="R4642" i="155"/>
  <c r="R4730" i="155" s="1"/>
  <c r="R4818" i="155" s="1"/>
  <c r="R4906" i="155" s="1"/>
  <c r="R4994" i="155" s="1"/>
  <c r="R5082" i="155" s="1"/>
  <c r="R5170" i="155" s="1"/>
  <c r="R5258" i="155" s="1"/>
  <c r="R4647" i="155"/>
  <c r="R4735" i="155" s="1"/>
  <c r="R4823" i="155" s="1"/>
  <c r="R4911" i="155" s="1"/>
  <c r="R4999" i="155" s="1"/>
  <c r="R5087" i="155" s="1"/>
  <c r="R5175" i="155" s="1"/>
  <c r="R5263" i="155" s="1"/>
  <c r="R4648" i="155"/>
  <c r="R4736" i="155" s="1"/>
  <c r="R4824" i="155" s="1"/>
  <c r="R4912" i="155" s="1"/>
  <c r="R5000" i="155" s="1"/>
  <c r="R5088" i="155" s="1"/>
  <c r="R5176" i="155" s="1"/>
  <c r="R5264" i="155" s="1"/>
  <c r="R4601" i="155"/>
  <c r="R4689" i="155" s="1"/>
  <c r="R4777" i="155" s="1"/>
  <c r="R4865" i="155" s="1"/>
  <c r="R4953" i="155" s="1"/>
  <c r="R5041" i="155" s="1"/>
  <c r="R5129" i="155" s="1"/>
  <c r="R5217" i="155" s="1"/>
  <c r="R4620" i="155"/>
  <c r="R4708" i="155" s="1"/>
  <c r="R4796" i="155" s="1"/>
  <c r="R4884" i="155" s="1"/>
  <c r="R4972" i="155" s="1"/>
  <c r="R5060" i="155" s="1"/>
  <c r="R5148" i="155" s="1"/>
  <c r="R5236" i="155" s="1"/>
  <c r="R4606" i="155"/>
  <c r="R4694" i="155" s="1"/>
  <c r="R4782" i="155" s="1"/>
  <c r="R4870" i="155" s="1"/>
  <c r="R4958" i="155" s="1"/>
  <c r="R5046" i="155" s="1"/>
  <c r="R5134" i="155" s="1"/>
  <c r="R5222" i="155" s="1"/>
  <c r="R4602" i="155"/>
  <c r="R4690" i="155" s="1"/>
  <c r="R4778" i="155" s="1"/>
  <c r="R4866" i="155" s="1"/>
  <c r="R4954" i="155" s="1"/>
  <c r="R5042" i="155" s="1"/>
  <c r="R5130" i="155" s="1"/>
  <c r="R5218" i="155" s="1"/>
  <c r="R4649" i="155"/>
  <c r="R4737" i="155" s="1"/>
  <c r="R4825" i="155" s="1"/>
  <c r="R4913" i="155" s="1"/>
  <c r="R5001" i="155" s="1"/>
  <c r="R5089" i="155" s="1"/>
  <c r="R5177" i="155" s="1"/>
  <c r="R5265" i="155" s="1"/>
  <c r="R4646" i="155"/>
  <c r="R4734" i="155" s="1"/>
  <c r="R4822" i="155" s="1"/>
  <c r="R4910" i="155" s="1"/>
  <c r="R4998" i="155" s="1"/>
  <c r="R5086" i="155" s="1"/>
  <c r="R5174" i="155" s="1"/>
  <c r="R5262" i="155" s="1"/>
  <c r="R4639" i="155"/>
  <c r="R4727" i="155" s="1"/>
  <c r="R4815" i="155" s="1"/>
  <c r="R4903" i="155" s="1"/>
  <c r="R4991" i="155" s="1"/>
  <c r="R5079" i="155" s="1"/>
  <c r="R5167" i="155" s="1"/>
  <c r="R5255" i="155" s="1"/>
  <c r="R4619" i="155"/>
  <c r="R4707" i="155" s="1"/>
  <c r="R4795" i="155" s="1"/>
  <c r="R4883" i="155" s="1"/>
  <c r="R4971" i="155" s="1"/>
  <c r="R5059" i="155" s="1"/>
  <c r="R5147" i="155" s="1"/>
  <c r="R5235" i="155" s="1"/>
  <c r="R4658" i="155"/>
  <c r="R4746" i="155" s="1"/>
  <c r="R4834" i="155" s="1"/>
  <c r="R4922" i="155" s="1"/>
  <c r="R5010" i="155" s="1"/>
  <c r="R5098" i="155" s="1"/>
  <c r="R5186" i="155" s="1"/>
  <c r="R5274" i="155" s="1"/>
  <c r="R4598" i="155"/>
  <c r="R4686" i="155" s="1"/>
  <c r="R4774" i="155" s="1"/>
  <c r="R4862" i="155" s="1"/>
  <c r="R4950" i="155" s="1"/>
  <c r="R5038" i="155" s="1"/>
  <c r="R5126" i="155" s="1"/>
  <c r="R5214" i="155" s="1"/>
  <c r="H5105" i="155"/>
  <c r="N5068" i="155"/>
  <c r="N5067" i="155"/>
  <c r="J5092" i="155"/>
  <c r="J5104" i="155" s="1"/>
  <c r="R5344" i="155"/>
  <c r="R5432" i="155" s="1"/>
  <c r="R5520" i="155" s="1"/>
  <c r="R5608" i="155" s="1"/>
  <c r="R5696" i="155" s="1"/>
  <c r="R5784" i="155" s="1"/>
  <c r="R5872" i="155" s="1"/>
  <c r="R5345" i="155"/>
  <c r="R5433" i="155" s="1"/>
  <c r="R5521" i="155" s="1"/>
  <c r="R5609" i="155" s="1"/>
  <c r="R5697" i="155" s="1"/>
  <c r="R5785" i="155" s="1"/>
  <c r="R5873" i="155" s="1"/>
  <c r="T66" i="174"/>
  <c r="T47" i="174"/>
  <c r="F65" i="179"/>
  <c r="F31" i="179"/>
  <c r="T51" i="174"/>
  <c r="F9" i="179"/>
  <c r="F30" i="179"/>
  <c r="T50" i="174"/>
  <c r="R35" i="174"/>
  <c r="Q35" i="174"/>
  <c r="V35" i="174"/>
  <c r="U35" i="174"/>
  <c r="F34" i="179"/>
  <c r="F58" i="179"/>
  <c r="F7" i="179"/>
  <c r="F63" i="179"/>
  <c r="U10" i="174"/>
  <c r="Q45" i="174"/>
  <c r="Q44" i="174"/>
  <c r="Q41" i="174"/>
  <c r="Q39" i="174"/>
  <c r="Q36" i="174"/>
  <c r="Q42" i="174"/>
  <c r="O16" i="155"/>
  <c r="O5120" i="155"/>
  <c r="O192" i="155"/>
  <c r="O4944" i="155"/>
  <c r="N5140" i="155"/>
  <c r="N5151" i="155" s="1"/>
  <c r="N5192" i="155" s="1"/>
  <c r="N5194" i="155" s="1"/>
  <c r="J5151" i="155"/>
  <c r="J5192" i="155" s="1"/>
  <c r="N5280" i="155"/>
  <c r="N5282" i="155" s="1"/>
  <c r="N3608" i="155"/>
  <c r="N3610" i="155" s="1"/>
  <c r="J3608" i="155"/>
  <c r="J264" i="155"/>
  <c r="N5016" i="155"/>
  <c r="N5018" i="155" s="1"/>
  <c r="J4488" i="155"/>
  <c r="N4488" i="155"/>
  <c r="N4490" i="155" s="1"/>
  <c r="N4224" i="155"/>
  <c r="N4226" i="155" s="1"/>
  <c r="N264" i="155"/>
  <c r="N266" i="155" s="1"/>
  <c r="J2288" i="155"/>
  <c r="J2904" i="155"/>
  <c r="J4224" i="155"/>
  <c r="N440" i="155"/>
  <c r="N442" i="155" s="1"/>
  <c r="J5016" i="155"/>
  <c r="N3344" i="155"/>
  <c r="N3346" i="155" s="1"/>
  <c r="N704" i="155"/>
  <c r="N706" i="155" s="1"/>
  <c r="N2288" i="155"/>
  <c r="N2290" i="155" s="1"/>
  <c r="N176" i="155"/>
  <c r="N178" i="155" s="1"/>
  <c r="J176" i="155"/>
  <c r="J4576" i="155"/>
  <c r="J440" i="155"/>
  <c r="J3872" i="155"/>
  <c r="N968" i="155"/>
  <c r="N970" i="155" s="1"/>
  <c r="N4576" i="155"/>
  <c r="N4578" i="155" s="1"/>
  <c r="J704" i="155"/>
  <c r="J968" i="155"/>
  <c r="J5280" i="155"/>
  <c r="N3080" i="155"/>
  <c r="N3082" i="155" s="1"/>
  <c r="N2904" i="155"/>
  <c r="N2906" i="155" s="1"/>
  <c r="N3872" i="155"/>
  <c r="N3874" i="155" s="1"/>
  <c r="N2376" i="155"/>
  <c r="N2378" i="155" s="1"/>
  <c r="J2376" i="155"/>
  <c r="J3344" i="155"/>
  <c r="J3960" i="155"/>
  <c r="N4312" i="155"/>
  <c r="N4314" i="155" s="1"/>
  <c r="N3960" i="155"/>
  <c r="N3962" i="155" s="1"/>
  <c r="J4752" i="155"/>
  <c r="N4664" i="155"/>
  <c r="N4666" i="155" s="1"/>
  <c r="J3432" i="155"/>
  <c r="N3432" i="155"/>
  <c r="N3434" i="155" s="1"/>
  <c r="N4400" i="155"/>
  <c r="N4402" i="155" s="1"/>
  <c r="J4312" i="155"/>
  <c r="J4664" i="155"/>
  <c r="J4400" i="155"/>
  <c r="N352" i="155"/>
  <c r="N354" i="155" s="1"/>
  <c r="J3168" i="155"/>
  <c r="J2200" i="155"/>
  <c r="N4752" i="155"/>
  <c r="N4754" i="155" s="1"/>
  <c r="J2464" i="155"/>
  <c r="J3080" i="155"/>
  <c r="N2464" i="155"/>
  <c r="N2466" i="155" s="1"/>
  <c r="J352" i="155"/>
  <c r="N2200" i="155"/>
  <c r="N2202" i="155" s="1"/>
  <c r="N3168" i="155"/>
  <c r="N3170" i="155" s="1"/>
  <c r="J4840" i="155"/>
  <c r="N4840" i="155"/>
  <c r="N4842" i="155" s="1"/>
  <c r="N2640" i="155"/>
  <c r="N2642" i="155" s="1"/>
  <c r="J2640" i="155"/>
  <c r="N2112" i="155"/>
  <c r="N2114" i="155" s="1"/>
  <c r="J2112" i="155"/>
  <c r="N88" i="155"/>
  <c r="J88" i="155"/>
  <c r="H48" i="173" l="1"/>
  <c r="H48" i="175"/>
  <c r="H34" i="173"/>
  <c r="H34" i="175"/>
  <c r="H54" i="173"/>
  <c r="H54" i="175"/>
  <c r="H30" i="173"/>
  <c r="H30" i="175"/>
  <c r="H64" i="173"/>
  <c r="H64" i="175"/>
  <c r="H31" i="173"/>
  <c r="H31" i="175"/>
  <c r="H15" i="175"/>
  <c r="H15" i="173"/>
  <c r="H42" i="173"/>
  <c r="H42" i="175"/>
  <c r="H55" i="175"/>
  <c r="H55" i="173"/>
  <c r="H63" i="173"/>
  <c r="H63" i="175"/>
  <c r="H57" i="173"/>
  <c r="H57" i="175"/>
  <c r="H49" i="173"/>
  <c r="H49" i="175"/>
  <c r="H39" i="175"/>
  <c r="H39" i="173"/>
  <c r="H40" i="173"/>
  <c r="H40" i="175"/>
  <c r="H37" i="173"/>
  <c r="H37" i="175"/>
  <c r="H28" i="175"/>
  <c r="H28" i="173"/>
  <c r="H8" i="173"/>
  <c r="H8" i="175"/>
  <c r="H61" i="173"/>
  <c r="H61" i="175"/>
  <c r="H32" i="173"/>
  <c r="H32" i="175"/>
  <c r="H6" i="173"/>
  <c r="H6" i="175"/>
  <c r="H45" i="175"/>
  <c r="H45" i="173"/>
  <c r="H29" i="173"/>
  <c r="H29" i="175"/>
  <c r="H53" i="173"/>
  <c r="H53" i="175"/>
  <c r="H9" i="173"/>
  <c r="H9" i="175"/>
  <c r="H7" i="173"/>
  <c r="H7" i="175"/>
  <c r="H59" i="175"/>
  <c r="H59" i="173"/>
  <c r="H58" i="173"/>
  <c r="H58" i="175"/>
  <c r="H43" i="175"/>
  <c r="H43" i="173"/>
  <c r="H56" i="173"/>
  <c r="H56" i="175"/>
  <c r="H12" i="173"/>
  <c r="H12" i="175"/>
  <c r="H52" i="173"/>
  <c r="H52" i="175"/>
  <c r="K34" i="174"/>
  <c r="L34" i="174"/>
  <c r="K31" i="174"/>
  <c r="J31" i="174"/>
  <c r="K30" i="174"/>
  <c r="J30" i="174"/>
  <c r="Q2040" i="155"/>
  <c r="Q2392" i="155"/>
  <c r="Q3888" i="155"/>
  <c r="Q3536" i="155"/>
  <c r="Q2216" i="155"/>
  <c r="Q2568" i="155"/>
  <c r="Q4768" i="155"/>
  <c r="Q4504" i="155"/>
  <c r="Q2128" i="155"/>
  <c r="Q4592" i="155"/>
  <c r="Q3800" i="155"/>
  <c r="H5106" i="155"/>
  <c r="E64" i="179" s="1"/>
  <c r="N5069" i="155"/>
  <c r="R5324" i="155"/>
  <c r="R5412" i="155" s="1"/>
  <c r="R5500" i="155" s="1"/>
  <c r="R5588" i="155" s="1"/>
  <c r="R5676" i="155" s="1"/>
  <c r="R5764" i="155" s="1"/>
  <c r="R5852" i="155" s="1"/>
  <c r="R5325" i="155"/>
  <c r="R5413" i="155" s="1"/>
  <c r="R5501" i="155" s="1"/>
  <c r="R5589" i="155" s="1"/>
  <c r="R5677" i="155" s="1"/>
  <c r="R5765" i="155" s="1"/>
  <c r="R5853" i="155" s="1"/>
  <c r="R5326" i="155"/>
  <c r="R5414" i="155" s="1"/>
  <c r="R5502" i="155" s="1"/>
  <c r="R5590" i="155" s="1"/>
  <c r="R5678" i="155" s="1"/>
  <c r="R5766" i="155" s="1"/>
  <c r="R5854" i="155" s="1"/>
  <c r="R5359" i="155"/>
  <c r="R5447" i="155" s="1"/>
  <c r="R5535" i="155" s="1"/>
  <c r="R5623" i="155" s="1"/>
  <c r="R5711" i="155" s="1"/>
  <c r="R5799" i="155" s="1"/>
  <c r="R5887" i="155" s="1"/>
  <c r="R5306" i="155"/>
  <c r="R5394" i="155" s="1"/>
  <c r="R5482" i="155" s="1"/>
  <c r="R5570" i="155" s="1"/>
  <c r="R5658" i="155" s="1"/>
  <c r="R5746" i="155" s="1"/>
  <c r="R5834" i="155" s="1"/>
  <c r="R5316" i="155"/>
  <c r="R5404" i="155" s="1"/>
  <c r="R5492" i="155" s="1"/>
  <c r="R5580" i="155" s="1"/>
  <c r="R5668" i="155" s="1"/>
  <c r="R5756" i="155" s="1"/>
  <c r="R5844" i="155" s="1"/>
  <c r="R5314" i="155"/>
  <c r="R5402" i="155" s="1"/>
  <c r="R5490" i="155" s="1"/>
  <c r="R5578" i="155" s="1"/>
  <c r="R5666" i="155" s="1"/>
  <c r="R5754" i="155" s="1"/>
  <c r="R5842" i="155" s="1"/>
  <c r="R5334" i="155"/>
  <c r="R5422" i="155" s="1"/>
  <c r="R5510" i="155" s="1"/>
  <c r="R5598" i="155" s="1"/>
  <c r="R5686" i="155" s="1"/>
  <c r="R5774" i="155" s="1"/>
  <c r="R5862" i="155" s="1"/>
  <c r="R5362" i="155"/>
  <c r="R5450" i="155" s="1"/>
  <c r="R5538" i="155" s="1"/>
  <c r="R5626" i="155" s="1"/>
  <c r="R5714" i="155" s="1"/>
  <c r="R5802" i="155" s="1"/>
  <c r="R5890" i="155" s="1"/>
  <c r="R5308" i="155"/>
  <c r="R5396" i="155" s="1"/>
  <c r="R5484" i="155" s="1"/>
  <c r="R5572" i="155" s="1"/>
  <c r="R5660" i="155" s="1"/>
  <c r="R5748" i="155" s="1"/>
  <c r="R5836" i="155" s="1"/>
  <c r="R5342" i="155"/>
  <c r="R5430" i="155" s="1"/>
  <c r="R5518" i="155" s="1"/>
  <c r="R5606" i="155" s="1"/>
  <c r="R5694" i="155" s="1"/>
  <c r="R5782" i="155" s="1"/>
  <c r="R5870" i="155" s="1"/>
  <c r="R5361" i="155"/>
  <c r="R5449" i="155" s="1"/>
  <c r="R5537" i="155" s="1"/>
  <c r="R5625" i="155" s="1"/>
  <c r="R5713" i="155" s="1"/>
  <c r="R5801" i="155" s="1"/>
  <c r="R5889" i="155" s="1"/>
  <c r="R5315" i="155"/>
  <c r="R5403" i="155" s="1"/>
  <c r="R5491" i="155" s="1"/>
  <c r="R5579" i="155" s="1"/>
  <c r="R5667" i="155" s="1"/>
  <c r="R5755" i="155" s="1"/>
  <c r="R5843" i="155" s="1"/>
  <c r="R5351" i="155"/>
  <c r="R5439" i="155" s="1"/>
  <c r="R5527" i="155" s="1"/>
  <c r="R5615" i="155" s="1"/>
  <c r="R5703" i="155" s="1"/>
  <c r="R5791" i="155" s="1"/>
  <c r="R5879" i="155" s="1"/>
  <c r="R5354" i="155"/>
  <c r="R5442" i="155" s="1"/>
  <c r="R5530" i="155" s="1"/>
  <c r="R5618" i="155" s="1"/>
  <c r="R5706" i="155" s="1"/>
  <c r="R5794" i="155" s="1"/>
  <c r="R5882" i="155" s="1"/>
  <c r="R5340" i="155"/>
  <c r="R5428" i="155" s="1"/>
  <c r="R5516" i="155" s="1"/>
  <c r="R5604" i="155" s="1"/>
  <c r="R5692" i="155" s="1"/>
  <c r="R5780" i="155" s="1"/>
  <c r="R5868" i="155" s="1"/>
  <c r="R5363" i="155"/>
  <c r="R5451" i="155" s="1"/>
  <c r="R5539" i="155" s="1"/>
  <c r="R5627" i="155" s="1"/>
  <c r="R5715" i="155" s="1"/>
  <c r="R5803" i="155" s="1"/>
  <c r="R5891" i="155" s="1"/>
  <c r="R5350" i="155"/>
  <c r="R5438" i="155" s="1"/>
  <c r="R5526" i="155" s="1"/>
  <c r="R5614" i="155" s="1"/>
  <c r="R5702" i="155" s="1"/>
  <c r="R5790" i="155" s="1"/>
  <c r="R5878" i="155" s="1"/>
  <c r="R5348" i="155"/>
  <c r="R5436" i="155" s="1"/>
  <c r="R5524" i="155" s="1"/>
  <c r="R5612" i="155" s="1"/>
  <c r="R5700" i="155" s="1"/>
  <c r="R5788" i="155" s="1"/>
  <c r="R5876" i="155" s="1"/>
  <c r="R5343" i="155"/>
  <c r="R5431" i="155" s="1"/>
  <c r="R5519" i="155" s="1"/>
  <c r="R5607" i="155" s="1"/>
  <c r="R5695" i="155" s="1"/>
  <c r="R5783" i="155" s="1"/>
  <c r="R5871" i="155" s="1"/>
  <c r="R5317" i="155"/>
  <c r="R5405" i="155" s="1"/>
  <c r="R5493" i="155" s="1"/>
  <c r="R5581" i="155" s="1"/>
  <c r="R5669" i="155" s="1"/>
  <c r="R5757" i="155" s="1"/>
  <c r="R5845" i="155" s="1"/>
  <c r="R5319" i="155"/>
  <c r="R5407" i="155" s="1"/>
  <c r="R5495" i="155" s="1"/>
  <c r="R5583" i="155" s="1"/>
  <c r="R5671" i="155" s="1"/>
  <c r="R5759" i="155" s="1"/>
  <c r="R5847" i="155" s="1"/>
  <c r="R5299" i="155"/>
  <c r="R5387" i="155" s="1"/>
  <c r="R5475" i="155" s="1"/>
  <c r="R5563" i="155" s="1"/>
  <c r="R5651" i="155" s="1"/>
  <c r="R5739" i="155" s="1"/>
  <c r="R5827" i="155" s="1"/>
  <c r="R5320" i="155"/>
  <c r="R5408" i="155" s="1"/>
  <c r="R5496" i="155" s="1"/>
  <c r="R5584" i="155" s="1"/>
  <c r="R5672" i="155" s="1"/>
  <c r="R5760" i="155" s="1"/>
  <c r="R5848" i="155" s="1"/>
  <c r="R5323" i="155"/>
  <c r="R5411" i="155" s="1"/>
  <c r="R5499" i="155" s="1"/>
  <c r="R5587" i="155" s="1"/>
  <c r="R5675" i="155" s="1"/>
  <c r="R5763" i="155" s="1"/>
  <c r="R5851" i="155" s="1"/>
  <c r="R5322" i="155"/>
  <c r="R5410" i="155" s="1"/>
  <c r="R5498" i="155" s="1"/>
  <c r="R5586" i="155" s="1"/>
  <c r="R5674" i="155" s="1"/>
  <c r="R5762" i="155" s="1"/>
  <c r="R5850" i="155" s="1"/>
  <c r="R5352" i="155"/>
  <c r="R5440" i="155" s="1"/>
  <c r="R5528" i="155" s="1"/>
  <c r="R5616" i="155" s="1"/>
  <c r="R5704" i="155" s="1"/>
  <c r="R5792" i="155" s="1"/>
  <c r="R5880" i="155" s="1"/>
  <c r="R5339" i="155"/>
  <c r="R5427" i="155" s="1"/>
  <c r="R5515" i="155" s="1"/>
  <c r="R5603" i="155" s="1"/>
  <c r="R5691" i="155" s="1"/>
  <c r="R5779" i="155" s="1"/>
  <c r="R5867" i="155" s="1"/>
  <c r="R5300" i="155"/>
  <c r="R5388" i="155" s="1"/>
  <c r="R5476" i="155" s="1"/>
  <c r="R5564" i="155" s="1"/>
  <c r="R5652" i="155" s="1"/>
  <c r="R5740" i="155" s="1"/>
  <c r="R5828" i="155" s="1"/>
  <c r="R5333" i="155"/>
  <c r="R5421" i="155" s="1"/>
  <c r="R5509" i="155" s="1"/>
  <c r="R5597" i="155" s="1"/>
  <c r="R5685" i="155" s="1"/>
  <c r="R5773" i="155" s="1"/>
  <c r="R5861" i="155" s="1"/>
  <c r="R5341" i="155"/>
  <c r="R5429" i="155" s="1"/>
  <c r="R5517" i="155" s="1"/>
  <c r="R5605" i="155" s="1"/>
  <c r="R5693" i="155" s="1"/>
  <c r="R5781" i="155" s="1"/>
  <c r="R5869" i="155" s="1"/>
  <c r="R5353" i="155"/>
  <c r="R5441" i="155" s="1"/>
  <c r="R5529" i="155" s="1"/>
  <c r="R5617" i="155" s="1"/>
  <c r="R5705" i="155" s="1"/>
  <c r="R5793" i="155" s="1"/>
  <c r="R5881" i="155" s="1"/>
  <c r="R5304" i="155"/>
  <c r="R5392" i="155" s="1"/>
  <c r="R5480" i="155" s="1"/>
  <c r="R5568" i="155" s="1"/>
  <c r="R5656" i="155" s="1"/>
  <c r="R5744" i="155" s="1"/>
  <c r="R5832" i="155" s="1"/>
  <c r="R5346" i="155"/>
  <c r="R5434" i="155" s="1"/>
  <c r="R5522" i="155" s="1"/>
  <c r="R5610" i="155" s="1"/>
  <c r="R5698" i="155" s="1"/>
  <c r="R5786" i="155" s="1"/>
  <c r="R5874" i="155" s="1"/>
  <c r="R5307" i="155"/>
  <c r="R5395" i="155" s="1"/>
  <c r="R5483" i="155" s="1"/>
  <c r="R5571" i="155" s="1"/>
  <c r="R5659" i="155" s="1"/>
  <c r="R5747" i="155" s="1"/>
  <c r="R5835" i="155" s="1"/>
  <c r="R5347" i="155"/>
  <c r="R5435" i="155" s="1"/>
  <c r="R5523" i="155" s="1"/>
  <c r="R5611" i="155" s="1"/>
  <c r="R5699" i="155" s="1"/>
  <c r="R5787" i="155" s="1"/>
  <c r="R5875" i="155" s="1"/>
  <c r="R5330" i="155"/>
  <c r="R5418" i="155" s="1"/>
  <c r="R5506" i="155" s="1"/>
  <c r="R5594" i="155" s="1"/>
  <c r="R5682" i="155" s="1"/>
  <c r="R5770" i="155" s="1"/>
  <c r="R5858" i="155" s="1"/>
  <c r="R5336" i="155"/>
  <c r="R5424" i="155" s="1"/>
  <c r="R5512" i="155" s="1"/>
  <c r="R5600" i="155" s="1"/>
  <c r="R5688" i="155" s="1"/>
  <c r="R5776" i="155" s="1"/>
  <c r="R5864" i="155" s="1"/>
  <c r="R5335" i="155"/>
  <c r="R5423" i="155" s="1"/>
  <c r="R5511" i="155" s="1"/>
  <c r="R5599" i="155" s="1"/>
  <c r="R5687" i="155" s="1"/>
  <c r="R5775" i="155" s="1"/>
  <c r="R5863" i="155" s="1"/>
  <c r="R5331" i="155"/>
  <c r="R5419" i="155" s="1"/>
  <c r="R5507" i="155" s="1"/>
  <c r="R5595" i="155" s="1"/>
  <c r="R5683" i="155" s="1"/>
  <c r="R5771" i="155" s="1"/>
  <c r="R5859" i="155" s="1"/>
  <c r="R5309" i="155"/>
  <c r="R5397" i="155" s="1"/>
  <c r="R5485" i="155" s="1"/>
  <c r="R5573" i="155" s="1"/>
  <c r="R5661" i="155" s="1"/>
  <c r="R5749" i="155" s="1"/>
  <c r="R5837" i="155" s="1"/>
  <c r="R5303" i="155"/>
  <c r="R5391" i="155" s="1"/>
  <c r="R5479" i="155" s="1"/>
  <c r="R5567" i="155" s="1"/>
  <c r="R5655" i="155" s="1"/>
  <c r="R5743" i="155" s="1"/>
  <c r="R5831" i="155" s="1"/>
  <c r="R5305" i="155"/>
  <c r="R5393" i="155" s="1"/>
  <c r="R5481" i="155" s="1"/>
  <c r="R5569" i="155" s="1"/>
  <c r="R5657" i="155" s="1"/>
  <c r="R5745" i="155" s="1"/>
  <c r="R5833" i="155" s="1"/>
  <c r="R5360" i="155"/>
  <c r="R5448" i="155" s="1"/>
  <c r="R5536" i="155" s="1"/>
  <c r="R5624" i="155" s="1"/>
  <c r="R5712" i="155" s="1"/>
  <c r="R5800" i="155" s="1"/>
  <c r="R5888" i="155" s="1"/>
  <c r="R5338" i="155"/>
  <c r="R5426" i="155" s="1"/>
  <c r="R5514" i="155" s="1"/>
  <c r="R5602" i="155" s="1"/>
  <c r="R5690" i="155" s="1"/>
  <c r="R5778" i="155" s="1"/>
  <c r="R5866" i="155" s="1"/>
  <c r="R5302" i="155"/>
  <c r="R5390" i="155" s="1"/>
  <c r="R5478" i="155" s="1"/>
  <c r="R5566" i="155" s="1"/>
  <c r="R5654" i="155" s="1"/>
  <c r="R5742" i="155" s="1"/>
  <c r="R5830" i="155" s="1"/>
  <c r="R5332" i="155"/>
  <c r="R5420" i="155" s="1"/>
  <c r="R5508" i="155" s="1"/>
  <c r="R5596" i="155" s="1"/>
  <c r="R5684" i="155" s="1"/>
  <c r="R5772" i="155" s="1"/>
  <c r="R5860" i="155" s="1"/>
  <c r="R5337" i="155"/>
  <c r="R5425" i="155" s="1"/>
  <c r="R5513" i="155" s="1"/>
  <c r="R5601" i="155" s="1"/>
  <c r="R5689" i="155" s="1"/>
  <c r="R5777" i="155" s="1"/>
  <c r="R5865" i="155" s="1"/>
  <c r="R5321" i="155"/>
  <c r="R5409" i="155" s="1"/>
  <c r="R5497" i="155" s="1"/>
  <c r="R5585" i="155" s="1"/>
  <c r="R5673" i="155" s="1"/>
  <c r="R5761" i="155" s="1"/>
  <c r="R5849" i="155" s="1"/>
  <c r="R5355" i="155"/>
  <c r="R5443" i="155" s="1"/>
  <c r="R5531" i="155" s="1"/>
  <c r="R5619" i="155" s="1"/>
  <c r="R5707" i="155" s="1"/>
  <c r="R5795" i="155" s="1"/>
  <c r="R5883" i="155" s="1"/>
  <c r="R5310" i="155"/>
  <c r="R5398" i="155" s="1"/>
  <c r="R5486" i="155" s="1"/>
  <c r="R5574" i="155" s="1"/>
  <c r="R5662" i="155" s="1"/>
  <c r="R5750" i="155" s="1"/>
  <c r="R5838" i="155" s="1"/>
  <c r="R5349" i="155"/>
  <c r="R5437" i="155" s="1"/>
  <c r="R5525" i="155" s="1"/>
  <c r="R5613" i="155" s="1"/>
  <c r="R5701" i="155" s="1"/>
  <c r="R5789" i="155" s="1"/>
  <c r="R5877" i="155" s="1"/>
  <c r="R5318" i="155"/>
  <c r="R5406" i="155" s="1"/>
  <c r="R5494" i="155" s="1"/>
  <c r="R5582" i="155" s="1"/>
  <c r="R5670" i="155" s="1"/>
  <c r="R5758" i="155" s="1"/>
  <c r="R5846" i="155" s="1"/>
  <c r="R5301" i="155"/>
  <c r="R5389" i="155" s="1"/>
  <c r="R5477" i="155" s="1"/>
  <c r="R5565" i="155" s="1"/>
  <c r="R5653" i="155" s="1"/>
  <c r="R5741" i="155" s="1"/>
  <c r="R5829" i="155" s="1"/>
  <c r="R5961" i="155"/>
  <c r="R6049" i="155" s="1"/>
  <c r="R6137" i="155" s="1"/>
  <c r="R6225" i="155" s="1"/>
  <c r="R6313" i="155" s="1"/>
  <c r="R5960" i="155"/>
  <c r="R6048" i="155" s="1"/>
  <c r="R6136" i="155" s="1"/>
  <c r="R6224" i="155" s="1"/>
  <c r="R6312" i="155" s="1"/>
  <c r="W35" i="174"/>
  <c r="S35" i="174"/>
  <c r="T56" i="174"/>
  <c r="T60" i="174"/>
  <c r="T55" i="174"/>
  <c r="V51" i="174"/>
  <c r="U51" i="174"/>
  <c r="V14" i="174"/>
  <c r="U14" i="174"/>
  <c r="R33" i="174"/>
  <c r="Q33" i="174"/>
  <c r="T59" i="174"/>
  <c r="U41" i="174"/>
  <c r="T57" i="174"/>
  <c r="R14" i="174"/>
  <c r="Q14" i="174"/>
  <c r="V33" i="174"/>
  <c r="U33" i="174"/>
  <c r="V50" i="174"/>
  <c r="U50" i="174"/>
  <c r="T63" i="174"/>
  <c r="V32" i="174"/>
  <c r="U32" i="174"/>
  <c r="V44" i="174"/>
  <c r="U44" i="174"/>
  <c r="T54" i="174"/>
  <c r="V17" i="174"/>
  <c r="U17" i="174"/>
  <c r="T61" i="174"/>
  <c r="R32" i="174"/>
  <c r="Q32" i="174"/>
  <c r="U36" i="174"/>
  <c r="V47" i="174"/>
  <c r="U47" i="174"/>
  <c r="V42" i="174"/>
  <c r="U42" i="174"/>
  <c r="Q11" i="174"/>
  <c r="R10" i="174"/>
  <c r="Q10" i="174"/>
  <c r="V45" i="174"/>
  <c r="U45" i="174"/>
  <c r="U11" i="174"/>
  <c r="V39" i="174"/>
  <c r="U39" i="174"/>
  <c r="V66" i="174"/>
  <c r="U66" i="174"/>
  <c r="Q896" i="155"/>
  <c r="R45" i="174"/>
  <c r="R39" i="174"/>
  <c r="R42" i="174"/>
  <c r="V10" i="174"/>
  <c r="F6" i="67"/>
  <c r="R41" i="174"/>
  <c r="R17" i="174"/>
  <c r="R44" i="174"/>
  <c r="Q5120" i="155"/>
  <c r="Q4944" i="155"/>
  <c r="Q4680" i="155"/>
  <c r="Q4416" i="155"/>
  <c r="Q4328" i="155"/>
  <c r="Q4152" i="155"/>
  <c r="Q3360" i="155"/>
  <c r="Q3096" i="155"/>
  <c r="Q3272" i="155"/>
  <c r="Q3008" i="155"/>
  <c r="Q4240" i="155"/>
  <c r="Q2832" i="155"/>
  <c r="Q2304" i="155"/>
  <c r="Q632" i="155"/>
  <c r="Q368" i="155"/>
  <c r="Q280" i="155"/>
  <c r="Q192" i="155"/>
  <c r="Q104" i="155"/>
  <c r="M8" i="174"/>
  <c r="N8" i="174" s="1"/>
  <c r="O8" i="174"/>
  <c r="Q5208" i="155"/>
  <c r="F85" i="67"/>
  <c r="N90" i="155"/>
  <c r="H5" i="175" l="1"/>
  <c r="H5" i="173"/>
  <c r="E62" i="175"/>
  <c r="F62" i="175" s="1"/>
  <c r="E78" i="67"/>
  <c r="E62" i="173"/>
  <c r="F62" i="173" s="1"/>
  <c r="E64" i="174"/>
  <c r="F64" i="174" s="1"/>
  <c r="H64" i="174" s="1"/>
  <c r="R64" i="174" s="1"/>
  <c r="O5032" i="155"/>
  <c r="F64" i="179"/>
  <c r="N5070" i="155"/>
  <c r="N5092" i="155" s="1"/>
  <c r="N5104" i="155" s="1"/>
  <c r="N5106" i="155" s="1"/>
  <c r="R5930" i="155"/>
  <c r="R6018" i="155" s="1"/>
  <c r="R6106" i="155" s="1"/>
  <c r="R6194" i="155" s="1"/>
  <c r="R6282" i="155" s="1"/>
  <c r="R5941" i="155"/>
  <c r="R6029" i="155" s="1"/>
  <c r="R6117" i="155" s="1"/>
  <c r="R6205" i="155" s="1"/>
  <c r="R6293" i="155" s="1"/>
  <c r="R6400" i="155"/>
  <c r="R6488" i="155" s="1"/>
  <c r="R5921" i="155"/>
  <c r="R6009" i="155" s="1"/>
  <c r="R6097" i="155" s="1"/>
  <c r="R6185" i="155" s="1"/>
  <c r="R6273" i="155" s="1"/>
  <c r="R5924" i="155"/>
  <c r="R6012" i="155" s="1"/>
  <c r="R6100" i="155" s="1"/>
  <c r="R6188" i="155" s="1"/>
  <c r="R6276" i="155" s="1"/>
  <c r="R6401" i="155"/>
  <c r="R6489" i="155" s="1"/>
  <c r="R5954" i="155"/>
  <c r="R6042" i="155" s="1"/>
  <c r="R6130" i="155" s="1"/>
  <c r="R6218" i="155" s="1"/>
  <c r="R6306" i="155" s="1"/>
  <c r="R5959" i="155"/>
  <c r="R6047" i="155" s="1"/>
  <c r="R6135" i="155" s="1"/>
  <c r="R6223" i="155" s="1"/>
  <c r="R6311" i="155" s="1"/>
  <c r="R5966" i="155"/>
  <c r="R6054" i="155" s="1"/>
  <c r="R6142" i="155" s="1"/>
  <c r="R6230" i="155" s="1"/>
  <c r="R6318" i="155" s="1"/>
  <c r="R5947" i="155"/>
  <c r="R6035" i="155" s="1"/>
  <c r="R6123" i="155" s="1"/>
  <c r="R6211" i="155" s="1"/>
  <c r="R6299" i="155" s="1"/>
  <c r="R5932" i="155"/>
  <c r="R6020" i="155" s="1"/>
  <c r="R6108" i="155" s="1"/>
  <c r="R6196" i="155" s="1"/>
  <c r="R6284" i="155" s="1"/>
  <c r="R5969" i="155"/>
  <c r="R6057" i="155" s="1"/>
  <c r="R6145" i="155" s="1"/>
  <c r="R6233" i="155" s="1"/>
  <c r="R6321" i="155" s="1"/>
  <c r="R5975" i="155"/>
  <c r="R6063" i="155" s="1"/>
  <c r="R6151" i="155" s="1"/>
  <c r="R6239" i="155" s="1"/>
  <c r="R6327" i="155" s="1"/>
  <c r="R5963" i="155"/>
  <c r="R6051" i="155" s="1"/>
  <c r="R6139" i="155" s="1"/>
  <c r="R6227" i="155" s="1"/>
  <c r="R6315" i="155" s="1"/>
  <c r="R5957" i="155"/>
  <c r="R6045" i="155" s="1"/>
  <c r="R6133" i="155" s="1"/>
  <c r="R6221" i="155" s="1"/>
  <c r="R6309" i="155" s="1"/>
  <c r="R5938" i="155"/>
  <c r="R6026" i="155" s="1"/>
  <c r="R6114" i="155" s="1"/>
  <c r="R6202" i="155" s="1"/>
  <c r="R6290" i="155" s="1"/>
  <c r="R5916" i="155"/>
  <c r="R6004" i="155" s="1"/>
  <c r="R6092" i="155" s="1"/>
  <c r="R6180" i="155" s="1"/>
  <c r="R6268" i="155" s="1"/>
  <c r="R5926" i="155"/>
  <c r="R6014" i="155" s="1"/>
  <c r="R6102" i="155" s="1"/>
  <c r="R6190" i="155" s="1"/>
  <c r="R6278" i="155" s="1"/>
  <c r="R5915" i="155"/>
  <c r="R6003" i="155" s="1"/>
  <c r="R6091" i="155" s="1"/>
  <c r="R6179" i="155" s="1"/>
  <c r="R6267" i="155" s="1"/>
  <c r="R5955" i="155"/>
  <c r="R6043" i="155" s="1"/>
  <c r="R6131" i="155" s="1"/>
  <c r="R6219" i="155" s="1"/>
  <c r="R6307" i="155" s="1"/>
  <c r="R5956" i="155"/>
  <c r="R6044" i="155" s="1"/>
  <c r="R6132" i="155" s="1"/>
  <c r="R6220" i="155" s="1"/>
  <c r="R6308" i="155" s="1"/>
  <c r="R5962" i="155"/>
  <c r="R6050" i="155" s="1"/>
  <c r="R6138" i="155" s="1"/>
  <c r="R6226" i="155" s="1"/>
  <c r="R6314" i="155" s="1"/>
  <c r="R5935" i="155"/>
  <c r="R6023" i="155" s="1"/>
  <c r="R6111" i="155" s="1"/>
  <c r="R6199" i="155" s="1"/>
  <c r="R6287" i="155" s="1"/>
  <c r="R5953" i="155"/>
  <c r="R6041" i="155" s="1"/>
  <c r="R6129" i="155" s="1"/>
  <c r="R6217" i="155" s="1"/>
  <c r="R6305" i="155" s="1"/>
  <c r="R5922" i="155"/>
  <c r="R6010" i="155" s="1"/>
  <c r="R6098" i="155" s="1"/>
  <c r="R6186" i="155" s="1"/>
  <c r="R6274" i="155" s="1"/>
  <c r="R5939" i="155"/>
  <c r="R6027" i="155" s="1"/>
  <c r="R6115" i="155" s="1"/>
  <c r="R6203" i="155" s="1"/>
  <c r="R6291" i="155" s="1"/>
  <c r="R5964" i="155"/>
  <c r="R6052" i="155" s="1"/>
  <c r="R6140" i="155" s="1"/>
  <c r="R6228" i="155" s="1"/>
  <c r="R6316" i="155" s="1"/>
  <c r="R5925" i="155"/>
  <c r="R6013" i="155" s="1"/>
  <c r="R6101" i="155" s="1"/>
  <c r="R6189" i="155" s="1"/>
  <c r="R6277" i="155" s="1"/>
  <c r="R5934" i="155"/>
  <c r="R6022" i="155" s="1"/>
  <c r="R6110" i="155" s="1"/>
  <c r="R6198" i="155" s="1"/>
  <c r="R6286" i="155" s="1"/>
  <c r="R5940" i="155"/>
  <c r="R6028" i="155" s="1"/>
  <c r="R6116" i="155" s="1"/>
  <c r="R6204" i="155" s="1"/>
  <c r="R6292" i="155" s="1"/>
  <c r="R5931" i="155"/>
  <c r="R6019" i="155" s="1"/>
  <c r="R6107" i="155" s="1"/>
  <c r="R6195" i="155" s="1"/>
  <c r="R6283" i="155" s="1"/>
  <c r="R5952" i="155"/>
  <c r="R6040" i="155" s="1"/>
  <c r="R6128" i="155" s="1"/>
  <c r="R6216" i="155" s="1"/>
  <c r="R6304" i="155" s="1"/>
  <c r="R5936" i="155"/>
  <c r="R6024" i="155" s="1"/>
  <c r="R6112" i="155" s="1"/>
  <c r="R6200" i="155" s="1"/>
  <c r="R6288" i="155" s="1"/>
  <c r="R5968" i="155"/>
  <c r="R6056" i="155" s="1"/>
  <c r="R6144" i="155" s="1"/>
  <c r="R6232" i="155" s="1"/>
  <c r="R6320" i="155" s="1"/>
  <c r="R5948" i="155"/>
  <c r="R6036" i="155" s="1"/>
  <c r="R6124" i="155" s="1"/>
  <c r="R6212" i="155" s="1"/>
  <c r="R6300" i="155" s="1"/>
  <c r="R5918" i="155"/>
  <c r="R6006" i="155" s="1"/>
  <c r="R6094" i="155" s="1"/>
  <c r="R6182" i="155" s="1"/>
  <c r="R6270" i="155" s="1"/>
  <c r="R5971" i="155"/>
  <c r="R6059" i="155" s="1"/>
  <c r="R6147" i="155" s="1"/>
  <c r="R6235" i="155" s="1"/>
  <c r="R6323" i="155" s="1"/>
  <c r="R5977" i="155"/>
  <c r="R6065" i="155" s="1"/>
  <c r="R6153" i="155" s="1"/>
  <c r="R6241" i="155" s="1"/>
  <c r="R6329" i="155" s="1"/>
  <c r="R5942" i="155"/>
  <c r="R6030" i="155" s="1"/>
  <c r="R6118" i="155" s="1"/>
  <c r="R6206" i="155" s="1"/>
  <c r="R6294" i="155" s="1"/>
  <c r="R5976" i="155"/>
  <c r="R6064" i="155" s="1"/>
  <c r="R6152" i="155" s="1"/>
  <c r="R6240" i="155" s="1"/>
  <c r="R6328" i="155" s="1"/>
  <c r="R5920" i="155"/>
  <c r="R6008" i="155" s="1"/>
  <c r="R6096" i="155" s="1"/>
  <c r="R6184" i="155" s="1"/>
  <c r="R6272" i="155" s="1"/>
  <c r="R5951" i="155"/>
  <c r="R6039" i="155" s="1"/>
  <c r="R6127" i="155" s="1"/>
  <c r="R6215" i="155" s="1"/>
  <c r="R6303" i="155" s="1"/>
  <c r="R5979" i="155"/>
  <c r="R6067" i="155" s="1"/>
  <c r="R6155" i="155" s="1"/>
  <c r="R6243" i="155" s="1"/>
  <c r="R6331" i="155" s="1"/>
  <c r="R5946" i="155"/>
  <c r="R6034" i="155" s="1"/>
  <c r="R6122" i="155" s="1"/>
  <c r="R6210" i="155" s="1"/>
  <c r="R6298" i="155" s="1"/>
  <c r="R5967" i="155"/>
  <c r="R6055" i="155" s="1"/>
  <c r="R6143" i="155" s="1"/>
  <c r="R6231" i="155" s="1"/>
  <c r="R6319" i="155" s="1"/>
  <c r="R5949" i="155"/>
  <c r="R6037" i="155" s="1"/>
  <c r="R6125" i="155" s="1"/>
  <c r="R6213" i="155" s="1"/>
  <c r="R6301" i="155" s="1"/>
  <c r="R5958" i="155"/>
  <c r="R6046" i="155" s="1"/>
  <c r="R6134" i="155" s="1"/>
  <c r="R6222" i="155" s="1"/>
  <c r="R6310" i="155" s="1"/>
  <c r="R5917" i="155"/>
  <c r="R6005" i="155" s="1"/>
  <c r="R6093" i="155" s="1"/>
  <c r="R6181" i="155" s="1"/>
  <c r="R6269" i="155" s="1"/>
  <c r="R5919" i="155"/>
  <c r="R6007" i="155" s="1"/>
  <c r="R6095" i="155" s="1"/>
  <c r="R6183" i="155" s="1"/>
  <c r="R6271" i="155" s="1"/>
  <c r="R5933" i="155"/>
  <c r="R6021" i="155" s="1"/>
  <c r="R6109" i="155" s="1"/>
  <c r="R6197" i="155" s="1"/>
  <c r="R6285" i="155" s="1"/>
  <c r="R5937" i="155"/>
  <c r="R6025" i="155" s="1"/>
  <c r="R6113" i="155" s="1"/>
  <c r="R6201" i="155" s="1"/>
  <c r="R6289" i="155" s="1"/>
  <c r="R5970" i="155"/>
  <c r="R6058" i="155" s="1"/>
  <c r="R6146" i="155" s="1"/>
  <c r="R6234" i="155" s="1"/>
  <c r="R6322" i="155" s="1"/>
  <c r="R5965" i="155"/>
  <c r="R6053" i="155" s="1"/>
  <c r="R6141" i="155" s="1"/>
  <c r="R6229" i="155" s="1"/>
  <c r="R6317" i="155" s="1"/>
  <c r="R5978" i="155"/>
  <c r="R6066" i="155" s="1"/>
  <c r="R6154" i="155" s="1"/>
  <c r="R6242" i="155" s="1"/>
  <c r="R6330" i="155" s="1"/>
  <c r="R5950" i="155"/>
  <c r="R6038" i="155" s="1"/>
  <c r="R6126" i="155" s="1"/>
  <c r="R6214" i="155" s="1"/>
  <c r="R6302" i="155" s="1"/>
  <c r="R5923" i="155"/>
  <c r="R6011" i="155" s="1"/>
  <c r="R6099" i="155" s="1"/>
  <c r="R6187" i="155" s="1"/>
  <c r="R6275" i="155" s="1"/>
  <c r="O51" i="174"/>
  <c r="M51" i="174"/>
  <c r="N51" i="174" s="1"/>
  <c r="S33" i="174"/>
  <c r="X35" i="174"/>
  <c r="S14" i="174"/>
  <c r="W14" i="174"/>
  <c r="T35" i="174"/>
  <c r="W39" i="174"/>
  <c r="W33" i="174"/>
  <c r="X44" i="174"/>
  <c r="S10" i="174"/>
  <c r="S32" i="174"/>
  <c r="M47" i="174"/>
  <c r="N47" i="174" s="1"/>
  <c r="O47" i="174"/>
  <c r="W17" i="174"/>
  <c r="O55" i="174"/>
  <c r="U55" i="174"/>
  <c r="T65" i="174"/>
  <c r="R11" i="174"/>
  <c r="V34" i="174"/>
  <c r="U34" i="174"/>
  <c r="R36" i="174"/>
  <c r="U54" i="174"/>
  <c r="U57" i="174"/>
  <c r="U59" i="174"/>
  <c r="U60" i="174"/>
  <c r="R34" i="174"/>
  <c r="Q34" i="174"/>
  <c r="R31" i="174"/>
  <c r="Q31" i="174"/>
  <c r="V30" i="174"/>
  <c r="U30" i="174"/>
  <c r="V63" i="174"/>
  <c r="U63" i="174"/>
  <c r="V41" i="174"/>
  <c r="T58" i="174"/>
  <c r="V31" i="174"/>
  <c r="U31" i="174"/>
  <c r="R30" i="174"/>
  <c r="Q30" i="174"/>
  <c r="U56" i="174"/>
  <c r="O50" i="174"/>
  <c r="W42" i="174"/>
  <c r="V36" i="174"/>
  <c r="M50" i="174"/>
  <c r="N50" i="174" s="1"/>
  <c r="O66" i="174"/>
  <c r="W45" i="174"/>
  <c r="U61" i="174"/>
  <c r="M66" i="174"/>
  <c r="N66" i="174" s="1"/>
  <c r="W32" i="174"/>
  <c r="V11" i="174"/>
  <c r="S44" i="174"/>
  <c r="S39" i="174"/>
  <c r="S41" i="174"/>
  <c r="W10" i="174"/>
  <c r="Q16" i="155"/>
  <c r="O7" i="174"/>
  <c r="Q7" i="174"/>
  <c r="O9" i="174"/>
  <c r="M9" i="174"/>
  <c r="N9" i="174" s="1"/>
  <c r="M7" i="174"/>
  <c r="N7" i="174" s="1"/>
  <c r="H62" i="173" l="1"/>
  <c r="H62" i="175"/>
  <c r="X14" i="174"/>
  <c r="Q5032" i="155"/>
  <c r="T64" i="174"/>
  <c r="R6407" i="155"/>
  <c r="R6495" i="155" s="1"/>
  <c r="R6382" i="155"/>
  <c r="R6470" i="155" s="1"/>
  <c r="R6379" i="155"/>
  <c r="R6467" i="155" s="1"/>
  <c r="R6415" i="155"/>
  <c r="R6503" i="155" s="1"/>
  <c r="R6394" i="155"/>
  <c r="R6482" i="155" s="1"/>
  <c r="R6355" i="155"/>
  <c r="R6443" i="155" s="1"/>
  <c r="R6371" i="155"/>
  <c r="R6459" i="155" s="1"/>
  <c r="R6366" i="155"/>
  <c r="R6454" i="155" s="1"/>
  <c r="R6364" i="155"/>
  <c r="R6452" i="155" s="1"/>
  <c r="R6577" i="155"/>
  <c r="R6665" i="155" s="1"/>
  <c r="R6753" i="155" s="1"/>
  <c r="R6419" i="155"/>
  <c r="R6507" i="155" s="1"/>
  <c r="R6380" i="155"/>
  <c r="R6468" i="155" s="1"/>
  <c r="R6356" i="155"/>
  <c r="R6444" i="155" s="1"/>
  <c r="R6372" i="155"/>
  <c r="R6460" i="155" s="1"/>
  <c r="R6377" i="155"/>
  <c r="R6465" i="155" s="1"/>
  <c r="R6373" i="155"/>
  <c r="R6461" i="155" s="1"/>
  <c r="R6390" i="155"/>
  <c r="R6478" i="155" s="1"/>
  <c r="R6391" i="155"/>
  <c r="R6479" i="155" s="1"/>
  <c r="R6374" i="155"/>
  <c r="R6462" i="155" s="1"/>
  <c r="R6375" i="155"/>
  <c r="R6463" i="155" s="1"/>
  <c r="R6387" i="155"/>
  <c r="R6475" i="155" s="1"/>
  <c r="R6362" i="155"/>
  <c r="R6450" i="155" s="1"/>
  <c r="R6411" i="155"/>
  <c r="R6499" i="155" s="1"/>
  <c r="R6418" i="155"/>
  <c r="R6506" i="155" s="1"/>
  <c r="R6360" i="155"/>
  <c r="R6448" i="155" s="1"/>
  <c r="R6388" i="155"/>
  <c r="R6476" i="155" s="1"/>
  <c r="R6402" i="155"/>
  <c r="R6490" i="155" s="1"/>
  <c r="R6406" i="155"/>
  <c r="R6494" i="155" s="1"/>
  <c r="R6576" i="155"/>
  <c r="R6664" i="155" s="1"/>
  <c r="R6752" i="155" s="1"/>
  <c r="R6359" i="155"/>
  <c r="R6447" i="155" s="1"/>
  <c r="R6405" i="155"/>
  <c r="R6493" i="155" s="1"/>
  <c r="R6398" i="155"/>
  <c r="R6486" i="155" s="1"/>
  <c r="R6408" i="155"/>
  <c r="R6496" i="155" s="1"/>
  <c r="R6396" i="155"/>
  <c r="R6484" i="155" s="1"/>
  <c r="R6397" i="155"/>
  <c r="R6485" i="155" s="1"/>
  <c r="R6381" i="155"/>
  <c r="R6469" i="155" s="1"/>
  <c r="R6417" i="155"/>
  <c r="R6505" i="155" s="1"/>
  <c r="R6389" i="155"/>
  <c r="R6477" i="155" s="1"/>
  <c r="R6376" i="155"/>
  <c r="R6464" i="155" s="1"/>
  <c r="R6404" i="155"/>
  <c r="R6492" i="155" s="1"/>
  <c r="R6403" i="155"/>
  <c r="R6491" i="155" s="1"/>
  <c r="R6370" i="155"/>
  <c r="R6458" i="155" s="1"/>
  <c r="R6357" i="155"/>
  <c r="R6445" i="155" s="1"/>
  <c r="R6386" i="155"/>
  <c r="R6474" i="155" s="1"/>
  <c r="R6378" i="155"/>
  <c r="R6466" i="155" s="1"/>
  <c r="R6409" i="155"/>
  <c r="R6497" i="155" s="1"/>
  <c r="R6399" i="155"/>
  <c r="R6487" i="155" s="1"/>
  <c r="R6361" i="155"/>
  <c r="R6449" i="155" s="1"/>
  <c r="R6416" i="155"/>
  <c r="R6504" i="155" s="1"/>
  <c r="R6365" i="155"/>
  <c r="R6453" i="155" s="1"/>
  <c r="R6363" i="155"/>
  <c r="R6451" i="155" s="1"/>
  <c r="R6393" i="155"/>
  <c r="R6481" i="155" s="1"/>
  <c r="R6395" i="155"/>
  <c r="R6483" i="155" s="1"/>
  <c r="R6410" i="155"/>
  <c r="R6498" i="155" s="1"/>
  <c r="R6392" i="155"/>
  <c r="R6480" i="155" s="1"/>
  <c r="R6358" i="155"/>
  <c r="R6446" i="155" s="1"/>
  <c r="T33" i="174"/>
  <c r="X33" i="174"/>
  <c r="T14" i="174"/>
  <c r="X42" i="174"/>
  <c r="O63" i="174"/>
  <c r="O35" i="174"/>
  <c r="M35" i="174"/>
  <c r="N35" i="174" s="1"/>
  <c r="W44" i="174"/>
  <c r="X39" i="174"/>
  <c r="S30" i="174"/>
  <c r="T32" i="174"/>
  <c r="X17" i="174"/>
  <c r="T10" i="174"/>
  <c r="M63" i="174"/>
  <c r="N63" i="174" s="1"/>
  <c r="W31" i="174"/>
  <c r="W34" i="174"/>
  <c r="X45" i="174"/>
  <c r="T42" i="174"/>
  <c r="S42" i="174"/>
  <c r="V56" i="174"/>
  <c r="M56" i="174"/>
  <c r="N56" i="174" s="1"/>
  <c r="O56" i="174"/>
  <c r="X41" i="174"/>
  <c r="W41" i="174"/>
  <c r="W30" i="174"/>
  <c r="V59" i="174"/>
  <c r="M59" i="174"/>
  <c r="N59" i="174" s="1"/>
  <c r="V61" i="174"/>
  <c r="O61" i="174"/>
  <c r="M61" i="174"/>
  <c r="N61" i="174" s="1"/>
  <c r="T45" i="174"/>
  <c r="S45" i="174"/>
  <c r="W36" i="174"/>
  <c r="X36" i="174"/>
  <c r="S11" i="174"/>
  <c r="S31" i="174"/>
  <c r="T17" i="174"/>
  <c r="S17" i="174"/>
  <c r="V54" i="174"/>
  <c r="O54" i="174"/>
  <c r="M54" i="174"/>
  <c r="N54" i="174" s="1"/>
  <c r="U65" i="174"/>
  <c r="V57" i="174"/>
  <c r="O57" i="174"/>
  <c r="M57" i="174"/>
  <c r="N57" i="174" s="1"/>
  <c r="W11" i="174"/>
  <c r="X11" i="174"/>
  <c r="U58" i="174"/>
  <c r="V60" i="174"/>
  <c r="O60" i="174"/>
  <c r="M60" i="174"/>
  <c r="N60" i="174" s="1"/>
  <c r="X32" i="174"/>
  <c r="S34" i="174"/>
  <c r="O59" i="174"/>
  <c r="S36" i="174"/>
  <c r="V55" i="174"/>
  <c r="M55" i="174"/>
  <c r="N55" i="174" s="1"/>
  <c r="M33" i="174" l="1"/>
  <c r="N33" i="174" s="1"/>
  <c r="O33" i="174"/>
  <c r="O14" i="174"/>
  <c r="M14" i="174"/>
  <c r="N14" i="174" s="1"/>
  <c r="V64" i="174"/>
  <c r="U64" i="174"/>
  <c r="R6554" i="155"/>
  <c r="R6642" i="155" s="1"/>
  <c r="R6730" i="155" s="1"/>
  <c r="R6552" i="155"/>
  <c r="R6640" i="155" s="1"/>
  <c r="R6728" i="155" s="1"/>
  <c r="R6564" i="155"/>
  <c r="R6652" i="155" s="1"/>
  <c r="R6740" i="155" s="1"/>
  <c r="R6532" i="155"/>
  <c r="R6620" i="155" s="1"/>
  <c r="R6708" i="155" s="1"/>
  <c r="R6547" i="155"/>
  <c r="R6635" i="155" s="1"/>
  <c r="R6723" i="155" s="1"/>
  <c r="R6539" i="155"/>
  <c r="R6627" i="155" s="1"/>
  <c r="R6715" i="155" s="1"/>
  <c r="R6541" i="155"/>
  <c r="R6629" i="155" s="1"/>
  <c r="R6717" i="155" s="1"/>
  <c r="R6592" i="155"/>
  <c r="R6680" i="155" s="1"/>
  <c r="R6768" i="155" s="1"/>
  <c r="R6595" i="155"/>
  <c r="R6683" i="155" s="1"/>
  <c r="R6771" i="155" s="1"/>
  <c r="R6565" i="155"/>
  <c r="R6653" i="155" s="1"/>
  <c r="R6741" i="155" s="1"/>
  <c r="R6570" i="155"/>
  <c r="R6658" i="155" s="1"/>
  <c r="R6746" i="155" s="1"/>
  <c r="R6546" i="155"/>
  <c r="R6634" i="155" s="1"/>
  <c r="R6722" i="155" s="1"/>
  <c r="R6587" i="155"/>
  <c r="R6675" i="155" s="1"/>
  <c r="R6763" i="155" s="1"/>
  <c r="R6841" i="155"/>
  <c r="R6929" i="155" s="1"/>
  <c r="R7017" i="155" s="1"/>
  <c r="R7105" i="155" s="1"/>
  <c r="R6536" i="155"/>
  <c r="R6624" i="155" s="1"/>
  <c r="R6712" i="155" s="1"/>
  <c r="R6581" i="155"/>
  <c r="R6669" i="155" s="1"/>
  <c r="R6757" i="155" s="1"/>
  <c r="R6566" i="155"/>
  <c r="R6654" i="155" s="1"/>
  <c r="R6742" i="155" s="1"/>
  <c r="R6579" i="155"/>
  <c r="R6667" i="155" s="1"/>
  <c r="R6755" i="155" s="1"/>
  <c r="R6555" i="155"/>
  <c r="R6643" i="155" s="1"/>
  <c r="R6731" i="155" s="1"/>
  <c r="R6531" i="155"/>
  <c r="R6619" i="155" s="1"/>
  <c r="R6707" i="155" s="1"/>
  <c r="R6593" i="155"/>
  <c r="R6681" i="155" s="1"/>
  <c r="R6769" i="155" s="1"/>
  <c r="R6533" i="155"/>
  <c r="R6621" i="155" s="1"/>
  <c r="R6709" i="155" s="1"/>
  <c r="R6840" i="155"/>
  <c r="R6928" i="155" s="1"/>
  <c r="R7016" i="155" s="1"/>
  <c r="R7104" i="155" s="1"/>
  <c r="R6573" i="155"/>
  <c r="R6661" i="155" s="1"/>
  <c r="R6749" i="155" s="1"/>
  <c r="R6571" i="155"/>
  <c r="R6659" i="155" s="1"/>
  <c r="R6747" i="155" s="1"/>
  <c r="R6572" i="155"/>
  <c r="R6660" i="155" s="1"/>
  <c r="R6748" i="155" s="1"/>
  <c r="R6563" i="155"/>
  <c r="R6651" i="155" s="1"/>
  <c r="R6739" i="155" s="1"/>
  <c r="R6553" i="155"/>
  <c r="R6641" i="155" s="1"/>
  <c r="R6729" i="155" s="1"/>
  <c r="R6558" i="155"/>
  <c r="R6646" i="155" s="1"/>
  <c r="R6734" i="155" s="1"/>
  <c r="R6550" i="155"/>
  <c r="R6638" i="155" s="1"/>
  <c r="R6726" i="155" s="1"/>
  <c r="R6567" i="155"/>
  <c r="R6655" i="155" s="1"/>
  <c r="R6743" i="155" s="1"/>
  <c r="R6535" i="155"/>
  <c r="R6623" i="155" s="1"/>
  <c r="R6711" i="155" s="1"/>
  <c r="R6568" i="155"/>
  <c r="R6656" i="155" s="1"/>
  <c r="R6744" i="155" s="1"/>
  <c r="R6586" i="155"/>
  <c r="R6674" i="155" s="1"/>
  <c r="R6762" i="155" s="1"/>
  <c r="R6538" i="155"/>
  <c r="R6626" i="155" s="1"/>
  <c r="R6714" i="155" s="1"/>
  <c r="R6540" i="155"/>
  <c r="R6628" i="155" s="1"/>
  <c r="R6716" i="155" s="1"/>
  <c r="R6575" i="155"/>
  <c r="R6663" i="155" s="1"/>
  <c r="R6751" i="155" s="1"/>
  <c r="R6585" i="155"/>
  <c r="R6673" i="155" s="1"/>
  <c r="R6761" i="155" s="1"/>
  <c r="R6584" i="155"/>
  <c r="R6672" i="155" s="1"/>
  <c r="R6760" i="155" s="1"/>
  <c r="R6578" i="155"/>
  <c r="R6666" i="155" s="1"/>
  <c r="R6754" i="155" s="1"/>
  <c r="R6548" i="155"/>
  <c r="R6636" i="155" s="1"/>
  <c r="R6724" i="155" s="1"/>
  <c r="R6583" i="155"/>
  <c r="R6671" i="155" s="1"/>
  <c r="R6759" i="155" s="1"/>
  <c r="R6580" i="155"/>
  <c r="R6668" i="155" s="1"/>
  <c r="R6756" i="155" s="1"/>
  <c r="R6551" i="155"/>
  <c r="R6639" i="155" s="1"/>
  <c r="R6727" i="155" s="1"/>
  <c r="R6562" i="155"/>
  <c r="R6650" i="155" s="1"/>
  <c r="R6738" i="155" s="1"/>
  <c r="R6574" i="155"/>
  <c r="R6662" i="155" s="1"/>
  <c r="R6750" i="155" s="1"/>
  <c r="R6582" i="155"/>
  <c r="R6670" i="155" s="1"/>
  <c r="R6758" i="155" s="1"/>
  <c r="R6534" i="155"/>
  <c r="R6622" i="155" s="1"/>
  <c r="R6710" i="155" s="1"/>
  <c r="R6542" i="155"/>
  <c r="R6630" i="155" s="1"/>
  <c r="R6718" i="155" s="1"/>
  <c r="R6569" i="155"/>
  <c r="R6657" i="155" s="1"/>
  <c r="R6745" i="155" s="1"/>
  <c r="R6591" i="155"/>
  <c r="R6679" i="155" s="1"/>
  <c r="R6767" i="155" s="1"/>
  <c r="R6549" i="155"/>
  <c r="R6637" i="155" s="1"/>
  <c r="R6725" i="155" s="1"/>
  <c r="R6557" i="155"/>
  <c r="R6645" i="155" s="1"/>
  <c r="R6733" i="155" s="1"/>
  <c r="R6594" i="155"/>
  <c r="R6682" i="155" s="1"/>
  <c r="R6770" i="155" s="1"/>
  <c r="R6537" i="155"/>
  <c r="R6625" i="155" s="1"/>
  <c r="R6713" i="155" s="1"/>
  <c r="R6556" i="155"/>
  <c r="R6644" i="155" s="1"/>
  <c r="R6732" i="155" s="1"/>
  <c r="O42" i="174"/>
  <c r="X31" i="174"/>
  <c r="T30" i="174"/>
  <c r="T31" i="174"/>
  <c r="X34" i="174"/>
  <c r="M45" i="174"/>
  <c r="N45" i="174" s="1"/>
  <c r="O45" i="174"/>
  <c r="X30" i="174"/>
  <c r="T34" i="174"/>
  <c r="M42" i="174"/>
  <c r="N42" i="174" s="1"/>
  <c r="M32" i="174"/>
  <c r="N32" i="174" s="1"/>
  <c r="O32" i="174"/>
  <c r="T11" i="174"/>
  <c r="O11" i="174"/>
  <c r="V58" i="174"/>
  <c r="M58" i="174"/>
  <c r="N58" i="174" s="1"/>
  <c r="O58" i="174"/>
  <c r="M41" i="174"/>
  <c r="N41" i="174" s="1"/>
  <c r="T41" i="174"/>
  <c r="M17" i="174"/>
  <c r="N17" i="174" s="1"/>
  <c r="O39" i="174"/>
  <c r="T39" i="174"/>
  <c r="O17" i="174"/>
  <c r="T36" i="174"/>
  <c r="O36" i="174"/>
  <c r="M36" i="174"/>
  <c r="N36" i="174" s="1"/>
  <c r="V65" i="174"/>
  <c r="O65" i="174"/>
  <c r="M65" i="174"/>
  <c r="N65" i="174" s="1"/>
  <c r="O10" i="174"/>
  <c r="X10" i="174"/>
  <c r="M44" i="174"/>
  <c r="N44" i="174" s="1"/>
  <c r="T44" i="174"/>
  <c r="M11" i="174"/>
  <c r="N11" i="174" s="1"/>
  <c r="M10" i="174"/>
  <c r="N10" i="174" s="1"/>
  <c r="O41" i="174"/>
  <c r="M39" i="174"/>
  <c r="N39" i="174" s="1"/>
  <c r="O44" i="174"/>
  <c r="M64" i="174" l="1"/>
  <c r="N64" i="174" s="1"/>
  <c r="O64" i="174"/>
  <c r="R7192" i="155"/>
  <c r="R7280" i="155" s="1"/>
  <c r="R7368" i="155" s="1"/>
  <c r="R7456" i="155" s="1"/>
  <c r="R7544" i="155" s="1"/>
  <c r="R7193" i="155"/>
  <c r="R7281" i="155" s="1"/>
  <c r="R7369" i="155" s="1"/>
  <c r="R7457" i="155" s="1"/>
  <c r="R7545" i="155" s="1"/>
  <c r="R6833" i="155"/>
  <c r="R6921" i="155" s="1"/>
  <c r="R7009" i="155" s="1"/>
  <c r="R7097" i="155" s="1"/>
  <c r="R6839" i="155"/>
  <c r="R6927" i="155" s="1"/>
  <c r="R7015" i="155" s="1"/>
  <c r="R7103" i="155" s="1"/>
  <c r="R6837" i="155"/>
  <c r="R6925" i="155" s="1"/>
  <c r="R7013" i="155" s="1"/>
  <c r="R7101" i="155" s="1"/>
  <c r="R6843" i="155"/>
  <c r="R6931" i="155" s="1"/>
  <c r="R7019" i="155" s="1"/>
  <c r="R7107" i="155" s="1"/>
  <c r="R6811" i="155"/>
  <c r="R6899" i="155" s="1"/>
  <c r="R6987" i="155" s="1"/>
  <c r="R7075" i="155" s="1"/>
  <c r="R6836" i="155"/>
  <c r="R6924" i="155" s="1"/>
  <c r="R7012" i="155" s="1"/>
  <c r="R7100" i="155" s="1"/>
  <c r="R6803" i="155"/>
  <c r="R6891" i="155" s="1"/>
  <c r="R6979" i="155" s="1"/>
  <c r="R7067" i="155" s="1"/>
  <c r="R6830" i="155"/>
  <c r="R6918" i="155" s="1"/>
  <c r="R7006" i="155" s="1"/>
  <c r="R7094" i="155" s="1"/>
  <c r="R6796" i="155"/>
  <c r="R6884" i="155" s="1"/>
  <c r="R6972" i="155" s="1"/>
  <c r="R7060" i="155" s="1"/>
  <c r="R6849" i="155"/>
  <c r="R6937" i="155" s="1"/>
  <c r="R7025" i="155" s="1"/>
  <c r="R7113" i="155" s="1"/>
  <c r="R6820" i="155"/>
  <c r="R6908" i="155" s="1"/>
  <c r="R6996" i="155" s="1"/>
  <c r="R7084" i="155" s="1"/>
  <c r="R6822" i="155"/>
  <c r="R6910" i="155" s="1"/>
  <c r="R6998" i="155" s="1"/>
  <c r="R7086" i="155" s="1"/>
  <c r="R6845" i="155"/>
  <c r="R6933" i="155" s="1"/>
  <c r="R7021" i="155" s="1"/>
  <c r="R7109" i="155" s="1"/>
  <c r="R6829" i="155"/>
  <c r="R6917" i="155" s="1"/>
  <c r="R7005" i="155" s="1"/>
  <c r="R7093" i="155" s="1"/>
  <c r="R6826" i="155"/>
  <c r="R6914" i="155" s="1"/>
  <c r="R7002" i="155" s="1"/>
  <c r="R7090" i="155" s="1"/>
  <c r="R6810" i="155"/>
  <c r="R6898" i="155" s="1"/>
  <c r="R6986" i="155" s="1"/>
  <c r="R7074" i="155" s="1"/>
  <c r="R6804" i="155"/>
  <c r="R6892" i="155" s="1"/>
  <c r="R6980" i="155" s="1"/>
  <c r="R7068" i="155" s="1"/>
  <c r="R6847" i="155"/>
  <c r="R6935" i="155" s="1"/>
  <c r="R7023" i="155" s="1"/>
  <c r="R7111" i="155" s="1"/>
  <c r="R6858" i="155"/>
  <c r="R6946" i="155" s="1"/>
  <c r="R7034" i="155" s="1"/>
  <c r="R7122" i="155" s="1"/>
  <c r="R6812" i="155"/>
  <c r="R6900" i="155" s="1"/>
  <c r="R6988" i="155" s="1"/>
  <c r="R7076" i="155" s="1"/>
  <c r="R6817" i="155"/>
  <c r="R6905" i="155" s="1"/>
  <c r="R6993" i="155" s="1"/>
  <c r="R7081" i="155" s="1"/>
  <c r="R6797" i="155"/>
  <c r="R6885" i="155" s="1"/>
  <c r="R6973" i="155" s="1"/>
  <c r="R7061" i="155" s="1"/>
  <c r="R6859" i="155"/>
  <c r="R6947" i="155" s="1"/>
  <c r="R7035" i="155" s="1"/>
  <c r="R7123" i="155" s="1"/>
  <c r="R6799" i="155"/>
  <c r="R6887" i="155" s="1"/>
  <c r="R6975" i="155" s="1"/>
  <c r="R7063" i="155" s="1"/>
  <c r="R6835" i="155"/>
  <c r="R6923" i="155" s="1"/>
  <c r="R7011" i="155" s="1"/>
  <c r="R7099" i="155" s="1"/>
  <c r="R6814" i="155"/>
  <c r="R6902" i="155" s="1"/>
  <c r="R6990" i="155" s="1"/>
  <c r="R7078" i="155" s="1"/>
  <c r="R6798" i="155"/>
  <c r="R6886" i="155" s="1"/>
  <c r="R6974" i="155" s="1"/>
  <c r="R7062" i="155" s="1"/>
  <c r="R6821" i="155"/>
  <c r="R6909" i="155" s="1"/>
  <c r="R6997" i="155" s="1"/>
  <c r="R7085" i="155" s="1"/>
  <c r="R6842" i="155"/>
  <c r="R6930" i="155" s="1"/>
  <c r="R7018" i="155" s="1"/>
  <c r="R7106" i="155" s="1"/>
  <c r="R6850" i="155"/>
  <c r="R6938" i="155" s="1"/>
  <c r="R7026" i="155" s="1"/>
  <c r="R7114" i="155" s="1"/>
  <c r="R6857" i="155"/>
  <c r="R6945" i="155" s="1"/>
  <c r="R7033" i="155" s="1"/>
  <c r="R7121" i="155" s="1"/>
  <c r="R6856" i="155"/>
  <c r="R6944" i="155" s="1"/>
  <c r="R7032" i="155" s="1"/>
  <c r="R7120" i="155" s="1"/>
  <c r="R6816" i="155"/>
  <c r="R6904" i="155" s="1"/>
  <c r="R6992" i="155" s="1"/>
  <c r="R7080" i="155" s="1"/>
  <c r="R6851" i="155"/>
  <c r="R6939" i="155" s="1"/>
  <c r="R7027" i="155" s="1"/>
  <c r="R7115" i="155" s="1"/>
  <c r="R6815" i="155"/>
  <c r="R6903" i="155" s="1"/>
  <c r="R6991" i="155" s="1"/>
  <c r="R7079" i="155" s="1"/>
  <c r="R6806" i="155"/>
  <c r="R6894" i="155" s="1"/>
  <c r="R6982" i="155" s="1"/>
  <c r="R7070" i="155" s="1"/>
  <c r="R6813" i="155"/>
  <c r="R6901" i="155" s="1"/>
  <c r="R6989" i="155" s="1"/>
  <c r="R7077" i="155" s="1"/>
  <c r="R6838" i="155"/>
  <c r="R6926" i="155" s="1"/>
  <c r="R7014" i="155" s="1"/>
  <c r="R7102" i="155" s="1"/>
  <c r="R6832" i="155"/>
  <c r="R6920" i="155" s="1"/>
  <c r="R7008" i="155" s="1"/>
  <c r="R7096" i="155" s="1"/>
  <c r="R6795" i="155"/>
  <c r="R6883" i="155" s="1"/>
  <c r="R6971" i="155" s="1"/>
  <c r="R7059" i="155" s="1"/>
  <c r="R6818" i="155"/>
  <c r="R6906" i="155" s="1"/>
  <c r="R6994" i="155" s="1"/>
  <c r="R7082" i="155" s="1"/>
  <c r="R6800" i="155"/>
  <c r="R6888" i="155" s="1"/>
  <c r="R6976" i="155" s="1"/>
  <c r="R7064" i="155" s="1"/>
  <c r="R6855" i="155"/>
  <c r="R6943" i="155" s="1"/>
  <c r="R7031" i="155" s="1"/>
  <c r="R7119" i="155" s="1"/>
  <c r="R6844" i="155"/>
  <c r="R6932" i="155" s="1"/>
  <c r="R7020" i="155" s="1"/>
  <c r="R7108" i="155" s="1"/>
  <c r="R6802" i="155"/>
  <c r="R6890" i="155" s="1"/>
  <c r="R6978" i="155" s="1"/>
  <c r="R7066" i="155" s="1"/>
  <c r="R6827" i="155"/>
  <c r="R6915" i="155" s="1"/>
  <c r="R7003" i="155" s="1"/>
  <c r="R7091" i="155" s="1"/>
  <c r="R6828" i="155"/>
  <c r="R6916" i="155" s="1"/>
  <c r="R7004" i="155" s="1"/>
  <c r="R7092" i="155" s="1"/>
  <c r="R6805" i="155"/>
  <c r="R6893" i="155" s="1"/>
  <c r="R6981" i="155" s="1"/>
  <c r="R7069" i="155" s="1"/>
  <c r="R6801" i="155"/>
  <c r="R6889" i="155" s="1"/>
  <c r="R6977" i="155" s="1"/>
  <c r="R7065" i="155" s="1"/>
  <c r="R6846" i="155"/>
  <c r="R6934" i="155" s="1"/>
  <c r="R7022" i="155" s="1"/>
  <c r="R7110" i="155" s="1"/>
  <c r="R6848" i="155"/>
  <c r="R6936" i="155" s="1"/>
  <c r="R7024" i="155" s="1"/>
  <c r="R7112" i="155" s="1"/>
  <c r="R6831" i="155"/>
  <c r="R6919" i="155" s="1"/>
  <c r="R7007" i="155" s="1"/>
  <c r="R7095" i="155" s="1"/>
  <c r="R6819" i="155"/>
  <c r="R6907" i="155" s="1"/>
  <c r="R6995" i="155" s="1"/>
  <c r="R7083" i="155" s="1"/>
  <c r="R6834" i="155"/>
  <c r="R6922" i="155" s="1"/>
  <c r="R7010" i="155" s="1"/>
  <c r="R7098" i="155" s="1"/>
  <c r="O31" i="174"/>
  <c r="M31" i="174"/>
  <c r="N31" i="174" s="1"/>
  <c r="M30" i="174"/>
  <c r="N30" i="174" s="1"/>
  <c r="O30" i="174"/>
  <c r="O34" i="174"/>
  <c r="M34" i="174"/>
  <c r="N34" i="174" s="1"/>
  <c r="R7633" i="155" l="1"/>
  <c r="R7721" i="155" s="1"/>
  <c r="R7809" i="155" s="1"/>
  <c r="R7897" i="155" s="1"/>
  <c r="R7985" i="155" s="1"/>
  <c r="R8073" i="155" s="1"/>
  <c r="R8161" i="155" s="1"/>
  <c r="R8249" i="155" s="1"/>
  <c r="R8337" i="155" s="1"/>
  <c r="R7632" i="155"/>
  <c r="R7720" i="155" s="1"/>
  <c r="R7808" i="155" s="1"/>
  <c r="R7896" i="155" s="1"/>
  <c r="R7984" i="155" s="1"/>
  <c r="R8072" i="155" s="1"/>
  <c r="R8160" i="155" s="1"/>
  <c r="R8248" i="155" s="1"/>
  <c r="R8336" i="155" s="1"/>
  <c r="R7178" i="155"/>
  <c r="R7266" i="155" s="1"/>
  <c r="R7354" i="155" s="1"/>
  <c r="R7442" i="155" s="1"/>
  <c r="R7530" i="155" s="1"/>
  <c r="R7164" i="155"/>
  <c r="R7252" i="155" s="1"/>
  <c r="R7340" i="155" s="1"/>
  <c r="R7428" i="155" s="1"/>
  <c r="R7516" i="155" s="1"/>
  <c r="R7195" i="155"/>
  <c r="R7283" i="155" s="1"/>
  <c r="R7371" i="155" s="1"/>
  <c r="R7459" i="155" s="1"/>
  <c r="R7547" i="155" s="1"/>
  <c r="R7171" i="155"/>
  <c r="R7259" i="155" s="1"/>
  <c r="R7347" i="155" s="1"/>
  <c r="R7435" i="155" s="1"/>
  <c r="R7523" i="155" s="1"/>
  <c r="R7152" i="155"/>
  <c r="R7240" i="155" s="1"/>
  <c r="R7328" i="155" s="1"/>
  <c r="R7416" i="155" s="1"/>
  <c r="R7504" i="155" s="1"/>
  <c r="R7158" i="155"/>
  <c r="R7246" i="155" s="1"/>
  <c r="R7334" i="155" s="1"/>
  <c r="R7422" i="155" s="1"/>
  <c r="R7510" i="155" s="1"/>
  <c r="R7202" i="155"/>
  <c r="R7290" i="155" s="1"/>
  <c r="R7378" i="155" s="1"/>
  <c r="R7466" i="155" s="1"/>
  <c r="R7554" i="155" s="1"/>
  <c r="R7153" i="155"/>
  <c r="R7241" i="155" s="1"/>
  <c r="R7329" i="155" s="1"/>
  <c r="R7417" i="155" s="1"/>
  <c r="R7505" i="155" s="1"/>
  <c r="R7155" i="155"/>
  <c r="R7243" i="155" s="1"/>
  <c r="R7331" i="155" s="1"/>
  <c r="R7419" i="155" s="1"/>
  <c r="R7507" i="155" s="1"/>
  <c r="R7167" i="155"/>
  <c r="R7255" i="155" s="1"/>
  <c r="R7343" i="155" s="1"/>
  <c r="R7431" i="155" s="1"/>
  <c r="R7519" i="155" s="1"/>
  <c r="R7186" i="155"/>
  <c r="R7274" i="155" s="1"/>
  <c r="R7362" i="155" s="1"/>
  <c r="R7450" i="155" s="1"/>
  <c r="R7538" i="155" s="1"/>
  <c r="R7180" i="155"/>
  <c r="R7268" i="155" s="1"/>
  <c r="R7356" i="155" s="1"/>
  <c r="R7444" i="155" s="1"/>
  <c r="R7532" i="155" s="1"/>
  <c r="R7203" i="155"/>
  <c r="R7291" i="155" s="1"/>
  <c r="R7379" i="155" s="1"/>
  <c r="R7467" i="155" s="1"/>
  <c r="R7555" i="155" s="1"/>
  <c r="R7150" i="155"/>
  <c r="R7238" i="155" s="1"/>
  <c r="R7326" i="155" s="1"/>
  <c r="R7414" i="155" s="1"/>
  <c r="R7502" i="155" s="1"/>
  <c r="R7197" i="155"/>
  <c r="R7285" i="155" s="1"/>
  <c r="R7373" i="155" s="1"/>
  <c r="R7461" i="155" s="1"/>
  <c r="R7549" i="155" s="1"/>
  <c r="R7163" i="155"/>
  <c r="R7251" i="155" s="1"/>
  <c r="R7339" i="155" s="1"/>
  <c r="R7427" i="155" s="1"/>
  <c r="R7515" i="155" s="1"/>
  <c r="R7185" i="155"/>
  <c r="R7273" i="155" s="1"/>
  <c r="R7361" i="155" s="1"/>
  <c r="R7449" i="155" s="1"/>
  <c r="R7537" i="155" s="1"/>
  <c r="R7173" i="155"/>
  <c r="R7261" i="155" s="1"/>
  <c r="R7349" i="155" s="1"/>
  <c r="R7437" i="155" s="1"/>
  <c r="R7525" i="155" s="1"/>
  <c r="R7179" i="155"/>
  <c r="R7267" i="155" s="1"/>
  <c r="R7355" i="155" s="1"/>
  <c r="R7443" i="155" s="1"/>
  <c r="R7531" i="155" s="1"/>
  <c r="R7147" i="155"/>
  <c r="R7235" i="155" s="1"/>
  <c r="R7323" i="155" s="1"/>
  <c r="R7411" i="155" s="1"/>
  <c r="R7499" i="155" s="1"/>
  <c r="R7168" i="155"/>
  <c r="R7256" i="155" s="1"/>
  <c r="R7344" i="155" s="1"/>
  <c r="R7432" i="155" s="1"/>
  <c r="R7520" i="155" s="1"/>
  <c r="R7166" i="155"/>
  <c r="R7254" i="155" s="1"/>
  <c r="R7342" i="155" s="1"/>
  <c r="R7430" i="155" s="1"/>
  <c r="R7518" i="155" s="1"/>
  <c r="R7210" i="155"/>
  <c r="R7298" i="155" s="1"/>
  <c r="R7386" i="155" s="1"/>
  <c r="R7474" i="155" s="1"/>
  <c r="R7562" i="155" s="1"/>
  <c r="R7174" i="155"/>
  <c r="R7262" i="155" s="1"/>
  <c r="R7350" i="155" s="1"/>
  <c r="R7438" i="155" s="1"/>
  <c r="R7526" i="155" s="1"/>
  <c r="R7198" i="155"/>
  <c r="R7286" i="155" s="1"/>
  <c r="R7374" i="155" s="1"/>
  <c r="R7462" i="155" s="1"/>
  <c r="R7550" i="155" s="1"/>
  <c r="R7182" i="155"/>
  <c r="R7270" i="155" s="1"/>
  <c r="R7358" i="155" s="1"/>
  <c r="R7446" i="155" s="1"/>
  <c r="R7534" i="155" s="1"/>
  <c r="R7169" i="155"/>
  <c r="R7257" i="155" s="1"/>
  <c r="R7345" i="155" s="1"/>
  <c r="R7433" i="155" s="1"/>
  <c r="R7521" i="155" s="1"/>
  <c r="R7188" i="155"/>
  <c r="R7276" i="155" s="1"/>
  <c r="R7364" i="155" s="1"/>
  <c r="R7452" i="155" s="1"/>
  <c r="R7540" i="155" s="1"/>
  <c r="R7154" i="155"/>
  <c r="R7242" i="155" s="1"/>
  <c r="R7330" i="155" s="1"/>
  <c r="R7418" i="155" s="1"/>
  <c r="R7506" i="155" s="1"/>
  <c r="R7184" i="155"/>
  <c r="R7272" i="155" s="1"/>
  <c r="R7360" i="155" s="1"/>
  <c r="R7448" i="155" s="1"/>
  <c r="R7536" i="155" s="1"/>
  <c r="R7208" i="155"/>
  <c r="R7296" i="155" s="1"/>
  <c r="R7384" i="155" s="1"/>
  <c r="R7472" i="155" s="1"/>
  <c r="R7560" i="155" s="1"/>
  <c r="R7187" i="155"/>
  <c r="R7275" i="155" s="1"/>
  <c r="R7363" i="155" s="1"/>
  <c r="R7451" i="155" s="1"/>
  <c r="R7539" i="155" s="1"/>
  <c r="R7199" i="155"/>
  <c r="R7287" i="155" s="1"/>
  <c r="R7375" i="155" s="1"/>
  <c r="R7463" i="155" s="1"/>
  <c r="R7551" i="155" s="1"/>
  <c r="R7172" i="155"/>
  <c r="R7260" i="155" s="1"/>
  <c r="R7348" i="155" s="1"/>
  <c r="R7436" i="155" s="1"/>
  <c r="R7524" i="155" s="1"/>
  <c r="R7149" i="155"/>
  <c r="R7237" i="155" s="1"/>
  <c r="R7325" i="155" s="1"/>
  <c r="R7413" i="155" s="1"/>
  <c r="R7501" i="155" s="1"/>
  <c r="R7194" i="155"/>
  <c r="R7282" i="155" s="1"/>
  <c r="R7370" i="155" s="1"/>
  <c r="R7458" i="155" s="1"/>
  <c r="R7546" i="155" s="1"/>
  <c r="R7157" i="155"/>
  <c r="R7245" i="155" s="1"/>
  <c r="R7333" i="155" s="1"/>
  <c r="R7421" i="155" s="1"/>
  <c r="R7509" i="155" s="1"/>
  <c r="R7181" i="155"/>
  <c r="R7269" i="155" s="1"/>
  <c r="R7357" i="155" s="1"/>
  <c r="R7445" i="155" s="1"/>
  <c r="R7533" i="155" s="1"/>
  <c r="R7183" i="155"/>
  <c r="R7271" i="155" s="1"/>
  <c r="R7359" i="155" s="1"/>
  <c r="R7447" i="155" s="1"/>
  <c r="R7535" i="155" s="1"/>
  <c r="R7196" i="155"/>
  <c r="R7284" i="155" s="1"/>
  <c r="R7372" i="155" s="1"/>
  <c r="R7460" i="155" s="1"/>
  <c r="R7548" i="155" s="1"/>
  <c r="R7190" i="155"/>
  <c r="R7278" i="155" s="1"/>
  <c r="R7366" i="155" s="1"/>
  <c r="R7454" i="155" s="1"/>
  <c r="R7542" i="155" s="1"/>
  <c r="R7151" i="155"/>
  <c r="R7239" i="155" s="1"/>
  <c r="R7327" i="155" s="1"/>
  <c r="R7415" i="155" s="1"/>
  <c r="R7503" i="155" s="1"/>
  <c r="R7156" i="155"/>
  <c r="R7244" i="155" s="1"/>
  <c r="R7332" i="155" s="1"/>
  <c r="R7420" i="155" s="1"/>
  <c r="R7508" i="155" s="1"/>
  <c r="R7201" i="155"/>
  <c r="R7289" i="155" s="1"/>
  <c r="R7377" i="155" s="1"/>
  <c r="R7465" i="155" s="1"/>
  <c r="R7553" i="155" s="1"/>
  <c r="R7189" i="155"/>
  <c r="R7277" i="155" s="1"/>
  <c r="R7365" i="155" s="1"/>
  <c r="R7453" i="155" s="1"/>
  <c r="R7541" i="155" s="1"/>
  <c r="R7170" i="155"/>
  <c r="R7258" i="155" s="1"/>
  <c r="R7346" i="155" s="1"/>
  <c r="R7434" i="155" s="1"/>
  <c r="R7522" i="155" s="1"/>
  <c r="R7200" i="155"/>
  <c r="R7288" i="155" s="1"/>
  <c r="R7376" i="155" s="1"/>
  <c r="R7464" i="155" s="1"/>
  <c r="R7552" i="155" s="1"/>
  <c r="R7207" i="155"/>
  <c r="R7295" i="155" s="1"/>
  <c r="R7383" i="155" s="1"/>
  <c r="R7471" i="155" s="1"/>
  <c r="R7559" i="155" s="1"/>
  <c r="R7165" i="155"/>
  <c r="R7253" i="155" s="1"/>
  <c r="R7341" i="155" s="1"/>
  <c r="R7429" i="155" s="1"/>
  <c r="R7517" i="155" s="1"/>
  <c r="R7209" i="155"/>
  <c r="R7297" i="155" s="1"/>
  <c r="R7385" i="155" s="1"/>
  <c r="R7473" i="155" s="1"/>
  <c r="R7561" i="155" s="1"/>
  <c r="R7211" i="155"/>
  <c r="R7299" i="155" s="1"/>
  <c r="R7387" i="155" s="1"/>
  <c r="R7475" i="155" s="1"/>
  <c r="R7563" i="155" s="1"/>
  <c r="R7162" i="155"/>
  <c r="R7250" i="155" s="1"/>
  <c r="R7338" i="155" s="1"/>
  <c r="R7426" i="155" s="1"/>
  <c r="R7514" i="155" s="1"/>
  <c r="R7148" i="155"/>
  <c r="R7236" i="155" s="1"/>
  <c r="R7324" i="155" s="1"/>
  <c r="R7412" i="155" s="1"/>
  <c r="R7500" i="155" s="1"/>
  <c r="R7191" i="155"/>
  <c r="R7279" i="155" s="1"/>
  <c r="R7367" i="155" s="1"/>
  <c r="R7455" i="155" s="1"/>
  <c r="R7543" i="155" s="1"/>
  <c r="F84" i="67"/>
  <c r="F83" i="67"/>
  <c r="F80" i="67"/>
  <c r="F79" i="67"/>
  <c r="F78" i="67"/>
  <c r="F75" i="67"/>
  <c r="F74" i="67"/>
  <c r="F73" i="67"/>
  <c r="F72" i="67"/>
  <c r="F69" i="67"/>
  <c r="F68" i="67"/>
  <c r="F67" i="67"/>
  <c r="F66" i="67"/>
  <c r="F65" i="67"/>
  <c r="F64" i="67"/>
  <c r="F63" i="67"/>
  <c r="F60" i="67"/>
  <c r="F59" i="67"/>
  <c r="F58" i="67"/>
  <c r="F57" i="67"/>
  <c r="F56" i="67"/>
  <c r="F55" i="67"/>
  <c r="F54" i="67"/>
  <c r="F53" i="67"/>
  <c r="F52" i="67"/>
  <c r="F50" i="67"/>
  <c r="F49" i="67"/>
  <c r="F48" i="67"/>
  <c r="F46" i="67"/>
  <c r="F45" i="67"/>
  <c r="F44" i="67"/>
  <c r="F43" i="67"/>
  <c r="F40" i="67"/>
  <c r="F39" i="67"/>
  <c r="F38" i="67"/>
  <c r="F37" i="67"/>
  <c r="F36" i="67"/>
  <c r="F35" i="67"/>
  <c r="F34" i="67"/>
  <c r="F32" i="67"/>
  <c r="F31" i="67"/>
  <c r="F29" i="67"/>
  <c r="F28" i="67"/>
  <c r="F27" i="67"/>
  <c r="F25" i="67"/>
  <c r="F24" i="67"/>
  <c r="F22" i="67"/>
  <c r="F21" i="67"/>
  <c r="F20" i="67"/>
  <c r="F17" i="67"/>
  <c r="F16" i="67"/>
  <c r="F14" i="67"/>
  <c r="F12" i="67"/>
  <c r="F11" i="67"/>
  <c r="F9" i="67"/>
  <c r="F8" i="67"/>
  <c r="F7" i="67"/>
  <c r="R7589" i="155" l="1"/>
  <c r="R7677" i="155" s="1"/>
  <c r="R7765" i="155" s="1"/>
  <c r="R7853" i="155" s="1"/>
  <c r="R7941" i="155" s="1"/>
  <c r="R8029" i="155" s="1"/>
  <c r="R8117" i="155" s="1"/>
  <c r="R8205" i="155" s="1"/>
  <c r="R8293" i="155" s="1"/>
  <c r="R8381" i="155" s="1"/>
  <c r="R8469" i="155" s="1"/>
  <c r="R8557" i="155" s="1"/>
  <c r="R8645" i="155" s="1"/>
  <c r="R8733" i="155" s="1"/>
  <c r="R8821" i="155" s="1"/>
  <c r="R8909" i="155" s="1"/>
  <c r="R7619" i="155"/>
  <c r="R7707" i="155" s="1"/>
  <c r="R7795" i="155" s="1"/>
  <c r="R7883" i="155" s="1"/>
  <c r="R7971" i="155" s="1"/>
  <c r="R8059" i="155" s="1"/>
  <c r="R8147" i="155" s="1"/>
  <c r="R8235" i="155" s="1"/>
  <c r="R8323" i="155" s="1"/>
  <c r="R8411" i="155" s="1"/>
  <c r="R8499" i="155" s="1"/>
  <c r="R8587" i="155" s="1"/>
  <c r="R8675" i="155" s="1"/>
  <c r="R8763" i="155" s="1"/>
  <c r="R8851" i="155" s="1"/>
  <c r="R8939" i="155" s="1"/>
  <c r="R9027" i="155" s="1"/>
  <c r="R9115" i="155" s="1"/>
  <c r="R9203" i="155" s="1"/>
  <c r="R9291" i="155" s="1"/>
  <c r="R9379" i="155" s="1"/>
  <c r="R9467" i="155" s="1"/>
  <c r="R7640" i="155"/>
  <c r="R7728" i="155" s="1"/>
  <c r="R7816" i="155" s="1"/>
  <c r="R7904" i="155" s="1"/>
  <c r="R7992" i="155" s="1"/>
  <c r="R8080" i="155" s="1"/>
  <c r="R8168" i="155" s="1"/>
  <c r="R8256" i="155" s="1"/>
  <c r="R8344" i="155" s="1"/>
  <c r="R7637" i="155"/>
  <c r="R7725" i="155" s="1"/>
  <c r="R7813" i="155" s="1"/>
  <c r="R7901" i="155" s="1"/>
  <c r="R7989" i="155" s="1"/>
  <c r="R8077" i="155" s="1"/>
  <c r="R8165" i="155" s="1"/>
  <c r="R8253" i="155" s="1"/>
  <c r="R8341" i="155" s="1"/>
  <c r="R7651" i="155"/>
  <c r="R7739" i="155" s="1"/>
  <c r="R7827" i="155" s="1"/>
  <c r="R7915" i="155" s="1"/>
  <c r="R8003" i="155" s="1"/>
  <c r="R8091" i="155" s="1"/>
  <c r="R8179" i="155" s="1"/>
  <c r="R8267" i="155" s="1"/>
  <c r="R8355" i="155" s="1"/>
  <c r="R8424" i="155"/>
  <c r="R8512" i="155" s="1"/>
  <c r="R8600" i="155" s="1"/>
  <c r="R8688" i="155" s="1"/>
  <c r="R8776" i="155" s="1"/>
  <c r="R8864" i="155" s="1"/>
  <c r="R8952" i="155" s="1"/>
  <c r="R9040" i="155" s="1"/>
  <c r="R9128" i="155" s="1"/>
  <c r="R9216" i="155" s="1"/>
  <c r="R9304" i="155" s="1"/>
  <c r="R9392" i="155" s="1"/>
  <c r="R9480" i="155" s="1"/>
  <c r="R7597" i="155"/>
  <c r="R7685" i="155" s="1"/>
  <c r="R7773" i="155" s="1"/>
  <c r="R7861" i="155" s="1"/>
  <c r="R7949" i="155" s="1"/>
  <c r="R8037" i="155" s="1"/>
  <c r="R8125" i="155" s="1"/>
  <c r="R8213" i="155" s="1"/>
  <c r="R8301" i="155" s="1"/>
  <c r="R7595" i="155"/>
  <c r="R7683" i="155" s="1"/>
  <c r="R7771" i="155" s="1"/>
  <c r="R7859" i="155" s="1"/>
  <c r="R7947" i="155" s="1"/>
  <c r="R8035" i="155" s="1"/>
  <c r="R8123" i="155" s="1"/>
  <c r="R8211" i="155" s="1"/>
  <c r="R8299" i="155" s="1"/>
  <c r="R7624" i="155"/>
  <c r="R7712" i="155" s="1"/>
  <c r="R7800" i="155" s="1"/>
  <c r="R7888" i="155" s="1"/>
  <c r="R7976" i="155" s="1"/>
  <c r="R8064" i="155" s="1"/>
  <c r="R8152" i="155" s="1"/>
  <c r="R8240" i="155" s="1"/>
  <c r="R8328" i="155" s="1"/>
  <c r="R7591" i="155"/>
  <c r="R7679" i="155" s="1"/>
  <c r="R7767" i="155" s="1"/>
  <c r="R7855" i="155" s="1"/>
  <c r="R7943" i="155" s="1"/>
  <c r="R8031" i="155" s="1"/>
  <c r="R8119" i="155" s="1"/>
  <c r="R8207" i="155" s="1"/>
  <c r="R8295" i="155" s="1"/>
  <c r="R7590" i="155"/>
  <c r="R7678" i="155" s="1"/>
  <c r="R7766" i="155" s="1"/>
  <c r="R7854" i="155" s="1"/>
  <c r="R7942" i="155" s="1"/>
  <c r="R8030" i="155" s="1"/>
  <c r="R8118" i="155" s="1"/>
  <c r="R8206" i="155" s="1"/>
  <c r="R8294" i="155" s="1"/>
  <c r="R7612" i="155"/>
  <c r="R7700" i="155" s="1"/>
  <c r="R7788" i="155" s="1"/>
  <c r="R7876" i="155" s="1"/>
  <c r="R7964" i="155" s="1"/>
  <c r="R8052" i="155" s="1"/>
  <c r="R8140" i="155" s="1"/>
  <c r="R8228" i="155" s="1"/>
  <c r="R8316" i="155" s="1"/>
  <c r="R7592" i="155"/>
  <c r="R7680" i="155" s="1"/>
  <c r="R7768" i="155" s="1"/>
  <c r="R7856" i="155" s="1"/>
  <c r="R7944" i="155" s="1"/>
  <c r="R8032" i="155" s="1"/>
  <c r="R8120" i="155" s="1"/>
  <c r="R8208" i="155" s="1"/>
  <c r="R8296" i="155" s="1"/>
  <c r="R7631" i="155"/>
  <c r="R7719" i="155" s="1"/>
  <c r="R7807" i="155" s="1"/>
  <c r="R7895" i="155" s="1"/>
  <c r="R7983" i="155" s="1"/>
  <c r="R8071" i="155" s="1"/>
  <c r="R8159" i="155" s="1"/>
  <c r="R8247" i="155" s="1"/>
  <c r="R8335" i="155" s="1"/>
  <c r="R7636" i="155"/>
  <c r="R7724" i="155" s="1"/>
  <c r="R7812" i="155" s="1"/>
  <c r="R7900" i="155" s="1"/>
  <c r="R7988" i="155" s="1"/>
  <c r="R8076" i="155" s="1"/>
  <c r="R8164" i="155" s="1"/>
  <c r="R8252" i="155" s="1"/>
  <c r="R8340" i="155" s="1"/>
  <c r="R7639" i="155"/>
  <c r="R7727" i="155" s="1"/>
  <c r="R7815" i="155" s="1"/>
  <c r="R7903" i="155" s="1"/>
  <c r="R7991" i="155" s="1"/>
  <c r="R8079" i="155" s="1"/>
  <c r="R8167" i="155" s="1"/>
  <c r="R8255" i="155" s="1"/>
  <c r="R8343" i="155" s="1"/>
  <c r="R7622" i="155"/>
  <c r="R7710" i="155" s="1"/>
  <c r="R7798" i="155" s="1"/>
  <c r="R7886" i="155" s="1"/>
  <c r="R7974" i="155" s="1"/>
  <c r="R8062" i="155" s="1"/>
  <c r="R8150" i="155" s="1"/>
  <c r="R8238" i="155" s="1"/>
  <c r="R8326" i="155" s="1"/>
  <c r="R7620" i="155"/>
  <c r="R7708" i="155" s="1"/>
  <c r="R7796" i="155" s="1"/>
  <c r="R7884" i="155" s="1"/>
  <c r="R7972" i="155" s="1"/>
  <c r="R8060" i="155" s="1"/>
  <c r="R8148" i="155" s="1"/>
  <c r="R8236" i="155" s="1"/>
  <c r="R8324" i="155" s="1"/>
  <c r="R7611" i="155"/>
  <c r="R7699" i="155" s="1"/>
  <c r="R7787" i="155" s="1"/>
  <c r="R7875" i="155" s="1"/>
  <c r="R7963" i="155" s="1"/>
  <c r="R8051" i="155" s="1"/>
  <c r="R8139" i="155" s="1"/>
  <c r="R8227" i="155" s="1"/>
  <c r="R8315" i="155" s="1"/>
  <c r="R7650" i="155"/>
  <c r="R7738" i="155" s="1"/>
  <c r="R7826" i="155" s="1"/>
  <c r="R7914" i="155" s="1"/>
  <c r="R8002" i="155" s="1"/>
  <c r="R8090" i="155" s="1"/>
  <c r="R8178" i="155" s="1"/>
  <c r="R8266" i="155" s="1"/>
  <c r="R8354" i="155" s="1"/>
  <c r="R7618" i="155"/>
  <c r="R7706" i="155" s="1"/>
  <c r="R7794" i="155" s="1"/>
  <c r="R7882" i="155" s="1"/>
  <c r="R7970" i="155" s="1"/>
  <c r="R8058" i="155" s="1"/>
  <c r="R8146" i="155" s="1"/>
  <c r="R8234" i="155" s="1"/>
  <c r="R8322" i="155" s="1"/>
  <c r="R7634" i="155"/>
  <c r="R7722" i="155" s="1"/>
  <c r="R7810" i="155" s="1"/>
  <c r="R7898" i="155" s="1"/>
  <c r="R7986" i="155" s="1"/>
  <c r="R8074" i="155" s="1"/>
  <c r="R8162" i="155" s="1"/>
  <c r="R8250" i="155" s="1"/>
  <c r="R8338" i="155" s="1"/>
  <c r="R7593" i="155"/>
  <c r="R7681" i="155" s="1"/>
  <c r="R7769" i="155" s="1"/>
  <c r="R7857" i="155" s="1"/>
  <c r="R7945" i="155" s="1"/>
  <c r="R8033" i="155" s="1"/>
  <c r="R8121" i="155" s="1"/>
  <c r="R8209" i="155" s="1"/>
  <c r="R8297" i="155" s="1"/>
  <c r="R7596" i="155"/>
  <c r="R7684" i="155" s="1"/>
  <c r="R7772" i="155" s="1"/>
  <c r="R7860" i="155" s="1"/>
  <c r="R7948" i="155" s="1"/>
  <c r="R8036" i="155" s="1"/>
  <c r="R8124" i="155" s="1"/>
  <c r="R8212" i="155" s="1"/>
  <c r="R8300" i="155" s="1"/>
  <c r="R7608" i="155"/>
  <c r="R7696" i="155" s="1"/>
  <c r="R7784" i="155" s="1"/>
  <c r="R7872" i="155" s="1"/>
  <c r="R7960" i="155" s="1"/>
  <c r="R8048" i="155" s="1"/>
  <c r="R8136" i="155" s="1"/>
  <c r="R8224" i="155" s="1"/>
  <c r="R8312" i="155" s="1"/>
  <c r="R7605" i="155"/>
  <c r="R7693" i="155" s="1"/>
  <c r="R7781" i="155" s="1"/>
  <c r="R7869" i="155" s="1"/>
  <c r="R7957" i="155" s="1"/>
  <c r="R8045" i="155" s="1"/>
  <c r="R8133" i="155" s="1"/>
  <c r="R8221" i="155" s="1"/>
  <c r="R8309" i="155" s="1"/>
  <c r="R7587" i="155"/>
  <c r="R7675" i="155" s="1"/>
  <c r="R7763" i="155" s="1"/>
  <c r="R7851" i="155" s="1"/>
  <c r="R7939" i="155" s="1"/>
  <c r="R8027" i="155" s="1"/>
  <c r="R8115" i="155" s="1"/>
  <c r="R8203" i="155" s="1"/>
  <c r="R8291" i="155" s="1"/>
  <c r="R7630" i="155"/>
  <c r="R7718" i="155" s="1"/>
  <c r="R7806" i="155" s="1"/>
  <c r="R7894" i="155" s="1"/>
  <c r="R7982" i="155" s="1"/>
  <c r="R8070" i="155" s="1"/>
  <c r="R8158" i="155" s="1"/>
  <c r="R8246" i="155" s="1"/>
  <c r="R8334" i="155" s="1"/>
  <c r="R7609" i="155"/>
  <c r="R7697" i="155" s="1"/>
  <c r="R7785" i="155" s="1"/>
  <c r="R7873" i="155" s="1"/>
  <c r="R7961" i="155" s="1"/>
  <c r="R8049" i="155" s="1"/>
  <c r="R8137" i="155" s="1"/>
  <c r="R8225" i="155" s="1"/>
  <c r="R8313" i="155" s="1"/>
  <c r="R7588" i="155"/>
  <c r="R7676" i="155" s="1"/>
  <c r="R7764" i="155" s="1"/>
  <c r="R7852" i="155" s="1"/>
  <c r="R7940" i="155" s="1"/>
  <c r="R8028" i="155" s="1"/>
  <c r="R8116" i="155" s="1"/>
  <c r="R8204" i="155" s="1"/>
  <c r="R8292" i="155" s="1"/>
  <c r="R7623" i="155"/>
  <c r="R7711" i="155" s="1"/>
  <c r="R7799" i="155" s="1"/>
  <c r="R7887" i="155" s="1"/>
  <c r="R7975" i="155" s="1"/>
  <c r="R8063" i="155" s="1"/>
  <c r="R8151" i="155" s="1"/>
  <c r="R8239" i="155" s="1"/>
  <c r="R8327" i="155" s="1"/>
  <c r="R7627" i="155"/>
  <c r="R7715" i="155" s="1"/>
  <c r="R7803" i="155" s="1"/>
  <c r="R7891" i="155" s="1"/>
  <c r="R7979" i="155" s="1"/>
  <c r="R8067" i="155" s="1"/>
  <c r="R8155" i="155" s="1"/>
  <c r="R8243" i="155" s="1"/>
  <c r="R8331" i="155" s="1"/>
  <c r="R7638" i="155"/>
  <c r="R7726" i="155" s="1"/>
  <c r="R7814" i="155" s="1"/>
  <c r="R7902" i="155" s="1"/>
  <c r="R7990" i="155" s="1"/>
  <c r="R8078" i="155" s="1"/>
  <c r="R8166" i="155" s="1"/>
  <c r="R8254" i="155" s="1"/>
  <c r="R8342" i="155" s="1"/>
  <c r="R7613" i="155"/>
  <c r="R7701" i="155" s="1"/>
  <c r="R7789" i="155" s="1"/>
  <c r="R7877" i="155" s="1"/>
  <c r="R7965" i="155" s="1"/>
  <c r="R8053" i="155" s="1"/>
  <c r="R8141" i="155" s="1"/>
  <c r="R8229" i="155" s="1"/>
  <c r="R8317" i="155" s="1"/>
  <c r="R7626" i="155"/>
  <c r="R7714" i="155" s="1"/>
  <c r="R7802" i="155" s="1"/>
  <c r="R7890" i="155" s="1"/>
  <c r="R7978" i="155" s="1"/>
  <c r="R8066" i="155" s="1"/>
  <c r="R8154" i="155" s="1"/>
  <c r="R8242" i="155" s="1"/>
  <c r="R8330" i="155" s="1"/>
  <c r="R7635" i="155"/>
  <c r="R7723" i="155" s="1"/>
  <c r="R7811" i="155" s="1"/>
  <c r="R7899" i="155" s="1"/>
  <c r="R7987" i="155" s="1"/>
  <c r="R8075" i="155" s="1"/>
  <c r="R8163" i="155" s="1"/>
  <c r="R8251" i="155" s="1"/>
  <c r="R8339" i="155" s="1"/>
  <c r="R7629" i="155"/>
  <c r="R7717" i="155" s="1"/>
  <c r="R7805" i="155" s="1"/>
  <c r="R7893" i="155" s="1"/>
  <c r="R7981" i="155" s="1"/>
  <c r="R8069" i="155" s="1"/>
  <c r="R8157" i="155" s="1"/>
  <c r="R8245" i="155" s="1"/>
  <c r="R8333" i="155" s="1"/>
  <c r="R7648" i="155"/>
  <c r="R7736" i="155" s="1"/>
  <c r="R7824" i="155" s="1"/>
  <c r="R7912" i="155" s="1"/>
  <c r="R8000" i="155" s="1"/>
  <c r="R8088" i="155" s="1"/>
  <c r="R8176" i="155" s="1"/>
  <c r="R8264" i="155" s="1"/>
  <c r="R8352" i="155" s="1"/>
  <c r="R8440" i="155" s="1"/>
  <c r="R8528" i="155" s="1"/>
  <c r="R8616" i="155" s="1"/>
  <c r="R8704" i="155" s="1"/>
  <c r="R8792" i="155" s="1"/>
  <c r="R8880" i="155" s="1"/>
  <c r="R8968" i="155" s="1"/>
  <c r="R9056" i="155" s="1"/>
  <c r="R9144" i="155" s="1"/>
  <c r="R9232" i="155" s="1"/>
  <c r="R9320" i="155" s="1"/>
  <c r="R9408" i="155" s="1"/>
  <c r="R9496" i="155" s="1"/>
  <c r="R7603" i="155"/>
  <c r="R7691" i="155" s="1"/>
  <c r="R7779" i="155" s="1"/>
  <c r="R7867" i="155" s="1"/>
  <c r="R7955" i="155" s="1"/>
  <c r="R8043" i="155" s="1"/>
  <c r="R8131" i="155" s="1"/>
  <c r="R8219" i="155" s="1"/>
  <c r="R8307" i="155" s="1"/>
  <c r="R7641" i="155"/>
  <c r="R7729" i="155" s="1"/>
  <c r="R7817" i="155" s="1"/>
  <c r="R7905" i="155" s="1"/>
  <c r="R7993" i="155" s="1"/>
  <c r="R8081" i="155" s="1"/>
  <c r="R8169" i="155" s="1"/>
  <c r="R8257" i="155" s="1"/>
  <c r="R8345" i="155" s="1"/>
  <c r="R7606" i="155"/>
  <c r="R7694" i="155" s="1"/>
  <c r="R7782" i="155" s="1"/>
  <c r="R7870" i="155" s="1"/>
  <c r="R7958" i="155" s="1"/>
  <c r="R8046" i="155" s="1"/>
  <c r="R8134" i="155" s="1"/>
  <c r="R8222" i="155" s="1"/>
  <c r="R8310" i="155" s="1"/>
  <c r="R7649" i="155"/>
  <c r="R7737" i="155" s="1"/>
  <c r="R7825" i="155" s="1"/>
  <c r="R7913" i="155" s="1"/>
  <c r="R8001" i="155" s="1"/>
  <c r="R8089" i="155" s="1"/>
  <c r="R8177" i="155" s="1"/>
  <c r="R8265" i="155" s="1"/>
  <c r="R8353" i="155" s="1"/>
  <c r="R7594" i="155"/>
  <c r="R7682" i="155" s="1"/>
  <c r="R7770" i="155" s="1"/>
  <c r="R7858" i="155" s="1"/>
  <c r="R7946" i="155" s="1"/>
  <c r="R8034" i="155" s="1"/>
  <c r="R8122" i="155" s="1"/>
  <c r="R8210" i="155" s="1"/>
  <c r="R8298" i="155" s="1"/>
  <c r="R7642" i="155"/>
  <c r="R7730" i="155" s="1"/>
  <c r="R7818" i="155" s="1"/>
  <c r="R7906" i="155" s="1"/>
  <c r="R7994" i="155" s="1"/>
  <c r="R8082" i="155" s="1"/>
  <c r="R8170" i="155" s="1"/>
  <c r="R8258" i="155" s="1"/>
  <c r="R8346" i="155" s="1"/>
  <c r="R7628" i="155"/>
  <c r="R7716" i="155" s="1"/>
  <c r="R7804" i="155" s="1"/>
  <c r="R7892" i="155" s="1"/>
  <c r="R7980" i="155" s="1"/>
  <c r="R8068" i="155" s="1"/>
  <c r="R8156" i="155" s="1"/>
  <c r="R8244" i="155" s="1"/>
  <c r="R8332" i="155" s="1"/>
  <c r="R7598" i="155"/>
  <c r="R7686" i="155" s="1"/>
  <c r="R7774" i="155" s="1"/>
  <c r="R7862" i="155" s="1"/>
  <c r="R7950" i="155" s="1"/>
  <c r="R8038" i="155" s="1"/>
  <c r="R8126" i="155" s="1"/>
  <c r="R8214" i="155" s="1"/>
  <c r="R8302" i="155" s="1"/>
  <c r="R7647" i="155"/>
  <c r="R7735" i="155" s="1"/>
  <c r="R7823" i="155" s="1"/>
  <c r="R7911" i="155" s="1"/>
  <c r="R7999" i="155" s="1"/>
  <c r="R8087" i="155" s="1"/>
  <c r="R8175" i="155" s="1"/>
  <c r="R8263" i="155" s="1"/>
  <c r="R8351" i="155" s="1"/>
  <c r="R7643" i="155"/>
  <c r="R7731" i="155" s="1"/>
  <c r="R7819" i="155" s="1"/>
  <c r="R7907" i="155" s="1"/>
  <c r="R7995" i="155" s="1"/>
  <c r="R8083" i="155" s="1"/>
  <c r="R8171" i="155" s="1"/>
  <c r="R8259" i="155" s="1"/>
  <c r="R8347" i="155" s="1"/>
  <c r="R7602" i="155"/>
  <c r="R7690" i="155" s="1"/>
  <c r="R7778" i="155" s="1"/>
  <c r="R7866" i="155" s="1"/>
  <c r="R7954" i="155" s="1"/>
  <c r="R8042" i="155" s="1"/>
  <c r="R8130" i="155" s="1"/>
  <c r="R8218" i="155" s="1"/>
  <c r="R8306" i="155" s="1"/>
  <c r="R7610" i="155"/>
  <c r="R7698" i="155" s="1"/>
  <c r="R7786" i="155" s="1"/>
  <c r="R7874" i="155" s="1"/>
  <c r="R7962" i="155" s="1"/>
  <c r="R8050" i="155" s="1"/>
  <c r="R8138" i="155" s="1"/>
  <c r="R8226" i="155" s="1"/>
  <c r="R8314" i="155" s="1"/>
  <c r="R7621" i="155"/>
  <c r="R7709" i="155" s="1"/>
  <c r="R7797" i="155" s="1"/>
  <c r="R7885" i="155" s="1"/>
  <c r="R7973" i="155" s="1"/>
  <c r="R8061" i="155" s="1"/>
  <c r="R8149" i="155" s="1"/>
  <c r="R8237" i="155" s="1"/>
  <c r="R8325" i="155" s="1"/>
  <c r="R7614" i="155"/>
  <c r="R7702" i="155" s="1"/>
  <c r="R7790" i="155" s="1"/>
  <c r="R7878" i="155" s="1"/>
  <c r="R7966" i="155" s="1"/>
  <c r="R8054" i="155" s="1"/>
  <c r="R8142" i="155" s="1"/>
  <c r="R8230" i="155" s="1"/>
  <c r="R8318" i="155" s="1"/>
  <c r="R7625" i="155"/>
  <c r="R7713" i="155" s="1"/>
  <c r="R7801" i="155" s="1"/>
  <c r="R7889" i="155" s="1"/>
  <c r="R7977" i="155" s="1"/>
  <c r="R8065" i="155" s="1"/>
  <c r="R8153" i="155" s="1"/>
  <c r="R8241" i="155" s="1"/>
  <c r="R8329" i="155" s="1"/>
  <c r="R7607" i="155"/>
  <c r="R7695" i="155" s="1"/>
  <c r="R7783" i="155" s="1"/>
  <c r="R7871" i="155" s="1"/>
  <c r="R7959" i="155" s="1"/>
  <c r="R8047" i="155" s="1"/>
  <c r="R8135" i="155" s="1"/>
  <c r="R8223" i="155" s="1"/>
  <c r="R8311" i="155" s="1"/>
  <c r="R7604" i="155"/>
  <c r="R7692" i="155" s="1"/>
  <c r="R7780" i="155" s="1"/>
  <c r="R7868" i="155" s="1"/>
  <c r="R7956" i="155" s="1"/>
  <c r="R8044" i="155" s="1"/>
  <c r="R8132" i="155" s="1"/>
  <c r="R8220" i="155" s="1"/>
  <c r="R8308" i="155" s="1"/>
  <c r="R8425" i="155"/>
  <c r="R8513" i="155" s="1"/>
  <c r="R8601" i="155" s="1"/>
  <c r="R8689" i="155" s="1"/>
  <c r="R8777" i="155" s="1"/>
  <c r="R8865" i="155" s="1"/>
  <c r="R8953" i="155" s="1"/>
  <c r="R9041" i="155" s="1"/>
  <c r="R9129" i="155" s="1"/>
  <c r="R9217" i="155" s="1"/>
  <c r="R9305" i="155" s="1"/>
  <c r="R9393" i="155" s="1"/>
  <c r="R9481" i="155" s="1"/>
  <c r="F33" i="67"/>
  <c r="R8394" i="155" l="1"/>
  <c r="R8482" i="155" s="1"/>
  <c r="R8570" i="155" s="1"/>
  <c r="R8658" i="155" s="1"/>
  <c r="R8746" i="155" s="1"/>
  <c r="R8834" i="155" s="1"/>
  <c r="R8922" i="155" s="1"/>
  <c r="R9010" i="155" s="1"/>
  <c r="R9098" i="155" s="1"/>
  <c r="R9186" i="155" s="1"/>
  <c r="R9274" i="155" s="1"/>
  <c r="R9362" i="155" s="1"/>
  <c r="R9450" i="155" s="1"/>
  <c r="R8401" i="155"/>
  <c r="R8489" i="155" s="1"/>
  <c r="R8577" i="155" s="1"/>
  <c r="R8665" i="155" s="1"/>
  <c r="R8753" i="155" s="1"/>
  <c r="R8841" i="155" s="1"/>
  <c r="R8929" i="155" s="1"/>
  <c r="R9017" i="155" s="1"/>
  <c r="R9105" i="155" s="1"/>
  <c r="R9193" i="155" s="1"/>
  <c r="R9281" i="155" s="1"/>
  <c r="R9369" i="155" s="1"/>
  <c r="R9457" i="155" s="1"/>
  <c r="R8398" i="155"/>
  <c r="R8486" i="155" s="1"/>
  <c r="R8574" i="155" s="1"/>
  <c r="R8662" i="155" s="1"/>
  <c r="R8750" i="155" s="1"/>
  <c r="R8838" i="155" s="1"/>
  <c r="R8926" i="155" s="1"/>
  <c r="R9014" i="155" s="1"/>
  <c r="R9102" i="155" s="1"/>
  <c r="R9190" i="155" s="1"/>
  <c r="R9278" i="155" s="1"/>
  <c r="R9366" i="155" s="1"/>
  <c r="R9454" i="155" s="1"/>
  <c r="R9555" i="155"/>
  <c r="R9643" i="155" s="1"/>
  <c r="R9731" i="155" s="1"/>
  <c r="R9584" i="155"/>
  <c r="R9672" i="155" s="1"/>
  <c r="R9760" i="155" s="1"/>
  <c r="R8420" i="155"/>
  <c r="R8508" i="155" s="1"/>
  <c r="R8596" i="155" s="1"/>
  <c r="R8684" i="155" s="1"/>
  <c r="R8772" i="155" s="1"/>
  <c r="R8860" i="155" s="1"/>
  <c r="R8948" i="155" s="1"/>
  <c r="R9036" i="155" s="1"/>
  <c r="R9124" i="155" s="1"/>
  <c r="R9212" i="155" s="1"/>
  <c r="R9300" i="155" s="1"/>
  <c r="R9388" i="155" s="1"/>
  <c r="R9476" i="155" s="1"/>
  <c r="R8430" i="155"/>
  <c r="R8518" i="155" s="1"/>
  <c r="R8606" i="155" s="1"/>
  <c r="R8694" i="155" s="1"/>
  <c r="R8782" i="155" s="1"/>
  <c r="R8870" i="155" s="1"/>
  <c r="R8958" i="155" s="1"/>
  <c r="R9046" i="155" s="1"/>
  <c r="R9134" i="155" s="1"/>
  <c r="R9222" i="155" s="1"/>
  <c r="R9310" i="155" s="1"/>
  <c r="R9398" i="155" s="1"/>
  <c r="R9486" i="155" s="1"/>
  <c r="R8421" i="155"/>
  <c r="R8509" i="155" s="1"/>
  <c r="R8597" i="155" s="1"/>
  <c r="R8685" i="155" s="1"/>
  <c r="R8773" i="155" s="1"/>
  <c r="R8861" i="155" s="1"/>
  <c r="R8949" i="155" s="1"/>
  <c r="R9037" i="155" s="1"/>
  <c r="R9125" i="155" s="1"/>
  <c r="R9213" i="155" s="1"/>
  <c r="R9301" i="155" s="1"/>
  <c r="R9389" i="155" s="1"/>
  <c r="R9477" i="155" s="1"/>
  <c r="R8397" i="155"/>
  <c r="R8485" i="155" s="1"/>
  <c r="R8573" i="155" s="1"/>
  <c r="R8661" i="155" s="1"/>
  <c r="R8749" i="155" s="1"/>
  <c r="R8837" i="155" s="1"/>
  <c r="R8925" i="155" s="1"/>
  <c r="R9013" i="155" s="1"/>
  <c r="R9101" i="155" s="1"/>
  <c r="R9189" i="155" s="1"/>
  <c r="R9277" i="155" s="1"/>
  <c r="R9365" i="155" s="1"/>
  <c r="R9453" i="155" s="1"/>
  <c r="R8427" i="155"/>
  <c r="R8515" i="155" s="1"/>
  <c r="R8603" i="155" s="1"/>
  <c r="R8691" i="155" s="1"/>
  <c r="R8779" i="155" s="1"/>
  <c r="R8867" i="155" s="1"/>
  <c r="R8955" i="155" s="1"/>
  <c r="R9043" i="155" s="1"/>
  <c r="R9131" i="155" s="1"/>
  <c r="R9219" i="155" s="1"/>
  <c r="R9307" i="155" s="1"/>
  <c r="R9395" i="155" s="1"/>
  <c r="R9483" i="155" s="1"/>
  <c r="R8404" i="155"/>
  <c r="R8492" i="155" s="1"/>
  <c r="R8580" i="155" s="1"/>
  <c r="R8668" i="155" s="1"/>
  <c r="R8756" i="155" s="1"/>
  <c r="R8844" i="155" s="1"/>
  <c r="R8932" i="155" s="1"/>
  <c r="R9020" i="155" s="1"/>
  <c r="R9108" i="155" s="1"/>
  <c r="R9196" i="155" s="1"/>
  <c r="R9284" i="155" s="1"/>
  <c r="R9372" i="155" s="1"/>
  <c r="R9460" i="155" s="1"/>
  <c r="R8418" i="155"/>
  <c r="R8506" i="155" s="1"/>
  <c r="R8594" i="155" s="1"/>
  <c r="R8682" i="155" s="1"/>
  <c r="R8770" i="155" s="1"/>
  <c r="R8858" i="155" s="1"/>
  <c r="R8946" i="155" s="1"/>
  <c r="R9034" i="155" s="1"/>
  <c r="R9122" i="155" s="1"/>
  <c r="R9210" i="155" s="1"/>
  <c r="R9298" i="155" s="1"/>
  <c r="R9386" i="155" s="1"/>
  <c r="R9474" i="155" s="1"/>
  <c r="R8388" i="155"/>
  <c r="R8476" i="155" s="1"/>
  <c r="R8564" i="155" s="1"/>
  <c r="R8652" i="155" s="1"/>
  <c r="R8740" i="155" s="1"/>
  <c r="R8828" i="155" s="1"/>
  <c r="R8916" i="155" s="1"/>
  <c r="R9004" i="155" s="1"/>
  <c r="R9092" i="155" s="1"/>
  <c r="R9180" i="155" s="1"/>
  <c r="R9268" i="155" s="1"/>
  <c r="R9356" i="155" s="1"/>
  <c r="R9444" i="155" s="1"/>
  <c r="R8382" i="155"/>
  <c r="R8470" i="155" s="1"/>
  <c r="R8558" i="155" s="1"/>
  <c r="R8646" i="155" s="1"/>
  <c r="R8734" i="155" s="1"/>
  <c r="R8822" i="155" s="1"/>
  <c r="R8910" i="155" s="1"/>
  <c r="R8998" i="155" s="1"/>
  <c r="R9086" i="155" s="1"/>
  <c r="R9174" i="155" s="1"/>
  <c r="R9262" i="155" s="1"/>
  <c r="R9350" i="155" s="1"/>
  <c r="R9438" i="155" s="1"/>
  <c r="R8433" i="155"/>
  <c r="R8521" i="155" s="1"/>
  <c r="R8609" i="155" s="1"/>
  <c r="R8697" i="155" s="1"/>
  <c r="R8785" i="155" s="1"/>
  <c r="R8873" i="155" s="1"/>
  <c r="R8961" i="155" s="1"/>
  <c r="R9049" i="155" s="1"/>
  <c r="R9137" i="155" s="1"/>
  <c r="R9225" i="155" s="1"/>
  <c r="R9313" i="155" s="1"/>
  <c r="R9401" i="155" s="1"/>
  <c r="R9489" i="155" s="1"/>
  <c r="R8429" i="155"/>
  <c r="R8517" i="155" s="1"/>
  <c r="R8605" i="155" s="1"/>
  <c r="R8693" i="155" s="1"/>
  <c r="R8781" i="155" s="1"/>
  <c r="R8869" i="155" s="1"/>
  <c r="R8957" i="155" s="1"/>
  <c r="R9045" i="155" s="1"/>
  <c r="R9133" i="155" s="1"/>
  <c r="R9221" i="155" s="1"/>
  <c r="R9309" i="155" s="1"/>
  <c r="R9397" i="155" s="1"/>
  <c r="R9485" i="155" s="1"/>
  <c r="R8396" i="155"/>
  <c r="R8484" i="155" s="1"/>
  <c r="R8572" i="155" s="1"/>
  <c r="R8660" i="155" s="1"/>
  <c r="R8748" i="155" s="1"/>
  <c r="R8836" i="155" s="1"/>
  <c r="R8924" i="155" s="1"/>
  <c r="R9012" i="155" s="1"/>
  <c r="R9100" i="155" s="1"/>
  <c r="R9188" i="155" s="1"/>
  <c r="R9276" i="155" s="1"/>
  <c r="R9364" i="155" s="1"/>
  <c r="R9452" i="155" s="1"/>
  <c r="R8402" i="155"/>
  <c r="R8490" i="155" s="1"/>
  <c r="R8578" i="155" s="1"/>
  <c r="R8666" i="155" s="1"/>
  <c r="R8754" i="155" s="1"/>
  <c r="R8842" i="155" s="1"/>
  <c r="R8930" i="155" s="1"/>
  <c r="R9018" i="155" s="1"/>
  <c r="R9106" i="155" s="1"/>
  <c r="R9194" i="155" s="1"/>
  <c r="R9282" i="155" s="1"/>
  <c r="R9370" i="155" s="1"/>
  <c r="R9458" i="155" s="1"/>
  <c r="R8395" i="155"/>
  <c r="R8483" i="155" s="1"/>
  <c r="R8571" i="155" s="1"/>
  <c r="R8659" i="155" s="1"/>
  <c r="R8747" i="155" s="1"/>
  <c r="R8835" i="155" s="1"/>
  <c r="R8923" i="155" s="1"/>
  <c r="R9011" i="155" s="1"/>
  <c r="R9099" i="155" s="1"/>
  <c r="R9187" i="155" s="1"/>
  <c r="R9275" i="155" s="1"/>
  <c r="R9363" i="155" s="1"/>
  <c r="R9451" i="155" s="1"/>
  <c r="R8405" i="155"/>
  <c r="R8493" i="155" s="1"/>
  <c r="R8581" i="155" s="1"/>
  <c r="R8669" i="155" s="1"/>
  <c r="R8757" i="155" s="1"/>
  <c r="R8845" i="155" s="1"/>
  <c r="R8933" i="155" s="1"/>
  <c r="R9021" i="155" s="1"/>
  <c r="R9109" i="155" s="1"/>
  <c r="R9197" i="155" s="1"/>
  <c r="R9285" i="155" s="1"/>
  <c r="R9373" i="155" s="1"/>
  <c r="R9461" i="155" s="1"/>
  <c r="R8431" i="155"/>
  <c r="R8519" i="155" s="1"/>
  <c r="R8607" i="155" s="1"/>
  <c r="R8695" i="155" s="1"/>
  <c r="R8783" i="155" s="1"/>
  <c r="R8871" i="155" s="1"/>
  <c r="R8959" i="155" s="1"/>
  <c r="R9047" i="155" s="1"/>
  <c r="R9135" i="155" s="1"/>
  <c r="R9223" i="155" s="1"/>
  <c r="R9311" i="155" s="1"/>
  <c r="R9399" i="155" s="1"/>
  <c r="R9487" i="155" s="1"/>
  <c r="R8383" i="155"/>
  <c r="R8471" i="155" s="1"/>
  <c r="R8559" i="155" s="1"/>
  <c r="R8647" i="155" s="1"/>
  <c r="R8735" i="155" s="1"/>
  <c r="R8823" i="155" s="1"/>
  <c r="R8911" i="155" s="1"/>
  <c r="R8999" i="155" s="1"/>
  <c r="R9087" i="155" s="1"/>
  <c r="R9175" i="155" s="1"/>
  <c r="R9263" i="155" s="1"/>
  <c r="R9351" i="155" s="1"/>
  <c r="R9439" i="155" s="1"/>
  <c r="R8432" i="155"/>
  <c r="R8520" i="155" s="1"/>
  <c r="R8608" i="155" s="1"/>
  <c r="R8696" i="155" s="1"/>
  <c r="R8784" i="155" s="1"/>
  <c r="R8872" i="155" s="1"/>
  <c r="R8960" i="155" s="1"/>
  <c r="R9048" i="155" s="1"/>
  <c r="R9136" i="155" s="1"/>
  <c r="R9224" i="155" s="1"/>
  <c r="R9312" i="155" s="1"/>
  <c r="R9400" i="155" s="1"/>
  <c r="R9488" i="155" s="1"/>
  <c r="R8439" i="155"/>
  <c r="R8527" i="155" s="1"/>
  <c r="R8615" i="155" s="1"/>
  <c r="R8703" i="155" s="1"/>
  <c r="R8791" i="155" s="1"/>
  <c r="R8879" i="155" s="1"/>
  <c r="R8967" i="155" s="1"/>
  <c r="R9055" i="155" s="1"/>
  <c r="R9143" i="155" s="1"/>
  <c r="R9231" i="155" s="1"/>
  <c r="R9319" i="155" s="1"/>
  <c r="R9407" i="155" s="1"/>
  <c r="R9495" i="155" s="1"/>
  <c r="R8403" i="155"/>
  <c r="R8491" i="155" s="1"/>
  <c r="R8579" i="155" s="1"/>
  <c r="R8667" i="155" s="1"/>
  <c r="R8755" i="155" s="1"/>
  <c r="R8843" i="155" s="1"/>
  <c r="R8931" i="155" s="1"/>
  <c r="R9019" i="155" s="1"/>
  <c r="R9107" i="155" s="1"/>
  <c r="R9195" i="155" s="1"/>
  <c r="R9283" i="155" s="1"/>
  <c r="R9371" i="155" s="1"/>
  <c r="R9459" i="155" s="1"/>
  <c r="R8406" i="155"/>
  <c r="R8494" i="155" s="1"/>
  <c r="R8582" i="155" s="1"/>
  <c r="R8670" i="155" s="1"/>
  <c r="R8758" i="155" s="1"/>
  <c r="R8846" i="155" s="1"/>
  <c r="R8934" i="155" s="1"/>
  <c r="R9022" i="155" s="1"/>
  <c r="R9110" i="155" s="1"/>
  <c r="R9198" i="155" s="1"/>
  <c r="R9286" i="155" s="1"/>
  <c r="R9374" i="155" s="1"/>
  <c r="R9462" i="155" s="1"/>
  <c r="R8400" i="155"/>
  <c r="R8488" i="155" s="1"/>
  <c r="R8576" i="155" s="1"/>
  <c r="R8664" i="155" s="1"/>
  <c r="R8752" i="155" s="1"/>
  <c r="R8840" i="155" s="1"/>
  <c r="R8928" i="155" s="1"/>
  <c r="R9016" i="155" s="1"/>
  <c r="R9104" i="155" s="1"/>
  <c r="R9192" i="155" s="1"/>
  <c r="R9280" i="155" s="1"/>
  <c r="R9368" i="155" s="1"/>
  <c r="R9456" i="155" s="1"/>
  <c r="R8413" i="155"/>
  <c r="R8501" i="155" s="1"/>
  <c r="R8589" i="155" s="1"/>
  <c r="R8677" i="155" s="1"/>
  <c r="R8765" i="155" s="1"/>
  <c r="R8853" i="155" s="1"/>
  <c r="R8941" i="155" s="1"/>
  <c r="R9029" i="155" s="1"/>
  <c r="R9117" i="155" s="1"/>
  <c r="R9205" i="155" s="1"/>
  <c r="R9293" i="155" s="1"/>
  <c r="R9381" i="155" s="1"/>
  <c r="R9469" i="155" s="1"/>
  <c r="R8412" i="155"/>
  <c r="R8500" i="155" s="1"/>
  <c r="R8588" i="155" s="1"/>
  <c r="R8676" i="155" s="1"/>
  <c r="R8764" i="155" s="1"/>
  <c r="R8852" i="155" s="1"/>
  <c r="R8940" i="155" s="1"/>
  <c r="R9028" i="155" s="1"/>
  <c r="R9116" i="155" s="1"/>
  <c r="R9204" i="155" s="1"/>
  <c r="R9292" i="155" s="1"/>
  <c r="R9380" i="155" s="1"/>
  <c r="R9468" i="155" s="1"/>
  <c r="R9569" i="155"/>
  <c r="R9657" i="155" s="1"/>
  <c r="R9745" i="155" s="1"/>
  <c r="R8422" i="155"/>
  <c r="R8510" i="155" s="1"/>
  <c r="R8598" i="155" s="1"/>
  <c r="R8686" i="155" s="1"/>
  <c r="R8774" i="155" s="1"/>
  <c r="R8862" i="155" s="1"/>
  <c r="R8950" i="155" s="1"/>
  <c r="R9038" i="155" s="1"/>
  <c r="R9126" i="155" s="1"/>
  <c r="R9214" i="155" s="1"/>
  <c r="R9302" i="155" s="1"/>
  <c r="R9390" i="155" s="1"/>
  <c r="R9478" i="155" s="1"/>
  <c r="R8441" i="155"/>
  <c r="R8529" i="155" s="1"/>
  <c r="R8617" i="155" s="1"/>
  <c r="R8705" i="155" s="1"/>
  <c r="R8793" i="155" s="1"/>
  <c r="R8881" i="155" s="1"/>
  <c r="R8969" i="155" s="1"/>
  <c r="R9057" i="155" s="1"/>
  <c r="R9145" i="155" s="1"/>
  <c r="R9233" i="155" s="1"/>
  <c r="R9321" i="155" s="1"/>
  <c r="R9409" i="155" s="1"/>
  <c r="R9497" i="155" s="1"/>
  <c r="R8415" i="155"/>
  <c r="R8503" i="155" s="1"/>
  <c r="R8591" i="155" s="1"/>
  <c r="R8679" i="155" s="1"/>
  <c r="R8767" i="155" s="1"/>
  <c r="R8855" i="155" s="1"/>
  <c r="R8943" i="155" s="1"/>
  <c r="R9031" i="155" s="1"/>
  <c r="R9119" i="155" s="1"/>
  <c r="R9207" i="155" s="1"/>
  <c r="R9295" i="155" s="1"/>
  <c r="R9383" i="155" s="1"/>
  <c r="R9471" i="155" s="1"/>
  <c r="R8390" i="155"/>
  <c r="R8478" i="155" s="1"/>
  <c r="R8566" i="155" s="1"/>
  <c r="R8654" i="155" s="1"/>
  <c r="R8742" i="155" s="1"/>
  <c r="R8830" i="155" s="1"/>
  <c r="R8918" i="155" s="1"/>
  <c r="R9006" i="155" s="1"/>
  <c r="R9094" i="155" s="1"/>
  <c r="R9182" i="155" s="1"/>
  <c r="R9270" i="155" s="1"/>
  <c r="R9358" i="155" s="1"/>
  <c r="R9446" i="155" s="1"/>
  <c r="R8380" i="155"/>
  <c r="R8468" i="155" s="1"/>
  <c r="R8556" i="155" s="1"/>
  <c r="R8644" i="155" s="1"/>
  <c r="R8732" i="155" s="1"/>
  <c r="R8820" i="155" s="1"/>
  <c r="R8908" i="155" s="1"/>
  <c r="R8996" i="155" s="1"/>
  <c r="R9084" i="155" s="1"/>
  <c r="R9172" i="155" s="1"/>
  <c r="R9260" i="155" s="1"/>
  <c r="R9348" i="155" s="1"/>
  <c r="R9436" i="155" s="1"/>
  <c r="R8443" i="155"/>
  <c r="R8531" i="155" s="1"/>
  <c r="R8619" i="155" s="1"/>
  <c r="R8707" i="155" s="1"/>
  <c r="R8795" i="155" s="1"/>
  <c r="R8883" i="155" s="1"/>
  <c r="R8971" i="155" s="1"/>
  <c r="R9059" i="155" s="1"/>
  <c r="R9147" i="155" s="1"/>
  <c r="R9235" i="155" s="1"/>
  <c r="R9323" i="155" s="1"/>
  <c r="R9411" i="155" s="1"/>
  <c r="R9499" i="155" s="1"/>
  <c r="R8414" i="155"/>
  <c r="R8502" i="155" s="1"/>
  <c r="R8590" i="155" s="1"/>
  <c r="R8678" i="155" s="1"/>
  <c r="R8766" i="155" s="1"/>
  <c r="R8854" i="155" s="1"/>
  <c r="R8942" i="155" s="1"/>
  <c r="R9030" i="155" s="1"/>
  <c r="R9118" i="155" s="1"/>
  <c r="R9206" i="155" s="1"/>
  <c r="R9294" i="155" s="1"/>
  <c r="R9382" i="155" s="1"/>
  <c r="R9470" i="155" s="1"/>
  <c r="R8426" i="155"/>
  <c r="R8514" i="155" s="1"/>
  <c r="R8602" i="155" s="1"/>
  <c r="R8690" i="155" s="1"/>
  <c r="R8778" i="155" s="1"/>
  <c r="R8866" i="155" s="1"/>
  <c r="R8954" i="155" s="1"/>
  <c r="R9042" i="155" s="1"/>
  <c r="R9130" i="155" s="1"/>
  <c r="R9218" i="155" s="1"/>
  <c r="R9306" i="155" s="1"/>
  <c r="R9394" i="155" s="1"/>
  <c r="R9482" i="155" s="1"/>
  <c r="R8428" i="155"/>
  <c r="R8516" i="155" s="1"/>
  <c r="R8604" i="155" s="1"/>
  <c r="R8692" i="155" s="1"/>
  <c r="R8780" i="155" s="1"/>
  <c r="R8868" i="155" s="1"/>
  <c r="R8956" i="155" s="1"/>
  <c r="R9044" i="155" s="1"/>
  <c r="R9132" i="155" s="1"/>
  <c r="R9220" i="155" s="1"/>
  <c r="R9308" i="155" s="1"/>
  <c r="R9396" i="155" s="1"/>
  <c r="R9484" i="155" s="1"/>
  <c r="R8386" i="155"/>
  <c r="R8474" i="155" s="1"/>
  <c r="R8562" i="155" s="1"/>
  <c r="R8650" i="155" s="1"/>
  <c r="R8738" i="155" s="1"/>
  <c r="R8826" i="155" s="1"/>
  <c r="R8914" i="155" s="1"/>
  <c r="R9002" i="155" s="1"/>
  <c r="R9090" i="155" s="1"/>
  <c r="R9178" i="155" s="1"/>
  <c r="R9266" i="155" s="1"/>
  <c r="R9354" i="155" s="1"/>
  <c r="R9442" i="155" s="1"/>
  <c r="R8379" i="155"/>
  <c r="R8467" i="155" s="1"/>
  <c r="R8555" i="155" s="1"/>
  <c r="R8643" i="155" s="1"/>
  <c r="R8731" i="155" s="1"/>
  <c r="R8819" i="155" s="1"/>
  <c r="R8907" i="155" s="1"/>
  <c r="R8995" i="155" s="1"/>
  <c r="R9083" i="155" s="1"/>
  <c r="R9171" i="155" s="1"/>
  <c r="R9259" i="155" s="1"/>
  <c r="R9347" i="155" s="1"/>
  <c r="R9435" i="155" s="1"/>
  <c r="R8410" i="155"/>
  <c r="R8498" i="155" s="1"/>
  <c r="R8586" i="155" s="1"/>
  <c r="R8674" i="155" s="1"/>
  <c r="R8762" i="155" s="1"/>
  <c r="R8850" i="155" s="1"/>
  <c r="R8938" i="155" s="1"/>
  <c r="R9026" i="155" s="1"/>
  <c r="R9114" i="155" s="1"/>
  <c r="R9202" i="155" s="1"/>
  <c r="R9290" i="155" s="1"/>
  <c r="R9378" i="155" s="1"/>
  <c r="R9466" i="155" s="1"/>
  <c r="R8387" i="155"/>
  <c r="R8475" i="155" s="1"/>
  <c r="R8563" i="155" s="1"/>
  <c r="R8651" i="155" s="1"/>
  <c r="R8739" i="155" s="1"/>
  <c r="R8827" i="155" s="1"/>
  <c r="R8915" i="155" s="1"/>
  <c r="R9003" i="155" s="1"/>
  <c r="R9091" i="155" s="1"/>
  <c r="R9179" i="155" s="1"/>
  <c r="R9267" i="155" s="1"/>
  <c r="R9355" i="155" s="1"/>
  <c r="R9443" i="155" s="1"/>
  <c r="R8417" i="155"/>
  <c r="R8505" i="155" s="1"/>
  <c r="R8593" i="155" s="1"/>
  <c r="R8681" i="155" s="1"/>
  <c r="R8769" i="155" s="1"/>
  <c r="R8857" i="155" s="1"/>
  <c r="R8945" i="155" s="1"/>
  <c r="R9033" i="155" s="1"/>
  <c r="R9121" i="155" s="1"/>
  <c r="R9209" i="155" s="1"/>
  <c r="R9297" i="155" s="1"/>
  <c r="R9385" i="155" s="1"/>
  <c r="R9473" i="155" s="1"/>
  <c r="R8384" i="155"/>
  <c r="R8472" i="155" s="1"/>
  <c r="R8560" i="155" s="1"/>
  <c r="R8648" i="155" s="1"/>
  <c r="R8736" i="155" s="1"/>
  <c r="R8824" i="155" s="1"/>
  <c r="R8912" i="155" s="1"/>
  <c r="R9000" i="155" s="1"/>
  <c r="R9088" i="155" s="1"/>
  <c r="R9176" i="155" s="1"/>
  <c r="R9264" i="155" s="1"/>
  <c r="R9352" i="155" s="1"/>
  <c r="R9440" i="155" s="1"/>
  <c r="R9568" i="155"/>
  <c r="R9656" i="155" s="1"/>
  <c r="R9744" i="155" s="1"/>
  <c r="R8385" i="155"/>
  <c r="R8473" i="155" s="1"/>
  <c r="R8561" i="155" s="1"/>
  <c r="R8649" i="155" s="1"/>
  <c r="R8737" i="155" s="1"/>
  <c r="R8825" i="155" s="1"/>
  <c r="R8913" i="155" s="1"/>
  <c r="R9001" i="155" s="1"/>
  <c r="R9089" i="155" s="1"/>
  <c r="R9177" i="155" s="1"/>
  <c r="R9265" i="155" s="1"/>
  <c r="R9353" i="155" s="1"/>
  <c r="R9441" i="155" s="1"/>
  <c r="R8434" i="155"/>
  <c r="R8522" i="155" s="1"/>
  <c r="R8610" i="155" s="1"/>
  <c r="R8698" i="155" s="1"/>
  <c r="R8786" i="155" s="1"/>
  <c r="R8874" i="155" s="1"/>
  <c r="R8962" i="155" s="1"/>
  <c r="R9050" i="155" s="1"/>
  <c r="R9138" i="155" s="1"/>
  <c r="R9226" i="155" s="1"/>
  <c r="R9314" i="155" s="1"/>
  <c r="R9402" i="155" s="1"/>
  <c r="R9490" i="155" s="1"/>
  <c r="R8416" i="155"/>
  <c r="R8504" i="155" s="1"/>
  <c r="R8592" i="155" s="1"/>
  <c r="R8680" i="155" s="1"/>
  <c r="R8768" i="155" s="1"/>
  <c r="R8856" i="155" s="1"/>
  <c r="R8944" i="155" s="1"/>
  <c r="R9032" i="155" s="1"/>
  <c r="R9120" i="155" s="1"/>
  <c r="R9208" i="155" s="1"/>
  <c r="R9296" i="155" s="1"/>
  <c r="R9384" i="155" s="1"/>
  <c r="R9472" i="155" s="1"/>
  <c r="R8399" i="155"/>
  <c r="R8487" i="155" s="1"/>
  <c r="R8575" i="155" s="1"/>
  <c r="R8663" i="155" s="1"/>
  <c r="R8751" i="155" s="1"/>
  <c r="R8839" i="155" s="1"/>
  <c r="R8927" i="155" s="1"/>
  <c r="R9015" i="155" s="1"/>
  <c r="R9103" i="155" s="1"/>
  <c r="R9191" i="155" s="1"/>
  <c r="R9279" i="155" s="1"/>
  <c r="R9367" i="155" s="1"/>
  <c r="R9455" i="155" s="1"/>
  <c r="R8435" i="155"/>
  <c r="R8523" i="155" s="1"/>
  <c r="R8611" i="155" s="1"/>
  <c r="R8699" i="155" s="1"/>
  <c r="R8787" i="155" s="1"/>
  <c r="R8875" i="155" s="1"/>
  <c r="R8963" i="155" s="1"/>
  <c r="R9051" i="155" s="1"/>
  <c r="R9139" i="155" s="1"/>
  <c r="R9227" i="155" s="1"/>
  <c r="R9315" i="155" s="1"/>
  <c r="R9403" i="155" s="1"/>
  <c r="R9491" i="155" s="1"/>
  <c r="R8419" i="155"/>
  <c r="R8507" i="155" s="1"/>
  <c r="R8595" i="155" s="1"/>
  <c r="R8683" i="155" s="1"/>
  <c r="R8771" i="155" s="1"/>
  <c r="R8859" i="155" s="1"/>
  <c r="R8947" i="155" s="1"/>
  <c r="R9035" i="155" s="1"/>
  <c r="R9123" i="155" s="1"/>
  <c r="R9211" i="155" s="1"/>
  <c r="R9299" i="155" s="1"/>
  <c r="R9387" i="155" s="1"/>
  <c r="R9475" i="155" s="1"/>
  <c r="R8442" i="155"/>
  <c r="R8530" i="155" s="1"/>
  <c r="R8618" i="155" s="1"/>
  <c r="R8706" i="155" s="1"/>
  <c r="R8794" i="155" s="1"/>
  <c r="R8882" i="155" s="1"/>
  <c r="R8970" i="155" s="1"/>
  <c r="R9058" i="155" s="1"/>
  <c r="R9146" i="155" s="1"/>
  <c r="R9234" i="155" s="1"/>
  <c r="R9322" i="155" s="1"/>
  <c r="R9410" i="155" s="1"/>
  <c r="R9498" i="155" s="1"/>
  <c r="R8423" i="155"/>
  <c r="R8511" i="155" s="1"/>
  <c r="R8599" i="155" s="1"/>
  <c r="R8687" i="155" s="1"/>
  <c r="R8775" i="155" s="1"/>
  <c r="R8863" i="155" s="1"/>
  <c r="R8951" i="155" s="1"/>
  <c r="R9039" i="155" s="1"/>
  <c r="R9127" i="155" s="1"/>
  <c r="R9215" i="155" s="1"/>
  <c r="R9303" i="155" s="1"/>
  <c r="R9391" i="155" s="1"/>
  <c r="R9479" i="155" s="1"/>
  <c r="R8389" i="155"/>
  <c r="R8477" i="155" s="1"/>
  <c r="R8565" i="155" s="1"/>
  <c r="R8653" i="155" s="1"/>
  <c r="R8741" i="155" s="1"/>
  <c r="R8829" i="155" s="1"/>
  <c r="R8917" i="155" s="1"/>
  <c r="R9005" i="155" s="1"/>
  <c r="R9093" i="155" s="1"/>
  <c r="R9181" i="155" s="1"/>
  <c r="R9269" i="155" s="1"/>
  <c r="R9357" i="155" s="1"/>
  <c r="R9445" i="155" s="1"/>
  <c r="R8997" i="155"/>
  <c r="R9085" i="155" s="1"/>
  <c r="R9173" i="155" s="1"/>
  <c r="R9261" i="155" s="1"/>
  <c r="R9349" i="155" s="1"/>
  <c r="R9437" i="155" s="1"/>
  <c r="R9585" i="155" l="1"/>
  <c r="R9673" i="155" s="1"/>
  <c r="R9761" i="155" s="1"/>
  <c r="R9529" i="155"/>
  <c r="R9617" i="155" s="1"/>
  <c r="R9705" i="155" s="1"/>
  <c r="R9576" i="155"/>
  <c r="R9664" i="155" s="1"/>
  <c r="R9752" i="155" s="1"/>
  <c r="R9567" i="155"/>
  <c r="R9655" i="155" s="1"/>
  <c r="R9743" i="155" s="1"/>
  <c r="R9832" i="155"/>
  <c r="R9920" i="155" s="1"/>
  <c r="R10008" i="155" s="1"/>
  <c r="R10096" i="155" s="1"/>
  <c r="R10184" i="155" s="1"/>
  <c r="R9833" i="155"/>
  <c r="R9921" i="155" s="1"/>
  <c r="R10009" i="155" s="1"/>
  <c r="R10097" i="155" s="1"/>
  <c r="R10185" i="155" s="1"/>
  <c r="R9564" i="155"/>
  <c r="R9652" i="155" s="1"/>
  <c r="R9740" i="155" s="1"/>
  <c r="R9556" i="155"/>
  <c r="R9644" i="155" s="1"/>
  <c r="R9732" i="155" s="1"/>
  <c r="R9563" i="155"/>
  <c r="R9651" i="155" s="1"/>
  <c r="R9739" i="155" s="1"/>
  <c r="R9587" i="155"/>
  <c r="R9675" i="155" s="1"/>
  <c r="R9763" i="155" s="1"/>
  <c r="R9557" i="155"/>
  <c r="R9645" i="155" s="1"/>
  <c r="R9733" i="155" s="1"/>
  <c r="R9549" i="155"/>
  <c r="R9637" i="155" s="1"/>
  <c r="R9725" i="155" s="1"/>
  <c r="R9562" i="155"/>
  <c r="R9650" i="155" s="1"/>
  <c r="R9738" i="155" s="1"/>
  <c r="R9819" i="155"/>
  <c r="R9907" i="155" s="1"/>
  <c r="R9995" i="155" s="1"/>
  <c r="R10083" i="155" s="1"/>
  <c r="R10171" i="155" s="1"/>
  <c r="R9530" i="155"/>
  <c r="R9618" i="155" s="1"/>
  <c r="R9706" i="155" s="1"/>
  <c r="R9573" i="155"/>
  <c r="R9661" i="155" s="1"/>
  <c r="R9749" i="155" s="1"/>
  <c r="R9565" i="155"/>
  <c r="R9653" i="155" s="1"/>
  <c r="R9741" i="155" s="1"/>
  <c r="R9566" i="155"/>
  <c r="R9654" i="155" s="1"/>
  <c r="R9742" i="155" s="1"/>
  <c r="R9574" i="155"/>
  <c r="R9662" i="155" s="1"/>
  <c r="R9750" i="155" s="1"/>
  <c r="R9527" i="155"/>
  <c r="R9615" i="155" s="1"/>
  <c r="R9703" i="155" s="1"/>
  <c r="R9586" i="155"/>
  <c r="R9674" i="155" s="1"/>
  <c r="R9762" i="155" s="1"/>
  <c r="R9558" i="155"/>
  <c r="R9646" i="155" s="1"/>
  <c r="R9734" i="155" s="1"/>
  <c r="R9532" i="155"/>
  <c r="R9620" i="155" s="1"/>
  <c r="R9708" i="155" s="1"/>
  <c r="R9579" i="155"/>
  <c r="R9667" i="155" s="1"/>
  <c r="R9755" i="155" s="1"/>
  <c r="R9524" i="155"/>
  <c r="R9612" i="155" s="1"/>
  <c r="R9700" i="155" s="1"/>
  <c r="R9539" i="155"/>
  <c r="R9627" i="155" s="1"/>
  <c r="R9715" i="155" s="1"/>
  <c r="R9548" i="155"/>
  <c r="R9636" i="155" s="1"/>
  <c r="R9724" i="155" s="1"/>
  <c r="R9542" i="155"/>
  <c r="R9630" i="155" s="1"/>
  <c r="R9718" i="155" s="1"/>
  <c r="R9543" i="155"/>
  <c r="R9631" i="155" s="1"/>
  <c r="R9719" i="155" s="1"/>
  <c r="R9554" i="155"/>
  <c r="R9642" i="155" s="1"/>
  <c r="R9730" i="155" s="1"/>
  <c r="R9534" i="155"/>
  <c r="R9622" i="155" s="1"/>
  <c r="R9710" i="155" s="1"/>
  <c r="R9550" i="155"/>
  <c r="R9638" i="155" s="1"/>
  <c r="R9726" i="155" s="1"/>
  <c r="R9546" i="155"/>
  <c r="R9634" i="155" s="1"/>
  <c r="R9722" i="155" s="1"/>
  <c r="R9571" i="155"/>
  <c r="R9659" i="155" s="1"/>
  <c r="R9747" i="155" s="1"/>
  <c r="R9545" i="155"/>
  <c r="R9633" i="155" s="1"/>
  <c r="R9721" i="155" s="1"/>
  <c r="R9578" i="155"/>
  <c r="R9666" i="155" s="1"/>
  <c r="R9754" i="155" s="1"/>
  <c r="R9583" i="155"/>
  <c r="R9671" i="155" s="1"/>
  <c r="R9759" i="155" s="1"/>
  <c r="R9533" i="155"/>
  <c r="R9621" i="155" s="1"/>
  <c r="R9709" i="155" s="1"/>
  <c r="R9572" i="155"/>
  <c r="R9660" i="155" s="1"/>
  <c r="R9748" i="155" s="1"/>
  <c r="R9577" i="155"/>
  <c r="R9665" i="155" s="1"/>
  <c r="R9753" i="155" s="1"/>
  <c r="R9570" i="155"/>
  <c r="R9658" i="155" s="1"/>
  <c r="R9746" i="155" s="1"/>
  <c r="R9526" i="155"/>
  <c r="R9614" i="155" s="1"/>
  <c r="R9702" i="155" s="1"/>
  <c r="R9528" i="155"/>
  <c r="R9616" i="155" s="1"/>
  <c r="R9704" i="155" s="1"/>
  <c r="R9575" i="155"/>
  <c r="R9663" i="155" s="1"/>
  <c r="R9751" i="155" s="1"/>
  <c r="R9848" i="155"/>
  <c r="R9936" i="155" s="1"/>
  <c r="R10024" i="155" s="1"/>
  <c r="R10112" i="155" s="1"/>
  <c r="R10200" i="155" s="1"/>
  <c r="R9561" i="155"/>
  <c r="R9649" i="155" s="1"/>
  <c r="R9737" i="155" s="1"/>
  <c r="R9531" i="155"/>
  <c r="R9619" i="155" s="1"/>
  <c r="R9707" i="155" s="1"/>
  <c r="R9544" i="155"/>
  <c r="R9632" i="155" s="1"/>
  <c r="R9720" i="155" s="1"/>
  <c r="R9560" i="155"/>
  <c r="R9648" i="155" s="1"/>
  <c r="R9736" i="155" s="1"/>
  <c r="R9523" i="155"/>
  <c r="R9611" i="155" s="1"/>
  <c r="R9699" i="155" s="1"/>
  <c r="R9559" i="155"/>
  <c r="R9647" i="155" s="1"/>
  <c r="R9735" i="155" s="1"/>
  <c r="R9547" i="155"/>
  <c r="R9635" i="155" s="1"/>
  <c r="R9723" i="155" s="1"/>
  <c r="R9540" i="155"/>
  <c r="R9628" i="155" s="1"/>
  <c r="R9716" i="155" s="1"/>
  <c r="R9541" i="155"/>
  <c r="R9629" i="155" s="1"/>
  <c r="R9717" i="155" s="1"/>
  <c r="R9538" i="155"/>
  <c r="R9626" i="155" s="1"/>
  <c r="R9714" i="155" s="1"/>
  <c r="R9525" i="155"/>
  <c r="R9613" i="155" s="1"/>
  <c r="R9701" i="155" s="1"/>
  <c r="R9797" i="155" l="1"/>
  <c r="R9885" i="155" s="1"/>
  <c r="R9973" i="155" s="1"/>
  <c r="R10061" i="155" s="1"/>
  <c r="R10149" i="155" s="1"/>
  <c r="R9814" i="155"/>
  <c r="R9902" i="155" s="1"/>
  <c r="R9990" i="155" s="1"/>
  <c r="R10078" i="155" s="1"/>
  <c r="R10166" i="155" s="1"/>
  <c r="R10273" i="155"/>
  <c r="R10361" i="155" s="1"/>
  <c r="R10449" i="155" s="1"/>
  <c r="R10537" i="155" s="1"/>
  <c r="R10625" i="155" s="1"/>
  <c r="R10713" i="155" s="1"/>
  <c r="R10801" i="155" s="1"/>
  <c r="R9839" i="155"/>
  <c r="R9927" i="155" s="1"/>
  <c r="R10015" i="155" s="1"/>
  <c r="R10103" i="155" s="1"/>
  <c r="R10191" i="155" s="1"/>
  <c r="R9830" i="155"/>
  <c r="R9918" i="155" s="1"/>
  <c r="R10006" i="155" s="1"/>
  <c r="R10094" i="155" s="1"/>
  <c r="R10182" i="155" s="1"/>
  <c r="R9789" i="155"/>
  <c r="R9877" i="155" s="1"/>
  <c r="R9965" i="155" s="1"/>
  <c r="R10053" i="155" s="1"/>
  <c r="R10141" i="155" s="1"/>
  <c r="R9818" i="155"/>
  <c r="R9906" i="155" s="1"/>
  <c r="R9994" i="155" s="1"/>
  <c r="R10082" i="155" s="1"/>
  <c r="R10170" i="155" s="1"/>
  <c r="R9821" i="155"/>
  <c r="R9909" i="155" s="1"/>
  <c r="R9997" i="155" s="1"/>
  <c r="R10085" i="155" s="1"/>
  <c r="R10173" i="155" s="1"/>
  <c r="R9802" i="155"/>
  <c r="R9890" i="155" s="1"/>
  <c r="R9978" i="155" s="1"/>
  <c r="R10066" i="155" s="1"/>
  <c r="R10154" i="155" s="1"/>
  <c r="R9842" i="155"/>
  <c r="R9930" i="155" s="1"/>
  <c r="R10018" i="155" s="1"/>
  <c r="R10106" i="155" s="1"/>
  <c r="R10194" i="155" s="1"/>
  <c r="R9851" i="155"/>
  <c r="R9939" i="155" s="1"/>
  <c r="R10027" i="155" s="1"/>
  <c r="R10115" i="155" s="1"/>
  <c r="R10203" i="155" s="1"/>
  <c r="R9805" i="155"/>
  <c r="R9893" i="155" s="1"/>
  <c r="R9981" i="155" s="1"/>
  <c r="R10069" i="155" s="1"/>
  <c r="R10157" i="155" s="1"/>
  <c r="R9809" i="155"/>
  <c r="R9897" i="155" s="1"/>
  <c r="R9985" i="155" s="1"/>
  <c r="R10073" i="155" s="1"/>
  <c r="R10161" i="155" s="1"/>
  <c r="R9822" i="155"/>
  <c r="R9910" i="155" s="1"/>
  <c r="R9998" i="155" s="1"/>
  <c r="R10086" i="155" s="1"/>
  <c r="R10174" i="155" s="1"/>
  <c r="R9840" i="155"/>
  <c r="R9928" i="155" s="1"/>
  <c r="R10016" i="155" s="1"/>
  <c r="R10104" i="155" s="1"/>
  <c r="R10192" i="155" s="1"/>
  <c r="R9835" i="155"/>
  <c r="R9923" i="155" s="1"/>
  <c r="R10011" i="155" s="1"/>
  <c r="R10099" i="155" s="1"/>
  <c r="R10187" i="155" s="1"/>
  <c r="R9793" i="155"/>
  <c r="R9881" i="155" s="1"/>
  <c r="R9969" i="155" s="1"/>
  <c r="R10057" i="155" s="1"/>
  <c r="R10145" i="155" s="1"/>
  <c r="R9825" i="155"/>
  <c r="R9913" i="155" s="1"/>
  <c r="R10001" i="155" s="1"/>
  <c r="R10089" i="155" s="1"/>
  <c r="R10177" i="155" s="1"/>
  <c r="R9841" i="155"/>
  <c r="R9929" i="155" s="1"/>
  <c r="R10017" i="155" s="1"/>
  <c r="R10105" i="155" s="1"/>
  <c r="R10193" i="155" s="1"/>
  <c r="R9812" i="155"/>
  <c r="R9900" i="155" s="1"/>
  <c r="R9988" i="155" s="1"/>
  <c r="R10076" i="155" s="1"/>
  <c r="R10164" i="155" s="1"/>
  <c r="R10259" i="155"/>
  <c r="R10347" i="155" s="1"/>
  <c r="R10435" i="155" s="1"/>
  <c r="R10523" i="155" s="1"/>
  <c r="R10611" i="155" s="1"/>
  <c r="R10699" i="155" s="1"/>
  <c r="R10787" i="155" s="1"/>
  <c r="R9820" i="155"/>
  <c r="R9908" i="155" s="1"/>
  <c r="R9996" i="155" s="1"/>
  <c r="R10084" i="155" s="1"/>
  <c r="R10172" i="155" s="1"/>
  <c r="R9823" i="155"/>
  <c r="R9911" i="155" s="1"/>
  <c r="R9999" i="155" s="1"/>
  <c r="R10087" i="155" s="1"/>
  <c r="R10175" i="155" s="1"/>
  <c r="R9838" i="155"/>
  <c r="R9926" i="155" s="1"/>
  <c r="R10014" i="155" s="1"/>
  <c r="R10102" i="155" s="1"/>
  <c r="R10190" i="155" s="1"/>
  <c r="R9787" i="155"/>
  <c r="R9875" i="155" s="1"/>
  <c r="R9963" i="155" s="1"/>
  <c r="R10051" i="155" s="1"/>
  <c r="R10139" i="155" s="1"/>
  <c r="R9798" i="155"/>
  <c r="R9886" i="155" s="1"/>
  <c r="R9974" i="155" s="1"/>
  <c r="R10062" i="155" s="1"/>
  <c r="R10150" i="155" s="1"/>
  <c r="R9813" i="155"/>
  <c r="R9901" i="155" s="1"/>
  <c r="R9989" i="155" s="1"/>
  <c r="R10077" i="155" s="1"/>
  <c r="R10165" i="155" s="1"/>
  <c r="R9792" i="155"/>
  <c r="R9880" i="155" s="1"/>
  <c r="R9968" i="155" s="1"/>
  <c r="R10056" i="155" s="1"/>
  <c r="R10144" i="155" s="1"/>
  <c r="R9843" i="155"/>
  <c r="R9931" i="155" s="1"/>
  <c r="R10019" i="155" s="1"/>
  <c r="R10107" i="155" s="1"/>
  <c r="R10195" i="155" s="1"/>
  <c r="R9790" i="155"/>
  <c r="R9878" i="155" s="1"/>
  <c r="R9966" i="155" s="1"/>
  <c r="R10054" i="155" s="1"/>
  <c r="R10142" i="155" s="1"/>
  <c r="R9796" i="155"/>
  <c r="R9884" i="155" s="1"/>
  <c r="R9972" i="155" s="1"/>
  <c r="R10060" i="155" s="1"/>
  <c r="R10148" i="155" s="1"/>
  <c r="R9831" i="155"/>
  <c r="R9919" i="155" s="1"/>
  <c r="R10007" i="155" s="1"/>
  <c r="R10095" i="155" s="1"/>
  <c r="R10183" i="155" s="1"/>
  <c r="R9808" i="155"/>
  <c r="R9896" i="155" s="1"/>
  <c r="R9984" i="155" s="1"/>
  <c r="R10072" i="155" s="1"/>
  <c r="R10160" i="155" s="1"/>
  <c r="R9837" i="155"/>
  <c r="R9925" i="155" s="1"/>
  <c r="R10013" i="155" s="1"/>
  <c r="R10101" i="155" s="1"/>
  <c r="R10189" i="155" s="1"/>
  <c r="R9795" i="155"/>
  <c r="R9883" i="155" s="1"/>
  <c r="R9971" i="155" s="1"/>
  <c r="R10059" i="155" s="1"/>
  <c r="R10147" i="155" s="1"/>
  <c r="R9806" i="155"/>
  <c r="R9894" i="155" s="1"/>
  <c r="R9982" i="155" s="1"/>
  <c r="R10070" i="155" s="1"/>
  <c r="R10158" i="155" s="1"/>
  <c r="R9794" i="155"/>
  <c r="R9882" i="155" s="1"/>
  <c r="R9970" i="155" s="1"/>
  <c r="R10058" i="155" s="1"/>
  <c r="R10146" i="155" s="1"/>
  <c r="R9811" i="155"/>
  <c r="R9899" i="155" s="1"/>
  <c r="R9987" i="155" s="1"/>
  <c r="R10075" i="155" s="1"/>
  <c r="R10163" i="155" s="1"/>
  <c r="R9836" i="155"/>
  <c r="R9924" i="155" s="1"/>
  <c r="R10012" i="155" s="1"/>
  <c r="R10100" i="155" s="1"/>
  <c r="R10188" i="155" s="1"/>
  <c r="R9803" i="155"/>
  <c r="R9891" i="155" s="1"/>
  <c r="R9979" i="155" s="1"/>
  <c r="R10067" i="155" s="1"/>
  <c r="R10155" i="155" s="1"/>
  <c r="R9791" i="155"/>
  <c r="R9879" i="155" s="1"/>
  <c r="R9967" i="155" s="1"/>
  <c r="R10055" i="155" s="1"/>
  <c r="R10143" i="155" s="1"/>
  <c r="R9828" i="155"/>
  <c r="R9916" i="155" s="1"/>
  <c r="R10004" i="155" s="1"/>
  <c r="R10092" i="155" s="1"/>
  <c r="R10180" i="155" s="1"/>
  <c r="R9804" i="155"/>
  <c r="R9892" i="155" s="1"/>
  <c r="R9980" i="155" s="1"/>
  <c r="R10068" i="155" s="1"/>
  <c r="R10156" i="155" s="1"/>
  <c r="R9824" i="155"/>
  <c r="R9912" i="155" s="1"/>
  <c r="R10000" i="155" s="1"/>
  <c r="R10088" i="155" s="1"/>
  <c r="R10176" i="155" s="1"/>
  <c r="R10288" i="155"/>
  <c r="R10376" i="155" s="1"/>
  <c r="R10464" i="155" s="1"/>
  <c r="R10552" i="155" s="1"/>
  <c r="R10640" i="155" s="1"/>
  <c r="R10728" i="155" s="1"/>
  <c r="R10816" i="155" s="1"/>
  <c r="R9834" i="155"/>
  <c r="R9922" i="155" s="1"/>
  <c r="R10010" i="155" s="1"/>
  <c r="R10098" i="155" s="1"/>
  <c r="R10186" i="155" s="1"/>
  <c r="R9847" i="155"/>
  <c r="R9935" i="155" s="1"/>
  <c r="R10023" i="155" s="1"/>
  <c r="R10111" i="155" s="1"/>
  <c r="R10199" i="155" s="1"/>
  <c r="R9810" i="155"/>
  <c r="R9898" i="155" s="1"/>
  <c r="R9986" i="155" s="1"/>
  <c r="R10074" i="155" s="1"/>
  <c r="R10162" i="155" s="1"/>
  <c r="R9807" i="155"/>
  <c r="R9895" i="155" s="1"/>
  <c r="R9983" i="155" s="1"/>
  <c r="R10071" i="155" s="1"/>
  <c r="R10159" i="155" s="1"/>
  <c r="R9788" i="155"/>
  <c r="R9876" i="155" s="1"/>
  <c r="R9964" i="155" s="1"/>
  <c r="R10052" i="155" s="1"/>
  <c r="R10140" i="155" s="1"/>
  <c r="R9850" i="155"/>
  <c r="R9938" i="155" s="1"/>
  <c r="R10026" i="155" s="1"/>
  <c r="R10114" i="155" s="1"/>
  <c r="R10202" i="155" s="1"/>
  <c r="R9829" i="155"/>
  <c r="R9917" i="155" s="1"/>
  <c r="R10005" i="155" s="1"/>
  <c r="R10093" i="155" s="1"/>
  <c r="R10181" i="155" s="1"/>
  <c r="R9826" i="155"/>
  <c r="R9914" i="155" s="1"/>
  <c r="R10002" i="155" s="1"/>
  <c r="R10090" i="155" s="1"/>
  <c r="R10178" i="155" s="1"/>
  <c r="R9827" i="155"/>
  <c r="R9915" i="155" s="1"/>
  <c r="R10003" i="155" s="1"/>
  <c r="R10091" i="155" s="1"/>
  <c r="R10179" i="155" s="1"/>
  <c r="R10272" i="155"/>
  <c r="R10360" i="155" s="1"/>
  <c r="R10448" i="155" s="1"/>
  <c r="R10536" i="155" s="1"/>
  <c r="R10624" i="155" s="1"/>
  <c r="R10712" i="155" s="1"/>
  <c r="R10800" i="155" s="1"/>
  <c r="R9849" i="155"/>
  <c r="R9937" i="155" s="1"/>
  <c r="R10025" i="155" s="1"/>
  <c r="R10113" i="155" s="1"/>
  <c r="R10201" i="155" s="1"/>
  <c r="R10243" i="155" l="1"/>
  <c r="R10331" i="155" s="1"/>
  <c r="R10419" i="155" s="1"/>
  <c r="R10507" i="155" s="1"/>
  <c r="R10595" i="155" s="1"/>
  <c r="R10683" i="155" s="1"/>
  <c r="R10771" i="155" s="1"/>
  <c r="R10888" i="155"/>
  <c r="R10976" i="155" s="1"/>
  <c r="R11064" i="155" s="1"/>
  <c r="R10236" i="155"/>
  <c r="R10324" i="155" s="1"/>
  <c r="R10412" i="155" s="1"/>
  <c r="R10500" i="155" s="1"/>
  <c r="R10588" i="155" s="1"/>
  <c r="R10676" i="155" s="1"/>
  <c r="R10764" i="155" s="1"/>
  <c r="R10258" i="155"/>
  <c r="R10346" i="155" s="1"/>
  <c r="R10434" i="155" s="1"/>
  <c r="R10522" i="155" s="1"/>
  <c r="R10610" i="155" s="1"/>
  <c r="R10698" i="155" s="1"/>
  <c r="R10786" i="155" s="1"/>
  <c r="R10251" i="155"/>
  <c r="R10339" i="155" s="1"/>
  <c r="R10427" i="155" s="1"/>
  <c r="R10515" i="155" s="1"/>
  <c r="R10603" i="155" s="1"/>
  <c r="R10691" i="155" s="1"/>
  <c r="R10779" i="155" s="1"/>
  <c r="R10262" i="155"/>
  <c r="R10350" i="155" s="1"/>
  <c r="R10438" i="155" s="1"/>
  <c r="R10526" i="155" s="1"/>
  <c r="R10614" i="155" s="1"/>
  <c r="R10702" i="155" s="1"/>
  <c r="R10790" i="155" s="1"/>
  <c r="R10266" i="155"/>
  <c r="R10354" i="155" s="1"/>
  <c r="R10442" i="155" s="1"/>
  <c r="R10530" i="155" s="1"/>
  <c r="R10618" i="155" s="1"/>
  <c r="R10706" i="155" s="1"/>
  <c r="R10794" i="155" s="1"/>
  <c r="R10234" i="155"/>
  <c r="R10322" i="155" s="1"/>
  <c r="R10410" i="155" s="1"/>
  <c r="R10498" i="155" s="1"/>
  <c r="R10586" i="155" s="1"/>
  <c r="R10674" i="155" s="1"/>
  <c r="R10762" i="155" s="1"/>
  <c r="R10249" i="155"/>
  <c r="R10337" i="155" s="1"/>
  <c r="R10425" i="155" s="1"/>
  <c r="R10513" i="155" s="1"/>
  <c r="R10601" i="155" s="1"/>
  <c r="R10689" i="155" s="1"/>
  <c r="R10777" i="155" s="1"/>
  <c r="R10264" i="155"/>
  <c r="R10352" i="155" s="1"/>
  <c r="R10440" i="155" s="1"/>
  <c r="R10528" i="155" s="1"/>
  <c r="R10616" i="155" s="1"/>
  <c r="R10704" i="155" s="1"/>
  <c r="R10792" i="155" s="1"/>
  <c r="R10246" i="155"/>
  <c r="R10334" i="155" s="1"/>
  <c r="R10422" i="155" s="1"/>
  <c r="R10510" i="155" s="1"/>
  <c r="R10598" i="155" s="1"/>
  <c r="R10686" i="155" s="1"/>
  <c r="R10774" i="155" s="1"/>
  <c r="R10232" i="155"/>
  <c r="R10320" i="155" s="1"/>
  <c r="R10408" i="155" s="1"/>
  <c r="R10496" i="155" s="1"/>
  <c r="R10584" i="155" s="1"/>
  <c r="R10672" i="155" s="1"/>
  <c r="R10760" i="155" s="1"/>
  <c r="R10252" i="155"/>
  <c r="R10340" i="155" s="1"/>
  <c r="R10428" i="155" s="1"/>
  <c r="R10516" i="155" s="1"/>
  <c r="R10604" i="155" s="1"/>
  <c r="R10692" i="155" s="1"/>
  <c r="R10780" i="155" s="1"/>
  <c r="R10245" i="155"/>
  <c r="R10333" i="155" s="1"/>
  <c r="R10421" i="155" s="1"/>
  <c r="R10509" i="155" s="1"/>
  <c r="R10597" i="155" s="1"/>
  <c r="R10685" i="155" s="1"/>
  <c r="R10773" i="155" s="1"/>
  <c r="R10279" i="155"/>
  <c r="R10367" i="155" s="1"/>
  <c r="R10455" i="155" s="1"/>
  <c r="R10543" i="155" s="1"/>
  <c r="R10631" i="155" s="1"/>
  <c r="R10719" i="155" s="1"/>
  <c r="R10807" i="155" s="1"/>
  <c r="R10250" i="155"/>
  <c r="R10338" i="155" s="1"/>
  <c r="R10426" i="155" s="1"/>
  <c r="R10514" i="155" s="1"/>
  <c r="R10602" i="155" s="1"/>
  <c r="R10690" i="155" s="1"/>
  <c r="R10778" i="155" s="1"/>
  <c r="R10278" i="155"/>
  <c r="R10366" i="155" s="1"/>
  <c r="R10454" i="155" s="1"/>
  <c r="R10542" i="155" s="1"/>
  <c r="R10630" i="155" s="1"/>
  <c r="R10718" i="155" s="1"/>
  <c r="R10806" i="155" s="1"/>
  <c r="R10261" i="155"/>
  <c r="R10349" i="155" s="1"/>
  <c r="R10437" i="155" s="1"/>
  <c r="R10525" i="155" s="1"/>
  <c r="R10613" i="155" s="1"/>
  <c r="R10701" i="155" s="1"/>
  <c r="R10789" i="155" s="1"/>
  <c r="R10276" i="155"/>
  <c r="R10364" i="155" s="1"/>
  <c r="R10452" i="155" s="1"/>
  <c r="R10540" i="155" s="1"/>
  <c r="R10628" i="155" s="1"/>
  <c r="R10716" i="155" s="1"/>
  <c r="R10804" i="155" s="1"/>
  <c r="R10280" i="155"/>
  <c r="R10368" i="155" s="1"/>
  <c r="R10456" i="155" s="1"/>
  <c r="R10544" i="155" s="1"/>
  <c r="R10632" i="155" s="1"/>
  <c r="R10720" i="155" s="1"/>
  <c r="R10808" i="155" s="1"/>
  <c r="R10267" i="155"/>
  <c r="R10355" i="155" s="1"/>
  <c r="R10443" i="155" s="1"/>
  <c r="R10531" i="155" s="1"/>
  <c r="R10619" i="155" s="1"/>
  <c r="R10707" i="155" s="1"/>
  <c r="R10795" i="155" s="1"/>
  <c r="R10230" i="155"/>
  <c r="R10318" i="155" s="1"/>
  <c r="R10406" i="155" s="1"/>
  <c r="R10494" i="155" s="1"/>
  <c r="R10582" i="155" s="1"/>
  <c r="R10670" i="155" s="1"/>
  <c r="R10758" i="155" s="1"/>
  <c r="R10229" i="155"/>
  <c r="R10317" i="155" s="1"/>
  <c r="R10405" i="155" s="1"/>
  <c r="R10493" i="155" s="1"/>
  <c r="R10581" i="155" s="1"/>
  <c r="R10669" i="155" s="1"/>
  <c r="R10757" i="155" s="1"/>
  <c r="R10875" i="155"/>
  <c r="R10963" i="155" s="1"/>
  <c r="R11051" i="155" s="1"/>
  <c r="R10270" i="155"/>
  <c r="R10358" i="155" s="1"/>
  <c r="R10446" i="155" s="1"/>
  <c r="R10534" i="155" s="1"/>
  <c r="R10622" i="155" s="1"/>
  <c r="R10710" i="155" s="1"/>
  <c r="R10798" i="155" s="1"/>
  <c r="R10244" i="155"/>
  <c r="R10332" i="155" s="1"/>
  <c r="R10420" i="155" s="1"/>
  <c r="R10508" i="155" s="1"/>
  <c r="R10596" i="155" s="1"/>
  <c r="R10684" i="155" s="1"/>
  <c r="R10772" i="155" s="1"/>
  <c r="R10253" i="155"/>
  <c r="R10341" i="155" s="1"/>
  <c r="R10429" i="155" s="1"/>
  <c r="R10517" i="155" s="1"/>
  <c r="R10605" i="155" s="1"/>
  <c r="R10693" i="155" s="1"/>
  <c r="R10781" i="155" s="1"/>
  <c r="R10281" i="155"/>
  <c r="R10369" i="155" s="1"/>
  <c r="R10457" i="155" s="1"/>
  <c r="R10545" i="155" s="1"/>
  <c r="R10633" i="155" s="1"/>
  <c r="R10721" i="155" s="1"/>
  <c r="R10809" i="155" s="1"/>
  <c r="R10291" i="155"/>
  <c r="R10379" i="155" s="1"/>
  <c r="R10467" i="155" s="1"/>
  <c r="R10555" i="155" s="1"/>
  <c r="R10643" i="155" s="1"/>
  <c r="R10731" i="155" s="1"/>
  <c r="R10819" i="155" s="1"/>
  <c r="R10268" i="155"/>
  <c r="R10356" i="155" s="1"/>
  <c r="R10444" i="155" s="1"/>
  <c r="R10532" i="155" s="1"/>
  <c r="R10620" i="155" s="1"/>
  <c r="R10708" i="155" s="1"/>
  <c r="R10796" i="155" s="1"/>
  <c r="R10265" i="155"/>
  <c r="R10353" i="155" s="1"/>
  <c r="R10441" i="155" s="1"/>
  <c r="R10529" i="155" s="1"/>
  <c r="R10617" i="155" s="1"/>
  <c r="R10705" i="155" s="1"/>
  <c r="R10793" i="155" s="1"/>
  <c r="R10289" i="155"/>
  <c r="R10377" i="155" s="1"/>
  <c r="R10465" i="155" s="1"/>
  <c r="R10553" i="155" s="1"/>
  <c r="R10641" i="155" s="1"/>
  <c r="R10729" i="155" s="1"/>
  <c r="R10817" i="155" s="1"/>
  <c r="R10271" i="155"/>
  <c r="R10359" i="155" s="1"/>
  <c r="R10447" i="155" s="1"/>
  <c r="R10535" i="155" s="1"/>
  <c r="R10623" i="155" s="1"/>
  <c r="R10711" i="155" s="1"/>
  <c r="R10799" i="155" s="1"/>
  <c r="R10275" i="155"/>
  <c r="R10363" i="155" s="1"/>
  <c r="R10451" i="155" s="1"/>
  <c r="R10539" i="155" s="1"/>
  <c r="R10627" i="155" s="1"/>
  <c r="R10715" i="155" s="1"/>
  <c r="R10803" i="155" s="1"/>
  <c r="R10287" i="155"/>
  <c r="R10375" i="155" s="1"/>
  <c r="R10463" i="155" s="1"/>
  <c r="R10551" i="155" s="1"/>
  <c r="R10639" i="155" s="1"/>
  <c r="R10727" i="155" s="1"/>
  <c r="R10815" i="155" s="1"/>
  <c r="R10263" i="155"/>
  <c r="R10351" i="155" s="1"/>
  <c r="R10439" i="155" s="1"/>
  <c r="R10527" i="155" s="1"/>
  <c r="R10615" i="155" s="1"/>
  <c r="R10703" i="155" s="1"/>
  <c r="R10791" i="155" s="1"/>
  <c r="R10274" i="155"/>
  <c r="R10362" i="155" s="1"/>
  <c r="R10450" i="155" s="1"/>
  <c r="R10538" i="155" s="1"/>
  <c r="R10626" i="155" s="1"/>
  <c r="R10714" i="155" s="1"/>
  <c r="R10802" i="155" s="1"/>
  <c r="R10260" i="155"/>
  <c r="R10348" i="155" s="1"/>
  <c r="R10436" i="155" s="1"/>
  <c r="R10524" i="155" s="1"/>
  <c r="R10612" i="155" s="1"/>
  <c r="R10700" i="155" s="1"/>
  <c r="R10788" i="155" s="1"/>
  <c r="R10904" i="155"/>
  <c r="R10992" i="155" s="1"/>
  <c r="R11080" i="155" s="1"/>
  <c r="R10283" i="155"/>
  <c r="R10371" i="155" s="1"/>
  <c r="R10459" i="155" s="1"/>
  <c r="R10547" i="155" s="1"/>
  <c r="R10635" i="155" s="1"/>
  <c r="R10723" i="155" s="1"/>
  <c r="R10811" i="155" s="1"/>
  <c r="R10269" i="155"/>
  <c r="R10357" i="155" s="1"/>
  <c r="R10445" i="155" s="1"/>
  <c r="R10533" i="155" s="1"/>
  <c r="R10621" i="155" s="1"/>
  <c r="R10709" i="155" s="1"/>
  <c r="R10797" i="155" s="1"/>
  <c r="R10290" i="155"/>
  <c r="R10378" i="155" s="1"/>
  <c r="R10466" i="155" s="1"/>
  <c r="R10554" i="155" s="1"/>
  <c r="R10642" i="155" s="1"/>
  <c r="R10730" i="155" s="1"/>
  <c r="R10818" i="155" s="1"/>
  <c r="R10235" i="155"/>
  <c r="R10323" i="155" s="1"/>
  <c r="R10411" i="155" s="1"/>
  <c r="R10499" i="155" s="1"/>
  <c r="R10587" i="155" s="1"/>
  <c r="R10675" i="155" s="1"/>
  <c r="R10763" i="155" s="1"/>
  <c r="R10889" i="155"/>
  <c r="R10977" i="155" s="1"/>
  <c r="R11065" i="155" s="1"/>
  <c r="R10228" i="155"/>
  <c r="R10316" i="155" s="1"/>
  <c r="R10404" i="155" s="1"/>
  <c r="R10492" i="155" s="1"/>
  <c r="R10580" i="155" s="1"/>
  <c r="R10668" i="155" s="1"/>
  <c r="R10756" i="155" s="1"/>
  <c r="R10277" i="155"/>
  <c r="R10365" i="155" s="1"/>
  <c r="R10453" i="155" s="1"/>
  <c r="R10541" i="155" s="1"/>
  <c r="R10629" i="155" s="1"/>
  <c r="R10717" i="155" s="1"/>
  <c r="R10805" i="155" s="1"/>
  <c r="R10238" i="155"/>
  <c r="R10326" i="155" s="1"/>
  <c r="R10414" i="155" s="1"/>
  <c r="R10502" i="155" s="1"/>
  <c r="R10590" i="155" s="1"/>
  <c r="R10678" i="155" s="1"/>
  <c r="R10766" i="155" s="1"/>
  <c r="R10282" i="155"/>
  <c r="R10370" i="155" s="1"/>
  <c r="R10458" i="155" s="1"/>
  <c r="R10546" i="155" s="1"/>
  <c r="R10634" i="155" s="1"/>
  <c r="R10722" i="155" s="1"/>
  <c r="R10810" i="155" s="1"/>
  <c r="R10254" i="155"/>
  <c r="R10342" i="155" s="1"/>
  <c r="R10430" i="155" s="1"/>
  <c r="R10518" i="155" s="1"/>
  <c r="R10606" i="155" s="1"/>
  <c r="R10694" i="155" s="1"/>
  <c r="R10782" i="155" s="1"/>
  <c r="R10247" i="155"/>
  <c r="R10335" i="155" s="1"/>
  <c r="R10423" i="155" s="1"/>
  <c r="R10511" i="155" s="1"/>
  <c r="R10599" i="155" s="1"/>
  <c r="R10687" i="155" s="1"/>
  <c r="R10775" i="155" s="1"/>
  <c r="R10231" i="155"/>
  <c r="R10319" i="155" s="1"/>
  <c r="R10407" i="155" s="1"/>
  <c r="R10495" i="155" s="1"/>
  <c r="R10583" i="155" s="1"/>
  <c r="R10671" i="155" s="1"/>
  <c r="R10759" i="155" s="1"/>
  <c r="R10248" i="155"/>
  <c r="R10336" i="155" s="1"/>
  <c r="R10424" i="155" s="1"/>
  <c r="R10512" i="155" s="1"/>
  <c r="R10600" i="155" s="1"/>
  <c r="R10688" i="155" s="1"/>
  <c r="R10776" i="155" s="1"/>
  <c r="R10227" i="155"/>
  <c r="R10315" i="155" s="1"/>
  <c r="R10403" i="155" s="1"/>
  <c r="R10491" i="155" s="1"/>
  <c r="R10579" i="155" s="1"/>
  <c r="R10667" i="155" s="1"/>
  <c r="R10755" i="155" s="1"/>
  <c r="R10233" i="155"/>
  <c r="R10321" i="155" s="1"/>
  <c r="R10409" i="155" s="1"/>
  <c r="R10497" i="155" s="1"/>
  <c r="R10585" i="155" s="1"/>
  <c r="R10673" i="155" s="1"/>
  <c r="R10761" i="155" s="1"/>
  <c r="R10242" i="155"/>
  <c r="R10330" i="155" s="1"/>
  <c r="R10418" i="155" s="1"/>
  <c r="R10506" i="155" s="1"/>
  <c r="R10594" i="155" s="1"/>
  <c r="R10682" i="155" s="1"/>
  <c r="R10770" i="155" s="1"/>
  <c r="R10237" i="155"/>
  <c r="R10325" i="155" s="1"/>
  <c r="R10413" i="155" s="1"/>
  <c r="R10501" i="155" s="1"/>
  <c r="R10589" i="155" s="1"/>
  <c r="R10677" i="155" s="1"/>
  <c r="R10765" i="155" s="1"/>
  <c r="R10848" i="155" l="1"/>
  <c r="R10936" i="155" s="1"/>
  <c r="R11024" i="155" s="1"/>
  <c r="R10862" i="155"/>
  <c r="R10950" i="155" s="1"/>
  <c r="R11038" i="155" s="1"/>
  <c r="R10867" i="155"/>
  <c r="R10955" i="155" s="1"/>
  <c r="R11043" i="155" s="1"/>
  <c r="R10844" i="155"/>
  <c r="R10932" i="155" s="1"/>
  <c r="R11020" i="155" s="1"/>
  <c r="R10881" i="155"/>
  <c r="R10969" i="155" s="1"/>
  <c r="R11057" i="155" s="1"/>
  <c r="R10851" i="155"/>
  <c r="R10939" i="155" s="1"/>
  <c r="R11027" i="155" s="1"/>
  <c r="R10870" i="155"/>
  <c r="R10958" i="155" s="1"/>
  <c r="R11046" i="155" s="1"/>
  <c r="R10874" i="155"/>
  <c r="R10962" i="155" s="1"/>
  <c r="R11050" i="155" s="1"/>
  <c r="R10903" i="155"/>
  <c r="R10991" i="155" s="1"/>
  <c r="R11079" i="155" s="1"/>
  <c r="R11167" i="155" s="1"/>
  <c r="R11255" i="155" s="1"/>
  <c r="R11343" i="155" s="1"/>
  <c r="R11431" i="155" s="1"/>
  <c r="R11519" i="155" s="1"/>
  <c r="R11607" i="155" s="1"/>
  <c r="R11695" i="155" s="1"/>
  <c r="R11783" i="155" s="1"/>
  <c r="R11871" i="155" s="1"/>
  <c r="R11959" i="155" s="1"/>
  <c r="R12047" i="155" s="1"/>
  <c r="R12135" i="155" s="1"/>
  <c r="R12223" i="155" s="1"/>
  <c r="R12311" i="155" s="1"/>
  <c r="R12399" i="155" s="1"/>
  <c r="R12487" i="155" s="1"/>
  <c r="R12575" i="155" s="1"/>
  <c r="R10907" i="155"/>
  <c r="R10995" i="155" s="1"/>
  <c r="R11083" i="155" s="1"/>
  <c r="R10866" i="155"/>
  <c r="R10954" i="155" s="1"/>
  <c r="R11042" i="155" s="1"/>
  <c r="R10852" i="155"/>
  <c r="R10940" i="155" s="1"/>
  <c r="R11028" i="155" s="1"/>
  <c r="R10847" i="155"/>
  <c r="R10935" i="155" s="1"/>
  <c r="R11023" i="155" s="1"/>
  <c r="R10892" i="155"/>
  <c r="R10980" i="155" s="1"/>
  <c r="R11068" i="155" s="1"/>
  <c r="R10853" i="155"/>
  <c r="R10941" i="155" s="1"/>
  <c r="R11029" i="155" s="1"/>
  <c r="R11139" i="155"/>
  <c r="R11227" i="155" s="1"/>
  <c r="R11315" i="155" s="1"/>
  <c r="R11403" i="155" s="1"/>
  <c r="R11491" i="155" s="1"/>
  <c r="R11579" i="155" s="1"/>
  <c r="R11667" i="155" s="1"/>
  <c r="R11755" i="155" s="1"/>
  <c r="R11843" i="155" s="1"/>
  <c r="R11931" i="155" s="1"/>
  <c r="R12019" i="155" s="1"/>
  <c r="R12107" i="155" s="1"/>
  <c r="R12195" i="155" s="1"/>
  <c r="R12283" i="155" s="1"/>
  <c r="R12371" i="155" s="1"/>
  <c r="R12459" i="155" s="1"/>
  <c r="R12547" i="155" s="1"/>
  <c r="R10845" i="155"/>
  <c r="R10933" i="155" s="1"/>
  <c r="R11021" i="155" s="1"/>
  <c r="R10898" i="155"/>
  <c r="R10986" i="155" s="1"/>
  <c r="R11074" i="155" s="1"/>
  <c r="R10854" i="155"/>
  <c r="R10942" i="155" s="1"/>
  <c r="R11030" i="155" s="1"/>
  <c r="R10885" i="155"/>
  <c r="R10973" i="155" s="1"/>
  <c r="R11061" i="155" s="1"/>
  <c r="R10897" i="155"/>
  <c r="R10985" i="155" s="1"/>
  <c r="R11073" i="155" s="1"/>
  <c r="R10895" i="155"/>
  <c r="R10983" i="155" s="1"/>
  <c r="R11071" i="155" s="1"/>
  <c r="R10865" i="155"/>
  <c r="R10953" i="155" s="1"/>
  <c r="R11041" i="155" s="1"/>
  <c r="R10905" i="155"/>
  <c r="R10993" i="155" s="1"/>
  <c r="R11081" i="155" s="1"/>
  <c r="R10886" i="155"/>
  <c r="R10974" i="155" s="1"/>
  <c r="R11062" i="155" s="1"/>
  <c r="R10858" i="155"/>
  <c r="R10946" i="155" s="1"/>
  <c r="R11034" i="155" s="1"/>
  <c r="R10894" i="155"/>
  <c r="R10982" i="155" s="1"/>
  <c r="R11070" i="155" s="1"/>
  <c r="R10899" i="155"/>
  <c r="R10987" i="155" s="1"/>
  <c r="R11075" i="155" s="1"/>
  <c r="R10883" i="155"/>
  <c r="R10971" i="155" s="1"/>
  <c r="R11059" i="155" s="1"/>
  <c r="R10850" i="155"/>
  <c r="R10938" i="155" s="1"/>
  <c r="R11026" i="155" s="1"/>
  <c r="R10868" i="155"/>
  <c r="R10956" i="155" s="1"/>
  <c r="R11044" i="155" s="1"/>
  <c r="R11153" i="155"/>
  <c r="R11241" i="155" s="1"/>
  <c r="R11329" i="155" s="1"/>
  <c r="R11417" i="155" s="1"/>
  <c r="R11505" i="155" s="1"/>
  <c r="R11593" i="155" s="1"/>
  <c r="R11681" i="155" s="1"/>
  <c r="R11769" i="155" s="1"/>
  <c r="R11857" i="155" s="1"/>
  <c r="R11945" i="155" s="1"/>
  <c r="R12033" i="155" s="1"/>
  <c r="R12121" i="155" s="1"/>
  <c r="R12209" i="155" s="1"/>
  <c r="R12297" i="155" s="1"/>
  <c r="R12385" i="155" s="1"/>
  <c r="R12473" i="155" s="1"/>
  <c r="R12561" i="155" s="1"/>
  <c r="R10890" i="155"/>
  <c r="R10978" i="155" s="1"/>
  <c r="R11066" i="155" s="1"/>
  <c r="R10879" i="155"/>
  <c r="R10967" i="155" s="1"/>
  <c r="R11055" i="155" s="1"/>
  <c r="R10843" i="155"/>
  <c r="R10931" i="155" s="1"/>
  <c r="R11019" i="155" s="1"/>
  <c r="R10869" i="155"/>
  <c r="R10957" i="155" s="1"/>
  <c r="R11045" i="155" s="1"/>
  <c r="R10864" i="155"/>
  <c r="R10952" i="155" s="1"/>
  <c r="R11040" i="155" s="1"/>
  <c r="R11168" i="155"/>
  <c r="R11256" i="155" s="1"/>
  <c r="R11344" i="155" s="1"/>
  <c r="R11432" i="155" s="1"/>
  <c r="R11520" i="155" s="1"/>
  <c r="R11608" i="155" s="1"/>
  <c r="R11696" i="155" s="1"/>
  <c r="R11784" i="155" s="1"/>
  <c r="R11872" i="155" s="1"/>
  <c r="R11960" i="155" s="1"/>
  <c r="R12048" i="155" s="1"/>
  <c r="R12136" i="155" s="1"/>
  <c r="R12224" i="155" s="1"/>
  <c r="R12312" i="155" s="1"/>
  <c r="R12400" i="155" s="1"/>
  <c r="R12488" i="155" s="1"/>
  <c r="R12576" i="155" s="1"/>
  <c r="R10887" i="155"/>
  <c r="R10975" i="155" s="1"/>
  <c r="R11063" i="155" s="1"/>
  <c r="R10896" i="155"/>
  <c r="R10984" i="155" s="1"/>
  <c r="R11072" i="155" s="1"/>
  <c r="R10882" i="155"/>
  <c r="R10970" i="155" s="1"/>
  <c r="R11058" i="155" s="1"/>
  <c r="R10859" i="155"/>
  <c r="R10947" i="155" s="1"/>
  <c r="R11035" i="155" s="1"/>
  <c r="R10906" i="155"/>
  <c r="R10994" i="155" s="1"/>
  <c r="R11082" i="155" s="1"/>
  <c r="R10884" i="155"/>
  <c r="R10972" i="155" s="1"/>
  <c r="R11060" i="155" s="1"/>
  <c r="R10849" i="155"/>
  <c r="R10937" i="155" s="1"/>
  <c r="R11025" i="155" s="1"/>
  <c r="R10893" i="155"/>
  <c r="R10981" i="155" s="1"/>
  <c r="R11069" i="155" s="1"/>
  <c r="R10891" i="155"/>
  <c r="R10979" i="155" s="1"/>
  <c r="R11067" i="155" s="1"/>
  <c r="R10863" i="155"/>
  <c r="R10951" i="155" s="1"/>
  <c r="R11039" i="155" s="1"/>
  <c r="R10876" i="155"/>
  <c r="R10964" i="155" s="1"/>
  <c r="R11052" i="155" s="1"/>
  <c r="R10860" i="155"/>
  <c r="R10948" i="155" s="1"/>
  <c r="R11036" i="155" s="1"/>
  <c r="R10846" i="155"/>
  <c r="R10934" i="155" s="1"/>
  <c r="R11022" i="155" s="1"/>
  <c r="R10877" i="155"/>
  <c r="R10965" i="155" s="1"/>
  <c r="R11053" i="155" s="1"/>
  <c r="R10861" i="155"/>
  <c r="R10949" i="155" s="1"/>
  <c r="R11037" i="155" s="1"/>
  <c r="R10880" i="155"/>
  <c r="R10968" i="155" s="1"/>
  <c r="R11056" i="155" s="1"/>
  <c r="R10878" i="155"/>
  <c r="R10966" i="155" s="1"/>
  <c r="R11054" i="155" s="1"/>
  <c r="R11152" i="155"/>
  <c r="R11240" i="155" s="1"/>
  <c r="R11328" i="155" s="1"/>
  <c r="R11416" i="155" s="1"/>
  <c r="R11504" i="155" s="1"/>
  <c r="R11592" i="155" s="1"/>
  <c r="R11680" i="155" s="1"/>
  <c r="R11768" i="155" s="1"/>
  <c r="R11856" i="155" s="1"/>
  <c r="R11944" i="155" s="1"/>
  <c r="R12032" i="155" s="1"/>
  <c r="R12120" i="155" s="1"/>
  <c r="R12208" i="155" s="1"/>
  <c r="R12296" i="155" s="1"/>
  <c r="R12384" i="155" s="1"/>
  <c r="R12472" i="155" s="1"/>
  <c r="R12560" i="155" s="1"/>
  <c r="R11123" i="155" l="1"/>
  <c r="R11211" i="155" s="1"/>
  <c r="R11299" i="155" s="1"/>
  <c r="R11387" i="155" s="1"/>
  <c r="R11475" i="155" s="1"/>
  <c r="R11563" i="155" s="1"/>
  <c r="R11651" i="155" s="1"/>
  <c r="R11739" i="155" s="1"/>
  <c r="R11827" i="155" s="1"/>
  <c r="R11915" i="155" s="1"/>
  <c r="R12003" i="155" s="1"/>
  <c r="R12091" i="155" s="1"/>
  <c r="R12179" i="155" s="1"/>
  <c r="R12267" i="155" s="1"/>
  <c r="R12355" i="155" s="1"/>
  <c r="R12443" i="155" s="1"/>
  <c r="R12531" i="155" s="1"/>
  <c r="R11122" i="155"/>
  <c r="R11210" i="155" s="1"/>
  <c r="R11298" i="155" s="1"/>
  <c r="R11386" i="155" s="1"/>
  <c r="R11474" i="155" s="1"/>
  <c r="R11562" i="155" s="1"/>
  <c r="R11650" i="155" s="1"/>
  <c r="R11738" i="155" s="1"/>
  <c r="R11826" i="155" s="1"/>
  <c r="R11914" i="155" s="1"/>
  <c r="R12002" i="155" s="1"/>
  <c r="R12090" i="155" s="1"/>
  <c r="R12178" i="155" s="1"/>
  <c r="R12266" i="155" s="1"/>
  <c r="R12354" i="155" s="1"/>
  <c r="R12442" i="155" s="1"/>
  <c r="R12530" i="155" s="1"/>
  <c r="R11162" i="155"/>
  <c r="R11250" i="155" s="1"/>
  <c r="R11338" i="155" s="1"/>
  <c r="R11426" i="155" s="1"/>
  <c r="R11514" i="155" s="1"/>
  <c r="R11602" i="155" s="1"/>
  <c r="R11690" i="155" s="1"/>
  <c r="R11778" i="155" s="1"/>
  <c r="R11866" i="155" s="1"/>
  <c r="R11954" i="155" s="1"/>
  <c r="R12042" i="155" s="1"/>
  <c r="R12130" i="155" s="1"/>
  <c r="R12218" i="155" s="1"/>
  <c r="R12306" i="155" s="1"/>
  <c r="R12394" i="155" s="1"/>
  <c r="R12482" i="155" s="1"/>
  <c r="R12570" i="155" s="1"/>
  <c r="R11126" i="155"/>
  <c r="R11214" i="155" s="1"/>
  <c r="R11302" i="155" s="1"/>
  <c r="R11390" i="155" s="1"/>
  <c r="R11478" i="155" s="1"/>
  <c r="R11566" i="155" s="1"/>
  <c r="R11654" i="155" s="1"/>
  <c r="R11742" i="155" s="1"/>
  <c r="R11830" i="155" s="1"/>
  <c r="R11918" i="155" s="1"/>
  <c r="R12006" i="155" s="1"/>
  <c r="R12094" i="155" s="1"/>
  <c r="R12182" i="155" s="1"/>
  <c r="R12270" i="155" s="1"/>
  <c r="R12358" i="155" s="1"/>
  <c r="R12446" i="155" s="1"/>
  <c r="R12534" i="155" s="1"/>
  <c r="R11140" i="155"/>
  <c r="R11228" i="155" s="1"/>
  <c r="R11316" i="155" s="1"/>
  <c r="R11404" i="155" s="1"/>
  <c r="R11492" i="155" s="1"/>
  <c r="R11580" i="155" s="1"/>
  <c r="R11668" i="155" s="1"/>
  <c r="R11756" i="155" s="1"/>
  <c r="R11844" i="155" s="1"/>
  <c r="R11932" i="155" s="1"/>
  <c r="R12020" i="155" s="1"/>
  <c r="R12108" i="155" s="1"/>
  <c r="R12196" i="155" s="1"/>
  <c r="R12284" i="155" s="1"/>
  <c r="R12372" i="155" s="1"/>
  <c r="R12460" i="155" s="1"/>
  <c r="R12548" i="155" s="1"/>
  <c r="R11146" i="155"/>
  <c r="R11234" i="155" s="1"/>
  <c r="R11322" i="155" s="1"/>
  <c r="R11410" i="155" s="1"/>
  <c r="R11498" i="155" s="1"/>
  <c r="R11586" i="155" s="1"/>
  <c r="R11674" i="155" s="1"/>
  <c r="R11762" i="155" s="1"/>
  <c r="R11850" i="155" s="1"/>
  <c r="R11938" i="155" s="1"/>
  <c r="R12026" i="155" s="1"/>
  <c r="R12114" i="155" s="1"/>
  <c r="R12202" i="155" s="1"/>
  <c r="R12290" i="155" s="1"/>
  <c r="R12378" i="155" s="1"/>
  <c r="R12466" i="155" s="1"/>
  <c r="R12554" i="155" s="1"/>
  <c r="R11154" i="155"/>
  <c r="R11242" i="155" s="1"/>
  <c r="R11330" i="155" s="1"/>
  <c r="R11418" i="155" s="1"/>
  <c r="R11506" i="155" s="1"/>
  <c r="R11594" i="155" s="1"/>
  <c r="R11682" i="155" s="1"/>
  <c r="R11770" i="155" s="1"/>
  <c r="R11858" i="155" s="1"/>
  <c r="R11946" i="155" s="1"/>
  <c r="R12034" i="155" s="1"/>
  <c r="R12122" i="155" s="1"/>
  <c r="R12210" i="155" s="1"/>
  <c r="R12298" i="155" s="1"/>
  <c r="R12386" i="155" s="1"/>
  <c r="R12474" i="155" s="1"/>
  <c r="R12562" i="155" s="1"/>
  <c r="R11150" i="155"/>
  <c r="R11238" i="155" s="1"/>
  <c r="R11326" i="155" s="1"/>
  <c r="R11414" i="155" s="1"/>
  <c r="R11502" i="155" s="1"/>
  <c r="R11590" i="155" s="1"/>
  <c r="R11678" i="155" s="1"/>
  <c r="R11766" i="155" s="1"/>
  <c r="R11854" i="155" s="1"/>
  <c r="R11942" i="155" s="1"/>
  <c r="R12030" i="155" s="1"/>
  <c r="R12118" i="155" s="1"/>
  <c r="R12206" i="155" s="1"/>
  <c r="R12294" i="155" s="1"/>
  <c r="R12382" i="155" s="1"/>
  <c r="R12470" i="155" s="1"/>
  <c r="R12558" i="155" s="1"/>
  <c r="R11109" i="155"/>
  <c r="R11197" i="155" s="1"/>
  <c r="R11285" i="155" s="1"/>
  <c r="R11373" i="155" s="1"/>
  <c r="R11461" i="155" s="1"/>
  <c r="R11549" i="155" s="1"/>
  <c r="R11637" i="155" s="1"/>
  <c r="R11725" i="155" s="1"/>
  <c r="R11813" i="155" s="1"/>
  <c r="R11901" i="155" s="1"/>
  <c r="R11989" i="155" s="1"/>
  <c r="R12077" i="155" s="1"/>
  <c r="R12165" i="155" s="1"/>
  <c r="R12253" i="155" s="1"/>
  <c r="R12341" i="155" s="1"/>
  <c r="R12429" i="155" s="1"/>
  <c r="R12517" i="155" s="1"/>
  <c r="R11138" i="155"/>
  <c r="R11226" i="155" s="1"/>
  <c r="R11314" i="155" s="1"/>
  <c r="R11402" i="155" s="1"/>
  <c r="R11490" i="155" s="1"/>
  <c r="R11578" i="155" s="1"/>
  <c r="R11666" i="155" s="1"/>
  <c r="R11754" i="155" s="1"/>
  <c r="R11842" i="155" s="1"/>
  <c r="R11930" i="155" s="1"/>
  <c r="R12018" i="155" s="1"/>
  <c r="R12106" i="155" s="1"/>
  <c r="R12194" i="155" s="1"/>
  <c r="R12282" i="155" s="1"/>
  <c r="R12370" i="155" s="1"/>
  <c r="R12458" i="155" s="1"/>
  <c r="R12546" i="155" s="1"/>
  <c r="R11124" i="155"/>
  <c r="R11212" i="155" s="1"/>
  <c r="R11300" i="155" s="1"/>
  <c r="R11388" i="155" s="1"/>
  <c r="R11476" i="155" s="1"/>
  <c r="R11564" i="155" s="1"/>
  <c r="R11652" i="155" s="1"/>
  <c r="R11740" i="155" s="1"/>
  <c r="R11828" i="155" s="1"/>
  <c r="R11916" i="155" s="1"/>
  <c r="R12004" i="155" s="1"/>
  <c r="R12092" i="155" s="1"/>
  <c r="R12180" i="155" s="1"/>
  <c r="R12268" i="155" s="1"/>
  <c r="R12356" i="155" s="1"/>
  <c r="R12444" i="155" s="1"/>
  <c r="R12532" i="155" s="1"/>
  <c r="R11143" i="155"/>
  <c r="R11231" i="155" s="1"/>
  <c r="R11319" i="155" s="1"/>
  <c r="R11407" i="155" s="1"/>
  <c r="R11495" i="155" s="1"/>
  <c r="R11583" i="155" s="1"/>
  <c r="R11671" i="155" s="1"/>
  <c r="R11759" i="155" s="1"/>
  <c r="R11847" i="155" s="1"/>
  <c r="R11935" i="155" s="1"/>
  <c r="R12023" i="155" s="1"/>
  <c r="R12111" i="155" s="1"/>
  <c r="R12199" i="155" s="1"/>
  <c r="R12287" i="155" s="1"/>
  <c r="R12375" i="155" s="1"/>
  <c r="R12463" i="155" s="1"/>
  <c r="R12551" i="155" s="1"/>
  <c r="R11171" i="155"/>
  <c r="R11259" i="155" s="1"/>
  <c r="R11347" i="155" s="1"/>
  <c r="R11435" i="155" s="1"/>
  <c r="R11523" i="155" s="1"/>
  <c r="R11611" i="155" s="1"/>
  <c r="R11699" i="155" s="1"/>
  <c r="R11787" i="155" s="1"/>
  <c r="R11875" i="155" s="1"/>
  <c r="R11963" i="155" s="1"/>
  <c r="R12051" i="155" s="1"/>
  <c r="R12139" i="155" s="1"/>
  <c r="R12227" i="155" s="1"/>
  <c r="R12315" i="155" s="1"/>
  <c r="R12403" i="155" s="1"/>
  <c r="R12491" i="155" s="1"/>
  <c r="R12579" i="155" s="1"/>
  <c r="R11127" i="155"/>
  <c r="R11215" i="155" s="1"/>
  <c r="R11303" i="155" s="1"/>
  <c r="R11391" i="155" s="1"/>
  <c r="R11479" i="155" s="1"/>
  <c r="R11567" i="155" s="1"/>
  <c r="R11655" i="155" s="1"/>
  <c r="R11743" i="155" s="1"/>
  <c r="R11831" i="155" s="1"/>
  <c r="R11919" i="155" s="1"/>
  <c r="R12007" i="155" s="1"/>
  <c r="R12095" i="155" s="1"/>
  <c r="R12183" i="155" s="1"/>
  <c r="R12271" i="155" s="1"/>
  <c r="R12359" i="155" s="1"/>
  <c r="R12447" i="155" s="1"/>
  <c r="R12535" i="155" s="1"/>
  <c r="R11160" i="155"/>
  <c r="R11248" i="155" s="1"/>
  <c r="R11336" i="155" s="1"/>
  <c r="R11424" i="155" s="1"/>
  <c r="R11512" i="155" s="1"/>
  <c r="R11600" i="155" s="1"/>
  <c r="R11688" i="155" s="1"/>
  <c r="R11776" i="155" s="1"/>
  <c r="R11864" i="155" s="1"/>
  <c r="R11952" i="155" s="1"/>
  <c r="R12040" i="155" s="1"/>
  <c r="R12128" i="155" s="1"/>
  <c r="R12216" i="155" s="1"/>
  <c r="R12304" i="155" s="1"/>
  <c r="R12392" i="155" s="1"/>
  <c r="R12480" i="155" s="1"/>
  <c r="R12568" i="155" s="1"/>
  <c r="R11114" i="155"/>
  <c r="R11202" i="155" s="1"/>
  <c r="R11290" i="155" s="1"/>
  <c r="R11378" i="155" s="1"/>
  <c r="R11466" i="155" s="1"/>
  <c r="R11554" i="155" s="1"/>
  <c r="R11642" i="155" s="1"/>
  <c r="R11730" i="155" s="1"/>
  <c r="R11818" i="155" s="1"/>
  <c r="R11906" i="155" s="1"/>
  <c r="R11994" i="155" s="1"/>
  <c r="R12082" i="155" s="1"/>
  <c r="R12170" i="155" s="1"/>
  <c r="R12258" i="155" s="1"/>
  <c r="R12346" i="155" s="1"/>
  <c r="R12434" i="155" s="1"/>
  <c r="R12522" i="155" s="1"/>
  <c r="R11159" i="155"/>
  <c r="R11247" i="155" s="1"/>
  <c r="R11335" i="155" s="1"/>
  <c r="R11423" i="155" s="1"/>
  <c r="R11511" i="155" s="1"/>
  <c r="R11599" i="155" s="1"/>
  <c r="R11687" i="155" s="1"/>
  <c r="R11775" i="155" s="1"/>
  <c r="R11863" i="155" s="1"/>
  <c r="R11951" i="155" s="1"/>
  <c r="R12039" i="155" s="1"/>
  <c r="R12127" i="155" s="1"/>
  <c r="R12215" i="155" s="1"/>
  <c r="R12303" i="155" s="1"/>
  <c r="R12391" i="155" s="1"/>
  <c r="R12479" i="155" s="1"/>
  <c r="R12567" i="155" s="1"/>
  <c r="R11156" i="155"/>
  <c r="R11244" i="155" s="1"/>
  <c r="R11332" i="155" s="1"/>
  <c r="R11420" i="155" s="1"/>
  <c r="R11508" i="155" s="1"/>
  <c r="R11596" i="155" s="1"/>
  <c r="R11684" i="155" s="1"/>
  <c r="R11772" i="155" s="1"/>
  <c r="R11860" i="155" s="1"/>
  <c r="R11948" i="155" s="1"/>
  <c r="R12036" i="155" s="1"/>
  <c r="R12124" i="155" s="1"/>
  <c r="R12212" i="155" s="1"/>
  <c r="R12300" i="155" s="1"/>
  <c r="R12388" i="155" s="1"/>
  <c r="R12476" i="155" s="1"/>
  <c r="R12564" i="155" s="1"/>
  <c r="R11115" i="155"/>
  <c r="R11203" i="155" s="1"/>
  <c r="R11291" i="155" s="1"/>
  <c r="R11379" i="155" s="1"/>
  <c r="R11467" i="155" s="1"/>
  <c r="R11555" i="155" s="1"/>
  <c r="R11643" i="155" s="1"/>
  <c r="R11731" i="155" s="1"/>
  <c r="R11819" i="155" s="1"/>
  <c r="R11907" i="155" s="1"/>
  <c r="R11995" i="155" s="1"/>
  <c r="R12083" i="155" s="1"/>
  <c r="R12171" i="155" s="1"/>
  <c r="R12259" i="155" s="1"/>
  <c r="R12347" i="155" s="1"/>
  <c r="R12435" i="155" s="1"/>
  <c r="R12523" i="155" s="1"/>
  <c r="R11112" i="155"/>
  <c r="R11200" i="155" s="1"/>
  <c r="R11288" i="155" s="1"/>
  <c r="R11376" i="155" s="1"/>
  <c r="R11464" i="155" s="1"/>
  <c r="R11552" i="155" s="1"/>
  <c r="R11640" i="155" s="1"/>
  <c r="R11728" i="155" s="1"/>
  <c r="R11816" i="155" s="1"/>
  <c r="R11904" i="155" s="1"/>
  <c r="R11992" i="155" s="1"/>
  <c r="R12080" i="155" s="1"/>
  <c r="R12168" i="155" s="1"/>
  <c r="R12256" i="155" s="1"/>
  <c r="R12344" i="155" s="1"/>
  <c r="R12432" i="155" s="1"/>
  <c r="R12520" i="155" s="1"/>
  <c r="R11169" i="155"/>
  <c r="R11257" i="155" s="1"/>
  <c r="R11345" i="155" s="1"/>
  <c r="R11433" i="155" s="1"/>
  <c r="R11521" i="155" s="1"/>
  <c r="R11609" i="155" s="1"/>
  <c r="R11697" i="155" s="1"/>
  <c r="R11785" i="155" s="1"/>
  <c r="R11873" i="155" s="1"/>
  <c r="R11961" i="155" s="1"/>
  <c r="R12049" i="155" s="1"/>
  <c r="R12137" i="155" s="1"/>
  <c r="R12225" i="155" s="1"/>
  <c r="R12313" i="155" s="1"/>
  <c r="R12401" i="155" s="1"/>
  <c r="R12489" i="155" s="1"/>
  <c r="R12577" i="155" s="1"/>
  <c r="R11142" i="155"/>
  <c r="R11230" i="155" s="1"/>
  <c r="R11318" i="155" s="1"/>
  <c r="R11406" i="155" s="1"/>
  <c r="R11494" i="155" s="1"/>
  <c r="R11582" i="155" s="1"/>
  <c r="R11670" i="155" s="1"/>
  <c r="R11758" i="155" s="1"/>
  <c r="R11846" i="155" s="1"/>
  <c r="R11934" i="155" s="1"/>
  <c r="R12022" i="155" s="1"/>
  <c r="R12110" i="155" s="1"/>
  <c r="R12198" i="155" s="1"/>
  <c r="R12286" i="155" s="1"/>
  <c r="R12374" i="155" s="1"/>
  <c r="R12462" i="155" s="1"/>
  <c r="R12550" i="155" s="1"/>
  <c r="R11155" i="155"/>
  <c r="R11243" i="155" s="1"/>
  <c r="R11331" i="155" s="1"/>
  <c r="R11419" i="155" s="1"/>
  <c r="R11507" i="155" s="1"/>
  <c r="R11595" i="155" s="1"/>
  <c r="R11683" i="155" s="1"/>
  <c r="R11771" i="155" s="1"/>
  <c r="R11859" i="155" s="1"/>
  <c r="R11947" i="155" s="1"/>
  <c r="R12035" i="155" s="1"/>
  <c r="R12123" i="155" s="1"/>
  <c r="R12211" i="155" s="1"/>
  <c r="R12299" i="155" s="1"/>
  <c r="R12387" i="155" s="1"/>
  <c r="R12475" i="155" s="1"/>
  <c r="R12563" i="155" s="1"/>
  <c r="R11151" i="155"/>
  <c r="R11239" i="155" s="1"/>
  <c r="R11327" i="155" s="1"/>
  <c r="R11415" i="155" s="1"/>
  <c r="R11503" i="155" s="1"/>
  <c r="R11591" i="155" s="1"/>
  <c r="R11679" i="155" s="1"/>
  <c r="R11767" i="155" s="1"/>
  <c r="R11855" i="155" s="1"/>
  <c r="R11943" i="155" s="1"/>
  <c r="R12031" i="155" s="1"/>
  <c r="R12119" i="155" s="1"/>
  <c r="R12207" i="155" s="1"/>
  <c r="R12295" i="155" s="1"/>
  <c r="R12383" i="155" s="1"/>
  <c r="R12471" i="155" s="1"/>
  <c r="R12559" i="155" s="1"/>
  <c r="R11132" i="155"/>
  <c r="R11220" i="155" s="1"/>
  <c r="R11308" i="155" s="1"/>
  <c r="R11396" i="155" s="1"/>
  <c r="R11484" i="155" s="1"/>
  <c r="R11572" i="155" s="1"/>
  <c r="R11660" i="155" s="1"/>
  <c r="R11748" i="155" s="1"/>
  <c r="R11836" i="155" s="1"/>
  <c r="R11924" i="155" s="1"/>
  <c r="R12012" i="155" s="1"/>
  <c r="R12100" i="155" s="1"/>
  <c r="R12188" i="155" s="1"/>
  <c r="R12276" i="155" s="1"/>
  <c r="R12364" i="155" s="1"/>
  <c r="R12452" i="155" s="1"/>
  <c r="R12540" i="155" s="1"/>
  <c r="R11129" i="155"/>
  <c r="R11217" i="155" s="1"/>
  <c r="R11305" i="155" s="1"/>
  <c r="R11393" i="155" s="1"/>
  <c r="R11481" i="155" s="1"/>
  <c r="R11569" i="155" s="1"/>
  <c r="R11657" i="155" s="1"/>
  <c r="R11745" i="155" s="1"/>
  <c r="R11833" i="155" s="1"/>
  <c r="R11921" i="155" s="1"/>
  <c r="R12009" i="155" s="1"/>
  <c r="R12097" i="155" s="1"/>
  <c r="R12185" i="155" s="1"/>
  <c r="R12273" i="155" s="1"/>
  <c r="R12361" i="155" s="1"/>
  <c r="R12449" i="155" s="1"/>
  <c r="R12537" i="155" s="1"/>
  <c r="R11117" i="155"/>
  <c r="R11205" i="155" s="1"/>
  <c r="R11293" i="155" s="1"/>
  <c r="R11381" i="155" s="1"/>
  <c r="R11469" i="155" s="1"/>
  <c r="R11557" i="155" s="1"/>
  <c r="R11645" i="155" s="1"/>
  <c r="R11733" i="155" s="1"/>
  <c r="R11821" i="155" s="1"/>
  <c r="R11909" i="155" s="1"/>
  <c r="R11997" i="155" s="1"/>
  <c r="R12085" i="155" s="1"/>
  <c r="R12173" i="155" s="1"/>
  <c r="R12261" i="155" s="1"/>
  <c r="R12349" i="155" s="1"/>
  <c r="R12437" i="155" s="1"/>
  <c r="R12525" i="155" s="1"/>
  <c r="R11134" i="155"/>
  <c r="R11222" i="155" s="1"/>
  <c r="R11310" i="155" s="1"/>
  <c r="R11398" i="155" s="1"/>
  <c r="R11486" i="155" s="1"/>
  <c r="R11574" i="155" s="1"/>
  <c r="R11662" i="155" s="1"/>
  <c r="R11750" i="155" s="1"/>
  <c r="R11838" i="155" s="1"/>
  <c r="R11926" i="155" s="1"/>
  <c r="R12014" i="155" s="1"/>
  <c r="R12102" i="155" s="1"/>
  <c r="R12190" i="155" s="1"/>
  <c r="R12278" i="155" s="1"/>
  <c r="R12366" i="155" s="1"/>
  <c r="R12454" i="155" s="1"/>
  <c r="R12542" i="155" s="1"/>
  <c r="R11144" i="155"/>
  <c r="R11232" i="155" s="1"/>
  <c r="R11320" i="155" s="1"/>
  <c r="R11408" i="155" s="1"/>
  <c r="R11496" i="155" s="1"/>
  <c r="R11584" i="155" s="1"/>
  <c r="R11672" i="155" s="1"/>
  <c r="R11760" i="155" s="1"/>
  <c r="R11848" i="155" s="1"/>
  <c r="R11936" i="155" s="1"/>
  <c r="R12024" i="155" s="1"/>
  <c r="R12112" i="155" s="1"/>
  <c r="R12200" i="155" s="1"/>
  <c r="R12288" i="155" s="1"/>
  <c r="R12376" i="155" s="1"/>
  <c r="R12464" i="155" s="1"/>
  <c r="R12552" i="155" s="1"/>
  <c r="R11157" i="155"/>
  <c r="R11245" i="155" s="1"/>
  <c r="R11333" i="155" s="1"/>
  <c r="R11421" i="155" s="1"/>
  <c r="R11509" i="155" s="1"/>
  <c r="R11597" i="155" s="1"/>
  <c r="R11685" i="155" s="1"/>
  <c r="R11773" i="155" s="1"/>
  <c r="R11861" i="155" s="1"/>
  <c r="R11949" i="155" s="1"/>
  <c r="R12037" i="155" s="1"/>
  <c r="R12125" i="155" s="1"/>
  <c r="R12213" i="155" s="1"/>
  <c r="R12301" i="155" s="1"/>
  <c r="R12389" i="155" s="1"/>
  <c r="R12477" i="155" s="1"/>
  <c r="R12565" i="155" s="1"/>
  <c r="R11125" i="155"/>
  <c r="R11213" i="155" s="1"/>
  <c r="R11301" i="155" s="1"/>
  <c r="R11389" i="155" s="1"/>
  <c r="R11477" i="155" s="1"/>
  <c r="R11565" i="155" s="1"/>
  <c r="R11653" i="155" s="1"/>
  <c r="R11741" i="155" s="1"/>
  <c r="R11829" i="155" s="1"/>
  <c r="R11917" i="155" s="1"/>
  <c r="R12005" i="155" s="1"/>
  <c r="R12093" i="155" s="1"/>
  <c r="R12181" i="155" s="1"/>
  <c r="R12269" i="155" s="1"/>
  <c r="R12357" i="155" s="1"/>
  <c r="R12445" i="155" s="1"/>
  <c r="R12533" i="155" s="1"/>
  <c r="R11113" i="155"/>
  <c r="R11201" i="155" s="1"/>
  <c r="R11289" i="155" s="1"/>
  <c r="R11377" i="155" s="1"/>
  <c r="R11465" i="155" s="1"/>
  <c r="R11553" i="155" s="1"/>
  <c r="R11641" i="155" s="1"/>
  <c r="R11729" i="155" s="1"/>
  <c r="R11817" i="155" s="1"/>
  <c r="R11905" i="155" s="1"/>
  <c r="R11993" i="155" s="1"/>
  <c r="R12081" i="155" s="1"/>
  <c r="R12169" i="155" s="1"/>
  <c r="R12257" i="155" s="1"/>
  <c r="R12345" i="155" s="1"/>
  <c r="R12433" i="155" s="1"/>
  <c r="R12521" i="155" s="1"/>
  <c r="R11128" i="155"/>
  <c r="R11216" i="155" s="1"/>
  <c r="R11304" i="155" s="1"/>
  <c r="R11392" i="155" s="1"/>
  <c r="R11480" i="155" s="1"/>
  <c r="R11568" i="155" s="1"/>
  <c r="R11656" i="155" s="1"/>
  <c r="R11744" i="155" s="1"/>
  <c r="R11832" i="155" s="1"/>
  <c r="R11920" i="155" s="1"/>
  <c r="R12008" i="155" s="1"/>
  <c r="R12096" i="155" s="1"/>
  <c r="R12184" i="155" s="1"/>
  <c r="R12272" i="155" s="1"/>
  <c r="R12360" i="155" s="1"/>
  <c r="R12448" i="155" s="1"/>
  <c r="R12536" i="155" s="1"/>
  <c r="R11147" i="155"/>
  <c r="R11235" i="155" s="1"/>
  <c r="R11323" i="155" s="1"/>
  <c r="R11411" i="155" s="1"/>
  <c r="R11499" i="155" s="1"/>
  <c r="R11587" i="155" s="1"/>
  <c r="R11675" i="155" s="1"/>
  <c r="R11763" i="155" s="1"/>
  <c r="R11851" i="155" s="1"/>
  <c r="R11939" i="155" s="1"/>
  <c r="R12027" i="155" s="1"/>
  <c r="R12115" i="155" s="1"/>
  <c r="R12203" i="155" s="1"/>
  <c r="R12291" i="155" s="1"/>
  <c r="R12379" i="155" s="1"/>
  <c r="R12467" i="155" s="1"/>
  <c r="R12555" i="155" s="1"/>
  <c r="R11161" i="155"/>
  <c r="R11249" i="155" s="1"/>
  <c r="R11337" i="155" s="1"/>
  <c r="R11425" i="155" s="1"/>
  <c r="R11513" i="155" s="1"/>
  <c r="R11601" i="155" s="1"/>
  <c r="R11689" i="155" s="1"/>
  <c r="R11777" i="155" s="1"/>
  <c r="R11865" i="155" s="1"/>
  <c r="R11953" i="155" s="1"/>
  <c r="R12041" i="155" s="1"/>
  <c r="R12129" i="155" s="1"/>
  <c r="R12217" i="155" s="1"/>
  <c r="R12305" i="155" s="1"/>
  <c r="R12393" i="155" s="1"/>
  <c r="R12481" i="155" s="1"/>
  <c r="R12569" i="155" s="1"/>
  <c r="R11111" i="155"/>
  <c r="R11199" i="155" s="1"/>
  <c r="R11287" i="155" s="1"/>
  <c r="R11375" i="155" s="1"/>
  <c r="R11463" i="155" s="1"/>
  <c r="R11551" i="155" s="1"/>
  <c r="R11639" i="155" s="1"/>
  <c r="R11727" i="155" s="1"/>
  <c r="R11815" i="155" s="1"/>
  <c r="R11903" i="155" s="1"/>
  <c r="R11991" i="155" s="1"/>
  <c r="R12079" i="155" s="1"/>
  <c r="R12167" i="155" s="1"/>
  <c r="R12255" i="155" s="1"/>
  <c r="R12343" i="155" s="1"/>
  <c r="R12431" i="155" s="1"/>
  <c r="R12519" i="155" s="1"/>
  <c r="R11145" i="155"/>
  <c r="R11233" i="155" s="1"/>
  <c r="R11321" i="155" s="1"/>
  <c r="R11409" i="155" s="1"/>
  <c r="R11497" i="155" s="1"/>
  <c r="R11585" i="155" s="1"/>
  <c r="R11673" i="155" s="1"/>
  <c r="R11761" i="155" s="1"/>
  <c r="R11849" i="155" s="1"/>
  <c r="R11937" i="155" s="1"/>
  <c r="R12025" i="155" s="1"/>
  <c r="R12113" i="155" s="1"/>
  <c r="R12201" i="155" s="1"/>
  <c r="R12289" i="155" s="1"/>
  <c r="R12377" i="155" s="1"/>
  <c r="R12465" i="155" s="1"/>
  <c r="R12553" i="155" s="1"/>
  <c r="R11141" i="155"/>
  <c r="R11229" i="155" s="1"/>
  <c r="R11317" i="155" s="1"/>
  <c r="R11405" i="155" s="1"/>
  <c r="R11493" i="155" s="1"/>
  <c r="R11581" i="155" s="1"/>
  <c r="R11669" i="155" s="1"/>
  <c r="R11757" i="155" s="1"/>
  <c r="R11845" i="155" s="1"/>
  <c r="R11933" i="155" s="1"/>
  <c r="R12021" i="155" s="1"/>
  <c r="R12109" i="155" s="1"/>
  <c r="R12197" i="155" s="1"/>
  <c r="R12285" i="155" s="1"/>
  <c r="R12373" i="155" s="1"/>
  <c r="R12461" i="155" s="1"/>
  <c r="R12549" i="155" s="1"/>
  <c r="R11148" i="155"/>
  <c r="R11236" i="155" s="1"/>
  <c r="R11324" i="155" s="1"/>
  <c r="R11412" i="155" s="1"/>
  <c r="R11500" i="155" s="1"/>
  <c r="R11588" i="155" s="1"/>
  <c r="R11676" i="155" s="1"/>
  <c r="R11764" i="155" s="1"/>
  <c r="R11852" i="155" s="1"/>
  <c r="R11940" i="155" s="1"/>
  <c r="R12028" i="155" s="1"/>
  <c r="R12116" i="155" s="1"/>
  <c r="R12204" i="155" s="1"/>
  <c r="R12292" i="155" s="1"/>
  <c r="R12380" i="155" s="1"/>
  <c r="R12468" i="155" s="1"/>
  <c r="R12556" i="155" s="1"/>
  <c r="R11133" i="155"/>
  <c r="R11221" i="155" s="1"/>
  <c r="R11309" i="155" s="1"/>
  <c r="R11397" i="155" s="1"/>
  <c r="R11485" i="155" s="1"/>
  <c r="R11573" i="155" s="1"/>
  <c r="R11661" i="155" s="1"/>
  <c r="R11749" i="155" s="1"/>
  <c r="R11837" i="155" s="1"/>
  <c r="R11925" i="155" s="1"/>
  <c r="R12013" i="155" s="1"/>
  <c r="R12101" i="155" s="1"/>
  <c r="R12189" i="155" s="1"/>
  <c r="R12277" i="155" s="1"/>
  <c r="R12365" i="155" s="1"/>
  <c r="R12453" i="155" s="1"/>
  <c r="R12541" i="155" s="1"/>
  <c r="R11163" i="155"/>
  <c r="R11251" i="155" s="1"/>
  <c r="R11339" i="155" s="1"/>
  <c r="R11427" i="155" s="1"/>
  <c r="R11515" i="155" s="1"/>
  <c r="R11603" i="155" s="1"/>
  <c r="R11691" i="155" s="1"/>
  <c r="R11779" i="155" s="1"/>
  <c r="R11867" i="155" s="1"/>
  <c r="R11955" i="155" s="1"/>
  <c r="R12043" i="155" s="1"/>
  <c r="R12131" i="155" s="1"/>
  <c r="R12219" i="155" s="1"/>
  <c r="R12307" i="155" s="1"/>
  <c r="R12395" i="155" s="1"/>
  <c r="R12483" i="155" s="1"/>
  <c r="R12571" i="155" s="1"/>
  <c r="R11149" i="155"/>
  <c r="R11237" i="155" s="1"/>
  <c r="R11325" i="155" s="1"/>
  <c r="R11413" i="155" s="1"/>
  <c r="R11501" i="155" s="1"/>
  <c r="R11589" i="155" s="1"/>
  <c r="R11677" i="155" s="1"/>
  <c r="R11765" i="155" s="1"/>
  <c r="R11853" i="155" s="1"/>
  <c r="R11941" i="155" s="1"/>
  <c r="R12029" i="155" s="1"/>
  <c r="R12117" i="155" s="1"/>
  <c r="R12205" i="155" s="1"/>
  <c r="R12293" i="155" s="1"/>
  <c r="R12381" i="155" s="1"/>
  <c r="R12469" i="155" s="1"/>
  <c r="R12557" i="155" s="1"/>
  <c r="R11116" i="155"/>
  <c r="R11204" i="155" s="1"/>
  <c r="R11292" i="155" s="1"/>
  <c r="R11380" i="155" s="1"/>
  <c r="R11468" i="155" s="1"/>
  <c r="R11556" i="155" s="1"/>
  <c r="R11644" i="155" s="1"/>
  <c r="R11732" i="155" s="1"/>
  <c r="R11820" i="155" s="1"/>
  <c r="R11908" i="155" s="1"/>
  <c r="R11996" i="155" s="1"/>
  <c r="R12084" i="155" s="1"/>
  <c r="R12172" i="155" s="1"/>
  <c r="R12260" i="155" s="1"/>
  <c r="R12348" i="155" s="1"/>
  <c r="R12436" i="155" s="1"/>
  <c r="R12524" i="155" s="1"/>
  <c r="R11108" i="155"/>
  <c r="R11196" i="155" s="1"/>
  <c r="R11284" i="155" s="1"/>
  <c r="R11372" i="155" s="1"/>
  <c r="R11460" i="155" s="1"/>
  <c r="R11548" i="155" s="1"/>
  <c r="R11636" i="155" s="1"/>
  <c r="R11724" i="155" s="1"/>
  <c r="R11812" i="155" s="1"/>
  <c r="R11900" i="155" s="1"/>
  <c r="R11988" i="155" s="1"/>
  <c r="R12076" i="155" s="1"/>
  <c r="R12164" i="155" s="1"/>
  <c r="R12252" i="155" s="1"/>
  <c r="R12340" i="155" s="1"/>
  <c r="R12428" i="155" s="1"/>
  <c r="R12516" i="155" s="1"/>
  <c r="R11110" i="155"/>
  <c r="R11198" i="155" s="1"/>
  <c r="R11286" i="155" s="1"/>
  <c r="R11374" i="155" s="1"/>
  <c r="R11462" i="155" s="1"/>
  <c r="R11550" i="155" s="1"/>
  <c r="R11638" i="155" s="1"/>
  <c r="R11726" i="155" s="1"/>
  <c r="R11814" i="155" s="1"/>
  <c r="R11902" i="155" s="1"/>
  <c r="R11990" i="155" s="1"/>
  <c r="R12078" i="155" s="1"/>
  <c r="R12166" i="155" s="1"/>
  <c r="R12254" i="155" s="1"/>
  <c r="R12342" i="155" s="1"/>
  <c r="R12430" i="155" s="1"/>
  <c r="R12518" i="155" s="1"/>
  <c r="R11170" i="155"/>
  <c r="R11258" i="155" s="1"/>
  <c r="R11346" i="155" s="1"/>
  <c r="R11434" i="155" s="1"/>
  <c r="R11522" i="155" s="1"/>
  <c r="R11610" i="155" s="1"/>
  <c r="R11698" i="155" s="1"/>
  <c r="R11786" i="155" s="1"/>
  <c r="R11874" i="155" s="1"/>
  <c r="R11962" i="155" s="1"/>
  <c r="R12050" i="155" s="1"/>
  <c r="R12138" i="155" s="1"/>
  <c r="R12226" i="155" s="1"/>
  <c r="R12314" i="155" s="1"/>
  <c r="R12402" i="155" s="1"/>
  <c r="R12490" i="155" s="1"/>
  <c r="R12578" i="155" s="1"/>
  <c r="R11107" i="155"/>
  <c r="R11195" i="155" s="1"/>
  <c r="R11283" i="155" s="1"/>
  <c r="R11371" i="155" s="1"/>
  <c r="R11459" i="155" s="1"/>
  <c r="R11547" i="155" s="1"/>
  <c r="R11635" i="155" s="1"/>
  <c r="R11723" i="155" s="1"/>
  <c r="R11811" i="155" s="1"/>
  <c r="R11899" i="155" s="1"/>
  <c r="R11987" i="155" s="1"/>
  <c r="R12075" i="155" s="1"/>
  <c r="R12163" i="155" s="1"/>
  <c r="R12251" i="155" s="1"/>
  <c r="R12339" i="155" s="1"/>
  <c r="R12427" i="155" s="1"/>
  <c r="R12515" i="155" s="1"/>
  <c r="R11158" i="155"/>
  <c r="R11246" i="155" s="1"/>
  <c r="R11334" i="155" s="1"/>
  <c r="R11422" i="155" s="1"/>
  <c r="R11510" i="155" s="1"/>
  <c r="R11598" i="155" s="1"/>
  <c r="R11686" i="155" s="1"/>
  <c r="R11774" i="155" s="1"/>
  <c r="R11862" i="155" s="1"/>
  <c r="R11950" i="155" s="1"/>
  <c r="R12038" i="155" s="1"/>
  <c r="R12126" i="155" s="1"/>
  <c r="R12214" i="155" s="1"/>
  <c r="R12302" i="155" s="1"/>
  <c r="R12390" i="155" s="1"/>
  <c r="R12478" i="155" s="1"/>
  <c r="R12566" i="155" s="1"/>
  <c r="R11118" i="155"/>
  <c r="R11206" i="155" s="1"/>
  <c r="R11294" i="155" s="1"/>
  <c r="R11382" i="155" s="1"/>
  <c r="R11470" i="155" s="1"/>
  <c r="R11558" i="155" s="1"/>
  <c r="R11646" i="155" s="1"/>
  <c r="R11734" i="155" s="1"/>
  <c r="R11822" i="155" s="1"/>
  <c r="R11910" i="155" s="1"/>
  <c r="R11998" i="155" s="1"/>
  <c r="R12086" i="155" s="1"/>
  <c r="R12174" i="155" s="1"/>
  <c r="R12262" i="155" s="1"/>
  <c r="R12350" i="155" s="1"/>
  <c r="R12438" i="155" s="1"/>
  <c r="R12526" i="155" s="1"/>
  <c r="R11130" i="155"/>
  <c r="R11218" i="155" s="1"/>
  <c r="R11306" i="155" s="1"/>
  <c r="R11394" i="155" s="1"/>
  <c r="R11482" i="155" s="1"/>
  <c r="R11570" i="155" s="1"/>
  <c r="R11658" i="155" s="1"/>
  <c r="R11746" i="155" s="1"/>
  <c r="R11834" i="155" s="1"/>
  <c r="R11922" i="155" s="1"/>
  <c r="R12010" i="155" s="1"/>
  <c r="R12098" i="155" s="1"/>
  <c r="R12186" i="155" s="1"/>
  <c r="R12274" i="155" s="1"/>
  <c r="R12362" i="155" s="1"/>
  <c r="R12450" i="155" s="1"/>
  <c r="R12538" i="155" s="1"/>
  <c r="R11131" i="155"/>
  <c r="R11219" i="155" s="1"/>
  <c r="R11307" i="155" s="1"/>
  <c r="R11395" i="155" s="1"/>
  <c r="R11483" i="155" s="1"/>
  <c r="R11571" i="155" s="1"/>
  <c r="R11659" i="155" s="1"/>
  <c r="R11747" i="155" s="1"/>
  <c r="R11835" i="155" s="1"/>
  <c r="R11923" i="155" s="1"/>
  <c r="R12011" i="155" s="1"/>
  <c r="R12099" i="155" s="1"/>
  <c r="R12187" i="155" s="1"/>
  <c r="R12275" i="155" s="1"/>
  <c r="R12363" i="155" s="1"/>
  <c r="R12451" i="155" s="1"/>
  <c r="R12539" i="155" s="1"/>
  <c r="H575" i="155" l="1"/>
  <c r="H546" i="155" s="1"/>
  <c r="H559" i="155" l="1"/>
  <c r="H614" i="155" s="1"/>
  <c r="J551" i="155" s="1"/>
  <c r="N551" i="155" s="1"/>
  <c r="J564" i="155" l="1"/>
  <c r="J567" i="155"/>
  <c r="J566" i="155"/>
  <c r="J565" i="155"/>
  <c r="J563" i="155"/>
  <c r="N563" i="155" s="1"/>
  <c r="J548" i="155"/>
  <c r="N548" i="155" s="1"/>
  <c r="J562" i="155"/>
  <c r="J547" i="155"/>
  <c r="N547" i="155" s="1"/>
  <c r="H615" i="155"/>
  <c r="H616" i="155" s="1"/>
  <c r="J550" i="155"/>
  <c r="N550" i="155" s="1"/>
  <c r="P544" i="155"/>
  <c r="J549" i="155"/>
  <c r="N549" i="155" s="1"/>
  <c r="J546" i="155"/>
  <c r="N565" i="155" l="1"/>
  <c r="H617" i="155"/>
  <c r="H618" i="155" s="1"/>
  <c r="E13" i="179" s="1"/>
  <c r="J604" i="155"/>
  <c r="N578" i="155"/>
  <c r="N604" i="155" s="1"/>
  <c r="N564" i="155"/>
  <c r="N566" i="155"/>
  <c r="J559" i="155"/>
  <c r="N546" i="155"/>
  <c r="N559" i="155" s="1"/>
  <c r="N562" i="155"/>
  <c r="E11" i="175" l="1"/>
  <c r="F11" i="175" s="1"/>
  <c r="E11" i="173"/>
  <c r="F11" i="173" s="1"/>
  <c r="E13" i="67"/>
  <c r="E13" i="174"/>
  <c r="F13" i="174" s="1"/>
  <c r="G13" i="174" s="1"/>
  <c r="F13" i="179"/>
  <c r="N567" i="155"/>
  <c r="N575" i="155" s="1"/>
  <c r="N616" i="155" s="1"/>
  <c r="N618" i="155" s="1"/>
  <c r="O544" i="155"/>
  <c r="J575" i="155"/>
  <c r="J616" i="155" s="1"/>
  <c r="H11" i="175" l="1"/>
  <c r="H11" i="173"/>
  <c r="Q544" i="155"/>
  <c r="F13" i="67"/>
  <c r="Q13" i="174" l="1"/>
  <c r="U13" i="174"/>
  <c r="R13" i="174" l="1"/>
  <c r="V13" i="174"/>
  <c r="W13" i="174" l="1"/>
  <c r="S13" i="174"/>
  <c r="M13" i="174" l="1"/>
  <c r="N13" i="174" s="1"/>
  <c r="O13" i="174"/>
  <c r="X13" i="174"/>
  <c r="T13" i="174"/>
  <c r="H740" i="155"/>
  <c r="H751" i="155" l="1"/>
  <c r="H722" i="155" s="1"/>
  <c r="H735" i="155" l="1"/>
  <c r="H790" i="155" s="1"/>
  <c r="J722" i="155" l="1"/>
  <c r="N722" i="155" s="1"/>
  <c r="J739" i="155"/>
  <c r="J741" i="155"/>
  <c r="J742" i="155"/>
  <c r="J743" i="155"/>
  <c r="N743" i="155" s="1"/>
  <c r="J744" i="155"/>
  <c r="N744" i="155" s="1"/>
  <c r="J740" i="155"/>
  <c r="P720" i="155"/>
  <c r="J723" i="155"/>
  <c r="N723" i="155" s="1"/>
  <c r="J726" i="155"/>
  <c r="N726" i="155" s="1"/>
  <c r="H791" i="155"/>
  <c r="J724" i="155"/>
  <c r="N724" i="155" s="1"/>
  <c r="J725" i="155"/>
  <c r="N725" i="155" s="1"/>
  <c r="J738" i="155"/>
  <c r="J727" i="155"/>
  <c r="N727" i="155" s="1"/>
  <c r="J728" i="155"/>
  <c r="N728" i="155" s="1"/>
  <c r="N739" i="155" l="1"/>
  <c r="N735" i="155"/>
  <c r="H792" i="155"/>
  <c r="N740" i="155" s="1"/>
  <c r="N738" i="155"/>
  <c r="J735" i="155"/>
  <c r="H793" i="155" l="1"/>
  <c r="H794" i="155" s="1"/>
  <c r="E15" i="179" s="1"/>
  <c r="J751" i="155"/>
  <c r="J792" i="155" s="1"/>
  <c r="N741" i="155"/>
  <c r="E13" i="175" l="1"/>
  <c r="F13" i="175" s="1"/>
  <c r="E15" i="67"/>
  <c r="E13" i="173"/>
  <c r="F13" i="173" s="1"/>
  <c r="E15" i="174"/>
  <c r="F15" i="174" s="1"/>
  <c r="G15" i="174" s="1"/>
  <c r="N742" i="155"/>
  <c r="N751" i="155" s="1"/>
  <c r="N792" i="155" s="1"/>
  <c r="N794" i="155" s="1"/>
  <c r="F15" i="179"/>
  <c r="O720" i="155"/>
  <c r="H13" i="175" l="1"/>
  <c r="H13" i="173"/>
  <c r="Q720" i="155"/>
  <c r="F15" i="67"/>
  <c r="U15" i="174" l="1"/>
  <c r="Q15" i="174"/>
  <c r="V15" i="174" l="1"/>
  <c r="R15" i="174"/>
  <c r="S15" i="174" l="1"/>
  <c r="W15" i="174"/>
  <c r="O15" i="174" l="1"/>
  <c r="T15" i="174"/>
  <c r="M15" i="174"/>
  <c r="N15" i="174" s="1"/>
  <c r="X15" i="174"/>
  <c r="H1268" i="155"/>
  <c r="H1279" i="155" l="1"/>
  <c r="H1250" i="155" s="1"/>
  <c r="H1263" i="155" s="1"/>
  <c r="H1318" i="155" s="1"/>
  <c r="J1282" i="155" l="1"/>
  <c r="J1269" i="155"/>
  <c r="J1283" i="155"/>
  <c r="N1283" i="155" s="1"/>
  <c r="J1267" i="155"/>
  <c r="J1252" i="155"/>
  <c r="N1252" i="155" s="1"/>
  <c r="J1251" i="155"/>
  <c r="N1251" i="155" s="1"/>
  <c r="J1266" i="155"/>
  <c r="J1268" i="155"/>
  <c r="P1248" i="155"/>
  <c r="H1319" i="155"/>
  <c r="J1250" i="155"/>
  <c r="N1282" i="155" l="1"/>
  <c r="N1308" i="155" s="1"/>
  <c r="J1308" i="155"/>
  <c r="N1267" i="155"/>
  <c r="N1266" i="155"/>
  <c r="J1263" i="155"/>
  <c r="N1250" i="155"/>
  <c r="N1263" i="155" s="1"/>
  <c r="H1320" i="155"/>
  <c r="H1321" i="155" l="1"/>
  <c r="N1269" i="155" l="1"/>
  <c r="H1322" i="155"/>
  <c r="E21" i="179" s="1"/>
  <c r="N1268" i="155"/>
  <c r="J1279" i="155"/>
  <c r="J1320" i="155" s="1"/>
  <c r="E19" i="175" l="1"/>
  <c r="F19" i="175" s="1"/>
  <c r="E19" i="173"/>
  <c r="F19" i="173" s="1"/>
  <c r="E23" i="67"/>
  <c r="E21" i="174"/>
  <c r="F21" i="174" s="1"/>
  <c r="N1279" i="155"/>
  <c r="N1320" i="155" s="1"/>
  <c r="N1322" i="155" s="1"/>
  <c r="O1248" i="155"/>
  <c r="F21" i="179"/>
  <c r="H19" i="175" l="1"/>
  <c r="H19" i="173"/>
  <c r="I21" i="174"/>
  <c r="J21" i="174"/>
  <c r="Q1248" i="155"/>
  <c r="F23" i="67"/>
  <c r="Q21" i="174" l="1"/>
  <c r="U21" i="174"/>
  <c r="V21" i="174" l="1"/>
  <c r="R21" i="174"/>
  <c r="S21" i="174" l="1"/>
  <c r="M21" i="174"/>
  <c r="N21" i="174" s="1"/>
  <c r="W21" i="174"/>
  <c r="X21" i="174" l="1"/>
  <c r="T21" i="174"/>
  <c r="O21" i="174"/>
  <c r="H8045" i="155"/>
  <c r="H8055" i="155" l="1"/>
  <c r="H8026" i="155" s="1"/>
  <c r="H8039" i="155" s="1"/>
  <c r="H8094" i="155" s="1"/>
  <c r="J8044" i="155" s="1"/>
  <c r="J8045" i="155" l="1"/>
  <c r="J8027" i="155"/>
  <c r="N8027" i="155" s="1"/>
  <c r="P8024" i="155"/>
  <c r="J8042" i="155"/>
  <c r="H8095" i="155"/>
  <c r="N8044" i="155" s="1"/>
  <c r="J8058" i="155"/>
  <c r="J8043" i="155"/>
  <c r="N8043" i="155" s="1"/>
  <c r="J8026" i="155"/>
  <c r="H8096" i="155" l="1"/>
  <c r="N8045" i="155" s="1"/>
  <c r="J8084" i="155"/>
  <c r="N8058" i="155"/>
  <c r="N8084" i="155" s="1"/>
  <c r="J8055" i="155"/>
  <c r="N8042" i="155"/>
  <c r="J8039" i="155"/>
  <c r="N8026" i="155"/>
  <c r="N8039" i="155" s="1"/>
  <c r="N8055" i="155" l="1"/>
  <c r="N8096" i="155" s="1"/>
  <c r="N8098" i="155" s="1"/>
  <c r="H8097" i="155"/>
  <c r="H8098" i="155" s="1"/>
  <c r="E98" i="179" s="1"/>
  <c r="J8096" i="155"/>
  <c r="H96" i="173" l="1"/>
  <c r="H96" i="175"/>
  <c r="E124" i="67"/>
  <c r="E96" i="173"/>
  <c r="F96" i="173" s="1"/>
  <c r="F148" i="173" s="1"/>
  <c r="F98" i="179"/>
  <c r="F150" i="179" s="1"/>
  <c r="E96" i="175"/>
  <c r="F96" i="175" s="1"/>
  <c r="O8024" i="155"/>
  <c r="E98" i="174"/>
  <c r="F98" i="174" s="1"/>
  <c r="L98" i="174" s="1"/>
  <c r="Q8024" i="155"/>
  <c r="F148" i="175" l="1"/>
  <c r="F124" i="67"/>
  <c r="F184" i="67" s="1"/>
  <c r="C5" i="161" s="1"/>
  <c r="D5" i="161" s="1"/>
  <c r="F150" i="174"/>
  <c r="N150" i="174" s="1"/>
  <c r="G5" i="173"/>
  <c r="G83" i="173"/>
  <c r="I83" i="173" s="1"/>
  <c r="G125" i="173"/>
  <c r="I125" i="173" s="1"/>
  <c r="G128" i="173"/>
  <c r="I128" i="173" s="1"/>
  <c r="G136" i="173"/>
  <c r="I136" i="173" s="1"/>
  <c r="G111" i="173"/>
  <c r="I111" i="173" s="1"/>
  <c r="G79" i="173"/>
  <c r="I79" i="173" s="1"/>
  <c r="G105" i="173"/>
  <c r="I105" i="173" s="1"/>
  <c r="G20" i="173"/>
  <c r="I20" i="173" s="1"/>
  <c r="G107" i="173"/>
  <c r="I107" i="173" s="1"/>
  <c r="G18" i="173"/>
  <c r="I18" i="173" s="1"/>
  <c r="G14" i="173"/>
  <c r="I14" i="173" s="1"/>
  <c r="G102" i="173"/>
  <c r="I102" i="173" s="1"/>
  <c r="G116" i="173"/>
  <c r="I116" i="173" s="1"/>
  <c r="G135" i="173"/>
  <c r="I135" i="173" s="1"/>
  <c r="G76" i="173"/>
  <c r="I76" i="173" s="1"/>
  <c r="G75" i="173"/>
  <c r="I75" i="173" s="1"/>
  <c r="G70" i="173"/>
  <c r="I70" i="173" s="1"/>
  <c r="G32" i="173"/>
  <c r="I32" i="173" s="1"/>
  <c r="G62" i="173"/>
  <c r="I62" i="173" s="1"/>
  <c r="G41" i="173"/>
  <c r="I41" i="173" s="1"/>
  <c r="G103" i="173"/>
  <c r="I103" i="173" s="1"/>
  <c r="G143" i="173"/>
  <c r="I143" i="173" s="1"/>
  <c r="G73" i="173"/>
  <c r="I73" i="173" s="1"/>
  <c r="G115" i="173"/>
  <c r="I115" i="173" s="1"/>
  <c r="G141" i="173"/>
  <c r="I141" i="173" s="1"/>
  <c r="G127" i="173"/>
  <c r="I127" i="173" s="1"/>
  <c r="G72" i="173"/>
  <c r="I72" i="173" s="1"/>
  <c r="G100" i="173"/>
  <c r="I100" i="173" s="1"/>
  <c r="G99" i="173"/>
  <c r="I99" i="173" s="1"/>
  <c r="G31" i="173"/>
  <c r="I31" i="173" s="1"/>
  <c r="G146" i="173"/>
  <c r="I146" i="173" s="1"/>
  <c r="G144" i="173"/>
  <c r="I144" i="173" s="1"/>
  <c r="G65" i="173"/>
  <c r="I65" i="173" s="1"/>
  <c r="G147" i="173"/>
  <c r="I147" i="173" s="1"/>
  <c r="G104" i="173"/>
  <c r="I104" i="173" s="1"/>
  <c r="G74" i="173"/>
  <c r="I74" i="173" s="1"/>
  <c r="G52" i="173"/>
  <c r="I52" i="173" s="1"/>
  <c r="G53" i="173"/>
  <c r="I53" i="173" s="1"/>
  <c r="G17" i="173"/>
  <c r="I17" i="173" s="1"/>
  <c r="G33" i="173"/>
  <c r="I33" i="173" s="1"/>
  <c r="G93" i="173"/>
  <c r="I93" i="173" s="1"/>
  <c r="G26" i="173"/>
  <c r="I26" i="173" s="1"/>
  <c r="G10" i="173"/>
  <c r="I10" i="173" s="1"/>
  <c r="G118" i="173"/>
  <c r="I118" i="173" s="1"/>
  <c r="G57" i="173"/>
  <c r="I57" i="173" s="1"/>
  <c r="G132" i="173"/>
  <c r="I132" i="173" s="1"/>
  <c r="G126" i="173"/>
  <c r="I126" i="173" s="1"/>
  <c r="G81" i="173"/>
  <c r="I81" i="173" s="1"/>
  <c r="G34" i="173"/>
  <c r="I34" i="173" s="1"/>
  <c r="G108" i="173"/>
  <c r="I108" i="173" s="1"/>
  <c r="G36" i="173"/>
  <c r="I36" i="173" s="1"/>
  <c r="G109" i="173"/>
  <c r="I109" i="173" s="1"/>
  <c r="G9" i="173"/>
  <c r="I9" i="173" s="1"/>
  <c r="G23" i="173"/>
  <c r="I23" i="173" s="1"/>
  <c r="G122" i="173"/>
  <c r="I122" i="173" s="1"/>
  <c r="G92" i="173"/>
  <c r="I92" i="173" s="1"/>
  <c r="G85" i="173"/>
  <c r="I85" i="173" s="1"/>
  <c r="G94" i="173"/>
  <c r="I94" i="173" s="1"/>
  <c r="G123" i="173"/>
  <c r="I123" i="173" s="1"/>
  <c r="G140" i="173"/>
  <c r="I140" i="173" s="1"/>
  <c r="G95" i="173"/>
  <c r="I95" i="173" s="1"/>
  <c r="G8" i="173"/>
  <c r="I8" i="173" s="1"/>
  <c r="G61" i="173"/>
  <c r="I61" i="173" s="1"/>
  <c r="G82" i="173"/>
  <c r="I82" i="173" s="1"/>
  <c r="G129" i="173"/>
  <c r="I129" i="173" s="1"/>
  <c r="G29" i="173"/>
  <c r="I29" i="173" s="1"/>
  <c r="G56" i="173"/>
  <c r="I56" i="173" s="1"/>
  <c r="G27" i="173"/>
  <c r="I27" i="173" s="1"/>
  <c r="G89" i="173"/>
  <c r="I89" i="173" s="1"/>
  <c r="G137" i="173"/>
  <c r="I137" i="173" s="1"/>
  <c r="G30" i="173"/>
  <c r="I30" i="173" s="1"/>
  <c r="G58" i="173"/>
  <c r="I58" i="173" s="1"/>
  <c r="G44" i="173"/>
  <c r="I44" i="173" s="1"/>
  <c r="G15" i="173"/>
  <c r="I15" i="173" s="1"/>
  <c r="G130" i="173"/>
  <c r="I130" i="173" s="1"/>
  <c r="G119" i="173"/>
  <c r="I119" i="173" s="1"/>
  <c r="G19" i="173"/>
  <c r="I19" i="173" s="1"/>
  <c r="G50" i="173"/>
  <c r="I50" i="173" s="1"/>
  <c r="G131" i="173"/>
  <c r="I131" i="173" s="1"/>
  <c r="G6" i="173"/>
  <c r="I6" i="173" s="1"/>
  <c r="G120" i="173"/>
  <c r="I120" i="173" s="1"/>
  <c r="G63" i="173"/>
  <c r="I63" i="173" s="1"/>
  <c r="G101" i="173"/>
  <c r="I101" i="173" s="1"/>
  <c r="G124" i="173"/>
  <c r="I124" i="173" s="1"/>
  <c r="G113" i="173"/>
  <c r="I113" i="173" s="1"/>
  <c r="G64" i="173"/>
  <c r="I64" i="173" s="1"/>
  <c r="G21" i="173"/>
  <c r="I21" i="173" s="1"/>
  <c r="G138" i="173"/>
  <c r="I138" i="173" s="1"/>
  <c r="G48" i="173"/>
  <c r="I48" i="173" s="1"/>
  <c r="G22" i="173"/>
  <c r="I22" i="173" s="1"/>
  <c r="G90" i="173"/>
  <c r="I90" i="173" s="1"/>
  <c r="G25" i="173"/>
  <c r="I25" i="173" s="1"/>
  <c r="G66" i="173"/>
  <c r="I66" i="173" s="1"/>
  <c r="G38" i="173"/>
  <c r="I38" i="173" s="1"/>
  <c r="G7" i="173"/>
  <c r="I7" i="173" s="1"/>
  <c r="G114" i="173"/>
  <c r="I114" i="173" s="1"/>
  <c r="G40" i="173"/>
  <c r="I40" i="173" s="1"/>
  <c r="G117" i="173"/>
  <c r="I117" i="173" s="1"/>
  <c r="G139" i="173"/>
  <c r="I139" i="173" s="1"/>
  <c r="G46" i="173"/>
  <c r="I46" i="173" s="1"/>
  <c r="G84" i="173"/>
  <c r="I84" i="173" s="1"/>
  <c r="G86" i="173"/>
  <c r="I86" i="173" s="1"/>
  <c r="G45" i="173"/>
  <c r="I45" i="173" s="1"/>
  <c r="G43" i="173"/>
  <c r="I43" i="173" s="1"/>
  <c r="G54" i="173"/>
  <c r="I54" i="173" s="1"/>
  <c r="G47" i="173"/>
  <c r="I47" i="173" s="1"/>
  <c r="G67" i="173"/>
  <c r="I67" i="173" s="1"/>
  <c r="G110" i="173"/>
  <c r="I110" i="173" s="1"/>
  <c r="G49" i="173"/>
  <c r="I49" i="173" s="1"/>
  <c r="G11" i="173"/>
  <c r="I11" i="173" s="1"/>
  <c r="G59" i="173"/>
  <c r="I59" i="173" s="1"/>
  <c r="G134" i="173"/>
  <c r="I134" i="173" s="1"/>
  <c r="G112" i="173"/>
  <c r="I112" i="173" s="1"/>
  <c r="G35" i="173"/>
  <c r="I35" i="173" s="1"/>
  <c r="G16" i="173"/>
  <c r="I16" i="173" s="1"/>
  <c r="G87" i="173"/>
  <c r="I87" i="173" s="1"/>
  <c r="G106" i="173"/>
  <c r="I106" i="173" s="1"/>
  <c r="G91" i="173"/>
  <c r="I91" i="173" s="1"/>
  <c r="G121" i="173"/>
  <c r="I121" i="173" s="1"/>
  <c r="G68" i="173"/>
  <c r="I68" i="173" s="1"/>
  <c r="G13" i="173"/>
  <c r="I13" i="173" s="1"/>
  <c r="G71" i="173"/>
  <c r="I71" i="173" s="1"/>
  <c r="G133" i="173"/>
  <c r="I133" i="173" s="1"/>
  <c r="G97" i="173"/>
  <c r="I97" i="173" s="1"/>
  <c r="G98" i="173"/>
  <c r="I98" i="173" s="1"/>
  <c r="G42" i="173"/>
  <c r="I42" i="173" s="1"/>
  <c r="G60" i="173"/>
  <c r="I60" i="173" s="1"/>
  <c r="G78" i="173"/>
  <c r="I78" i="173" s="1"/>
  <c r="G145" i="173"/>
  <c r="I145" i="173" s="1"/>
  <c r="G24" i="173"/>
  <c r="I24" i="173" s="1"/>
  <c r="G88" i="173"/>
  <c r="I88" i="173" s="1"/>
  <c r="G69" i="173"/>
  <c r="I69" i="173" s="1"/>
  <c r="G55" i="173"/>
  <c r="I55" i="173" s="1"/>
  <c r="G142" i="173"/>
  <c r="I142" i="173" s="1"/>
  <c r="G51" i="173"/>
  <c r="I51" i="173" s="1"/>
  <c r="G39" i="173"/>
  <c r="I39" i="173" s="1"/>
  <c r="G80" i="173"/>
  <c r="I80" i="173" s="1"/>
  <c r="G28" i="173"/>
  <c r="I28" i="173" s="1"/>
  <c r="G37" i="173"/>
  <c r="I37" i="173" s="1"/>
  <c r="G77" i="173"/>
  <c r="I77" i="173" s="1"/>
  <c r="G12" i="173"/>
  <c r="I12" i="173" s="1"/>
  <c r="G151" i="174"/>
  <c r="Q98" i="174"/>
  <c r="G96" i="173"/>
  <c r="I96" i="173" s="1"/>
  <c r="K151" i="174"/>
  <c r="U98" i="174"/>
  <c r="G65" i="175" l="1"/>
  <c r="I65" i="175" s="1"/>
  <c r="G115" i="175"/>
  <c r="I115" i="175" s="1"/>
  <c r="G97" i="175"/>
  <c r="I97" i="175" s="1"/>
  <c r="G116" i="175"/>
  <c r="I116" i="175" s="1"/>
  <c r="G67" i="175"/>
  <c r="I67" i="175" s="1"/>
  <c r="G118" i="175"/>
  <c r="I118" i="175" s="1"/>
  <c r="G17" i="175"/>
  <c r="I17" i="175" s="1"/>
  <c r="G66" i="175"/>
  <c r="I66" i="175" s="1"/>
  <c r="G14" i="175"/>
  <c r="I14" i="175" s="1"/>
  <c r="G113" i="175"/>
  <c r="I113" i="175" s="1"/>
  <c r="G112" i="175"/>
  <c r="I112" i="175" s="1"/>
  <c r="G82" i="175"/>
  <c r="I82" i="175" s="1"/>
  <c r="G111" i="175"/>
  <c r="I111" i="175" s="1"/>
  <c r="G133" i="175"/>
  <c r="I133" i="175" s="1"/>
  <c r="G124" i="175"/>
  <c r="I124" i="175" s="1"/>
  <c r="G21" i="175"/>
  <c r="I21" i="175" s="1"/>
  <c r="G77" i="175"/>
  <c r="I77" i="175" s="1"/>
  <c r="G71" i="175"/>
  <c r="I71" i="175" s="1"/>
  <c r="G93" i="175"/>
  <c r="I93" i="175" s="1"/>
  <c r="G24" i="175"/>
  <c r="I24" i="175" s="1"/>
  <c r="G79" i="175"/>
  <c r="I79" i="175" s="1"/>
  <c r="G130" i="175"/>
  <c r="I130" i="175" s="1"/>
  <c r="G117" i="175"/>
  <c r="I117" i="175" s="1"/>
  <c r="G27" i="175"/>
  <c r="I27" i="175" s="1"/>
  <c r="G132" i="175"/>
  <c r="I132" i="175" s="1"/>
  <c r="G134" i="175"/>
  <c r="I134" i="175" s="1"/>
  <c r="G135" i="175"/>
  <c r="I135" i="175" s="1"/>
  <c r="G107" i="175"/>
  <c r="I107" i="175" s="1"/>
  <c r="G110" i="175"/>
  <c r="I110" i="175" s="1"/>
  <c r="G108" i="175"/>
  <c r="I108" i="175" s="1"/>
  <c r="G26" i="175"/>
  <c r="I26" i="175" s="1"/>
  <c r="G104" i="175"/>
  <c r="I104" i="175" s="1"/>
  <c r="G10" i="175"/>
  <c r="I10" i="175" s="1"/>
  <c r="G129" i="175"/>
  <c r="I129" i="175" s="1"/>
  <c r="G109" i="175"/>
  <c r="I109" i="175" s="1"/>
  <c r="G75" i="175"/>
  <c r="I75" i="175" s="1"/>
  <c r="G78" i="175"/>
  <c r="I78" i="175" s="1"/>
  <c r="G20" i="175"/>
  <c r="I20" i="175" s="1"/>
  <c r="G131" i="175"/>
  <c r="I131" i="175" s="1"/>
  <c r="G105" i="175"/>
  <c r="I105" i="175" s="1"/>
  <c r="G106" i="175"/>
  <c r="I106" i="175" s="1"/>
  <c r="G23" i="175"/>
  <c r="I23" i="175" s="1"/>
  <c r="G22" i="175"/>
  <c r="I22" i="175" s="1"/>
  <c r="G25" i="175"/>
  <c r="I25" i="175" s="1"/>
  <c r="G74" i="175"/>
  <c r="I74" i="175" s="1"/>
  <c r="G98" i="175"/>
  <c r="I98" i="175" s="1"/>
  <c r="G70" i="175"/>
  <c r="I70" i="175" s="1"/>
  <c r="G126" i="175"/>
  <c r="I126" i="175" s="1"/>
  <c r="G72" i="175"/>
  <c r="I72" i="175" s="1"/>
  <c r="G100" i="175"/>
  <c r="I100" i="175" s="1"/>
  <c r="G128" i="175"/>
  <c r="I128" i="175" s="1"/>
  <c r="G84" i="175"/>
  <c r="I84" i="175" s="1"/>
  <c r="G85" i="175"/>
  <c r="I85" i="175" s="1"/>
  <c r="G88" i="175"/>
  <c r="I88" i="175" s="1"/>
  <c r="G69" i="175"/>
  <c r="I69" i="175" s="1"/>
  <c r="G99" i="175"/>
  <c r="I99" i="175" s="1"/>
  <c r="G91" i="175"/>
  <c r="I91" i="175" s="1"/>
  <c r="G143" i="175"/>
  <c r="I143" i="175" s="1"/>
  <c r="G90" i="175"/>
  <c r="I90" i="175" s="1"/>
  <c r="G87" i="175"/>
  <c r="I87" i="175" s="1"/>
  <c r="G94" i="175"/>
  <c r="I94" i="175" s="1"/>
  <c r="G123" i="175"/>
  <c r="I123" i="175" s="1"/>
  <c r="G138" i="175"/>
  <c r="I138" i="175" s="1"/>
  <c r="G76" i="175"/>
  <c r="I76" i="175" s="1"/>
  <c r="G139" i="175"/>
  <c r="I139" i="175" s="1"/>
  <c r="G68" i="175"/>
  <c r="I68" i="175" s="1"/>
  <c r="G147" i="175"/>
  <c r="I147" i="175" s="1"/>
  <c r="G80" i="175"/>
  <c r="I80" i="175" s="1"/>
  <c r="G127" i="175"/>
  <c r="I127" i="175" s="1"/>
  <c r="G137" i="175"/>
  <c r="I137" i="175" s="1"/>
  <c r="G73" i="175"/>
  <c r="I73" i="175" s="1"/>
  <c r="G114" i="175"/>
  <c r="I114" i="175" s="1"/>
  <c r="G101" i="175"/>
  <c r="I101" i="175" s="1"/>
  <c r="G103" i="175"/>
  <c r="I103" i="175" s="1"/>
  <c r="G145" i="175"/>
  <c r="I145" i="175" s="1"/>
  <c r="G125" i="175"/>
  <c r="I125" i="175" s="1"/>
  <c r="G140" i="175"/>
  <c r="I140" i="175" s="1"/>
  <c r="G89" i="175"/>
  <c r="I89" i="175" s="1"/>
  <c r="G86" i="175"/>
  <c r="I86" i="175" s="1"/>
  <c r="G121" i="175"/>
  <c r="I121" i="175" s="1"/>
  <c r="G119" i="175"/>
  <c r="I119" i="175" s="1"/>
  <c r="G142" i="175"/>
  <c r="I142" i="175" s="1"/>
  <c r="G122" i="175"/>
  <c r="I122" i="175" s="1"/>
  <c r="G81" i="175"/>
  <c r="I81" i="175" s="1"/>
  <c r="G83" i="175"/>
  <c r="I83" i="175" s="1"/>
  <c r="G144" i="175"/>
  <c r="I144" i="175" s="1"/>
  <c r="G120" i="175"/>
  <c r="I120" i="175" s="1"/>
  <c r="G92" i="175"/>
  <c r="I92" i="175" s="1"/>
  <c r="G95" i="175"/>
  <c r="I95" i="175" s="1"/>
  <c r="G146" i="175"/>
  <c r="I146" i="175" s="1"/>
  <c r="G136" i="175"/>
  <c r="I136" i="175" s="1"/>
  <c r="G102" i="175"/>
  <c r="I102" i="175" s="1"/>
  <c r="G141" i="175"/>
  <c r="I141" i="175" s="1"/>
  <c r="G60" i="175"/>
  <c r="I60" i="175" s="1"/>
  <c r="G38" i="175"/>
  <c r="I38" i="175" s="1"/>
  <c r="G41" i="175"/>
  <c r="I41" i="175" s="1"/>
  <c r="G46" i="175"/>
  <c r="I46" i="175" s="1"/>
  <c r="G50" i="175"/>
  <c r="I50" i="175" s="1"/>
  <c r="G35" i="175"/>
  <c r="I35" i="175" s="1"/>
  <c r="G44" i="175"/>
  <c r="I44" i="175" s="1"/>
  <c r="G36" i="175"/>
  <c r="I36" i="175" s="1"/>
  <c r="G51" i="175"/>
  <c r="I51" i="175" s="1"/>
  <c r="G47" i="175"/>
  <c r="I47" i="175" s="1"/>
  <c r="G16" i="175"/>
  <c r="I16" i="175" s="1"/>
  <c r="G18" i="175"/>
  <c r="I18" i="175" s="1"/>
  <c r="G33" i="175"/>
  <c r="I33" i="175" s="1"/>
  <c r="G12" i="175"/>
  <c r="I12" i="175" s="1"/>
  <c r="G40" i="175"/>
  <c r="I40" i="175" s="1"/>
  <c r="G53" i="175"/>
  <c r="I53" i="175" s="1"/>
  <c r="G34" i="175"/>
  <c r="I34" i="175" s="1"/>
  <c r="G55" i="175"/>
  <c r="I55" i="175" s="1"/>
  <c r="G6" i="175"/>
  <c r="I6" i="175" s="1"/>
  <c r="G52" i="175"/>
  <c r="I52" i="175" s="1"/>
  <c r="G30" i="175"/>
  <c r="I30" i="175" s="1"/>
  <c r="G58" i="175"/>
  <c r="I58" i="175" s="1"/>
  <c r="G48" i="175"/>
  <c r="I48" i="175" s="1"/>
  <c r="G8" i="175"/>
  <c r="I8" i="175" s="1"/>
  <c r="G37" i="175"/>
  <c r="I37" i="175" s="1"/>
  <c r="G59" i="175"/>
  <c r="I59" i="175" s="1"/>
  <c r="G57" i="175"/>
  <c r="I57" i="175" s="1"/>
  <c r="G31" i="175"/>
  <c r="I31" i="175" s="1"/>
  <c r="G43" i="175"/>
  <c r="I43" i="175" s="1"/>
  <c r="G15" i="175"/>
  <c r="I15" i="175" s="1"/>
  <c r="G42" i="175"/>
  <c r="I42" i="175" s="1"/>
  <c r="G64" i="175"/>
  <c r="I64" i="175" s="1"/>
  <c r="G45" i="175"/>
  <c r="I45" i="175" s="1"/>
  <c r="G39" i="175"/>
  <c r="I39" i="175" s="1"/>
  <c r="G54" i="175"/>
  <c r="I54" i="175" s="1"/>
  <c r="G49" i="175"/>
  <c r="I49" i="175" s="1"/>
  <c r="G9" i="175"/>
  <c r="I9" i="175" s="1"/>
  <c r="G56" i="175"/>
  <c r="I56" i="175" s="1"/>
  <c r="G7" i="175"/>
  <c r="I7" i="175" s="1"/>
  <c r="G61" i="175"/>
  <c r="I61" i="175" s="1"/>
  <c r="G63" i="175"/>
  <c r="I63" i="175" s="1"/>
  <c r="G28" i="175"/>
  <c r="I28" i="175" s="1"/>
  <c r="G5" i="175"/>
  <c r="G29" i="175"/>
  <c r="I29" i="175" s="1"/>
  <c r="G32" i="175"/>
  <c r="I32" i="175" s="1"/>
  <c r="G62" i="175"/>
  <c r="I62" i="175" s="1"/>
  <c r="G11" i="175"/>
  <c r="I11" i="175" s="1"/>
  <c r="G13" i="175"/>
  <c r="I13" i="175" s="1"/>
  <c r="G19" i="175"/>
  <c r="I19" i="175" s="1"/>
  <c r="G96" i="175"/>
  <c r="I96" i="175" s="1"/>
  <c r="C2" i="161"/>
  <c r="B9" i="161"/>
  <c r="C9" i="161" s="1"/>
  <c r="G152" i="174"/>
  <c r="G153" i="174"/>
  <c r="L151" i="174"/>
  <c r="V98" i="174"/>
  <c r="K152" i="174"/>
  <c r="B13" i="161"/>
  <c r="H151" i="174"/>
  <c r="R98" i="174"/>
  <c r="G148" i="173"/>
  <c r="I5" i="173"/>
  <c r="I149" i="173" l="1"/>
  <c r="G148" i="175"/>
  <c r="I5" i="175"/>
  <c r="I149" i="175" s="1"/>
  <c r="C13" i="161"/>
  <c r="D13" i="161" s="1"/>
  <c r="B10" i="161"/>
  <c r="H152" i="174"/>
  <c r="I151" i="174"/>
  <c r="S98" i="174"/>
  <c r="G154" i="174"/>
  <c r="W98" i="174"/>
  <c r="L152" i="174"/>
  <c r="B14" i="161"/>
  <c r="H153" i="174"/>
  <c r="C10" i="161" l="1"/>
  <c r="D10" i="161" s="1"/>
  <c r="C14" i="161"/>
  <c r="D14" i="161" s="1"/>
  <c r="O98" i="174"/>
  <c r="M98" i="174"/>
  <c r="N98" i="174" s="1"/>
  <c r="I152" i="174"/>
  <c r="B11" i="161"/>
  <c r="C11" i="161" s="1"/>
  <c r="D9" i="161"/>
  <c r="H154" i="174"/>
  <c r="J151" i="174"/>
  <c r="M151" i="174" s="1"/>
  <c r="N151" i="174" s="1"/>
  <c r="T98" i="174"/>
  <c r="I153" i="174"/>
  <c r="X98" i="174"/>
  <c r="I154" i="174" l="1"/>
  <c r="J153" i="174"/>
  <c r="K153" i="174" s="1"/>
  <c r="L153" i="174" s="1"/>
  <c r="J152" i="174"/>
  <c r="M152" i="174" s="1"/>
  <c r="N152" i="174" s="1"/>
  <c r="B12" i="161"/>
  <c r="C12" i="161" l="1"/>
  <c r="D12" i="161" s="1"/>
  <c r="D11" i="161"/>
  <c r="B15" i="161"/>
  <c r="M153" i="174"/>
  <c r="N153" i="174" s="1"/>
  <c r="J154" i="174"/>
  <c r="K154" i="174" s="1"/>
  <c r="L154" i="174" s="1"/>
  <c r="C15" i="161" l="1"/>
  <c r="D15" i="161"/>
  <c r="M154" i="174"/>
  <c r="N154" i="174" s="1"/>
</calcChain>
</file>

<file path=xl/sharedStrings.xml><?xml version="1.0" encoding="utf-8"?>
<sst xmlns="http://schemas.openxmlformats.org/spreadsheetml/2006/main" count="14390" uniqueCount="613">
  <si>
    <t>CANTIDAD</t>
  </si>
  <si>
    <t>M</t>
  </si>
  <si>
    <t>DESCRIPCION</t>
  </si>
  <si>
    <t>UNIDAD</t>
  </si>
  <si>
    <t>UNIDAD:</t>
  </si>
  <si>
    <t>EQUIPOS</t>
  </si>
  <si>
    <t>TARIFA</t>
  </si>
  <si>
    <t>COSTO HORA</t>
  </si>
  <si>
    <t>RENDIMIENTO</t>
  </si>
  <si>
    <t>COSTO</t>
  </si>
  <si>
    <t>MANO DE OBRA</t>
  </si>
  <si>
    <t>MATERIALES</t>
  </si>
  <si>
    <t>TRANSPORTE</t>
  </si>
  <si>
    <t>TOTAL COSTO DIRECTO ( M+N+O+P)</t>
  </si>
  <si>
    <t>COSTO TOTAL DEL RUBRO</t>
  </si>
  <si>
    <t>VALOR OFERTADO</t>
  </si>
  <si>
    <t>P. UNITARIO</t>
  </si>
  <si>
    <t>RUBRO</t>
  </si>
  <si>
    <t>PRECIO UNITARIO</t>
  </si>
  <si>
    <t>PRECIO TOTAL</t>
  </si>
  <si>
    <t xml:space="preserve"> </t>
  </si>
  <si>
    <t>AVANCE PARCIAL EN %</t>
  </si>
  <si>
    <t>INVERSION ACUMULADA</t>
  </si>
  <si>
    <t>INVERSION MENSUAL</t>
  </si>
  <si>
    <t>1.5 TABLA DE DESCRIPCIÓN DE RUBROS, UNIDADES, CANTIDADES Y PRECIOS</t>
  </si>
  <si>
    <t>TOTAL</t>
  </si>
  <si>
    <t>DETERMINACION DEL VAE DEL RUBRO</t>
  </si>
  <si>
    <t>SUBTOTAL M</t>
  </si>
  <si>
    <t>SUBTOTAL N</t>
  </si>
  <si>
    <t>SUBTOTAL O</t>
  </si>
  <si>
    <t>SUBTOTAL P</t>
  </si>
  <si>
    <t>PORCENTAJE DE PARTICIPACIÓN ECUATORIANA MÍNIMO DE LA OFERTA</t>
  </si>
  <si>
    <t>m3</t>
  </si>
  <si>
    <t>MES 1</t>
  </si>
  <si>
    <t>MES 2</t>
  </si>
  <si>
    <t>MES 3</t>
  </si>
  <si>
    <t>MES 4</t>
  </si>
  <si>
    <t>EP</t>
  </si>
  <si>
    <t>AVANVE ACUMULADO EN %</t>
  </si>
  <si>
    <t>NOTA: ESTOS PRECIOS NO INCLUYEN IVA</t>
  </si>
  <si>
    <t>TOTAL:</t>
  </si>
  <si>
    <t>m2</t>
  </si>
  <si>
    <t>Kg</t>
  </si>
  <si>
    <t>u</t>
  </si>
  <si>
    <t>MES 5</t>
  </si>
  <si>
    <t>CRONOGRAMA DE AMORTIZACION DE ANTICIPO</t>
  </si>
  <si>
    <t>PRESUPUESTO:</t>
  </si>
  <si>
    <t>PLAZO:</t>
  </si>
  <si>
    <t>DESCRIPCIÓN</t>
  </si>
  <si>
    <t>VALOR CONTRATO</t>
  </si>
  <si>
    <t>COSTO TOTAL DE OBRA</t>
  </si>
  <si>
    <t>MES</t>
  </si>
  <si>
    <t>PORCENTAJE AMORTIZADO</t>
  </si>
  <si>
    <t>INDIRECTOS</t>
  </si>
  <si>
    <t>UTILIDAD</t>
  </si>
  <si>
    <t>1.6 ANÁLISIS DE PRECIOS UNITARIOS</t>
  </si>
  <si>
    <t>(unidad/horas)</t>
  </si>
  <si>
    <t>RUBRO:</t>
  </si>
  <si>
    <t>RENDIM. R=</t>
  </si>
  <si>
    <t>PESO RELATIVO ELEMENTO (%)</t>
  </si>
  <si>
    <t>CPC ELEMENTO</t>
  </si>
  <si>
    <t>NP/EP/ND</t>
  </si>
  <si>
    <t>VAE (%)</t>
  </si>
  <si>
    <t>VAE (%) ELEMENTO</t>
  </si>
  <si>
    <t/>
  </si>
  <si>
    <t>JORNAL / H.R.</t>
  </si>
  <si>
    <t xml:space="preserve">COSTO HORA </t>
  </si>
  <si>
    <t xml:space="preserve">INDIRECTOS % </t>
  </si>
  <si>
    <t xml:space="preserve">UTILIDAD %       </t>
  </si>
  <si>
    <t>S PRI=</t>
  </si>
  <si>
    <t xml:space="preserve">VAE RUBRO </t>
  </si>
  <si>
    <t>APU</t>
  </si>
  <si>
    <t>VAE</t>
  </si>
  <si>
    <t>C.D.</t>
  </si>
  <si>
    <t>m</t>
  </si>
  <si>
    <t>AMORTIZACION MENSUAL</t>
  </si>
  <si>
    <t>ND</t>
  </si>
  <si>
    <t>NP</t>
  </si>
  <si>
    <t>HERRAMIENTA MANUAL (5% M/O)</t>
  </si>
  <si>
    <t>X</t>
  </si>
  <si>
    <t>U</t>
  </si>
  <si>
    <t>1.12 PARTICIPACIÓN ECUATORIANA PARA EL PROYECTO, PROPUESTA POR EL OFERENTE</t>
  </si>
  <si>
    <t>PLAZO = 150 DIAS</t>
  </si>
  <si>
    <t>1.8 CRONOGRAMA VALORADO DE TRABAJOS</t>
  </si>
  <si>
    <t>m3-km</t>
  </si>
  <si>
    <t>GLN</t>
  </si>
  <si>
    <t>L</t>
  </si>
  <si>
    <t>M3</t>
  </si>
  <si>
    <t>gln</t>
  </si>
  <si>
    <t>kg</t>
  </si>
  <si>
    <t>LB</t>
  </si>
  <si>
    <t>Amoladora</t>
  </si>
  <si>
    <t>lb</t>
  </si>
  <si>
    <t>MES 6</t>
  </si>
  <si>
    <t>30 DIAS</t>
  </si>
  <si>
    <t>60 DIAS</t>
  </si>
  <si>
    <t>90 DIAS</t>
  </si>
  <si>
    <t>120 DIAS</t>
  </si>
  <si>
    <t>150 DIAS</t>
  </si>
  <si>
    <t>180 DIAS</t>
  </si>
  <si>
    <t>CRONOGRAMA FISICO DE TRABAJO</t>
  </si>
  <si>
    <t>30% ANTICIPO</t>
  </si>
  <si>
    <t>DESBROCE, DESBOSQUE Y LIMPIEZA</t>
  </si>
  <si>
    <t>FRESADA DE CARPETA ASFÁLTICA</t>
  </si>
  <si>
    <t>LETRERO DE OBRA 4.5X3M (inc. Estructura metalica, lona con impresión color)</t>
  </si>
  <si>
    <t>REUBICACIÓN DE POSTES / H.A. DE ALUMBRADO (no inc. Desvestimiento)</t>
  </si>
  <si>
    <t>MATERIAL DE PRESTAMO IMPORTADO</t>
  </si>
  <si>
    <t>MATERIAL DE PRESTAMO LOCAL (*)</t>
  </si>
  <si>
    <t>EXCAVACION SIN CLASIFICACION (empuje = 60 m) (con % relleno compactado)</t>
  </si>
  <si>
    <t>DESALOJO MATERIAL DE EXCAVACION (distancia hasta 10 km)</t>
  </si>
  <si>
    <t>TRANSPORTE DE MATERIAL DE PRESTAMO IMPORTADO, LONGITUD DE ACARREO DE 65-180 KM</t>
  </si>
  <si>
    <t>MEJORAMIENTO DE LA SUBRASANTE CON SUELO SELECCIONADO</t>
  </si>
  <si>
    <t>TRANSPORTE DE MATERIAL DE MEJORAMIENTO, LONGITUD DE ACARREO DE 45-105 KM</t>
  </si>
  <si>
    <t>SUB-BASE CLASE 1</t>
  </si>
  <si>
    <t>IMPRIMACION ASFALTICA.</t>
  </si>
  <si>
    <t>RIEGO DE LIGA</t>
  </si>
  <si>
    <t>TRANSPORTE DE BASE, SUB-BASE Y H. ASFALTICO LONGITUD DE ACARREO DE 30-110 KM</t>
  </si>
  <si>
    <t>CAPA DE RODADURA DE HORM. ASF. MEZCLADO EN PLANTA E=5 cm (2")</t>
  </si>
  <si>
    <t>BASE CLASE 1</t>
  </si>
  <si>
    <t>Tendido y compactación de Base y RAP estabilizado con emulsión asfaltico e=20 cm</t>
  </si>
  <si>
    <t>CAPA DE RODADURA DE HORM. ASF. MEZCLADO EN PLANTA E=12.5 cm (5")</t>
  </si>
  <si>
    <t>REMOCION DE TUBERIA H.A.</t>
  </si>
  <si>
    <t>DESALOJO DE ESCOMBROS (distancia hasta 10 km)</t>
  </si>
  <si>
    <t>EXCAVACION Y RELLENO PARA ESTRUCTURAS</t>
  </si>
  <si>
    <t>LIMPIEZA DE CANALES o DESAZOLVE DE CAUCE (excavadora) (ancho &gt;5m)</t>
  </si>
  <si>
    <t>ACERO DE REFUERZO EN BARRAS (f´y=4200 kg/cm2)</t>
  </si>
  <si>
    <t>HORMIGON NO ESTRUCTURAL CLASE "E"  (f´c=180 kg/cm2) PARA REPLANTILLOS</t>
  </si>
  <si>
    <t>HORMIGON ESTRUCTURAL CLASE "B"  (f´c=240 kg/cm2) (INC. INHIBIDOR DE CORROSION Y ENCOFRADO)</t>
  </si>
  <si>
    <t>RELLENO COMPACTADO (compactador manual)</t>
  </si>
  <si>
    <t>GEOTEXTIL 1600NT</t>
  </si>
  <si>
    <t>ACERO ESTRUCTURAL A36 (inc. Inhibidor de corrosion)</t>
  </si>
  <si>
    <t>ENROCADO PARA PROTECCIÓN DE PUENTES Y RIVERAS DE RIOS</t>
  </si>
  <si>
    <t>TRANSPORTE DE MATERIAL ENROCADO-PIEDRA, LONGITUD DE ACARREO DE 75-180 KM</t>
  </si>
  <si>
    <t>POSTE HORMIGON ARMADO DE 12 M x 500KG</t>
  </si>
  <si>
    <t>SUMINISTRO Y MONTAJE DE ESTRUCTURAS EN POSTES</t>
  </si>
  <si>
    <t>TENSOR A TIERRA SIMPLE EN MEDIO VOLTAJE</t>
  </si>
  <si>
    <t>Tensor farol simple</t>
  </si>
  <si>
    <r>
      <rPr>
        <sz val="9"/>
        <color rgb="FF000000"/>
        <rFont val="Arial"/>
        <family val="2"/>
      </rPr>
      <t>R</t>
    </r>
    <r>
      <rPr>
        <sz val="9"/>
        <color rgb="FF000000"/>
        <rFont val="Arial"/>
        <family val="2"/>
      </rPr>
      <t>e</t>
    </r>
    <r>
      <rPr>
        <sz val="9"/>
        <color rgb="FF000000"/>
        <rFont val="Arial"/>
        <family val="2"/>
      </rPr>
      <t>t</t>
    </r>
    <r>
      <rPr>
        <sz val="9"/>
        <color rgb="FF000000"/>
        <rFont val="Arial"/>
        <family val="2"/>
      </rPr>
      <t>i</t>
    </r>
    <r>
      <rPr>
        <sz val="9"/>
        <color rgb="FF000000"/>
        <rFont val="Arial"/>
        <family val="2"/>
      </rPr>
      <t>r</t>
    </r>
    <r>
      <rPr>
        <sz val="9"/>
        <color rgb="FF000000"/>
        <rFont val="Arial"/>
        <family val="2"/>
      </rPr>
      <t>o</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e</t>
    </r>
    <r>
      <rPr>
        <sz val="9"/>
        <color rgb="FF000000"/>
        <rFont val="Arial"/>
        <family val="2"/>
      </rPr>
      <t>s</t>
    </r>
    <r>
      <rPr>
        <sz val="9"/>
        <color rgb="FF000000"/>
        <rFont val="Arial"/>
        <family val="2"/>
      </rPr>
      <t>t</t>
    </r>
    <r>
      <rPr>
        <sz val="9"/>
        <color rgb="FF000000"/>
        <rFont val="Arial"/>
        <family val="2"/>
      </rPr>
      <t>r</t>
    </r>
    <r>
      <rPr>
        <sz val="9"/>
        <color rgb="FF000000"/>
        <rFont val="Arial"/>
        <family val="2"/>
      </rPr>
      <t>u</t>
    </r>
    <r>
      <rPr>
        <sz val="9"/>
        <color rgb="FF000000"/>
        <rFont val="Arial"/>
        <family val="2"/>
      </rPr>
      <t>c</t>
    </r>
    <r>
      <rPr>
        <sz val="9"/>
        <color rgb="FF000000"/>
        <rFont val="Arial"/>
        <family val="2"/>
      </rPr>
      <t>t</t>
    </r>
    <r>
      <rPr>
        <sz val="9"/>
        <color rgb="FF000000"/>
        <rFont val="Arial"/>
        <family val="2"/>
      </rPr>
      <t>u</t>
    </r>
    <r>
      <rPr>
        <sz val="9"/>
        <color rgb="FF000000"/>
        <rFont val="Arial"/>
        <family val="2"/>
      </rPr>
      <t>r</t>
    </r>
    <r>
      <rPr>
        <sz val="9"/>
        <color rgb="FF000000"/>
        <rFont val="Arial"/>
        <family val="2"/>
      </rPr>
      <t>a</t>
    </r>
    <r>
      <rPr>
        <sz val="9"/>
        <color rgb="FF000000"/>
        <rFont val="Arial"/>
        <family val="2"/>
      </rPr>
      <t>s</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s</t>
    </r>
    <r>
      <rPr>
        <sz val="9"/>
        <color rgb="FF000000"/>
        <rFont val="Arial"/>
        <family val="2"/>
      </rPr>
      <t>o</t>
    </r>
    <r>
      <rPr>
        <sz val="9"/>
        <color rgb="FF000000"/>
        <rFont val="Arial"/>
        <family val="2"/>
      </rPr>
      <t>p</t>
    </r>
    <r>
      <rPr>
        <sz val="9"/>
        <color rgb="FF000000"/>
        <rFont val="Arial"/>
        <family val="2"/>
      </rPr>
      <t>o</t>
    </r>
    <r>
      <rPr>
        <sz val="9"/>
        <color rgb="FF000000"/>
        <rFont val="Arial"/>
        <family val="2"/>
      </rPr>
      <t>r</t>
    </r>
    <r>
      <rPr>
        <sz val="9"/>
        <color rgb="FF000000"/>
        <rFont val="Arial"/>
        <family val="2"/>
      </rPr>
      <t>t</t>
    </r>
    <r>
      <rPr>
        <sz val="9"/>
        <color rgb="FF000000"/>
        <rFont val="Arial"/>
        <family val="2"/>
      </rPr>
      <t>e</t>
    </r>
    <r>
      <rPr>
        <sz val="9"/>
        <color rgb="FF000000"/>
        <rFont val="Arial"/>
        <family val="2"/>
      </rPr>
      <t xml:space="preserve"> </t>
    </r>
    <r>
      <rPr>
        <sz val="9"/>
        <color rgb="FF000000"/>
        <rFont val="Arial"/>
        <family val="2"/>
      </rPr>
      <t>e</t>
    </r>
    <r>
      <rPr>
        <sz val="9"/>
        <color rgb="FF000000"/>
        <rFont val="Arial"/>
        <family val="2"/>
      </rPr>
      <t>n</t>
    </r>
    <r>
      <rPr>
        <sz val="9"/>
        <color rgb="FF000000"/>
        <rFont val="Arial"/>
        <family val="2"/>
      </rPr>
      <t xml:space="preserve"> </t>
    </r>
    <r>
      <rPr>
        <sz val="9"/>
        <color rgb="FF000000"/>
        <rFont val="Arial"/>
        <family val="2"/>
      </rPr>
      <t>r</t>
    </r>
    <r>
      <rPr>
        <sz val="9"/>
        <color rgb="FF000000"/>
        <rFont val="Arial"/>
        <family val="2"/>
      </rPr>
      <t>e</t>
    </r>
    <r>
      <rPr>
        <sz val="9"/>
        <color rgb="FF000000"/>
        <rFont val="Arial"/>
        <family val="2"/>
      </rPr>
      <t>d</t>
    </r>
    <r>
      <rPr>
        <sz val="9"/>
        <color rgb="FF000000"/>
        <rFont val="Arial"/>
        <family val="2"/>
      </rPr>
      <t xml:space="preserve"> </t>
    </r>
    <r>
      <rPr>
        <sz val="9"/>
        <color rgb="FF000000"/>
        <rFont val="Arial"/>
        <family val="2"/>
      </rPr>
      <t>a</t>
    </r>
    <r>
      <rPr>
        <sz val="9"/>
        <color rgb="FF000000"/>
        <rFont val="Arial"/>
        <family val="2"/>
      </rPr>
      <t>é</t>
    </r>
    <r>
      <rPr>
        <sz val="9"/>
        <color rgb="FF000000"/>
        <rFont val="Arial"/>
        <family val="2"/>
      </rPr>
      <t>r</t>
    </r>
    <r>
      <rPr>
        <sz val="9"/>
        <color rgb="FF000000"/>
        <rFont val="Arial"/>
        <family val="2"/>
      </rPr>
      <t>e</t>
    </r>
    <r>
      <rPr>
        <sz val="9"/>
        <color rgb="FF000000"/>
        <rFont val="Arial"/>
        <family val="2"/>
      </rPr>
      <t>a</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m</t>
    </r>
    <r>
      <rPr>
        <sz val="9"/>
        <color rgb="FF000000"/>
        <rFont val="Arial"/>
        <family val="2"/>
      </rPr>
      <t>e</t>
    </r>
    <r>
      <rPr>
        <sz val="9"/>
        <color rgb="FF000000"/>
        <rFont val="Arial"/>
        <family val="2"/>
      </rPr>
      <t>d</t>
    </r>
    <r>
      <rPr>
        <sz val="9"/>
        <color rgb="FF000000"/>
        <rFont val="Arial"/>
        <family val="2"/>
      </rPr>
      <t>i</t>
    </r>
    <r>
      <rPr>
        <sz val="9"/>
        <color rgb="FF000000"/>
        <rFont val="Arial"/>
        <family val="2"/>
      </rPr>
      <t>a</t>
    </r>
    <r>
      <rPr>
        <sz val="9"/>
        <color rgb="FF000000"/>
        <rFont val="Arial"/>
        <family val="2"/>
      </rPr>
      <t xml:space="preserve"> </t>
    </r>
    <r>
      <rPr>
        <sz val="9"/>
        <color rgb="FF000000"/>
        <rFont val="Arial"/>
        <family val="2"/>
      </rPr>
      <t>t</t>
    </r>
    <r>
      <rPr>
        <sz val="9"/>
        <color rgb="FF000000"/>
        <rFont val="Arial"/>
        <family val="2"/>
      </rPr>
      <t>e</t>
    </r>
    <r>
      <rPr>
        <sz val="9"/>
        <color rgb="FF000000"/>
        <rFont val="Arial"/>
        <family val="2"/>
      </rPr>
      <t>n</t>
    </r>
    <r>
      <rPr>
        <sz val="9"/>
        <color rgb="FF000000"/>
        <rFont val="Arial"/>
        <family val="2"/>
      </rPr>
      <t>s</t>
    </r>
    <r>
      <rPr>
        <sz val="9"/>
        <color rgb="FF000000"/>
        <rFont val="Arial"/>
        <family val="2"/>
      </rPr>
      <t>i</t>
    </r>
    <r>
      <rPr>
        <sz val="9"/>
        <color rgb="FF000000"/>
        <rFont val="Arial"/>
        <family val="2"/>
      </rPr>
      <t>ó</t>
    </r>
    <r>
      <rPr>
        <sz val="9"/>
        <color rgb="FF000000"/>
        <rFont val="Arial"/>
        <family val="2"/>
      </rPr>
      <t>n</t>
    </r>
  </si>
  <si>
    <t>REUBICACION DE LINEA 3Φ</t>
  </si>
  <si>
    <t>DEMOLICION DE ESTRUCTURAS DE H.A. EXISTENTES</t>
  </si>
  <si>
    <t>SONDEOS DE EXPLORACION DE SUELOS (Inc. analisis e informe)</t>
  </si>
  <si>
    <t>PRUEBA DE CARGA DINAMICA DE PILOTES (PDA)</t>
  </si>
  <si>
    <t>PRUEBA DE INTEGRIDAD DE PILOTES (PIT)</t>
  </si>
  <si>
    <t>PILOTE PREBARRENADO   D = 600 mm fc= 350 kg/cm2 (INC. INHIBIDOR CORROSION)</t>
  </si>
  <si>
    <r>
      <rPr>
        <sz val="9"/>
        <color rgb="FF000000"/>
        <rFont val="Arial"/>
        <family val="2"/>
      </rPr>
      <t>G</t>
    </r>
    <r>
      <rPr>
        <sz val="9"/>
        <color rgb="FF000000"/>
        <rFont val="Arial"/>
        <family val="2"/>
      </rPr>
      <t>E</t>
    </r>
    <r>
      <rPr>
        <sz val="9"/>
        <color rgb="FF000000"/>
        <rFont val="Arial"/>
        <family val="2"/>
      </rPr>
      <t>O</t>
    </r>
    <r>
      <rPr>
        <sz val="9"/>
        <color rgb="FF000000"/>
        <rFont val="Arial"/>
        <family val="2"/>
      </rPr>
      <t>T</t>
    </r>
    <r>
      <rPr>
        <sz val="9"/>
        <color rgb="FF000000"/>
        <rFont val="Arial"/>
        <family val="2"/>
      </rPr>
      <t>E</t>
    </r>
    <r>
      <rPr>
        <sz val="9"/>
        <color rgb="FF000000"/>
        <rFont val="Arial"/>
        <family val="2"/>
      </rPr>
      <t>X</t>
    </r>
    <r>
      <rPr>
        <sz val="9"/>
        <color rgb="FF000000"/>
        <rFont val="Arial"/>
        <family val="2"/>
      </rPr>
      <t>T</t>
    </r>
    <r>
      <rPr>
        <sz val="9"/>
        <color rgb="FF000000"/>
        <rFont val="Arial"/>
        <family val="2"/>
      </rPr>
      <t>I</t>
    </r>
    <r>
      <rPr>
        <sz val="9"/>
        <color rgb="FF000000"/>
        <rFont val="Arial"/>
        <family val="2"/>
      </rPr>
      <t>L</t>
    </r>
    <r>
      <rPr>
        <sz val="9"/>
        <color rgb="FF000000"/>
        <rFont val="Arial"/>
        <family val="2"/>
      </rPr>
      <t xml:space="preserve"> </t>
    </r>
    <r>
      <rPr>
        <sz val="9"/>
        <color rgb="FF000000"/>
        <rFont val="Arial"/>
        <family val="2"/>
      </rPr>
      <t>1</t>
    </r>
    <r>
      <rPr>
        <sz val="9"/>
        <color rgb="FF000000"/>
        <rFont val="Arial"/>
        <family val="2"/>
      </rPr>
      <t>6</t>
    </r>
    <r>
      <rPr>
        <sz val="9"/>
        <color rgb="FF000000"/>
        <rFont val="Arial"/>
        <family val="2"/>
      </rPr>
      <t>0</t>
    </r>
    <r>
      <rPr>
        <sz val="9"/>
        <color rgb="FF000000"/>
        <rFont val="Arial"/>
        <family val="2"/>
      </rPr>
      <t>0</t>
    </r>
    <r>
      <rPr>
        <sz val="9"/>
        <color rgb="FF000000"/>
        <rFont val="Arial"/>
        <family val="2"/>
      </rPr>
      <t>N</t>
    </r>
    <r>
      <rPr>
        <sz val="9"/>
        <color rgb="FF000000"/>
        <rFont val="Arial"/>
        <family val="2"/>
      </rPr>
      <t>T</t>
    </r>
  </si>
  <si>
    <r>
      <rPr>
        <sz val="9"/>
        <color rgb="FF000000"/>
        <rFont val="Arial"/>
        <family val="2"/>
      </rPr>
      <t>P</t>
    </r>
    <r>
      <rPr>
        <sz val="9"/>
        <color rgb="FF000000"/>
        <rFont val="Arial"/>
        <family val="2"/>
      </rPr>
      <t>I</t>
    </r>
    <r>
      <rPr>
        <sz val="9"/>
        <color rgb="FF000000"/>
        <rFont val="Arial"/>
        <family val="2"/>
      </rPr>
      <t>E</t>
    </r>
    <r>
      <rPr>
        <sz val="9"/>
        <color rgb="FF000000"/>
        <rFont val="Arial"/>
        <family val="2"/>
      </rPr>
      <t>D</t>
    </r>
    <r>
      <rPr>
        <sz val="9"/>
        <color rgb="FF000000"/>
        <rFont val="Arial"/>
        <family val="2"/>
      </rPr>
      <t>R</t>
    </r>
    <r>
      <rPr>
        <sz val="9"/>
        <color rgb="FF000000"/>
        <rFont val="Arial"/>
        <family val="2"/>
      </rPr>
      <t>A</t>
    </r>
    <r>
      <rPr>
        <sz val="9"/>
        <color rgb="FF000000"/>
        <rFont val="Arial"/>
        <family val="2"/>
      </rPr>
      <t xml:space="preserve"> </t>
    </r>
    <r>
      <rPr>
        <sz val="9"/>
        <color rgb="FF000000"/>
        <rFont val="Arial"/>
        <family val="2"/>
      </rPr>
      <t>T</t>
    </r>
    <r>
      <rPr>
        <sz val="9"/>
        <color rgb="FF000000"/>
        <rFont val="Arial"/>
        <family val="2"/>
      </rPr>
      <t>R</t>
    </r>
    <r>
      <rPr>
        <sz val="9"/>
        <color rgb="FF000000"/>
        <rFont val="Arial"/>
        <family val="2"/>
      </rPr>
      <t>I</t>
    </r>
    <r>
      <rPr>
        <sz val="9"/>
        <color rgb="FF000000"/>
        <rFont val="Arial"/>
        <family val="2"/>
      </rPr>
      <t>T</t>
    </r>
    <r>
      <rPr>
        <sz val="9"/>
        <color rgb="FF000000"/>
        <rFont val="Arial"/>
        <family val="2"/>
      </rPr>
      <t>U</t>
    </r>
    <r>
      <rPr>
        <sz val="9"/>
        <color rgb="FF000000"/>
        <rFont val="Arial"/>
        <family val="2"/>
      </rPr>
      <t>R</t>
    </r>
    <r>
      <rPr>
        <sz val="9"/>
        <color rgb="FF000000"/>
        <rFont val="Arial"/>
        <family val="2"/>
      </rPr>
      <t>A</t>
    </r>
    <r>
      <rPr>
        <sz val="9"/>
        <color rgb="FF000000"/>
        <rFont val="Arial"/>
        <family val="2"/>
      </rPr>
      <t>D</t>
    </r>
    <r>
      <rPr>
        <sz val="9"/>
        <color rgb="FF000000"/>
        <rFont val="Arial"/>
        <family val="2"/>
      </rPr>
      <t>A</t>
    </r>
    <r>
      <rPr>
        <sz val="9"/>
        <color rgb="FF000000"/>
        <rFont val="Arial"/>
        <family val="2"/>
      </rPr>
      <t xml:space="preserve"> </t>
    </r>
    <r>
      <rPr>
        <sz val="9"/>
        <color rgb="FF000000"/>
        <rFont val="Arial"/>
        <family val="2"/>
      </rPr>
      <t>(</t>
    </r>
    <r>
      <rPr>
        <sz val="9"/>
        <color rgb="FF000000"/>
        <rFont val="Arial"/>
        <family val="2"/>
      </rPr>
      <t>S</t>
    </r>
    <r>
      <rPr>
        <sz val="9"/>
        <color rgb="FF000000"/>
        <rFont val="Arial"/>
        <family val="2"/>
      </rPr>
      <t>U</t>
    </r>
    <r>
      <rPr>
        <sz val="9"/>
        <color rgb="FF000000"/>
        <rFont val="Arial"/>
        <family val="2"/>
      </rPr>
      <t>B</t>
    </r>
    <r>
      <rPr>
        <sz val="9"/>
        <color rgb="FF000000"/>
        <rFont val="Arial"/>
        <family val="2"/>
      </rPr>
      <t>-</t>
    </r>
    <r>
      <rPr>
        <sz val="9"/>
        <color rgb="FF000000"/>
        <rFont val="Arial"/>
        <family val="2"/>
      </rPr>
      <t>D</t>
    </r>
    <r>
      <rPr>
        <sz val="9"/>
        <color rgb="FF000000"/>
        <rFont val="Arial"/>
        <family val="2"/>
      </rPr>
      <t>R</t>
    </r>
    <r>
      <rPr>
        <sz val="9"/>
        <color rgb="FF000000"/>
        <rFont val="Arial"/>
        <family val="2"/>
      </rPr>
      <t>E</t>
    </r>
    <r>
      <rPr>
        <sz val="9"/>
        <color rgb="FF000000"/>
        <rFont val="Arial"/>
        <family val="2"/>
      </rPr>
      <t>N</t>
    </r>
    <r>
      <rPr>
        <sz val="9"/>
        <color rgb="FF000000"/>
        <rFont val="Arial"/>
        <family val="2"/>
      </rPr>
      <t>)</t>
    </r>
  </si>
  <si>
    <r>
      <rPr>
        <sz val="9"/>
        <color rgb="FF000000"/>
        <rFont val="Arial"/>
        <family val="2"/>
      </rPr>
      <t>T</t>
    </r>
    <r>
      <rPr>
        <sz val="9"/>
        <color rgb="FF000000"/>
        <rFont val="Arial"/>
        <family val="2"/>
      </rPr>
      <t>R</t>
    </r>
    <r>
      <rPr>
        <sz val="9"/>
        <color rgb="FF000000"/>
        <rFont val="Arial"/>
        <family val="2"/>
      </rPr>
      <t>A</t>
    </r>
    <r>
      <rPr>
        <sz val="9"/>
        <color rgb="FF000000"/>
        <rFont val="Arial"/>
        <family val="2"/>
      </rPr>
      <t>N</t>
    </r>
    <r>
      <rPr>
        <sz val="9"/>
        <color rgb="FF000000"/>
        <rFont val="Arial"/>
        <family val="2"/>
      </rPr>
      <t>S</t>
    </r>
    <r>
      <rPr>
        <sz val="9"/>
        <color rgb="FF000000"/>
        <rFont val="Arial"/>
        <family val="2"/>
      </rPr>
      <t>P</t>
    </r>
    <r>
      <rPr>
        <sz val="9"/>
        <color rgb="FF000000"/>
        <rFont val="Arial"/>
        <family val="2"/>
      </rPr>
      <t>O</t>
    </r>
    <r>
      <rPr>
        <sz val="9"/>
        <color rgb="FF000000"/>
        <rFont val="Arial"/>
        <family val="2"/>
      </rPr>
      <t>R</t>
    </r>
    <r>
      <rPr>
        <sz val="9"/>
        <color rgb="FF000000"/>
        <rFont val="Arial"/>
        <family val="2"/>
      </rPr>
      <t>T</t>
    </r>
    <r>
      <rPr>
        <sz val="9"/>
        <color rgb="FF000000"/>
        <rFont val="Arial"/>
        <family val="2"/>
      </rPr>
      <t>E</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M</t>
    </r>
    <r>
      <rPr>
        <sz val="9"/>
        <color rgb="FF000000"/>
        <rFont val="Arial"/>
        <family val="2"/>
      </rPr>
      <t>A</t>
    </r>
    <r>
      <rPr>
        <sz val="9"/>
        <color rgb="FF000000"/>
        <rFont val="Arial"/>
        <family val="2"/>
      </rPr>
      <t>T</t>
    </r>
    <r>
      <rPr>
        <sz val="9"/>
        <color rgb="FF000000"/>
        <rFont val="Arial"/>
        <family val="2"/>
      </rPr>
      <t>E</t>
    </r>
    <r>
      <rPr>
        <sz val="9"/>
        <color rgb="FF000000"/>
        <rFont val="Arial"/>
        <family val="2"/>
      </rPr>
      <t>R</t>
    </r>
    <r>
      <rPr>
        <sz val="9"/>
        <color rgb="FF000000"/>
        <rFont val="Arial"/>
        <family val="2"/>
      </rPr>
      <t>I</t>
    </r>
    <r>
      <rPr>
        <sz val="9"/>
        <color rgb="FF000000"/>
        <rFont val="Arial"/>
        <family val="2"/>
      </rPr>
      <t>A</t>
    </r>
    <r>
      <rPr>
        <sz val="9"/>
        <color rgb="FF000000"/>
        <rFont val="Arial"/>
        <family val="2"/>
      </rPr>
      <t>L</t>
    </r>
    <r>
      <rPr>
        <sz val="9"/>
        <color rgb="FF000000"/>
        <rFont val="Arial"/>
        <family val="2"/>
      </rPr>
      <t>E</t>
    </r>
    <r>
      <rPr>
        <sz val="9"/>
        <color rgb="FF000000"/>
        <rFont val="Arial"/>
        <family val="2"/>
      </rPr>
      <t>S</t>
    </r>
    <r>
      <rPr>
        <sz val="9"/>
        <color rgb="FF000000"/>
        <rFont val="Arial"/>
        <family val="2"/>
      </rPr>
      <t xml:space="preserve"> </t>
    </r>
    <r>
      <rPr>
        <sz val="9"/>
        <color rgb="FF000000"/>
        <rFont val="Arial"/>
        <family val="2"/>
      </rPr>
      <t>P</t>
    </r>
    <r>
      <rPr>
        <sz val="9"/>
        <color rgb="FF000000"/>
        <rFont val="Arial"/>
        <family val="2"/>
      </rPr>
      <t>É</t>
    </r>
    <r>
      <rPr>
        <sz val="9"/>
        <color rgb="FF000000"/>
        <rFont val="Arial"/>
        <family val="2"/>
      </rPr>
      <t>T</t>
    </r>
    <r>
      <rPr>
        <sz val="9"/>
        <color rgb="FF000000"/>
        <rFont val="Arial"/>
        <family val="2"/>
      </rPr>
      <t>R</t>
    </r>
    <r>
      <rPr>
        <sz val="9"/>
        <color rgb="FF000000"/>
        <rFont val="Arial"/>
        <family val="2"/>
      </rPr>
      <t>E</t>
    </r>
    <r>
      <rPr>
        <sz val="9"/>
        <color rgb="FF000000"/>
        <rFont val="Arial"/>
        <family val="2"/>
      </rPr>
      <t>O</t>
    </r>
    <r>
      <rPr>
        <sz val="9"/>
        <color rgb="FF000000"/>
        <rFont val="Arial"/>
        <family val="2"/>
      </rPr>
      <t>S</t>
    </r>
    <r>
      <rPr>
        <sz val="9"/>
        <color rgb="FF000000"/>
        <rFont val="Arial"/>
        <family val="2"/>
      </rPr>
      <t>*</t>
    </r>
  </si>
  <si>
    <r>
      <rPr>
        <sz val="9"/>
        <color rgb="FF000000"/>
        <rFont val="Arial"/>
        <family val="2"/>
      </rPr>
      <t>T</t>
    </r>
    <r>
      <rPr>
        <sz val="9"/>
        <color rgb="FF000000"/>
        <rFont val="Arial"/>
        <family val="2"/>
      </rPr>
      <t>U</t>
    </r>
    <r>
      <rPr>
        <sz val="9"/>
        <color rgb="FF000000"/>
        <rFont val="Arial"/>
        <family val="2"/>
      </rPr>
      <t>B</t>
    </r>
    <r>
      <rPr>
        <sz val="9"/>
        <color rgb="FF000000"/>
        <rFont val="Arial"/>
        <family val="2"/>
      </rPr>
      <t>E</t>
    </r>
    <r>
      <rPr>
        <sz val="9"/>
        <color rgb="FF000000"/>
        <rFont val="Arial"/>
        <family val="2"/>
      </rPr>
      <t>R</t>
    </r>
    <r>
      <rPr>
        <sz val="9"/>
        <color rgb="FF000000"/>
        <rFont val="Arial"/>
        <family val="2"/>
      </rPr>
      <t>I</t>
    </r>
    <r>
      <rPr>
        <sz val="9"/>
        <color rgb="FF000000"/>
        <rFont val="Arial"/>
        <family val="2"/>
      </rPr>
      <t>A</t>
    </r>
    <r>
      <rPr>
        <sz val="9"/>
        <color rgb="FF000000"/>
        <rFont val="Arial"/>
        <family val="2"/>
      </rPr>
      <t xml:space="preserve"> </t>
    </r>
    <r>
      <rPr>
        <sz val="9"/>
        <color rgb="FF000000"/>
        <rFont val="Arial"/>
        <family val="2"/>
      </rPr>
      <t>P</t>
    </r>
    <r>
      <rPr>
        <sz val="9"/>
        <color rgb="FF000000"/>
        <rFont val="Arial"/>
        <family val="2"/>
      </rPr>
      <t>V</t>
    </r>
    <r>
      <rPr>
        <sz val="9"/>
        <color rgb="FF000000"/>
        <rFont val="Arial"/>
        <family val="2"/>
      </rPr>
      <t>C</t>
    </r>
    <r>
      <rPr>
        <sz val="9"/>
        <color rgb="FF000000"/>
        <rFont val="Arial"/>
        <family val="2"/>
      </rPr>
      <t xml:space="preserve"> </t>
    </r>
    <r>
      <rPr>
        <sz val="9"/>
        <color rgb="FF000000"/>
        <rFont val="Arial"/>
        <family val="2"/>
      </rPr>
      <t>Ø</t>
    </r>
    <r>
      <rPr>
        <sz val="9"/>
        <color rgb="FF000000"/>
        <rFont val="Arial"/>
        <family val="2"/>
      </rPr>
      <t>1</t>
    </r>
    <r>
      <rPr>
        <sz val="9"/>
        <color rgb="FF000000"/>
        <rFont val="Arial"/>
        <family val="2"/>
      </rPr>
      <t>1</t>
    </r>
    <r>
      <rPr>
        <sz val="9"/>
        <color rgb="FF000000"/>
        <rFont val="Arial"/>
        <family val="2"/>
      </rPr>
      <t>0</t>
    </r>
    <r>
      <rPr>
        <sz val="9"/>
        <color rgb="FF000000"/>
        <rFont val="Arial"/>
        <family val="2"/>
      </rPr>
      <t>m</t>
    </r>
    <r>
      <rPr>
        <sz val="9"/>
        <color rgb="FF000000"/>
        <rFont val="Arial"/>
        <family val="2"/>
      </rPr>
      <t>m</t>
    </r>
    <r>
      <rPr>
        <sz val="9"/>
        <color rgb="FF000000"/>
        <rFont val="Arial"/>
        <family val="2"/>
      </rPr>
      <t xml:space="preserve"> </t>
    </r>
    <r>
      <rPr>
        <sz val="9"/>
        <color rgb="FF000000"/>
        <rFont val="Arial"/>
        <family val="2"/>
      </rPr>
      <t>P</t>
    </r>
    <r>
      <rPr>
        <sz val="9"/>
        <color rgb="FF000000"/>
        <rFont val="Arial"/>
        <family val="2"/>
      </rPr>
      <t>A</t>
    </r>
    <r>
      <rPr>
        <sz val="9"/>
        <color rgb="FF000000"/>
        <rFont val="Arial"/>
        <family val="2"/>
      </rPr>
      <t>R</t>
    </r>
    <r>
      <rPr>
        <sz val="9"/>
        <color rgb="FF000000"/>
        <rFont val="Arial"/>
        <family val="2"/>
      </rPr>
      <t>A</t>
    </r>
    <r>
      <rPr>
        <sz val="9"/>
        <color rgb="FF000000"/>
        <rFont val="Arial"/>
        <family val="2"/>
      </rPr>
      <t xml:space="preserve"> </t>
    </r>
    <r>
      <rPr>
        <sz val="9"/>
        <color rgb="FF000000"/>
        <rFont val="Arial"/>
        <family val="2"/>
      </rPr>
      <t>D</t>
    </r>
    <r>
      <rPr>
        <sz val="9"/>
        <color rgb="FF000000"/>
        <rFont val="Arial"/>
        <family val="2"/>
      </rPr>
      <t>R</t>
    </r>
    <r>
      <rPr>
        <sz val="9"/>
        <color rgb="FF000000"/>
        <rFont val="Arial"/>
        <family val="2"/>
      </rPr>
      <t>E</t>
    </r>
    <r>
      <rPr>
        <sz val="9"/>
        <color rgb="FF000000"/>
        <rFont val="Arial"/>
        <family val="2"/>
      </rPr>
      <t>N</t>
    </r>
    <r>
      <rPr>
        <sz val="9"/>
        <color rgb="FF000000"/>
        <rFont val="Arial"/>
        <family val="2"/>
      </rPr>
      <t>A</t>
    </r>
    <r>
      <rPr>
        <sz val="9"/>
        <color rgb="FF000000"/>
        <rFont val="Arial"/>
        <family val="2"/>
      </rPr>
      <t>J</t>
    </r>
    <r>
      <rPr>
        <sz val="9"/>
        <color rgb="FF000000"/>
        <rFont val="Arial"/>
        <family val="2"/>
      </rPr>
      <t>E</t>
    </r>
  </si>
  <si>
    <t>Suministro e instalación de tubería PVC perforada 6" (Ø160mm) Subdren</t>
  </si>
  <si>
    <r>
      <rPr>
        <sz val="9"/>
        <color rgb="FF000000"/>
        <rFont val="Arial"/>
        <family val="2"/>
      </rPr>
      <t>A</t>
    </r>
    <r>
      <rPr>
        <sz val="9"/>
        <color rgb="FF000000"/>
        <rFont val="Arial"/>
        <family val="2"/>
      </rPr>
      <t>C</t>
    </r>
    <r>
      <rPr>
        <sz val="9"/>
        <color rgb="FF000000"/>
        <rFont val="Arial"/>
        <family val="2"/>
      </rPr>
      <t>E</t>
    </r>
    <r>
      <rPr>
        <sz val="9"/>
        <color rgb="FF000000"/>
        <rFont val="Arial"/>
        <family val="2"/>
      </rPr>
      <t>R</t>
    </r>
    <r>
      <rPr>
        <sz val="9"/>
        <color rgb="FF000000"/>
        <rFont val="Arial"/>
        <family val="2"/>
      </rPr>
      <t>O</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R</t>
    </r>
    <r>
      <rPr>
        <sz val="9"/>
        <color rgb="FF000000"/>
        <rFont val="Arial"/>
        <family val="2"/>
      </rPr>
      <t>E</t>
    </r>
    <r>
      <rPr>
        <sz val="9"/>
        <color rgb="FF000000"/>
        <rFont val="Arial"/>
        <family val="2"/>
      </rPr>
      <t>F</t>
    </r>
    <r>
      <rPr>
        <sz val="9"/>
        <color rgb="FF000000"/>
        <rFont val="Arial"/>
        <family val="2"/>
      </rPr>
      <t>U</t>
    </r>
    <r>
      <rPr>
        <sz val="9"/>
        <color rgb="FF000000"/>
        <rFont val="Arial"/>
        <family val="2"/>
      </rPr>
      <t>E</t>
    </r>
    <r>
      <rPr>
        <sz val="9"/>
        <color rgb="FF000000"/>
        <rFont val="Arial"/>
        <family val="2"/>
      </rPr>
      <t>R</t>
    </r>
    <r>
      <rPr>
        <sz val="9"/>
        <color rgb="FF000000"/>
        <rFont val="Arial"/>
        <family val="2"/>
      </rPr>
      <t>Z</t>
    </r>
    <r>
      <rPr>
        <sz val="9"/>
        <color rgb="FF000000"/>
        <rFont val="Arial"/>
        <family val="2"/>
      </rPr>
      <t>O</t>
    </r>
    <r>
      <rPr>
        <sz val="9"/>
        <color rgb="FF000000"/>
        <rFont val="Arial"/>
        <family val="2"/>
      </rPr>
      <t xml:space="preserve"> </t>
    </r>
    <r>
      <rPr>
        <sz val="9"/>
        <color rgb="FF000000"/>
        <rFont val="Arial"/>
        <family val="2"/>
      </rPr>
      <t>E</t>
    </r>
    <r>
      <rPr>
        <sz val="9"/>
        <color rgb="FF000000"/>
        <rFont val="Arial"/>
        <family val="2"/>
      </rPr>
      <t>N</t>
    </r>
    <r>
      <rPr>
        <sz val="9"/>
        <color rgb="FF000000"/>
        <rFont val="Arial"/>
        <family val="2"/>
      </rPr>
      <t xml:space="preserve"> </t>
    </r>
    <r>
      <rPr>
        <sz val="9"/>
        <color rgb="FF000000"/>
        <rFont val="Arial"/>
        <family val="2"/>
      </rPr>
      <t>B</t>
    </r>
    <r>
      <rPr>
        <sz val="9"/>
        <color rgb="FF000000"/>
        <rFont val="Arial"/>
        <family val="2"/>
      </rPr>
      <t>A</t>
    </r>
    <r>
      <rPr>
        <sz val="9"/>
        <color rgb="FF000000"/>
        <rFont val="Arial"/>
        <family val="2"/>
      </rPr>
      <t>R</t>
    </r>
    <r>
      <rPr>
        <sz val="9"/>
        <color rgb="FF000000"/>
        <rFont val="Arial"/>
        <family val="2"/>
      </rPr>
      <t>R</t>
    </r>
    <r>
      <rPr>
        <sz val="9"/>
        <color rgb="FF000000"/>
        <rFont val="Arial"/>
        <family val="2"/>
      </rPr>
      <t>A</t>
    </r>
    <r>
      <rPr>
        <sz val="9"/>
        <color rgb="FF000000"/>
        <rFont val="Arial"/>
        <family val="2"/>
      </rPr>
      <t>S</t>
    </r>
    <r>
      <rPr>
        <sz val="9"/>
        <color rgb="FF000000"/>
        <rFont val="Arial"/>
        <family val="2"/>
      </rPr>
      <t xml:space="preserve"> </t>
    </r>
    <r>
      <rPr>
        <sz val="9"/>
        <color rgb="FF000000"/>
        <rFont val="Arial"/>
        <family val="2"/>
      </rPr>
      <t>(</t>
    </r>
    <r>
      <rPr>
        <sz val="9"/>
        <color rgb="FF000000"/>
        <rFont val="Arial"/>
        <family val="2"/>
      </rPr>
      <t>f</t>
    </r>
    <r>
      <rPr>
        <sz val="9"/>
        <color rgb="FF000000"/>
        <rFont val="Arial"/>
        <family val="2"/>
      </rPr>
      <t>´</t>
    </r>
    <r>
      <rPr>
        <sz val="9"/>
        <color rgb="FF000000"/>
        <rFont val="Arial"/>
        <family val="2"/>
      </rPr>
      <t>y</t>
    </r>
    <r>
      <rPr>
        <sz val="9"/>
        <color rgb="FF000000"/>
        <rFont val="Arial"/>
        <family val="2"/>
      </rPr>
      <t>=</t>
    </r>
    <r>
      <rPr>
        <sz val="9"/>
        <color rgb="FF000000"/>
        <rFont val="Arial"/>
        <family val="2"/>
      </rPr>
      <t>4</t>
    </r>
    <r>
      <rPr>
        <sz val="9"/>
        <color rgb="FF000000"/>
        <rFont val="Arial"/>
        <family val="2"/>
      </rPr>
      <t>2</t>
    </r>
    <r>
      <rPr>
        <sz val="9"/>
        <color rgb="FF000000"/>
        <rFont val="Arial"/>
        <family val="2"/>
      </rPr>
      <t>0</t>
    </r>
    <r>
      <rPr>
        <sz val="9"/>
        <color rgb="FF000000"/>
        <rFont val="Arial"/>
        <family val="2"/>
      </rPr>
      <t>0</t>
    </r>
    <r>
      <rPr>
        <sz val="9"/>
        <color rgb="FF000000"/>
        <rFont val="Arial"/>
        <family val="2"/>
      </rPr>
      <t xml:space="preserve"> </t>
    </r>
    <r>
      <rPr>
        <sz val="9"/>
        <color rgb="FF000000"/>
        <rFont val="Arial"/>
        <family val="2"/>
      </rPr>
      <t>k</t>
    </r>
    <r>
      <rPr>
        <sz val="9"/>
        <color rgb="FF000000"/>
        <rFont val="Arial"/>
        <family val="2"/>
      </rPr>
      <t>g</t>
    </r>
    <r>
      <rPr>
        <sz val="9"/>
        <color rgb="FF000000"/>
        <rFont val="Arial"/>
        <family val="2"/>
      </rPr>
      <t>/</t>
    </r>
    <r>
      <rPr>
        <sz val="9"/>
        <color rgb="FF000000"/>
        <rFont val="Arial"/>
        <family val="2"/>
      </rPr>
      <t>c</t>
    </r>
    <r>
      <rPr>
        <sz val="9"/>
        <color rgb="FF000000"/>
        <rFont val="Arial"/>
        <family val="2"/>
      </rPr>
      <t>m</t>
    </r>
    <r>
      <rPr>
        <sz val="9"/>
        <color rgb="FF000000"/>
        <rFont val="Arial"/>
        <family val="2"/>
      </rPr>
      <t>2</t>
    </r>
    <r>
      <rPr>
        <sz val="9"/>
        <color rgb="FF000000"/>
        <rFont val="Arial"/>
        <family val="2"/>
      </rPr>
      <t>)</t>
    </r>
  </si>
  <si>
    <t>HORMIGON ESTRUCTURAL PREMEZCLADO CLASE "A" (f´c=280 kg/cm2) (inc. encofrado, inc. aditivos)</t>
  </si>
  <si>
    <r>
      <rPr>
        <sz val="9"/>
        <color rgb="FF000000"/>
        <rFont val="Arial"/>
        <family val="2"/>
      </rPr>
      <t>V</t>
    </r>
    <r>
      <rPr>
        <sz val="9"/>
        <color rgb="FF000000"/>
        <rFont val="Arial"/>
        <family val="2"/>
      </rPr>
      <t>i</t>
    </r>
    <r>
      <rPr>
        <sz val="9"/>
        <color rgb="FF000000"/>
        <rFont val="Arial"/>
        <family val="2"/>
      </rPr>
      <t>g</t>
    </r>
    <r>
      <rPr>
        <sz val="9"/>
        <color rgb="FF000000"/>
        <rFont val="Arial"/>
        <family val="2"/>
      </rPr>
      <t>a</t>
    </r>
    <r>
      <rPr>
        <sz val="9"/>
        <color rgb="FF000000"/>
        <rFont val="Arial"/>
        <family val="2"/>
      </rPr>
      <t xml:space="preserve"> </t>
    </r>
    <r>
      <rPr>
        <sz val="9"/>
        <color rgb="FF000000"/>
        <rFont val="Arial"/>
        <family val="2"/>
      </rPr>
      <t>C</t>
    </r>
    <r>
      <rPr>
        <sz val="9"/>
        <color rgb="FF000000"/>
        <rFont val="Arial"/>
        <family val="2"/>
      </rPr>
      <t>a</t>
    </r>
    <r>
      <rPr>
        <sz val="9"/>
        <color rgb="FF000000"/>
        <rFont val="Arial"/>
        <family val="2"/>
      </rPr>
      <t>l</t>
    </r>
    <r>
      <rPr>
        <sz val="9"/>
        <color rgb="FF000000"/>
        <rFont val="Arial"/>
        <family val="2"/>
      </rPr>
      <t>i</t>
    </r>
    <r>
      <rPr>
        <sz val="9"/>
        <color rgb="FF000000"/>
        <rFont val="Arial"/>
        <family val="2"/>
      </rPr>
      <t>f</t>
    </r>
    <r>
      <rPr>
        <sz val="9"/>
        <color rgb="FF000000"/>
        <rFont val="Arial"/>
        <family val="2"/>
      </rPr>
      <t>o</t>
    </r>
    <r>
      <rPr>
        <sz val="9"/>
        <color rgb="FF000000"/>
        <rFont val="Arial"/>
        <family val="2"/>
      </rPr>
      <t>r</t>
    </r>
    <r>
      <rPr>
        <sz val="9"/>
        <color rgb="FF000000"/>
        <rFont val="Arial"/>
        <family val="2"/>
      </rPr>
      <t>n</t>
    </r>
    <r>
      <rPr>
        <sz val="9"/>
        <color rgb="FF000000"/>
        <rFont val="Arial"/>
        <family val="2"/>
      </rPr>
      <t>i</t>
    </r>
    <r>
      <rPr>
        <sz val="9"/>
        <color rgb="FF000000"/>
        <rFont val="Arial"/>
        <family val="2"/>
      </rPr>
      <t>a</t>
    </r>
    <r>
      <rPr>
        <sz val="9"/>
        <color rgb="FF000000"/>
        <rFont val="Arial"/>
        <family val="2"/>
      </rPr>
      <t xml:space="preserve"> </t>
    </r>
    <r>
      <rPr>
        <sz val="9"/>
        <color rgb="FF000000"/>
        <rFont val="Arial"/>
        <family val="2"/>
      </rPr>
      <t>T</t>
    </r>
    <r>
      <rPr>
        <sz val="9"/>
        <color rgb="FF000000"/>
        <rFont val="Arial"/>
        <family val="2"/>
      </rPr>
      <t xml:space="preserve"> </t>
    </r>
    <r>
      <rPr>
        <sz val="9"/>
        <color rgb="FF000000"/>
        <rFont val="Arial"/>
        <family val="2"/>
      </rPr>
      <t>f</t>
    </r>
    <r>
      <rPr>
        <sz val="9"/>
        <color rgb="FF000000"/>
        <rFont val="Arial"/>
        <family val="2"/>
      </rPr>
      <t>c</t>
    </r>
    <r>
      <rPr>
        <sz val="9"/>
        <color rgb="FF000000"/>
        <rFont val="Arial"/>
        <family val="2"/>
      </rPr>
      <t>=</t>
    </r>
    <r>
      <rPr>
        <sz val="9"/>
        <color rgb="FF000000"/>
        <rFont val="Arial"/>
        <family val="2"/>
      </rPr>
      <t>4</t>
    </r>
    <r>
      <rPr>
        <sz val="9"/>
        <color rgb="FF000000"/>
        <rFont val="Arial"/>
        <family val="2"/>
      </rPr>
      <t>5</t>
    </r>
    <r>
      <rPr>
        <sz val="9"/>
        <color rgb="FF000000"/>
        <rFont val="Arial"/>
        <family val="2"/>
      </rPr>
      <t>0</t>
    </r>
    <r>
      <rPr>
        <sz val="9"/>
        <color rgb="FF000000"/>
        <rFont val="Arial"/>
        <family val="2"/>
      </rPr>
      <t xml:space="preserve"> </t>
    </r>
    <r>
      <rPr>
        <sz val="9"/>
        <color rgb="FF000000"/>
        <rFont val="Arial"/>
        <family val="2"/>
      </rPr>
      <t>k</t>
    </r>
    <r>
      <rPr>
        <sz val="9"/>
        <color rgb="FF000000"/>
        <rFont val="Arial"/>
        <family val="2"/>
      </rPr>
      <t>g</t>
    </r>
    <r>
      <rPr>
        <sz val="9"/>
        <color rgb="FF000000"/>
        <rFont val="Arial"/>
        <family val="2"/>
      </rPr>
      <t>/</t>
    </r>
    <r>
      <rPr>
        <sz val="9"/>
        <color rgb="FF000000"/>
        <rFont val="Arial"/>
        <family val="2"/>
      </rPr>
      <t>c</t>
    </r>
    <r>
      <rPr>
        <sz val="9"/>
        <color rgb="FF000000"/>
        <rFont val="Arial"/>
        <family val="2"/>
      </rPr>
      <t>m</t>
    </r>
    <r>
      <rPr>
        <sz val="9"/>
        <color rgb="FF000000"/>
        <rFont val="Arial"/>
        <family val="2"/>
      </rPr>
      <t>2</t>
    </r>
    <r>
      <rPr>
        <sz val="9"/>
        <color rgb="FF000000"/>
        <rFont val="Arial"/>
        <family val="2"/>
      </rPr>
      <t xml:space="preserve"> </t>
    </r>
    <r>
      <rPr>
        <sz val="9"/>
        <color rgb="FF000000"/>
        <rFont val="Arial"/>
        <family val="2"/>
      </rPr>
      <t xml:space="preserve"> </t>
    </r>
    <r>
      <rPr>
        <sz val="9"/>
        <color rgb="FF000000"/>
        <rFont val="Arial"/>
        <family val="2"/>
      </rPr>
      <t>l</t>
    </r>
    <r>
      <rPr>
        <sz val="9"/>
        <color rgb="FF000000"/>
        <rFont val="Arial"/>
        <family val="2"/>
      </rPr>
      <t>=</t>
    </r>
    <r>
      <rPr>
        <sz val="9"/>
        <color rgb="FF000000"/>
        <rFont val="Arial"/>
        <family val="2"/>
      </rPr>
      <t>2</t>
    </r>
    <r>
      <rPr>
        <sz val="9"/>
        <color rgb="FF000000"/>
        <rFont val="Arial"/>
        <family val="2"/>
      </rPr>
      <t>5</t>
    </r>
    <r>
      <rPr>
        <sz val="9"/>
        <color rgb="FF000000"/>
        <rFont val="Arial"/>
        <family val="2"/>
      </rPr>
      <t>m</t>
    </r>
  </si>
  <si>
    <r>
      <rPr>
        <sz val="9"/>
        <color rgb="FF000000"/>
        <rFont val="Arial"/>
        <family val="2"/>
      </rPr>
      <t>A</t>
    </r>
    <r>
      <rPr>
        <sz val="9"/>
        <color rgb="FF000000"/>
        <rFont val="Arial"/>
        <family val="2"/>
      </rPr>
      <t>P</t>
    </r>
    <r>
      <rPr>
        <sz val="9"/>
        <color rgb="FF000000"/>
        <rFont val="Arial"/>
        <family val="2"/>
      </rPr>
      <t>O</t>
    </r>
    <r>
      <rPr>
        <sz val="9"/>
        <color rgb="FF000000"/>
        <rFont val="Arial"/>
        <family val="2"/>
      </rPr>
      <t>Y</t>
    </r>
    <r>
      <rPr>
        <sz val="9"/>
        <color rgb="FF000000"/>
        <rFont val="Arial"/>
        <family val="2"/>
      </rPr>
      <t>O</t>
    </r>
    <r>
      <rPr>
        <sz val="9"/>
        <color rgb="FF000000"/>
        <rFont val="Arial"/>
        <family val="2"/>
      </rPr>
      <t xml:space="preserve"> </t>
    </r>
    <r>
      <rPr>
        <sz val="9"/>
        <color rgb="FF000000"/>
        <rFont val="Arial"/>
        <family val="2"/>
      </rPr>
      <t>C</t>
    </r>
    <r>
      <rPr>
        <sz val="9"/>
        <color rgb="FF000000"/>
        <rFont val="Arial"/>
        <family val="2"/>
      </rPr>
      <t>O</t>
    </r>
    <r>
      <rPr>
        <sz val="9"/>
        <color rgb="FF000000"/>
        <rFont val="Arial"/>
        <family val="2"/>
      </rPr>
      <t>N</t>
    </r>
    <r>
      <rPr>
        <sz val="9"/>
        <color rgb="FF000000"/>
        <rFont val="Arial"/>
        <family val="2"/>
      </rPr>
      <t xml:space="preserve"> </t>
    </r>
    <r>
      <rPr>
        <sz val="9"/>
        <color rgb="FF000000"/>
        <rFont val="Arial"/>
        <family val="2"/>
      </rPr>
      <t>M</t>
    </r>
    <r>
      <rPr>
        <sz val="9"/>
        <color rgb="FF000000"/>
        <rFont val="Arial"/>
        <family val="2"/>
      </rPr>
      <t>O</t>
    </r>
    <r>
      <rPr>
        <sz val="9"/>
        <color rgb="FF000000"/>
        <rFont val="Arial"/>
        <family val="2"/>
      </rPr>
      <t>R</t>
    </r>
    <r>
      <rPr>
        <sz val="9"/>
        <color rgb="FF000000"/>
        <rFont val="Arial"/>
        <family val="2"/>
      </rPr>
      <t>T</t>
    </r>
    <r>
      <rPr>
        <sz val="9"/>
        <color rgb="FF000000"/>
        <rFont val="Arial"/>
        <family val="2"/>
      </rPr>
      <t>E</t>
    </r>
    <r>
      <rPr>
        <sz val="9"/>
        <color rgb="FF000000"/>
        <rFont val="Arial"/>
        <family val="2"/>
      </rPr>
      <t>R</t>
    </r>
    <r>
      <rPr>
        <sz val="9"/>
        <color rgb="FF000000"/>
        <rFont val="Arial"/>
        <family val="2"/>
      </rPr>
      <t>O</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A</t>
    </r>
    <r>
      <rPr>
        <sz val="9"/>
        <color rgb="FF000000"/>
        <rFont val="Arial"/>
        <family val="2"/>
      </rPr>
      <t>L</t>
    </r>
    <r>
      <rPr>
        <sz val="9"/>
        <color rgb="FF000000"/>
        <rFont val="Arial"/>
        <family val="2"/>
      </rPr>
      <t>T</t>
    </r>
    <r>
      <rPr>
        <sz val="9"/>
        <color rgb="FF000000"/>
        <rFont val="Arial"/>
        <family val="2"/>
      </rPr>
      <t>A</t>
    </r>
    <r>
      <rPr>
        <sz val="9"/>
        <color rgb="FF000000"/>
        <rFont val="Arial"/>
        <family val="2"/>
      </rPr>
      <t xml:space="preserve"> </t>
    </r>
    <r>
      <rPr>
        <sz val="9"/>
        <color rgb="FF000000"/>
        <rFont val="Arial"/>
        <family val="2"/>
      </rPr>
      <t>R</t>
    </r>
    <r>
      <rPr>
        <sz val="9"/>
        <color rgb="FF000000"/>
        <rFont val="Arial"/>
        <family val="2"/>
      </rPr>
      <t>E</t>
    </r>
    <r>
      <rPr>
        <sz val="9"/>
        <color rgb="FF000000"/>
        <rFont val="Arial"/>
        <family val="2"/>
      </rPr>
      <t>S</t>
    </r>
    <r>
      <rPr>
        <sz val="9"/>
        <color rgb="FF000000"/>
        <rFont val="Arial"/>
        <family val="2"/>
      </rPr>
      <t>I</t>
    </r>
    <r>
      <rPr>
        <sz val="9"/>
        <color rgb="FF000000"/>
        <rFont val="Arial"/>
        <family val="2"/>
      </rPr>
      <t>S</t>
    </r>
    <r>
      <rPr>
        <sz val="9"/>
        <color rgb="FF000000"/>
        <rFont val="Arial"/>
        <family val="2"/>
      </rPr>
      <t>T</t>
    </r>
    <r>
      <rPr>
        <sz val="9"/>
        <color rgb="FF000000"/>
        <rFont val="Arial"/>
        <family val="2"/>
      </rPr>
      <t>E</t>
    </r>
    <r>
      <rPr>
        <sz val="9"/>
        <color rgb="FF000000"/>
        <rFont val="Arial"/>
        <family val="2"/>
      </rPr>
      <t>N</t>
    </r>
    <r>
      <rPr>
        <sz val="9"/>
        <color rgb="FF000000"/>
        <rFont val="Arial"/>
        <family val="2"/>
      </rPr>
      <t>C</t>
    </r>
    <r>
      <rPr>
        <sz val="9"/>
        <color rgb="FF000000"/>
        <rFont val="Arial"/>
        <family val="2"/>
      </rPr>
      <t>I</t>
    </r>
    <r>
      <rPr>
        <sz val="9"/>
        <color rgb="FF000000"/>
        <rFont val="Arial"/>
        <family val="2"/>
      </rPr>
      <t>A</t>
    </r>
    <r>
      <rPr>
        <sz val="9"/>
        <color rgb="FF000000"/>
        <rFont val="Arial"/>
        <family val="2"/>
      </rPr>
      <t xml:space="preserve"> </t>
    </r>
    <r>
      <rPr>
        <sz val="9"/>
        <color rgb="FF000000"/>
        <rFont val="Arial"/>
        <family val="2"/>
      </rPr>
      <t>f</t>
    </r>
    <r>
      <rPr>
        <sz val="9"/>
        <color rgb="FF000000"/>
        <rFont val="Arial"/>
        <family val="2"/>
      </rPr>
      <t>c</t>
    </r>
    <r>
      <rPr>
        <sz val="9"/>
        <color rgb="FF000000"/>
        <rFont val="Arial"/>
        <family val="2"/>
      </rPr>
      <t>=</t>
    </r>
    <r>
      <rPr>
        <sz val="9"/>
        <color rgb="FF000000"/>
        <rFont val="Arial"/>
        <family val="2"/>
      </rPr>
      <t>3</t>
    </r>
    <r>
      <rPr>
        <sz val="9"/>
        <color rgb="FF000000"/>
        <rFont val="Arial"/>
        <family val="2"/>
      </rPr>
      <t>5</t>
    </r>
    <r>
      <rPr>
        <sz val="9"/>
        <color rgb="FF000000"/>
        <rFont val="Arial"/>
        <family val="2"/>
      </rPr>
      <t>0</t>
    </r>
    <r>
      <rPr>
        <sz val="9"/>
        <color rgb="FF000000"/>
        <rFont val="Arial"/>
        <family val="2"/>
      </rPr>
      <t xml:space="preserve"> </t>
    </r>
    <r>
      <rPr>
        <sz val="9"/>
        <color rgb="FF000000"/>
        <rFont val="Arial"/>
        <family val="2"/>
      </rPr>
      <t>k</t>
    </r>
    <r>
      <rPr>
        <sz val="9"/>
        <color rgb="FF000000"/>
        <rFont val="Arial"/>
        <family val="2"/>
      </rPr>
      <t>g</t>
    </r>
    <r>
      <rPr>
        <sz val="9"/>
        <color rgb="FF000000"/>
        <rFont val="Arial"/>
        <family val="2"/>
      </rPr>
      <t>/</t>
    </r>
    <r>
      <rPr>
        <sz val="9"/>
        <color rgb="FF000000"/>
        <rFont val="Arial"/>
        <family val="2"/>
      </rPr>
      <t>c</t>
    </r>
    <r>
      <rPr>
        <sz val="9"/>
        <color rgb="FF000000"/>
        <rFont val="Arial"/>
        <family val="2"/>
      </rPr>
      <t>m</t>
    </r>
    <r>
      <rPr>
        <sz val="9"/>
        <color rgb="FF000000"/>
        <rFont val="Arial"/>
        <family val="2"/>
      </rPr>
      <t>2</t>
    </r>
  </si>
  <si>
    <r>
      <rPr>
        <sz val="9"/>
        <color rgb="FF000000"/>
        <rFont val="Arial"/>
        <family val="2"/>
      </rPr>
      <t>A</t>
    </r>
    <r>
      <rPr>
        <sz val="9"/>
        <color rgb="FF000000"/>
        <rFont val="Arial"/>
        <family val="2"/>
      </rPr>
      <t>P</t>
    </r>
    <r>
      <rPr>
        <sz val="9"/>
        <color rgb="FF000000"/>
        <rFont val="Arial"/>
        <family val="2"/>
      </rPr>
      <t>O</t>
    </r>
    <r>
      <rPr>
        <sz val="9"/>
        <color rgb="FF000000"/>
        <rFont val="Arial"/>
        <family val="2"/>
      </rPr>
      <t>Y</t>
    </r>
    <r>
      <rPr>
        <sz val="9"/>
        <color rgb="FF000000"/>
        <rFont val="Arial"/>
        <family val="2"/>
      </rPr>
      <t>O</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N</t>
    </r>
    <r>
      <rPr>
        <sz val="9"/>
        <color rgb="FF000000"/>
        <rFont val="Arial"/>
        <family val="2"/>
      </rPr>
      <t>E</t>
    </r>
    <r>
      <rPr>
        <sz val="9"/>
        <color rgb="FF000000"/>
        <rFont val="Arial"/>
        <family val="2"/>
      </rPr>
      <t>O</t>
    </r>
    <r>
      <rPr>
        <sz val="9"/>
        <color rgb="FF000000"/>
        <rFont val="Arial"/>
        <family val="2"/>
      </rPr>
      <t>P</t>
    </r>
    <r>
      <rPr>
        <sz val="9"/>
        <color rgb="FF000000"/>
        <rFont val="Arial"/>
        <family val="2"/>
      </rPr>
      <t>R</t>
    </r>
    <r>
      <rPr>
        <sz val="9"/>
        <color rgb="FF000000"/>
        <rFont val="Arial"/>
        <family val="2"/>
      </rPr>
      <t>E</t>
    </r>
    <r>
      <rPr>
        <sz val="9"/>
        <color rgb="FF000000"/>
        <rFont val="Arial"/>
        <family val="2"/>
      </rPr>
      <t>N</t>
    </r>
    <r>
      <rPr>
        <sz val="9"/>
        <color rgb="FF000000"/>
        <rFont val="Arial"/>
        <family val="2"/>
      </rPr>
      <t>O</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T</t>
    </r>
    <r>
      <rPr>
        <sz val="9"/>
        <color rgb="FF000000"/>
        <rFont val="Arial"/>
        <family val="2"/>
      </rPr>
      <t>I</t>
    </r>
    <r>
      <rPr>
        <sz val="9"/>
        <color rgb="FF000000"/>
        <rFont val="Arial"/>
        <family val="2"/>
      </rPr>
      <t>P</t>
    </r>
    <r>
      <rPr>
        <sz val="9"/>
        <color rgb="FF000000"/>
        <rFont val="Arial"/>
        <family val="2"/>
      </rPr>
      <t>O</t>
    </r>
    <r>
      <rPr>
        <sz val="9"/>
        <color rgb="FF000000"/>
        <rFont val="Arial"/>
        <family val="2"/>
      </rPr>
      <t xml:space="preserve"> </t>
    </r>
    <r>
      <rPr>
        <sz val="9"/>
        <color rgb="FF000000"/>
        <rFont val="Arial"/>
        <family val="2"/>
      </rPr>
      <t>S</t>
    </r>
    <r>
      <rPr>
        <sz val="9"/>
        <color rgb="FF000000"/>
        <rFont val="Arial"/>
        <family val="2"/>
      </rPr>
      <t>T</t>
    </r>
    <r>
      <rPr>
        <sz val="9"/>
        <color rgb="FF000000"/>
        <rFont val="Arial"/>
        <family val="2"/>
      </rPr>
      <t>U</t>
    </r>
    <r>
      <rPr>
        <sz val="9"/>
        <color rgb="FF000000"/>
        <rFont val="Arial"/>
        <family val="2"/>
      </rPr>
      <t>P</t>
    </r>
    <r>
      <rPr>
        <sz val="9"/>
        <color rgb="FF000000"/>
        <rFont val="Arial"/>
        <family val="2"/>
      </rPr>
      <t xml:space="preserve"> </t>
    </r>
    <r>
      <rPr>
        <sz val="9"/>
        <color rgb="FF000000"/>
        <rFont val="Arial"/>
        <family val="2"/>
      </rPr>
      <t>(</t>
    </r>
    <r>
      <rPr>
        <sz val="9"/>
        <color rgb="FF000000"/>
        <rFont val="Arial"/>
        <family val="2"/>
      </rPr>
      <t>4</t>
    </r>
    <r>
      <rPr>
        <sz val="9"/>
        <color rgb="FF000000"/>
        <rFont val="Arial"/>
        <family val="2"/>
      </rPr>
      <t>0</t>
    </r>
    <r>
      <rPr>
        <sz val="9"/>
        <color rgb="FF000000"/>
        <rFont val="Arial"/>
        <family val="2"/>
      </rPr>
      <t>x</t>
    </r>
    <r>
      <rPr>
        <sz val="9"/>
        <color rgb="FF000000"/>
        <rFont val="Arial"/>
        <family val="2"/>
      </rPr>
      <t>4</t>
    </r>
    <r>
      <rPr>
        <sz val="9"/>
        <color rgb="FF000000"/>
        <rFont val="Arial"/>
        <family val="2"/>
      </rPr>
      <t>0</t>
    </r>
    <r>
      <rPr>
        <sz val="9"/>
        <color rgb="FF000000"/>
        <rFont val="Arial"/>
        <family val="2"/>
      </rPr>
      <t>x</t>
    </r>
    <r>
      <rPr>
        <sz val="9"/>
        <color rgb="FF000000"/>
        <rFont val="Arial"/>
        <family val="2"/>
      </rPr>
      <t>7</t>
    </r>
    <r>
      <rPr>
        <sz val="9"/>
        <color rgb="FF000000"/>
        <rFont val="Arial"/>
        <family val="2"/>
      </rPr>
      <t xml:space="preserve"> </t>
    </r>
    <r>
      <rPr>
        <sz val="9"/>
        <color rgb="FF000000"/>
        <rFont val="Arial"/>
        <family val="2"/>
      </rPr>
      <t>c</t>
    </r>
    <r>
      <rPr>
        <sz val="9"/>
        <color rgb="FF000000"/>
        <rFont val="Arial"/>
        <family val="2"/>
      </rPr>
      <t>m</t>
    </r>
    <r>
      <rPr>
        <sz val="9"/>
        <color rgb="FF000000"/>
        <rFont val="Arial"/>
        <family val="2"/>
      </rPr>
      <t>)</t>
    </r>
  </si>
  <si>
    <t>HORMIGON ESTRUCTURAL CLASE "A"  (f´c=280 kg/cm2) (INC. INHIBIDOR DE CORROSION Y ENCOFRADO)</t>
  </si>
  <si>
    <t>JUNTA DE DILATACION MODULOS DE (432x54x1830)MM (DESPLAZAMIENTO MEDIO)</t>
  </si>
  <si>
    <r>
      <rPr>
        <sz val="9"/>
        <color rgb="FF000000"/>
        <rFont val="Arial"/>
        <family val="2"/>
      </rPr>
      <t>P</t>
    </r>
    <r>
      <rPr>
        <sz val="9"/>
        <color rgb="FF000000"/>
        <rFont val="Arial"/>
        <family val="2"/>
      </rPr>
      <t>e</t>
    </r>
    <r>
      <rPr>
        <sz val="9"/>
        <color rgb="FF000000"/>
        <rFont val="Arial"/>
        <family val="2"/>
      </rPr>
      <t>r</t>
    </r>
    <r>
      <rPr>
        <sz val="9"/>
        <color rgb="FF000000"/>
        <rFont val="Arial"/>
        <family val="2"/>
      </rPr>
      <t>n</t>
    </r>
    <r>
      <rPr>
        <sz val="9"/>
        <color rgb="FF000000"/>
        <rFont val="Arial"/>
        <family val="2"/>
      </rPr>
      <t>o</t>
    </r>
    <r>
      <rPr>
        <sz val="9"/>
        <color rgb="FF000000"/>
        <rFont val="Arial"/>
        <family val="2"/>
      </rPr>
      <t>s</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a</t>
    </r>
    <r>
      <rPr>
        <sz val="9"/>
        <color rgb="FF000000"/>
        <rFont val="Arial"/>
        <family val="2"/>
      </rPr>
      <t>n</t>
    </r>
    <r>
      <rPr>
        <sz val="9"/>
        <color rgb="FF000000"/>
        <rFont val="Arial"/>
        <family val="2"/>
      </rPr>
      <t>c</t>
    </r>
    <r>
      <rPr>
        <sz val="9"/>
        <color rgb="FF000000"/>
        <rFont val="Arial"/>
        <family val="2"/>
      </rPr>
      <t>l</t>
    </r>
    <r>
      <rPr>
        <sz val="9"/>
        <color rgb="FF000000"/>
        <rFont val="Arial"/>
        <family val="2"/>
      </rPr>
      <t>a</t>
    </r>
    <r>
      <rPr>
        <sz val="9"/>
        <color rgb="FF000000"/>
        <rFont val="Arial"/>
        <family val="2"/>
      </rPr>
      <t>j</t>
    </r>
    <r>
      <rPr>
        <sz val="9"/>
        <color rgb="FF000000"/>
        <rFont val="Arial"/>
        <family val="2"/>
      </rPr>
      <t>e</t>
    </r>
    <r>
      <rPr>
        <sz val="9"/>
        <color rgb="FF000000"/>
        <rFont val="Arial"/>
        <family val="2"/>
      </rPr>
      <t xml:space="preserve"> </t>
    </r>
    <r>
      <rPr>
        <sz val="9"/>
        <color rgb="FF000000"/>
        <rFont val="Arial"/>
        <family val="2"/>
      </rPr>
      <t>A</t>
    </r>
    <r>
      <rPr>
        <sz val="9"/>
        <color rgb="FF000000"/>
        <rFont val="Arial"/>
        <family val="2"/>
      </rPr>
      <t>1</t>
    </r>
    <r>
      <rPr>
        <sz val="9"/>
        <color rgb="FF000000"/>
        <rFont val="Arial"/>
        <family val="2"/>
      </rPr>
      <t>9</t>
    </r>
    <r>
      <rPr>
        <sz val="9"/>
        <color rgb="FF000000"/>
        <rFont val="Arial"/>
        <family val="2"/>
      </rPr>
      <t>3</t>
    </r>
    <r>
      <rPr>
        <sz val="9"/>
        <color rgb="FF000000"/>
        <rFont val="Arial"/>
        <family val="2"/>
      </rPr>
      <t xml:space="preserve"> </t>
    </r>
    <r>
      <rPr>
        <sz val="9"/>
        <color rgb="FF000000"/>
        <rFont val="Arial"/>
        <family val="2"/>
      </rPr>
      <t>G</t>
    </r>
    <r>
      <rPr>
        <sz val="9"/>
        <color rgb="FF000000"/>
        <rFont val="Arial"/>
        <family val="2"/>
      </rPr>
      <t>R</t>
    </r>
    <r>
      <rPr>
        <sz val="9"/>
        <color rgb="FF000000"/>
        <rFont val="Arial"/>
        <family val="2"/>
      </rPr>
      <t xml:space="preserve"> </t>
    </r>
    <r>
      <rPr>
        <sz val="9"/>
        <color rgb="FF000000"/>
        <rFont val="Arial"/>
        <family val="2"/>
      </rPr>
      <t>B</t>
    </r>
    <r>
      <rPr>
        <sz val="9"/>
        <color rgb="FF000000"/>
        <rFont val="Arial"/>
        <family val="2"/>
      </rPr>
      <t>7</t>
    </r>
    <r>
      <rPr>
        <sz val="9"/>
        <color rgb="FF000000"/>
        <rFont val="Arial"/>
        <family val="2"/>
      </rPr>
      <t xml:space="preserve"> </t>
    </r>
    <r>
      <rPr>
        <sz val="9"/>
        <color rgb="FF000000"/>
        <rFont val="Arial"/>
        <family val="2"/>
      </rPr>
      <t>d</t>
    </r>
    <r>
      <rPr>
        <sz val="9"/>
        <color rgb="FF000000"/>
        <rFont val="Arial"/>
        <family val="2"/>
      </rPr>
      <t>=</t>
    </r>
    <r>
      <rPr>
        <sz val="9"/>
        <color rgb="FF000000"/>
        <rFont val="Arial"/>
        <family val="2"/>
      </rPr>
      <t>1</t>
    </r>
    <r>
      <rPr>
        <sz val="9"/>
        <color rgb="FF000000"/>
        <rFont val="Arial"/>
        <family val="2"/>
      </rPr>
      <t>6</t>
    </r>
    <r>
      <rPr>
        <sz val="9"/>
        <color rgb="FF000000"/>
        <rFont val="Arial"/>
        <family val="2"/>
      </rPr>
      <t>m</t>
    </r>
    <r>
      <rPr>
        <sz val="9"/>
        <color rgb="FF000000"/>
        <rFont val="Arial"/>
        <family val="2"/>
      </rPr>
      <t>m</t>
    </r>
  </si>
  <si>
    <t>SUMINISTRO, FABRICACION Y MONTAJE DE ELEMENTOS DE ACERO ESTRUCTURAL ASTM A588 o A709-50W INC. TRANSPORTE</t>
  </si>
  <si>
    <t>SUMINISTRO, FABRICACION Y MONTAJE DE ELEMENTOS DE ACERO ESTRUCTURAL ASTM A-572 INC. TRANSPORTE</t>
  </si>
  <si>
    <t>Suministro e instalación de tubería PVC Ø160mm para drenaje en puente (incluye abrazadera)</t>
  </si>
  <si>
    <r>
      <rPr>
        <sz val="9"/>
        <color rgb="FF000000"/>
        <rFont val="Arial"/>
        <family val="2"/>
      </rPr>
      <t>S</t>
    </r>
    <r>
      <rPr>
        <sz val="9"/>
        <color rgb="FF000000"/>
        <rFont val="Arial"/>
        <family val="2"/>
      </rPr>
      <t>U</t>
    </r>
    <r>
      <rPr>
        <sz val="9"/>
        <color rgb="FF000000"/>
        <rFont val="Arial"/>
        <family val="2"/>
      </rPr>
      <t>B</t>
    </r>
    <r>
      <rPr>
        <sz val="9"/>
        <color rgb="FF000000"/>
        <rFont val="Arial"/>
        <family val="2"/>
      </rPr>
      <t>-</t>
    </r>
    <r>
      <rPr>
        <sz val="9"/>
        <color rgb="FF000000"/>
        <rFont val="Arial"/>
        <family val="2"/>
      </rPr>
      <t>B</t>
    </r>
    <r>
      <rPr>
        <sz val="9"/>
        <color rgb="FF000000"/>
        <rFont val="Arial"/>
        <family val="2"/>
      </rPr>
      <t>A</t>
    </r>
    <r>
      <rPr>
        <sz val="9"/>
        <color rgb="FF000000"/>
        <rFont val="Arial"/>
        <family val="2"/>
      </rPr>
      <t>S</t>
    </r>
    <r>
      <rPr>
        <sz val="9"/>
        <color rgb="FF000000"/>
        <rFont val="Arial"/>
        <family val="2"/>
      </rPr>
      <t>E</t>
    </r>
    <r>
      <rPr>
        <sz val="9"/>
        <color rgb="FF000000"/>
        <rFont val="Arial"/>
        <family val="2"/>
      </rPr>
      <t xml:space="preserve"> </t>
    </r>
    <r>
      <rPr>
        <sz val="9"/>
        <color rgb="FF000000"/>
        <rFont val="Arial"/>
        <family val="2"/>
      </rPr>
      <t>C</t>
    </r>
    <r>
      <rPr>
        <sz val="9"/>
        <color rgb="FF000000"/>
        <rFont val="Arial"/>
        <family val="2"/>
      </rPr>
      <t>L</t>
    </r>
    <r>
      <rPr>
        <sz val="9"/>
        <color rgb="FF000000"/>
        <rFont val="Arial"/>
        <family val="2"/>
      </rPr>
      <t>A</t>
    </r>
    <r>
      <rPr>
        <sz val="9"/>
        <color rgb="FF000000"/>
        <rFont val="Arial"/>
        <family val="2"/>
      </rPr>
      <t>S</t>
    </r>
    <r>
      <rPr>
        <sz val="9"/>
        <color rgb="FF000000"/>
        <rFont val="Arial"/>
        <family val="2"/>
      </rPr>
      <t>E</t>
    </r>
    <r>
      <rPr>
        <sz val="9"/>
        <color rgb="FF000000"/>
        <rFont val="Arial"/>
        <family val="2"/>
      </rPr>
      <t xml:space="preserve"> </t>
    </r>
    <r>
      <rPr>
        <sz val="9"/>
        <color rgb="FF000000"/>
        <rFont val="Arial"/>
        <family val="2"/>
      </rPr>
      <t>3</t>
    </r>
  </si>
  <si>
    <r>
      <rPr>
        <sz val="9"/>
        <color rgb="FF000000"/>
        <rFont val="Arial"/>
        <family val="2"/>
      </rPr>
      <t>R</t>
    </r>
    <r>
      <rPr>
        <sz val="9"/>
        <color rgb="FF000000"/>
        <rFont val="Arial"/>
        <family val="2"/>
      </rPr>
      <t>I</t>
    </r>
    <r>
      <rPr>
        <sz val="9"/>
        <color rgb="FF000000"/>
        <rFont val="Arial"/>
        <family val="2"/>
      </rPr>
      <t>E</t>
    </r>
    <r>
      <rPr>
        <sz val="9"/>
        <color rgb="FF000000"/>
        <rFont val="Arial"/>
        <family val="2"/>
      </rPr>
      <t>G</t>
    </r>
    <r>
      <rPr>
        <sz val="9"/>
        <color rgb="FF000000"/>
        <rFont val="Arial"/>
        <family val="2"/>
      </rPr>
      <t>O</t>
    </r>
    <r>
      <rPr>
        <sz val="9"/>
        <color rgb="FF000000"/>
        <rFont val="Arial"/>
        <family val="2"/>
      </rPr>
      <t xml:space="preserve"> </t>
    </r>
    <r>
      <rPr>
        <sz val="9"/>
        <color rgb="FF000000"/>
        <rFont val="Arial"/>
        <family val="2"/>
      </rPr>
      <t>D</t>
    </r>
    <r>
      <rPr>
        <sz val="9"/>
        <color rgb="FF000000"/>
        <rFont val="Arial"/>
        <family val="2"/>
      </rPr>
      <t>E</t>
    </r>
    <r>
      <rPr>
        <sz val="9"/>
        <color rgb="FF000000"/>
        <rFont val="Arial"/>
        <family val="2"/>
      </rPr>
      <t xml:space="preserve"> </t>
    </r>
    <r>
      <rPr>
        <sz val="9"/>
        <color rgb="FF000000"/>
        <rFont val="Arial"/>
        <family val="2"/>
      </rPr>
      <t>L</t>
    </r>
    <r>
      <rPr>
        <sz val="9"/>
        <color rgb="FF000000"/>
        <rFont val="Arial"/>
        <family val="2"/>
      </rPr>
      <t>I</t>
    </r>
    <r>
      <rPr>
        <sz val="9"/>
        <color rgb="FF000000"/>
        <rFont val="Arial"/>
        <family val="2"/>
      </rPr>
      <t>G</t>
    </r>
    <r>
      <rPr>
        <sz val="9"/>
        <color rgb="FF000000"/>
        <rFont val="Arial"/>
        <family val="2"/>
      </rPr>
      <t>A</t>
    </r>
  </si>
  <si>
    <t>LUMINARIA LED SOLAR ALL IN ONE 5700K 80W/18V (FL &gt;11500LM)</t>
  </si>
  <si>
    <t>POSTE CONICO 9MTS BASE 30X30CM C/4 PERNOS DE ANCLAJE</t>
  </si>
  <si>
    <t>EXCAVACION Y DESALOJO (excavadora, volqueta )</t>
  </si>
  <si>
    <t>GEOMALLA TRIAXIAL</t>
  </si>
  <si>
    <t>Recubrimiento con mortero de alta resistencia</t>
  </si>
  <si>
    <t>RELLENO COMPACTADO CON COMP. MANUAL (material del sitio)</t>
  </si>
  <si>
    <t>CUBIERTA DE POLICARBONATO SIN ESTRUCTURA</t>
  </si>
  <si>
    <t>SEÑALIZACION HORIZONTAL CONTINUA  CON PINTURA TERMOPLASTICA E=2,3 MM EN SECO  (VIA 15 CM AMARILLA O BLANCA/microesferas)</t>
  </si>
  <si>
    <t>SEÑALIZACION HORIZONTAL SEGMENTADA  CON PINTURA TERMOPLASTICA E=2,3 MM EN SECO  (VIA 15 CM AMARILLA O BLANCA/microesferas)</t>
  </si>
  <si>
    <t>MARCAS DE PAVIMENTO C/PINTURA TERMOPLÁSTICA E=2.3MM (SECO) "PASOS CEBRA, FLECHAS, LEYENDAS"</t>
  </si>
  <si>
    <t>MARCADORES DE PAVIMENTO RETROREFLEJANTES (TACHAS) (bidireccionales)</t>
  </si>
  <si>
    <t>Señales al lado de la carretera (750x900 + 750x900)</t>
  </si>
  <si>
    <t>Señales al lado de la carretera (750x750)</t>
  </si>
  <si>
    <t>Señales al lado de la carretera (750x750 + 900x300)</t>
  </si>
  <si>
    <t>SEÑALES AL LADO DE LA CARRETERA (1298x420)</t>
  </si>
  <si>
    <t>Señales al lado de la carretera (1200x900)</t>
  </si>
  <si>
    <t>Señales al lado de la carretera (1200x600)</t>
  </si>
  <si>
    <t>Señales al lado de la carretera (600x600)</t>
  </si>
  <si>
    <t>Señales al lado de la carretera (750x600)</t>
  </si>
  <si>
    <t>Señales al lado de la carretera (450x600+450x600)</t>
  </si>
  <si>
    <t>GUARDA CAMINO TIPO VIGA METALICA (doble)</t>
  </si>
  <si>
    <t>CINTA PLASTICA DE PELIGRO (1 LINEA)</t>
  </si>
  <si>
    <t>CONOS REFLECTIVOS (H=90 CM).</t>
  </si>
  <si>
    <t>CONOS REFLECTIVOS (H=70 CM)</t>
  </si>
  <si>
    <t>MALLA PLASTICA DE SEGURIDAD (COLOR)</t>
  </si>
  <si>
    <t>SUMINISTRO E INSTALACION DE TUBO METALICO CUADRADO DE 2"</t>
  </si>
  <si>
    <t>BARRICADA DE MADERA (0,6X1.1)M C/2TABLONES C/ CINTA REFLECTIVA</t>
  </si>
  <si>
    <t>BARRICADA DE MADERA (1.20 X 1.50)M C/3 TABL.C/CINTA REFLECTIVA</t>
  </si>
  <si>
    <t>BARRICADA DE MADERA (2.40 X 1.50)M C/3 TABL.C/CINTA REFLECTIVA</t>
  </si>
  <si>
    <t>TANQUE PROTECTOR VIAL  DE POLIETILENO H=1,02M D=0,62M (INC. BASE)</t>
  </si>
  <si>
    <t>PARANTE VIAL DE POLIETILENO DE H=1,41M; D=0,74M (INC.BASE)</t>
  </si>
  <si>
    <t>DISPOSITIVO SEÑAL LUMINOSA DE PREVENCION ( H=0,3,A=0,2)M CON BATERIA DE 6 VOLTIOS</t>
  </si>
  <si>
    <t>CONSTRUCCION E INSTALACION DE LETRERO METALICO REFLECTIVO SEÑALIZACION</t>
  </si>
  <si>
    <t>Agua para control de polvo</t>
  </si>
  <si>
    <t>BATERIA SANITARIA PORTATIL ( unidad x  mes)</t>
  </si>
  <si>
    <t>SEÑALES PREVENTIVAS TEMPORALES</t>
  </si>
  <si>
    <t>TANQUE DE 55 GALONES (PARA BASURA)</t>
  </si>
  <si>
    <t>Reunion informativa con la comunidad</t>
  </si>
  <si>
    <t>MONITOREO DE RUIDO</t>
  </si>
  <si>
    <t>MONITOREO DE CALIDAD DE AIRE AMBIENTE</t>
  </si>
  <si>
    <t>Monitoreo de Calidad de aire (material particulado PM2.5)</t>
  </si>
  <si>
    <t>Monitoreo de Calidad de aire (material particulado PM10)</t>
  </si>
  <si>
    <t>ANALISIS QUIMICO DE CALIDAD DE AGUA</t>
  </si>
  <si>
    <t>ESCOMBRERAS (DISPOSICIÓN FINAL Y TRATAMIENTO PAISAJISTICO DE ZONAS DE DEPOSITO)</t>
  </si>
  <si>
    <t>Ha</t>
  </si>
  <si>
    <t>DETALLE: LETRERO DE OBRA 4.5X3M (inc. Estructura metalica, lona con impresión color)</t>
  </si>
  <si>
    <t>DETALLE: DESBROCE, DESBOSQUE Y LIMPIEZA</t>
  </si>
  <si>
    <t>DETALLE: REUBICACIÓN DE POSTES / H.A. DE ALUMBRADO (no inc. Desvestimiento)</t>
  </si>
  <si>
    <t>DETALLE: FRESADA DE CARPETA ASFÁLTICA</t>
  </si>
  <si>
    <t>DETALLE: EXCAVACION SIN CLASIFICACION (empuje = 60 m) (con % relleno compactado)</t>
  </si>
  <si>
    <t>DETALLE: DESALOJO MATERIAL DE EXCAVACION (distancia hasta 10 km)</t>
  </si>
  <si>
    <t>DETALLE: MATERIAL DE PRESTAMO IMPORTADO</t>
  </si>
  <si>
    <t>DETALLE: TRANSPORTE DE MATERIAL DE PRESTAMO IMPORTADO, LONGITUD DE ACARREO DE 65-180 KM</t>
  </si>
  <si>
    <t>DETALLE: MATERIAL DE PRESTAMO LOCAL (*)</t>
  </si>
  <si>
    <t>DETALLE: MEJORAMIENTO DE LA SUBRASANTE CON SUELO SELECCIONADO</t>
  </si>
  <si>
    <t>DETALLE: TRANSPORTE DE MATERIAL DE MEJORAMIENTO, LONGITUD DE ACARREO DE 45-105 KM</t>
  </si>
  <si>
    <t>DETALLE: SUB-BASE CLASE 1</t>
  </si>
  <si>
    <t>DETALLE: TRANSPORTE DE BASE, SUB-BASE Y H. ASFALTICO LONGITUD DE ACARREO DE 30-110 KM</t>
  </si>
  <si>
    <t>DETALLE: IMPRIMACION ASFALTICA.</t>
  </si>
  <si>
    <t>DETALLE: RIEGO DE LIGA</t>
  </si>
  <si>
    <t>DETALLE: CAPA DE RODADURA DE HORM. ASF. MEZCLADO EN PLANTA E=5 cm (2")</t>
  </si>
  <si>
    <t>DETALLE: Tendido y compactación de Base y RAP estabilizado con emulsión asfaltico e=20 cm</t>
  </si>
  <si>
    <t>DETALLE: BASE CLASE 1</t>
  </si>
  <si>
    <t>DETALLE: CAPA DE RODADURA DE HORM. ASF. MEZCLADO EN PLANTA E=12.5 cm (5")</t>
  </si>
  <si>
    <t>DETALLE: LIMPIEZA DE CANALES o DESAZOLVE DE CAUCE (excavadora) (ancho &gt;5m)</t>
  </si>
  <si>
    <t>DETALLE: REMOCION DE TUBERIA H.A.</t>
  </si>
  <si>
    <t>DETALLE: DESALOJO DE ESCOMBROS (distancia hasta 10 km)</t>
  </si>
  <si>
    <t>DETALLE: EXCAVACION Y RELLENO PARA ESTRUCTURAS</t>
  </si>
  <si>
    <t>DETALLE: HORMIGON NO ESTRUCTURAL CLASE "E"  (f´c=180 kg/cm2) PARA REPLANTILLOS</t>
  </si>
  <si>
    <t>DETALLE: HORMIGON ESTRUCTURAL CLASE "B"  (f´c=240 kg/cm2) (INC. INHIBIDOR DE CORROSION Y ENCOFRADO)</t>
  </si>
  <si>
    <t>DETALLE: ACERO DE REFUERZO EN BARRAS (f´y=4200 kg/cm2)</t>
  </si>
  <si>
    <t>DETALLE: RELLENO COMPACTADO (compactador manual)</t>
  </si>
  <si>
    <t>DETALLE: ENROCADO PARA PROTECCIÓN DE PUENTES Y RIVERAS DE RIOS</t>
  </si>
  <si>
    <t>DETALLE: TRANSPORTE DE MATERIAL ENROCADO-PIEDRA, LONGITUD DE ACARREO DE 75-180 KM</t>
  </si>
  <si>
    <t>DETALLE: GEOTEXTIL 1600NT</t>
  </si>
  <si>
    <t>DETALLE: ACERO ESTRUCTURAL A36 (inc. Inhibidor de corrosion)</t>
  </si>
  <si>
    <t>DETALLE: POSTE HORMIGON ARMADO DE 12 M x 500KG</t>
  </si>
  <si>
    <t>DETALLE: SUMINISTRO Y MONTAJE DE ESTRUCTURAS EN POSTES</t>
  </si>
  <si>
    <t>DETALLE: TENSOR A TIERRA SIMPLE EN MEDIO VOLTAJE</t>
  </si>
  <si>
    <t>DETALLE: Tensor farol simple</t>
  </si>
  <si>
    <t>DETALLE: Retiro de estructuras de soporte en red aérea de media tensión</t>
  </si>
  <si>
    <t>DETALLE: REUBICACION DE LINEA 3Φ</t>
  </si>
  <si>
    <t>DETALLE: DEMOLICION DE ESTRUCTURAS DE H.A. EXISTENTES</t>
  </si>
  <si>
    <t>DETALLE: SONDEOS DE EXPLORACION DE SUELOS (Inc. analisis e informe)</t>
  </si>
  <si>
    <t>DETALLE: PILOTE PREBARRENADO   D = 600 mm fc= 350 kg/cm2 (INC. INHIBIDOR CORROSION)</t>
  </si>
  <si>
    <t>DETALLE: PRUEBA DE CARGA DINAMICA DE PILOTES (PDA)</t>
  </si>
  <si>
    <t>DETALLE: PRUEBA DE INTEGRIDAD DE PILOTES (PIT)</t>
  </si>
  <si>
    <t>DETALLE: PIEDRA TRITURADA (SUB-DREN)</t>
  </si>
  <si>
    <t>DETALLE: TRANSPORTE DE MATERIALES PÉTREOS*</t>
  </si>
  <si>
    <t>DETALLE: Suministro e instalación de tubería PVC perforada 6" (Ø160mm) Subdren</t>
  </si>
  <si>
    <t>DETALLE: TUBERIA PVC Ø110mm PARA DRENAJE</t>
  </si>
  <si>
    <t>DETALLE: HORMIGON ESTRUCTURAL PREMEZCLADO CLASE "A" (f´c=280 kg/cm2) (inc. encofrado, inc. aditivos)</t>
  </si>
  <si>
    <t>DETALLE: Viga California T fc=450 kg/cm2  l=25m</t>
  </si>
  <si>
    <t>DETALLE: APOYO CON MORTERO DE ALTA RESISTENCIA fc=350 kg/cm2</t>
  </si>
  <si>
    <t>DETALLE: APOYO DE NEOPRENO - TIPO STUP (40x40x7 cm)</t>
  </si>
  <si>
    <t>DETALLE: HORMIGON ESTRUCTURAL CLASE "A"  (f´c=280 kg/cm2) (INC. INHIBIDOR DE CORROSION Y ENCOFRADO)</t>
  </si>
  <si>
    <t>DETALLE: JUNTA DE DILATACION MODULOS DE (432x54x1830)MM (DESPLAZAMIENTO MEDIO)</t>
  </si>
  <si>
    <t>DETALLE: SUMINISTRO, FABRICACION Y MONTAJE DE ELEMENTOS DE ACERO ESTRUCTURAL ASTM A588 o A709-50W INC. TRANSPORTE</t>
  </si>
  <si>
    <t>DETALLE: SUMINISTRO, FABRICACION Y MONTAJE DE ELEMENTOS DE ACERO ESTRUCTURAL ASTM A-572 INC. TRANSPORTE</t>
  </si>
  <si>
    <t>DETALLE: Pernos de anclaje A193 GR B7 d=16mm</t>
  </si>
  <si>
    <t>DETALLE: Suministro e instalación de tubería PVC Ø160mm para drenaje en puente (incluye abrazadera)</t>
  </si>
  <si>
    <t>DETALLE: SUB-BASE CLASE 3</t>
  </si>
  <si>
    <t>DETALLE: LUMINARIA LED SOLAR ALL IN ONE 5700K 80W/18V (FL &gt;11500LM)</t>
  </si>
  <si>
    <t>DETALLE: POSTE CONICO 9MTS BASE 30X30CM C/4 PERNOS DE ANCLAJE</t>
  </si>
  <si>
    <t>DETALLE: EXCAVACION Y DESALOJO (excavadora, volqueta )</t>
  </si>
  <si>
    <t>DETALLE: RELLENO COMPACTADO CON COMP. MANUAL (material del sitio)</t>
  </si>
  <si>
    <t>DETALLE: GEOMALLA TRIAXIAL</t>
  </si>
  <si>
    <t>DETALLE: Recubrimiento con mortero de alta resistencia</t>
  </si>
  <si>
    <t>DETALLE: CUBIERTA DE POLICARBONATO SIN ESTRUCTURA</t>
  </si>
  <si>
    <t>DETALLE: SEÑALIZACION HORIZONTAL CONTINUA  CON PINTURA TERMOPLASTICA E=2,3 MM EN SECO  (VIA 15 CM AMARILLA O BLANCA/microesferas)</t>
  </si>
  <si>
    <t>DETALLE: SEÑALIZACION HORIZONTAL SEGMENTADA  CON PINTURA TERMOPLASTICA E=2,3 MM EN SECO  (VIA 15 CM AMARILLA O BLANCA/microesferas)</t>
  </si>
  <si>
    <t>DETALLE: MARCAS DE PAVIMENTO C/PINTURA TERMOPLÁSTICA E=2.3MM (SECO) "PASOS CEBRA, FLECHAS, LEYENDAS"</t>
  </si>
  <si>
    <t>DETALLE: MARCADORES DE PAVIMENTO RETROREFLEJANTES (TACHAS) (bidireccionales)</t>
  </si>
  <si>
    <t>DETALLE: Señales al lado de la carretera (750x900 + 750x900)</t>
  </si>
  <si>
    <t>DETALLE: Señales al lado de la carretera (750x750)</t>
  </si>
  <si>
    <t>DETALLE: Señales al lado de la carretera (750x750 + 900x300)</t>
  </si>
  <si>
    <t>DETALLE: SEÑALES AL LADO DE LA CARRETERA (1298x420)</t>
  </si>
  <si>
    <t>DETALLE: Señales al lado de la carretera (1200x900)</t>
  </si>
  <si>
    <t>DETALLE: Señales al lado de la carretera (1200x600)</t>
  </si>
  <si>
    <t>DETALLE: Señales al lado de la carretera (600x600)</t>
  </si>
  <si>
    <t>DETALLE: Señales al lado de la carretera (750x600)</t>
  </si>
  <si>
    <t>DETALLE: Señales al lado de la carretera (450x600+450x600)</t>
  </si>
  <si>
    <t>DETALLE: GUARDA CAMINO TIPO VIGA METALICA (doble)</t>
  </si>
  <si>
    <t>DETALLE: SUMINISTRO E INSTALACION DE TUBO METALICO CUADRADO DE 2"</t>
  </si>
  <si>
    <t>DETALLE: CINTA PLASTICA DE PELIGRO (1 LINEA)</t>
  </si>
  <si>
    <t>DETALLE: BARRICADA DE MADERA (0,6X1.1)M C/2TABLONES C/ CINTA REFLECTIVA</t>
  </si>
  <si>
    <t>DETALLE: BARRICADA DE MADERA (1.20 X 1.50)M C/3 TABL.C/CINTA REFLECTIVA</t>
  </si>
  <si>
    <t>DETALLE: BARRICADA DE MADERA (2.40 X 1.50)M C/3 TABL.C/CINTA REFLECTIVA</t>
  </si>
  <si>
    <t>DETALLE: TANQUE PROTECTOR VIAL  DE POLIETILENO H=1,02M D=0,62M (INC. BASE)</t>
  </si>
  <si>
    <t>DETALLE: PARANTE VIAL DE POLIETILENO DE H=1,41M; D=0,74M (INC.BASE)</t>
  </si>
  <si>
    <t>DETALLE: CONOS REFLECTIVOS (H=90 CM).</t>
  </si>
  <si>
    <t>DETALLE: DISPOSITIVO SEÑAL LUMINOSA DE PREVENCION ( H=0,3,A=0,2)M CON BATERIA DE 6 VOLTIOS</t>
  </si>
  <si>
    <t>DETALLE: CONSTRUCCION E INSTALACION DE LETRERO METALICO REFLECTIVO SEÑALIZACION</t>
  </si>
  <si>
    <t>DETALLE: CONOS REFLECTIVOS (H=70 CM)</t>
  </si>
  <si>
    <t>DETALLE: MALLA PLASTICA DE SEGURIDAD (COLOR)</t>
  </si>
  <si>
    <t>DETALLE: Agua para control de polvo</t>
  </si>
  <si>
    <t>DETALLE: BATERIA SANITARIA PORTATIL ( unidad x  mes)</t>
  </si>
  <si>
    <t>DETALLE: SEÑALES PREVENTIVAS TEMPORALES</t>
  </si>
  <si>
    <t>DETALLE: TANQUE DE 55 GALONES (PARA BASURA)</t>
  </si>
  <si>
    <t>DETALLE: ESCOMBRERAS (DISPOSICIÓN FINAL Y TRATAMIENTO PAISAJISTICO DE ZONAS DE DEPOSITO)</t>
  </si>
  <si>
    <t>DETALLE: Reunion informativa con la comunidad</t>
  </si>
  <si>
    <t>DETALLE: MONITOREO DE RUIDO</t>
  </si>
  <si>
    <t>DETALLE: MONITOREO DE CALIDAD DE AIRE AMBIENTE</t>
  </si>
  <si>
    <t>DETALLE: Monitoreo de Calidad de aire (material particulado PM2.5)</t>
  </si>
  <si>
    <t>DETALLE: Monitoreo de Calidad de aire (material particulado PM10)</t>
  </si>
  <si>
    <t>DETALLE: ANALISIS QUIMICO DE CALIDAD DE AGUA</t>
  </si>
  <si>
    <t>SOLDADORA</t>
  </si>
  <si>
    <t>MAESTRO MAYOR EN EJECUCIÓN DE OBRAS CIVILES (E.O.C1)</t>
  </si>
  <si>
    <t>TECNICO ELECTROMECANICO DE CONSTRUCCION (E.O.D2)</t>
  </si>
  <si>
    <t>INSTALADOR DE REVESTIMIENTO EN GENERAL (E.O.D2)</t>
  </si>
  <si>
    <t>ALAMBRE RECOCIDO # 18</t>
  </si>
  <si>
    <t>BASE/SOP.PLANCHA 1.22x2.44x3mm</t>
  </si>
  <si>
    <t>PERNO DE REFUERZO</t>
  </si>
  <si>
    <t>REMACHES</t>
  </si>
  <si>
    <t>ACERO ESTRUCTURAL ASTM A36 (inc. Inhibidor de corrosion)</t>
  </si>
  <si>
    <t>HORMIGON SIMPLE f´c = 210 kg/cm2</t>
  </si>
  <si>
    <t>LONA IMPRESA FULL COLOR ( 14OZ, respaldo negro, resistencia  UV, durabilidad min. 2 años)</t>
  </si>
  <si>
    <t>PINTURA DE ESMALTE</t>
  </si>
  <si>
    <t>ACERO  DE REFUERZO</t>
  </si>
  <si>
    <t>Soldadura 6011, 1/8" ( 1 kg = 38.0 palillos )</t>
  </si>
  <si>
    <t>TRACTOR DE ORUGAS  175 HP</t>
  </si>
  <si>
    <t>MOTOSIERRA 7 HP</t>
  </si>
  <si>
    <t>OP. TRACTOR CARRIL (E.O.C1) (GRUPO I)</t>
  </si>
  <si>
    <t>ENGRASADOR O ABASTECEDOR RESPONSABLE (E.O.D2)</t>
  </si>
  <si>
    <t>PEON/ AYUDANTE (albañil, carpintero,electricista, fierrero, plomero) (E.O.E2)</t>
  </si>
  <si>
    <t>Grua de Servicio</t>
  </si>
  <si>
    <t>CHOFER: OTROS CAMIONES (E.O.C1)</t>
  </si>
  <si>
    <t>MAESTRO ELECTRICO/LINIERO/SUBESTACION (E.O.C1)</t>
  </si>
  <si>
    <t>BLOQUE DE ANCLAJE HS (50x50x50)</t>
  </si>
  <si>
    <t>AISLADOR DE SUSPENSION (DE DISCO) ANSI 52 - 1, 15 KV.</t>
  </si>
  <si>
    <t>CABLE DE ACERO 3/8" (guia para izado)</t>
  </si>
  <si>
    <t>VARILLA DE ANCLAJE (diametro según pasantes de base de poste)</t>
  </si>
  <si>
    <t>TANQUERO 8TN</t>
  </si>
  <si>
    <t>RECUPERADORA DE ASFALTO 460HP</t>
  </si>
  <si>
    <t>CHOFER: Tanqueros (E.O.C1)</t>
  </si>
  <si>
    <t>OP. FRESADORA DE PAVIMENTO ASFÁLTICO (E.O.C1 )</t>
  </si>
  <si>
    <t>MOTONIVELADORA 135 HP</t>
  </si>
  <si>
    <t>RODILLO P.C.VIBRATORIO 150 HP</t>
  </si>
  <si>
    <t>OP. MOTONIVELADORA (E.O.C1) (GRUPO I)</t>
  </si>
  <si>
    <t>OP. RODILLO AUTOPROPULSADO (E.O.C2)</t>
  </si>
  <si>
    <t>VOLQUETA  (12Ton)</t>
  </si>
  <si>
    <t>CARGADORA 170 HP/3 m3</t>
  </si>
  <si>
    <t>OP. CARGADORA FRONTAL (E.O.C1) (GRUPO I)</t>
  </si>
  <si>
    <t>CHOFER: Volquetas (E.O.C1)</t>
  </si>
  <si>
    <t>RODILLO P.C.VIBRATORIO 125 HP</t>
  </si>
  <si>
    <t>TANQUERO 10TN</t>
  </si>
  <si>
    <t>OP. TRACTOR CARRIL (E.O.C1)(GRUPO I)</t>
  </si>
  <si>
    <t>RODILLO VIBRATORIO LISO 142 HP</t>
  </si>
  <si>
    <t>CASCAJO GRUESO</t>
  </si>
  <si>
    <t>OP. MOTONIVELADORA (E.O.C1) GRUPO I)</t>
  </si>
  <si>
    <t>MAT. CRIBADO</t>
  </si>
  <si>
    <t>MAT.UNIF.GRUESO (SUB-BASE) TRITURADO</t>
  </si>
  <si>
    <t>MAT. LIGANTE (RELLENO MINERAL)</t>
  </si>
  <si>
    <t>ESCOBA AUTOPROPULSADA</t>
  </si>
  <si>
    <t>DISTRIBUIDOR DE ASFALTO 6TN</t>
  </si>
  <si>
    <t>OP. DISTRIBUIDOR DE ASFALTO (E.O.C2) (GRUPO II)</t>
  </si>
  <si>
    <t>OP. DE BARREDORA AUTOPROPULSADA (E.O.C2) (GRUPO II)</t>
  </si>
  <si>
    <t>ASFALTO RC 250</t>
  </si>
  <si>
    <t>DIESEL</t>
  </si>
  <si>
    <t>I</t>
  </si>
  <si>
    <t>RODILLO NEUMATICO 96 HP</t>
  </si>
  <si>
    <t>FINISHER</t>
  </si>
  <si>
    <t>RODILLO TANDEM 119 HP</t>
  </si>
  <si>
    <t>HORMIGON ASFALTICO</t>
  </si>
  <si>
    <t>EMULSION ASFALTICA</t>
  </si>
  <si>
    <t>MAT.UNIF.MEDIANO (BASE)</t>
  </si>
  <si>
    <t>OP. ACABADORA DE PAVIMENTO ASFÁLTICO (E.O.C2) (GRUPO II)</t>
  </si>
  <si>
    <t>EXCAVADORA 128 HP</t>
  </si>
  <si>
    <t>OP. EXCAVADORA (E.O.C1) (GRUPO I)</t>
  </si>
  <si>
    <t>EXCAVADORA 222 HP</t>
  </si>
  <si>
    <t>ALBAÑIL (E.O.D2)</t>
  </si>
  <si>
    <t>COMPACTADOR PES. MANUAL 5HP</t>
  </si>
  <si>
    <t>CASCAJO MEDIANO</t>
  </si>
  <si>
    <t>Concretera de 1 saco (13hp)</t>
  </si>
  <si>
    <t>AGUA</t>
  </si>
  <si>
    <t>PIEDRA # 4</t>
  </si>
  <si>
    <t>ARENA</t>
  </si>
  <si>
    <t>CEMENTO</t>
  </si>
  <si>
    <t>Vibrador de hormigón 1HP</t>
  </si>
  <si>
    <t>CARPINTERO (E.O.D2)</t>
  </si>
  <si>
    <t>ENCOFRADO (estructuras)</t>
  </si>
  <si>
    <t>ADITIVO ACELERANTE PLASTIFICANTE</t>
  </si>
  <si>
    <t>INHIBIDOR DE CORROSION - CARBOXILATO DE AMINA - HORMIGON MEZCLA</t>
  </si>
  <si>
    <t>Glb</t>
  </si>
  <si>
    <t>lt</t>
  </si>
  <si>
    <t>CORTADORA-DOBLADORA</t>
  </si>
  <si>
    <t>FIERRERO (E.O.D2)</t>
  </si>
  <si>
    <t>COMPACTADOR MED. MANUAL</t>
  </si>
  <si>
    <t>ENROCADO (hasta D=60cm)</t>
  </si>
  <si>
    <t>Geotextil ( No tejido 1600 )</t>
  </si>
  <si>
    <t>M2</t>
  </si>
  <si>
    <t>EQUIPO OXICORTE</t>
  </si>
  <si>
    <t>ESMERIL</t>
  </si>
  <si>
    <t>WINCHE</t>
  </si>
  <si>
    <t>OP. DE EQUIPO LIVIANO (E.O.D2)</t>
  </si>
  <si>
    <t>ACERO ESTRUCTURAL ASTM A36</t>
  </si>
  <si>
    <t>DILUYENTE</t>
  </si>
  <si>
    <t>SOLDADURA 7018</t>
  </si>
  <si>
    <t>ACCESORIOS (PERNOS, ETC)</t>
  </si>
  <si>
    <t>CARBOXILATO DE AMINA  - METAL</t>
  </si>
  <si>
    <t>WYPE BLANCO</t>
  </si>
  <si>
    <t>gal</t>
  </si>
  <si>
    <t>galon</t>
  </si>
  <si>
    <t>OP. GRUA (E.O.C1) (GRUPO I)</t>
  </si>
  <si>
    <t>ELECTRICISTA (E.O.D2)</t>
  </si>
  <si>
    <t>Poste de hormigon 12mts x 500Kg</t>
  </si>
  <si>
    <t>CAMION CANASTA AISLADO 13 metros</t>
  </si>
  <si>
    <t>ESCALERA TELESCOPICA</t>
  </si>
  <si>
    <t>Estructuras (3CA; 3CD; 3CR; 3CP; 3HDT)</t>
  </si>
  <si>
    <t>TECNICO LINIERO ELECTRICO</t>
  </si>
  <si>
    <t>Varilla de ancla de acero galvanizada, tuerca y arandela 16x1800 mm (5/8"x71")</t>
  </si>
  <si>
    <t>Cable de acero galvanizado, 7 hilos, 9,51 mm (3/8")</t>
  </si>
  <si>
    <t>Bloque de hormigón para ancla, con
agujero de 20mm, diametro de la base
400mm, altura de a parte cilindrica
100mm, altura de la parte tronco conica
100mm, diametro de la base superior
150mm</t>
  </si>
  <si>
    <t>Guardacabo acero galvanizado 9.51mm (3/8")</t>
  </si>
  <si>
    <t>Aislador tipo Retenida, Porcelana ANSI 54-2</t>
  </si>
  <si>
    <t>ABRAZADERA CIRCULAR DE PLATINA 50mmx6"; 3 PERNOS</t>
  </si>
  <si>
    <t>BRAZO P/ TENSOR FAROL DE TUBO 2" Ø ; 1,50 MT DE LONG.</t>
  </si>
  <si>
    <t>MORDAZA, 2 PERNOS;P/CABLESACERO Ø=9mm y Ø=10mm</t>
  </si>
  <si>
    <t>GUARDACABO PARA CABLE DE ACERO  Ø=9mm</t>
  </si>
  <si>
    <t>AISLADOR RETENIDA; CLASE ANSI 543;RED 22GRDY/13,2KV</t>
  </si>
  <si>
    <t>CABLE/ACERO GALV. SIEMENS MARTI; 7 HIL,  Ø=9mm; 3/8" 3153KG</t>
  </si>
  <si>
    <t>VARILLA DE ANCLAJE   Ø= 5/8" ; 1,80 MT DE LONG.</t>
  </si>
  <si>
    <t>BLOQUE DE ANCLAJE  40 X 27 X 10 CMT.</t>
  </si>
  <si>
    <t>CHOFER: Otros camiones (Estr.Oc.C1)</t>
  </si>
  <si>
    <t>MARTILLO  NEUMATICO</t>
  </si>
  <si>
    <t>Maquina perforadora</t>
  </si>
  <si>
    <t>Op. de perforadora</t>
  </si>
  <si>
    <t>Ensayos de laboratorio (Inc. Informe Geofisico)</t>
  </si>
  <si>
    <t>Grua 45 ton - Barrenadora</t>
  </si>
  <si>
    <t>Equipo de Barrenado</t>
  </si>
  <si>
    <t>Tuberia  Tremie</t>
  </si>
  <si>
    <t>GRUA ESTACIONARIA/ TELESCOPICA E.O.C1)</t>
  </si>
  <si>
    <t>BENTONITA</t>
  </si>
  <si>
    <t>Hormigon premezclado fc=350 kg/cm bombeable (no inc. transporte)</t>
  </si>
  <si>
    <t>VARIOS( AGUA,CAMISA METAL-BOCA, ETC).</t>
  </si>
  <si>
    <t>Acero de refuerzo en barras (fy= 4200 kg/cm2) Varillas grado interm. corr. 8-32 mm</t>
  </si>
  <si>
    <t>gbl</t>
  </si>
  <si>
    <t>GRUA DE ORUGAS (45 T)</t>
  </si>
  <si>
    <t>MARTILLO DIESEL</t>
  </si>
  <si>
    <t>OP. GRUA - TELESCOPICA (E.O.C1) (GRUPO I)</t>
  </si>
  <si>
    <t>INSPECTOR DE OBRA (E.O.B3)</t>
  </si>
  <si>
    <t>ENSAYOS DE INTEGRIDAD,
SENSORES (deformimetro -
acelerometro) CON CABLES.
REGISTRO</t>
  </si>
  <si>
    <t>GLB</t>
  </si>
  <si>
    <t>PIEDRA  #3/8</t>
  </si>
  <si>
    <t>PLOMERO (E.O.D2)</t>
  </si>
  <si>
    <t>TUBO PVC DRENAJE CORRUGADO ø 160 mm</t>
  </si>
  <si>
    <t>TUBERIA PVC Ø110mm PARA DRENAJE</t>
  </si>
  <si>
    <t>TUB DESAGÜE EC          110mm X 3m</t>
  </si>
  <si>
    <t>CARBOXILATO DE AMINA  - HORMIGON MEZCLA</t>
  </si>
  <si>
    <t>ADITIVO PLASTIFICANTE</t>
  </si>
  <si>
    <t>Hormigon premezclado f´c=280 kg/cm vaciado directo</t>
  </si>
  <si>
    <t>ENCOFRADO</t>
  </si>
  <si>
    <t>Viga pretensada fc=500 kg/cm2H=1.20m;L 25m (incluye transporte y montaje)</t>
  </si>
  <si>
    <t>Adhesivo Epoxico (hormigon fresco a endurecido)</t>
  </si>
  <si>
    <t>Mortero de alta resitencia</t>
  </si>
  <si>
    <t>Tabla semidura ( encofrado de 1"x 4m )</t>
  </si>
  <si>
    <t>Cuarton semiduro ( encofrado )</t>
  </si>
  <si>
    <t>Tira semidura ( encofrado de 1"x 4m )</t>
  </si>
  <si>
    <t>Clavos de 2" a 3 1/2"( p/ encof. )</t>
  </si>
  <si>
    <t>NEOPRENO TIPO STUP (40x40x7 cm)</t>
  </si>
  <si>
    <t>cm3</t>
  </si>
  <si>
    <t>JUNTA DILATACION DE NEOPRENO MODULOS DE (432x54x1830)MM</t>
  </si>
  <si>
    <t>Compresor 2.0 HP 8gl (para pintar)</t>
  </si>
  <si>
    <t>SOLDADORA ELECTRICA</t>
  </si>
  <si>
    <t>Winche de 10 t manual</t>
  </si>
  <si>
    <t>GRUA 20 Ton</t>
  </si>
  <si>
    <t>Soldador en construcción</t>
  </si>
  <si>
    <t>PINTOR (E.O.D2)</t>
  </si>
  <si>
    <t>SOLDADURA 70-18 ( 1/8"). 29 Palillos x Kg</t>
  </si>
  <si>
    <t>Acero estructural ASTM A588 o A70950W</t>
  </si>
  <si>
    <t>GRUA 40 ton</t>
  </si>
  <si>
    <t>Acero estructural ASTM A572 Gr. 50</t>
  </si>
  <si>
    <t>Pernos anclaje 16mm x 350mm</t>
  </si>
  <si>
    <t>Tub. Desague EC D=160mm-L=3m</t>
  </si>
  <si>
    <t>Colgador tipo perla galvanizada D=160mm</t>
  </si>
  <si>
    <t>MAT.GRANU.(EXPLOT. Y CARGADA)</t>
  </si>
  <si>
    <t>ELEVADOR CANASTA</t>
  </si>
  <si>
    <t>OP. GRUA (ELEVADOR CANASTA) (GRUPO I)</t>
  </si>
  <si>
    <t>Geomalla triaxial de polipropileno</t>
  </si>
  <si>
    <t>Mortero de alta resistencia</t>
  </si>
  <si>
    <t>PLACA POLICARBONATO 5.90x2.10m</t>
  </si>
  <si>
    <t>ELEMENTOS DE SUJECION</t>
  </si>
  <si>
    <t>Escoba mecánica autopropulsada</t>
  </si>
  <si>
    <t>APLICADOR TERMOPLASTICO</t>
  </si>
  <si>
    <t>MICROESFERAS DE VIDRIO</t>
  </si>
  <si>
    <t>PINTURA TERMOPLASTICA</t>
  </si>
  <si>
    <t xml:space="preserve">KG </t>
  </si>
  <si>
    <t>OP. COMPRESOR (E.O.C2) (GRUPO II)</t>
  </si>
  <si>
    <t>MICROESFERAS</t>
  </si>
  <si>
    <t>EQUIPO MEZCLA BITUMINOSA (TACHA)</t>
  </si>
  <si>
    <t>ADHESIVO  BITUMINOSO</t>
  </si>
  <si>
    <t>MARCADOR DE PAVIMENTO BIDIRECCIONAL (SIN ESPIGO)</t>
  </si>
  <si>
    <t xml:space="preserve"> MAESTRO MAYOR EN EJECUCIÓN DE OBRAS CIVILES (E.O.C1)</t>
  </si>
  <si>
    <t>TECNICO OBRAS CIVILES (E.O.C2)</t>
  </si>
  <si>
    <t>PLATINA REF/ALUM. 1.1/2"x1/8"</t>
  </si>
  <si>
    <t>Bloque de anclaje H.S. f´c 210kg/cm2 (40x40x40cm)</t>
  </si>
  <si>
    <t>PINTURA PRIMER GRIS</t>
  </si>
  <si>
    <t>FONDO PARA SEÑAL</t>
  </si>
  <si>
    <t>PATA TUBO HG (2"x2 mm)</t>
  </si>
  <si>
    <t>ACCESORIOS</t>
  </si>
  <si>
    <t>PLACA / ALUMINIO e=2 mm</t>
  </si>
  <si>
    <t>PAPEL REFLEC. GRADO/ DIAMANTE.( LEYENDA  )</t>
  </si>
  <si>
    <t>Base/Sop.Plancha 1.22x2.44x3 mm , 70.10 kg/plancha</t>
  </si>
  <si>
    <t>BLOQUE DE ANCLAJE H.S f´c=210kg/cm2 (40x40x40)</t>
  </si>
  <si>
    <t>Soldadura 6011, 1/8" ( 1 kg = 38.0 palillos)</t>
  </si>
  <si>
    <t>Bloque de anclaje H.S. f´c=210kg/cm2 (40x40x40cm)</t>
  </si>
  <si>
    <t>Papel reflec. grado/diamante (leyenda)</t>
  </si>
  <si>
    <t>Platina 1 1/2"x1/8" (3 mm) , 0.90 kg/m</t>
  </si>
  <si>
    <t>Tubo cuadrado de H.G. (50x50x2 mm)</t>
  </si>
  <si>
    <t>Perno cabeza de coco 1/4 x 3</t>
  </si>
  <si>
    <t>Soldadura punto azul 6011, 1/8" ( 1 kg = 38.0 palillos )</t>
  </si>
  <si>
    <t>Hormigón Simple fc=180kg/cm2</t>
  </si>
  <si>
    <t>BLOQUE DE ANCLAJE H.S. f´c=210kg/cm2 (40x40x40)</t>
  </si>
  <si>
    <t>BBase/Sop.Plancha 1.22x2.44x3 mm , 70.10 kg/plancha</t>
  </si>
  <si>
    <t>PINTURA REFLECTIVA ( sin perlas )</t>
  </si>
  <si>
    <t>PERFIL TIPO 12 1/2 PIES (3.81 m)</t>
  </si>
  <si>
    <t>TERMINAL DE GUARDAVIA (e = 2.5 mm)</t>
  </si>
  <si>
    <t>PERNOS DE 5/8"x1.1/4</t>
  </si>
  <si>
    <t>POSTES DE HG (h= 1.8m)</t>
  </si>
  <si>
    <t>ANTICORROSIVO CROMATO 5 (CO)</t>
  </si>
  <si>
    <t>Tubo cuadrado 2"x2mmx6m (2,93Kg)</t>
  </si>
  <si>
    <t>gl</t>
  </si>
  <si>
    <t>CINTA PELIGRO</t>
  </si>
  <si>
    <t>CUARTON SEMIDURO (ENCOFRADO)</t>
  </si>
  <si>
    <t>TIRA ENCOFRADO SEMIDURA</t>
  </si>
  <si>
    <t>TABLA ENCOFRADO SEMIDURA</t>
  </si>
  <si>
    <t>Platina 1 1/2"x1/8" (3 mm) , 0.90 kg/m, 6 m</t>
  </si>
  <si>
    <t>Perno galv. de 5/8" x 4" (incluye 2anillos)</t>
  </si>
  <si>
    <t xml:space="preserve"> PINTURA REFLECTIVA ( con perlas )</t>
  </si>
  <si>
    <t>PINTURA REFLECTIVA ( con perlas )</t>
  </si>
  <si>
    <t>TANQUE PROTECTOR VIAL  DE POLIETILENO  INC. BASE</t>
  </si>
  <si>
    <t>PARANTE VIAL DE POLIETILENO ENROSCABLE DE H= 1.41M D 0,74 M</t>
  </si>
  <si>
    <t>CONO C/CINTA REFLECTIVA h=90cm</t>
  </si>
  <si>
    <t>SEÑAL LUMINOSA (0.30x0.20m) inc.bateria 6V</t>
  </si>
  <si>
    <t>CONO C/CINTA REFLECTIVA h=70cm</t>
  </si>
  <si>
    <t>TIRRAJE PLASTICO</t>
  </si>
  <si>
    <t>TANQUERO 14TN</t>
  </si>
  <si>
    <t>CABINA SANITARIA PORTATIL</t>
  </si>
  <si>
    <t>TUBO HG ( 2"x2 mm )</t>
  </si>
  <si>
    <t>LAMINA GALVANIZADA 1/16"</t>
  </si>
  <si>
    <t>PLATINA REF H.G. 3/4"x1/8"</t>
  </si>
  <si>
    <t>BLOQUE DE ANCLAJE H.S. }f´c=210kg/cm2 (25x25x60)</t>
  </si>
  <si>
    <t>Tanque metalico c/tapa 55gl</t>
  </si>
  <si>
    <t>CAMIONETA DC 4X2</t>
  </si>
  <si>
    <t>CHOFER (E.O.C1)</t>
  </si>
  <si>
    <t>MATERIAL DIDACTICO</t>
  </si>
  <si>
    <t>TOMA DE MUESTRA CON SONOMETRO (MUESTREO POR DIA)</t>
  </si>
  <si>
    <t>Material particulado PM2.5</t>
  </si>
  <si>
    <t>Material particulado PM10</t>
  </si>
  <si>
    <t>MONITOREO DE CALIDAD DE AGUA</t>
  </si>
  <si>
    <t>PLAZO = 180 DIAS</t>
  </si>
  <si>
    <t>Calidad de Aire Ambiente - Monitoreo
de Monóxido de Carbono CO (8horas),
Dióxido de Nitrogeno NO2 (1 hora), Dióxido de Azufre SO2 (24 horas), y Ozono O3 (8 horas).</t>
  </si>
  <si>
    <t>Retiro de estructuras de soporte en red aérea de media tensión</t>
  </si>
  <si>
    <t>PIEDRA TRITURADA (SUB-DREN)</t>
  </si>
  <si>
    <t>TRANSPORTE DE MATERIALES PÉTREOS*</t>
  </si>
  <si>
    <t>Viga California T fc=450 kg/cm2  l=25m</t>
  </si>
  <si>
    <t>APOYO CON MORTERO DE ALTA RESISTENCIA fc=350 kg/cm2</t>
  </si>
  <si>
    <t>APOYO DE NEOPRENO - TIPO STUP (40x40x7 cm)</t>
  </si>
  <si>
    <t>Pernos de anclaje A193 GR B7 d=16mm</t>
  </si>
  <si>
    <t>SUB-BASE CLASE 3</t>
  </si>
  <si>
    <t>180 DIAS = 6MESES</t>
  </si>
  <si>
    <t>PRESUPUESTO: SEIS MILLONES CIENTO CUARENTA Y DOS MIL DOSCIENTOS OCHENTA Y CUATRO CON 05/100 US DOLARES, SIN IVA</t>
  </si>
  <si>
    <t xml:space="preserve">No. </t>
  </si>
  <si>
    <t>Rubro / Descripción</t>
  </si>
  <si>
    <t>Precio referencial unitario</t>
  </si>
  <si>
    <t>Precio referencial global</t>
  </si>
  <si>
    <t>unidad</t>
  </si>
  <si>
    <t>cantidad</t>
  </si>
  <si>
    <t>No.</t>
  </si>
  <si>
    <t>Descripción</t>
  </si>
  <si>
    <t>Cantidad</t>
  </si>
  <si>
    <t>Unidad</t>
  </si>
  <si>
    <t>Precio referencia unitario</t>
  </si>
  <si>
    <t xml:space="preserve">Precio relativo del rubro </t>
  </si>
  <si>
    <t>Agregado Ecuatoriano del rubro</t>
  </si>
  <si>
    <t>Agregado Ecuatoriano Ponderado</t>
  </si>
  <si>
    <t>OBRAS PRELIMINARES</t>
  </si>
  <si>
    <t>MOVIMIENTO DE TIERRA</t>
  </si>
  <si>
    <t>ESTRUCTURA DE PAVIMENTO</t>
  </si>
  <si>
    <t xml:space="preserve">ESTRUCTURA DE PAVIMENTO (TRAMO 1 Y TRAMO 2: 0+000 HASTA 2+940) </t>
  </si>
  <si>
    <t>BASE ESTABILIZADA</t>
  </si>
  <si>
    <t xml:space="preserve">ESTRUCTURA DE PAVIMENTO (TRAMO 3: 2+940 HASTA 9+172) </t>
  </si>
  <si>
    <t>DRENAJE TRANSVERSAL</t>
  </si>
  <si>
    <t>OBRAS PRELIMINARES PARA DRENAJE</t>
  </si>
  <si>
    <t>DUCTOS CAJON</t>
  </si>
  <si>
    <t>CABEZALES DE DESCARGA PARA DUCTOS CAJÓN</t>
  </si>
  <si>
    <t>INSTALACIONES ELECTRICAS</t>
  </si>
  <si>
    <t>MEDIA TENSION</t>
  </si>
  <si>
    <t>PUENTE SOBE EL RIO CONGO L= 25m</t>
  </si>
  <si>
    <t>CIMENTACIÓN PROFUNDA</t>
  </si>
  <si>
    <t>SUBESTRUCTURA</t>
  </si>
  <si>
    <t>ESTRIBOS</t>
  </si>
  <si>
    <t>PROTECCIÓN HIDRÁULICA Y DRENES</t>
  </si>
  <si>
    <t>ESTRUCTURA</t>
  </si>
  <si>
    <t>SUPERESTRUCTURA</t>
  </si>
  <si>
    <t>VIGAS Y APOYOS</t>
  </si>
  <si>
    <t>VIGAS DIAFRAGMAS</t>
  </si>
  <si>
    <t>LOSA DE PUENTE Y JUNTAS</t>
  </si>
  <si>
    <t>BARANDAL DE PROTECCION</t>
  </si>
  <si>
    <t>DRENAJE LONGITUDINAL</t>
  </si>
  <si>
    <t>LOSA DE APROXIMACIÓN</t>
  </si>
  <si>
    <t>CAPA DE RODADURA</t>
  </si>
  <si>
    <t>ILUMINACION</t>
  </si>
  <si>
    <t>PROTECCIONES</t>
  </si>
  <si>
    <t>PROTECCIÓN DE RIVERAS</t>
  </si>
  <si>
    <t>PARADERO BUS</t>
  </si>
  <si>
    <t>SEÑALIZACION</t>
  </si>
  <si>
    <t>SEÑALIZACION HORIZONTAL</t>
  </si>
  <si>
    <t>SEÑALIZACION VERTICAL</t>
  </si>
  <si>
    <t>SEÑALIZACION TEMPORAL</t>
  </si>
  <si>
    <t>AMBIENTALES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</si>
</sst>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quot;$&quot;* #,##0.00_ ;_ &quot;$&quot;* \-#,##0.00_ ;_ &quot;$&quot;* &quot;-&quot;??_ ;_ @_ "/>
    <numFmt numFmtId="43" formatCode="_ * #,##0.00_ ;_ * \-#,##0.00_ ;_ * &quot;-&quot;??_ ;_ @_ "/>
    <numFmt numFmtId="164" formatCode="_(&quot;$&quot;\ * #,##0.00_);_(&quot;$&quot;\ * \(#,##0.00\);_(&quot;$&quot;\ * &quot;-&quot;??_);_(@_)"/>
    <numFmt numFmtId="165" formatCode="_(* #,##0.00_);_(* \(#,##0.00\);_(* &quot;-&quot;??_);_(@_)"/>
    <numFmt numFmtId="166" formatCode="_-* #,##0.00\ &quot;€&quot;_-;\-* #,##0.00\ &quot;€&quot;_-;_-* &quot;-&quot;??\ &quot;€&quot;_-;_-@_-"/>
    <numFmt numFmtId="167" formatCode="_-* #,##0.00\ _€_-;\-* #,##0.00\ _€_-;_-* &quot;-&quot;??\ _€_-;_-@_-"/>
    <numFmt numFmtId="168" formatCode="#,##0.000"/>
    <numFmt numFmtId="169" formatCode="&quot;N$&quot;#,##0.00_);\(&quot;N$&quot;#,##0.00\)"/>
    <numFmt numFmtId="170" formatCode="&quot;N$&quot;#,##0_);\(&quot;N$&quot;#,##0\)"/>
    <numFmt numFmtId="171" formatCode="0.0000"/>
    <numFmt numFmtId="172" formatCode="_([$$-300A]\ * #,##0.00_);_([$$-300A]\ * \(#,##0.00\);_([$$-300A]\ * &quot;-&quot;??_);_(@_)"/>
    <numFmt numFmtId="173" formatCode="0.000%"/>
    <numFmt numFmtId="174" formatCode="_(* #,##0.000_);_(* \(#,##0.000\);_(* &quot;-&quot;??_);_(@_)"/>
    <numFmt numFmtId="175" formatCode="_(* #,##0.00_);_(* \(#,##0.00\);_(* \-??_);_(@_)"/>
    <numFmt numFmtId="176" formatCode="_(* #,##0.00000_);_(* \(#,##0.00000\);_(* &quot;-&quot;??_);_(@_)"/>
    <numFmt numFmtId="177" formatCode="0.0000%"/>
    <numFmt numFmtId="178" formatCode="0.000"/>
    <numFmt numFmtId="179" formatCode="0.00000"/>
    <numFmt numFmtId="180" formatCode="_(&quot;$&quot;* #,##0.00_);_(&quot;$&quot;* \(#,##0.00\);_(&quot;$&quot;* &quot;-&quot;??_);_(@_)"/>
    <numFmt numFmtId="181" formatCode="#,##0.00\ &quot;pta&quot;;\-#,##0.00\ &quot;pta&quot;"/>
    <numFmt numFmtId="182" formatCode="0.00_ ;[Red]\-0.00\ "/>
  </numFmts>
  <fonts count="42" x14ac:knownFonts="1">
    <font>
      <sz val="11"/>
      <color theme="1"/>
      <name val="Calibri"/>
      <family val="2"/>
      <scheme val="minor"/>
    </font>
    <font>
      <sz val="10"/>
      <name val="Arial"/>
      <family val="2"/>
    </font>
    <font>
      <sz val="12"/>
      <name val="Arial"/>
      <family val="2"/>
    </font>
    <font>
      <sz val="18"/>
      <name val="Arial"/>
      <family val="2"/>
    </font>
    <font>
      <sz val="8"/>
      <name val="Arial"/>
      <family val="2"/>
    </font>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b/>
      <sz val="10"/>
      <name val="Calibri"/>
      <family val="2"/>
      <scheme val="minor"/>
    </font>
    <font>
      <sz val="10"/>
      <name val="Calibri"/>
      <family val="2"/>
      <scheme val="minor"/>
    </font>
    <font>
      <sz val="10"/>
      <color theme="1"/>
      <name val="Calibri"/>
      <family val="2"/>
      <scheme val="minor"/>
    </font>
    <font>
      <sz val="10"/>
      <name val="Courier"/>
      <family val="3"/>
    </font>
    <font>
      <b/>
      <sz val="16"/>
      <name val="Calibri"/>
      <family val="2"/>
      <scheme val="minor"/>
    </font>
    <font>
      <sz val="12"/>
      <name val="Calibri"/>
      <family val="2"/>
      <scheme val="minor"/>
    </font>
    <font>
      <sz val="12"/>
      <color theme="1"/>
      <name val="Calibri"/>
      <family val="2"/>
      <scheme val="minor"/>
    </font>
    <font>
      <sz val="10"/>
      <color rgb="FF000000"/>
      <name val="Calibri"/>
      <family val="2"/>
      <scheme val="minor"/>
    </font>
    <font>
      <b/>
      <sz val="10"/>
      <color rgb="FF000000"/>
      <name val="Calibri"/>
      <family val="2"/>
      <scheme val="minor"/>
    </font>
    <font>
      <sz val="11"/>
      <color rgb="FF000000"/>
      <name val="Calibri"/>
      <family val="2"/>
      <charset val="204"/>
    </font>
    <font>
      <b/>
      <sz val="11"/>
      <color indexed="8"/>
      <name val="Calibri"/>
      <family val="2"/>
      <scheme val="minor"/>
    </font>
    <font>
      <sz val="8"/>
      <name val="Calibri"/>
      <family val="2"/>
      <scheme val="minor"/>
    </font>
    <font>
      <u/>
      <sz val="7.5"/>
      <color indexed="12"/>
      <name val="Arial"/>
      <family val="2"/>
    </font>
    <font>
      <b/>
      <sz val="14"/>
      <name val="Calibri"/>
      <family val="2"/>
      <scheme val="minor"/>
    </font>
    <font>
      <sz val="12"/>
      <name val="Times New Roman"/>
      <family val="1"/>
    </font>
    <font>
      <sz val="11"/>
      <color indexed="8"/>
      <name val="Calibri"/>
      <family val="2"/>
    </font>
    <font>
      <sz val="10"/>
      <color rgb="FFFF0000"/>
      <name val="Calibri"/>
      <family val="2"/>
      <scheme val="minor"/>
    </font>
    <font>
      <b/>
      <i/>
      <sz val="10"/>
      <name val="Calibri"/>
      <family val="2"/>
      <scheme val="minor"/>
    </font>
    <font>
      <i/>
      <u/>
      <sz val="10"/>
      <name val="Calibri"/>
      <family val="2"/>
      <scheme val="minor"/>
    </font>
    <font>
      <b/>
      <sz val="12"/>
      <name val="Calibri"/>
      <family val="2"/>
      <scheme val="minor"/>
    </font>
    <font>
      <b/>
      <u/>
      <sz val="10"/>
      <name val="Calibri"/>
      <family val="2"/>
      <scheme val="minor"/>
    </font>
    <font>
      <sz val="10"/>
      <color theme="0"/>
      <name val="Calibri"/>
      <family val="2"/>
      <scheme val="minor"/>
    </font>
    <font>
      <b/>
      <sz val="10"/>
      <color rgb="FFFF0000"/>
      <name val="Calibri"/>
      <family val="2"/>
      <scheme val="minor"/>
    </font>
    <font>
      <sz val="9"/>
      <color theme="1"/>
      <name val="Arial"/>
      <family val="2"/>
    </font>
    <font>
      <sz val="10"/>
      <color indexed="8"/>
      <name val="Arial"/>
      <family val="2"/>
    </font>
    <font>
      <sz val="10"/>
      <name val="MS Sans Serif"/>
      <family val="2"/>
    </font>
    <font>
      <sz val="10"/>
      <color theme="1"/>
      <name val="Arial"/>
      <family val="2"/>
    </font>
    <font>
      <sz val="9"/>
      <color rgb="FF000000"/>
      <name val="Arial"/>
      <family val="2"/>
    </font>
    <font>
      <sz val="12"/>
      <color rgb="FF000000"/>
      <name val="Calibri"/>
      <family val="2"/>
      <scheme val="minor"/>
    </font>
    <font>
      <sz val="12"/>
      <color rgb="FF000000"/>
      <name val="Arial"/>
      <family val="2"/>
    </font>
    <font>
      <b/>
      <sz val="12"/>
      <color rgb="FF000000"/>
      <name val="Calibri"/>
      <family val="2"/>
      <scheme val="minor"/>
    </font>
    <font>
      <b/>
      <sz val="12"/>
      <color indexed="8"/>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61">
    <border>
      <left/>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rgb="FF333333"/>
      </left>
      <right style="thin">
        <color rgb="FF333333"/>
      </right>
      <top style="thin">
        <color rgb="FF333333"/>
      </top>
      <bottom style="thin">
        <color rgb="FF333333"/>
      </bottom>
      <diagonal/>
    </border>
    <border>
      <left style="medium">
        <color indexed="64"/>
      </left>
      <right style="thin">
        <color rgb="FF333333"/>
      </right>
      <top style="medium">
        <color indexed="64"/>
      </top>
      <bottom style="medium">
        <color indexed="64"/>
      </bottom>
      <diagonal/>
    </border>
    <border>
      <left style="thin">
        <color rgb="FF333333"/>
      </left>
      <right style="thin">
        <color rgb="FF333333"/>
      </right>
      <top style="medium">
        <color indexed="64"/>
      </top>
      <bottom style="medium">
        <color indexed="64"/>
      </bottom>
      <diagonal/>
    </border>
    <border>
      <left style="thin">
        <color rgb="FF333333"/>
      </left>
      <right style="medium">
        <color indexed="64"/>
      </right>
      <top style="medium">
        <color indexed="64"/>
      </top>
      <bottom style="medium">
        <color indexed="64"/>
      </bottom>
      <diagonal/>
    </border>
    <border>
      <left style="medium">
        <color indexed="64"/>
      </left>
      <right style="thin">
        <color rgb="FF333333"/>
      </right>
      <top style="thin">
        <color rgb="FF333333"/>
      </top>
      <bottom style="thin">
        <color rgb="FF333333"/>
      </bottom>
      <diagonal/>
    </border>
    <border>
      <left style="thin">
        <color rgb="FF333333"/>
      </left>
      <right style="medium">
        <color indexed="64"/>
      </right>
      <top style="thin">
        <color rgb="FF333333"/>
      </top>
      <bottom style="thin">
        <color rgb="FF333333"/>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auto="1"/>
      </left>
      <right style="thin">
        <color auto="1"/>
      </right>
      <top/>
      <bottom/>
      <diagonal/>
    </border>
    <border>
      <left style="thin">
        <color indexed="64"/>
      </left>
      <right style="medium">
        <color indexed="64"/>
      </right>
      <top/>
      <bottom style="medium">
        <color indexed="64"/>
      </bottom>
      <diagonal/>
    </border>
    <border>
      <left style="medium">
        <color indexed="64"/>
      </left>
      <right style="thin">
        <color rgb="FF333333"/>
      </right>
      <top/>
      <bottom style="thin">
        <color rgb="FF333333"/>
      </bottom>
      <diagonal/>
    </border>
    <border>
      <left style="thin">
        <color rgb="FF333333"/>
      </left>
      <right style="medium">
        <color indexed="64"/>
      </right>
      <top/>
      <bottom style="thin">
        <color rgb="FF333333"/>
      </bottom>
      <diagonal/>
    </border>
    <border>
      <left style="thin">
        <color indexed="8"/>
      </left>
      <right style="thin">
        <color indexed="8"/>
      </right>
      <top/>
      <bottom/>
      <diagonal/>
    </border>
    <border>
      <left style="thin">
        <color indexed="8"/>
      </left>
      <right/>
      <top/>
      <bottom/>
      <diagonal/>
    </border>
    <border>
      <left style="thin">
        <color indexed="64"/>
      </left>
      <right style="thin">
        <color indexed="8"/>
      </right>
      <top/>
      <bottom/>
      <diagonal/>
    </border>
    <border>
      <left style="thin">
        <color rgb="FF000000"/>
      </left>
      <right style="thin">
        <color rgb="FF000000"/>
      </right>
      <top style="thin">
        <color rgb="FF000000"/>
      </top>
      <bottom style="thin">
        <color rgb="FF000000"/>
      </bottom>
      <diagonal/>
    </border>
  </borders>
  <cellStyleXfs count="74">
    <xf numFmtId="0" fontId="0" fillId="0" borderId="0"/>
    <xf numFmtId="0" fontId="1" fillId="0" borderId="0"/>
    <xf numFmtId="4" fontId="2" fillId="0" borderId="0" applyFont="0" applyFill="0" applyBorder="0" applyAlignment="0" applyProtection="0"/>
    <xf numFmtId="3"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3" fillId="0" borderId="0" applyNumberFormat="0" applyFont="0" applyFill="0" applyAlignment="0" applyProtection="0"/>
    <xf numFmtId="0" fontId="4" fillId="0" borderId="0" applyNumberFormat="0" applyFont="0" applyFill="0" applyAlignment="0" applyProtection="0"/>
    <xf numFmtId="10" fontId="2" fillId="0" borderId="0" applyFont="0" applyFill="0" applyBorder="0" applyAlignment="0" applyProtection="0"/>
    <xf numFmtId="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0" fontId="1" fillId="0" borderId="0"/>
    <xf numFmtId="0" fontId="13" fillId="0" borderId="0"/>
    <xf numFmtId="164" fontId="5"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9" fontId="5" fillId="0" borderId="0" applyFont="0" applyFill="0" applyBorder="0" applyAlignment="0" applyProtection="0"/>
    <xf numFmtId="9" fontId="5" fillId="0" borderId="0" applyFont="0" applyFill="0" applyBorder="0" applyAlignment="0" applyProtection="0"/>
    <xf numFmtId="0" fontId="19" fillId="0" borderId="0"/>
    <xf numFmtId="0" fontId="5" fillId="0" borderId="0"/>
    <xf numFmtId="172"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0" fontId="1" fillId="0" borderId="0"/>
    <xf numFmtId="9" fontId="5" fillId="0" borderId="0" applyFont="0" applyFill="0" applyBorder="0" applyAlignment="0" applyProtection="0"/>
    <xf numFmtId="0" fontId="5" fillId="0" borderId="0"/>
    <xf numFmtId="16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44" fontId="5" fillId="0" borderId="0" applyFont="0" applyFill="0" applyBorder="0" applyAlignment="0" applyProtection="0"/>
    <xf numFmtId="0" fontId="1" fillId="0" borderId="0"/>
    <xf numFmtId="43" fontId="1" fillId="0" borderId="0" applyFont="0" applyFill="0" applyBorder="0" applyAlignment="0" applyProtection="0"/>
    <xf numFmtId="0" fontId="22"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ill="0" applyBorder="0" applyAlignment="0" applyProtection="0"/>
    <xf numFmtId="175" fontId="1" fillId="0" borderId="0" applyFill="0" applyBorder="0" applyAlignment="0" applyProtection="0"/>
    <xf numFmtId="0" fontId="24" fillId="0" borderId="0"/>
    <xf numFmtId="165" fontId="25" fillId="0" borderId="0" applyFont="0" applyFill="0" applyBorder="0" applyAlignment="0" applyProtection="0"/>
    <xf numFmtId="0" fontId="1" fillId="0" borderId="0"/>
    <xf numFmtId="0" fontId="5" fillId="0" borderId="0"/>
    <xf numFmtId="9"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1" fillId="0" borderId="0"/>
    <xf numFmtId="180" fontId="1" fillId="0" borderId="0" applyFont="0" applyFill="0" applyBorder="0" applyAlignment="0" applyProtection="0"/>
    <xf numFmtId="44" fontId="5" fillId="0" borderId="0" applyFont="0" applyFill="0" applyBorder="0" applyAlignment="0" applyProtection="0"/>
    <xf numFmtId="0" fontId="25" fillId="0" borderId="0"/>
    <xf numFmtId="0" fontId="35" fillId="0" borderId="0"/>
    <xf numFmtId="0" fontId="1" fillId="0" borderId="0"/>
    <xf numFmtId="0" fontId="1" fillId="0" borderId="0"/>
    <xf numFmtId="0" fontId="1" fillId="0" borderId="0"/>
    <xf numFmtId="181" fontId="1" fillId="0" borderId="0" applyFont="0" applyFill="0" applyBorder="0" applyAlignment="0" applyProtection="0"/>
    <xf numFmtId="0" fontId="25" fillId="0" borderId="0"/>
  </cellStyleXfs>
  <cellXfs count="344">
    <xf numFmtId="0" fontId="0" fillId="0" borderId="0" xfId="0"/>
    <xf numFmtId="0" fontId="15" fillId="0" borderId="17" xfId="1" applyFont="1" applyBorder="1" applyAlignment="1" applyProtection="1">
      <alignment vertical="center"/>
      <protection hidden="1"/>
    </xf>
    <xf numFmtId="0" fontId="15" fillId="0" borderId="1" xfId="1" applyFont="1" applyBorder="1" applyAlignment="1">
      <alignment vertical="center"/>
    </xf>
    <xf numFmtId="0" fontId="15" fillId="0" borderId="1" xfId="1" applyFont="1" applyBorder="1" applyAlignment="1" applyProtection="1">
      <alignment vertical="center"/>
      <protection hidden="1"/>
    </xf>
    <xf numFmtId="0" fontId="6" fillId="3" borderId="28" xfId="0" applyFont="1" applyFill="1" applyBorder="1" applyAlignment="1">
      <alignment horizontal="center" vertical="center"/>
    </xf>
    <xf numFmtId="0" fontId="6" fillId="3" borderId="29" xfId="0" applyFont="1" applyFill="1" applyBorder="1" applyAlignment="1">
      <alignment horizontal="center" vertical="center"/>
    </xf>
    <xf numFmtId="165" fontId="6" fillId="3" borderId="29" xfId="15" applyFont="1" applyFill="1" applyBorder="1" applyAlignment="1">
      <alignment horizontal="center" vertical="center"/>
    </xf>
    <xf numFmtId="165" fontId="6" fillId="3" borderId="29" xfId="15" applyFont="1" applyFill="1" applyBorder="1" applyAlignment="1">
      <alignment horizontal="center" vertical="center" wrapText="1"/>
    </xf>
    <xf numFmtId="165" fontId="6" fillId="3" borderId="30" xfId="15" applyFont="1" applyFill="1" applyBorder="1" applyAlignment="1">
      <alignment horizontal="center" vertical="center"/>
    </xf>
    <xf numFmtId="0" fontId="0" fillId="0" borderId="0" xfId="0" applyAlignment="1">
      <alignment vertical="center"/>
    </xf>
    <xf numFmtId="4" fontId="15" fillId="0" borderId="1" xfId="1" applyNumberFormat="1" applyFont="1" applyBorder="1" applyAlignment="1" applyProtection="1">
      <alignment horizontal="center" vertical="center"/>
      <protection hidden="1"/>
    </xf>
    <xf numFmtId="165" fontId="6" fillId="3" borderId="28" xfId="15" applyFont="1" applyFill="1" applyBorder="1" applyAlignment="1">
      <alignment horizontal="center" vertical="center" wrapText="1"/>
    </xf>
    <xf numFmtId="165" fontId="6" fillId="3" borderId="30" xfId="15" applyFont="1" applyFill="1" applyBorder="1" applyAlignment="1">
      <alignment horizontal="center" vertical="center" wrapText="1"/>
    </xf>
    <xf numFmtId="165" fontId="0" fillId="0" borderId="27" xfId="15" applyFont="1" applyBorder="1" applyAlignment="1">
      <alignment vertical="center"/>
    </xf>
    <xf numFmtId="165" fontId="0" fillId="0" borderId="9" xfId="15" applyFont="1" applyBorder="1" applyAlignment="1">
      <alignment vertical="center"/>
    </xf>
    <xf numFmtId="165" fontId="0" fillId="0" borderId="4" xfId="15" applyFont="1" applyBorder="1" applyAlignment="1">
      <alignment vertical="center"/>
    </xf>
    <xf numFmtId="10" fontId="0" fillId="0" borderId="0" xfId="0" applyNumberFormat="1" applyAlignment="1">
      <alignment vertical="center"/>
    </xf>
    <xf numFmtId="165" fontId="16" fillId="0" borderId="32" xfId="15" applyFont="1" applyBorder="1"/>
    <xf numFmtId="0" fontId="9" fillId="0" borderId="0" xfId="0" applyFont="1" applyAlignment="1">
      <alignment horizontal="center" vertical="center"/>
    </xf>
    <xf numFmtId="0" fontId="17" fillId="0" borderId="39" xfId="0" applyFont="1" applyBorder="1" applyAlignment="1">
      <alignment horizontal="center" vertical="center"/>
    </xf>
    <xf numFmtId="165" fontId="17" fillId="0" borderId="39" xfId="15" applyFont="1" applyFill="1" applyBorder="1" applyAlignment="1">
      <alignment horizontal="center" vertical="center"/>
    </xf>
    <xf numFmtId="165" fontId="17" fillId="0" borderId="39" xfId="15" applyFont="1" applyFill="1" applyBorder="1" applyAlignment="1">
      <alignment horizontal="left" vertical="center"/>
    </xf>
    <xf numFmtId="0" fontId="6" fillId="0" borderId="0" xfId="0" applyFont="1" applyAlignment="1">
      <alignment vertical="center"/>
    </xf>
    <xf numFmtId="165" fontId="0" fillId="0" borderId="0" xfId="15" applyFont="1" applyBorder="1" applyAlignment="1">
      <alignment vertical="center"/>
    </xf>
    <xf numFmtId="0" fontId="17" fillId="0" borderId="43" xfId="0" applyFont="1" applyBorder="1" applyAlignment="1">
      <alignment horizontal="center" vertical="center"/>
    </xf>
    <xf numFmtId="0" fontId="9" fillId="0" borderId="0" xfId="0" applyFont="1" applyAlignment="1">
      <alignment vertical="center"/>
    </xf>
    <xf numFmtId="165" fontId="8" fillId="0" borderId="0" xfId="15" applyFont="1" applyAlignment="1">
      <alignment vertical="center"/>
    </xf>
    <xf numFmtId="165" fontId="9" fillId="0" borderId="0" xfId="15" applyFont="1" applyAlignment="1">
      <alignment vertical="center"/>
    </xf>
    <xf numFmtId="165" fontId="9" fillId="0" borderId="0" xfId="15" applyFont="1" applyAlignment="1">
      <alignment horizontal="center" vertical="center"/>
    </xf>
    <xf numFmtId="165" fontId="9" fillId="0" borderId="0" xfId="15" applyFont="1" applyAlignment="1">
      <alignment horizontal="right" vertical="center"/>
    </xf>
    <xf numFmtId="165" fontId="0" fillId="0" borderId="0" xfId="15" applyFont="1" applyAlignment="1">
      <alignment vertical="center"/>
    </xf>
    <xf numFmtId="165" fontId="0" fillId="0" borderId="0" xfId="0" applyNumberFormat="1" applyAlignment="1">
      <alignment vertical="center"/>
    </xf>
    <xf numFmtId="0" fontId="20" fillId="0" borderId="0" xfId="0" applyFont="1" applyAlignment="1">
      <alignment vertical="center"/>
    </xf>
    <xf numFmtId="165" fontId="6" fillId="0" borderId="0" xfId="15" applyFont="1" applyAlignment="1">
      <alignment horizontal="right" vertical="center"/>
    </xf>
    <xf numFmtId="10" fontId="0" fillId="0" borderId="0" xfId="11" applyNumberFormat="1" applyFont="1" applyAlignment="1">
      <alignment vertical="center"/>
    </xf>
    <xf numFmtId="165" fontId="17" fillId="0" borderId="44" xfId="0" applyNumberFormat="1" applyFont="1" applyBorder="1" applyAlignment="1">
      <alignment horizontal="left" vertical="center"/>
    </xf>
    <xf numFmtId="43" fontId="0" fillId="0" borderId="0" xfId="0" applyNumberFormat="1" applyAlignment="1">
      <alignment vertical="center"/>
    </xf>
    <xf numFmtId="0" fontId="0" fillId="0" borderId="0" xfId="0" applyAlignment="1">
      <alignment horizontal="center" vertical="center"/>
    </xf>
    <xf numFmtId="174" fontId="0" fillId="0" borderId="0" xfId="15" applyNumberFormat="1" applyFont="1" applyAlignment="1">
      <alignment vertical="center"/>
    </xf>
    <xf numFmtId="164" fontId="18" fillId="3" borderId="42" xfId="20" applyFont="1" applyFill="1" applyBorder="1" applyAlignment="1">
      <alignment horizontal="left" vertical="center"/>
    </xf>
    <xf numFmtId="176" fontId="0" fillId="0" borderId="0" xfId="15" applyNumberFormat="1" applyFont="1" applyAlignment="1">
      <alignment vertical="center"/>
    </xf>
    <xf numFmtId="10" fontId="0" fillId="0" borderId="9" xfId="11" applyNumberFormat="1" applyFont="1" applyBorder="1" applyAlignment="1">
      <alignment vertical="center"/>
    </xf>
    <xf numFmtId="0" fontId="6" fillId="3" borderId="46" xfId="0" applyFont="1" applyFill="1" applyBorder="1" applyAlignment="1">
      <alignment horizontal="center" vertical="center"/>
    </xf>
    <xf numFmtId="165" fontId="0" fillId="0" borderId="0" xfId="15" applyFont="1" applyAlignment="1">
      <alignment horizontal="right" vertical="center"/>
    </xf>
    <xf numFmtId="165" fontId="12" fillId="0" borderId="25" xfId="15" applyFont="1" applyFill="1" applyBorder="1" applyAlignment="1">
      <alignment vertical="center"/>
    </xf>
    <xf numFmtId="165" fontId="12" fillId="0" borderId="26" xfId="15" applyFont="1" applyFill="1" applyBorder="1" applyAlignment="1">
      <alignment vertical="center"/>
    </xf>
    <xf numFmtId="0" fontId="9" fillId="0" borderId="0" xfId="0" applyFont="1"/>
    <xf numFmtId="172" fontId="9" fillId="0" borderId="0" xfId="0" applyNumberFormat="1" applyFont="1"/>
    <xf numFmtId="0" fontId="9" fillId="0" borderId="0" xfId="0" applyFont="1" applyAlignment="1">
      <alignment horizontal="center"/>
    </xf>
    <xf numFmtId="0" fontId="9" fillId="0" borderId="6" xfId="0" applyFont="1" applyBorder="1"/>
    <xf numFmtId="4" fontId="9" fillId="0" borderId="7" xfId="0" applyNumberFormat="1" applyFont="1" applyBorder="1"/>
    <xf numFmtId="0" fontId="0" fillId="0" borderId="7" xfId="0" applyBorder="1"/>
    <xf numFmtId="0" fontId="8" fillId="0" borderId="8" xfId="0" applyFont="1" applyBorder="1"/>
    <xf numFmtId="0" fontId="9" fillId="4" borderId="47" xfId="0" applyFont="1" applyFill="1" applyBorder="1" applyAlignment="1">
      <alignment horizontal="center"/>
    </xf>
    <xf numFmtId="0" fontId="9" fillId="4" borderId="23" xfId="0" applyFont="1" applyFill="1" applyBorder="1" applyAlignment="1">
      <alignment horizontal="center"/>
    </xf>
    <xf numFmtId="0" fontId="9" fillId="0" borderId="34" xfId="57" applyFont="1" applyBorder="1" applyAlignment="1">
      <alignment horizontal="center" vertical="center"/>
    </xf>
    <xf numFmtId="0" fontId="8" fillId="0" borderId="8" xfId="57" applyFont="1" applyBorder="1" applyAlignment="1">
      <alignment horizontal="left" vertical="center"/>
    </xf>
    <xf numFmtId="164" fontId="8" fillId="0" borderId="8" xfId="20" applyFont="1" applyFill="1" applyBorder="1" applyAlignment="1">
      <alignment horizontal="center" vertical="center"/>
    </xf>
    <xf numFmtId="164" fontId="8" fillId="0" borderId="8" xfId="20" applyFont="1" applyFill="1" applyBorder="1" applyAlignment="1">
      <alignment horizontal="right" vertical="center"/>
    </xf>
    <xf numFmtId="1" fontId="8" fillId="0" borderId="35" xfId="57" applyNumberFormat="1" applyFont="1" applyBorder="1" applyAlignment="1">
      <alignment horizontal="center" vertical="center"/>
    </xf>
    <xf numFmtId="0" fontId="8" fillId="0" borderId="20" xfId="57" applyFont="1" applyBorder="1" applyAlignment="1">
      <alignment horizontal="left" vertical="center" wrapText="1"/>
    </xf>
    <xf numFmtId="0" fontId="8" fillId="0" borderId="20" xfId="57" applyFont="1" applyBorder="1" applyAlignment="1">
      <alignment horizontal="center" vertical="center"/>
    </xf>
    <xf numFmtId="165" fontId="8" fillId="0" borderId="20" xfId="58" applyFont="1" applyFill="1" applyBorder="1" applyAlignment="1">
      <alignment horizontal="right" vertical="center"/>
    </xf>
    <xf numFmtId="0" fontId="8" fillId="0" borderId="0" xfId="0" applyFont="1"/>
    <xf numFmtId="0" fontId="6" fillId="4" borderId="28"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0" fillId="0" borderId="38" xfId="0" applyBorder="1" applyAlignment="1">
      <alignment horizontal="center" vertical="center"/>
    </xf>
    <xf numFmtId="0" fontId="0" fillId="0" borderId="9" xfId="0" applyBorder="1" applyAlignment="1">
      <alignment horizontal="center" vertical="center"/>
    </xf>
    <xf numFmtId="0" fontId="6" fillId="4" borderId="28" xfId="0" applyFont="1" applyFill="1" applyBorder="1" applyAlignment="1">
      <alignment horizontal="center" vertical="center"/>
    </xf>
    <xf numFmtId="164" fontId="0" fillId="4" borderId="45" xfId="20" applyFont="1" applyFill="1" applyBorder="1" applyAlignment="1">
      <alignment vertical="center"/>
    </xf>
    <xf numFmtId="164" fontId="0" fillId="4" borderId="28" xfId="20" applyFont="1" applyFill="1" applyBorder="1" applyAlignment="1">
      <alignment vertical="center"/>
    </xf>
    <xf numFmtId="10" fontId="8" fillId="4" borderId="30" xfId="11" applyNumberFormat="1" applyFont="1" applyFill="1" applyBorder="1" applyAlignment="1">
      <alignment vertical="center"/>
    </xf>
    <xf numFmtId="0" fontId="10" fillId="0" borderId="0" xfId="59" applyFont="1" applyAlignment="1">
      <alignment vertical="center"/>
    </xf>
    <xf numFmtId="0" fontId="10" fillId="0" borderId="0" xfId="59" applyFont="1" applyAlignment="1">
      <alignment horizontal="center" vertical="center"/>
    </xf>
    <xf numFmtId="0" fontId="11" fillId="0" borderId="0" xfId="59" applyFont="1" applyAlignment="1">
      <alignment vertical="center"/>
    </xf>
    <xf numFmtId="0" fontId="11" fillId="0" borderId="0" xfId="59" applyFont="1" applyAlignment="1">
      <alignment horizontal="right" vertical="center"/>
    </xf>
    <xf numFmtId="9" fontId="11" fillId="0" borderId="0" xfId="59" applyNumberFormat="1" applyFont="1" applyAlignment="1">
      <alignment vertical="center"/>
    </xf>
    <xf numFmtId="0" fontId="12" fillId="0" borderId="0" xfId="48" applyFont="1" applyAlignment="1">
      <alignment vertical="center"/>
    </xf>
    <xf numFmtId="0" fontId="12" fillId="0" borderId="0" xfId="48" applyFont="1" applyAlignment="1">
      <alignment horizontal="center" vertical="center"/>
    </xf>
    <xf numFmtId="0" fontId="10" fillId="5" borderId="0" xfId="60" applyFont="1" applyFill="1" applyAlignment="1">
      <alignment vertical="center"/>
    </xf>
    <xf numFmtId="0" fontId="10" fillId="0" borderId="0" xfId="59" applyFont="1" applyAlignment="1">
      <alignment horizontal="left" vertical="center"/>
    </xf>
    <xf numFmtId="10" fontId="10" fillId="0" borderId="0" xfId="61" applyNumberFormat="1" applyFont="1" applyFill="1" applyBorder="1" applyAlignment="1">
      <alignment vertical="center"/>
    </xf>
    <xf numFmtId="0" fontId="26" fillId="0" borderId="0" xfId="51" applyFont="1" applyAlignment="1">
      <alignment vertical="center"/>
    </xf>
    <xf numFmtId="0" fontId="11" fillId="0" borderId="0" xfId="59" applyFont="1" applyAlignment="1">
      <alignment horizontal="center" vertical="center"/>
    </xf>
    <xf numFmtId="0" fontId="10" fillId="5" borderId="0" xfId="60" applyFont="1" applyFill="1" applyAlignment="1">
      <alignment horizontal="center" vertical="center"/>
    </xf>
    <xf numFmtId="0" fontId="11" fillId="0" borderId="0" xfId="59" applyFont="1" applyAlignment="1">
      <alignment horizontal="left" vertical="center"/>
    </xf>
    <xf numFmtId="0" fontId="10" fillId="0" borderId="0" xfId="59" applyFont="1" applyAlignment="1">
      <alignment vertical="center" wrapText="1"/>
    </xf>
    <xf numFmtId="0" fontId="10" fillId="0" borderId="0" xfId="59" applyFont="1" applyAlignment="1">
      <alignment horizontal="right" vertical="center"/>
    </xf>
    <xf numFmtId="0" fontId="27" fillId="0" borderId="0" xfId="59" applyFont="1" applyAlignment="1">
      <alignment vertical="center"/>
    </xf>
    <xf numFmtId="0" fontId="28" fillId="0" borderId="0" xfId="59" applyFont="1" applyAlignment="1">
      <alignment vertical="center"/>
    </xf>
    <xf numFmtId="0" fontId="28" fillId="0" borderId="0" xfId="59" applyFont="1" applyAlignment="1">
      <alignment horizontal="center" vertical="center"/>
    </xf>
    <xf numFmtId="0" fontId="30" fillId="0" borderId="0" xfId="59" applyFont="1" applyAlignment="1">
      <alignment vertical="center"/>
    </xf>
    <xf numFmtId="0" fontId="31" fillId="0" borderId="0" xfId="59" applyFont="1" applyAlignment="1">
      <alignment horizontal="center" vertical="center"/>
    </xf>
    <xf numFmtId="0" fontId="11" fillId="0" borderId="0" xfId="59" applyFont="1" applyAlignment="1">
      <alignment vertical="center" wrapText="1"/>
    </xf>
    <xf numFmtId="171" fontId="11" fillId="0" borderId="0" xfId="59" applyNumberFormat="1" applyFont="1" applyAlignment="1">
      <alignment horizontal="right" vertical="center"/>
    </xf>
    <xf numFmtId="178" fontId="11" fillId="0" borderId="0" xfId="59" applyNumberFormat="1" applyFont="1" applyAlignment="1">
      <alignment vertical="center"/>
    </xf>
    <xf numFmtId="0" fontId="29" fillId="0" borderId="6" xfId="60" applyFont="1" applyBorder="1" applyAlignment="1">
      <alignment vertical="center"/>
    </xf>
    <xf numFmtId="0" fontId="10" fillId="0" borderId="7" xfId="60" applyFont="1" applyBorder="1" applyAlignment="1">
      <alignment vertical="center"/>
    </xf>
    <xf numFmtId="0" fontId="10" fillId="0" borderId="8" xfId="60" applyFont="1" applyBorder="1" applyAlignment="1">
      <alignment vertical="center"/>
    </xf>
    <xf numFmtId="0" fontId="10" fillId="0" borderId="18" xfId="60" applyFont="1" applyBorder="1" applyAlignment="1">
      <alignment horizontal="center" vertical="center"/>
    </xf>
    <xf numFmtId="0" fontId="10" fillId="0" borderId="19" xfId="60" applyFont="1" applyBorder="1" applyAlignment="1">
      <alignment horizontal="center" vertical="center"/>
    </xf>
    <xf numFmtId="0" fontId="10" fillId="0" borderId="20" xfId="60" applyFont="1" applyBorder="1" applyAlignment="1">
      <alignment horizontal="center" vertical="center"/>
    </xf>
    <xf numFmtId="0" fontId="12" fillId="0" borderId="6" xfId="48" applyFont="1" applyBorder="1" applyAlignment="1">
      <alignment vertical="center"/>
    </xf>
    <xf numFmtId="0" fontId="12" fillId="0" borderId="7" xfId="48" applyFont="1" applyBorder="1" applyAlignment="1">
      <alignment vertical="center"/>
    </xf>
    <xf numFmtId="0" fontId="12" fillId="0" borderId="8" xfId="48" applyFont="1" applyBorder="1" applyAlignment="1">
      <alignment vertical="center"/>
    </xf>
    <xf numFmtId="0" fontId="10" fillId="6" borderId="28" xfId="60" applyFont="1" applyFill="1" applyBorder="1" applyAlignment="1">
      <alignment horizontal="center" vertical="center" wrapText="1"/>
    </xf>
    <xf numFmtId="0" fontId="10" fillId="6" borderId="29" xfId="60" applyFont="1" applyFill="1" applyBorder="1" applyAlignment="1">
      <alignment horizontal="center" vertical="center" wrapText="1"/>
    </xf>
    <xf numFmtId="0" fontId="10" fillId="6" borderId="30" xfId="60" applyFont="1" applyFill="1" applyBorder="1" applyAlignment="1">
      <alignment horizontal="center" vertical="center" wrapText="1"/>
    </xf>
    <xf numFmtId="0" fontId="10" fillId="0" borderId="26" xfId="60" applyFont="1" applyBorder="1" applyAlignment="1">
      <alignment vertical="center" wrapText="1"/>
    </xf>
    <xf numFmtId="10" fontId="10" fillId="5" borderId="47" xfId="25" applyNumberFormat="1" applyFont="1" applyFill="1" applyBorder="1" applyAlignment="1">
      <alignment horizontal="center" vertical="center" wrapText="1"/>
    </xf>
    <xf numFmtId="0" fontId="10" fillId="5" borderId="0" xfId="60" applyFont="1" applyFill="1" applyAlignment="1">
      <alignment vertical="center" wrapText="1"/>
    </xf>
    <xf numFmtId="0" fontId="10" fillId="0" borderId="0" xfId="60" applyFont="1" applyAlignment="1">
      <alignment vertical="center" wrapText="1"/>
    </xf>
    <xf numFmtId="0" fontId="12" fillId="0" borderId="13" xfId="48" applyFont="1" applyBorder="1" applyAlignment="1">
      <alignment vertical="center"/>
    </xf>
    <xf numFmtId="0" fontId="12" fillId="0" borderId="15" xfId="48" applyFont="1" applyBorder="1" applyAlignment="1">
      <alignment vertical="center"/>
    </xf>
    <xf numFmtId="0" fontId="12" fillId="0" borderId="18" xfId="48" applyFont="1" applyBorder="1" applyAlignment="1">
      <alignment vertical="center"/>
    </xf>
    <xf numFmtId="0" fontId="12" fillId="0" borderId="19" xfId="48" applyFont="1" applyBorder="1" applyAlignment="1">
      <alignment vertical="center"/>
    </xf>
    <xf numFmtId="0" fontId="12" fillId="0" borderId="20" xfId="48" applyFont="1" applyBorder="1" applyAlignment="1">
      <alignment vertical="center"/>
    </xf>
    <xf numFmtId="0" fontId="10" fillId="5" borderId="7" xfId="60" applyFont="1" applyFill="1" applyBorder="1" applyAlignment="1">
      <alignment vertical="center"/>
    </xf>
    <xf numFmtId="0" fontId="10" fillId="5" borderId="19" xfId="60" applyFont="1" applyFill="1" applyBorder="1" applyAlignment="1">
      <alignment vertical="center"/>
    </xf>
    <xf numFmtId="10" fontId="10" fillId="5" borderId="49" xfId="60" applyNumberFormat="1" applyFont="1" applyFill="1" applyBorder="1" applyAlignment="1">
      <alignment horizontal="center" vertical="center"/>
    </xf>
    <xf numFmtId="0" fontId="10" fillId="5" borderId="50" xfId="60" applyFont="1" applyFill="1" applyBorder="1" applyAlignment="1">
      <alignment horizontal="center" vertical="center"/>
    </xf>
    <xf numFmtId="0" fontId="27" fillId="6" borderId="25" xfId="59" applyFont="1" applyFill="1" applyBorder="1" applyAlignment="1">
      <alignment vertical="center"/>
    </xf>
    <xf numFmtId="0" fontId="27" fillId="6" borderId="29" xfId="59" applyFont="1" applyFill="1" applyBorder="1" applyAlignment="1">
      <alignment horizontal="center" vertical="center" wrapText="1"/>
    </xf>
    <xf numFmtId="0" fontId="27" fillId="6" borderId="30" xfId="59" applyFont="1" applyFill="1" applyBorder="1" applyAlignment="1">
      <alignment horizontal="center" vertical="center" wrapText="1"/>
    </xf>
    <xf numFmtId="0" fontId="11" fillId="0" borderId="13" xfId="59" applyFont="1" applyBorder="1" applyAlignment="1">
      <alignment vertical="center"/>
    </xf>
    <xf numFmtId="174" fontId="11" fillId="0" borderId="15" xfId="62" applyNumberFormat="1" applyFont="1" applyBorder="1" applyAlignment="1">
      <alignment vertical="center"/>
    </xf>
    <xf numFmtId="0" fontId="11" fillId="0" borderId="18" xfId="59" applyFont="1" applyBorder="1" applyAlignment="1">
      <alignment vertical="center"/>
    </xf>
    <xf numFmtId="0" fontId="11" fillId="0" borderId="19" xfId="59" applyFont="1" applyBorder="1" applyAlignment="1">
      <alignment vertical="center"/>
    </xf>
    <xf numFmtId="0" fontId="27" fillId="6" borderId="46" xfId="59" applyFont="1" applyFill="1" applyBorder="1" applyAlignment="1">
      <alignment vertical="center"/>
    </xf>
    <xf numFmtId="0" fontId="27" fillId="6" borderId="29" xfId="59" applyFont="1" applyFill="1" applyBorder="1" applyAlignment="1">
      <alignment horizontal="center" vertical="center"/>
    </xf>
    <xf numFmtId="180" fontId="10" fillId="6" borderId="50" xfId="65" applyFont="1" applyFill="1" applyBorder="1" applyAlignment="1">
      <alignment horizontal="center" vertical="center"/>
    </xf>
    <xf numFmtId="0" fontId="27" fillId="0" borderId="31" xfId="59" applyFont="1" applyBorder="1" applyAlignment="1">
      <alignment vertical="center"/>
    </xf>
    <xf numFmtId="0" fontId="27" fillId="0" borderId="32" xfId="59" applyFont="1" applyBorder="1" applyAlignment="1">
      <alignment vertical="center"/>
    </xf>
    <xf numFmtId="0" fontId="27" fillId="0" borderId="33" xfId="59" applyFont="1" applyBorder="1" applyAlignment="1">
      <alignment vertical="center"/>
    </xf>
    <xf numFmtId="0" fontId="27" fillId="0" borderId="17" xfId="59" applyFont="1" applyBorder="1" applyAlignment="1">
      <alignment vertical="center"/>
    </xf>
    <xf numFmtId="0" fontId="27" fillId="0" borderId="1" xfId="59" applyFont="1" applyBorder="1" applyAlignment="1">
      <alignment vertical="center"/>
    </xf>
    <xf numFmtId="0" fontId="27" fillId="0" borderId="16" xfId="59" applyFont="1" applyBorder="1" applyAlignment="1">
      <alignment vertical="center"/>
    </xf>
    <xf numFmtId="0" fontId="27" fillId="6" borderId="21" xfId="59" applyFont="1" applyFill="1" applyBorder="1" applyAlignment="1">
      <alignment vertical="center"/>
    </xf>
    <xf numFmtId="0" fontId="27" fillId="6" borderId="22" xfId="59" applyFont="1" applyFill="1" applyBorder="1" applyAlignment="1">
      <alignment vertical="center"/>
    </xf>
    <xf numFmtId="0" fontId="27" fillId="6" borderId="24" xfId="59" applyFont="1" applyFill="1" applyBorder="1" applyAlignment="1">
      <alignment vertical="center"/>
    </xf>
    <xf numFmtId="9" fontId="27" fillId="0" borderId="10" xfId="59" applyNumberFormat="1" applyFont="1" applyBorder="1" applyAlignment="1">
      <alignment horizontal="center" vertical="center"/>
    </xf>
    <xf numFmtId="0" fontId="29" fillId="0" borderId="25" xfId="59" applyFont="1" applyBorder="1" applyAlignment="1">
      <alignment vertical="center"/>
    </xf>
    <xf numFmtId="0" fontId="10" fillId="0" borderId="26" xfId="59" applyFont="1" applyBorder="1" applyAlignment="1">
      <alignment vertical="center"/>
    </xf>
    <xf numFmtId="0" fontId="10" fillId="0" borderId="23" xfId="59" applyFont="1" applyBorder="1" applyAlignment="1">
      <alignment vertical="center"/>
    </xf>
    <xf numFmtId="2" fontId="11" fillId="0" borderId="36" xfId="59" applyNumberFormat="1" applyFont="1" applyBorder="1" applyAlignment="1">
      <alignment horizontal="center" vertical="center"/>
    </xf>
    <xf numFmtId="2" fontId="11" fillId="0" borderId="5" xfId="59" applyNumberFormat="1" applyFont="1" applyBorder="1" applyAlignment="1">
      <alignment horizontal="center" vertical="center"/>
    </xf>
    <xf numFmtId="2" fontId="11" fillId="0" borderId="37" xfId="59" applyNumberFormat="1" applyFont="1" applyBorder="1" applyAlignment="1">
      <alignment horizontal="center" vertical="center"/>
    </xf>
    <xf numFmtId="178" fontId="11" fillId="0" borderId="36" xfId="59" applyNumberFormat="1" applyFont="1" applyBorder="1" applyAlignment="1">
      <alignment horizontal="center" vertical="center"/>
    </xf>
    <xf numFmtId="165" fontId="11" fillId="0" borderId="5" xfId="62" applyFont="1" applyBorder="1" applyAlignment="1">
      <alignment horizontal="center" vertical="center"/>
    </xf>
    <xf numFmtId="165" fontId="11" fillId="0" borderId="37" xfId="62" applyFont="1" applyBorder="1" applyAlignment="1">
      <alignment horizontal="center" vertical="center"/>
    </xf>
    <xf numFmtId="171" fontId="11" fillId="0" borderId="5" xfId="59" applyNumberFormat="1" applyFont="1" applyBorder="1" applyAlignment="1">
      <alignment horizontal="center" vertical="center"/>
    </xf>
    <xf numFmtId="171" fontId="11" fillId="0" borderId="37" xfId="59" applyNumberFormat="1" applyFont="1" applyBorder="1" applyAlignment="1">
      <alignment horizontal="center" vertical="center"/>
    </xf>
    <xf numFmtId="178" fontId="11" fillId="0" borderId="48" xfId="59" applyNumberFormat="1" applyFont="1" applyBorder="1" applyAlignment="1">
      <alignment horizontal="center" vertical="center"/>
    </xf>
    <xf numFmtId="165" fontId="11" fillId="0" borderId="11" xfId="62" applyFont="1" applyBorder="1" applyAlignment="1">
      <alignment horizontal="center" vertical="center"/>
    </xf>
    <xf numFmtId="165" fontId="11" fillId="0" borderId="52" xfId="62" applyFont="1" applyBorder="1" applyAlignment="1">
      <alignment horizontal="center" vertical="center"/>
    </xf>
    <xf numFmtId="10" fontId="11" fillId="0" borderId="11" xfId="61" applyNumberFormat="1" applyFont="1" applyFill="1" applyBorder="1" applyAlignment="1">
      <alignment horizontal="center" vertical="center"/>
    </xf>
    <xf numFmtId="174" fontId="11" fillId="0" borderId="47" xfId="15" applyNumberFormat="1" applyFont="1" applyBorder="1" applyAlignment="1">
      <alignment vertical="center"/>
    </xf>
    <xf numFmtId="174" fontId="10" fillId="0" borderId="49" xfId="15" applyNumberFormat="1" applyFont="1" applyBorder="1" applyAlignment="1">
      <alignment vertical="center"/>
    </xf>
    <xf numFmtId="174" fontId="11" fillId="0" borderId="51" xfId="15" applyNumberFormat="1" applyFont="1" applyFill="1" applyBorder="1" applyAlignment="1">
      <alignment vertical="center"/>
    </xf>
    <xf numFmtId="0" fontId="11" fillId="0" borderId="7" xfId="59" applyFont="1" applyBorder="1" applyAlignment="1">
      <alignment vertical="center"/>
    </xf>
    <xf numFmtId="0" fontId="10" fillId="0" borderId="7" xfId="59" applyFont="1" applyBorder="1" applyAlignment="1">
      <alignment vertical="center"/>
    </xf>
    <xf numFmtId="0" fontId="10" fillId="0" borderId="18" xfId="60" applyFont="1" applyBorder="1" applyAlignment="1">
      <alignment vertical="center" wrapText="1"/>
    </xf>
    <xf numFmtId="0" fontId="10" fillId="0" borderId="19" xfId="60" applyFont="1" applyBorder="1" applyAlignment="1">
      <alignment vertical="center" wrapText="1"/>
    </xf>
    <xf numFmtId="0" fontId="10" fillId="0" borderId="20" xfId="60" applyFont="1" applyBorder="1" applyAlignment="1">
      <alignment vertical="center" wrapText="1"/>
    </xf>
    <xf numFmtId="10" fontId="31" fillId="0" borderId="0" xfId="48" applyNumberFormat="1" applyFont="1" applyAlignment="1">
      <alignment horizontal="center" vertical="center"/>
    </xf>
    <xf numFmtId="180" fontId="10" fillId="0" borderId="0" xfId="59" applyNumberFormat="1" applyFont="1" applyAlignment="1">
      <alignment vertical="center"/>
    </xf>
    <xf numFmtId="10" fontId="10" fillId="0" borderId="0" xfId="59" applyNumberFormat="1" applyFont="1" applyAlignment="1">
      <alignment vertical="center"/>
    </xf>
    <xf numFmtId="164" fontId="10" fillId="0" borderId="0" xfId="20" applyFont="1" applyAlignment="1">
      <alignment vertical="center"/>
    </xf>
    <xf numFmtId="0" fontId="26" fillId="0" borderId="0" xfId="62" applyNumberFormat="1" applyFont="1" applyAlignment="1">
      <alignment horizontal="center" vertical="center"/>
    </xf>
    <xf numFmtId="178" fontId="11" fillId="0" borderId="11" xfId="59" applyNumberFormat="1" applyFont="1" applyBorder="1" applyAlignment="1">
      <alignment horizontal="center" vertical="center"/>
    </xf>
    <xf numFmtId="173" fontId="11" fillId="0" borderId="53" xfId="60" applyNumberFormat="1" applyFont="1" applyBorder="1" applyAlignment="1">
      <alignment horizontal="center" vertical="center"/>
    </xf>
    <xf numFmtId="0" fontId="11" fillId="0" borderId="11" xfId="62" applyNumberFormat="1" applyFont="1" applyFill="1" applyBorder="1" applyAlignment="1">
      <alignment horizontal="center" vertical="center"/>
    </xf>
    <xf numFmtId="173" fontId="11" fillId="0" borderId="12" xfId="60" applyNumberFormat="1" applyFont="1" applyBorder="1" applyAlignment="1">
      <alignment horizontal="center" vertical="center"/>
    </xf>
    <xf numFmtId="0" fontId="11" fillId="0" borderId="11" xfId="59" applyFont="1" applyBorder="1" applyAlignment="1">
      <alignment horizontal="center" vertical="center"/>
    </xf>
    <xf numFmtId="0" fontId="10" fillId="0" borderId="11" xfId="60" applyFont="1" applyBorder="1" applyAlignment="1">
      <alignment vertical="center" wrapText="1"/>
    </xf>
    <xf numFmtId="1" fontId="11" fillId="0" borderId="11" xfId="64" applyNumberFormat="1" applyFont="1" applyBorder="1" applyAlignment="1">
      <alignment horizontal="center" vertical="center"/>
    </xf>
    <xf numFmtId="9" fontId="11" fillId="0" borderId="11" xfId="60" applyNumberFormat="1" applyFont="1" applyBorder="1" applyAlignment="1">
      <alignment horizontal="center" vertical="center"/>
    </xf>
    <xf numFmtId="10" fontId="8" fillId="0" borderId="14" xfId="11" applyNumberFormat="1" applyFont="1" applyBorder="1" applyAlignment="1">
      <alignment vertical="center"/>
    </xf>
    <xf numFmtId="10" fontId="8" fillId="0" borderId="10" xfId="11" applyNumberFormat="1" applyFont="1" applyBorder="1" applyAlignment="1">
      <alignment vertical="center"/>
    </xf>
    <xf numFmtId="164" fontId="0" fillId="0" borderId="3" xfId="20" applyFont="1" applyBorder="1" applyAlignment="1">
      <alignment vertical="center"/>
    </xf>
    <xf numFmtId="164" fontId="0" fillId="0" borderId="38" xfId="20" applyFont="1" applyBorder="1" applyAlignment="1">
      <alignment vertical="center"/>
    </xf>
    <xf numFmtId="14" fontId="0" fillId="0" borderId="0" xfId="0" applyNumberFormat="1" applyAlignment="1">
      <alignment vertical="center"/>
    </xf>
    <xf numFmtId="0" fontId="14" fillId="0" borderId="0" xfId="0" applyFont="1" applyAlignment="1">
      <alignment horizontal="center" vertical="center"/>
    </xf>
    <xf numFmtId="165" fontId="11" fillId="4" borderId="5" xfId="62" applyFont="1" applyFill="1" applyBorder="1" applyAlignment="1">
      <alignment horizontal="center" vertical="center"/>
    </xf>
    <xf numFmtId="179" fontId="11" fillId="4" borderId="11" xfId="59" applyNumberFormat="1" applyFont="1" applyFill="1" applyBorder="1" applyAlignment="1">
      <alignment horizontal="center" vertical="center"/>
    </xf>
    <xf numFmtId="174" fontId="11" fillId="4" borderId="15" xfId="63" applyNumberFormat="1" applyFont="1" applyFill="1" applyBorder="1" applyAlignment="1">
      <alignment horizontal="center" vertical="center"/>
    </xf>
    <xf numFmtId="165" fontId="11" fillId="4" borderId="37" xfId="63" applyFont="1" applyFill="1" applyBorder="1" applyAlignment="1">
      <alignment horizontal="center" vertical="center"/>
    </xf>
    <xf numFmtId="179" fontId="11" fillId="4" borderId="52" xfId="59" applyNumberFormat="1" applyFont="1" applyFill="1" applyBorder="1" applyAlignment="1">
      <alignment horizontal="center" vertical="center"/>
    </xf>
    <xf numFmtId="174" fontId="11" fillId="4" borderId="20" xfId="63" applyNumberFormat="1" applyFont="1" applyFill="1" applyBorder="1" applyAlignment="1">
      <alignment horizontal="center" vertical="center"/>
    </xf>
    <xf numFmtId="174" fontId="11" fillId="4" borderId="12" xfId="63" applyNumberFormat="1" applyFont="1" applyFill="1" applyBorder="1" applyAlignment="1">
      <alignment horizontal="center" vertical="center"/>
    </xf>
    <xf numFmtId="174" fontId="11" fillId="4" borderId="54" xfId="63" applyNumberFormat="1" applyFont="1" applyFill="1" applyBorder="1" applyAlignment="1">
      <alignment horizontal="center" vertical="center"/>
    </xf>
    <xf numFmtId="165" fontId="11" fillId="4" borderId="20" xfId="62" applyFont="1" applyFill="1" applyBorder="1" applyAlignment="1">
      <alignment horizontal="center" vertical="center"/>
    </xf>
    <xf numFmtId="10" fontId="11" fillId="4" borderId="11" xfId="61" applyNumberFormat="1" applyFont="1" applyFill="1" applyBorder="1" applyAlignment="1">
      <alignment horizontal="center" vertical="center"/>
    </xf>
    <xf numFmtId="173" fontId="11" fillId="4" borderId="12" xfId="60" applyNumberFormat="1" applyFont="1" applyFill="1" applyBorder="1" applyAlignment="1">
      <alignment horizontal="center" vertical="center"/>
    </xf>
    <xf numFmtId="173" fontId="11" fillId="4" borderId="53" xfId="60" applyNumberFormat="1" applyFont="1" applyFill="1" applyBorder="1" applyAlignment="1">
      <alignment horizontal="center" vertical="center"/>
    </xf>
    <xf numFmtId="0" fontId="32" fillId="0" borderId="0" xfId="59" applyFont="1" applyAlignment="1">
      <alignment horizontal="right" vertical="center"/>
    </xf>
    <xf numFmtId="179" fontId="26" fillId="0" borderId="0" xfId="51" applyNumberFormat="1" applyFont="1" applyAlignment="1">
      <alignment horizontal="left" vertical="center"/>
    </xf>
    <xf numFmtId="0" fontId="11" fillId="0" borderId="11" xfId="60" applyFont="1" applyBorder="1" applyAlignment="1">
      <alignment horizontal="center" vertical="center" wrapText="1"/>
    </xf>
    <xf numFmtId="0" fontId="17" fillId="0" borderId="55" xfId="0" applyFont="1" applyBorder="1" applyAlignment="1">
      <alignment horizontal="center" vertical="center"/>
    </xf>
    <xf numFmtId="165" fontId="17" fillId="0" borderId="56" xfId="0" applyNumberFormat="1" applyFont="1" applyBorder="1" applyAlignment="1">
      <alignment horizontal="left"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xf>
    <xf numFmtId="165" fontId="17" fillId="0" borderId="26" xfId="15" applyFont="1" applyFill="1" applyBorder="1" applyAlignment="1">
      <alignment horizontal="center" vertical="center"/>
    </xf>
    <xf numFmtId="165" fontId="17" fillId="0" borderId="26" xfId="15" applyFont="1" applyFill="1" applyBorder="1" applyAlignment="1">
      <alignment horizontal="left" vertical="center"/>
    </xf>
    <xf numFmtId="165" fontId="17" fillId="0" borderId="23" xfId="0" applyNumberFormat="1" applyFont="1" applyBorder="1" applyAlignment="1">
      <alignment horizontal="left" vertical="center"/>
    </xf>
    <xf numFmtId="165" fontId="12" fillId="0" borderId="2" xfId="15" applyFont="1" applyFill="1" applyBorder="1" applyAlignment="1">
      <alignment vertical="center"/>
    </xf>
    <xf numFmtId="0" fontId="18" fillId="0" borderId="26" xfId="0" applyFont="1" applyBorder="1" applyAlignment="1">
      <alignment horizontal="left" vertical="center" wrapText="1"/>
    </xf>
    <xf numFmtId="49" fontId="33" fillId="0" borderId="4" xfId="1" applyNumberFormat="1" applyFont="1" applyBorder="1"/>
    <xf numFmtId="4" fontId="1" fillId="0" borderId="5" xfId="67" applyNumberFormat="1" applyFont="1" applyBorder="1"/>
    <xf numFmtId="0" fontId="34" fillId="0" borderId="0" xfId="0" applyFont="1" applyAlignment="1" applyProtection="1">
      <alignment horizontal="center" vertical="center" wrapText="1"/>
      <protection locked="0"/>
    </xf>
    <xf numFmtId="0" fontId="34" fillId="0" borderId="0" xfId="68" applyFont="1" applyAlignment="1" applyProtection="1">
      <alignment horizontal="center" vertical="center"/>
      <protection locked="0"/>
    </xf>
    <xf numFmtId="0" fontId="34" fillId="0" borderId="0" xfId="68" applyFont="1" applyAlignment="1" applyProtection="1">
      <alignment horizontal="center" vertical="center" wrapText="1"/>
      <protection locked="0"/>
    </xf>
    <xf numFmtId="4" fontId="1" fillId="0" borderId="5" xfId="67" applyNumberFormat="1" applyFont="1" applyBorder="1" applyAlignment="1">
      <alignment vertical="center" wrapText="1"/>
    </xf>
    <xf numFmtId="4" fontId="1" fillId="0" borderId="11" xfId="67" applyNumberFormat="1" applyFont="1" applyBorder="1" applyAlignment="1">
      <alignment horizontal="center" vertical="center" wrapText="1"/>
    </xf>
    <xf numFmtId="4" fontId="1" fillId="0" borderId="11" xfId="67" applyNumberFormat="1" applyFont="1" applyBorder="1" applyAlignment="1">
      <alignment horizontal="right" vertical="center" wrapText="1"/>
    </xf>
    <xf numFmtId="0" fontId="36" fillId="0" borderId="0" xfId="68" applyFont="1" applyAlignment="1" applyProtection="1">
      <alignment horizontal="center" vertical="center"/>
      <protection locked="0"/>
    </xf>
    <xf numFmtId="0" fontId="36" fillId="0" borderId="0" xfId="68" applyFont="1" applyAlignment="1" applyProtection="1">
      <alignment horizontal="center" vertical="center" wrapText="1"/>
      <protection locked="0"/>
    </xf>
    <xf numFmtId="0" fontId="34" fillId="0" borderId="0" xfId="69" applyFont="1" applyAlignment="1" applyProtection="1">
      <alignment horizontal="center" vertical="center" wrapText="1"/>
      <protection locked="0"/>
    </xf>
    <xf numFmtId="0" fontId="36" fillId="0" borderId="0" xfId="69" applyFont="1" applyAlignment="1" applyProtection="1">
      <alignment horizontal="center" vertical="center"/>
      <protection locked="0"/>
    </xf>
    <xf numFmtId="0" fontId="36" fillId="0" borderId="0" xfId="69"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1" fillId="0" borderId="13" xfId="59" applyFont="1" applyBorder="1" applyAlignment="1">
      <alignment vertical="center" wrapText="1"/>
    </xf>
    <xf numFmtId="4" fontId="1" fillId="0" borderId="57" xfId="21" applyNumberFormat="1" applyBorder="1" applyAlignment="1">
      <alignment vertical="center"/>
    </xf>
    <xf numFmtId="4" fontId="1" fillId="0" borderId="57" xfId="22" applyNumberFormat="1" applyFont="1" applyFill="1" applyBorder="1" applyAlignment="1" applyProtection="1">
      <alignment vertical="center"/>
    </xf>
    <xf numFmtId="0" fontId="34" fillId="5" borderId="0" xfId="0" applyFont="1" applyFill="1" applyAlignment="1" applyProtection="1">
      <alignment horizontal="center" vertical="center" wrapText="1"/>
      <protection locked="0"/>
    </xf>
    <xf numFmtId="3" fontId="1" fillId="0" borderId="5" xfId="64" applyNumberFormat="1" applyBorder="1" applyAlignment="1">
      <alignment vertical="center" wrapText="1"/>
    </xf>
    <xf numFmtId="4" fontId="1" fillId="0" borderId="57" xfId="64" applyNumberFormat="1" applyBorder="1" applyAlignment="1">
      <alignment vertical="center"/>
    </xf>
    <xf numFmtId="4" fontId="1" fillId="0" borderId="58" xfId="64" applyNumberFormat="1" applyBorder="1" applyAlignment="1">
      <alignment vertical="center"/>
    </xf>
    <xf numFmtId="4" fontId="1" fillId="0" borderId="57" xfId="21" applyNumberFormat="1" applyBorder="1" applyAlignment="1">
      <alignment horizontal="center" vertical="center"/>
    </xf>
    <xf numFmtId="4" fontId="0" fillId="0" borderId="57" xfId="21" applyNumberFormat="1" applyFont="1" applyBorder="1" applyAlignment="1">
      <alignment horizontal="center" vertical="center"/>
    </xf>
    <xf numFmtId="4" fontId="1" fillId="0" borderId="59" xfId="21" applyNumberFormat="1" applyBorder="1" applyAlignment="1">
      <alignment vertical="center"/>
    </xf>
    <xf numFmtId="3" fontId="1" fillId="0" borderId="59" xfId="64" applyNumberFormat="1" applyBorder="1" applyAlignment="1">
      <alignment vertical="center" wrapText="1"/>
    </xf>
    <xf numFmtId="3" fontId="1" fillId="0" borderId="59" xfId="64" applyNumberFormat="1" applyBorder="1" applyAlignment="1">
      <alignment vertical="center"/>
    </xf>
    <xf numFmtId="4" fontId="1" fillId="0" borderId="11" xfId="64" applyNumberFormat="1" applyBorder="1" applyAlignment="1">
      <alignment vertical="center"/>
    </xf>
    <xf numFmtId="4" fontId="1" fillId="0" borderId="5" xfId="64" applyNumberFormat="1" applyBorder="1" applyAlignment="1">
      <alignment vertical="center"/>
    </xf>
    <xf numFmtId="3" fontId="1" fillId="0" borderId="5" xfId="64" applyNumberFormat="1" applyBorder="1" applyAlignment="1">
      <alignment vertical="center"/>
    </xf>
    <xf numFmtId="4" fontId="0" fillId="0" borderId="11" xfId="21" applyNumberFormat="1" applyFont="1" applyBorder="1" applyAlignment="1">
      <alignment horizontal="center" vertical="center"/>
    </xf>
    <xf numFmtId="4" fontId="1" fillId="0" borderId="11" xfId="21" applyNumberFormat="1" applyBorder="1" applyAlignment="1">
      <alignment vertical="center"/>
    </xf>
    <xf numFmtId="4" fontId="1" fillId="0" borderId="5" xfId="21" applyNumberFormat="1" applyBorder="1" applyAlignment="1">
      <alignment vertical="center" wrapText="1"/>
    </xf>
    <xf numFmtId="4" fontId="1" fillId="0" borderId="57" xfId="21" applyNumberFormat="1" applyBorder="1" applyAlignment="1">
      <alignment horizontal="right" vertical="center"/>
    </xf>
    <xf numFmtId="4" fontId="1" fillId="0" borderId="5" xfId="21" applyNumberFormat="1" applyBorder="1" applyAlignment="1">
      <alignment vertical="center"/>
    </xf>
    <xf numFmtId="4" fontId="1" fillId="0" borderId="11" xfId="22" applyNumberFormat="1" applyFont="1" applyFill="1" applyBorder="1" applyAlignment="1">
      <alignment vertical="center"/>
    </xf>
    <xf numFmtId="4" fontId="1" fillId="0" borderId="5" xfId="70" applyNumberFormat="1" applyBorder="1" applyAlignment="1" applyProtection="1">
      <alignment vertical="center" wrapText="1"/>
      <protection locked="0"/>
    </xf>
    <xf numFmtId="4" fontId="0" fillId="0" borderId="11" xfId="71" applyNumberFormat="1" applyFont="1" applyBorder="1" applyAlignment="1">
      <alignment horizontal="center" vertical="center"/>
    </xf>
    <xf numFmtId="4" fontId="1" fillId="0" borderId="11" xfId="71" applyNumberFormat="1" applyBorder="1" applyAlignment="1">
      <alignment vertical="center"/>
    </xf>
    <xf numFmtId="4" fontId="0" fillId="0" borderId="11" xfId="21" applyNumberFormat="1" applyFont="1" applyBorder="1" applyAlignment="1">
      <alignment horizontal="center" vertical="top"/>
    </xf>
    <xf numFmtId="4" fontId="1" fillId="0" borderId="11" xfId="21" applyNumberFormat="1" applyBorder="1" applyAlignment="1">
      <alignment vertical="top"/>
    </xf>
    <xf numFmtId="4" fontId="1" fillId="0" borderId="5" xfId="70" applyNumberFormat="1" applyBorder="1" applyAlignment="1" applyProtection="1">
      <alignment horizontal="left" vertical="center" wrapText="1"/>
      <protection locked="0"/>
    </xf>
    <xf numFmtId="0" fontId="6" fillId="3" borderId="0" xfId="0" applyFont="1" applyFill="1" applyAlignment="1">
      <alignment horizontal="center" vertical="center"/>
    </xf>
    <xf numFmtId="165" fontId="12" fillId="0" borderId="0" xfId="15" applyFont="1" applyFill="1" applyBorder="1" applyAlignment="1">
      <alignment vertical="center"/>
    </xf>
    <xf numFmtId="0" fontId="6" fillId="3" borderId="30" xfId="0" applyFont="1" applyFill="1" applyBorder="1" applyAlignment="1">
      <alignment horizontal="center" vertical="center"/>
    </xf>
    <xf numFmtId="2" fontId="0" fillId="0" borderId="0" xfId="0" applyNumberFormat="1" applyAlignment="1">
      <alignment vertical="center"/>
    </xf>
    <xf numFmtId="182" fontId="17" fillId="0" borderId="39" xfId="15" applyNumberFormat="1" applyFont="1" applyFill="1" applyBorder="1" applyAlignment="1">
      <alignment horizontal="center" vertical="center"/>
    </xf>
    <xf numFmtId="0" fontId="6" fillId="5" borderId="0" xfId="0" applyFont="1" applyFill="1" applyAlignment="1">
      <alignment vertical="center"/>
    </xf>
    <xf numFmtId="0" fontId="11" fillId="7" borderId="11" xfId="59" applyFont="1" applyFill="1" applyBorder="1" applyAlignment="1">
      <alignment horizontal="center" vertical="center"/>
    </xf>
    <xf numFmtId="0" fontId="11" fillId="7" borderId="11" xfId="62" applyNumberFormat="1" applyFont="1" applyFill="1" applyBorder="1" applyAlignment="1">
      <alignment horizontal="center" vertical="center"/>
    </xf>
    <xf numFmtId="168" fontId="1" fillId="0" borderId="11" xfId="21" applyNumberFormat="1" applyBorder="1" applyAlignment="1">
      <alignment vertical="center"/>
    </xf>
    <xf numFmtId="4" fontId="1" fillId="0" borderId="5" xfId="67" applyNumberFormat="1" applyFont="1" applyBorder="1" applyAlignment="1">
      <alignment vertical="center"/>
    </xf>
    <xf numFmtId="0" fontId="17" fillId="5" borderId="39" xfId="0" applyFont="1" applyFill="1" applyBorder="1" applyAlignment="1">
      <alignment horizontal="left" vertical="center" wrapText="1"/>
    </xf>
    <xf numFmtId="0" fontId="11" fillId="5" borderId="11" xfId="59" applyFont="1" applyFill="1" applyBorder="1" applyAlignment="1">
      <alignment horizontal="center" vertical="center"/>
    </xf>
    <xf numFmtId="10" fontId="11" fillId="5" borderId="11" xfId="61" applyNumberFormat="1" applyFont="1" applyFill="1" applyBorder="1" applyAlignment="1">
      <alignment horizontal="center" vertical="center"/>
    </xf>
    <xf numFmtId="178" fontId="11" fillId="5" borderId="11" xfId="59" applyNumberFormat="1" applyFont="1" applyFill="1" applyBorder="1" applyAlignment="1">
      <alignment horizontal="center" vertical="center"/>
    </xf>
    <xf numFmtId="0" fontId="11" fillId="5" borderId="11" xfId="62" applyNumberFormat="1" applyFont="1" applyFill="1" applyBorder="1" applyAlignment="1">
      <alignment horizontal="center" vertical="center"/>
    </xf>
    <xf numFmtId="165" fontId="12" fillId="2" borderId="2" xfId="15" applyFont="1" applyFill="1" applyBorder="1" applyAlignment="1">
      <alignment vertical="center"/>
    </xf>
    <xf numFmtId="10" fontId="0" fillId="0" borderId="4" xfId="11" applyNumberFormat="1" applyFont="1" applyBorder="1" applyAlignment="1">
      <alignment vertical="center"/>
    </xf>
    <xf numFmtId="168" fontId="1" fillId="0" borderId="11" xfId="71" applyNumberFormat="1" applyBorder="1" applyAlignment="1">
      <alignment vertical="center"/>
    </xf>
    <xf numFmtId="168" fontId="1" fillId="0" borderId="57" xfId="21" applyNumberFormat="1" applyBorder="1" applyAlignment="1">
      <alignment vertical="center"/>
    </xf>
    <xf numFmtId="0" fontId="17" fillId="0" borderId="39" xfId="15" applyNumberFormat="1" applyFont="1" applyFill="1" applyBorder="1" applyAlignment="1">
      <alignment horizontal="center" vertical="center"/>
    </xf>
    <xf numFmtId="4" fontId="1" fillId="0" borderId="5" xfId="67" applyNumberFormat="1" applyFont="1" applyBorder="1" applyAlignment="1">
      <alignment horizontal="center"/>
    </xf>
    <xf numFmtId="4" fontId="1" fillId="0" borderId="5" xfId="67" applyNumberFormat="1" applyFont="1" applyBorder="1" applyAlignment="1">
      <alignment wrapText="1"/>
    </xf>
    <xf numFmtId="0" fontId="37" fillId="5" borderId="60" xfId="0" applyFont="1" applyFill="1" applyBorder="1" applyAlignment="1">
      <alignment horizontal="left" vertical="center" wrapText="1"/>
    </xf>
    <xf numFmtId="0" fontId="37" fillId="5" borderId="60" xfId="0" applyFont="1" applyFill="1" applyBorder="1" applyAlignment="1">
      <alignment horizontal="left" vertical="center"/>
    </xf>
    <xf numFmtId="0" fontId="38" fillId="0" borderId="43" xfId="0" applyFont="1" applyBorder="1" applyAlignment="1">
      <alignment horizontal="center" vertical="center"/>
    </xf>
    <xf numFmtId="0" fontId="38" fillId="5" borderId="39" xfId="0" applyFont="1" applyFill="1" applyBorder="1" applyAlignment="1">
      <alignment horizontal="left" vertical="center" wrapText="1"/>
    </xf>
    <xf numFmtId="0" fontId="38" fillId="0" borderId="39" xfId="0" applyFont="1" applyBorder="1" applyAlignment="1">
      <alignment horizontal="center" vertical="center"/>
    </xf>
    <xf numFmtId="0" fontId="38" fillId="0" borderId="39" xfId="15" applyNumberFormat="1" applyFont="1" applyFill="1" applyBorder="1" applyAlignment="1">
      <alignment horizontal="center" vertical="center"/>
    </xf>
    <xf numFmtId="165" fontId="38" fillId="0" borderId="39" xfId="15" applyFont="1" applyFill="1" applyBorder="1" applyAlignment="1">
      <alignment horizontal="left" vertical="center"/>
    </xf>
    <xf numFmtId="165" fontId="38" fillId="0" borderId="44" xfId="0" applyNumberFormat="1" applyFont="1" applyBorder="1" applyAlignment="1">
      <alignment horizontal="left" vertical="center"/>
    </xf>
    <xf numFmtId="177" fontId="16" fillId="0" borderId="38" xfId="11" applyNumberFormat="1" applyFont="1" applyBorder="1" applyAlignment="1">
      <alignment vertical="center"/>
    </xf>
    <xf numFmtId="10" fontId="16" fillId="0" borderId="4" xfId="11" applyNumberFormat="1" applyFont="1" applyFill="1" applyBorder="1" applyAlignment="1">
      <alignment vertical="center"/>
    </xf>
    <xf numFmtId="177" fontId="16" fillId="0" borderId="10" xfId="11" applyNumberFormat="1" applyFont="1" applyBorder="1" applyAlignment="1">
      <alignment vertical="center"/>
    </xf>
    <xf numFmtId="10" fontId="16" fillId="0" borderId="2" xfId="11" applyNumberFormat="1" applyFont="1" applyFill="1" applyBorder="1" applyAlignment="1">
      <alignment vertical="center"/>
    </xf>
    <xf numFmtId="177" fontId="16" fillId="0" borderId="14" xfId="11" applyNumberFormat="1" applyFont="1" applyBorder="1" applyAlignment="1">
      <alignment vertical="center"/>
    </xf>
    <xf numFmtId="0" fontId="39" fillId="5" borderId="60" xfId="0" applyFont="1" applyFill="1" applyBorder="1" applyAlignment="1">
      <alignment horizontal="left" vertical="center" wrapText="1"/>
    </xf>
    <xf numFmtId="165" fontId="38" fillId="0" borderId="39" xfId="15" applyFont="1" applyFill="1" applyBorder="1" applyAlignment="1">
      <alignment horizontal="center" vertical="center"/>
    </xf>
    <xf numFmtId="182" fontId="38" fillId="0" borderId="39" xfId="15" applyNumberFormat="1" applyFont="1" applyFill="1" applyBorder="1" applyAlignment="1">
      <alignment horizontal="center" vertical="center"/>
    </xf>
    <xf numFmtId="0" fontId="39" fillId="5" borderId="60" xfId="0" applyFont="1" applyFill="1" applyBorder="1" applyAlignment="1">
      <alignment horizontal="left" vertical="center"/>
    </xf>
    <xf numFmtId="164" fontId="40" fillId="3" borderId="42" xfId="20" applyFont="1" applyFill="1" applyBorder="1" applyAlignment="1">
      <alignment horizontal="left" vertical="center"/>
    </xf>
    <xf numFmtId="173" fontId="16" fillId="0" borderId="25" xfId="0" applyNumberFormat="1" applyFont="1" applyBorder="1" applyAlignment="1">
      <alignment vertical="center"/>
    </xf>
    <xf numFmtId="0" fontId="16" fillId="0" borderId="26" xfId="0" applyFont="1" applyBorder="1" applyAlignment="1">
      <alignment vertical="center"/>
    </xf>
    <xf numFmtId="0" fontId="16" fillId="0" borderId="23" xfId="0" applyFont="1" applyBorder="1" applyAlignment="1">
      <alignment vertical="center"/>
    </xf>
    <xf numFmtId="0" fontId="6"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164" fontId="38" fillId="0" borderId="39" xfId="20" applyFont="1" applyFill="1" applyBorder="1" applyAlignment="1">
      <alignment horizontal="left" vertical="center"/>
    </xf>
    <xf numFmtId="164" fontId="38" fillId="0" borderId="44" xfId="20" applyFont="1" applyBorder="1" applyAlignment="1">
      <alignment horizontal="left" vertical="center"/>
    </xf>
    <xf numFmtId="0" fontId="16" fillId="0" borderId="0" xfId="0" applyFont="1" applyAlignment="1">
      <alignment vertical="center"/>
    </xf>
    <xf numFmtId="165" fontId="16" fillId="0" borderId="0" xfId="15" applyFont="1" applyBorder="1" applyAlignment="1">
      <alignment vertical="center"/>
    </xf>
    <xf numFmtId="0" fontId="41" fillId="0" borderId="0" xfId="0" applyFont="1" applyAlignment="1">
      <alignment vertical="center"/>
    </xf>
    <xf numFmtId="0" fontId="29" fillId="0" borderId="0" xfId="0" applyFont="1" applyAlignment="1">
      <alignment horizontal="center" vertical="center"/>
    </xf>
    <xf numFmtId="165" fontId="29" fillId="0" borderId="0" xfId="15" applyFont="1" applyAlignment="1">
      <alignment horizontal="center" vertical="center"/>
    </xf>
    <xf numFmtId="165" fontId="29" fillId="0" borderId="0" xfId="15" applyFont="1" applyAlignment="1">
      <alignment horizontal="right"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165" fontId="7" fillId="3" borderId="29" xfId="15" applyFont="1" applyFill="1" applyBorder="1" applyAlignment="1">
      <alignment horizontal="center" vertical="center"/>
    </xf>
    <xf numFmtId="165" fontId="7" fillId="3" borderId="29" xfId="15" applyFont="1" applyFill="1" applyBorder="1" applyAlignment="1">
      <alignment horizontal="center" vertical="center" wrapText="1"/>
    </xf>
    <xf numFmtId="165" fontId="7" fillId="3" borderId="30" xfId="15" applyFont="1" applyFill="1" applyBorder="1" applyAlignment="1">
      <alignment horizontal="center" vertical="center" wrapText="1"/>
    </xf>
    <xf numFmtId="0" fontId="7" fillId="3" borderId="13" xfId="0" applyFont="1" applyFill="1" applyBorder="1" applyAlignment="1">
      <alignment horizontal="center" vertical="center"/>
    </xf>
    <xf numFmtId="0" fontId="7" fillId="3" borderId="0" xfId="0" applyFont="1" applyFill="1" applyAlignment="1">
      <alignment horizontal="center" vertical="center"/>
    </xf>
    <xf numFmtId="165" fontId="7" fillId="3" borderId="0" xfId="15" applyFont="1" applyFill="1" applyBorder="1" applyAlignment="1">
      <alignment horizontal="center" vertical="center"/>
    </xf>
    <xf numFmtId="165" fontId="7" fillId="3" borderId="0" xfId="15" applyFont="1" applyFill="1" applyBorder="1" applyAlignment="1">
      <alignment horizontal="center" vertical="center" wrapText="1"/>
    </xf>
    <xf numFmtId="165" fontId="7" fillId="3" borderId="15" xfId="15" applyFont="1" applyFill="1" applyBorder="1" applyAlignment="1">
      <alignment horizontal="center" vertical="center" wrapText="1"/>
    </xf>
    <xf numFmtId="0" fontId="7" fillId="3" borderId="0" xfId="0" applyFont="1" applyFill="1" applyAlignment="1">
      <alignment horizontal="left" vertical="center"/>
    </xf>
    <xf numFmtId="0" fontId="38" fillId="0" borderId="39" xfId="0" applyFont="1" applyBorder="1" applyAlignment="1">
      <alignment horizontal="left" vertical="center"/>
    </xf>
    <xf numFmtId="2" fontId="38" fillId="0" borderId="39" xfId="15" applyNumberFormat="1" applyFont="1" applyFill="1" applyBorder="1" applyAlignment="1">
      <alignment horizontal="left" vertical="center"/>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165" fontId="7" fillId="3" borderId="28" xfId="15" applyFont="1" applyFill="1" applyBorder="1" applyAlignment="1">
      <alignment horizontal="center" vertical="center" wrapText="1"/>
    </xf>
    <xf numFmtId="0" fontId="38" fillId="0" borderId="39" xfId="15" applyNumberFormat="1" applyFont="1" applyFill="1" applyBorder="1" applyAlignment="1">
      <alignment horizontal="left" vertical="center"/>
    </xf>
    <xf numFmtId="182" fontId="38" fillId="0" borderId="39" xfId="15" applyNumberFormat="1" applyFont="1" applyFill="1" applyBorder="1" applyAlignment="1">
      <alignment horizontal="left" vertical="center"/>
    </xf>
    <xf numFmtId="165" fontId="16" fillId="0" borderId="0" xfId="15" applyFont="1" applyAlignment="1">
      <alignment vertical="center"/>
    </xf>
    <xf numFmtId="165" fontId="7" fillId="0" borderId="0" xfId="15" applyFont="1" applyAlignment="1">
      <alignment horizontal="right" vertical="center"/>
    </xf>
    <xf numFmtId="10" fontId="16" fillId="0" borderId="38" xfId="11" applyNumberFormat="1" applyFont="1" applyBorder="1" applyAlignment="1">
      <alignment vertical="center"/>
    </xf>
    <xf numFmtId="10" fontId="16" fillId="0" borderId="10" xfId="11" applyNumberFormat="1" applyFont="1" applyBorder="1" applyAlignment="1">
      <alignment vertical="center"/>
    </xf>
    <xf numFmtId="10" fontId="16" fillId="0" borderId="14" xfId="11" applyNumberFormat="1" applyFont="1" applyBorder="1" applyAlignment="1">
      <alignment vertical="center"/>
    </xf>
    <xf numFmtId="10" fontId="16" fillId="0" borderId="25" xfId="0" applyNumberFormat="1" applyFont="1" applyBorder="1" applyAlignment="1">
      <alignment vertical="center"/>
    </xf>
    <xf numFmtId="10" fontId="7" fillId="3" borderId="35" xfId="0" applyNumberFormat="1" applyFont="1" applyFill="1" applyBorder="1" applyAlignment="1">
      <alignment vertical="center"/>
    </xf>
    <xf numFmtId="0" fontId="29" fillId="0" borderId="0" xfId="0" applyFont="1" applyAlignment="1">
      <alignment horizontal="center" vertical="center"/>
    </xf>
    <xf numFmtId="0" fontId="40" fillId="3" borderId="40" xfId="0" applyFont="1" applyFill="1" applyBorder="1" applyAlignment="1">
      <alignment horizontal="right" vertical="center"/>
    </xf>
    <xf numFmtId="0" fontId="40" fillId="3" borderId="41" xfId="0" applyFont="1" applyFill="1" applyBorder="1" applyAlignment="1">
      <alignment horizontal="right" vertical="center"/>
    </xf>
    <xf numFmtId="0" fontId="7" fillId="3" borderId="18" xfId="0" applyFont="1" applyFill="1" applyBorder="1" applyAlignment="1">
      <alignment horizontal="center" vertical="center"/>
    </xf>
    <xf numFmtId="0" fontId="7" fillId="3" borderId="19" xfId="0" applyFont="1" applyFill="1" applyBorder="1" applyAlignment="1">
      <alignment horizontal="center" vertical="center"/>
    </xf>
    <xf numFmtId="0" fontId="7" fillId="3" borderId="20" xfId="0" applyFont="1" applyFill="1" applyBorder="1" applyAlignment="1">
      <alignment horizontal="center" vertical="center"/>
    </xf>
    <xf numFmtId="0" fontId="14" fillId="0" borderId="0" xfId="0" applyFont="1" applyAlignment="1">
      <alignment horizontal="center"/>
    </xf>
    <xf numFmtId="0" fontId="15" fillId="0" borderId="31" xfId="1" applyFont="1" applyBorder="1" applyAlignment="1" applyProtection="1">
      <alignment horizontal="left" vertical="center"/>
      <protection hidden="1"/>
    </xf>
    <xf numFmtId="0" fontId="15" fillId="0" borderId="32" xfId="1" applyFont="1" applyBorder="1" applyAlignment="1" applyProtection="1">
      <alignment horizontal="left" vertical="center"/>
      <protection hidden="1"/>
    </xf>
    <xf numFmtId="0" fontId="15" fillId="0" borderId="21" xfId="1" applyFont="1" applyBorder="1" applyAlignment="1">
      <alignment horizontal="left" vertical="center"/>
    </xf>
    <xf numFmtId="0" fontId="15" fillId="0" borderId="22" xfId="1" applyFont="1" applyBorder="1" applyAlignment="1">
      <alignment horizontal="left" vertical="center"/>
    </xf>
    <xf numFmtId="0" fontId="14" fillId="0" borderId="0" xfId="0" applyFont="1" applyAlignment="1">
      <alignment horizontal="center" vertical="center"/>
    </xf>
    <xf numFmtId="0" fontId="18" fillId="3" borderId="40" xfId="0" applyFont="1" applyFill="1" applyBorder="1" applyAlignment="1">
      <alignment horizontal="right" vertical="center"/>
    </xf>
    <xf numFmtId="0" fontId="18" fillId="3" borderId="41" xfId="0" applyFont="1" applyFill="1" applyBorder="1" applyAlignment="1">
      <alignment horizontal="right"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23" fillId="0" borderId="0" xfId="0" applyFont="1" applyAlignment="1">
      <alignment horizontal="center"/>
    </xf>
  </cellXfs>
  <cellStyles count="74">
    <cellStyle name="Comma" xfId="2" xr:uid="{00000000-0005-0000-0000-000000000000}"/>
    <cellStyle name="Comma 2" xfId="52" xr:uid="{D86592C1-E5AC-4A07-9723-06D83C3639BB}"/>
    <cellStyle name="Comma 2 2" xfId="56" xr:uid="{F54ADC8A-7F5B-4591-BB85-A40E9BEF6C59}"/>
    <cellStyle name="Comma0" xfId="3" xr:uid="{00000000-0005-0000-0000-000001000000}"/>
    <cellStyle name="Currency" xfId="4" xr:uid="{00000000-0005-0000-0000-000002000000}"/>
    <cellStyle name="Currency0" xfId="5" xr:uid="{00000000-0005-0000-0000-000003000000}"/>
    <cellStyle name="Fecha" xfId="6" xr:uid="{00000000-0005-0000-0000-000004000000}"/>
    <cellStyle name="Fixed" xfId="7" xr:uid="{00000000-0005-0000-0000-000005000000}"/>
    <cellStyle name="Heading 1" xfId="8" xr:uid="{00000000-0005-0000-0000-000006000000}"/>
    <cellStyle name="Heading 2" xfId="9" xr:uid="{00000000-0005-0000-0000-000007000000}"/>
    <cellStyle name="Hyperlink 2" xfId="53" xr:uid="{4FF87297-E90E-4650-834E-ED655702F986}"/>
    <cellStyle name="Millares" xfId="15" builtinId="3"/>
    <cellStyle name="Millares 11" xfId="45" xr:uid="{331DFF49-6A99-4FD4-8A52-7AD8E004F67F}"/>
    <cellStyle name="Millares 2" xfId="12" xr:uid="{00000000-0005-0000-0000-000009000000}"/>
    <cellStyle name="Millares 2 2" xfId="28" xr:uid="{00000000-0005-0000-0000-00000A000000}"/>
    <cellStyle name="Millares 2 2 2" xfId="44" xr:uid="{4BECEEA9-2C06-4116-98D1-DFBDA808F064}"/>
    <cellStyle name="Millares 2 3" xfId="33" xr:uid="{2DF5F69B-AC08-4F09-A470-E7D4F935467F}"/>
    <cellStyle name="Millares 2 3 2" xfId="39" xr:uid="{05182700-84E8-47D5-A666-5A2C5B5C60BA}"/>
    <cellStyle name="Millares 2 3 2 2" xfId="46" xr:uid="{CA9AF7E8-912C-4F89-8634-DD24395A85C8}"/>
    <cellStyle name="Millares 2 4" xfId="42" xr:uid="{739501E1-0D95-464F-8602-67D6AE75F4BC}"/>
    <cellStyle name="Millares 3" xfId="14" xr:uid="{00000000-0005-0000-0000-00000B000000}"/>
    <cellStyle name="Millares 3 2" xfId="63" xr:uid="{8B773496-0882-4D4B-95E5-AA4CAA8C7F07}"/>
    <cellStyle name="Millares 4" xfId="16" xr:uid="{00000000-0005-0000-0000-00000C000000}"/>
    <cellStyle name="Millares 5" xfId="62" xr:uid="{AD7C85A2-A90A-43E9-97D1-DD9B2600BF09}"/>
    <cellStyle name="Millares_PRESUPUESTO ESTRUCTURAL" xfId="58" xr:uid="{A63FE3E0-AC8D-4AB8-B0AC-84648D17951B}"/>
    <cellStyle name="Moneda" xfId="20" builtinId="4"/>
    <cellStyle name="Moneda 2" xfId="13" xr:uid="{00000000-0005-0000-0000-00000F000000}"/>
    <cellStyle name="Moneda 2 2" xfId="22" xr:uid="{00000000-0005-0000-0000-000010000000}"/>
    <cellStyle name="Moneda 2 2 2" xfId="72" xr:uid="{C1972702-83D8-43B0-8E59-8D11713A7D5E}"/>
    <cellStyle name="Moneda 2 3" xfId="29" xr:uid="{00000000-0005-0000-0000-000011000000}"/>
    <cellStyle name="Moneda 2 3 2" xfId="34" xr:uid="{7958CD43-F537-4C77-BB66-A150BEBF74C6}"/>
    <cellStyle name="Moneda 2 3 2 2" xfId="41" xr:uid="{12610A25-CD6E-4871-B8D9-66462982FF3C}"/>
    <cellStyle name="Moneda 2 3 2 2 2" xfId="49" xr:uid="{5D0EBFA6-30B5-4790-A426-1A6FF86CD134}"/>
    <cellStyle name="Moneda 3" xfId="17" xr:uid="{00000000-0005-0000-0000-000012000000}"/>
    <cellStyle name="Moneda 3 2" xfId="66" xr:uid="{7A03ACF8-A69F-417A-A940-F319E5F9B41C}"/>
    <cellStyle name="Moneda 4" xfId="50" xr:uid="{2CDD603A-1683-4016-90AC-39752D7DD151}"/>
    <cellStyle name="Moneda 5" xfId="65" xr:uid="{ECA00161-57EB-42C3-8F2A-EDADB1476743}"/>
    <cellStyle name="Normal" xfId="0" builtinId="0"/>
    <cellStyle name="Normal 10 2" xfId="51" xr:uid="{0BD9E72F-9E96-484F-A591-D12E39D11719}"/>
    <cellStyle name="Normal 10 2 4" xfId="69" xr:uid="{549DCDED-4378-4693-8DDC-A466BCD6F042}"/>
    <cellStyle name="Normal 10 6" xfId="73" xr:uid="{3DCB9218-A4B0-445E-9EB2-756CB8CCF181}"/>
    <cellStyle name="Normal 15 2" xfId="23" xr:uid="{00000000-0005-0000-0000-000014000000}"/>
    <cellStyle name="Normal 16" xfId="59" xr:uid="{8B368539-CF58-4112-B85F-779DC6268FB9}"/>
    <cellStyle name="Normal 2" xfId="1" xr:uid="{00000000-0005-0000-0000-000015000000}"/>
    <cellStyle name="Normal 2 10" xfId="71" xr:uid="{68A8ABCF-28BF-40AE-9B64-2553276C655E}"/>
    <cellStyle name="Normal 2 18" xfId="36" xr:uid="{B19056B8-B498-473D-B0FD-3FC422C79B9E}"/>
    <cellStyle name="Normal 2 2" xfId="27" xr:uid="{00000000-0005-0000-0000-000016000000}"/>
    <cellStyle name="Normal 2 2 2" xfId="18" xr:uid="{00000000-0005-0000-0000-000017000000}"/>
    <cellStyle name="Normal 2 2 3" xfId="32" xr:uid="{E272C34A-2E1A-45C2-A59A-C7E380853DE2}"/>
    <cellStyle name="Normal 2 3" xfId="31" xr:uid="{308F7F7F-B7D2-4C6F-9849-AE9AEFD0EEBE}"/>
    <cellStyle name="Normal 2 3 2" xfId="21" xr:uid="{00000000-0005-0000-0000-000018000000}"/>
    <cellStyle name="Normal 3" xfId="26" xr:uid="{00000000-0005-0000-0000-000019000000}"/>
    <cellStyle name="Normal 3 3" xfId="48" xr:uid="{9AD5936F-1760-4D59-833B-EEE1ABF73140}"/>
    <cellStyle name="Normal 4" xfId="38" xr:uid="{613BB194-3D7A-479F-BE05-F7F7660C6C2E}"/>
    <cellStyle name="Normal 4 10" xfId="60" xr:uid="{67DBD50E-0DB6-4C0B-86A2-DB2B74625519}"/>
    <cellStyle name="Normal 4 10 2" xfId="68" xr:uid="{649F959B-123A-4F34-9C6A-4DFF7A07F92F}"/>
    <cellStyle name="Normal 6 2" xfId="19" xr:uid="{00000000-0005-0000-0000-00001A000000}"/>
    <cellStyle name="Normal_Análisis Unitarios Vías (equipo Japón) 2" xfId="64" xr:uid="{276220F7-27C1-4CF5-8098-6766F40C5661}"/>
    <cellStyle name="Normal_centro vocacional espol 20- 04-2008" xfId="57" xr:uid="{582C5305-DFF8-47E7-A80F-72804934B5D0}"/>
    <cellStyle name="Normal_CONCURSOciudadCONCENTRACION 2" xfId="70" xr:uid="{709C8771-91C7-4419-8571-CE47726CACCB}"/>
    <cellStyle name="Normal_presupuesto analisis" xfId="67" xr:uid="{4268D558-1AF9-48D7-8F15-881F56CECE11}"/>
    <cellStyle name="Percent" xfId="10" xr:uid="{00000000-0005-0000-0000-00001C000000}"/>
    <cellStyle name="Percent 2" xfId="37" xr:uid="{BA033FBB-BD52-4860-AAB0-5A586EA77D38}"/>
    <cellStyle name="Percent 2 2" xfId="55" xr:uid="{ADF68B78-A309-42B6-A67F-D4FD0B1A1581}"/>
    <cellStyle name="Percent 2 3" xfId="54" xr:uid="{866E0708-6E8C-4F38-AA2B-46E7761BD7AE}"/>
    <cellStyle name="Porcentaje" xfId="11" builtinId="5"/>
    <cellStyle name="Porcentaje 2" xfId="25" xr:uid="{00000000-0005-0000-0000-00001E000000}"/>
    <cellStyle name="Porcentaje 2 2" xfId="30" xr:uid="{3E729C71-05E3-4EA0-A692-363CA0717898}"/>
    <cellStyle name="Porcentaje 2 2 2" xfId="40" xr:uid="{5F803CEC-4859-438B-9FA9-B682E388C7A1}"/>
    <cellStyle name="Porcentaje 2 2 3" xfId="61" xr:uid="{6107F001-8E58-443D-8D59-305ACB6A2825}"/>
    <cellStyle name="Porcentaje 2 3" xfId="43" xr:uid="{7EBB1CF7-37E3-40F1-AD1E-C2B911067A58}"/>
    <cellStyle name="Porcentual 2" xfId="24" xr:uid="{00000000-0005-0000-0000-00001F000000}"/>
    <cellStyle name="Porcentual 2 2" xfId="35" xr:uid="{F39D2D6C-6585-4AB5-AC77-367B5AD9F4AE}"/>
    <cellStyle name="Porcentual 2 2 2" xfId="47" xr:uid="{ED461456-E1C8-43A4-9866-64F34087B8A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OPP\CANCHA%20NUEVA%20AURORA\Cancha%20de%20usos%20multiples%20-%20Nueva%20Aurora\Documentos%20firmados%20definitivamente\CANCHA%20NUEVA%20AURORA%20FINAL\PRESUPUESTO%20CANCHA%20DE%20USO%20MULTIPLE%20NUEVAAUROR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C:\C:\Users\Usuario\Documents\Francisco\PROYECTOS%20PERSONALES\SISMOTEC\FISCALIZACION%20SOLCA\INFORMACION%20RECIBIDA\AAc\01-02-2019\file:\A:\exceldatos\Auxdi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C:\C:\Documents%20and%20Settings\Administrador\Mis%20documentos\CIUDAD%20DEPORTIVA%20CPP\SECTOR4\LMATERIA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6\C\SIXTO\Proyectos\Almacenes%20Tia\PRESUPUESTO%20ALTERNO\Pres.%20ref%20ALMACENES%20TIA%20%20%20TOTAL-(11-ENERO-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C:\26F9467C\Pres.%20ref%20ALMACENES%20TIA%20%20%20TOTAL-(11-ENERO-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C:\Servidor\traselec\LISTA%20DE%20MATERIALES\LM-XXX-01-CON%20AP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UNIS%20V10\PUNIS%20V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C:\C:\Documentos\Obras\1%20Ripconciv\2%20Jaramijo\Presupuestos\PRESUPUESTO%20JARAMIJO_ICO%2019%20NOV%20-%20segun%20rom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C:\D:\Documentos\Proyectos\1%20Ripconciv\911\Adicionales%20nuevos\presupuesto%20electrico%20C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2\C\Mis%20Documentos%20PC%201\Presupuestos\Presupuesto%20Malecon%20sector%206\Presupuesto%20PARQUEOS\Pres%20Malecon%20sector%206%20PARQUEOS%20(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C:\Users\Usuario\Documents\Francisco\PROYECTOS%20PERSONALES\SISMOTEC\FISCALIZACION%20SOLCA\INFORMACION%20RECIBIDA\AAc\01-02-2019\file:\Dep.dise&#241;o-1\c\Ing.%20Vera\Carpeta%2098\Excel\Presupuesto\Edificio\AP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765F22E9\PG0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NCURSOS%202022\DAULE\LICO%20011%20ASF%20AURORA\ANEXOS\PROYECTO%20DE%20ASFALTADO%20-%20VIA%20A%20SABANILLA%20FIN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MUNICIPIO%20DAULE\MUNICIPIO%20DAULE%202020\PROYECTO%20DEL%20TERMINAL%20TERRESTRE%20DAULE\PRESUPUESTO%20-%20APUS\APUS%20-%20PRESUPUESTO%20SANIT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C:\Servidor1\traselec\PRESUPUESTOS%20PREP\CIS\PP-CIS-23-A%20Reubicaci&#243;n%20de%20fibra%20opt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RESUPUESTO%20BASE%20v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C:\C:\Users\Owner\Downloads\BASE%20INSTITUCIONAL%202014%20(Copia%20en%20conflicto%20de%20CAMCE%20CHINA%202014-12-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ACTUALIZADOS "/>
      <sheetName val="CRONOGRAMA"/>
      <sheetName val="APU's"/>
      <sheetName val="Presupuesto ushay"/>
    </sheetNames>
    <sheetDataSet>
      <sheetData sheetId="0"/>
      <sheetData sheetId="1"/>
      <sheetData sheetId="2">
        <row r="62">
          <cell r="H62">
            <v>4.16</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HEO OK"/>
      <sheetName val="BACHEO NO"/>
      <sheetName val="LECTURAS"/>
      <sheetName val="CASA"/>
      <sheetName val="tasas"/>
      <sheetName val="VARIAS TASAS"/>
      <sheetName val="COOP 15 ABRIL"/>
      <sheetName val="pagos coop 15 abril"/>
      <sheetName val="SEGUROS"/>
      <sheetName val="TANQ"/>
      <sheetName val="SOBRANTE REAL"/>
      <sheetName val="CALDERO"/>
      <sheetName val="PEDIDO HERR"/>
      <sheetName val="DIESEL PRECIOS"/>
      <sheetName val="HH.MM.SS"/>
      <sheetName val="DOSIF MEZCLA"/>
      <sheetName val="CALENDARIO"/>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RESUMEN GENERAL"/>
      <sheetName val="CIUDAD AGORA KGRESUMEN"/>
      <sheetName val="CIUDAD ESTACION SERV 1KGRESUMEN"/>
      <sheetName val="CIUDAD ESTACION SERV 2AKGRESUME"/>
      <sheetName val="CIUDAD ESTACION SERV 2B KGRESUM"/>
      <sheetName val="CIUDAD PORTICO CONCHAS KGRESUME"/>
      <sheetName val="CIUDAD PORTICO INGRESO KGRESUME"/>
      <sheetName val="CIUDAD TRIBUNA CAMERINO KGRESUM"/>
      <sheetName val="CIUDAD OBRAS GENERALES RESUMEN"/>
      <sheetName val="Hoja1"/>
      <sheetName val="Hoja2"/>
      <sheetName val="Hoja3"/>
      <sheetName val="alum_toma"/>
      <sheetName val="TABLE_SUBT"/>
    </sheetNames>
    <sheetDataSet>
      <sheetData sheetId="0" refreshError="1">
        <row r="3">
          <cell r="C3">
            <v>2.31</v>
          </cell>
          <cell r="D3">
            <v>2.31</v>
          </cell>
        </row>
        <row r="7">
          <cell r="F7" t="str">
            <v>MES</v>
          </cell>
          <cell r="G7" t="str">
            <v>AÑO</v>
          </cell>
        </row>
        <row r="8">
          <cell r="F8" t="str">
            <v>Abril</v>
          </cell>
          <cell r="G8">
            <v>2004</v>
          </cell>
        </row>
        <row r="10">
          <cell r="B10" t="str">
            <v>PUNTO DE ALUMBRADO EMT,  SIN PIEZAS</v>
          </cell>
          <cell r="F10" t="str">
            <v>Unid. =   u</v>
          </cell>
          <cell r="G10" t="str">
            <v>Cant.=  8</v>
          </cell>
        </row>
        <row r="12">
          <cell r="C12" t="str">
            <v>unidad</v>
          </cell>
          <cell r="D12" t="str">
            <v>costo</v>
          </cell>
          <cell r="E12" t="str">
            <v>cantidad</v>
          </cell>
          <cell r="F12" t="str">
            <v>total unitario</v>
          </cell>
        </row>
        <row r="13">
          <cell r="C13" t="str">
            <v>medida</v>
          </cell>
          <cell r="D13" t="str">
            <v>unitario</v>
          </cell>
        </row>
        <row r="14">
          <cell r="C14" t="str">
            <v>u</v>
          </cell>
          <cell r="D14">
            <v>0.57999999999999996</v>
          </cell>
          <cell r="E14">
            <v>1</v>
          </cell>
          <cell r="F14">
            <v>0.57999999999999996</v>
          </cell>
        </row>
        <row r="15">
          <cell r="F15">
            <v>0</v>
          </cell>
        </row>
        <row r="16">
          <cell r="F16">
            <v>0</v>
          </cell>
        </row>
        <row r="17">
          <cell r="F17">
            <v>0</v>
          </cell>
        </row>
        <row r="18">
          <cell r="E18" t="str">
            <v>total (A)</v>
          </cell>
          <cell r="F18">
            <v>0.57999999999999996</v>
          </cell>
        </row>
        <row r="20">
          <cell r="C20" t="str">
            <v>unidad</v>
          </cell>
          <cell r="D20" t="str">
            <v>costo</v>
          </cell>
          <cell r="E20" t="str">
            <v>cantidad</v>
          </cell>
          <cell r="F20" t="str">
            <v>F.S.R.</v>
          </cell>
          <cell r="G20" t="str">
            <v>costo</v>
          </cell>
        </row>
        <row r="21">
          <cell r="C21" t="str">
            <v>medida</v>
          </cell>
          <cell r="D21" t="str">
            <v>unitario</v>
          </cell>
          <cell r="F21" t="str">
            <v>mayorac.</v>
          </cell>
          <cell r="G21" t="str">
            <v>total/dia</v>
          </cell>
        </row>
        <row r="22">
          <cell r="C22" t="str">
            <v>u</v>
          </cell>
          <cell r="D22">
            <v>1.38</v>
          </cell>
          <cell r="E22">
            <v>1</v>
          </cell>
          <cell r="F22">
            <v>2.2999999999999998</v>
          </cell>
          <cell r="G22">
            <v>3.17</v>
          </cell>
        </row>
        <row r="23">
          <cell r="C23" t="str">
            <v>u</v>
          </cell>
          <cell r="D23">
            <v>1.35</v>
          </cell>
          <cell r="E23">
            <v>1</v>
          </cell>
          <cell r="F23">
            <v>2.31</v>
          </cell>
          <cell r="G23">
            <v>3.12</v>
          </cell>
        </row>
        <row r="24">
          <cell r="C24" t="str">
            <v>u</v>
          </cell>
          <cell r="D24">
            <v>1.34</v>
          </cell>
          <cell r="E24">
            <v>2</v>
          </cell>
          <cell r="F24">
            <v>2.31</v>
          </cell>
          <cell r="G24">
            <v>6.19</v>
          </cell>
        </row>
        <row r="25">
          <cell r="G25">
            <v>0</v>
          </cell>
        </row>
        <row r="26">
          <cell r="G26">
            <v>0</v>
          </cell>
        </row>
        <row r="27">
          <cell r="G27">
            <v>0</v>
          </cell>
        </row>
        <row r="28">
          <cell r="F28" t="str">
            <v>total (B)</v>
          </cell>
          <cell r="G28">
            <v>12.48</v>
          </cell>
        </row>
        <row r="30">
          <cell r="C30">
            <v>1.75</v>
          </cell>
          <cell r="D30">
            <v>1.75</v>
          </cell>
          <cell r="E30" t="str">
            <v>COSTO DIARIO (A)+(B)</v>
          </cell>
          <cell r="G30">
            <v>13.06</v>
          </cell>
        </row>
        <row r="31">
          <cell r="G31">
            <v>7.46</v>
          </cell>
        </row>
        <row r="32">
          <cell r="D32" t="str">
            <v>unidad</v>
          </cell>
          <cell r="E32" t="str">
            <v>costo</v>
          </cell>
          <cell r="F32" t="str">
            <v>cantidad</v>
          </cell>
          <cell r="G32" t="str">
            <v xml:space="preserve">costo </v>
          </cell>
        </row>
        <row r="33">
          <cell r="D33" t="str">
            <v>medida</v>
          </cell>
          <cell r="E33" t="str">
            <v>unitario</v>
          </cell>
          <cell r="G33" t="str">
            <v>total</v>
          </cell>
        </row>
        <row r="34">
          <cell r="D34" t="str">
            <v>m</v>
          </cell>
          <cell r="E34">
            <v>0.84</v>
          </cell>
          <cell r="F34">
            <v>3.05</v>
          </cell>
          <cell r="G34">
            <v>2.5619999999999998</v>
          </cell>
        </row>
        <row r="35">
          <cell r="D35" t="str">
            <v>u</v>
          </cell>
          <cell r="E35">
            <v>0.15</v>
          </cell>
          <cell r="F35">
            <v>3.25</v>
          </cell>
          <cell r="G35">
            <v>0.48749999999999999</v>
          </cell>
        </row>
        <row r="36">
          <cell r="D36" t="str">
            <v>u</v>
          </cell>
          <cell r="E36">
            <v>0.15</v>
          </cell>
          <cell r="F36">
            <v>1.02</v>
          </cell>
          <cell r="G36">
            <v>0.153</v>
          </cell>
        </row>
        <row r="37">
          <cell r="D37" t="str">
            <v>u</v>
          </cell>
          <cell r="E37">
            <v>0.4</v>
          </cell>
          <cell r="F37">
            <v>1.125</v>
          </cell>
          <cell r="G37">
            <v>0.45</v>
          </cell>
        </row>
        <row r="38">
          <cell r="D38" t="str">
            <v>u</v>
          </cell>
          <cell r="E38">
            <v>0.3</v>
          </cell>
          <cell r="F38">
            <v>0.5</v>
          </cell>
          <cell r="G38">
            <v>0.15</v>
          </cell>
        </row>
        <row r="39">
          <cell r="D39" t="str">
            <v>m</v>
          </cell>
          <cell r="E39">
            <v>0.22</v>
          </cell>
          <cell r="F39">
            <v>9.1499999999999986</v>
          </cell>
          <cell r="G39">
            <v>2.0129999999999999</v>
          </cell>
        </row>
        <row r="40">
          <cell r="D40" t="str">
            <v>m</v>
          </cell>
          <cell r="E40">
            <v>0.32</v>
          </cell>
          <cell r="F40">
            <v>0.6</v>
          </cell>
          <cell r="G40">
            <v>0.192</v>
          </cell>
        </row>
        <row r="41">
          <cell r="D41" t="str">
            <v>glo</v>
          </cell>
          <cell r="E41">
            <v>0.12</v>
          </cell>
          <cell r="F41">
            <v>1</v>
          </cell>
          <cell r="G41">
            <v>0.12</v>
          </cell>
        </row>
        <row r="42">
          <cell r="G42">
            <v>0</v>
          </cell>
        </row>
        <row r="43">
          <cell r="G43">
            <v>0</v>
          </cell>
        </row>
        <row r="44">
          <cell r="G44">
            <v>0</v>
          </cell>
        </row>
        <row r="45">
          <cell r="F45" t="str">
            <v>total (E)</v>
          </cell>
          <cell r="G45">
            <v>6.1275000000000004</v>
          </cell>
        </row>
        <row r="47">
          <cell r="D47" t="str">
            <v>unidad</v>
          </cell>
          <cell r="E47" t="str">
            <v>costo</v>
          </cell>
          <cell r="F47" t="str">
            <v>cantidad</v>
          </cell>
          <cell r="G47" t="str">
            <v xml:space="preserve">costo </v>
          </cell>
        </row>
        <row r="48">
          <cell r="D48" t="str">
            <v>medida</v>
          </cell>
          <cell r="E48" t="str">
            <v>unitario</v>
          </cell>
          <cell r="G48" t="str">
            <v>total</v>
          </cell>
        </row>
        <row r="49">
          <cell r="D49" t="str">
            <v>u</v>
          </cell>
          <cell r="E49">
            <v>0.12</v>
          </cell>
          <cell r="F49">
            <v>1</v>
          </cell>
          <cell r="G49">
            <v>0.12</v>
          </cell>
        </row>
        <row r="50">
          <cell r="G50">
            <v>0</v>
          </cell>
        </row>
        <row r="51">
          <cell r="G51">
            <v>0</v>
          </cell>
        </row>
        <row r="52">
          <cell r="F52" t="str">
            <v>total (F)</v>
          </cell>
          <cell r="G52">
            <v>0.12</v>
          </cell>
        </row>
        <row r="53">
          <cell r="G53">
            <v>13.7075</v>
          </cell>
        </row>
        <row r="54">
          <cell r="C54" t="str">
            <v>(H) Gastos Generales</v>
          </cell>
          <cell r="E54" t="str">
            <v>% (G)</v>
          </cell>
          <cell r="F54">
            <v>0</v>
          </cell>
          <cell r="G54">
            <v>0</v>
          </cell>
        </row>
        <row r="55">
          <cell r="C55" t="str">
            <v>(I)   Imprevistos</v>
          </cell>
          <cell r="E55" t="str">
            <v>% (G)</v>
          </cell>
          <cell r="F55">
            <v>0</v>
          </cell>
          <cell r="G55">
            <v>0</v>
          </cell>
        </row>
        <row r="56">
          <cell r="C56" t="str">
            <v>(J) Utilidades</v>
          </cell>
          <cell r="E56" t="str">
            <v>% (G)</v>
          </cell>
          <cell r="F56">
            <v>0</v>
          </cell>
          <cell r="G56">
            <v>0</v>
          </cell>
        </row>
        <row r="59">
          <cell r="G59">
            <v>13.7075</v>
          </cell>
        </row>
        <row r="61">
          <cell r="G61">
            <v>13.7075</v>
          </cell>
        </row>
        <row r="67">
          <cell r="F67" t="str">
            <v>MES</v>
          </cell>
          <cell r="G67" t="str">
            <v>AÑO</v>
          </cell>
        </row>
        <row r="68">
          <cell r="F68" t="str">
            <v>Abril</v>
          </cell>
          <cell r="G68">
            <v>2004</v>
          </cell>
        </row>
        <row r="70">
          <cell r="B70" t="str">
            <v>PIEZAS ILUMINACION  TICINO STANDARD</v>
          </cell>
          <cell r="F70" t="str">
            <v>Unid. =   u</v>
          </cell>
          <cell r="G70" t="str">
            <v>Cant.=  8</v>
          </cell>
        </row>
        <row r="72">
          <cell r="C72" t="str">
            <v>unidad</v>
          </cell>
          <cell r="D72" t="str">
            <v>costo</v>
          </cell>
          <cell r="E72" t="str">
            <v>cantidad</v>
          </cell>
          <cell r="F72" t="str">
            <v>total unitario</v>
          </cell>
        </row>
        <row r="73">
          <cell r="C73" t="str">
            <v>medida</v>
          </cell>
          <cell r="D73" t="str">
            <v>unitario</v>
          </cell>
        </row>
        <row r="74">
          <cell r="C74" t="str">
            <v>u</v>
          </cell>
          <cell r="D74">
            <v>0.57999999999999996</v>
          </cell>
          <cell r="E74">
            <v>1</v>
          </cell>
          <cell r="F74">
            <v>0.57999999999999996</v>
          </cell>
        </row>
        <row r="75">
          <cell r="F75">
            <v>0</v>
          </cell>
        </row>
        <row r="76">
          <cell r="F76">
            <v>0</v>
          </cell>
        </row>
        <row r="77">
          <cell r="F77">
            <v>0</v>
          </cell>
        </row>
        <row r="78">
          <cell r="E78" t="str">
            <v>total (A)</v>
          </cell>
          <cell r="F78">
            <v>0.57999999999999996</v>
          </cell>
        </row>
        <row r="80">
          <cell r="C80" t="str">
            <v>unidad</v>
          </cell>
          <cell r="D80" t="str">
            <v>costo</v>
          </cell>
          <cell r="E80" t="str">
            <v>cantidad</v>
          </cell>
          <cell r="F80" t="str">
            <v>F.S.R.</v>
          </cell>
          <cell r="G80" t="str">
            <v>costo</v>
          </cell>
        </row>
        <row r="81">
          <cell r="C81" t="str">
            <v>medida</v>
          </cell>
          <cell r="D81" t="str">
            <v>unitario</v>
          </cell>
          <cell r="F81" t="str">
            <v>mayorac.</v>
          </cell>
          <cell r="G81" t="str">
            <v>total/dia</v>
          </cell>
        </row>
        <row r="82">
          <cell r="C82" t="str">
            <v>u</v>
          </cell>
          <cell r="D82">
            <v>1.38</v>
          </cell>
          <cell r="E82">
            <v>1</v>
          </cell>
          <cell r="F82">
            <v>2.2999999999999998</v>
          </cell>
          <cell r="G82">
            <v>3.17</v>
          </cell>
        </row>
        <row r="83">
          <cell r="C83" t="str">
            <v>u</v>
          </cell>
          <cell r="D83">
            <v>1.35</v>
          </cell>
          <cell r="E83">
            <v>1</v>
          </cell>
          <cell r="F83">
            <v>2.31</v>
          </cell>
          <cell r="G83">
            <v>3.12</v>
          </cell>
        </row>
        <row r="84">
          <cell r="C84" t="str">
            <v>u</v>
          </cell>
          <cell r="D84">
            <v>1.34</v>
          </cell>
          <cell r="E84">
            <v>2</v>
          </cell>
          <cell r="F84">
            <v>2.31</v>
          </cell>
          <cell r="G84">
            <v>6.19</v>
          </cell>
        </row>
        <row r="85">
          <cell r="G85">
            <v>0</v>
          </cell>
        </row>
        <row r="86">
          <cell r="G86">
            <v>0</v>
          </cell>
        </row>
        <row r="87">
          <cell r="G87">
            <v>0</v>
          </cell>
        </row>
        <row r="88">
          <cell r="F88" t="str">
            <v>total (B)</v>
          </cell>
          <cell r="G88">
            <v>12.48</v>
          </cell>
        </row>
        <row r="90">
          <cell r="C90">
            <v>20</v>
          </cell>
          <cell r="D90">
            <v>20</v>
          </cell>
          <cell r="E90" t="str">
            <v>COSTO DIARIO (A)+(B)</v>
          </cell>
          <cell r="G90">
            <v>13.06</v>
          </cell>
        </row>
        <row r="91">
          <cell r="G91">
            <v>0.65</v>
          </cell>
        </row>
        <row r="92">
          <cell r="D92" t="str">
            <v>unidad</v>
          </cell>
          <cell r="E92" t="str">
            <v>costo</v>
          </cell>
          <cell r="F92" t="str">
            <v>cantidad</v>
          </cell>
          <cell r="G92" t="str">
            <v xml:space="preserve">costo </v>
          </cell>
        </row>
        <row r="93">
          <cell r="D93" t="str">
            <v>medida</v>
          </cell>
          <cell r="E93" t="str">
            <v>unitario</v>
          </cell>
          <cell r="G93" t="str">
            <v>total</v>
          </cell>
        </row>
        <row r="94">
          <cell r="D94" t="str">
            <v>u</v>
          </cell>
          <cell r="E94">
            <v>2.4</v>
          </cell>
          <cell r="F94">
            <v>0.5</v>
          </cell>
          <cell r="G94">
            <v>1.2</v>
          </cell>
        </row>
        <row r="95">
          <cell r="D95" t="str">
            <v>u</v>
          </cell>
          <cell r="E95">
            <v>1.02</v>
          </cell>
          <cell r="F95">
            <v>1</v>
          </cell>
          <cell r="G95">
            <v>1.02</v>
          </cell>
        </row>
        <row r="96">
          <cell r="D96" t="str">
            <v>glo</v>
          </cell>
          <cell r="E96">
            <v>0.05</v>
          </cell>
          <cell r="F96">
            <v>1</v>
          </cell>
          <cell r="G96">
            <v>0.05</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F105" t="str">
            <v>total (E)</v>
          </cell>
          <cell r="G105">
            <v>2.2699999999999996</v>
          </cell>
        </row>
        <row r="107">
          <cell r="D107" t="str">
            <v>unidad</v>
          </cell>
          <cell r="E107" t="str">
            <v>costo</v>
          </cell>
          <cell r="F107" t="str">
            <v>cantidad</v>
          </cell>
          <cell r="G107" t="str">
            <v xml:space="preserve">costo </v>
          </cell>
        </row>
        <row r="108">
          <cell r="D108" t="str">
            <v>medida</v>
          </cell>
          <cell r="E108" t="str">
            <v>unitario</v>
          </cell>
          <cell r="G108" t="str">
            <v>total</v>
          </cell>
        </row>
        <row r="109">
          <cell r="D109" t="str">
            <v>u</v>
          </cell>
          <cell r="E109">
            <v>0.05</v>
          </cell>
          <cell r="F109">
            <v>1</v>
          </cell>
          <cell r="G109">
            <v>0.05</v>
          </cell>
        </row>
        <row r="110">
          <cell r="G110">
            <v>0</v>
          </cell>
        </row>
        <row r="111">
          <cell r="G111">
            <v>0</v>
          </cell>
        </row>
        <row r="112">
          <cell r="F112" t="str">
            <v>total (F)</v>
          </cell>
          <cell r="G112">
            <v>0.05</v>
          </cell>
        </row>
        <row r="113">
          <cell r="G113">
            <v>2.9699999999999993</v>
          </cell>
        </row>
        <row r="114">
          <cell r="C114" t="str">
            <v>(H) Gastos Generales</v>
          </cell>
          <cell r="E114" t="str">
            <v>% (G)</v>
          </cell>
          <cell r="F114">
            <v>0</v>
          </cell>
          <cell r="G114">
            <v>0</v>
          </cell>
        </row>
        <row r="115">
          <cell r="C115" t="str">
            <v>(I)   Imprevistos</v>
          </cell>
          <cell r="E115" t="str">
            <v>% (G)</v>
          </cell>
          <cell r="F115">
            <v>0</v>
          </cell>
          <cell r="G115">
            <v>0</v>
          </cell>
        </row>
        <row r="116">
          <cell r="C116" t="str">
            <v>(J) Utilidades</v>
          </cell>
          <cell r="E116" t="str">
            <v>% (G)</v>
          </cell>
          <cell r="F116">
            <v>0</v>
          </cell>
          <cell r="G116">
            <v>0</v>
          </cell>
        </row>
        <row r="119">
          <cell r="G119">
            <v>2.9699999999999993</v>
          </cell>
        </row>
        <row r="121">
          <cell r="G121">
            <v>2.9699999999999993</v>
          </cell>
        </row>
        <row r="127">
          <cell r="F127" t="str">
            <v>MES</v>
          </cell>
          <cell r="G127" t="str">
            <v>AÑO</v>
          </cell>
        </row>
        <row r="128">
          <cell r="F128" t="str">
            <v>Abril</v>
          </cell>
          <cell r="G128">
            <v>2004</v>
          </cell>
        </row>
        <row r="130">
          <cell r="B130" t="str">
            <v>PUNTO DE ALUMBRADO EXTERIOR EMT.  TICINO/ REFLECTORES</v>
          </cell>
          <cell r="F130" t="str">
            <v>Unid. =   u</v>
          </cell>
          <cell r="G130" t="str">
            <v>Cant.=  8</v>
          </cell>
        </row>
        <row r="132">
          <cell r="C132" t="str">
            <v>unidad</v>
          </cell>
          <cell r="D132" t="str">
            <v>costo</v>
          </cell>
          <cell r="E132" t="str">
            <v>cantidad</v>
          </cell>
          <cell r="F132" t="str">
            <v>total unitario</v>
          </cell>
        </row>
        <row r="133">
          <cell r="C133" t="str">
            <v>medida</v>
          </cell>
          <cell r="D133" t="str">
            <v>unitario</v>
          </cell>
        </row>
        <row r="134">
          <cell r="C134" t="str">
            <v>u</v>
          </cell>
          <cell r="D134">
            <v>0.57999999999999996</v>
          </cell>
          <cell r="E134">
            <v>2</v>
          </cell>
          <cell r="F134">
            <v>1.1599999999999999</v>
          </cell>
        </row>
        <row r="135">
          <cell r="F135">
            <v>0</v>
          </cell>
        </row>
        <row r="136">
          <cell r="F136">
            <v>0</v>
          </cell>
        </row>
        <row r="137">
          <cell r="E137" t="str">
            <v>total (A)</v>
          </cell>
          <cell r="F137">
            <v>1.1599999999999999</v>
          </cell>
        </row>
        <row r="139">
          <cell r="C139" t="str">
            <v>unidad</v>
          </cell>
          <cell r="D139" t="str">
            <v>costo</v>
          </cell>
          <cell r="E139" t="str">
            <v>cantidad</v>
          </cell>
          <cell r="F139" t="str">
            <v>F.S.R.</v>
          </cell>
          <cell r="G139" t="str">
            <v>costo</v>
          </cell>
        </row>
        <row r="140">
          <cell r="C140" t="str">
            <v>medida</v>
          </cell>
          <cell r="D140" t="str">
            <v>unitario</v>
          </cell>
          <cell r="F140" t="str">
            <v>mayorac.</v>
          </cell>
          <cell r="G140" t="str">
            <v>total/dia</v>
          </cell>
        </row>
        <row r="141">
          <cell r="C141" t="str">
            <v>u</v>
          </cell>
          <cell r="D141">
            <v>1.38</v>
          </cell>
          <cell r="E141">
            <v>1</v>
          </cell>
          <cell r="F141">
            <v>2.2999999999999998</v>
          </cell>
          <cell r="G141">
            <v>3.17</v>
          </cell>
        </row>
        <row r="142">
          <cell r="C142" t="str">
            <v>u</v>
          </cell>
          <cell r="D142">
            <v>1.35</v>
          </cell>
          <cell r="E142">
            <v>2</v>
          </cell>
          <cell r="F142">
            <v>2.31</v>
          </cell>
          <cell r="G142">
            <v>6.24</v>
          </cell>
        </row>
        <row r="143">
          <cell r="C143" t="str">
            <v>u</v>
          </cell>
          <cell r="D143">
            <v>1.34</v>
          </cell>
          <cell r="E143">
            <v>3</v>
          </cell>
          <cell r="F143">
            <v>2.31</v>
          </cell>
          <cell r="G143">
            <v>9.2899999999999991</v>
          </cell>
        </row>
        <row r="144">
          <cell r="G144">
            <v>0</v>
          </cell>
        </row>
        <row r="145">
          <cell r="F145" t="str">
            <v>total (B)</v>
          </cell>
          <cell r="G145">
            <v>18.7</v>
          </cell>
        </row>
        <row r="147">
          <cell r="C147">
            <v>0.3</v>
          </cell>
          <cell r="D147">
            <v>0.3</v>
          </cell>
          <cell r="E147" t="str">
            <v>COSTO DIARIO (A)+(B)</v>
          </cell>
          <cell r="G147">
            <v>19.86</v>
          </cell>
        </row>
        <row r="148">
          <cell r="G148">
            <v>66.2</v>
          </cell>
        </row>
        <row r="149">
          <cell r="D149" t="str">
            <v>unidad</v>
          </cell>
          <cell r="E149" t="str">
            <v>costo</v>
          </cell>
          <cell r="F149" t="str">
            <v>cantidad</v>
          </cell>
          <cell r="G149" t="str">
            <v xml:space="preserve">costo </v>
          </cell>
        </row>
        <row r="150">
          <cell r="D150" t="str">
            <v>medida</v>
          </cell>
          <cell r="E150" t="str">
            <v>unitario</v>
          </cell>
          <cell r="G150" t="str">
            <v>total</v>
          </cell>
        </row>
        <row r="151">
          <cell r="D151" t="str">
            <v>m</v>
          </cell>
          <cell r="E151">
            <v>0.84</v>
          </cell>
          <cell r="F151">
            <v>6.5</v>
          </cell>
          <cell r="G151">
            <v>5.46</v>
          </cell>
        </row>
        <row r="152">
          <cell r="D152" t="str">
            <v>u</v>
          </cell>
          <cell r="E152">
            <v>0.15</v>
          </cell>
          <cell r="F152">
            <v>1.5</v>
          </cell>
          <cell r="G152">
            <v>0.22499999999999998</v>
          </cell>
        </row>
        <row r="153">
          <cell r="D153" t="str">
            <v>u</v>
          </cell>
          <cell r="E153">
            <v>0.15</v>
          </cell>
          <cell r="F153">
            <v>2.17</v>
          </cell>
          <cell r="G153">
            <v>0.32549999999999996</v>
          </cell>
        </row>
        <row r="154">
          <cell r="D154" t="str">
            <v>m</v>
          </cell>
          <cell r="E154">
            <v>1.21</v>
          </cell>
          <cell r="F154">
            <v>3.38</v>
          </cell>
          <cell r="G154">
            <v>4.0897999999999994</v>
          </cell>
        </row>
        <row r="155">
          <cell r="D155" t="str">
            <v>u</v>
          </cell>
          <cell r="E155">
            <v>0.25</v>
          </cell>
          <cell r="F155">
            <v>1.25</v>
          </cell>
          <cell r="G155">
            <v>0.3125</v>
          </cell>
        </row>
        <row r="156">
          <cell r="D156" t="str">
            <v>u</v>
          </cell>
          <cell r="E156">
            <v>0.25</v>
          </cell>
          <cell r="F156">
            <v>1.1299999999999999</v>
          </cell>
          <cell r="G156">
            <v>0.28249999999999997</v>
          </cell>
        </row>
        <row r="157">
          <cell r="D157" t="str">
            <v>u</v>
          </cell>
          <cell r="E157">
            <v>0.4</v>
          </cell>
          <cell r="F157">
            <v>1</v>
          </cell>
          <cell r="G157">
            <v>0.4</v>
          </cell>
        </row>
        <row r="158">
          <cell r="D158" t="str">
            <v>u</v>
          </cell>
          <cell r="E158">
            <v>0.75</v>
          </cell>
          <cell r="F158">
            <v>0.38</v>
          </cell>
          <cell r="G158">
            <v>0.28500000000000003</v>
          </cell>
        </row>
        <row r="159">
          <cell r="D159" t="str">
            <v>m</v>
          </cell>
          <cell r="E159">
            <v>0.22</v>
          </cell>
          <cell r="F159">
            <v>21.7</v>
          </cell>
          <cell r="G159">
            <v>4.774</v>
          </cell>
        </row>
        <row r="160">
          <cell r="D160" t="str">
            <v>m</v>
          </cell>
          <cell r="E160">
            <v>0.32</v>
          </cell>
          <cell r="F160">
            <v>1</v>
          </cell>
          <cell r="G160">
            <v>0.32</v>
          </cell>
        </row>
        <row r="161">
          <cell r="D161" t="str">
            <v>u</v>
          </cell>
          <cell r="E161">
            <v>5.7</v>
          </cell>
          <cell r="F161">
            <v>0.25</v>
          </cell>
          <cell r="G161">
            <v>1.425</v>
          </cell>
        </row>
        <row r="162">
          <cell r="D162" t="str">
            <v>u</v>
          </cell>
          <cell r="E162">
            <v>237.8</v>
          </cell>
          <cell r="F162">
            <v>0.375</v>
          </cell>
          <cell r="G162">
            <v>89.175000000000011</v>
          </cell>
        </row>
        <row r="163">
          <cell r="D163" t="str">
            <v>u</v>
          </cell>
          <cell r="E163">
            <v>214.7</v>
          </cell>
          <cell r="F163">
            <v>0.625</v>
          </cell>
          <cell r="G163">
            <v>134.1875</v>
          </cell>
        </row>
        <row r="164">
          <cell r="D164" t="str">
            <v>glo</v>
          </cell>
          <cell r="E164">
            <v>4.82</v>
          </cell>
          <cell r="F164">
            <v>1</v>
          </cell>
          <cell r="G164">
            <v>4.82</v>
          </cell>
        </row>
        <row r="165">
          <cell r="G165">
            <v>0</v>
          </cell>
        </row>
        <row r="166">
          <cell r="F166" t="str">
            <v>total (E)</v>
          </cell>
          <cell r="G166">
            <v>246.08179999999999</v>
          </cell>
        </row>
        <row r="168">
          <cell r="D168" t="str">
            <v>unidad</v>
          </cell>
          <cell r="E168" t="str">
            <v>costo</v>
          </cell>
          <cell r="F168" t="str">
            <v>cantidad</v>
          </cell>
          <cell r="G168" t="str">
            <v xml:space="preserve">costo </v>
          </cell>
        </row>
        <row r="169">
          <cell r="D169" t="str">
            <v>medida</v>
          </cell>
          <cell r="E169" t="str">
            <v>unitario</v>
          </cell>
          <cell r="G169" t="str">
            <v>total</v>
          </cell>
        </row>
        <row r="170">
          <cell r="D170" t="str">
            <v>u</v>
          </cell>
          <cell r="E170">
            <v>4.92</v>
          </cell>
          <cell r="F170">
            <v>1</v>
          </cell>
          <cell r="G170">
            <v>4.92</v>
          </cell>
        </row>
        <row r="171">
          <cell r="G171">
            <v>0</v>
          </cell>
        </row>
        <row r="172">
          <cell r="G172">
            <v>0</v>
          </cell>
        </row>
        <row r="173">
          <cell r="F173" t="str">
            <v>total (F)</v>
          </cell>
          <cell r="G173">
            <v>4.92</v>
          </cell>
        </row>
        <row r="174">
          <cell r="G174">
            <v>317.20179999999999</v>
          </cell>
        </row>
        <row r="175">
          <cell r="C175" t="str">
            <v>(H) Gastos Generales</v>
          </cell>
          <cell r="E175" t="str">
            <v>% (G)</v>
          </cell>
          <cell r="F175">
            <v>0</v>
          </cell>
          <cell r="G175">
            <v>0</v>
          </cell>
        </row>
        <row r="176">
          <cell r="C176" t="str">
            <v>(I)   Imprevistos</v>
          </cell>
          <cell r="E176" t="str">
            <v>% (G)</v>
          </cell>
          <cell r="F176">
            <v>0</v>
          </cell>
          <cell r="G176">
            <v>0</v>
          </cell>
        </row>
        <row r="177">
          <cell r="C177" t="str">
            <v>(J) Utilidades</v>
          </cell>
          <cell r="E177" t="str">
            <v>% (G)</v>
          </cell>
          <cell r="F177">
            <v>0</v>
          </cell>
          <cell r="G177">
            <v>0</v>
          </cell>
        </row>
        <row r="180">
          <cell r="G180">
            <v>317.20179999999999</v>
          </cell>
        </row>
        <row r="182">
          <cell r="G182">
            <v>317.20179999999999</v>
          </cell>
        </row>
        <row r="187">
          <cell r="F187" t="str">
            <v>MES</v>
          </cell>
          <cell r="G187" t="str">
            <v>AÑO</v>
          </cell>
        </row>
        <row r="188">
          <cell r="F188" t="str">
            <v>Abril</v>
          </cell>
          <cell r="G188">
            <v>2004</v>
          </cell>
        </row>
        <row r="190">
          <cell r="B190" t="str">
            <v>TOMACORRIENTE 110V EMT.  TICINO</v>
          </cell>
          <cell r="F190" t="str">
            <v>Unid. =   u</v>
          </cell>
          <cell r="G190" t="str">
            <v>Cant.=  8</v>
          </cell>
        </row>
        <row r="192">
          <cell r="C192" t="str">
            <v>unidad</v>
          </cell>
          <cell r="D192" t="str">
            <v>costo</v>
          </cell>
          <cell r="E192" t="str">
            <v>cantidad</v>
          </cell>
          <cell r="F192" t="str">
            <v>total unitario</v>
          </cell>
        </row>
        <row r="193">
          <cell r="C193" t="str">
            <v>medida</v>
          </cell>
          <cell r="D193" t="str">
            <v>unitario</v>
          </cell>
        </row>
        <row r="194">
          <cell r="C194" t="str">
            <v>u</v>
          </cell>
          <cell r="D194">
            <v>0.57999999999999996</v>
          </cell>
          <cell r="E194">
            <v>1</v>
          </cell>
          <cell r="F194">
            <v>0.57999999999999996</v>
          </cell>
        </row>
        <row r="195">
          <cell r="F195">
            <v>0</v>
          </cell>
        </row>
        <row r="196">
          <cell r="F196">
            <v>0</v>
          </cell>
        </row>
        <row r="197">
          <cell r="F197">
            <v>0</v>
          </cell>
        </row>
        <row r="198">
          <cell r="E198" t="str">
            <v>total (A)</v>
          </cell>
          <cell r="F198">
            <v>0.57999999999999996</v>
          </cell>
        </row>
        <row r="200">
          <cell r="C200" t="str">
            <v>unidad</v>
          </cell>
          <cell r="D200" t="str">
            <v>costo</v>
          </cell>
          <cell r="E200" t="str">
            <v>cantidad</v>
          </cell>
          <cell r="F200" t="str">
            <v>F.S.R.</v>
          </cell>
          <cell r="G200" t="str">
            <v>costo</v>
          </cell>
        </row>
        <row r="201">
          <cell r="C201" t="str">
            <v>medida</v>
          </cell>
          <cell r="D201" t="str">
            <v>unitario</v>
          </cell>
          <cell r="F201" t="str">
            <v>mayorac.</v>
          </cell>
          <cell r="G201" t="str">
            <v>total/dia</v>
          </cell>
        </row>
        <row r="202">
          <cell r="C202" t="str">
            <v>u</v>
          </cell>
          <cell r="D202">
            <v>1.38</v>
          </cell>
          <cell r="E202">
            <v>1</v>
          </cell>
          <cell r="F202">
            <v>2.2999999999999998</v>
          </cell>
          <cell r="G202">
            <v>3.17</v>
          </cell>
        </row>
        <row r="203">
          <cell r="C203" t="str">
            <v>u</v>
          </cell>
          <cell r="D203">
            <v>1.35</v>
          </cell>
          <cell r="E203">
            <v>1</v>
          </cell>
          <cell r="F203">
            <v>2.31</v>
          </cell>
          <cell r="G203">
            <v>3.12</v>
          </cell>
        </row>
        <row r="204">
          <cell r="C204" t="str">
            <v>u</v>
          </cell>
          <cell r="D204">
            <v>1.34</v>
          </cell>
          <cell r="E204">
            <v>2</v>
          </cell>
          <cell r="F204">
            <v>2.31</v>
          </cell>
          <cell r="G204">
            <v>6.19</v>
          </cell>
        </row>
        <row r="205">
          <cell r="G205">
            <v>0</v>
          </cell>
        </row>
        <row r="206">
          <cell r="G206">
            <v>0</v>
          </cell>
        </row>
        <row r="207">
          <cell r="G207">
            <v>0</v>
          </cell>
        </row>
        <row r="208">
          <cell r="F208" t="str">
            <v>total (B)</v>
          </cell>
          <cell r="G208">
            <v>12.48</v>
          </cell>
        </row>
        <row r="210">
          <cell r="C210">
            <v>1.75</v>
          </cell>
          <cell r="D210">
            <v>1.75</v>
          </cell>
          <cell r="E210" t="str">
            <v>COSTO DIARIO (A)+(B)</v>
          </cell>
          <cell r="G210">
            <v>13.06</v>
          </cell>
        </row>
        <row r="211">
          <cell r="G211">
            <v>7.46</v>
          </cell>
        </row>
        <row r="212">
          <cell r="D212" t="str">
            <v>unidad</v>
          </cell>
          <cell r="E212" t="str">
            <v>costo</v>
          </cell>
          <cell r="F212" t="str">
            <v>cantidad</v>
          </cell>
          <cell r="G212" t="str">
            <v xml:space="preserve">costo </v>
          </cell>
        </row>
        <row r="213">
          <cell r="D213" t="str">
            <v>medida</v>
          </cell>
          <cell r="E213" t="str">
            <v>unitario</v>
          </cell>
          <cell r="G213" t="str">
            <v>total</v>
          </cell>
        </row>
        <row r="214">
          <cell r="D214" t="str">
            <v>m</v>
          </cell>
          <cell r="E214">
            <v>0.84</v>
          </cell>
          <cell r="F214">
            <v>3.75</v>
          </cell>
          <cell r="G214">
            <v>3.15</v>
          </cell>
        </row>
        <row r="215">
          <cell r="D215" t="str">
            <v>u</v>
          </cell>
          <cell r="E215">
            <v>0.15</v>
          </cell>
          <cell r="F215">
            <v>2</v>
          </cell>
          <cell r="G215">
            <v>0.3</v>
          </cell>
        </row>
        <row r="216">
          <cell r="D216" t="str">
            <v>u</v>
          </cell>
          <cell r="E216">
            <v>0.15</v>
          </cell>
          <cell r="F216">
            <v>1.25</v>
          </cell>
          <cell r="G216">
            <v>0.1875</v>
          </cell>
        </row>
        <row r="217">
          <cell r="D217" t="str">
            <v>u</v>
          </cell>
          <cell r="E217">
            <v>0.3</v>
          </cell>
          <cell r="F217">
            <v>1</v>
          </cell>
          <cell r="G217">
            <v>0.3</v>
          </cell>
        </row>
        <row r="218">
          <cell r="D218" t="str">
            <v>m</v>
          </cell>
          <cell r="E218">
            <v>0.22</v>
          </cell>
          <cell r="F218">
            <v>11.25</v>
          </cell>
          <cell r="G218">
            <v>2.4750000000000001</v>
          </cell>
        </row>
        <row r="219">
          <cell r="D219" t="str">
            <v>u</v>
          </cell>
          <cell r="E219">
            <v>3.48</v>
          </cell>
          <cell r="F219">
            <v>1</v>
          </cell>
          <cell r="G219">
            <v>3.48</v>
          </cell>
        </row>
        <row r="220">
          <cell r="D220" t="str">
            <v>glo</v>
          </cell>
          <cell r="E220">
            <v>0.2</v>
          </cell>
          <cell r="F220">
            <v>1</v>
          </cell>
          <cell r="G220">
            <v>0.2</v>
          </cell>
        </row>
        <row r="221">
          <cell r="G221">
            <v>0</v>
          </cell>
        </row>
        <row r="222">
          <cell r="G222">
            <v>0</v>
          </cell>
        </row>
        <row r="224">
          <cell r="G224">
            <v>0</v>
          </cell>
        </row>
        <row r="225">
          <cell r="F225" t="str">
            <v>total (E)</v>
          </cell>
          <cell r="G225">
            <v>10.092499999999999</v>
          </cell>
        </row>
        <row r="227">
          <cell r="D227" t="str">
            <v>unidad</v>
          </cell>
          <cell r="E227" t="str">
            <v>costo</v>
          </cell>
          <cell r="F227" t="str">
            <v>cantidad</v>
          </cell>
          <cell r="G227" t="str">
            <v xml:space="preserve">costo </v>
          </cell>
        </row>
        <row r="228">
          <cell r="D228" t="str">
            <v>medida</v>
          </cell>
          <cell r="E228" t="str">
            <v>unitario</v>
          </cell>
          <cell r="G228" t="str">
            <v>total</v>
          </cell>
        </row>
        <row r="229">
          <cell r="D229" t="str">
            <v>u</v>
          </cell>
          <cell r="E229">
            <v>0.2</v>
          </cell>
          <cell r="F229">
            <v>1</v>
          </cell>
          <cell r="G229">
            <v>0.2</v>
          </cell>
        </row>
        <row r="230">
          <cell r="G230">
            <v>0</v>
          </cell>
        </row>
        <row r="231">
          <cell r="G231">
            <v>0</v>
          </cell>
        </row>
        <row r="232">
          <cell r="F232" t="str">
            <v>total (F)</v>
          </cell>
          <cell r="G232">
            <v>0.2</v>
          </cell>
        </row>
        <row r="233">
          <cell r="G233">
            <v>17.752499999999998</v>
          </cell>
        </row>
        <row r="234">
          <cell r="C234" t="str">
            <v>(H) Gastos Generales</v>
          </cell>
          <cell r="E234" t="str">
            <v>% (G)</v>
          </cell>
          <cell r="F234">
            <v>0</v>
          </cell>
          <cell r="G234">
            <v>0</v>
          </cell>
        </row>
        <row r="235">
          <cell r="C235" t="str">
            <v>(I)   Imprevistos</v>
          </cell>
          <cell r="E235" t="str">
            <v>% (G)</v>
          </cell>
          <cell r="F235">
            <v>0</v>
          </cell>
          <cell r="G235">
            <v>0</v>
          </cell>
        </row>
        <row r="236">
          <cell r="C236" t="str">
            <v>(J) Utilidades</v>
          </cell>
          <cell r="E236" t="str">
            <v>% (G)</v>
          </cell>
          <cell r="F236">
            <v>0</v>
          </cell>
          <cell r="G236">
            <v>0</v>
          </cell>
        </row>
        <row r="239">
          <cell r="G239">
            <v>17.752499999999998</v>
          </cell>
        </row>
        <row r="241">
          <cell r="G241">
            <v>17.752499999999998</v>
          </cell>
        </row>
        <row r="247">
          <cell r="F247" t="str">
            <v>MES</v>
          </cell>
          <cell r="G247" t="str">
            <v>AÑO</v>
          </cell>
        </row>
        <row r="248">
          <cell r="F248" t="str">
            <v>Abril</v>
          </cell>
          <cell r="G248">
            <v>2004</v>
          </cell>
        </row>
        <row r="250">
          <cell r="B250" t="str">
            <v>TOMAS/ POLARIZADOS</v>
          </cell>
          <cell r="F250" t="str">
            <v>Unid. =   u</v>
          </cell>
          <cell r="G250" t="str">
            <v>Cant.=  4</v>
          </cell>
        </row>
        <row r="252">
          <cell r="C252" t="str">
            <v>unidad</v>
          </cell>
          <cell r="D252" t="str">
            <v>costo</v>
          </cell>
          <cell r="E252" t="str">
            <v>cantidad</v>
          </cell>
          <cell r="F252" t="str">
            <v>total unitario</v>
          </cell>
        </row>
        <row r="253">
          <cell r="C253" t="str">
            <v>medida</v>
          </cell>
          <cell r="D253" t="str">
            <v>unitario</v>
          </cell>
        </row>
        <row r="254">
          <cell r="C254" t="str">
            <v>u</v>
          </cell>
          <cell r="D254">
            <v>0.57999999999999996</v>
          </cell>
          <cell r="E254">
            <v>1</v>
          </cell>
          <cell r="F254">
            <v>0.57999999999999996</v>
          </cell>
        </row>
        <row r="255">
          <cell r="F255">
            <v>0</v>
          </cell>
        </row>
        <row r="256">
          <cell r="F256">
            <v>0</v>
          </cell>
        </row>
        <row r="257">
          <cell r="F257">
            <v>0</v>
          </cell>
        </row>
        <row r="258">
          <cell r="E258" t="str">
            <v>total (A)</v>
          </cell>
          <cell r="F258">
            <v>0.57999999999999996</v>
          </cell>
        </row>
        <row r="260">
          <cell r="C260" t="str">
            <v>unidad</v>
          </cell>
          <cell r="D260" t="str">
            <v>costo</v>
          </cell>
          <cell r="E260" t="str">
            <v>cantidad</v>
          </cell>
          <cell r="F260" t="str">
            <v>F.S.R.</v>
          </cell>
          <cell r="G260" t="str">
            <v>costo</v>
          </cell>
        </row>
        <row r="261">
          <cell r="C261" t="str">
            <v>medida</v>
          </cell>
          <cell r="D261" t="str">
            <v>unitario</v>
          </cell>
          <cell r="F261" t="str">
            <v>mayorac.</v>
          </cell>
          <cell r="G261" t="str">
            <v>total/dia</v>
          </cell>
        </row>
        <row r="262">
          <cell r="C262" t="str">
            <v>u</v>
          </cell>
          <cell r="D262">
            <v>1.38</v>
          </cell>
          <cell r="E262">
            <v>1</v>
          </cell>
          <cell r="F262">
            <v>2.2999999999999998</v>
          </cell>
          <cell r="G262">
            <v>3.17</v>
          </cell>
        </row>
        <row r="263">
          <cell r="C263" t="str">
            <v>u</v>
          </cell>
          <cell r="D263">
            <v>1.35</v>
          </cell>
          <cell r="E263">
            <v>1</v>
          </cell>
          <cell r="F263">
            <v>2.31</v>
          </cell>
          <cell r="G263">
            <v>3.12</v>
          </cell>
        </row>
        <row r="264">
          <cell r="C264" t="str">
            <v>u</v>
          </cell>
          <cell r="D264">
            <v>1.34</v>
          </cell>
          <cell r="E264">
            <v>2</v>
          </cell>
          <cell r="F264">
            <v>2.31</v>
          </cell>
          <cell r="G264">
            <v>6.19</v>
          </cell>
        </row>
        <row r="265">
          <cell r="G265">
            <v>0</v>
          </cell>
        </row>
        <row r="266">
          <cell r="G266">
            <v>0</v>
          </cell>
        </row>
        <row r="267">
          <cell r="G267">
            <v>0</v>
          </cell>
        </row>
        <row r="268">
          <cell r="F268" t="str">
            <v>total (B)</v>
          </cell>
          <cell r="G268">
            <v>12.48</v>
          </cell>
        </row>
        <row r="270">
          <cell r="C270">
            <v>1.75</v>
          </cell>
          <cell r="D270">
            <v>1.75</v>
          </cell>
          <cell r="E270" t="str">
            <v>COSTO DIARIO (A)+(B)</v>
          </cell>
          <cell r="G270">
            <v>13.06</v>
          </cell>
        </row>
        <row r="271">
          <cell r="G271">
            <v>7.46</v>
          </cell>
        </row>
        <row r="272">
          <cell r="D272" t="str">
            <v>unidad</v>
          </cell>
          <cell r="E272" t="str">
            <v>costo</v>
          </cell>
          <cell r="F272" t="str">
            <v>cantidad</v>
          </cell>
          <cell r="G272" t="str">
            <v xml:space="preserve">costo </v>
          </cell>
        </row>
        <row r="273">
          <cell r="D273" t="str">
            <v>medida</v>
          </cell>
          <cell r="E273" t="str">
            <v>unitario</v>
          </cell>
          <cell r="G273" t="str">
            <v>total</v>
          </cell>
        </row>
        <row r="274">
          <cell r="D274" t="str">
            <v>m</v>
          </cell>
          <cell r="E274">
            <v>0.84</v>
          </cell>
          <cell r="F274">
            <v>3.75</v>
          </cell>
          <cell r="G274">
            <v>3.15</v>
          </cell>
        </row>
        <row r="275">
          <cell r="D275" t="str">
            <v>u</v>
          </cell>
          <cell r="E275">
            <v>0.15</v>
          </cell>
          <cell r="F275">
            <v>2</v>
          </cell>
          <cell r="G275">
            <v>0.3</v>
          </cell>
        </row>
        <row r="276">
          <cell r="D276" t="str">
            <v>u</v>
          </cell>
          <cell r="E276">
            <v>0.15</v>
          </cell>
          <cell r="F276">
            <v>1.25</v>
          </cell>
          <cell r="G276">
            <v>0.1875</v>
          </cell>
        </row>
        <row r="277">
          <cell r="D277" t="str">
            <v>u</v>
          </cell>
          <cell r="E277">
            <v>0.3</v>
          </cell>
          <cell r="F277">
            <v>1</v>
          </cell>
          <cell r="G277">
            <v>0.3</v>
          </cell>
        </row>
        <row r="278">
          <cell r="D278" t="str">
            <v>m</v>
          </cell>
          <cell r="E278">
            <v>0.22</v>
          </cell>
          <cell r="F278">
            <v>11.25</v>
          </cell>
          <cell r="G278">
            <v>2.4750000000000001</v>
          </cell>
        </row>
        <row r="279">
          <cell r="D279" t="str">
            <v>u</v>
          </cell>
          <cell r="E279">
            <v>4.3499999999999996</v>
          </cell>
          <cell r="F279">
            <v>1</v>
          </cell>
          <cell r="G279">
            <v>4.3499999999999996</v>
          </cell>
        </row>
        <row r="280">
          <cell r="D280" t="str">
            <v>glo</v>
          </cell>
          <cell r="E280">
            <v>0.21</v>
          </cell>
          <cell r="F280">
            <v>1</v>
          </cell>
          <cell r="G280">
            <v>0.21</v>
          </cell>
        </row>
        <row r="281">
          <cell r="G281">
            <v>0</v>
          </cell>
        </row>
        <row r="282">
          <cell r="G282">
            <v>0</v>
          </cell>
        </row>
        <row r="284">
          <cell r="G284">
            <v>0</v>
          </cell>
        </row>
        <row r="285">
          <cell r="F285" t="str">
            <v>total (E)</v>
          </cell>
          <cell r="G285">
            <v>10.9725</v>
          </cell>
        </row>
        <row r="287">
          <cell r="D287" t="str">
            <v>unidad</v>
          </cell>
          <cell r="E287" t="str">
            <v>costo</v>
          </cell>
          <cell r="F287" t="str">
            <v>cantidad</v>
          </cell>
          <cell r="G287" t="str">
            <v xml:space="preserve">costo </v>
          </cell>
        </row>
        <row r="288">
          <cell r="D288" t="str">
            <v>medida</v>
          </cell>
          <cell r="E288" t="str">
            <v>unitario</v>
          </cell>
          <cell r="G288" t="str">
            <v>total</v>
          </cell>
        </row>
        <row r="289">
          <cell r="D289" t="str">
            <v>u</v>
          </cell>
          <cell r="E289">
            <v>0.22</v>
          </cell>
          <cell r="F289">
            <v>1</v>
          </cell>
          <cell r="G289">
            <v>0.22</v>
          </cell>
        </row>
        <row r="290">
          <cell r="G290">
            <v>0</v>
          </cell>
        </row>
        <row r="291">
          <cell r="G291">
            <v>0</v>
          </cell>
        </row>
        <row r="292">
          <cell r="F292" t="str">
            <v>total (F)</v>
          </cell>
          <cell r="G292">
            <v>0.22</v>
          </cell>
        </row>
        <row r="293">
          <cell r="G293">
            <v>18.6525</v>
          </cell>
        </row>
        <row r="294">
          <cell r="C294" t="str">
            <v>(H) Gastos Generales</v>
          </cell>
          <cell r="E294" t="str">
            <v>% (G)</v>
          </cell>
          <cell r="F294">
            <v>0</v>
          </cell>
          <cell r="G294">
            <v>0</v>
          </cell>
        </row>
        <row r="295">
          <cell r="C295" t="str">
            <v>(I)   Imprevistos</v>
          </cell>
          <cell r="E295" t="str">
            <v>% (G)</v>
          </cell>
          <cell r="F295">
            <v>0</v>
          </cell>
          <cell r="G295">
            <v>0</v>
          </cell>
        </row>
        <row r="296">
          <cell r="C296" t="str">
            <v>(J) Utilidades</v>
          </cell>
          <cell r="E296" t="str">
            <v>% (G)</v>
          </cell>
          <cell r="F296">
            <v>0</v>
          </cell>
          <cell r="G296">
            <v>0</v>
          </cell>
        </row>
        <row r="299">
          <cell r="G299">
            <v>18.6525</v>
          </cell>
        </row>
        <row r="301">
          <cell r="G301">
            <v>18.6525</v>
          </cell>
        </row>
        <row r="307">
          <cell r="F307" t="str">
            <v>MES</v>
          </cell>
          <cell r="G307" t="str">
            <v>AÑO</v>
          </cell>
        </row>
        <row r="308">
          <cell r="F308" t="str">
            <v>Abril</v>
          </cell>
          <cell r="G308">
            <v>2004</v>
          </cell>
        </row>
        <row r="310">
          <cell r="B310" t="str">
            <v>TOMAS/ 240V</v>
          </cell>
          <cell r="F310" t="str">
            <v>Unid. =   u</v>
          </cell>
          <cell r="G310" t="str">
            <v>Cant.=  1</v>
          </cell>
        </row>
        <row r="312">
          <cell r="C312" t="str">
            <v>unidad</v>
          </cell>
          <cell r="D312" t="str">
            <v>costo</v>
          </cell>
          <cell r="E312" t="str">
            <v>cantidad</v>
          </cell>
          <cell r="F312" t="str">
            <v>total unitario</v>
          </cell>
        </row>
        <row r="313">
          <cell r="C313" t="str">
            <v>medida</v>
          </cell>
          <cell r="D313" t="str">
            <v>unitario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Mano de Obra 1"/>
      <sheetName val="Equipo"/>
      <sheetName val="detalles"/>
      <sheetName val="APU1"/>
      <sheetName val="Presupuesto"/>
      <sheetName val="Presupuesto (2)"/>
      <sheetName val="Mano_de_Obra_1"/>
      <sheetName val="Presupuesto_(2)"/>
      <sheetName val="APU (EQUIPAMIENTO-AREAS VERDE)"/>
      <sheetName val="MAT"/>
      <sheetName val="Mano_de_Obra_11"/>
      <sheetName val="Presupuesto_(2)1"/>
      <sheetName val="GENERAL"/>
      <sheetName val="CPC"/>
      <sheetName val="TRNP"/>
      <sheetName val="SUBCONTRATACION"/>
      <sheetName val="CRONOGRAMA ANTICIPO"/>
      <sheetName val="DIAGRAMA DE GANTT"/>
      <sheetName val="CRONOGRAMA"/>
      <sheetName val="EQ"/>
      <sheetName val="M.O"/>
      <sheetName val="VAE"/>
      <sheetName val="PRSP"/>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AD-1"/>
      <sheetName val="AD-2"/>
      <sheetName val="AD-3"/>
      <sheetName val="AD-4"/>
      <sheetName val="AD-5"/>
      <sheetName val="AD-6"/>
      <sheetName val="AD-7"/>
      <sheetName val="AD-8"/>
      <sheetName val="AD-9"/>
      <sheetName val="APU_(EQUIPAMIENTO-AREAS_VERDE)"/>
      <sheetName val="BASE CPC"/>
      <sheetName val="PRESUPUESTO  VALORADO"/>
      <sheetName val="APUS "/>
      <sheetName val="AMORTIZACION"/>
      <sheetName val="Hoja3"/>
      <sheetName val="CRONOGRAMA EQUIPO"/>
      <sheetName val="Salarios"/>
      <sheetName val="DESAGREGACIÓN "/>
      <sheetName val="CPC MO"/>
      <sheetName val="cpc equipo"/>
      <sheetName val="cpc materiales"/>
      <sheetName val="Hoja1"/>
      <sheetName val="LABORATORIOS"/>
      <sheetName val="BOMBA"/>
      <sheetName val="INFORMACION GENERAL"/>
      <sheetName val="DETALLE DE INVERSIONES"/>
      <sheetName val=" VAN &amp; TIR - 10 años"/>
      <sheetName val="ADMINISTRATIVOS Y OPERATIVOS"/>
      <sheetName val="MEMORIA PISCINA UNITARIO"/>
      <sheetName val="CRONOGRAM COSECHA"/>
      <sheetName val="CRON. INVER. &amp; FLUJO A 10 AÑOS"/>
      <sheetName val="Hoja2"/>
      <sheetName val="ASEV. APORT. 30% &amp; AREAS PROY."/>
      <sheetName val=" VAN &amp; TIR (10 AÑOS)"/>
      <sheetName val="CRONOGRAM PRODUC. ANUAL"/>
      <sheetName val="INFRAESTRUCTURA &amp; EQUIPOS"/>
      <sheetName val="Hoja4"/>
      <sheetName val="CRONOGRAMA GANTT"/>
      <sheetName val="MEMORIA"/>
      <sheetName val="APUS"/>
      <sheetName val="Mano_de_Obra_13"/>
      <sheetName val="Presupuesto_(2)3"/>
      <sheetName val="APU_(EQUIPAMIENTO-AREAS_VERDE)1"/>
      <sheetName val="Mano_de_Obra_12"/>
      <sheetName val="Presupuesto_(2)2"/>
      <sheetName val="MEMORIA FINAL"/>
      <sheetName val="ANALISIS DE PRECIOS (2)"/>
      <sheetName val="Base"/>
    </sheetNames>
    <sheetDataSet>
      <sheetData sheetId="0" refreshError="1">
        <row r="3">
          <cell r="A3" t="str">
            <v>CÓDIGO</v>
          </cell>
          <cell r="B3" t="str">
            <v>MATERIAL DE AA.PP</v>
          </cell>
          <cell r="C3" t="str">
            <v>UNIDAD</v>
          </cell>
          <cell r="D3" t="str">
            <v>COSTO</v>
          </cell>
          <cell r="E3" t="str">
            <v>DISTANCIA</v>
          </cell>
          <cell r="F3" t="str">
            <v>COSTO/KM</v>
          </cell>
        </row>
        <row r="4">
          <cell r="A4">
            <v>200</v>
          </cell>
          <cell r="B4" t="str">
            <v>TUBERIA DE PVC PRESIÓN U/Z  D= 90mm    0.8MPa</v>
          </cell>
          <cell r="C4" t="str">
            <v>MTS</v>
          </cell>
          <cell r="D4">
            <v>32</v>
          </cell>
          <cell r="E4">
            <v>0</v>
          </cell>
          <cell r="F4">
            <v>4.83</v>
          </cell>
        </row>
        <row r="5">
          <cell r="A5">
            <v>300</v>
          </cell>
          <cell r="B5" t="str">
            <v>TUBERIA DE PVC PRESIÓN U/Z  D= 75mm    0.8MPa</v>
          </cell>
          <cell r="C5" t="str">
            <v>MTS</v>
          </cell>
          <cell r="D5">
            <v>8</v>
          </cell>
          <cell r="E5">
            <v>0</v>
          </cell>
          <cell r="F5">
            <v>3.27</v>
          </cell>
        </row>
        <row r="6">
          <cell r="A6">
            <v>400</v>
          </cell>
          <cell r="B6" t="str">
            <v>TUBERIA DE PVC PRESIÓN U/Z  D= 63mm    0.8MPa</v>
          </cell>
          <cell r="C6" t="str">
            <v>MTS</v>
          </cell>
          <cell r="D6">
            <v>178</v>
          </cell>
          <cell r="E6">
            <v>0</v>
          </cell>
          <cell r="F6">
            <v>2.61</v>
          </cell>
        </row>
        <row r="7">
          <cell r="A7">
            <v>500</v>
          </cell>
          <cell r="B7" t="str">
            <v>TUBERIA DE PVC PRESIÓN ROSC. D= 2"</v>
          </cell>
          <cell r="C7" t="str">
            <v>MTS</v>
          </cell>
          <cell r="D7">
            <v>42</v>
          </cell>
          <cell r="E7">
            <v>0</v>
          </cell>
          <cell r="F7">
            <v>5.07</v>
          </cell>
        </row>
        <row r="8">
          <cell r="A8">
            <v>600</v>
          </cell>
          <cell r="B8" t="str">
            <v>TUBERIA DE PVC PRESIÓN ROSC. D= 1 1/2"</v>
          </cell>
          <cell r="C8" t="str">
            <v>MTS</v>
          </cell>
          <cell r="D8">
            <v>212</v>
          </cell>
          <cell r="E8">
            <v>0</v>
          </cell>
          <cell r="F8">
            <v>4.03</v>
          </cell>
        </row>
        <row r="9">
          <cell r="A9">
            <v>800</v>
          </cell>
          <cell r="B9" t="str">
            <v>TUBERIA DE PVC PRESIÓN ROSC. D= 1"</v>
          </cell>
          <cell r="C9" t="str">
            <v>MTS</v>
          </cell>
          <cell r="D9">
            <v>240</v>
          </cell>
          <cell r="E9">
            <v>0</v>
          </cell>
          <cell r="F9">
            <v>2.57</v>
          </cell>
        </row>
        <row r="10">
          <cell r="A10">
            <v>900</v>
          </cell>
          <cell r="B10" t="str">
            <v>TUBERIA DE PVC PRESIÓN ROSC. D= 3/4"</v>
          </cell>
          <cell r="C10" t="str">
            <v>MTS</v>
          </cell>
          <cell r="D10">
            <v>160</v>
          </cell>
          <cell r="E10">
            <v>0</v>
          </cell>
          <cell r="F10">
            <v>1.1499999999999999</v>
          </cell>
        </row>
        <row r="11">
          <cell r="A11">
            <v>1000</v>
          </cell>
          <cell r="B11" t="str">
            <v>TUBERIA DE PVC PRESIÓN ROSC. D= 1/2"</v>
          </cell>
          <cell r="C11" t="str">
            <v>MTS</v>
          </cell>
          <cell r="D11">
            <v>42</v>
          </cell>
          <cell r="E11">
            <v>0</v>
          </cell>
          <cell r="F11">
            <v>0.84</v>
          </cell>
        </row>
        <row r="12">
          <cell r="A12">
            <v>9</v>
          </cell>
          <cell r="B12" t="str">
            <v xml:space="preserve">MALLA ELECTROSOLDADA </v>
          </cell>
          <cell r="C12" t="str">
            <v>M2</v>
          </cell>
          <cell r="D12">
            <v>914</v>
          </cell>
          <cell r="E12">
            <v>1</v>
          </cell>
          <cell r="F12">
            <v>1</v>
          </cell>
        </row>
        <row r="13">
          <cell r="A13">
            <v>10</v>
          </cell>
          <cell r="B13" t="str">
            <v>CURADOR</v>
          </cell>
          <cell r="C13" t="str">
            <v>GLN</v>
          </cell>
          <cell r="D13">
            <v>5.5</v>
          </cell>
          <cell r="E13">
            <v>1</v>
          </cell>
          <cell r="F13">
            <v>0.01</v>
          </cell>
        </row>
        <row r="14">
          <cell r="A14">
            <v>11</v>
          </cell>
          <cell r="B14" t="str">
            <v>ACCESORIOS  TUBERÍA U/Z</v>
          </cell>
          <cell r="C14" t="str">
            <v>M2</v>
          </cell>
          <cell r="D14">
            <v>10</v>
          </cell>
          <cell r="E14">
            <v>1</v>
          </cell>
          <cell r="F14">
            <v>1</v>
          </cell>
        </row>
        <row r="15">
          <cell r="A15">
            <v>102</v>
          </cell>
          <cell r="B15" t="str">
            <v>CODO PVC  EC    D=90mm x 90O</v>
          </cell>
          <cell r="C15" t="str">
            <v>U</v>
          </cell>
          <cell r="D15">
            <v>2</v>
          </cell>
          <cell r="E15">
            <v>0</v>
          </cell>
          <cell r="F15">
            <v>6.9</v>
          </cell>
        </row>
        <row r="16">
          <cell r="A16">
            <v>103</v>
          </cell>
          <cell r="B16" t="str">
            <v>CODO PVC  EC    D=75mm x 90O</v>
          </cell>
          <cell r="C16" t="str">
            <v>U</v>
          </cell>
          <cell r="D16">
            <v>2</v>
          </cell>
          <cell r="E16">
            <v>0</v>
          </cell>
          <cell r="F16">
            <v>5.19</v>
          </cell>
        </row>
        <row r="17">
          <cell r="A17">
            <v>104</v>
          </cell>
          <cell r="B17" t="str">
            <v>CODO PVC  EC    D=63mm x 90O</v>
          </cell>
          <cell r="C17" t="str">
            <v>U</v>
          </cell>
          <cell r="D17">
            <v>3</v>
          </cell>
          <cell r="E17">
            <v>0</v>
          </cell>
          <cell r="F17">
            <v>1.67</v>
          </cell>
        </row>
        <row r="18">
          <cell r="A18">
            <v>105</v>
          </cell>
          <cell r="B18" t="str">
            <v>REDUCTOR 1  BUJE  EC  90mm A 75mm</v>
          </cell>
          <cell r="C18" t="str">
            <v>U</v>
          </cell>
          <cell r="D18">
            <v>2</v>
          </cell>
          <cell r="E18">
            <v>0</v>
          </cell>
          <cell r="F18">
            <v>5.0599999999999996</v>
          </cell>
        </row>
        <row r="19">
          <cell r="A19">
            <v>106</v>
          </cell>
          <cell r="B19" t="str">
            <v>REDUCTOR 1  BUJE  EC  90mm A 63mm</v>
          </cell>
          <cell r="C19" t="str">
            <v>U</v>
          </cell>
          <cell r="D19">
            <v>4</v>
          </cell>
          <cell r="E19">
            <v>0</v>
          </cell>
          <cell r="F19">
            <v>5.0599999999999996</v>
          </cell>
        </row>
        <row r="20">
          <cell r="A20">
            <v>107</v>
          </cell>
          <cell r="B20" t="str">
            <v>REDUCTOR 1  BUJE EC  75mm A 63mm</v>
          </cell>
          <cell r="C20" t="str">
            <v>U</v>
          </cell>
          <cell r="D20">
            <v>0</v>
          </cell>
          <cell r="E20">
            <v>0</v>
          </cell>
          <cell r="F20">
            <v>1.86</v>
          </cell>
        </row>
        <row r="21">
          <cell r="A21">
            <v>108</v>
          </cell>
          <cell r="B21" t="str">
            <v>ADAPTADOR   1   H   CR   EC   63mm x 2"</v>
          </cell>
          <cell r="C21" t="str">
            <v>U</v>
          </cell>
          <cell r="D21">
            <v>3</v>
          </cell>
          <cell r="E21">
            <v>0</v>
          </cell>
          <cell r="F21">
            <v>2.34</v>
          </cell>
        </row>
        <row r="22">
          <cell r="A22">
            <v>109</v>
          </cell>
          <cell r="B22" t="str">
            <v>CODO PVC  EC    D=90mm x 45O</v>
          </cell>
          <cell r="C22" t="str">
            <v>U</v>
          </cell>
          <cell r="D22">
            <v>2</v>
          </cell>
          <cell r="E22">
            <v>0</v>
          </cell>
          <cell r="F22">
            <v>6.86</v>
          </cell>
        </row>
        <row r="23">
          <cell r="A23">
            <v>110</v>
          </cell>
          <cell r="B23" t="str">
            <v>CODO PVC  EC    D=75mm x 45O</v>
          </cell>
          <cell r="C23" t="str">
            <v>U</v>
          </cell>
          <cell r="D23">
            <v>2</v>
          </cell>
          <cell r="E23">
            <v>0</v>
          </cell>
          <cell r="F23">
            <v>2.66</v>
          </cell>
        </row>
        <row r="24">
          <cell r="A24">
            <v>111</v>
          </cell>
          <cell r="B24" t="str">
            <v>CODO PVC  EC    D=63mm x 45O</v>
          </cell>
          <cell r="C24" t="str">
            <v>U</v>
          </cell>
          <cell r="D24">
            <v>4</v>
          </cell>
          <cell r="E24">
            <v>0</v>
          </cell>
          <cell r="F24">
            <v>2.12</v>
          </cell>
        </row>
        <row r="25">
          <cell r="A25">
            <v>112</v>
          </cell>
          <cell r="B25" t="str">
            <v>ADAPTADOR   M   CR   EC   110mm x 4"</v>
          </cell>
          <cell r="C25" t="str">
            <v>U</v>
          </cell>
          <cell r="D25">
            <v>0</v>
          </cell>
          <cell r="E25">
            <v>0</v>
          </cell>
          <cell r="F25">
            <v>6.61</v>
          </cell>
        </row>
        <row r="26">
          <cell r="A26">
            <v>113</v>
          </cell>
          <cell r="B26" t="str">
            <v>ADAPTADOR   M   CR   EC   75mm x 3"</v>
          </cell>
          <cell r="C26" t="str">
            <v>U</v>
          </cell>
          <cell r="D26">
            <v>8</v>
          </cell>
          <cell r="E26">
            <v>0</v>
          </cell>
          <cell r="F26">
            <v>6.15</v>
          </cell>
        </row>
        <row r="27">
          <cell r="A27">
            <v>114</v>
          </cell>
          <cell r="B27" t="str">
            <v>ADAPTADOR   M   CR   EC   75mm x 2"</v>
          </cell>
          <cell r="C27" t="str">
            <v>U</v>
          </cell>
          <cell r="D27">
            <v>2</v>
          </cell>
          <cell r="E27">
            <v>0</v>
          </cell>
          <cell r="F27">
            <v>3.82</v>
          </cell>
        </row>
        <row r="28">
          <cell r="A28">
            <v>115</v>
          </cell>
          <cell r="B28" t="str">
            <v>ADAPTADOR   M   CR   EC   63mm x 2"</v>
          </cell>
          <cell r="C28" t="str">
            <v>U</v>
          </cell>
          <cell r="D28">
            <v>2</v>
          </cell>
          <cell r="E28">
            <v>0</v>
          </cell>
          <cell r="F28">
            <v>2.4700000000000002</v>
          </cell>
        </row>
        <row r="29">
          <cell r="A29">
            <v>116</v>
          </cell>
          <cell r="B29" t="str">
            <v>ADAPTADOR   ASTM-ISO  1  EC   3" x 90mm</v>
          </cell>
          <cell r="C29" t="str">
            <v>U</v>
          </cell>
          <cell r="D29">
            <v>2</v>
          </cell>
          <cell r="E29">
            <v>0</v>
          </cell>
          <cell r="F29">
            <v>2.1800000000000002</v>
          </cell>
        </row>
        <row r="30">
          <cell r="A30">
            <v>117</v>
          </cell>
          <cell r="B30" t="str">
            <v>ADAPTADOR   ASTM-ISO  1  EC   2" x 63mm</v>
          </cell>
          <cell r="C30" t="str">
            <v>U</v>
          </cell>
          <cell r="D30">
            <v>2</v>
          </cell>
          <cell r="E30">
            <v>0</v>
          </cell>
          <cell r="F30">
            <v>1.96</v>
          </cell>
        </row>
        <row r="31">
          <cell r="A31">
            <v>118</v>
          </cell>
          <cell r="B31" t="str">
            <v>TEE   1     EC  90mm</v>
          </cell>
          <cell r="C31" t="str">
            <v>U</v>
          </cell>
          <cell r="D31">
            <v>1</v>
          </cell>
          <cell r="E31">
            <v>0</v>
          </cell>
          <cell r="F31">
            <v>9.27</v>
          </cell>
        </row>
        <row r="32">
          <cell r="A32">
            <v>119</v>
          </cell>
          <cell r="B32" t="str">
            <v>TEE   1     EC  75mm</v>
          </cell>
          <cell r="C32" t="str">
            <v>U</v>
          </cell>
          <cell r="D32">
            <v>0</v>
          </cell>
          <cell r="E32">
            <v>0</v>
          </cell>
          <cell r="F32">
            <v>3.83</v>
          </cell>
        </row>
        <row r="33">
          <cell r="A33">
            <v>120</v>
          </cell>
          <cell r="B33" t="str">
            <v>TEE   1     EC  63mm</v>
          </cell>
          <cell r="C33" t="str">
            <v>U</v>
          </cell>
          <cell r="D33">
            <v>5</v>
          </cell>
          <cell r="E33">
            <v>0</v>
          </cell>
          <cell r="F33">
            <v>3.53</v>
          </cell>
        </row>
        <row r="34">
          <cell r="A34">
            <v>121</v>
          </cell>
          <cell r="B34" t="str">
            <v>TEE  REDUCTORA   EC  90  A  63 mm</v>
          </cell>
          <cell r="C34" t="str">
            <v>U</v>
          </cell>
          <cell r="D34">
            <v>1</v>
          </cell>
          <cell r="E34">
            <v>0</v>
          </cell>
          <cell r="F34">
            <v>12.6</v>
          </cell>
        </row>
        <row r="35">
          <cell r="A35">
            <v>122</v>
          </cell>
          <cell r="B35" t="str">
            <v>TEE  REDUCTORA   EC  63  A  20 mm</v>
          </cell>
          <cell r="C35" t="str">
            <v>U</v>
          </cell>
          <cell r="D35">
            <v>6</v>
          </cell>
          <cell r="E35">
            <v>0</v>
          </cell>
          <cell r="F35">
            <v>3.53</v>
          </cell>
        </row>
        <row r="36">
          <cell r="A36">
            <v>123</v>
          </cell>
          <cell r="B36" t="str">
            <v>UNIÓN  CC   EC  75mm</v>
          </cell>
          <cell r="C36" t="str">
            <v>U</v>
          </cell>
          <cell r="D36">
            <v>2</v>
          </cell>
          <cell r="E36">
            <v>0</v>
          </cell>
          <cell r="F36">
            <v>1.94</v>
          </cell>
        </row>
        <row r="37">
          <cell r="A37">
            <v>124</v>
          </cell>
          <cell r="B37" t="str">
            <v>UNIÓN  CC   EC  63mm</v>
          </cell>
          <cell r="C37" t="str">
            <v>U</v>
          </cell>
          <cell r="D37">
            <v>2</v>
          </cell>
          <cell r="E37">
            <v>0</v>
          </cell>
          <cell r="F37">
            <v>2.83</v>
          </cell>
        </row>
        <row r="38">
          <cell r="A38">
            <v>35</v>
          </cell>
          <cell r="B38" t="str">
            <v>UNION METALICA RIGIDA 2"</v>
          </cell>
          <cell r="C38" t="str">
            <v>U</v>
          </cell>
          <cell r="D38">
            <v>1.25</v>
          </cell>
          <cell r="E38">
            <v>2</v>
          </cell>
          <cell r="F38">
            <v>1E-3</v>
          </cell>
        </row>
        <row r="39">
          <cell r="A39">
            <v>36</v>
          </cell>
          <cell r="B39" t="str">
            <v>ACCESORIOS DE RED E/C</v>
          </cell>
          <cell r="C39" t="str">
            <v>U</v>
          </cell>
          <cell r="D39">
            <v>10</v>
          </cell>
          <cell r="E39">
            <v>2</v>
          </cell>
          <cell r="F39">
            <v>1E-3</v>
          </cell>
        </row>
        <row r="40">
          <cell r="A40">
            <v>140</v>
          </cell>
          <cell r="B40" t="str">
            <v>ACCESORIOS DE  PVC DE U/Z  90mm</v>
          </cell>
          <cell r="C40" t="str">
            <v>U</v>
          </cell>
          <cell r="D40">
            <v>32</v>
          </cell>
          <cell r="E40">
            <v>0</v>
          </cell>
          <cell r="F40">
            <v>0.97</v>
          </cell>
        </row>
        <row r="41">
          <cell r="A41">
            <v>150</v>
          </cell>
          <cell r="B41" t="str">
            <v>ACCESORIOS DE  PVC DE U/Z  75mm</v>
          </cell>
          <cell r="C41" t="str">
            <v>U</v>
          </cell>
          <cell r="D41">
            <v>8</v>
          </cell>
          <cell r="E41">
            <v>0</v>
          </cell>
          <cell r="F41">
            <v>0.97</v>
          </cell>
        </row>
        <row r="42">
          <cell r="A42">
            <v>160</v>
          </cell>
          <cell r="B42" t="str">
            <v>ACCESORIOS DE  PVC DE U/Z  63mm</v>
          </cell>
          <cell r="C42" t="str">
            <v>U</v>
          </cell>
          <cell r="D42">
            <v>178</v>
          </cell>
          <cell r="E42">
            <v>0</v>
          </cell>
          <cell r="F42">
            <v>0.97</v>
          </cell>
        </row>
        <row r="43">
          <cell r="A43">
            <v>40</v>
          </cell>
          <cell r="B43" t="str">
            <v xml:space="preserve">ENCOFRADO </v>
          </cell>
          <cell r="C43" t="str">
            <v>M3</v>
          </cell>
          <cell r="D43">
            <v>218</v>
          </cell>
          <cell r="E43">
            <v>11</v>
          </cell>
          <cell r="F43">
            <v>0.2</v>
          </cell>
        </row>
        <row r="44">
          <cell r="A44">
            <v>41</v>
          </cell>
          <cell r="B44" t="str">
            <v xml:space="preserve">TUBO PVC D=250MM </v>
          </cell>
          <cell r="C44" t="str">
            <v>ML</v>
          </cell>
          <cell r="D44">
            <v>30</v>
          </cell>
          <cell r="E44">
            <v>11</v>
          </cell>
          <cell r="F44">
            <v>0.01</v>
          </cell>
        </row>
        <row r="45">
          <cell r="A45" t="str">
            <v>400-05</v>
          </cell>
          <cell r="B45" t="str">
            <v>TUBERÍA  ACOMETIDA</v>
          </cell>
          <cell r="C45" t="str">
            <v>glb</v>
          </cell>
          <cell r="D45">
            <v>1</v>
          </cell>
          <cell r="E45">
            <v>0</v>
          </cell>
          <cell r="F45">
            <v>622.62</v>
          </cell>
        </row>
        <row r="46">
          <cell r="A46">
            <v>400</v>
          </cell>
          <cell r="B46" t="str">
            <v>TUBERIA DE PVC PRESIÓN U/Z  D= 63mm    0.8MPa</v>
          </cell>
          <cell r="C46" t="str">
            <v>MTS</v>
          </cell>
          <cell r="D46">
            <v>194</v>
          </cell>
          <cell r="E46">
            <v>0</v>
          </cell>
          <cell r="F46">
            <v>2.61</v>
          </cell>
        </row>
        <row r="47">
          <cell r="A47">
            <v>500</v>
          </cell>
          <cell r="B47" t="str">
            <v>TUBERIA DE PVC PRESIÓN ROSC. D= 2"</v>
          </cell>
          <cell r="C47" t="str">
            <v>MTS</v>
          </cell>
          <cell r="D47">
            <v>18</v>
          </cell>
          <cell r="E47">
            <v>0</v>
          </cell>
          <cell r="F47">
            <v>5.07</v>
          </cell>
        </row>
        <row r="48">
          <cell r="A48">
            <v>800</v>
          </cell>
          <cell r="B48" t="str">
            <v>TUBERIA DE PVC PRESIÓN ROSC. D= 1"</v>
          </cell>
          <cell r="C48" t="str">
            <v>MTS</v>
          </cell>
          <cell r="D48">
            <v>36</v>
          </cell>
          <cell r="E48">
            <v>0</v>
          </cell>
          <cell r="F48">
            <v>2.57</v>
          </cell>
        </row>
        <row r="49">
          <cell r="A49">
            <v>1000</v>
          </cell>
          <cell r="B49" t="str">
            <v>TUBERIA DE PVC PRESIÓN ROSC. D= 1/2"</v>
          </cell>
          <cell r="C49" t="str">
            <v>MTS</v>
          </cell>
          <cell r="D49">
            <v>2</v>
          </cell>
          <cell r="E49">
            <v>0</v>
          </cell>
          <cell r="F49">
            <v>0.84</v>
          </cell>
        </row>
        <row r="50">
          <cell r="A50">
            <v>47</v>
          </cell>
          <cell r="B50" t="str">
            <v>JUNTA DE NEOPRENO D=24"</v>
          </cell>
          <cell r="C50" t="str">
            <v>U</v>
          </cell>
          <cell r="D50">
            <v>250</v>
          </cell>
          <cell r="E50">
            <v>2</v>
          </cell>
          <cell r="F50">
            <v>1E-3</v>
          </cell>
        </row>
        <row r="51">
          <cell r="A51">
            <v>48</v>
          </cell>
          <cell r="B51" t="str">
            <v>ANTICORROSIVO CROMATO 5 (CO)</v>
          </cell>
          <cell r="C51" t="str">
            <v>GLN</v>
          </cell>
          <cell r="D51">
            <v>15</v>
          </cell>
          <cell r="E51">
            <v>2</v>
          </cell>
          <cell r="F51">
            <v>1E-3</v>
          </cell>
        </row>
        <row r="52">
          <cell r="A52" t="str">
            <v>1050-01</v>
          </cell>
          <cell r="B52" t="str">
            <v>ACCESORIOS  ACOMETIDA</v>
          </cell>
          <cell r="C52" t="str">
            <v>GLB</v>
          </cell>
          <cell r="D52">
            <v>250</v>
          </cell>
          <cell r="E52">
            <v>0</v>
          </cell>
          <cell r="F52">
            <v>0.92</v>
          </cell>
        </row>
        <row r="53">
          <cell r="A53">
            <v>50</v>
          </cell>
          <cell r="B53" t="str">
            <v>CODO PVC  EC    D=63mm x 90O</v>
          </cell>
          <cell r="C53" t="str">
            <v>U</v>
          </cell>
          <cell r="D53">
            <v>4</v>
          </cell>
          <cell r="E53">
            <v>0</v>
          </cell>
          <cell r="F53">
            <v>1.67</v>
          </cell>
        </row>
        <row r="54">
          <cell r="A54">
            <v>51</v>
          </cell>
          <cell r="B54" t="str">
            <v>CODO PVC  EC    D=63mm x 45O</v>
          </cell>
          <cell r="C54" t="str">
            <v>U</v>
          </cell>
          <cell r="D54">
            <v>2</v>
          </cell>
          <cell r="E54">
            <v>0</v>
          </cell>
          <cell r="F54">
            <v>2.12</v>
          </cell>
        </row>
        <row r="55">
          <cell r="A55">
            <v>52</v>
          </cell>
          <cell r="B55" t="str">
            <v>TEE   1     EC  63mm</v>
          </cell>
          <cell r="C55" t="str">
            <v>U</v>
          </cell>
          <cell r="D55">
            <v>1</v>
          </cell>
          <cell r="E55">
            <v>0</v>
          </cell>
          <cell r="F55">
            <v>3.53</v>
          </cell>
        </row>
        <row r="56">
          <cell r="A56">
            <v>53</v>
          </cell>
          <cell r="B56" t="str">
            <v>ADAPTADOR   1   H   CR   EC   63mm x 2"</v>
          </cell>
          <cell r="C56" t="str">
            <v>U</v>
          </cell>
          <cell r="D56">
            <v>2</v>
          </cell>
          <cell r="E56">
            <v>0</v>
          </cell>
          <cell r="F56">
            <v>2.34</v>
          </cell>
        </row>
        <row r="57">
          <cell r="A57">
            <v>54</v>
          </cell>
          <cell r="B57" t="str">
            <v xml:space="preserve">TEE 1 R/R   POLIPROPILENO  2" </v>
          </cell>
          <cell r="C57" t="str">
            <v>U</v>
          </cell>
          <cell r="D57">
            <v>2</v>
          </cell>
          <cell r="E57">
            <v>0</v>
          </cell>
          <cell r="F57">
            <v>6.72</v>
          </cell>
        </row>
        <row r="58">
          <cell r="A58">
            <v>55</v>
          </cell>
          <cell r="B58" t="str">
            <v>UNIÓN   UNIVERSAL  1  R/R    POLIPROPILENO   2"</v>
          </cell>
          <cell r="C58" t="str">
            <v>U</v>
          </cell>
          <cell r="D58">
            <v>1</v>
          </cell>
          <cell r="E58">
            <v>0</v>
          </cell>
          <cell r="F58">
            <v>12.92</v>
          </cell>
        </row>
        <row r="59">
          <cell r="A59">
            <v>56</v>
          </cell>
          <cell r="B59" t="str">
            <v>CODO 1 R/R   H   POLIPROPILENO  2" x 90O</v>
          </cell>
          <cell r="C59" t="str">
            <v>U</v>
          </cell>
          <cell r="D59">
            <v>2</v>
          </cell>
          <cell r="E59">
            <v>0</v>
          </cell>
          <cell r="F59">
            <v>4.59</v>
          </cell>
        </row>
        <row r="60">
          <cell r="A60">
            <v>57</v>
          </cell>
          <cell r="B60" t="str">
            <v>CODO 1 R/R   H   POLIPROPILENO  1" x 90O</v>
          </cell>
          <cell r="C60" t="str">
            <v>U</v>
          </cell>
          <cell r="D60">
            <v>5</v>
          </cell>
          <cell r="E60">
            <v>0</v>
          </cell>
          <cell r="F60">
            <v>1.33</v>
          </cell>
        </row>
        <row r="61">
          <cell r="A61">
            <v>58</v>
          </cell>
          <cell r="B61" t="str">
            <v xml:space="preserve">REDUCTOR  1 BUJE  PP R  2" x 1" </v>
          </cell>
          <cell r="C61" t="str">
            <v>U</v>
          </cell>
          <cell r="D61">
            <v>5</v>
          </cell>
          <cell r="E61">
            <v>0</v>
          </cell>
          <cell r="F61">
            <v>1.2</v>
          </cell>
        </row>
        <row r="62">
          <cell r="A62">
            <v>59</v>
          </cell>
          <cell r="B62" t="str">
            <v>REDUCTOR  1  BUJE PP  R  1" x 1/2"</v>
          </cell>
          <cell r="C62" t="str">
            <v>U</v>
          </cell>
          <cell r="D62">
            <v>1</v>
          </cell>
          <cell r="E62">
            <v>0</v>
          </cell>
          <cell r="F62">
            <v>0.68</v>
          </cell>
        </row>
        <row r="63">
          <cell r="A63">
            <v>60</v>
          </cell>
          <cell r="B63" t="str">
            <v xml:space="preserve">UNIÓN RED.  1  R/R  POLIPROPILENO  1" x 1/2" </v>
          </cell>
          <cell r="C63" t="str">
            <v>U</v>
          </cell>
          <cell r="D63">
            <v>1</v>
          </cell>
          <cell r="E63">
            <v>0</v>
          </cell>
          <cell r="F63">
            <v>1.19</v>
          </cell>
        </row>
        <row r="64">
          <cell r="A64">
            <v>61</v>
          </cell>
          <cell r="B64" t="str">
            <v>UNIÓN   1  R/R    POLIPROPILENO   2"</v>
          </cell>
          <cell r="C64" t="str">
            <v>U</v>
          </cell>
          <cell r="D64">
            <v>3</v>
          </cell>
          <cell r="E64">
            <v>0</v>
          </cell>
          <cell r="F64">
            <v>2.39</v>
          </cell>
        </row>
        <row r="65">
          <cell r="A65">
            <v>62</v>
          </cell>
          <cell r="B65" t="str">
            <v>UNIÓN   1  R/R    POLIPROPILENO   1"</v>
          </cell>
          <cell r="C65" t="str">
            <v>U</v>
          </cell>
          <cell r="D65">
            <v>5</v>
          </cell>
          <cell r="E65">
            <v>0</v>
          </cell>
          <cell r="F65">
            <v>1.02</v>
          </cell>
        </row>
        <row r="66">
          <cell r="A66">
            <v>63</v>
          </cell>
          <cell r="B66" t="str">
            <v xml:space="preserve">FLOTADOR  D=1" </v>
          </cell>
          <cell r="C66" t="str">
            <v>U</v>
          </cell>
          <cell r="D66">
            <v>2</v>
          </cell>
          <cell r="E66">
            <v>0</v>
          </cell>
          <cell r="F66">
            <v>27.42</v>
          </cell>
        </row>
        <row r="67">
          <cell r="A67">
            <v>64</v>
          </cell>
          <cell r="B67" t="str">
            <v xml:space="preserve">FLOTADOR  D=1/2" </v>
          </cell>
          <cell r="C67" t="str">
            <v>U</v>
          </cell>
          <cell r="D67">
            <v>1</v>
          </cell>
          <cell r="E67">
            <v>0</v>
          </cell>
          <cell r="F67">
            <v>15.3</v>
          </cell>
        </row>
        <row r="68">
          <cell r="A68">
            <v>65</v>
          </cell>
          <cell r="B68" t="str">
            <v xml:space="preserve">VALVULA DE COMPUERTA  BRONCE ROSC   D : 2 </v>
          </cell>
          <cell r="C68" t="str">
            <v xml:space="preserve">U </v>
          </cell>
          <cell r="D68">
            <v>1</v>
          </cell>
          <cell r="E68">
            <v>0</v>
          </cell>
          <cell r="F68">
            <v>24.85</v>
          </cell>
        </row>
        <row r="69">
          <cell r="A69">
            <v>66</v>
          </cell>
          <cell r="B69" t="str">
            <v>VALVULA DE COMPUERTA ROSC BRONCE   D : 1</v>
          </cell>
          <cell r="C69" t="str">
            <v xml:space="preserve">U </v>
          </cell>
          <cell r="D69">
            <v>2</v>
          </cell>
          <cell r="E69">
            <v>0</v>
          </cell>
          <cell r="F69">
            <v>10.49</v>
          </cell>
        </row>
        <row r="70">
          <cell r="A70">
            <v>67</v>
          </cell>
          <cell r="B70" t="str">
            <v>KALIPEGA</v>
          </cell>
          <cell r="C70" t="str">
            <v>GALÓN</v>
          </cell>
          <cell r="D70">
            <v>0.25</v>
          </cell>
          <cell r="E70">
            <v>0</v>
          </cell>
          <cell r="F70">
            <v>27.58</v>
          </cell>
        </row>
        <row r="71">
          <cell r="A71">
            <v>68</v>
          </cell>
          <cell r="B71" t="str">
            <v>POLILIMPIA</v>
          </cell>
          <cell r="C71" t="str">
            <v>GALÓN</v>
          </cell>
          <cell r="D71">
            <v>0.25</v>
          </cell>
          <cell r="E71">
            <v>0</v>
          </cell>
          <cell r="F71">
            <v>15.95</v>
          </cell>
        </row>
        <row r="72">
          <cell r="A72">
            <v>69</v>
          </cell>
          <cell r="B72" t="str">
            <v>PASTA POLIMEX   125cc</v>
          </cell>
          <cell r="C72" t="str">
            <v>UNIDAD</v>
          </cell>
          <cell r="D72">
            <v>5</v>
          </cell>
          <cell r="E72">
            <v>0</v>
          </cell>
          <cell r="F72">
            <v>8.08</v>
          </cell>
        </row>
        <row r="73">
          <cell r="A73">
            <v>70</v>
          </cell>
          <cell r="B73" t="str">
            <v>TEFLON EN CINTA (ROJO)</v>
          </cell>
          <cell r="C73" t="str">
            <v>UNIDAD</v>
          </cell>
          <cell r="D73">
            <v>25</v>
          </cell>
          <cell r="E73">
            <v>0</v>
          </cell>
          <cell r="F73">
            <v>0.23</v>
          </cell>
        </row>
        <row r="74">
          <cell r="A74">
            <v>71</v>
          </cell>
          <cell r="B74" t="str">
            <v>CUARTON DE CHANUL 4" X 4"</v>
          </cell>
          <cell r="C74" t="str">
            <v>ML</v>
          </cell>
          <cell r="D74">
            <v>8</v>
          </cell>
          <cell r="E74">
            <v>2</v>
          </cell>
          <cell r="F74">
            <v>0</v>
          </cell>
        </row>
        <row r="75">
          <cell r="A75">
            <v>72</v>
          </cell>
          <cell r="B75" t="str">
            <v>ACCESORIOS TUBERÍA PRESIÓN ROSCADA</v>
          </cell>
          <cell r="C75" t="str">
            <v>U</v>
          </cell>
          <cell r="D75">
            <v>3.5</v>
          </cell>
          <cell r="E75">
            <v>2</v>
          </cell>
          <cell r="F75">
            <v>0</v>
          </cell>
        </row>
        <row r="76">
          <cell r="A76">
            <v>1100</v>
          </cell>
          <cell r="B76" t="str">
            <v>CODO  1  ROSCABLE CED.40  D: 2 " x 90</v>
          </cell>
          <cell r="C76" t="str">
            <v>UNIDAD</v>
          </cell>
          <cell r="D76">
            <v>1</v>
          </cell>
          <cell r="E76">
            <v>0</v>
          </cell>
          <cell r="F76">
            <v>4.55</v>
          </cell>
        </row>
        <row r="77">
          <cell r="A77">
            <v>1200</v>
          </cell>
          <cell r="B77" t="str">
            <v>CODO  1  ROSCABLE CED.40  D: 1-1/2 " x 90</v>
          </cell>
          <cell r="C77" t="str">
            <v>UNIDAD</v>
          </cell>
          <cell r="D77">
            <v>0</v>
          </cell>
          <cell r="E77">
            <v>0</v>
          </cell>
          <cell r="F77">
            <v>3.75</v>
          </cell>
        </row>
        <row r="78">
          <cell r="A78">
            <v>1300</v>
          </cell>
          <cell r="B78" t="str">
            <v>CODO  1  ROSCABLE CED.40  D: 1-1/4 " x 90</v>
          </cell>
          <cell r="C78" t="str">
            <v>UNIDAD</v>
          </cell>
          <cell r="D78">
            <v>0</v>
          </cell>
          <cell r="E78">
            <v>0</v>
          </cell>
          <cell r="F78">
            <v>2.5099999999999998</v>
          </cell>
        </row>
        <row r="79">
          <cell r="A79">
            <v>1400</v>
          </cell>
          <cell r="B79" t="str">
            <v>CODO  1  ROSCABLE CED.40  D: 1 " x 90</v>
          </cell>
          <cell r="C79" t="str">
            <v>UNIDAD</v>
          </cell>
          <cell r="D79">
            <v>1</v>
          </cell>
          <cell r="E79">
            <v>0</v>
          </cell>
          <cell r="F79">
            <v>2.34</v>
          </cell>
        </row>
        <row r="80">
          <cell r="A80">
            <v>1500</v>
          </cell>
          <cell r="B80" t="str">
            <v>CODO  1  ROSCABLE CED.40  D: 3/4 " x 90</v>
          </cell>
          <cell r="C80" t="str">
            <v>UNIDAD</v>
          </cell>
          <cell r="D80">
            <v>0</v>
          </cell>
          <cell r="E80">
            <v>0</v>
          </cell>
          <cell r="F80">
            <v>0.93</v>
          </cell>
        </row>
        <row r="81">
          <cell r="A81">
            <v>1600</v>
          </cell>
          <cell r="B81" t="str">
            <v>CODO  1  ROSCABLE CED.40  D: 1/2 " x 90</v>
          </cell>
          <cell r="C81" t="str">
            <v>UNIDAD</v>
          </cell>
          <cell r="D81">
            <v>0</v>
          </cell>
          <cell r="E81">
            <v>0</v>
          </cell>
          <cell r="F81">
            <v>0.48</v>
          </cell>
        </row>
        <row r="82">
          <cell r="A82">
            <v>1700</v>
          </cell>
          <cell r="B82" t="str">
            <v>REDUCTOR  1  ROSCABLE CED.40  D: 2 " x 1-1/2"</v>
          </cell>
          <cell r="C82" t="str">
            <v>UNIDAD</v>
          </cell>
          <cell r="D82">
            <v>2</v>
          </cell>
          <cell r="E82">
            <v>0</v>
          </cell>
          <cell r="F82">
            <v>2.75</v>
          </cell>
        </row>
        <row r="83">
          <cell r="A83">
            <v>1800</v>
          </cell>
          <cell r="B83" t="str">
            <v>REDUCTOR  1  ROSCABLE CED.40  D: 2 " x 1"</v>
          </cell>
          <cell r="C83" t="str">
            <v>UNIDAD</v>
          </cell>
          <cell r="D83">
            <v>3</v>
          </cell>
          <cell r="E83">
            <v>0</v>
          </cell>
          <cell r="F83">
            <v>2.75</v>
          </cell>
        </row>
        <row r="84">
          <cell r="A84">
            <v>1900</v>
          </cell>
          <cell r="B84" t="str">
            <v>REDUCTOR  1  ROSCABLE CED.40  D: 1-1/2 " x 1-1/4"</v>
          </cell>
          <cell r="C84" t="str">
            <v>UNIDAD</v>
          </cell>
          <cell r="D84">
            <v>2</v>
          </cell>
          <cell r="E84">
            <v>0</v>
          </cell>
          <cell r="F84">
            <v>2.48</v>
          </cell>
        </row>
        <row r="85">
          <cell r="A85">
            <v>2000</v>
          </cell>
          <cell r="B85" t="str">
            <v>UNIÓN UNIVERSAL PVC  D=4"</v>
          </cell>
          <cell r="C85" t="str">
            <v>UNIDAD</v>
          </cell>
          <cell r="D85">
            <v>0</v>
          </cell>
          <cell r="E85">
            <v>0</v>
          </cell>
          <cell r="F85">
            <v>28.13</v>
          </cell>
        </row>
        <row r="86">
          <cell r="A86">
            <v>2100</v>
          </cell>
          <cell r="B86" t="str">
            <v>UNIÓN UNIVERSAL PVC  D=3"</v>
          </cell>
          <cell r="C86" t="str">
            <v>UNIDAD</v>
          </cell>
          <cell r="D86">
            <v>2</v>
          </cell>
          <cell r="E86">
            <v>0</v>
          </cell>
          <cell r="F86">
            <v>25.52</v>
          </cell>
        </row>
        <row r="87">
          <cell r="A87">
            <v>2200</v>
          </cell>
          <cell r="B87" t="str">
            <v>TEE  1  ROSCABLE  CED. 40  D=2"</v>
          </cell>
          <cell r="C87" t="str">
            <v>UNIDAD</v>
          </cell>
          <cell r="D87">
            <v>2</v>
          </cell>
          <cell r="E87">
            <v>0</v>
          </cell>
          <cell r="F87">
            <v>6.72</v>
          </cell>
        </row>
        <row r="88">
          <cell r="A88">
            <v>2300</v>
          </cell>
          <cell r="B88" t="str">
            <v>UNIÓN ROSCABLE  CED.80  D=2"</v>
          </cell>
          <cell r="C88" t="str">
            <v>UNIDAD</v>
          </cell>
          <cell r="D88">
            <v>3</v>
          </cell>
          <cell r="E88">
            <v>0</v>
          </cell>
          <cell r="F88">
            <v>12.57</v>
          </cell>
        </row>
        <row r="89">
          <cell r="A89">
            <v>2400</v>
          </cell>
          <cell r="B89" t="str">
            <v>CODO 1 R/R   H   POLIPROPILENO  2" x 90O</v>
          </cell>
          <cell r="C89" t="str">
            <v>UNIDAD</v>
          </cell>
          <cell r="D89">
            <v>22</v>
          </cell>
          <cell r="E89">
            <v>0</v>
          </cell>
          <cell r="F89">
            <v>4.59</v>
          </cell>
        </row>
        <row r="90">
          <cell r="A90">
            <v>2500</v>
          </cell>
          <cell r="B90" t="str">
            <v>CODO 1 R/R   H   POLIPROPILENO  1-1/2" x 90O</v>
          </cell>
          <cell r="C90" t="str">
            <v>UNIDAD</v>
          </cell>
          <cell r="D90">
            <v>24</v>
          </cell>
          <cell r="E90">
            <v>0</v>
          </cell>
          <cell r="F90">
            <v>3.09</v>
          </cell>
        </row>
        <row r="91">
          <cell r="A91">
            <v>2600</v>
          </cell>
          <cell r="B91" t="str">
            <v>CODO 1 R/R   H   POLIPROPILENO  1-1/4" x 90O</v>
          </cell>
          <cell r="C91" t="str">
            <v>UNIDAD</v>
          </cell>
          <cell r="D91">
            <v>1</v>
          </cell>
          <cell r="E91">
            <v>0</v>
          </cell>
          <cell r="F91">
            <v>3.52</v>
          </cell>
        </row>
        <row r="92">
          <cell r="A92">
            <v>2700</v>
          </cell>
          <cell r="B92" t="str">
            <v>CODO 1 R/R   H   POLIPROPILENO  1" x 90O</v>
          </cell>
          <cell r="C92" t="str">
            <v>UNIDAD</v>
          </cell>
          <cell r="D92">
            <v>40</v>
          </cell>
          <cell r="E92">
            <v>0</v>
          </cell>
          <cell r="F92">
            <v>1.33</v>
          </cell>
        </row>
        <row r="93">
          <cell r="A93">
            <v>2800</v>
          </cell>
          <cell r="B93" t="str">
            <v>CODO 1 R/R   H   POLIPROPILENO  3/4" x 90O</v>
          </cell>
          <cell r="C93" t="str">
            <v>UNIDAD</v>
          </cell>
          <cell r="D93">
            <v>34</v>
          </cell>
          <cell r="E93">
            <v>0</v>
          </cell>
          <cell r="F93">
            <v>0.68</v>
          </cell>
        </row>
        <row r="94">
          <cell r="A94">
            <v>2900</v>
          </cell>
          <cell r="B94" t="str">
            <v>CODO 1 R/R   H   POLIPROPILENO  1/2" x 90O</v>
          </cell>
          <cell r="C94" t="str">
            <v>UNIDAD</v>
          </cell>
          <cell r="D94">
            <v>28</v>
          </cell>
          <cell r="E94">
            <v>0</v>
          </cell>
          <cell r="F94">
            <v>0.37</v>
          </cell>
        </row>
        <row r="95">
          <cell r="A95">
            <v>3000</v>
          </cell>
          <cell r="B95" t="str">
            <v xml:space="preserve">TEE 1 R/R   POLIPROPILENO  2" </v>
          </cell>
          <cell r="C95" t="str">
            <v>UNIDAD</v>
          </cell>
          <cell r="D95">
            <v>6</v>
          </cell>
          <cell r="E95">
            <v>0</v>
          </cell>
          <cell r="F95">
            <v>5.89</v>
          </cell>
        </row>
        <row r="96">
          <cell r="A96">
            <v>3100</v>
          </cell>
          <cell r="B96" t="str">
            <v xml:space="preserve">TEE 1 R/R   POLIPROPILENO  1-1/2" </v>
          </cell>
          <cell r="C96" t="str">
            <v>UNIDAD</v>
          </cell>
          <cell r="D96">
            <v>34</v>
          </cell>
          <cell r="E96">
            <v>0</v>
          </cell>
          <cell r="F96">
            <v>3.34</v>
          </cell>
        </row>
        <row r="97">
          <cell r="A97">
            <v>3200</v>
          </cell>
          <cell r="B97" t="str">
            <v xml:space="preserve">TEE 1 R/R   POLIPROPILENO  1" </v>
          </cell>
          <cell r="C97" t="str">
            <v>UNIDAD</v>
          </cell>
          <cell r="D97">
            <v>9</v>
          </cell>
          <cell r="E97">
            <v>0</v>
          </cell>
          <cell r="F97">
            <v>1.5</v>
          </cell>
        </row>
        <row r="98">
          <cell r="A98">
            <v>3300</v>
          </cell>
          <cell r="B98" t="str">
            <v xml:space="preserve">TEE 1 R/R   POLIPROPILENO  3/4" </v>
          </cell>
          <cell r="C98" t="str">
            <v>UNIDAD</v>
          </cell>
          <cell r="D98">
            <v>4</v>
          </cell>
          <cell r="E98">
            <v>0</v>
          </cell>
          <cell r="F98">
            <v>0.76</v>
          </cell>
        </row>
        <row r="99">
          <cell r="A99">
            <v>3400</v>
          </cell>
          <cell r="B99" t="str">
            <v xml:space="preserve">REDUCTOR  1 BUJE  PP R  2" x 1-1/2" </v>
          </cell>
          <cell r="C99" t="str">
            <v>UNIDAD</v>
          </cell>
          <cell r="D99">
            <v>6</v>
          </cell>
          <cell r="E99">
            <v>0</v>
          </cell>
          <cell r="F99">
            <v>2.85</v>
          </cell>
        </row>
        <row r="100">
          <cell r="A100">
            <v>3500</v>
          </cell>
          <cell r="B100" t="str">
            <v xml:space="preserve">REDUCTOR  1 BUJE  PP R  2" x 1-1/4" </v>
          </cell>
          <cell r="C100" t="str">
            <v>UNIDAD</v>
          </cell>
          <cell r="D100">
            <v>0</v>
          </cell>
          <cell r="E100">
            <v>0</v>
          </cell>
          <cell r="F100">
            <v>2.12</v>
          </cell>
        </row>
        <row r="101">
          <cell r="A101">
            <v>3600</v>
          </cell>
          <cell r="B101" t="str">
            <v xml:space="preserve">REDUCTOR  1 BUJE  PP R  2" x 1" </v>
          </cell>
          <cell r="C101" t="str">
            <v>UNIDAD</v>
          </cell>
          <cell r="D101">
            <v>4</v>
          </cell>
          <cell r="E101">
            <v>0</v>
          </cell>
          <cell r="F101">
            <v>1.2</v>
          </cell>
        </row>
        <row r="102">
          <cell r="A102">
            <v>3700</v>
          </cell>
          <cell r="B102" t="str">
            <v xml:space="preserve">REDUCTOR  1 BUJE  PP R  2" x 1/2" </v>
          </cell>
          <cell r="C102" t="str">
            <v>UNIDAD</v>
          </cell>
          <cell r="D102">
            <v>0</v>
          </cell>
          <cell r="E102">
            <v>0</v>
          </cell>
          <cell r="F102">
            <v>1.94</v>
          </cell>
        </row>
        <row r="103">
          <cell r="A103">
            <v>3800</v>
          </cell>
          <cell r="B103" t="str">
            <v xml:space="preserve">REDUCTOR  1 BUJE  PP R 1-1/ 2" x 1-1/4" </v>
          </cell>
          <cell r="C103" t="str">
            <v>UNIDAD</v>
          </cell>
          <cell r="D103">
            <v>0</v>
          </cell>
          <cell r="E103">
            <v>0</v>
          </cell>
          <cell r="F103">
            <v>0.62</v>
          </cell>
        </row>
        <row r="104">
          <cell r="A104">
            <v>3900</v>
          </cell>
          <cell r="B104" t="str">
            <v xml:space="preserve">REDUCTOR  1 BUJE  PP R 1-1/ 2" x 1" </v>
          </cell>
          <cell r="C104" t="str">
            <v>UNIDAD</v>
          </cell>
          <cell r="D104">
            <v>15</v>
          </cell>
          <cell r="E104">
            <v>0</v>
          </cell>
          <cell r="F104">
            <v>0.76</v>
          </cell>
        </row>
        <row r="105">
          <cell r="A105">
            <v>4000</v>
          </cell>
          <cell r="B105" t="str">
            <v xml:space="preserve">REDUCTOR  1 BUJE  PP R 1-1/ 2" x 3/4" </v>
          </cell>
          <cell r="C105" t="str">
            <v>UNIDAD</v>
          </cell>
          <cell r="D105">
            <v>2</v>
          </cell>
          <cell r="E105">
            <v>0</v>
          </cell>
          <cell r="F105">
            <v>0.94</v>
          </cell>
        </row>
        <row r="106">
          <cell r="A106">
            <v>4100</v>
          </cell>
          <cell r="B106" t="str">
            <v xml:space="preserve">REDUCTOR  1 BUJE  PP R 1-1/ 2" x 1/2" </v>
          </cell>
          <cell r="C106" t="str">
            <v>UNIDAD</v>
          </cell>
          <cell r="D106">
            <v>12</v>
          </cell>
          <cell r="E106">
            <v>0</v>
          </cell>
          <cell r="F106">
            <v>0.81</v>
          </cell>
        </row>
        <row r="107">
          <cell r="A107">
            <v>4200</v>
          </cell>
          <cell r="B107" t="str">
            <v xml:space="preserve">UNIÓN RED.  1  R/R  POLIPROPILENO  1" x 3/4" </v>
          </cell>
          <cell r="C107" t="str">
            <v>UNIDAD</v>
          </cell>
          <cell r="D107">
            <v>4</v>
          </cell>
          <cell r="E107">
            <v>0</v>
          </cell>
          <cell r="F107">
            <v>0.68</v>
          </cell>
        </row>
        <row r="108">
          <cell r="A108">
            <v>4300</v>
          </cell>
          <cell r="B108" t="str">
            <v xml:space="preserve">UNIÓN RED.  1  R/R  POLIPROPILENO  1" x 1/2" </v>
          </cell>
          <cell r="C108" t="str">
            <v>UNIDAD</v>
          </cell>
          <cell r="D108">
            <v>6</v>
          </cell>
          <cell r="E108">
            <v>0</v>
          </cell>
          <cell r="F108">
            <v>1.19</v>
          </cell>
        </row>
        <row r="109">
          <cell r="A109">
            <v>4400</v>
          </cell>
          <cell r="B109" t="str">
            <v xml:space="preserve">UNIÓN RED.  1  R/R  POLIPROPILENO  3/4" x 1/2" </v>
          </cell>
          <cell r="C109" t="str">
            <v>UNIDAD</v>
          </cell>
          <cell r="D109">
            <v>12</v>
          </cell>
          <cell r="E109">
            <v>0</v>
          </cell>
          <cell r="F109">
            <v>0.62</v>
          </cell>
        </row>
        <row r="110">
          <cell r="A110">
            <v>4500</v>
          </cell>
          <cell r="B110" t="str">
            <v>REDUCTOR  1  BUJE PP  R  1" x 3/4"</v>
          </cell>
          <cell r="C110" t="str">
            <v>UNIDAD</v>
          </cell>
          <cell r="D110">
            <v>4</v>
          </cell>
          <cell r="E110">
            <v>0</v>
          </cell>
          <cell r="F110">
            <v>0.68</v>
          </cell>
        </row>
        <row r="111">
          <cell r="A111">
            <v>4600</v>
          </cell>
          <cell r="B111" t="str">
            <v>REDUCTOR   BUJE PP  R  3/4" x 1/2"</v>
          </cell>
          <cell r="C111" t="str">
            <v>UNIDAD</v>
          </cell>
          <cell r="D111">
            <v>6</v>
          </cell>
          <cell r="E111">
            <v>0</v>
          </cell>
          <cell r="F111">
            <v>0.16</v>
          </cell>
        </row>
        <row r="112">
          <cell r="A112">
            <v>4700</v>
          </cell>
          <cell r="B112" t="str">
            <v>REDUCTOR  2  BUJE PP  R  1/2" x 1/4"</v>
          </cell>
          <cell r="C112" t="str">
            <v>UNIDAD</v>
          </cell>
          <cell r="D112">
            <v>0</v>
          </cell>
          <cell r="E112">
            <v>0</v>
          </cell>
          <cell r="F112">
            <v>0.52</v>
          </cell>
        </row>
        <row r="113">
          <cell r="A113">
            <v>4800</v>
          </cell>
          <cell r="B113" t="str">
            <v>TAPÓN    M   1   R/R    POLIPROPILENO   2"</v>
          </cell>
          <cell r="C113" t="str">
            <v>UNIDAD</v>
          </cell>
          <cell r="D113">
            <v>0</v>
          </cell>
          <cell r="E113">
            <v>0</v>
          </cell>
          <cell r="F113">
            <v>1.99</v>
          </cell>
        </row>
        <row r="114">
          <cell r="A114">
            <v>4900</v>
          </cell>
          <cell r="B114" t="str">
            <v>TAPÓN    M   1   R/R    POLIPROPILENO   1"</v>
          </cell>
          <cell r="C114" t="str">
            <v>UNIDAD</v>
          </cell>
          <cell r="D114">
            <v>0</v>
          </cell>
          <cell r="E114">
            <v>0</v>
          </cell>
          <cell r="F114">
            <v>0.45</v>
          </cell>
        </row>
        <row r="115">
          <cell r="A115">
            <v>5000</v>
          </cell>
          <cell r="B115" t="str">
            <v>UNIÓN   UNIVERSAL  1  R/R    POLIPROPILENO   2"</v>
          </cell>
          <cell r="C115" t="str">
            <v>UNIDAD</v>
          </cell>
          <cell r="D115">
            <v>5</v>
          </cell>
          <cell r="E115">
            <v>0</v>
          </cell>
          <cell r="F115">
            <v>12.92</v>
          </cell>
        </row>
        <row r="116">
          <cell r="A116">
            <v>5100</v>
          </cell>
          <cell r="B116" t="str">
            <v>UNIÓN   UNIVERSAL  1  R/R    POLIPROPILENO   1-1/2"</v>
          </cell>
          <cell r="C116" t="str">
            <v>UNIDAD</v>
          </cell>
          <cell r="D116">
            <v>0</v>
          </cell>
          <cell r="E116">
            <v>0</v>
          </cell>
          <cell r="F116">
            <v>8.75</v>
          </cell>
        </row>
        <row r="117">
          <cell r="A117">
            <v>5200</v>
          </cell>
          <cell r="B117" t="str">
            <v>UNIÓN   UNIVERSAL  1  R/R    POLIPROPILENO   1-1/4"</v>
          </cell>
          <cell r="C117" t="str">
            <v>UNIDAD</v>
          </cell>
          <cell r="D117">
            <v>2</v>
          </cell>
          <cell r="E117">
            <v>0</v>
          </cell>
          <cell r="F117">
            <v>6.58</v>
          </cell>
        </row>
        <row r="118">
          <cell r="A118">
            <v>5300</v>
          </cell>
          <cell r="B118" t="str">
            <v>UNIÓN   UNIVERSAL  1  R/R    POLIPROPILENO   1"</v>
          </cell>
          <cell r="C118" t="str">
            <v>UNIDAD</v>
          </cell>
          <cell r="D118">
            <v>0</v>
          </cell>
          <cell r="E118">
            <v>0</v>
          </cell>
          <cell r="F118">
            <v>2.91</v>
          </cell>
        </row>
        <row r="119">
          <cell r="A119">
            <v>5400</v>
          </cell>
          <cell r="B119" t="str">
            <v>TEE  REDUCTORA   1  R/R    POLIPROPILENO   1"x3/4"</v>
          </cell>
          <cell r="C119" t="str">
            <v>UNIDAD</v>
          </cell>
          <cell r="D119">
            <v>6</v>
          </cell>
          <cell r="E119">
            <v>0</v>
          </cell>
          <cell r="F119">
            <v>1.54</v>
          </cell>
        </row>
        <row r="120">
          <cell r="A120">
            <v>5500</v>
          </cell>
          <cell r="B120" t="str">
            <v>TEE  REDUCTORA   1  R/R    POLIPROPILENO   1"x1/2"</v>
          </cell>
          <cell r="C120" t="str">
            <v>UNIDAD</v>
          </cell>
          <cell r="D120">
            <v>5</v>
          </cell>
          <cell r="E120">
            <v>0</v>
          </cell>
          <cell r="F120">
            <v>1.59</v>
          </cell>
        </row>
        <row r="121">
          <cell r="A121">
            <v>5600</v>
          </cell>
          <cell r="B121" t="str">
            <v>TEE  REDUCTORA   1  R/R    POLIPROPILENO   3/4"x1/2"</v>
          </cell>
          <cell r="C121" t="str">
            <v>UNIDAD</v>
          </cell>
          <cell r="D121">
            <v>6</v>
          </cell>
          <cell r="E121">
            <v>0</v>
          </cell>
          <cell r="F121">
            <v>0.97</v>
          </cell>
        </row>
        <row r="122">
          <cell r="A122">
            <v>5700</v>
          </cell>
          <cell r="B122" t="str">
            <v>NEPLO   1  R/R    POLIPROPILENO   2" x 10cm</v>
          </cell>
          <cell r="C122" t="str">
            <v>UNIDAD</v>
          </cell>
          <cell r="D122">
            <v>16</v>
          </cell>
          <cell r="E122">
            <v>0</v>
          </cell>
          <cell r="F122">
            <v>4.3600000000000003</v>
          </cell>
        </row>
        <row r="123">
          <cell r="A123">
            <v>5800</v>
          </cell>
          <cell r="B123" t="str">
            <v>NEPLO   1  R/R    POLIPROPILENO   1-1/2" x 10cm</v>
          </cell>
          <cell r="C123" t="str">
            <v>UNIDAD</v>
          </cell>
          <cell r="D123">
            <v>12</v>
          </cell>
          <cell r="E123">
            <v>0</v>
          </cell>
          <cell r="F123">
            <v>3.38</v>
          </cell>
        </row>
        <row r="124">
          <cell r="A124">
            <v>5900</v>
          </cell>
          <cell r="B124" t="str">
            <v>NEPLO   1  R/R    POLIPROPILENO   1-1/4" x 10cm</v>
          </cell>
          <cell r="C124" t="str">
            <v>UNIDAD</v>
          </cell>
          <cell r="D124">
            <v>8</v>
          </cell>
          <cell r="E124">
            <v>0</v>
          </cell>
          <cell r="F124">
            <v>2.39</v>
          </cell>
        </row>
        <row r="125">
          <cell r="A125">
            <v>6000</v>
          </cell>
          <cell r="B125" t="str">
            <v>NEPLO   1  R/R    POLIPROPILENO   1" x 10cm</v>
          </cell>
          <cell r="C125" t="str">
            <v>UNIDAD</v>
          </cell>
          <cell r="D125">
            <v>4</v>
          </cell>
          <cell r="E125">
            <v>0</v>
          </cell>
          <cell r="F125">
            <v>1.24</v>
          </cell>
        </row>
        <row r="126">
          <cell r="A126">
            <v>6100</v>
          </cell>
          <cell r="B126" t="str">
            <v>NEPLO   1  R/R    POLIPROPILENO   1/2" x 10cm</v>
          </cell>
          <cell r="C126" t="str">
            <v>UNIDAD</v>
          </cell>
          <cell r="D126">
            <v>18</v>
          </cell>
          <cell r="E126">
            <v>0</v>
          </cell>
          <cell r="F126">
            <v>0.72</v>
          </cell>
        </row>
        <row r="127">
          <cell r="A127">
            <v>6200</v>
          </cell>
          <cell r="B127" t="str">
            <v>UNIÓN   1  R/R    POLIPROPILENO   2"</v>
          </cell>
          <cell r="C127" t="str">
            <v>UNIDAD</v>
          </cell>
          <cell r="D127">
            <v>10</v>
          </cell>
          <cell r="E127">
            <v>0</v>
          </cell>
          <cell r="F127">
            <v>2.39</v>
          </cell>
        </row>
        <row r="128">
          <cell r="A128">
            <v>6300</v>
          </cell>
          <cell r="B128" t="str">
            <v>UNIÓN   1  R/R    POLIPROPILENO  1-1/ 2"</v>
          </cell>
          <cell r="C128" t="str">
            <v>UNIDAD</v>
          </cell>
          <cell r="D128">
            <v>34</v>
          </cell>
          <cell r="E128">
            <v>0</v>
          </cell>
          <cell r="F128">
            <v>2.2000000000000002</v>
          </cell>
        </row>
        <row r="129">
          <cell r="A129">
            <v>6400</v>
          </cell>
          <cell r="B129" t="str">
            <v>UNIÓN   1  R/R    POLIPROPILENO   1"</v>
          </cell>
          <cell r="C129" t="str">
            <v>UNIDAD</v>
          </cell>
          <cell r="D129">
            <v>32</v>
          </cell>
          <cell r="E129">
            <v>0</v>
          </cell>
          <cell r="F129">
            <v>1.02</v>
          </cell>
        </row>
        <row r="130">
          <cell r="A130">
            <v>6500</v>
          </cell>
          <cell r="B130" t="str">
            <v>UNIÓN   1  R/R    POLIPROPILENO   3/4"</v>
          </cell>
          <cell r="C130" t="str">
            <v>UNIDAD</v>
          </cell>
          <cell r="D130">
            <v>18</v>
          </cell>
          <cell r="E130">
            <v>0</v>
          </cell>
          <cell r="F130">
            <v>0.5</v>
          </cell>
        </row>
        <row r="131">
          <cell r="A131">
            <v>6600</v>
          </cell>
          <cell r="B131" t="str">
            <v>UNIÓN   1  R/R    POLIPROPILENO  1/2"</v>
          </cell>
          <cell r="C131" t="str">
            <v>UNIDAD</v>
          </cell>
          <cell r="D131">
            <v>6</v>
          </cell>
          <cell r="E131">
            <v>0</v>
          </cell>
          <cell r="F131">
            <v>0.42</v>
          </cell>
        </row>
        <row r="132">
          <cell r="A132">
            <v>6700</v>
          </cell>
          <cell r="B132" t="str">
            <v>CODO  1  R/R   H   PP  INSERTO  METÁLICO  1/2" x 90O</v>
          </cell>
          <cell r="C132" t="str">
            <v>UNIDAD</v>
          </cell>
          <cell r="D132">
            <v>22</v>
          </cell>
          <cell r="E132">
            <v>0</v>
          </cell>
          <cell r="F132">
            <v>2.75</v>
          </cell>
        </row>
        <row r="133">
          <cell r="A133">
            <v>6800</v>
          </cell>
          <cell r="B133" t="str">
            <v>ADAPTADOR   M   CR   EC   20mm x 1/2"</v>
          </cell>
          <cell r="C133" t="str">
            <v>U</v>
          </cell>
          <cell r="D133">
            <v>8</v>
          </cell>
          <cell r="E133">
            <v>0</v>
          </cell>
          <cell r="F133">
            <v>0.24</v>
          </cell>
        </row>
        <row r="134">
          <cell r="A134">
            <v>6900</v>
          </cell>
          <cell r="B134" t="str">
            <v>TAPÓN    H   1   R/R    POLIPROPILENO   1"</v>
          </cell>
          <cell r="C134" t="str">
            <v>UNIDAD</v>
          </cell>
          <cell r="D134">
            <v>8</v>
          </cell>
          <cell r="E134">
            <v>0</v>
          </cell>
          <cell r="F134">
            <v>0.5</v>
          </cell>
        </row>
        <row r="135">
          <cell r="A135">
            <v>7000</v>
          </cell>
          <cell r="B135" t="str">
            <v>TAPÓN    H   1   R/R    POLIPROPILENO   3/4"</v>
          </cell>
          <cell r="C135" t="str">
            <v>UNIDAD</v>
          </cell>
          <cell r="D135">
            <v>4</v>
          </cell>
          <cell r="E135">
            <v>0</v>
          </cell>
          <cell r="F135">
            <v>0.28000000000000003</v>
          </cell>
        </row>
        <row r="136">
          <cell r="A136">
            <v>7950</v>
          </cell>
          <cell r="B136" t="str">
            <v xml:space="preserve">FLOTADOR  D=2" </v>
          </cell>
          <cell r="C136" t="str">
            <v>U</v>
          </cell>
          <cell r="D136">
            <v>1</v>
          </cell>
          <cell r="E136">
            <v>0</v>
          </cell>
          <cell r="F136">
            <v>55.54</v>
          </cell>
        </row>
        <row r="137">
          <cell r="A137">
            <v>7250</v>
          </cell>
          <cell r="B137" t="str">
            <v xml:space="preserve">VALVULA ESFERICA  CROMADA   ROSC. D: 3" </v>
          </cell>
          <cell r="C137" t="str">
            <v xml:space="preserve">U </v>
          </cell>
          <cell r="D137">
            <v>2</v>
          </cell>
          <cell r="E137">
            <v>0</v>
          </cell>
          <cell r="F137">
            <v>85.68</v>
          </cell>
        </row>
        <row r="138">
          <cell r="A138">
            <v>7800</v>
          </cell>
          <cell r="B138" t="str">
            <v>VÁLVULA CHECK  ROSC .  BRONCE   D=3"</v>
          </cell>
          <cell r="C138" t="str">
            <v>U</v>
          </cell>
          <cell r="D138">
            <v>2</v>
          </cell>
          <cell r="E138">
            <v>0</v>
          </cell>
          <cell r="F138">
            <v>176.4</v>
          </cell>
        </row>
        <row r="139">
          <cell r="A139">
            <v>8000</v>
          </cell>
          <cell r="B139" t="str">
            <v>KALIPEGA</v>
          </cell>
          <cell r="C139" t="str">
            <v>GALÓN</v>
          </cell>
          <cell r="D139">
            <v>2</v>
          </cell>
          <cell r="E139">
            <v>0</v>
          </cell>
          <cell r="F139">
            <v>27.58</v>
          </cell>
        </row>
        <row r="140">
          <cell r="A140">
            <v>9000</v>
          </cell>
          <cell r="B140" t="str">
            <v>POLILIMPIA</v>
          </cell>
          <cell r="C140" t="str">
            <v>GALÓN</v>
          </cell>
          <cell r="D140">
            <v>2</v>
          </cell>
          <cell r="E140">
            <v>0</v>
          </cell>
          <cell r="F140">
            <v>15.95</v>
          </cell>
        </row>
        <row r="141">
          <cell r="A141">
            <v>9100</v>
          </cell>
          <cell r="B141" t="str">
            <v>PASTA POLIMEX   125cc</v>
          </cell>
          <cell r="C141" t="str">
            <v>UNIDAD</v>
          </cell>
          <cell r="D141">
            <v>18</v>
          </cell>
          <cell r="E141">
            <v>0</v>
          </cell>
          <cell r="F141">
            <v>8.08</v>
          </cell>
        </row>
        <row r="142">
          <cell r="A142">
            <v>9150</v>
          </cell>
          <cell r="B142" t="str">
            <v>TEFLON EN CINTA (ROJO)</v>
          </cell>
          <cell r="C142" t="str">
            <v>UNIDAD</v>
          </cell>
          <cell r="D142">
            <v>100</v>
          </cell>
          <cell r="E142">
            <v>0</v>
          </cell>
          <cell r="F142">
            <v>0.23</v>
          </cell>
        </row>
        <row r="143">
          <cell r="A143">
            <v>140</v>
          </cell>
          <cell r="B143" t="str">
            <v>CONTROL DE DUCHA AUTOMATICA</v>
          </cell>
          <cell r="C143" t="str">
            <v>U</v>
          </cell>
          <cell r="D143">
            <v>10</v>
          </cell>
          <cell r="E143">
            <v>0</v>
          </cell>
          <cell r="F143">
            <v>0</v>
          </cell>
        </row>
        <row r="144">
          <cell r="A144">
            <v>141</v>
          </cell>
          <cell r="B144" t="str">
            <v>VALVULAS</v>
          </cell>
          <cell r="C144" t="str">
            <v>M</v>
          </cell>
          <cell r="D144">
            <v>0.8</v>
          </cell>
          <cell r="E144">
            <v>0</v>
          </cell>
          <cell r="F144">
            <v>0</v>
          </cell>
        </row>
        <row r="145">
          <cell r="A145">
            <v>7350</v>
          </cell>
          <cell r="B145" t="str">
            <v xml:space="preserve">VALVULA DE COMPUERTA  BRONCE ROSC   D : 2 </v>
          </cell>
          <cell r="C145" t="str">
            <v xml:space="preserve">U </v>
          </cell>
          <cell r="D145">
            <v>2</v>
          </cell>
          <cell r="E145">
            <v>0</v>
          </cell>
          <cell r="F145">
            <v>35.03</v>
          </cell>
        </row>
        <row r="146">
          <cell r="A146">
            <v>7400</v>
          </cell>
          <cell r="B146" t="str">
            <v xml:space="preserve">VALVULA DE COMPUERTA ROSC BRONCE   D : 1-1/2 </v>
          </cell>
          <cell r="C146" t="str">
            <v xml:space="preserve">U </v>
          </cell>
          <cell r="D146">
            <v>1</v>
          </cell>
          <cell r="E146">
            <v>0</v>
          </cell>
          <cell r="F146">
            <v>21.99</v>
          </cell>
        </row>
        <row r="147">
          <cell r="A147">
            <v>7500</v>
          </cell>
          <cell r="B147" t="str">
            <v>VALVULA DE COMPUERTA ROSC BRONCE   D : 1</v>
          </cell>
          <cell r="C147" t="str">
            <v xml:space="preserve">U </v>
          </cell>
          <cell r="D147">
            <v>4</v>
          </cell>
          <cell r="E147">
            <v>0</v>
          </cell>
          <cell r="F147">
            <v>11.41</v>
          </cell>
        </row>
        <row r="148">
          <cell r="A148">
            <v>7550</v>
          </cell>
          <cell r="B148" t="str">
            <v>VALVULA DE COMPUERTA ROSC BRONCE   D : 3/4</v>
          </cell>
          <cell r="C148" t="str">
            <v xml:space="preserve">U </v>
          </cell>
          <cell r="D148">
            <v>7</v>
          </cell>
          <cell r="E148">
            <v>0</v>
          </cell>
          <cell r="F148">
            <v>8.35</v>
          </cell>
        </row>
        <row r="149">
          <cell r="A149">
            <v>7600</v>
          </cell>
          <cell r="B149" t="str">
            <v>VALVULA DE COMPUERTA ROSC BRONCE   D : 1/2</v>
          </cell>
          <cell r="C149" t="str">
            <v xml:space="preserve">U </v>
          </cell>
          <cell r="D149">
            <v>19</v>
          </cell>
          <cell r="E149">
            <v>0</v>
          </cell>
          <cell r="F149">
            <v>6.4</v>
          </cell>
        </row>
        <row r="150">
          <cell r="A150">
            <v>7650</v>
          </cell>
          <cell r="B150" t="str">
            <v xml:space="preserve">LLAVES DE MANGERA </v>
          </cell>
          <cell r="C150" t="str">
            <v xml:space="preserve">U </v>
          </cell>
          <cell r="D150">
            <v>15</v>
          </cell>
          <cell r="E150">
            <v>0</v>
          </cell>
          <cell r="F150">
            <v>5.7</v>
          </cell>
        </row>
        <row r="151">
          <cell r="A151">
            <v>7700</v>
          </cell>
          <cell r="B151" t="str">
            <v>CAJA PARA MEDIDOR</v>
          </cell>
          <cell r="C151" t="str">
            <v xml:space="preserve">U </v>
          </cell>
          <cell r="D151">
            <v>1</v>
          </cell>
          <cell r="E151">
            <v>0</v>
          </cell>
          <cell r="F151">
            <v>115.92</v>
          </cell>
        </row>
        <row r="152">
          <cell r="A152">
            <v>7750</v>
          </cell>
          <cell r="B152" t="str">
            <v>MEDIDOR DE CHORRO MULTIPLE CON 2 ACOPLES D=1"</v>
          </cell>
          <cell r="C152" t="str">
            <v xml:space="preserve">U </v>
          </cell>
          <cell r="D152">
            <v>1</v>
          </cell>
          <cell r="E152">
            <v>0</v>
          </cell>
          <cell r="F152">
            <v>50.08</v>
          </cell>
        </row>
        <row r="153">
          <cell r="A153">
            <v>150</v>
          </cell>
          <cell r="B153" t="str">
            <v>LLAVE CAMPANOLA TIPO FUTURA FV</v>
          </cell>
          <cell r="C153" t="str">
            <v>U</v>
          </cell>
          <cell r="D153">
            <v>60</v>
          </cell>
          <cell r="E153">
            <v>0</v>
          </cell>
          <cell r="F153">
            <v>0</v>
          </cell>
        </row>
        <row r="154">
          <cell r="A154">
            <v>7760</v>
          </cell>
          <cell r="B154" t="str">
            <v>MISCELANEOS</v>
          </cell>
          <cell r="C154" t="str">
            <v>GLB</v>
          </cell>
          <cell r="D154">
            <v>46</v>
          </cell>
          <cell r="E154">
            <v>0</v>
          </cell>
          <cell r="F154">
            <v>0.43</v>
          </cell>
        </row>
        <row r="155">
          <cell r="A155">
            <v>152</v>
          </cell>
          <cell r="B155" t="str">
            <v>TORNILLO 1/8" X 1"</v>
          </cell>
          <cell r="C155" t="str">
            <v>U</v>
          </cell>
          <cell r="D155">
            <v>0.04</v>
          </cell>
          <cell r="E155">
            <v>0</v>
          </cell>
          <cell r="F155">
            <v>0</v>
          </cell>
        </row>
        <row r="156">
          <cell r="A156">
            <v>153</v>
          </cell>
          <cell r="B156" t="str">
            <v>ACCESORIOS DE RED</v>
          </cell>
          <cell r="C156" t="str">
            <v>U</v>
          </cell>
          <cell r="D156">
            <v>0.04</v>
          </cell>
          <cell r="E156">
            <v>0</v>
          </cell>
          <cell r="F156">
            <v>0</v>
          </cell>
        </row>
        <row r="157">
          <cell r="A157">
            <v>8600</v>
          </cell>
          <cell r="B157" t="str">
            <v>ACCESORIOS DE PVC PRESIÓN ROSCADA. D= 2"</v>
          </cell>
          <cell r="C157" t="str">
            <v>U</v>
          </cell>
          <cell r="D157">
            <v>42</v>
          </cell>
          <cell r="E157">
            <v>0</v>
          </cell>
          <cell r="F157">
            <v>2.4700000000000002</v>
          </cell>
        </row>
        <row r="158">
          <cell r="A158">
            <v>8650</v>
          </cell>
          <cell r="B158" t="str">
            <v>ACCESORIOS DE PVC PRESIÓN ROSCADA. D= 1-1/2"</v>
          </cell>
          <cell r="C158" t="str">
            <v>U</v>
          </cell>
          <cell r="D158">
            <v>212</v>
          </cell>
          <cell r="E158">
            <v>0</v>
          </cell>
          <cell r="F158">
            <v>2.4700000000000002</v>
          </cell>
        </row>
        <row r="159">
          <cell r="A159">
            <v>8750</v>
          </cell>
          <cell r="B159" t="str">
            <v>ACCESORIOS DE PVC PRESIÓN ROSCADA. D= 1"</v>
          </cell>
          <cell r="C159" t="str">
            <v>U</v>
          </cell>
          <cell r="D159">
            <v>244</v>
          </cell>
          <cell r="E159">
            <v>0</v>
          </cell>
          <cell r="F159">
            <v>2.4700000000000002</v>
          </cell>
        </row>
        <row r="160">
          <cell r="A160">
            <v>8800</v>
          </cell>
          <cell r="B160" t="str">
            <v>ACCESORIOS DE PVC PRESIÓN ROSCADA. D= 3/4"</v>
          </cell>
          <cell r="C160" t="str">
            <v>U</v>
          </cell>
          <cell r="D160">
            <v>160</v>
          </cell>
          <cell r="E160">
            <v>0</v>
          </cell>
          <cell r="F160">
            <v>2.4700000000000002</v>
          </cell>
        </row>
        <row r="161">
          <cell r="A161">
            <v>8850</v>
          </cell>
          <cell r="B161" t="str">
            <v>ACCESORIOS DE PVC PRESIÓN ROSCADA. D= 1/2"</v>
          </cell>
          <cell r="C161" t="str">
            <v>U</v>
          </cell>
          <cell r="D161">
            <v>42</v>
          </cell>
          <cell r="E161">
            <v>0</v>
          </cell>
          <cell r="F161">
            <v>2.4700000000000002</v>
          </cell>
        </row>
        <row r="162">
          <cell r="A162">
            <v>159</v>
          </cell>
          <cell r="B162" t="str">
            <v>TIÑER PARA LACA</v>
          </cell>
          <cell r="C162" t="str">
            <v>GL</v>
          </cell>
          <cell r="D162">
            <v>700</v>
          </cell>
          <cell r="E162">
            <v>0</v>
          </cell>
          <cell r="F162">
            <v>0</v>
          </cell>
        </row>
        <row r="163">
          <cell r="A163">
            <v>160</v>
          </cell>
          <cell r="B163" t="str">
            <v>SELLADOR PARA MADERA VERNIN CONDOR</v>
          </cell>
          <cell r="C163" t="str">
            <v>GLN</v>
          </cell>
          <cell r="D163">
            <v>19.940000000000001</v>
          </cell>
          <cell r="E163">
            <v>0</v>
          </cell>
          <cell r="F163">
            <v>0</v>
          </cell>
        </row>
        <row r="164">
          <cell r="A164" t="str">
            <v>600-01</v>
          </cell>
          <cell r="B164" t="str">
            <v>CTO. BOMBAS Y CISTERNA #1  (VÁLVULAS Y ACC.)</v>
          </cell>
          <cell r="C164" t="str">
            <v>GLB</v>
          </cell>
          <cell r="D164">
            <v>23</v>
          </cell>
          <cell r="E164">
            <v>0</v>
          </cell>
          <cell r="F164">
            <v>48.71</v>
          </cell>
        </row>
        <row r="165">
          <cell r="A165">
            <v>162</v>
          </cell>
          <cell r="B165" t="str">
            <v>TUBERÍA</v>
          </cell>
          <cell r="C165" t="str">
            <v>U</v>
          </cell>
          <cell r="D165">
            <v>1.9</v>
          </cell>
          <cell r="E165">
            <v>0</v>
          </cell>
          <cell r="F165">
            <v>0</v>
          </cell>
        </row>
        <row r="166">
          <cell r="A166">
            <v>100</v>
          </cell>
          <cell r="B166" t="str">
            <v>TUBERIA DE PVC PRESIÓN U/Z  D= 110mm    0.8MPa</v>
          </cell>
          <cell r="C166" t="str">
            <v>MTS</v>
          </cell>
          <cell r="D166">
            <v>3</v>
          </cell>
          <cell r="E166">
            <v>0</v>
          </cell>
          <cell r="F166">
            <v>6.92</v>
          </cell>
        </row>
        <row r="167">
          <cell r="A167">
            <v>300</v>
          </cell>
          <cell r="B167" t="str">
            <v>TUBERIA DE PVC PRESIÓN U/Z  D= 75mm    0.8MPa</v>
          </cell>
          <cell r="C167" t="str">
            <v>MTS</v>
          </cell>
          <cell r="D167">
            <v>14</v>
          </cell>
          <cell r="E167">
            <v>0</v>
          </cell>
          <cell r="F167">
            <v>3.27</v>
          </cell>
        </row>
        <row r="168">
          <cell r="A168">
            <v>400</v>
          </cell>
          <cell r="B168" t="str">
            <v>TUBERIA DE PVC PRESIÓN U/Z  D= 63mm    0.8MPa</v>
          </cell>
          <cell r="C168" t="str">
            <v>MTS</v>
          </cell>
          <cell r="D168">
            <v>2</v>
          </cell>
          <cell r="E168">
            <v>0</v>
          </cell>
          <cell r="F168">
            <v>2.61</v>
          </cell>
        </row>
        <row r="169">
          <cell r="A169">
            <v>500</v>
          </cell>
          <cell r="B169" t="str">
            <v>TUBERIA DE PVC PRESIÓN ROSC. D= 2"</v>
          </cell>
          <cell r="C169" t="str">
            <v>MTS</v>
          </cell>
          <cell r="D169">
            <v>3</v>
          </cell>
          <cell r="E169">
            <v>0</v>
          </cell>
          <cell r="F169">
            <v>5.07</v>
          </cell>
        </row>
        <row r="170">
          <cell r="A170">
            <v>600</v>
          </cell>
          <cell r="B170" t="str">
            <v>TUBERIA DE PVC PRESIÓN ROSC. D= 1 1/2"</v>
          </cell>
          <cell r="C170" t="str">
            <v>MTS</v>
          </cell>
          <cell r="D170">
            <v>1</v>
          </cell>
          <cell r="E170">
            <v>0</v>
          </cell>
          <cell r="F170">
            <v>4.03</v>
          </cell>
        </row>
        <row r="171">
          <cell r="A171">
            <v>168</v>
          </cell>
          <cell r="B171" t="str">
            <v>CERRADURA SOBREPUESTA VIRO</v>
          </cell>
          <cell r="C171" t="str">
            <v>U</v>
          </cell>
          <cell r="D171">
            <v>23</v>
          </cell>
          <cell r="E171">
            <v>0</v>
          </cell>
          <cell r="F171">
            <v>0</v>
          </cell>
        </row>
        <row r="172">
          <cell r="A172" t="str">
            <v>600-02</v>
          </cell>
          <cell r="B172" t="str">
            <v xml:space="preserve">TUBERÍA DE PRESIÓN U/Z , ROSCABLE </v>
          </cell>
          <cell r="C172" t="str">
            <v>GLB</v>
          </cell>
          <cell r="D172">
            <v>1</v>
          </cell>
          <cell r="E172">
            <v>0</v>
          </cell>
          <cell r="F172">
            <v>81.900000000000006</v>
          </cell>
        </row>
        <row r="173">
          <cell r="A173">
            <v>1001</v>
          </cell>
          <cell r="B173" t="str">
            <v>TUBERIA DE PVC PP ROSCABLE  D= 2"</v>
          </cell>
          <cell r="C173" t="str">
            <v>MTS</v>
          </cell>
          <cell r="D173">
            <v>6</v>
          </cell>
          <cell r="E173">
            <v>0</v>
          </cell>
          <cell r="F173">
            <v>6.88</v>
          </cell>
        </row>
        <row r="174">
          <cell r="A174">
            <v>1002</v>
          </cell>
          <cell r="B174" t="str">
            <v>TUBERIA DE PVC PP ROSCABLE  D= 1-1/2"</v>
          </cell>
          <cell r="C174" t="str">
            <v>MTS</v>
          </cell>
          <cell r="D174">
            <v>6</v>
          </cell>
          <cell r="E174">
            <v>0</v>
          </cell>
          <cell r="F174">
            <v>5.15</v>
          </cell>
        </row>
        <row r="175">
          <cell r="A175">
            <v>101</v>
          </cell>
          <cell r="B175" t="str">
            <v>CODO PVC  EC    D=110mm x 90O</v>
          </cell>
          <cell r="C175" t="str">
            <v>U</v>
          </cell>
          <cell r="D175">
            <v>2</v>
          </cell>
          <cell r="E175">
            <v>0</v>
          </cell>
          <cell r="F175">
            <v>9.8800000000000008</v>
          </cell>
        </row>
        <row r="176">
          <cell r="A176">
            <v>103</v>
          </cell>
          <cell r="B176" t="str">
            <v>CODO PVC  EC    D=75mm x 90O</v>
          </cell>
          <cell r="C176" t="str">
            <v>U</v>
          </cell>
          <cell r="D176">
            <v>4</v>
          </cell>
          <cell r="E176">
            <v>0</v>
          </cell>
          <cell r="F176">
            <v>5.19</v>
          </cell>
        </row>
        <row r="177">
          <cell r="A177">
            <v>107</v>
          </cell>
          <cell r="B177" t="str">
            <v>REDUCTOR 1  BUJE EC  75mm A 63mm</v>
          </cell>
          <cell r="C177" t="str">
            <v>U</v>
          </cell>
          <cell r="D177">
            <v>2</v>
          </cell>
          <cell r="E177">
            <v>0</v>
          </cell>
          <cell r="F177">
            <v>1.86</v>
          </cell>
        </row>
        <row r="178">
          <cell r="A178">
            <v>108</v>
          </cell>
          <cell r="B178" t="str">
            <v>ADAPTADOR   1   H   CR   EC   63mm x 2"</v>
          </cell>
          <cell r="C178" t="str">
            <v>U</v>
          </cell>
          <cell r="D178">
            <v>4</v>
          </cell>
          <cell r="E178">
            <v>0</v>
          </cell>
          <cell r="F178">
            <v>2.34</v>
          </cell>
        </row>
        <row r="179">
          <cell r="A179">
            <v>112</v>
          </cell>
          <cell r="B179" t="str">
            <v>ADAPTADOR   M   CR   EC   110mm x 4"</v>
          </cell>
          <cell r="C179" t="str">
            <v>U</v>
          </cell>
          <cell r="D179">
            <v>2</v>
          </cell>
          <cell r="E179">
            <v>0</v>
          </cell>
          <cell r="F179">
            <v>6.61</v>
          </cell>
        </row>
        <row r="180">
          <cell r="A180">
            <v>113</v>
          </cell>
          <cell r="B180" t="str">
            <v>ADAPTADOR   M   CR   EC   75mm x 3"</v>
          </cell>
          <cell r="C180" t="str">
            <v>U</v>
          </cell>
          <cell r="D180">
            <v>6</v>
          </cell>
          <cell r="E180">
            <v>0</v>
          </cell>
          <cell r="F180">
            <v>6.15</v>
          </cell>
        </row>
        <row r="181">
          <cell r="A181">
            <v>115</v>
          </cell>
          <cell r="B181" t="str">
            <v>ADAPTADOR   M   CR   EC   63mm x 2"</v>
          </cell>
          <cell r="C181" t="str">
            <v>U</v>
          </cell>
          <cell r="D181">
            <v>2</v>
          </cell>
          <cell r="E181">
            <v>0</v>
          </cell>
          <cell r="F181">
            <v>2.4700000000000002</v>
          </cell>
        </row>
        <row r="182">
          <cell r="A182">
            <v>2000</v>
          </cell>
          <cell r="B182" t="str">
            <v>UNIÓN UNIVERSAL PVC  D=4"</v>
          </cell>
          <cell r="C182" t="str">
            <v>U</v>
          </cell>
          <cell r="D182">
            <v>2</v>
          </cell>
          <cell r="E182">
            <v>0</v>
          </cell>
          <cell r="F182">
            <v>28.13</v>
          </cell>
        </row>
        <row r="183">
          <cell r="A183">
            <v>119</v>
          </cell>
          <cell r="B183" t="str">
            <v>TEE   1     EC  75mm</v>
          </cell>
          <cell r="C183" t="str">
            <v>U</v>
          </cell>
          <cell r="D183">
            <v>2</v>
          </cell>
          <cell r="E183">
            <v>0</v>
          </cell>
          <cell r="F183">
            <v>3.83</v>
          </cell>
        </row>
        <row r="184">
          <cell r="A184">
            <v>120</v>
          </cell>
          <cell r="B184" t="str">
            <v>TEE   1     EC  63mm</v>
          </cell>
          <cell r="C184" t="str">
            <v>U</v>
          </cell>
          <cell r="D184">
            <v>3</v>
          </cell>
          <cell r="E184">
            <v>0</v>
          </cell>
          <cell r="F184">
            <v>3.53</v>
          </cell>
        </row>
        <row r="185">
          <cell r="A185">
            <v>123</v>
          </cell>
          <cell r="B185" t="str">
            <v>UNIÓN  CC   EC  75mm</v>
          </cell>
          <cell r="C185" t="str">
            <v>U</v>
          </cell>
          <cell r="D185">
            <v>6</v>
          </cell>
          <cell r="E185">
            <v>0</v>
          </cell>
          <cell r="F185">
            <v>1.94</v>
          </cell>
        </row>
        <row r="186">
          <cell r="A186">
            <v>124</v>
          </cell>
          <cell r="B186" t="str">
            <v>UNIÓN  CC   EC  63mm</v>
          </cell>
          <cell r="C186" t="str">
            <v>U</v>
          </cell>
          <cell r="D186">
            <v>2</v>
          </cell>
          <cell r="E186">
            <v>0</v>
          </cell>
          <cell r="F186">
            <v>2.83</v>
          </cell>
        </row>
        <row r="187">
          <cell r="A187">
            <v>2400</v>
          </cell>
          <cell r="B187" t="str">
            <v>CODO 1 R/R   H   POLIPROPILENO  2" x 90O</v>
          </cell>
          <cell r="C187" t="str">
            <v>UNIDAD</v>
          </cell>
          <cell r="D187">
            <v>3</v>
          </cell>
          <cell r="E187">
            <v>0</v>
          </cell>
          <cell r="F187">
            <v>4.59</v>
          </cell>
        </row>
        <row r="188">
          <cell r="A188">
            <v>2600</v>
          </cell>
          <cell r="B188" t="str">
            <v>CODO 1 R/R   H   POLIPROPILENO  1-1/4" x 90O</v>
          </cell>
          <cell r="C188" t="str">
            <v>UNIDAD</v>
          </cell>
          <cell r="D188">
            <v>3</v>
          </cell>
          <cell r="E188">
            <v>0</v>
          </cell>
          <cell r="F188">
            <v>3.52</v>
          </cell>
        </row>
        <row r="189">
          <cell r="A189">
            <v>3000</v>
          </cell>
          <cell r="B189" t="str">
            <v xml:space="preserve">TEE 1 R/R   POLIPROPILENO  2" </v>
          </cell>
          <cell r="C189" t="str">
            <v>UNIDAD</v>
          </cell>
          <cell r="D189">
            <v>4</v>
          </cell>
          <cell r="E189">
            <v>0</v>
          </cell>
          <cell r="F189">
            <v>5.89</v>
          </cell>
        </row>
        <row r="190">
          <cell r="A190">
            <v>3400</v>
          </cell>
          <cell r="B190" t="str">
            <v xml:space="preserve">REDUCTOR  1 BUJE  PP R  2" x 1-1/2" </v>
          </cell>
          <cell r="C190" t="str">
            <v>UNIDAD</v>
          </cell>
          <cell r="D190">
            <v>2</v>
          </cell>
          <cell r="E190">
            <v>0</v>
          </cell>
          <cell r="F190">
            <v>2.85</v>
          </cell>
        </row>
        <row r="191">
          <cell r="A191">
            <v>3500</v>
          </cell>
          <cell r="B191" t="str">
            <v xml:space="preserve">REDUCTOR  1 BUJE  PP R  2" x 1-1/4" </v>
          </cell>
          <cell r="C191" t="str">
            <v>UNIDAD</v>
          </cell>
          <cell r="D191">
            <v>2</v>
          </cell>
          <cell r="E191">
            <v>0</v>
          </cell>
          <cell r="F191">
            <v>2.12</v>
          </cell>
        </row>
        <row r="192">
          <cell r="A192">
            <v>3700</v>
          </cell>
          <cell r="B192" t="str">
            <v xml:space="preserve">REDUCTOR  1 BUJE  PP R  2" x 1/2" </v>
          </cell>
          <cell r="C192" t="str">
            <v>UNIDAD</v>
          </cell>
          <cell r="D192">
            <v>2</v>
          </cell>
          <cell r="E192">
            <v>0</v>
          </cell>
          <cell r="F192">
            <v>1.94</v>
          </cell>
        </row>
        <row r="193">
          <cell r="A193">
            <v>3800</v>
          </cell>
          <cell r="B193" t="str">
            <v xml:space="preserve">REDUCTOR  1 BUJE  PP R 1-1/ 2" x 1-1/4" </v>
          </cell>
          <cell r="C193" t="str">
            <v>UNIDAD</v>
          </cell>
          <cell r="D193">
            <v>2</v>
          </cell>
          <cell r="E193">
            <v>0</v>
          </cell>
          <cell r="F193">
            <v>0.62</v>
          </cell>
        </row>
        <row r="194">
          <cell r="A194">
            <v>4700</v>
          </cell>
          <cell r="B194" t="str">
            <v>REDUCTOR  2  BUJE PP  R  1/2" x 1/4"</v>
          </cell>
          <cell r="C194" t="str">
            <v>UNIDAD</v>
          </cell>
          <cell r="D194">
            <v>2</v>
          </cell>
          <cell r="E194">
            <v>0</v>
          </cell>
          <cell r="F194">
            <v>0.52</v>
          </cell>
        </row>
        <row r="195">
          <cell r="A195">
            <v>4800</v>
          </cell>
          <cell r="B195" t="str">
            <v>TAPÓN    M   1   R/R    POLIPROPILENO   2"</v>
          </cell>
          <cell r="C195" t="str">
            <v>UNIDAD</v>
          </cell>
          <cell r="D195">
            <v>2</v>
          </cell>
          <cell r="E195">
            <v>0</v>
          </cell>
          <cell r="F195">
            <v>1.99</v>
          </cell>
        </row>
        <row r="196">
          <cell r="A196">
            <v>5000</v>
          </cell>
          <cell r="B196" t="str">
            <v>UNIÓN   UNIVERSAL  1  R/R    POLIPROPILENO   2"</v>
          </cell>
          <cell r="C196" t="str">
            <v>UNIDAD</v>
          </cell>
          <cell r="D196">
            <v>4</v>
          </cell>
          <cell r="E196">
            <v>0</v>
          </cell>
          <cell r="F196">
            <v>12.92</v>
          </cell>
        </row>
        <row r="197">
          <cell r="A197">
            <v>5100</v>
          </cell>
          <cell r="B197" t="str">
            <v>UNIÓN   UNIVERSAL  1  R/R    POLIPROPILENO   1-1/2"</v>
          </cell>
          <cell r="C197" t="str">
            <v>UNIDAD</v>
          </cell>
          <cell r="D197">
            <v>2</v>
          </cell>
          <cell r="E197">
            <v>0</v>
          </cell>
          <cell r="F197">
            <v>8.75</v>
          </cell>
        </row>
        <row r="198">
          <cell r="A198">
            <v>7200</v>
          </cell>
          <cell r="B198" t="str">
            <v xml:space="preserve">VALVULA ESFERICA  CROMADA  ROSC. D: 4" </v>
          </cell>
          <cell r="C198" t="str">
            <v xml:space="preserve">U </v>
          </cell>
          <cell r="D198">
            <v>1</v>
          </cell>
          <cell r="E198">
            <v>0</v>
          </cell>
          <cell r="F198">
            <v>148.94999999999999</v>
          </cell>
        </row>
        <row r="199">
          <cell r="A199">
            <v>7250</v>
          </cell>
          <cell r="B199" t="str">
            <v xml:space="preserve">VALVULA ESFERICA  CROMADA   ROSC. D: 3" </v>
          </cell>
          <cell r="C199" t="str">
            <v xml:space="preserve">U </v>
          </cell>
          <cell r="D199">
            <v>2</v>
          </cell>
          <cell r="E199">
            <v>0</v>
          </cell>
          <cell r="F199">
            <v>111.15</v>
          </cell>
        </row>
        <row r="200">
          <cell r="A200">
            <v>7350</v>
          </cell>
          <cell r="B200" t="str">
            <v xml:space="preserve">VALVULA DE COMPUERTA  BRONCE ROSC   D : 2 </v>
          </cell>
          <cell r="C200" t="str">
            <v xml:space="preserve">U </v>
          </cell>
          <cell r="D200">
            <v>4</v>
          </cell>
          <cell r="E200">
            <v>0</v>
          </cell>
          <cell r="F200">
            <v>24.85</v>
          </cell>
        </row>
        <row r="201">
          <cell r="A201">
            <v>7400</v>
          </cell>
          <cell r="B201" t="str">
            <v xml:space="preserve">VALVULA DE COMPUERTA ROSC BRONCE   D : 1-1/2 </v>
          </cell>
          <cell r="C201" t="str">
            <v xml:space="preserve">U </v>
          </cell>
          <cell r="D201">
            <v>2</v>
          </cell>
          <cell r="E201">
            <v>0</v>
          </cell>
          <cell r="F201">
            <v>19.989999999999998</v>
          </cell>
        </row>
        <row r="202">
          <cell r="A202">
            <v>7850</v>
          </cell>
          <cell r="B202" t="str">
            <v>VÁLVULA CHECK  ROSC .  BRONCE   D=2"</v>
          </cell>
          <cell r="C202" t="str">
            <v>U</v>
          </cell>
          <cell r="D202">
            <v>2</v>
          </cell>
          <cell r="E202">
            <v>0</v>
          </cell>
          <cell r="F202">
            <v>54</v>
          </cell>
        </row>
        <row r="203">
          <cell r="A203">
            <v>7900</v>
          </cell>
          <cell r="B203" t="str">
            <v>VÁLVULA DE PIE BRONCE  D=3"</v>
          </cell>
          <cell r="C203" t="str">
            <v>U</v>
          </cell>
          <cell r="D203">
            <v>2</v>
          </cell>
          <cell r="E203">
            <v>0</v>
          </cell>
          <cell r="F203">
            <v>59.27</v>
          </cell>
        </row>
        <row r="204">
          <cell r="A204">
            <v>7950</v>
          </cell>
          <cell r="B204" t="str">
            <v>KALIPEGA</v>
          </cell>
          <cell r="C204" t="str">
            <v>GALÓN</v>
          </cell>
          <cell r="D204">
            <v>1</v>
          </cell>
          <cell r="E204">
            <v>0</v>
          </cell>
          <cell r="F204">
            <v>27.58</v>
          </cell>
        </row>
        <row r="205">
          <cell r="A205">
            <v>7960</v>
          </cell>
          <cell r="B205" t="str">
            <v>POLILIMPIA</v>
          </cell>
          <cell r="C205" t="str">
            <v>GALÓN</v>
          </cell>
          <cell r="D205">
            <v>1</v>
          </cell>
          <cell r="E205">
            <v>0</v>
          </cell>
          <cell r="F205">
            <v>15.95</v>
          </cell>
        </row>
        <row r="206">
          <cell r="A206">
            <v>9100</v>
          </cell>
          <cell r="B206" t="str">
            <v>PASTA POLIMEX   125cc</v>
          </cell>
          <cell r="C206" t="str">
            <v>UNIDAD</v>
          </cell>
          <cell r="D206">
            <v>6</v>
          </cell>
          <cell r="E206">
            <v>0</v>
          </cell>
          <cell r="F206">
            <v>8.08</v>
          </cell>
        </row>
        <row r="207">
          <cell r="A207">
            <v>9150</v>
          </cell>
          <cell r="B207" t="str">
            <v>TEFLON EN CINTA (ROJO)</v>
          </cell>
          <cell r="C207" t="str">
            <v>UNIDAD</v>
          </cell>
          <cell r="D207">
            <v>25</v>
          </cell>
          <cell r="E207">
            <v>0</v>
          </cell>
          <cell r="F207">
            <v>0.23</v>
          </cell>
        </row>
        <row r="208">
          <cell r="A208">
            <v>205</v>
          </cell>
          <cell r="B208" t="str">
            <v>ALIMENTADOR ELECTRICO 3F 220V CON BREAKER</v>
          </cell>
          <cell r="C208" t="str">
            <v>U</v>
          </cell>
          <cell r="D208">
            <v>727.27272727272737</v>
          </cell>
          <cell r="E208">
            <v>0</v>
          </cell>
          <cell r="F208">
            <v>0</v>
          </cell>
        </row>
        <row r="209">
          <cell r="A209" t="str">
            <v>800-01</v>
          </cell>
          <cell r="B209" t="str">
            <v>CTO. BOMBAS Y CISTERNA  #2  (TUBERÍA Y ACC.)</v>
          </cell>
          <cell r="C209" t="str">
            <v>GLB</v>
          </cell>
          <cell r="D209">
            <v>15</v>
          </cell>
          <cell r="E209">
            <v>0</v>
          </cell>
          <cell r="F209">
            <v>8.5399999999999991</v>
          </cell>
        </row>
        <row r="210">
          <cell r="A210">
            <v>207</v>
          </cell>
          <cell r="B210" t="str">
            <v>TUBERÍA</v>
          </cell>
          <cell r="C210" t="str">
            <v>U</v>
          </cell>
          <cell r="D210">
            <v>45.45454545454546</v>
          </cell>
          <cell r="E210">
            <v>0</v>
          </cell>
          <cell r="F210">
            <v>0</v>
          </cell>
        </row>
        <row r="211">
          <cell r="A211">
            <v>700</v>
          </cell>
          <cell r="B211" t="str">
            <v>TUBERIA DE PVC PRESIÓN ROSC. D= 1 1/4"</v>
          </cell>
          <cell r="C211" t="str">
            <v>MTS</v>
          </cell>
          <cell r="D211">
            <v>12</v>
          </cell>
          <cell r="E211">
            <v>0</v>
          </cell>
          <cell r="F211">
            <v>3.34</v>
          </cell>
        </row>
        <row r="212">
          <cell r="A212">
            <v>800</v>
          </cell>
          <cell r="B212" t="str">
            <v>TUBERIA DE PVC PRESIÓN ROSC. D= 1"</v>
          </cell>
          <cell r="C212" t="str">
            <v>MTS</v>
          </cell>
          <cell r="D212">
            <v>3</v>
          </cell>
          <cell r="E212">
            <v>0</v>
          </cell>
          <cell r="F212">
            <v>2.57</v>
          </cell>
        </row>
        <row r="213">
          <cell r="A213">
            <v>210</v>
          </cell>
          <cell r="B213" t="str">
            <v>EXTINTOR QUIMICO SECO 10 LBS INCLUYE ACCESORIOS Y SOPORTE</v>
          </cell>
          <cell r="C213" t="str">
            <v>U</v>
          </cell>
          <cell r="D213">
            <v>15</v>
          </cell>
          <cell r="E213">
            <v>0</v>
          </cell>
          <cell r="F213">
            <v>0</v>
          </cell>
        </row>
        <row r="214">
          <cell r="A214" t="str">
            <v>800-02</v>
          </cell>
          <cell r="B214" t="str">
            <v xml:space="preserve">TUBERÍA DE PRESIÓN U/Z , ROSCABLE </v>
          </cell>
          <cell r="C214" t="str">
            <v>GLB</v>
          </cell>
          <cell r="D214">
            <v>1</v>
          </cell>
          <cell r="E214">
            <v>0</v>
          </cell>
          <cell r="F214">
            <v>43.01</v>
          </cell>
        </row>
        <row r="215">
          <cell r="A215">
            <v>2600</v>
          </cell>
          <cell r="B215" t="str">
            <v>CODO 1 R/R   H   POLIPROPILENO  1-1/4" x 90O</v>
          </cell>
          <cell r="C215" t="str">
            <v>UNIDAD</v>
          </cell>
          <cell r="D215">
            <v>2</v>
          </cell>
          <cell r="E215">
            <v>0</v>
          </cell>
          <cell r="F215">
            <v>3.52</v>
          </cell>
        </row>
        <row r="216">
          <cell r="A216">
            <v>2700</v>
          </cell>
          <cell r="B216" t="str">
            <v>CODO 1 R/R   H   POLIPROPILENO  1" x 90O</v>
          </cell>
          <cell r="C216" t="str">
            <v>UNIDAD</v>
          </cell>
          <cell r="D216">
            <v>1</v>
          </cell>
          <cell r="E216">
            <v>0</v>
          </cell>
          <cell r="F216">
            <v>1.33</v>
          </cell>
        </row>
        <row r="217">
          <cell r="A217">
            <v>3200</v>
          </cell>
          <cell r="B217" t="str">
            <v xml:space="preserve">TEE 1 R/R   POLIPROPILENO  1" </v>
          </cell>
          <cell r="C217" t="str">
            <v>UNIDAD</v>
          </cell>
          <cell r="D217">
            <v>3</v>
          </cell>
          <cell r="E217">
            <v>0</v>
          </cell>
          <cell r="F217">
            <v>1.5</v>
          </cell>
        </row>
        <row r="218">
          <cell r="A218">
            <v>3900</v>
          </cell>
          <cell r="B218" t="str">
            <v xml:space="preserve">REDUCTOR  1 BUJE  PP R 1-1/ 2" x 1" </v>
          </cell>
          <cell r="C218" t="str">
            <v>UNIDAD</v>
          </cell>
          <cell r="D218">
            <v>1</v>
          </cell>
          <cell r="E218">
            <v>0</v>
          </cell>
          <cell r="F218">
            <v>0.76</v>
          </cell>
        </row>
        <row r="219">
          <cell r="A219">
            <v>4700</v>
          </cell>
          <cell r="B219" t="str">
            <v>REDUCTOR  2  BUJE PP  R  1/2" x 1/4"</v>
          </cell>
          <cell r="C219" t="str">
            <v>UNIDAD</v>
          </cell>
          <cell r="D219">
            <v>1</v>
          </cell>
          <cell r="E219">
            <v>0</v>
          </cell>
          <cell r="F219">
            <v>0.52</v>
          </cell>
        </row>
        <row r="220">
          <cell r="A220">
            <v>4900</v>
          </cell>
          <cell r="B220" t="str">
            <v>TAPÓN    M   1   R/R    POLIPROPILENO   1"</v>
          </cell>
          <cell r="C220" t="str">
            <v>UNIDAD</v>
          </cell>
          <cell r="D220">
            <v>1</v>
          </cell>
          <cell r="E220">
            <v>0</v>
          </cell>
          <cell r="F220">
            <v>0.45</v>
          </cell>
        </row>
        <row r="221">
          <cell r="A221">
            <v>5200</v>
          </cell>
          <cell r="B221" t="str">
            <v>UNIÓN   UNIVERSAL  1  R/R    POLIPROPILENO   1-1/4"</v>
          </cell>
          <cell r="C221" t="str">
            <v>UNIDAD</v>
          </cell>
          <cell r="D221">
            <v>1</v>
          </cell>
          <cell r="E221">
            <v>0</v>
          </cell>
          <cell r="F221">
            <v>6.58</v>
          </cell>
        </row>
        <row r="222">
          <cell r="A222">
            <v>5300</v>
          </cell>
          <cell r="B222" t="str">
            <v>UNIÓN   UNIVERSAL  1  R/R    POLIPROPILENO   1"</v>
          </cell>
          <cell r="C222" t="str">
            <v>UNIDAD</v>
          </cell>
          <cell r="D222">
            <v>2</v>
          </cell>
          <cell r="E222">
            <v>0</v>
          </cell>
          <cell r="F222">
            <v>2.91</v>
          </cell>
        </row>
        <row r="223">
          <cell r="A223">
            <v>5500</v>
          </cell>
          <cell r="B223" t="str">
            <v>TEE  REDUCTORA   1  R/R    POLIPROPILENO   1"x1/2"</v>
          </cell>
          <cell r="C223" t="str">
            <v>UNIDAD</v>
          </cell>
          <cell r="D223">
            <v>1</v>
          </cell>
          <cell r="E223">
            <v>0</v>
          </cell>
          <cell r="F223">
            <v>1.59</v>
          </cell>
        </row>
        <row r="224">
          <cell r="A224">
            <v>7450</v>
          </cell>
          <cell r="B224" t="str">
            <v>VALVULA DE COMPUERTA ROSC BRONCE   D : 1-1/4</v>
          </cell>
          <cell r="C224" t="str">
            <v xml:space="preserve">U </v>
          </cell>
          <cell r="D224">
            <v>1</v>
          </cell>
          <cell r="E224">
            <v>0</v>
          </cell>
          <cell r="F224">
            <v>14.9</v>
          </cell>
        </row>
        <row r="225">
          <cell r="A225">
            <v>7500</v>
          </cell>
          <cell r="B225" t="str">
            <v>VALVULA DE COMPUERTA ROSC BRONCE   D : 1</v>
          </cell>
          <cell r="C225" t="str">
            <v xml:space="preserve">U </v>
          </cell>
          <cell r="D225">
            <v>3</v>
          </cell>
          <cell r="E225">
            <v>0</v>
          </cell>
          <cell r="F225">
            <v>10.49</v>
          </cell>
        </row>
        <row r="226">
          <cell r="A226">
            <v>7900</v>
          </cell>
          <cell r="B226" t="str">
            <v>VÁLVULA CHECK  ROSC .  BRONCE   D=1"</v>
          </cell>
          <cell r="C226" t="str">
            <v>U</v>
          </cell>
          <cell r="D226">
            <v>1</v>
          </cell>
          <cell r="E226">
            <v>0</v>
          </cell>
          <cell r="F226">
            <v>16.61</v>
          </cell>
        </row>
        <row r="227">
          <cell r="A227">
            <v>8250</v>
          </cell>
          <cell r="B227" t="str">
            <v>VÁLVULA DE PIE BRONCE  D=1-1/4"</v>
          </cell>
          <cell r="C227" t="str">
            <v>U</v>
          </cell>
          <cell r="D227">
            <v>1</v>
          </cell>
          <cell r="E227">
            <v>0</v>
          </cell>
          <cell r="F227">
            <v>23.09</v>
          </cell>
        </row>
        <row r="228">
          <cell r="A228">
            <v>9100</v>
          </cell>
          <cell r="B228" t="str">
            <v>PASTA POLIMEX   125cc</v>
          </cell>
          <cell r="C228" t="str">
            <v>UNIDAD</v>
          </cell>
          <cell r="D228">
            <v>3</v>
          </cell>
          <cell r="E228">
            <v>0</v>
          </cell>
          <cell r="F228">
            <v>8.08</v>
          </cell>
        </row>
        <row r="229">
          <cell r="A229">
            <v>9150</v>
          </cell>
          <cell r="B229" t="str">
            <v>TEFLON EN CINTA (ROJO)</v>
          </cell>
          <cell r="C229" t="str">
            <v>UNIDAD</v>
          </cell>
          <cell r="D229">
            <v>15</v>
          </cell>
          <cell r="E229">
            <v>0</v>
          </cell>
          <cell r="F229">
            <v>0.23</v>
          </cell>
        </row>
        <row r="230">
          <cell r="A230">
            <v>227</v>
          </cell>
          <cell r="B230">
            <v>0</v>
          </cell>
          <cell r="C230" t="str">
            <v>M3</v>
          </cell>
          <cell r="D230">
            <v>3.0424242424242425</v>
          </cell>
          <cell r="E230">
            <v>0</v>
          </cell>
          <cell r="F230">
            <v>0</v>
          </cell>
        </row>
        <row r="231">
          <cell r="A231">
            <v>9300</v>
          </cell>
          <cell r="B231" t="str">
            <v>EQUIPO HIDRONEUMÁTICO #1</v>
          </cell>
          <cell r="C231" t="str">
            <v>glb</v>
          </cell>
          <cell r="D231">
            <v>1</v>
          </cell>
          <cell r="E231">
            <v>0</v>
          </cell>
          <cell r="F231">
            <v>0</v>
          </cell>
        </row>
        <row r="232">
          <cell r="A232">
            <v>9310</v>
          </cell>
          <cell r="B232" t="str">
            <v>Bomba  marca F&amp;W (66-28GPM) : (Q=1.76 l/seg.- 4.16 l/seg.)</v>
          </cell>
          <cell r="C232" t="str">
            <v>U</v>
          </cell>
          <cell r="D232">
            <v>2</v>
          </cell>
          <cell r="E232">
            <v>0</v>
          </cell>
          <cell r="F232">
            <v>249.43</v>
          </cell>
        </row>
        <row r="233">
          <cell r="A233">
            <v>9315</v>
          </cell>
          <cell r="B233" t="str">
            <v>Panel de control Duplex (Incluye: Gabinete Metálico, contactor, Rele de Sobrecarga Bimetálico, Pulsador / Selector, Breaker, Luces.</v>
          </cell>
          <cell r="C233" t="str">
            <v>U</v>
          </cell>
          <cell r="D233">
            <v>1</v>
          </cell>
          <cell r="E233">
            <v>0</v>
          </cell>
          <cell r="F233">
            <v>654.79999999999995</v>
          </cell>
        </row>
        <row r="234">
          <cell r="A234">
            <v>9320</v>
          </cell>
          <cell r="B234" t="str">
            <v>Tanque de presión  Cap:119 Gls</v>
          </cell>
          <cell r="C234" t="str">
            <v>U</v>
          </cell>
          <cell r="D234">
            <v>2</v>
          </cell>
          <cell r="E234">
            <v>0</v>
          </cell>
          <cell r="F234">
            <v>422.48</v>
          </cell>
        </row>
        <row r="235">
          <cell r="A235">
            <v>9325</v>
          </cell>
          <cell r="B235" t="str">
            <v xml:space="preserve">Accesorios :  Automático de Presión(2u),Switch de nivel (1u), Manometros (2u)  </v>
          </cell>
          <cell r="C235" t="str">
            <v>glb</v>
          </cell>
          <cell r="D235">
            <v>1</v>
          </cell>
          <cell r="E235">
            <v>0</v>
          </cell>
          <cell r="F235">
            <v>30.45</v>
          </cell>
        </row>
        <row r="236">
          <cell r="A236">
            <v>233</v>
          </cell>
          <cell r="B236">
            <v>0</v>
          </cell>
          <cell r="C236" t="str">
            <v>M2</v>
          </cell>
          <cell r="D236">
            <v>6.2909090909090919</v>
          </cell>
          <cell r="E236">
            <v>0</v>
          </cell>
          <cell r="F236">
            <v>0</v>
          </cell>
        </row>
        <row r="237">
          <cell r="A237">
            <v>9410</v>
          </cell>
          <cell r="B237" t="str">
            <v>EQUIPO HIDRONEUMÁTICO #2</v>
          </cell>
          <cell r="C237" t="str">
            <v>glb</v>
          </cell>
          <cell r="D237">
            <v>1</v>
          </cell>
          <cell r="E237">
            <v>0</v>
          </cell>
          <cell r="F237">
            <v>0</v>
          </cell>
        </row>
        <row r="238">
          <cell r="A238">
            <v>9415</v>
          </cell>
          <cell r="B238" t="str">
            <v>Bomba  marca F&amp;W (66-28GPM) : (Q=1.76 l/seg.- 4.16 l/seg.)</v>
          </cell>
          <cell r="C238" t="str">
            <v>U</v>
          </cell>
          <cell r="D238">
            <v>1</v>
          </cell>
          <cell r="E238">
            <v>0</v>
          </cell>
          <cell r="F238">
            <v>249.43</v>
          </cell>
        </row>
        <row r="239">
          <cell r="A239">
            <v>9420</v>
          </cell>
          <cell r="B239" t="str">
            <v>Panel de control (Incluye: Gabinete Metálico, contactor, Rele de Sobrecarga Bimetálico, Pulsador / Selector, Breaker, Luces.</v>
          </cell>
          <cell r="C239" t="str">
            <v>U</v>
          </cell>
          <cell r="D239">
            <v>1</v>
          </cell>
          <cell r="E239">
            <v>0</v>
          </cell>
          <cell r="F239">
            <v>503.69</v>
          </cell>
        </row>
        <row r="240">
          <cell r="A240">
            <v>9425</v>
          </cell>
          <cell r="B240" t="str">
            <v>Tanque de presión  Cap:86 Gls</v>
          </cell>
          <cell r="C240" t="str">
            <v>U</v>
          </cell>
          <cell r="D240">
            <v>1</v>
          </cell>
          <cell r="E240">
            <v>0</v>
          </cell>
          <cell r="F240">
            <v>422.48</v>
          </cell>
        </row>
        <row r="241">
          <cell r="A241">
            <v>9430</v>
          </cell>
          <cell r="B241" t="str">
            <v xml:space="preserve">Accesorios :  Automático de Presión(1u),Switch de nivel (1u), Manometros (1u)  </v>
          </cell>
          <cell r="C241" t="str">
            <v>glb</v>
          </cell>
          <cell r="D241">
            <v>1</v>
          </cell>
          <cell r="E241">
            <v>0</v>
          </cell>
          <cell r="F241">
            <v>30.24</v>
          </cell>
        </row>
        <row r="242">
          <cell r="A242">
            <v>239</v>
          </cell>
          <cell r="B242">
            <v>0</v>
          </cell>
          <cell r="C242" t="str">
            <v>M3</v>
          </cell>
          <cell r="D242">
            <v>3.0424242424242425</v>
          </cell>
          <cell r="E242">
            <v>0</v>
          </cell>
          <cell r="F242">
            <v>0</v>
          </cell>
        </row>
        <row r="243">
          <cell r="A243">
            <v>9500</v>
          </cell>
          <cell r="B243" t="str">
            <v>EQUIPO DE BOMBEO #3</v>
          </cell>
          <cell r="C243" t="str">
            <v>glb</v>
          </cell>
          <cell r="D243">
            <v>1</v>
          </cell>
          <cell r="E243">
            <v>0</v>
          </cell>
          <cell r="F243">
            <v>0</v>
          </cell>
        </row>
        <row r="244">
          <cell r="A244">
            <v>9510</v>
          </cell>
          <cell r="B244" t="str">
            <v>Bomba  marca Goulds (80GPM) : (Q=5.04 l/seg.)</v>
          </cell>
          <cell r="C244" t="str">
            <v>U</v>
          </cell>
          <cell r="D244">
            <v>2</v>
          </cell>
          <cell r="E244">
            <v>0</v>
          </cell>
          <cell r="F244">
            <v>766.39</v>
          </cell>
        </row>
        <row r="245">
          <cell r="A245">
            <v>9515</v>
          </cell>
          <cell r="B245" t="str">
            <v>Arrancador Directo Duplex  para bomba de 1HP / 1HP para trabajo en alternancia</v>
          </cell>
          <cell r="C245" t="str">
            <v>U</v>
          </cell>
          <cell r="D245">
            <v>1</v>
          </cell>
          <cell r="E245">
            <v>0</v>
          </cell>
          <cell r="F245">
            <v>699.96</v>
          </cell>
        </row>
        <row r="246">
          <cell r="A246">
            <v>9520</v>
          </cell>
          <cell r="B246" t="str">
            <v>Accesorios :Switch de nivel (2u)</v>
          </cell>
          <cell r="C246" t="str">
            <v>U</v>
          </cell>
          <cell r="D246">
            <v>2</v>
          </cell>
          <cell r="E246">
            <v>0</v>
          </cell>
          <cell r="F246">
            <v>15.12</v>
          </cell>
        </row>
        <row r="247">
          <cell r="A247">
            <v>244</v>
          </cell>
          <cell r="B247" t="str">
            <v>ACERO DE REFUERZO YF=4200 KG/CM2</v>
          </cell>
          <cell r="C247" t="str">
            <v>KG</v>
          </cell>
          <cell r="D247">
            <v>1.7939393939393939</v>
          </cell>
          <cell r="E247">
            <v>0</v>
          </cell>
          <cell r="F247">
            <v>0</v>
          </cell>
        </row>
        <row r="248">
          <cell r="A248">
            <v>245</v>
          </cell>
          <cell r="B248" t="str">
            <v>TUBERÍA (PUNTOS: 1" -3/4" -1/2" )</v>
          </cell>
          <cell r="C248" t="str">
            <v>U</v>
          </cell>
          <cell r="D248">
            <v>2800</v>
          </cell>
          <cell r="E248">
            <v>0</v>
          </cell>
          <cell r="F248">
            <v>0</v>
          </cell>
        </row>
        <row r="249">
          <cell r="A249">
            <v>800</v>
          </cell>
          <cell r="B249" t="str">
            <v>TUBERIA DE PVC PRESIÓN ROSC. D= 1"</v>
          </cell>
          <cell r="C249" t="str">
            <v>MTS</v>
          </cell>
          <cell r="D249">
            <v>8</v>
          </cell>
          <cell r="E249">
            <v>0</v>
          </cell>
          <cell r="F249">
            <v>2.57</v>
          </cell>
        </row>
        <row r="250">
          <cell r="A250" t="str">
            <v>1000-1</v>
          </cell>
          <cell r="B250" t="str">
            <v>TUBERIA DE PVC PRESIÓN ROSC. D=3/4 Y 1/2"</v>
          </cell>
          <cell r="C250" t="str">
            <v>MTS</v>
          </cell>
          <cell r="D250">
            <v>28</v>
          </cell>
          <cell r="E250">
            <v>0</v>
          </cell>
          <cell r="F250">
            <v>0.95</v>
          </cell>
        </row>
        <row r="251">
          <cell r="A251">
            <v>248</v>
          </cell>
          <cell r="B251" t="str">
            <v>REPARACION DE POZO DE REVISION DE HORMIGON H 2,25M (INCLUYE LOSA Y TAPA H, F, D = 0,60M, 400KN</v>
          </cell>
          <cell r="C251" t="str">
            <v>U</v>
          </cell>
          <cell r="D251">
            <v>36</v>
          </cell>
          <cell r="E251">
            <v>0</v>
          </cell>
          <cell r="F251">
            <v>0</v>
          </cell>
        </row>
        <row r="252">
          <cell r="A252">
            <v>249</v>
          </cell>
          <cell r="B252" t="str">
            <v>MANTENIMIENTO DE CONSTRUCCION DE POZO DE REVISION DE HORMIGON 4M H 2,25M (INCLUYE LOSA Y TAPA H, F, D = 0,60M, 400KN)</v>
          </cell>
          <cell r="C252" t="str">
            <v>U</v>
          </cell>
          <cell r="D252">
            <v>814.84848484848487</v>
          </cell>
          <cell r="E252">
            <v>0</v>
          </cell>
          <cell r="F252">
            <v>0</v>
          </cell>
        </row>
        <row r="253">
          <cell r="A253" t="str">
            <v>9150-1</v>
          </cell>
          <cell r="B253" t="str">
            <v>ACCESORIOS  PRESIÓN ROSCADO D=1"</v>
          </cell>
          <cell r="C253" t="str">
            <v>U</v>
          </cell>
          <cell r="D253">
            <v>8</v>
          </cell>
          <cell r="E253">
            <v>0</v>
          </cell>
          <cell r="F253">
            <v>7.79</v>
          </cell>
        </row>
        <row r="254">
          <cell r="A254" t="str">
            <v>9150-2</v>
          </cell>
          <cell r="B254" t="str">
            <v>ACCESORIOS DE PRESIÓN ROSCADO  D=3/4" Y 1/2"</v>
          </cell>
          <cell r="C254" t="str">
            <v>U</v>
          </cell>
          <cell r="D254">
            <v>28</v>
          </cell>
          <cell r="E254">
            <v>0</v>
          </cell>
          <cell r="F254">
            <v>7.79</v>
          </cell>
        </row>
        <row r="255">
          <cell r="A255">
            <v>252</v>
          </cell>
          <cell r="B255" t="str">
            <v>USO DE BOMBA DE ACHIQUE PARA TRABAJOS EN CONSTRUCCION DE POZO DE REVISION, INSTALACION DE TUBERIAS Y CAJAS DE REGISTRO</v>
          </cell>
          <cell r="C255" t="str">
            <v>H</v>
          </cell>
          <cell r="D255">
            <v>5.1090909090909093</v>
          </cell>
          <cell r="E255">
            <v>0</v>
          </cell>
          <cell r="F255">
            <v>0</v>
          </cell>
        </row>
        <row r="256">
          <cell r="A256">
            <v>6700</v>
          </cell>
          <cell r="B256" t="str">
            <v>CODO  1  R/R   H   PP  INSERTO  METÁLICO  1/2" x 90O</v>
          </cell>
          <cell r="C256" t="str">
            <v>UNIDAD</v>
          </cell>
          <cell r="D256">
            <v>25</v>
          </cell>
          <cell r="E256">
            <v>0</v>
          </cell>
          <cell r="F256">
            <v>2.75</v>
          </cell>
        </row>
        <row r="257">
          <cell r="A257">
            <v>2900</v>
          </cell>
          <cell r="B257" t="str">
            <v>CODO 1 R/R   H   POLIPROPILENO  1/2" x 90O</v>
          </cell>
          <cell r="C257" t="str">
            <v>UNIDAD</v>
          </cell>
          <cell r="D257">
            <v>10</v>
          </cell>
          <cell r="E257">
            <v>0</v>
          </cell>
          <cell r="F257">
            <v>0.37</v>
          </cell>
        </row>
        <row r="258">
          <cell r="A258">
            <v>2800</v>
          </cell>
          <cell r="B258" t="str">
            <v>CODO 1 R/R   H   POLIPROPILENO  3/4" x 90O</v>
          </cell>
          <cell r="C258" t="str">
            <v>UNIDAD</v>
          </cell>
          <cell r="D258">
            <v>12</v>
          </cell>
          <cell r="E258">
            <v>0</v>
          </cell>
          <cell r="F258">
            <v>0.68</v>
          </cell>
        </row>
        <row r="259">
          <cell r="A259">
            <v>2700</v>
          </cell>
          <cell r="B259" t="str">
            <v>CODO 1 R/R   H   POLIPROPILENO  1" x 90O</v>
          </cell>
          <cell r="C259" t="str">
            <v>UNIDAD</v>
          </cell>
          <cell r="D259">
            <v>8</v>
          </cell>
          <cell r="E259">
            <v>0</v>
          </cell>
          <cell r="F259">
            <v>1.33</v>
          </cell>
        </row>
        <row r="260">
          <cell r="A260">
            <v>3100</v>
          </cell>
          <cell r="B260" t="str">
            <v xml:space="preserve">TEE 1 R/R   POLIPROPILENO  1-1/2" </v>
          </cell>
          <cell r="C260" t="str">
            <v>UNIDAD</v>
          </cell>
          <cell r="D260">
            <v>17</v>
          </cell>
          <cell r="E260">
            <v>0</v>
          </cell>
          <cell r="F260">
            <v>3.34</v>
          </cell>
        </row>
        <row r="261">
          <cell r="A261">
            <v>3300</v>
          </cell>
          <cell r="B261" t="str">
            <v xml:space="preserve">TEE 1 R/R   POLIPROPILENO  3/4" </v>
          </cell>
          <cell r="C261" t="str">
            <v>UNIDAD</v>
          </cell>
          <cell r="D261">
            <v>1</v>
          </cell>
          <cell r="E261">
            <v>0</v>
          </cell>
          <cell r="F261">
            <v>0.76</v>
          </cell>
        </row>
        <row r="262">
          <cell r="A262">
            <v>3900</v>
          </cell>
          <cell r="B262" t="str">
            <v xml:space="preserve">REDUCTOR  1 BUJE  PP R 1-1/ 2" x 1" </v>
          </cell>
          <cell r="C262" t="str">
            <v>UNIDAD</v>
          </cell>
          <cell r="D262">
            <v>10</v>
          </cell>
          <cell r="E262">
            <v>0</v>
          </cell>
          <cell r="F262">
            <v>0.76</v>
          </cell>
        </row>
        <row r="263">
          <cell r="A263">
            <v>4000</v>
          </cell>
          <cell r="B263" t="str">
            <v xml:space="preserve">REDUCTOR  1 BUJE  PP R 1-1/ 2" x 3/4" </v>
          </cell>
          <cell r="C263" t="str">
            <v>UNIDAD</v>
          </cell>
          <cell r="D263">
            <v>4</v>
          </cell>
          <cell r="E263">
            <v>0</v>
          </cell>
          <cell r="F263">
            <v>0.94</v>
          </cell>
        </row>
        <row r="264">
          <cell r="A264">
            <v>4100</v>
          </cell>
          <cell r="B264" t="str">
            <v xml:space="preserve">REDUCTOR  1 BUJE  PP R 1-1/ 2" x 1/2" </v>
          </cell>
          <cell r="C264" t="str">
            <v>UNIDAD</v>
          </cell>
          <cell r="D264">
            <v>6</v>
          </cell>
          <cell r="E264">
            <v>0</v>
          </cell>
          <cell r="F264">
            <v>0.81</v>
          </cell>
        </row>
        <row r="265">
          <cell r="A265">
            <v>4400</v>
          </cell>
          <cell r="B265" t="str">
            <v xml:space="preserve">UNIÓN RED.  1  R/R  POLIPROPILENO  3/4" x 1/2" </v>
          </cell>
          <cell r="C265" t="str">
            <v>UNIDAD</v>
          </cell>
          <cell r="D265">
            <v>6</v>
          </cell>
          <cell r="E265">
            <v>0</v>
          </cell>
          <cell r="F265">
            <v>0.62</v>
          </cell>
        </row>
        <row r="266">
          <cell r="A266">
            <v>5500</v>
          </cell>
          <cell r="B266" t="str">
            <v>TEE  REDUCTORA   1  R/R    POLIPROPILENO   1"x1/2"</v>
          </cell>
          <cell r="C266" t="str">
            <v>UNIDAD</v>
          </cell>
          <cell r="D266">
            <v>4</v>
          </cell>
          <cell r="E266">
            <v>0</v>
          </cell>
          <cell r="F266">
            <v>1.59</v>
          </cell>
        </row>
        <row r="267">
          <cell r="A267">
            <v>5600</v>
          </cell>
          <cell r="B267" t="str">
            <v>TEE  REDUCTORA   1  R/R    POLIPROPILENO   3/4"x1/2"</v>
          </cell>
          <cell r="C267" t="str">
            <v>UNIDAD</v>
          </cell>
          <cell r="D267">
            <v>5</v>
          </cell>
          <cell r="E267">
            <v>0</v>
          </cell>
          <cell r="F267">
            <v>0.97</v>
          </cell>
        </row>
        <row r="268">
          <cell r="A268">
            <v>9100</v>
          </cell>
          <cell r="B268" t="str">
            <v>PASTA POLIMEX   125cc</v>
          </cell>
          <cell r="C268" t="str">
            <v>UNIDAD</v>
          </cell>
          <cell r="D268">
            <v>12</v>
          </cell>
          <cell r="E268">
            <v>0</v>
          </cell>
          <cell r="F268">
            <v>8.08</v>
          </cell>
        </row>
        <row r="269">
          <cell r="A269">
            <v>9150</v>
          </cell>
          <cell r="B269" t="str">
            <v>TEFLON EN CINTA (ROJO)</v>
          </cell>
          <cell r="C269" t="str">
            <v>UNIDAD</v>
          </cell>
          <cell r="D269">
            <v>150</v>
          </cell>
          <cell r="E269">
            <v>0</v>
          </cell>
          <cell r="F269">
            <v>0.23</v>
          </cell>
        </row>
        <row r="270">
          <cell r="A270">
            <v>267</v>
          </cell>
          <cell r="B270" t="str">
            <v>SUMINISTRO E INSTALACION DE TUBERIA DE PRESION 160MMU/Z DE 1MPA</v>
          </cell>
          <cell r="C270" t="str">
            <v>M</v>
          </cell>
          <cell r="D270">
            <v>16.133333333333336</v>
          </cell>
          <cell r="E270">
            <v>0</v>
          </cell>
          <cell r="F270">
            <v>0</v>
          </cell>
        </row>
        <row r="271">
          <cell r="A271" t="str">
            <v>9500-08</v>
          </cell>
          <cell r="B271" t="str">
            <v>ANCLAJE   DE  HORMIGÓN SIMPLE (0.1x0.1x0.15)=0.0015m3</v>
          </cell>
          <cell r="C271" t="str">
            <v>U</v>
          </cell>
          <cell r="D271">
            <v>28</v>
          </cell>
          <cell r="E271">
            <v>0</v>
          </cell>
          <cell r="F271">
            <v>1.07</v>
          </cell>
        </row>
        <row r="272">
          <cell r="A272" t="str">
            <v>36500-01</v>
          </cell>
          <cell r="B272" t="str">
            <v>HORMIGON SIMPLE F´C=180 KG/CM2</v>
          </cell>
          <cell r="C272" t="str">
            <v>M3</v>
          </cell>
          <cell r="D272">
            <v>1.4999999999999999E-2</v>
          </cell>
          <cell r="E272">
            <v>0</v>
          </cell>
          <cell r="F272">
            <v>79.650000000000006</v>
          </cell>
        </row>
        <row r="273">
          <cell r="A273">
            <v>270</v>
          </cell>
          <cell r="B273" t="str">
            <v>PRUEBA HIDRAULICA DEL SISTEMA</v>
          </cell>
          <cell r="C273" t="str">
            <v>M</v>
          </cell>
          <cell r="D273">
            <v>0.76363636363636367</v>
          </cell>
          <cell r="E273">
            <v>0</v>
          </cell>
          <cell r="F273">
            <v>0</v>
          </cell>
        </row>
        <row r="274">
          <cell r="A274">
            <v>271</v>
          </cell>
          <cell r="B274" t="str">
            <v>REPLANTEO Y NIVELACION PARA ALCANTARILLADO AA. SS.</v>
          </cell>
          <cell r="C274" t="str">
            <v>M</v>
          </cell>
          <cell r="D274">
            <v>0.5696969696969697</v>
          </cell>
          <cell r="E274">
            <v>0</v>
          </cell>
          <cell r="F274">
            <v>0</v>
          </cell>
        </row>
        <row r="275">
          <cell r="A275">
            <v>272</v>
          </cell>
          <cell r="B275" t="str">
            <v>SUMINISTRO DE TUBERIA PVC ESTRUCTURADA 200MM</v>
          </cell>
          <cell r="C275" t="str">
            <v>M</v>
          </cell>
          <cell r="D275">
            <v>16.460606060606061</v>
          </cell>
          <cell r="E275">
            <v>0</v>
          </cell>
          <cell r="F275">
            <v>0</v>
          </cell>
        </row>
        <row r="276">
          <cell r="A276">
            <v>273</v>
          </cell>
          <cell r="B276" t="str">
            <v>INSTALACION DE TUBERIA PVC ESTRUCTURADA DE 200MM</v>
          </cell>
          <cell r="C276" t="str">
            <v>M</v>
          </cell>
          <cell r="D276">
            <v>2.0727272727272728</v>
          </cell>
          <cell r="E276">
            <v>0</v>
          </cell>
          <cell r="F276">
            <v>0</v>
          </cell>
        </row>
        <row r="277">
          <cell r="A277">
            <v>274</v>
          </cell>
          <cell r="B277" t="str">
            <v>MATERIAL DE AGUAS SERVIDAS Y VENTILACION</v>
          </cell>
          <cell r="C277" t="str">
            <v>M2</v>
          </cell>
          <cell r="D277">
            <v>14.381818181818183</v>
          </cell>
          <cell r="E277">
            <v>0</v>
          </cell>
          <cell r="F277">
            <v>0</v>
          </cell>
        </row>
        <row r="278">
          <cell r="A278">
            <v>11810</v>
          </cell>
          <cell r="B278" t="str">
            <v>TUBERIA PVC SCEDULE 40 D: 200mm</v>
          </cell>
          <cell r="C278" t="str">
            <v>ML</v>
          </cell>
          <cell r="D278">
            <v>0</v>
          </cell>
          <cell r="E278">
            <v>12.66</v>
          </cell>
          <cell r="F278">
            <v>13.49</v>
          </cell>
        </row>
        <row r="279">
          <cell r="A279">
            <v>11800</v>
          </cell>
          <cell r="B279" t="str">
            <v>TUBERIA PVC SCEDULE 40 D: 160mm</v>
          </cell>
          <cell r="C279" t="str">
            <v>ML</v>
          </cell>
          <cell r="D279">
            <v>8</v>
          </cell>
          <cell r="E279">
            <v>7.26</v>
          </cell>
          <cell r="F279">
            <v>6.57</v>
          </cell>
        </row>
        <row r="280">
          <cell r="A280">
            <v>11900</v>
          </cell>
          <cell r="B280" t="str">
            <v>TUBERIA PVC SCEDULE 40 D: 110mm</v>
          </cell>
          <cell r="C280" t="str">
            <v>ML</v>
          </cell>
          <cell r="D280">
            <v>15</v>
          </cell>
          <cell r="E280">
            <v>4.09</v>
          </cell>
          <cell r="F280">
            <v>2.78</v>
          </cell>
        </row>
        <row r="281">
          <cell r="A281">
            <v>12000</v>
          </cell>
          <cell r="B281" t="str">
            <v>TUBERIA PVC SCEDULE 40 D: 75mm</v>
          </cell>
          <cell r="C281" t="str">
            <v>ML</v>
          </cell>
          <cell r="D281">
            <v>14</v>
          </cell>
          <cell r="E281">
            <v>3.1</v>
          </cell>
          <cell r="F281">
            <v>2.39</v>
          </cell>
        </row>
        <row r="282">
          <cell r="A282">
            <v>12100</v>
          </cell>
          <cell r="B282" t="str">
            <v>TUBERIA PVC SCEDULE 40 D: 50mm</v>
          </cell>
          <cell r="C282" t="str">
            <v>ML</v>
          </cell>
          <cell r="D282">
            <v>35</v>
          </cell>
          <cell r="E282">
            <v>1.5</v>
          </cell>
          <cell r="F282">
            <v>1.1000000000000001</v>
          </cell>
        </row>
        <row r="283">
          <cell r="A283">
            <v>280</v>
          </cell>
          <cell r="B283" t="str">
            <v>CEMENTO TIPO I(50 KG)</v>
          </cell>
          <cell r="C283" t="str">
            <v>SC</v>
          </cell>
          <cell r="D283">
            <v>72</v>
          </cell>
          <cell r="E283" t="e">
            <v>#VALUE!</v>
          </cell>
          <cell r="F283">
            <v>0</v>
          </cell>
        </row>
        <row r="284">
          <cell r="A284">
            <v>281</v>
          </cell>
          <cell r="B284" t="str">
            <v>ARENA GRUESA RIO</v>
          </cell>
          <cell r="C284" t="str">
            <v>M3</v>
          </cell>
          <cell r="D284">
            <v>12.5</v>
          </cell>
          <cell r="E284" t="e">
            <v>#VALUE!</v>
          </cell>
          <cell r="F284">
            <v>0</v>
          </cell>
        </row>
        <row r="285">
          <cell r="A285">
            <v>12200</v>
          </cell>
          <cell r="B285" t="str">
            <v>Tuberia pvc estructurada doble pared D=315mm</v>
          </cell>
          <cell r="C285" t="str">
            <v>ML</v>
          </cell>
          <cell r="D285">
            <v>0</v>
          </cell>
          <cell r="E285" t="e">
            <v>#VALUE!</v>
          </cell>
          <cell r="F285">
            <v>25.5</v>
          </cell>
        </row>
        <row r="286">
          <cell r="A286">
            <v>12210</v>
          </cell>
          <cell r="B286" t="str">
            <v>ANILLO DE CAUCHO D=315mm</v>
          </cell>
          <cell r="C286" t="str">
            <v>U</v>
          </cell>
          <cell r="D286">
            <v>0</v>
          </cell>
          <cell r="E286" t="e">
            <v>#VALUE!</v>
          </cell>
          <cell r="F286">
            <v>15.37</v>
          </cell>
        </row>
        <row r="287">
          <cell r="A287">
            <v>12300</v>
          </cell>
          <cell r="B287" t="str">
            <v>Tuberia pvc estructurada doble pared D=250mm</v>
          </cell>
          <cell r="C287" t="str">
            <v>ML</v>
          </cell>
          <cell r="D287">
            <v>0</v>
          </cell>
          <cell r="E287" t="e">
            <v>#VALUE!</v>
          </cell>
          <cell r="F287">
            <v>16.809999999999999</v>
          </cell>
        </row>
        <row r="288">
          <cell r="A288">
            <v>12310</v>
          </cell>
          <cell r="B288" t="str">
            <v>ANILLO DE CAUCHO D=250mm</v>
          </cell>
          <cell r="C288" t="str">
            <v>U</v>
          </cell>
          <cell r="D288">
            <v>0</v>
          </cell>
          <cell r="E288" t="e">
            <v>#VALUE!</v>
          </cell>
          <cell r="F288">
            <v>7.3</v>
          </cell>
        </row>
        <row r="289">
          <cell r="A289">
            <v>12400</v>
          </cell>
          <cell r="B289" t="str">
            <v>Tuberia pvc estructurada doble pared D=200mm</v>
          </cell>
          <cell r="C289" t="str">
            <v>ML</v>
          </cell>
          <cell r="D289">
            <v>0</v>
          </cell>
          <cell r="E289" t="e">
            <v>#VALUE!</v>
          </cell>
          <cell r="F289">
            <v>12.54</v>
          </cell>
        </row>
        <row r="290">
          <cell r="A290">
            <v>12410</v>
          </cell>
          <cell r="B290" t="str">
            <v>ANILLO DE CAUCHO D=200mm</v>
          </cell>
          <cell r="C290" t="str">
            <v>U</v>
          </cell>
          <cell r="D290">
            <v>0</v>
          </cell>
          <cell r="E290" t="e">
            <v>#VALUE!</v>
          </cell>
          <cell r="F290">
            <v>4.32</v>
          </cell>
        </row>
        <row r="291">
          <cell r="A291">
            <v>12420</v>
          </cell>
          <cell r="B291" t="str">
            <v>Tuberia pvc estructurada doble pared D=160mm</v>
          </cell>
          <cell r="C291" t="str">
            <v>ML</v>
          </cell>
          <cell r="D291">
            <v>187</v>
          </cell>
          <cell r="E291" t="e">
            <v>#VALUE!</v>
          </cell>
          <cell r="F291">
            <v>7.99</v>
          </cell>
        </row>
        <row r="292">
          <cell r="A292">
            <v>12430</v>
          </cell>
          <cell r="B292" t="str">
            <v>ANILLO DE CAUCHO D=160mm</v>
          </cell>
          <cell r="C292" t="str">
            <v>U</v>
          </cell>
          <cell r="D292">
            <v>30</v>
          </cell>
          <cell r="E292" t="e">
            <v>#VALUE!</v>
          </cell>
          <cell r="F292">
            <v>2.48</v>
          </cell>
        </row>
        <row r="293">
          <cell r="A293">
            <v>290</v>
          </cell>
          <cell r="B293" t="str">
            <v>HORMIGON PREMEZCLADO DE 4.5 MPA.</v>
          </cell>
          <cell r="C293" t="str">
            <v>M3</v>
          </cell>
          <cell r="D293">
            <v>160</v>
          </cell>
          <cell r="E293">
            <v>0</v>
          </cell>
          <cell r="F293">
            <v>0</v>
          </cell>
        </row>
        <row r="294">
          <cell r="A294" t="str">
            <v>12420-1</v>
          </cell>
          <cell r="B294" t="str">
            <v>Tuberia pvc estructurada doble pared D=110mm</v>
          </cell>
          <cell r="C294" t="str">
            <v>ML</v>
          </cell>
          <cell r="D294">
            <v>51</v>
          </cell>
          <cell r="E294">
            <v>0</v>
          </cell>
          <cell r="F294">
            <v>4.54</v>
          </cell>
        </row>
        <row r="295">
          <cell r="A295" t="str">
            <v>12430-1</v>
          </cell>
          <cell r="B295" t="str">
            <v>ANILLO DE CAUCHO D=110mm</v>
          </cell>
          <cell r="C295" t="str">
            <v>U</v>
          </cell>
          <cell r="D295">
            <v>8</v>
          </cell>
          <cell r="E295">
            <v>0</v>
          </cell>
          <cell r="F295">
            <v>1.51</v>
          </cell>
        </row>
        <row r="296">
          <cell r="A296">
            <v>293</v>
          </cell>
          <cell r="B296" t="str">
            <v>CUBIERTA DE POLICARBONATO TRAPEZOIDAL COLOR BLANCO OPAL E=1MM. ACABADO TRASLUCIDO. INC. ACCESORIOS</v>
          </cell>
          <cell r="C296" t="str">
            <v>M2</v>
          </cell>
          <cell r="D296">
            <v>39</v>
          </cell>
          <cell r="E296">
            <v>0</v>
          </cell>
          <cell r="F296">
            <v>0</v>
          </cell>
        </row>
        <row r="297">
          <cell r="A297">
            <v>294</v>
          </cell>
          <cell r="B297" t="str">
            <v>CANALON DE CUBIERTA DE AGUAS LLUVIAS DE 35X25 CON PLANCHA GALVANIZADA Y ESTRUCTURA DE SOPORTE. VER DETALLED CA 1</v>
          </cell>
          <cell r="C297" t="str">
            <v>M</v>
          </cell>
          <cell r="D297">
            <v>56.543999999999997</v>
          </cell>
          <cell r="E297">
            <v>0</v>
          </cell>
          <cell r="F297">
            <v>0</v>
          </cell>
        </row>
        <row r="298">
          <cell r="A298">
            <v>295</v>
          </cell>
          <cell r="B298" t="str">
            <v>SOPORTERIA</v>
          </cell>
          <cell r="C298" t="str">
            <v>M2</v>
          </cell>
          <cell r="D298">
            <v>27.917999999999999</v>
          </cell>
          <cell r="E298">
            <v>0</v>
          </cell>
          <cell r="F298">
            <v>0</v>
          </cell>
        </row>
        <row r="299">
          <cell r="A299">
            <v>12600</v>
          </cell>
          <cell r="B299" t="str">
            <v>SOPORTE  TIPO PERA GALV  D: 6"</v>
          </cell>
          <cell r="C299" t="str">
            <v>U</v>
          </cell>
          <cell r="D299">
            <v>0</v>
          </cell>
          <cell r="E299">
            <v>0.89400000000000002</v>
          </cell>
          <cell r="F299">
            <v>1.21</v>
          </cell>
        </row>
        <row r="300">
          <cell r="A300">
            <v>12700</v>
          </cell>
          <cell r="B300" t="str">
            <v>SOPORTE TIPO PERA GALV  D: 4"</v>
          </cell>
          <cell r="C300" t="str">
            <v>U</v>
          </cell>
          <cell r="D300">
            <v>0</v>
          </cell>
          <cell r="E300">
            <v>0.43</v>
          </cell>
          <cell r="F300">
            <v>0.57999999999999996</v>
          </cell>
        </row>
        <row r="301">
          <cell r="A301">
            <v>12800</v>
          </cell>
          <cell r="B301" t="str">
            <v>SOPORTE  T/P GALV D:3"</v>
          </cell>
          <cell r="C301" t="str">
            <v>U</v>
          </cell>
          <cell r="D301">
            <v>0</v>
          </cell>
          <cell r="E301">
            <v>0.28999999999999998</v>
          </cell>
          <cell r="F301">
            <v>0.39</v>
          </cell>
        </row>
        <row r="302">
          <cell r="A302">
            <v>12900</v>
          </cell>
          <cell r="B302" t="str">
            <v>SOPORTE T/P GALV D:2"</v>
          </cell>
          <cell r="C302" t="str">
            <v>U</v>
          </cell>
          <cell r="D302">
            <v>0</v>
          </cell>
          <cell r="E302">
            <v>0.25</v>
          </cell>
          <cell r="F302">
            <v>0.34</v>
          </cell>
        </row>
        <row r="303">
          <cell r="A303">
            <v>13000</v>
          </cell>
          <cell r="B303" t="str">
            <v>GALVANIZED SINGLE HOLE PIPE STRAP 3/8(VINCHAS)D:3"</v>
          </cell>
          <cell r="C303" t="str">
            <v>U</v>
          </cell>
          <cell r="D303">
            <v>0</v>
          </cell>
          <cell r="E303">
            <v>0</v>
          </cell>
          <cell r="F303">
            <v>0</v>
          </cell>
        </row>
        <row r="304">
          <cell r="A304">
            <v>13100</v>
          </cell>
          <cell r="B304" t="str">
            <v>STRUT CLAMP  GALVANIZADO D:3</v>
          </cell>
          <cell r="C304" t="str">
            <v>U</v>
          </cell>
          <cell r="D304">
            <v>0</v>
          </cell>
          <cell r="E304">
            <v>0.73</v>
          </cell>
          <cell r="F304">
            <v>0.99</v>
          </cell>
        </row>
        <row r="305">
          <cell r="A305">
            <v>13200</v>
          </cell>
          <cell r="B305" t="str">
            <v>STRUT CLAMP  GALVANIZADO D:6</v>
          </cell>
          <cell r="C305" t="str">
            <v>U</v>
          </cell>
          <cell r="D305">
            <v>0</v>
          </cell>
          <cell r="E305">
            <v>1.72</v>
          </cell>
          <cell r="F305">
            <v>2.3199999999999998</v>
          </cell>
        </row>
        <row r="306">
          <cell r="A306">
            <v>13300</v>
          </cell>
          <cell r="B306" t="str">
            <v>PERNOS EN U GALVANIZADO PARA TUB  3¨</v>
          </cell>
          <cell r="C306" t="str">
            <v>U</v>
          </cell>
          <cell r="D306">
            <v>0</v>
          </cell>
          <cell r="E306">
            <v>1.361</v>
          </cell>
          <cell r="F306">
            <v>1.84</v>
          </cell>
        </row>
        <row r="307">
          <cell r="A307">
            <v>13400</v>
          </cell>
          <cell r="B307" t="str">
            <v>PERNOS EN U GALVANIZADO PARA TUB  4¨</v>
          </cell>
          <cell r="C307" t="str">
            <v>U</v>
          </cell>
          <cell r="D307">
            <v>0</v>
          </cell>
          <cell r="E307">
            <v>1.4830000000000001</v>
          </cell>
          <cell r="F307">
            <v>2</v>
          </cell>
        </row>
        <row r="308">
          <cell r="A308">
            <v>13500</v>
          </cell>
          <cell r="B308" t="str">
            <v>PERNOS EN U GALVANIZADO PARA TUB  6¨</v>
          </cell>
          <cell r="C308" t="str">
            <v>U</v>
          </cell>
          <cell r="D308">
            <v>0</v>
          </cell>
          <cell r="E308">
            <v>3.1179999999999999</v>
          </cell>
          <cell r="F308">
            <v>4.21</v>
          </cell>
        </row>
        <row r="309">
          <cell r="A309">
            <v>13600</v>
          </cell>
          <cell r="B309" t="str">
            <v>STRUT CORNER CONNECTORS  2-HOLE</v>
          </cell>
          <cell r="C309" t="str">
            <v>U</v>
          </cell>
          <cell r="D309">
            <v>0</v>
          </cell>
          <cell r="E309">
            <v>0.53900000000000003</v>
          </cell>
          <cell r="F309">
            <v>0.73</v>
          </cell>
        </row>
        <row r="310">
          <cell r="A310">
            <v>13700</v>
          </cell>
          <cell r="B310" t="str">
            <v>STRUT CORNER CONNECTORS  3-HOLE</v>
          </cell>
          <cell r="C310" t="str">
            <v>U</v>
          </cell>
          <cell r="D310">
            <v>0</v>
          </cell>
          <cell r="E310">
            <v>0.73699999999999999</v>
          </cell>
          <cell r="F310">
            <v>0.99</v>
          </cell>
        </row>
        <row r="311">
          <cell r="A311">
            <v>13800</v>
          </cell>
          <cell r="B311" t="str">
            <v>WEDGE ANCHORS  (PERNOS DE EXPANSION) 3/8"</v>
          </cell>
          <cell r="C311" t="str">
            <v>U</v>
          </cell>
          <cell r="D311">
            <v>0</v>
          </cell>
          <cell r="E311">
            <v>0.316</v>
          </cell>
          <cell r="F311">
            <v>0.43</v>
          </cell>
        </row>
        <row r="312">
          <cell r="A312">
            <v>13900</v>
          </cell>
          <cell r="B312" t="str">
            <v>DROP-IN  ANCHORS (TACOS DE EXPANSION)3/8"</v>
          </cell>
          <cell r="C312" t="str">
            <v>U</v>
          </cell>
          <cell r="D312">
            <v>0</v>
          </cell>
          <cell r="E312">
            <v>0.253</v>
          </cell>
          <cell r="F312">
            <v>0.34</v>
          </cell>
        </row>
        <row r="313">
          <cell r="A313">
            <v>14000</v>
          </cell>
          <cell r="B313" t="str">
            <v>DROP-IN  ANCHORS (TACOS DE EXPANSION)1/2"</v>
          </cell>
          <cell r="C313" t="str">
            <v>U</v>
          </cell>
          <cell r="D313">
            <v>0</v>
          </cell>
          <cell r="E313">
            <v>0.45400000000000001</v>
          </cell>
          <cell r="F313">
            <v>0.61</v>
          </cell>
        </row>
        <row r="314">
          <cell r="A314">
            <v>14100</v>
          </cell>
          <cell r="B314" t="str">
            <v>FLAT WASHER PLATED(ANILLO ) 1/2"</v>
          </cell>
          <cell r="C314" t="str">
            <v>U</v>
          </cell>
          <cell r="D314">
            <v>0</v>
          </cell>
          <cell r="E314">
            <v>3.1E-2</v>
          </cell>
          <cell r="F314">
            <v>0.04</v>
          </cell>
        </row>
        <row r="315">
          <cell r="A315">
            <v>14200</v>
          </cell>
          <cell r="B315" t="str">
            <v>FLAT WASHER PLATED(ANILLO )3/8"</v>
          </cell>
          <cell r="C315" t="str">
            <v>U</v>
          </cell>
          <cell r="D315">
            <v>0</v>
          </cell>
          <cell r="E315">
            <v>2.1000000000000001E-2</v>
          </cell>
          <cell r="F315">
            <v>0.03</v>
          </cell>
        </row>
        <row r="316">
          <cell r="A316">
            <v>14300</v>
          </cell>
          <cell r="B316" t="str">
            <v>HEX NUTS PLATED (TUERCAS) 1/2"</v>
          </cell>
          <cell r="C316" t="str">
            <v>U</v>
          </cell>
          <cell r="D316">
            <v>0</v>
          </cell>
          <cell r="E316">
            <v>7.0999999999999994E-2</v>
          </cell>
          <cell r="F316">
            <v>0.1</v>
          </cell>
        </row>
        <row r="317">
          <cell r="A317">
            <v>14400</v>
          </cell>
          <cell r="B317" t="str">
            <v>HEX NUTS PLATED (TUERCAS) 3/8"</v>
          </cell>
          <cell r="C317" t="str">
            <v>U</v>
          </cell>
          <cell r="D317">
            <v>0</v>
          </cell>
          <cell r="E317">
            <v>3.1E-2</v>
          </cell>
          <cell r="F317">
            <v>0.04</v>
          </cell>
        </row>
        <row r="318">
          <cell r="A318">
            <v>14500</v>
          </cell>
          <cell r="B318" t="str">
            <v>THREADED ROD 3/8X 6 (VARILLAS ROSCADAS)</v>
          </cell>
          <cell r="C318" t="str">
            <v>MTS</v>
          </cell>
          <cell r="D318">
            <v>0</v>
          </cell>
          <cell r="E318">
            <v>1.1000000000000001</v>
          </cell>
          <cell r="F318">
            <v>1.49</v>
          </cell>
        </row>
        <row r="319">
          <cell r="A319">
            <v>14600</v>
          </cell>
          <cell r="B319" t="str">
            <v>THREADED ROD 1/2X 6 (VARILLAS ROSCADAS)</v>
          </cell>
          <cell r="C319" t="str">
            <v>MTS</v>
          </cell>
          <cell r="D319">
            <v>0</v>
          </cell>
          <cell r="E319">
            <v>2.04</v>
          </cell>
          <cell r="F319">
            <v>2.75</v>
          </cell>
        </row>
        <row r="320">
          <cell r="A320">
            <v>14700</v>
          </cell>
          <cell r="B320" t="str">
            <v>CANAL RANURADO</v>
          </cell>
          <cell r="C320" t="str">
            <v>MTS</v>
          </cell>
          <cell r="D320">
            <v>0</v>
          </cell>
          <cell r="E320">
            <v>3</v>
          </cell>
          <cell r="F320">
            <v>4.05</v>
          </cell>
        </row>
        <row r="321">
          <cell r="A321">
            <v>14750</v>
          </cell>
          <cell r="B321" t="str">
            <v>SOPORTE</v>
          </cell>
          <cell r="C321" t="str">
            <v>U</v>
          </cell>
          <cell r="D321">
            <v>0</v>
          </cell>
          <cell r="E321">
            <v>0</v>
          </cell>
          <cell r="F321">
            <v>0</v>
          </cell>
        </row>
        <row r="322">
          <cell r="A322">
            <v>319</v>
          </cell>
          <cell r="B322" t="str">
            <v>ABRAZADERA 1 FLEX HEAVY DUTY 1/2" 125PSI PLASTIGAMA</v>
          </cell>
          <cell r="C322" t="str">
            <v>u</v>
          </cell>
          <cell r="D322">
            <v>1.54</v>
          </cell>
          <cell r="E322">
            <v>0</v>
          </cell>
          <cell r="F322">
            <v>0</v>
          </cell>
        </row>
        <row r="323">
          <cell r="A323">
            <v>320</v>
          </cell>
          <cell r="B323" t="str">
            <v>INTERCEPTORES</v>
          </cell>
          <cell r="C323" t="str">
            <v>u</v>
          </cell>
          <cell r="D323">
            <v>2.67</v>
          </cell>
          <cell r="E323">
            <v>0</v>
          </cell>
          <cell r="F323">
            <v>0</v>
          </cell>
        </row>
        <row r="324">
          <cell r="A324">
            <v>14800</v>
          </cell>
          <cell r="B324" t="str">
            <v>INTERSEPTOR DE SOLIDOS ZURN</v>
          </cell>
          <cell r="C324" t="str">
            <v>UNIDAD</v>
          </cell>
          <cell r="D324">
            <v>0</v>
          </cell>
          <cell r="E324">
            <v>172.36</v>
          </cell>
          <cell r="F324">
            <v>232.69</v>
          </cell>
        </row>
        <row r="325">
          <cell r="A325">
            <v>14900</v>
          </cell>
          <cell r="B325" t="str">
            <v>INTERSEPTOR DE GRASAS</v>
          </cell>
          <cell r="C325" t="str">
            <v>UNIDAD</v>
          </cell>
          <cell r="D325">
            <v>1</v>
          </cell>
          <cell r="E325">
            <v>337.28</v>
          </cell>
          <cell r="F325">
            <v>135</v>
          </cell>
        </row>
        <row r="326">
          <cell r="A326">
            <v>15000</v>
          </cell>
          <cell r="B326" t="str">
            <v>TRAMPA DE GRASA EXTERIOR</v>
          </cell>
          <cell r="C326" t="str">
            <v>UNIDAD</v>
          </cell>
          <cell r="D326">
            <v>0</v>
          </cell>
          <cell r="E326">
            <v>0</v>
          </cell>
          <cell r="F326">
            <v>0</v>
          </cell>
        </row>
        <row r="327">
          <cell r="A327">
            <v>15100</v>
          </cell>
          <cell r="B327" t="str">
            <v>TRAMPA DE GRASA EXTERIOR</v>
          </cell>
          <cell r="C327" t="str">
            <v>UNIDAD</v>
          </cell>
          <cell r="D327">
            <v>0</v>
          </cell>
          <cell r="E327">
            <v>0</v>
          </cell>
          <cell r="F327">
            <v>0</v>
          </cell>
        </row>
        <row r="328">
          <cell r="A328">
            <v>325</v>
          </cell>
          <cell r="B328" t="str">
            <v>ABRAZADERA ACERO INOXIDABLE 11/4" A 2" EEUU</v>
          </cell>
          <cell r="C328" t="str">
            <v>u</v>
          </cell>
          <cell r="D328">
            <v>1.63</v>
          </cell>
          <cell r="E328">
            <v>0</v>
          </cell>
          <cell r="F328">
            <v>0</v>
          </cell>
        </row>
        <row r="329">
          <cell r="A329">
            <v>15112</v>
          </cell>
          <cell r="B329" t="str">
            <v>ACCESORIO DE RED  PVC SCEDULE 40 D: 8"</v>
          </cell>
          <cell r="C329" t="str">
            <v>U</v>
          </cell>
          <cell r="D329">
            <v>0</v>
          </cell>
          <cell r="E329">
            <v>0</v>
          </cell>
          <cell r="F329">
            <v>5.71</v>
          </cell>
        </row>
        <row r="330">
          <cell r="A330">
            <v>15110</v>
          </cell>
          <cell r="B330" t="str">
            <v>ACCESORIO DE RED  PVC SCEDULE 40 D: 6"</v>
          </cell>
          <cell r="C330" t="str">
            <v>U</v>
          </cell>
          <cell r="D330">
            <v>8</v>
          </cell>
          <cell r="E330">
            <v>0</v>
          </cell>
          <cell r="F330">
            <v>5.71</v>
          </cell>
        </row>
        <row r="331">
          <cell r="A331">
            <v>15120</v>
          </cell>
          <cell r="B331" t="str">
            <v>ACCESORIO DE RED  PVC SCEDULE 40 D: 4"</v>
          </cell>
          <cell r="C331" t="str">
            <v>U</v>
          </cell>
          <cell r="D331">
            <v>15</v>
          </cell>
          <cell r="E331">
            <v>0</v>
          </cell>
          <cell r="F331">
            <v>5.71</v>
          </cell>
        </row>
        <row r="332">
          <cell r="A332">
            <v>15130</v>
          </cell>
          <cell r="B332" t="str">
            <v>ACCESORIO DE RED  PVC SCEDULE 40 D: 3"</v>
          </cell>
          <cell r="C332" t="str">
            <v>U</v>
          </cell>
          <cell r="D332">
            <v>14</v>
          </cell>
          <cell r="E332">
            <v>0</v>
          </cell>
          <cell r="F332">
            <v>5.71</v>
          </cell>
        </row>
        <row r="333">
          <cell r="A333">
            <v>15140</v>
          </cell>
          <cell r="B333" t="str">
            <v>ACCESORIO DE RED  PVC SCEDULE 40 D: 2"</v>
          </cell>
          <cell r="C333" t="str">
            <v>U</v>
          </cell>
          <cell r="D333">
            <v>35</v>
          </cell>
          <cell r="E333">
            <v>0</v>
          </cell>
          <cell r="F333">
            <v>5.71</v>
          </cell>
        </row>
        <row r="334">
          <cell r="A334">
            <v>331</v>
          </cell>
          <cell r="B334" t="str">
            <v>ABRAZADERA DE PLETINA 50X5MM SIMPLE</v>
          </cell>
          <cell r="C334" t="str">
            <v>u</v>
          </cell>
          <cell r="D334">
            <v>4.8</v>
          </cell>
          <cell r="E334">
            <v>0</v>
          </cell>
          <cell r="F334">
            <v>0</v>
          </cell>
        </row>
        <row r="335">
          <cell r="A335">
            <v>332</v>
          </cell>
          <cell r="B335" t="str">
            <v>ACCESORIOS PVC</v>
          </cell>
          <cell r="C335" t="str">
            <v>u</v>
          </cell>
          <cell r="D335">
            <v>6.76</v>
          </cell>
          <cell r="E335">
            <v>0</v>
          </cell>
          <cell r="F335">
            <v>0</v>
          </cell>
        </row>
        <row r="336">
          <cell r="A336">
            <v>15200</v>
          </cell>
          <cell r="B336" t="str">
            <v>YEE PVC  SCHEDULE 40  D: 6"</v>
          </cell>
          <cell r="C336" t="str">
            <v>UNIDAD</v>
          </cell>
          <cell r="D336">
            <v>0</v>
          </cell>
          <cell r="E336">
            <v>14.31</v>
          </cell>
          <cell r="F336">
            <v>12.62</v>
          </cell>
        </row>
        <row r="337">
          <cell r="A337">
            <v>15300</v>
          </cell>
          <cell r="B337" t="str">
            <v>YEE PVC  SCHEDULE 40  D: 4"</v>
          </cell>
          <cell r="C337" t="str">
            <v>UNIDAD</v>
          </cell>
          <cell r="D337">
            <v>2</v>
          </cell>
          <cell r="E337">
            <v>3.3690000000000002</v>
          </cell>
          <cell r="F337">
            <v>2.78</v>
          </cell>
        </row>
        <row r="338">
          <cell r="A338">
            <v>15302</v>
          </cell>
          <cell r="B338" t="str">
            <v>YEE PVC  SCHEDULE 40  D: 3"</v>
          </cell>
          <cell r="C338" t="str">
            <v>UNIDAD</v>
          </cell>
          <cell r="D338">
            <v>0</v>
          </cell>
          <cell r="E338">
            <v>2.8</v>
          </cell>
          <cell r="F338">
            <v>2.08</v>
          </cell>
        </row>
        <row r="339">
          <cell r="A339">
            <v>15400</v>
          </cell>
          <cell r="B339" t="str">
            <v>YEE PVC  SCHEDULE 40  D: 2"</v>
          </cell>
          <cell r="C339" t="str">
            <v>UNIDAD</v>
          </cell>
          <cell r="D339">
            <v>0</v>
          </cell>
          <cell r="E339">
            <v>0.75</v>
          </cell>
          <cell r="F339">
            <v>0.96</v>
          </cell>
        </row>
        <row r="340">
          <cell r="A340">
            <v>15500</v>
          </cell>
          <cell r="B340" t="str">
            <v>YEE RED PVC  SCHEDULE 40  D: 6" x 4"</v>
          </cell>
          <cell r="C340" t="str">
            <v>UNIDAD</v>
          </cell>
          <cell r="D340">
            <v>7</v>
          </cell>
          <cell r="E340">
            <v>10.52</v>
          </cell>
          <cell r="F340">
            <v>18.16</v>
          </cell>
        </row>
        <row r="341">
          <cell r="A341">
            <v>15502</v>
          </cell>
          <cell r="B341" t="str">
            <v>YEE RED PVC  SCHEDULE 40  D: 6" x 3"</v>
          </cell>
          <cell r="C341" t="str">
            <v>UNIDAD</v>
          </cell>
          <cell r="D341">
            <v>0</v>
          </cell>
          <cell r="E341">
            <v>12.72</v>
          </cell>
          <cell r="F341">
            <v>0</v>
          </cell>
        </row>
        <row r="342">
          <cell r="A342" t="str">
            <v>15502-1</v>
          </cell>
          <cell r="B342" t="str">
            <v>YEE RED PVC  SCHEDULE 40  D: 6" x 2"</v>
          </cell>
          <cell r="C342" t="str">
            <v>UNIDAD</v>
          </cell>
          <cell r="D342">
            <v>0</v>
          </cell>
          <cell r="E342">
            <v>12.72</v>
          </cell>
          <cell r="F342">
            <v>0</v>
          </cell>
        </row>
        <row r="343">
          <cell r="A343">
            <v>15600</v>
          </cell>
          <cell r="B343" t="str">
            <v>YEE RED PVC  SCHEDULE 40  D: 4" x 3"</v>
          </cell>
          <cell r="C343" t="str">
            <v>UNIDAD</v>
          </cell>
          <cell r="D343">
            <v>0</v>
          </cell>
          <cell r="E343">
            <v>2.68</v>
          </cell>
          <cell r="F343">
            <v>10.71</v>
          </cell>
        </row>
        <row r="344">
          <cell r="A344">
            <v>15700</v>
          </cell>
          <cell r="B344" t="str">
            <v>YEE RED PVC  SCHEDULE 40  D: 4" x 2"</v>
          </cell>
          <cell r="C344" t="str">
            <v>UNIDAD</v>
          </cell>
          <cell r="D344">
            <v>5</v>
          </cell>
          <cell r="E344">
            <v>2.2999999999999998</v>
          </cell>
          <cell r="F344">
            <v>2.37</v>
          </cell>
        </row>
        <row r="345">
          <cell r="A345">
            <v>15800</v>
          </cell>
          <cell r="B345" t="str">
            <v>YEE RED PVC  SCHEDULE 40  D: 3" x 2"</v>
          </cell>
          <cell r="C345" t="str">
            <v>UNIDAD</v>
          </cell>
          <cell r="D345">
            <v>6</v>
          </cell>
          <cell r="E345">
            <v>1.38</v>
          </cell>
          <cell r="F345">
            <v>2.78</v>
          </cell>
        </row>
        <row r="346">
          <cell r="A346">
            <v>15900</v>
          </cell>
          <cell r="B346" t="str">
            <v>CODO PVC SCHEDULE 40 D: 6" x 90</v>
          </cell>
          <cell r="C346" t="str">
            <v>UNIDAD</v>
          </cell>
          <cell r="D346">
            <v>0</v>
          </cell>
          <cell r="E346">
            <v>9.6</v>
          </cell>
          <cell r="F346">
            <v>7.52</v>
          </cell>
        </row>
        <row r="347">
          <cell r="A347">
            <v>16000</v>
          </cell>
          <cell r="B347" t="str">
            <v>CODO PVC SCHEDULE 40 D: 4" x 90</v>
          </cell>
          <cell r="C347" t="str">
            <v>UNIDAD</v>
          </cell>
          <cell r="D347">
            <v>5</v>
          </cell>
          <cell r="E347">
            <v>1.9</v>
          </cell>
          <cell r="F347">
            <v>1.9</v>
          </cell>
        </row>
        <row r="348">
          <cell r="A348">
            <v>16100</v>
          </cell>
          <cell r="B348" t="str">
            <v>CODO PVC SCHEDULE 40 D: 3" x 90</v>
          </cell>
          <cell r="C348" t="str">
            <v>UNIDAD</v>
          </cell>
          <cell r="D348">
            <v>12</v>
          </cell>
          <cell r="E348">
            <v>1.08</v>
          </cell>
          <cell r="F348">
            <v>1.1000000000000001</v>
          </cell>
        </row>
        <row r="349">
          <cell r="A349">
            <v>16200</v>
          </cell>
          <cell r="B349" t="str">
            <v>CODO PVC SCHEDULE 40 D: 2" x 90</v>
          </cell>
          <cell r="C349" t="str">
            <v>UNIDAD</v>
          </cell>
          <cell r="D349">
            <v>27</v>
          </cell>
          <cell r="E349">
            <v>0.4</v>
          </cell>
          <cell r="F349">
            <v>0.56999999999999995</v>
          </cell>
        </row>
        <row r="350">
          <cell r="A350">
            <v>16300</v>
          </cell>
          <cell r="B350" t="str">
            <v>CODO PVC SCHEDULE 40 D: 6" x 45</v>
          </cell>
          <cell r="C350" t="str">
            <v>UNIDAD</v>
          </cell>
          <cell r="D350">
            <v>0</v>
          </cell>
          <cell r="E350">
            <v>9</v>
          </cell>
          <cell r="F350">
            <v>12.83</v>
          </cell>
        </row>
        <row r="351">
          <cell r="A351">
            <v>16400</v>
          </cell>
          <cell r="B351" t="str">
            <v>CODO PVC SCHEDULE 40 D: 4" x 45</v>
          </cell>
          <cell r="C351" t="str">
            <v>UNIDAD</v>
          </cell>
          <cell r="D351">
            <v>12</v>
          </cell>
          <cell r="E351">
            <v>1.7</v>
          </cell>
          <cell r="F351">
            <v>2.48</v>
          </cell>
        </row>
        <row r="352">
          <cell r="A352">
            <v>16500</v>
          </cell>
          <cell r="B352" t="str">
            <v>CODO PVC SCHEDULE 40 D: 3" x 45</v>
          </cell>
          <cell r="C352" t="str">
            <v>UNIDAD</v>
          </cell>
          <cell r="D352">
            <v>1</v>
          </cell>
          <cell r="E352">
            <v>1.02</v>
          </cell>
          <cell r="F352">
            <v>1.3</v>
          </cell>
        </row>
        <row r="353">
          <cell r="A353">
            <v>16600</v>
          </cell>
          <cell r="B353" t="str">
            <v>CODO PVC SCHEDULE 40 D: 2" x 45</v>
          </cell>
          <cell r="C353" t="str">
            <v>UNIDAD</v>
          </cell>
          <cell r="D353">
            <v>11</v>
          </cell>
          <cell r="E353">
            <v>0.4</v>
          </cell>
          <cell r="F353">
            <v>0.61</v>
          </cell>
        </row>
        <row r="354">
          <cell r="A354">
            <v>16700</v>
          </cell>
          <cell r="B354" t="str">
            <v>BUSHING PVC SCHEDULE 40 D: 6" x 4"</v>
          </cell>
          <cell r="C354" t="str">
            <v>UNIDAD</v>
          </cell>
          <cell r="D354">
            <v>0</v>
          </cell>
          <cell r="E354">
            <v>5.65</v>
          </cell>
          <cell r="F354">
            <v>8.1199999999999992</v>
          </cell>
        </row>
        <row r="355">
          <cell r="A355">
            <v>16702</v>
          </cell>
          <cell r="B355" t="str">
            <v>BUSHING PVC SCHEDULE 40 D: 6" x 3"</v>
          </cell>
          <cell r="C355" t="str">
            <v>UNIDAD</v>
          </cell>
          <cell r="D355">
            <v>0</v>
          </cell>
          <cell r="E355">
            <v>9</v>
          </cell>
          <cell r="F355">
            <v>0</v>
          </cell>
        </row>
        <row r="356">
          <cell r="A356">
            <v>16704</v>
          </cell>
          <cell r="B356" t="str">
            <v>BUSHING PVC SCHEDULE 40 D: 6" x 2"</v>
          </cell>
          <cell r="C356" t="str">
            <v>UNIDAD</v>
          </cell>
          <cell r="D356">
            <v>0</v>
          </cell>
          <cell r="E356">
            <v>9</v>
          </cell>
          <cell r="F356">
            <v>0</v>
          </cell>
        </row>
        <row r="357">
          <cell r="A357">
            <v>16800</v>
          </cell>
          <cell r="B357" t="str">
            <v>BUSHING PVC SCHEDULE 40 D: 4" x 3"</v>
          </cell>
          <cell r="C357" t="str">
            <v>UNIDAD</v>
          </cell>
          <cell r="D357">
            <v>2</v>
          </cell>
          <cell r="E357">
            <v>1.508</v>
          </cell>
          <cell r="F357">
            <v>1.42</v>
          </cell>
        </row>
        <row r="358">
          <cell r="A358">
            <v>16900</v>
          </cell>
          <cell r="B358" t="str">
            <v>BUSHING PVC SCHEDULE 40 D: 4" x 2"</v>
          </cell>
          <cell r="C358" t="str">
            <v>UNIDAD</v>
          </cell>
          <cell r="D358">
            <v>4</v>
          </cell>
          <cell r="E358">
            <v>2.7240000000000002</v>
          </cell>
          <cell r="F358">
            <v>1.42</v>
          </cell>
        </row>
        <row r="359">
          <cell r="A359">
            <v>17000</v>
          </cell>
          <cell r="B359" t="str">
            <v>BUSHING PVC SCHEDULE 40 D: 3" x 2"</v>
          </cell>
          <cell r="C359" t="str">
            <v>UNIDAD</v>
          </cell>
          <cell r="D359">
            <v>5</v>
          </cell>
          <cell r="E359">
            <v>0.69299999999999995</v>
          </cell>
          <cell r="F359">
            <v>0.97</v>
          </cell>
        </row>
        <row r="360">
          <cell r="A360">
            <v>17100</v>
          </cell>
          <cell r="B360" t="str">
            <v>TEE PVC SCHEDULE D:  40  D: 4"</v>
          </cell>
          <cell r="C360" t="str">
            <v>UNIDAD</v>
          </cell>
          <cell r="D360">
            <v>0</v>
          </cell>
          <cell r="E360">
            <v>8.8520000000000003</v>
          </cell>
          <cell r="F360">
            <v>2.4300000000000002</v>
          </cell>
        </row>
        <row r="361">
          <cell r="A361">
            <v>17200</v>
          </cell>
          <cell r="B361" t="str">
            <v xml:space="preserve">TEE PVC SCHEDULE 40 D: 3" </v>
          </cell>
          <cell r="C361" t="str">
            <v>UNIDAD</v>
          </cell>
          <cell r="D361">
            <v>0</v>
          </cell>
          <cell r="E361">
            <v>3.3460000000000001</v>
          </cell>
          <cell r="F361">
            <v>1.42</v>
          </cell>
        </row>
        <row r="362">
          <cell r="A362">
            <v>17300</v>
          </cell>
          <cell r="B362" t="str">
            <v xml:space="preserve">TEE PVC SCHEDULE 40 D: 2" </v>
          </cell>
          <cell r="C362" t="str">
            <v>UNIDAD</v>
          </cell>
          <cell r="D362">
            <v>1</v>
          </cell>
          <cell r="E362">
            <v>1</v>
          </cell>
          <cell r="F362">
            <v>0.67</v>
          </cell>
        </row>
        <row r="363">
          <cell r="A363">
            <v>17202</v>
          </cell>
          <cell r="B363" t="str">
            <v>TEE PVC SCHEDULE 40 D: 3" X 2"</v>
          </cell>
          <cell r="C363" t="str">
            <v>UNIDAD</v>
          </cell>
          <cell r="D363">
            <v>0</v>
          </cell>
          <cell r="E363">
            <v>3.12</v>
          </cell>
          <cell r="F363">
            <v>0</v>
          </cell>
        </row>
        <row r="364">
          <cell r="A364">
            <v>17400</v>
          </cell>
          <cell r="B364" t="str">
            <v>CRUZ EN TEE PVC SCHEDULE 40 D: 2"</v>
          </cell>
          <cell r="C364" t="str">
            <v>UNIDAD</v>
          </cell>
          <cell r="D364">
            <v>0</v>
          </cell>
          <cell r="E364">
            <v>2</v>
          </cell>
          <cell r="F364">
            <v>7.48</v>
          </cell>
        </row>
        <row r="365">
          <cell r="A365">
            <v>17402</v>
          </cell>
          <cell r="B365" t="str">
            <v>SIFON D=2"</v>
          </cell>
          <cell r="C365" t="str">
            <v>UNIDAD</v>
          </cell>
          <cell r="D365">
            <v>8</v>
          </cell>
          <cell r="E365">
            <v>4.47</v>
          </cell>
          <cell r="F365">
            <v>2.27</v>
          </cell>
        </row>
        <row r="366">
          <cell r="A366">
            <v>17404</v>
          </cell>
          <cell r="B366" t="str">
            <v>SIFÓN D=3"</v>
          </cell>
          <cell r="C366" t="str">
            <v>UNIDAD</v>
          </cell>
          <cell r="D366">
            <v>0</v>
          </cell>
          <cell r="E366">
            <v>1.3</v>
          </cell>
          <cell r="F366">
            <v>3.63</v>
          </cell>
        </row>
        <row r="367">
          <cell r="A367">
            <v>17500</v>
          </cell>
          <cell r="B367" t="str">
            <v>TAPON PEGABLE PVC SCHEDULE 40 D: 4"</v>
          </cell>
          <cell r="C367" t="str">
            <v>UNIDAD</v>
          </cell>
          <cell r="D367">
            <v>0</v>
          </cell>
          <cell r="E367">
            <v>3.3250000000000002</v>
          </cell>
          <cell r="F367">
            <v>0.86</v>
          </cell>
        </row>
        <row r="368">
          <cell r="A368">
            <v>17600</v>
          </cell>
          <cell r="B368" t="str">
            <v>UNION PVC SCEDULE 40 D: 6"</v>
          </cell>
          <cell r="C368" t="str">
            <v>UNIDAD</v>
          </cell>
          <cell r="D368">
            <v>0</v>
          </cell>
          <cell r="E368">
            <v>11.393000000000001</v>
          </cell>
          <cell r="F368">
            <v>6.29</v>
          </cell>
        </row>
        <row r="369">
          <cell r="A369">
            <v>17700</v>
          </cell>
          <cell r="B369" t="str">
            <v>UNION PVC SCEDULE 40 D: 4"</v>
          </cell>
          <cell r="C369" t="str">
            <v>UNIDAD</v>
          </cell>
          <cell r="D369">
            <v>0</v>
          </cell>
          <cell r="E369">
            <v>3.4969999999999999</v>
          </cell>
          <cell r="F369">
            <v>1.04</v>
          </cell>
        </row>
        <row r="370">
          <cell r="A370">
            <v>17800</v>
          </cell>
          <cell r="B370" t="str">
            <v>UNION PVC SCEDULE 40 D: 3"</v>
          </cell>
          <cell r="C370" t="str">
            <v>UNIDAD</v>
          </cell>
          <cell r="D370">
            <v>0</v>
          </cell>
          <cell r="E370">
            <v>1.821</v>
          </cell>
          <cell r="F370">
            <v>0.86</v>
          </cell>
        </row>
        <row r="371">
          <cell r="A371">
            <v>17900</v>
          </cell>
          <cell r="B371" t="str">
            <v>UNION PVC SCEDULE 40 D: 2"</v>
          </cell>
          <cell r="C371" t="str">
            <v>UNIDAD</v>
          </cell>
          <cell r="D371">
            <v>0</v>
          </cell>
          <cell r="E371">
            <v>0.72399999999999998</v>
          </cell>
          <cell r="F371">
            <v>0.51</v>
          </cell>
        </row>
        <row r="372">
          <cell r="A372">
            <v>18000</v>
          </cell>
          <cell r="B372" t="str">
            <v>ADAPTADOR HILO EXTERIOR  PEG/ROSC D: 3"</v>
          </cell>
          <cell r="C372" t="str">
            <v>UNIDAD</v>
          </cell>
          <cell r="D372">
            <v>0</v>
          </cell>
          <cell r="E372">
            <v>5.4580000000000002</v>
          </cell>
          <cell r="F372">
            <v>0</v>
          </cell>
        </row>
        <row r="373">
          <cell r="A373">
            <v>18100</v>
          </cell>
          <cell r="B373" t="str">
            <v>UNION UNIVERSAL PVC D: 3"</v>
          </cell>
          <cell r="C373" t="str">
            <v>UNIDAD</v>
          </cell>
          <cell r="D373">
            <v>0</v>
          </cell>
          <cell r="E373">
            <v>13.298</v>
          </cell>
          <cell r="F373">
            <v>0</v>
          </cell>
        </row>
        <row r="374">
          <cell r="A374">
            <v>18200</v>
          </cell>
          <cell r="B374" t="str">
            <v>OATEY PVC CEMENT-CLEAR(PEGANTE)</v>
          </cell>
          <cell r="C374" t="str">
            <v>GALON</v>
          </cell>
          <cell r="D374">
            <v>4</v>
          </cell>
          <cell r="E374">
            <v>11.125999999999999</v>
          </cell>
          <cell r="F374">
            <v>30.9</v>
          </cell>
        </row>
        <row r="375">
          <cell r="A375">
            <v>18300</v>
          </cell>
          <cell r="B375" t="str">
            <v>OATEY ALL PURPOSE PVC CEMENT (LIMPIANTE)</v>
          </cell>
          <cell r="C375" t="str">
            <v>GALON</v>
          </cell>
          <cell r="D375">
            <v>4</v>
          </cell>
          <cell r="E375">
            <v>8.5410000000000004</v>
          </cell>
          <cell r="F375">
            <v>15.95</v>
          </cell>
        </row>
        <row r="376">
          <cell r="A376">
            <v>18400</v>
          </cell>
          <cell r="B376" t="str">
            <v>TEFLON EN CINTA</v>
          </cell>
          <cell r="C376" t="str">
            <v>UNIDAD</v>
          </cell>
          <cell r="D376">
            <v>0</v>
          </cell>
          <cell r="E376">
            <v>1.554</v>
          </cell>
          <cell r="F376">
            <v>0.39</v>
          </cell>
        </row>
        <row r="377">
          <cell r="A377">
            <v>18600</v>
          </cell>
          <cell r="B377" t="str">
            <v>VALVULA DE COMPUERTA  D: 3"</v>
          </cell>
          <cell r="C377" t="str">
            <v>UNIDAD</v>
          </cell>
          <cell r="D377">
            <v>0</v>
          </cell>
          <cell r="E377">
            <v>0</v>
          </cell>
          <cell r="F377">
            <v>151.19999999999999</v>
          </cell>
        </row>
        <row r="378">
          <cell r="A378">
            <v>18700</v>
          </cell>
          <cell r="B378" t="str">
            <v>TAPON REGISTRO PVC SCHEDULE 40 D: 6"</v>
          </cell>
          <cell r="C378" t="str">
            <v>UNIDAD</v>
          </cell>
          <cell r="D378">
            <v>0</v>
          </cell>
          <cell r="E378">
            <v>8.8520000000000003</v>
          </cell>
          <cell r="F378">
            <v>11.59</v>
          </cell>
        </row>
        <row r="379">
          <cell r="A379">
            <v>18800</v>
          </cell>
          <cell r="B379" t="str">
            <v>TAPON REGISTRO PVC SCHEDULE 40 D: 4"</v>
          </cell>
          <cell r="C379" t="str">
            <v>UNIDAD</v>
          </cell>
          <cell r="D379">
            <v>0</v>
          </cell>
          <cell r="E379">
            <v>3.3460000000000001</v>
          </cell>
          <cell r="F379">
            <v>5.89</v>
          </cell>
        </row>
        <row r="380">
          <cell r="A380">
            <v>18900</v>
          </cell>
          <cell r="B380" t="str">
            <v>TAPON REGISTRO PVC SCHEDULE 40 D: 3"</v>
          </cell>
          <cell r="C380" t="str">
            <v>UNIDAD</v>
          </cell>
          <cell r="D380">
            <v>0</v>
          </cell>
          <cell r="E380">
            <v>1.74</v>
          </cell>
          <cell r="F380">
            <v>4.03</v>
          </cell>
        </row>
        <row r="381">
          <cell r="A381">
            <v>18900</v>
          </cell>
          <cell r="B381" t="str">
            <v>TAPON REGISTRO PVC SCHEDULE 40 D: 2"</v>
          </cell>
          <cell r="C381" t="str">
            <v>UNIDAD</v>
          </cell>
          <cell r="D381">
            <v>0</v>
          </cell>
          <cell r="E381">
            <v>1.74</v>
          </cell>
          <cell r="F381">
            <v>3.53</v>
          </cell>
        </row>
        <row r="382">
          <cell r="A382">
            <v>379</v>
          </cell>
          <cell r="B382" t="str">
            <v>ADOQUÍN TODO TRÁF. 6 X 10 X 20 (300 KG./CM2) VAR. FORMAS 50/M2</v>
          </cell>
          <cell r="C382" t="str">
            <v>m2</v>
          </cell>
          <cell r="D382">
            <v>8.9499999999999993</v>
          </cell>
          <cell r="E382">
            <v>0</v>
          </cell>
          <cell r="F382">
            <v>0</v>
          </cell>
        </row>
        <row r="383">
          <cell r="A383" t="str">
            <v>18500-01</v>
          </cell>
          <cell r="B383" t="str">
            <v>VALVULA TIDEFLEX D: 6"</v>
          </cell>
          <cell r="C383" t="str">
            <v>UNIDAD</v>
          </cell>
          <cell r="D383">
            <v>1</v>
          </cell>
          <cell r="E383">
            <v>1235</v>
          </cell>
          <cell r="F383">
            <v>1667.25</v>
          </cell>
        </row>
        <row r="384">
          <cell r="A384">
            <v>381</v>
          </cell>
          <cell r="B384" t="str">
            <v>ADOQUINES (VEHICULAR) HEXAGONAL 20/M2</v>
          </cell>
          <cell r="C384" t="str">
            <v>u</v>
          </cell>
          <cell r="D384">
            <v>0.42</v>
          </cell>
          <cell r="E384">
            <v>0</v>
          </cell>
          <cell r="F384">
            <v>0</v>
          </cell>
        </row>
        <row r="385">
          <cell r="A385">
            <v>382</v>
          </cell>
          <cell r="B385" t="str">
            <v>REJILLA DE BRONCE- ALUMINIO- PVC- H/F</v>
          </cell>
          <cell r="C385" t="str">
            <v>u</v>
          </cell>
          <cell r="D385">
            <v>0.49</v>
          </cell>
          <cell r="E385">
            <v>0</v>
          </cell>
          <cell r="F385">
            <v>0</v>
          </cell>
        </row>
        <row r="386">
          <cell r="A386">
            <v>25405</v>
          </cell>
          <cell r="B386" t="str">
            <v>REJILLA DE ALUMINIO TIPO CC-250x200 MM</v>
          </cell>
          <cell r="C386" t="str">
            <v>U</v>
          </cell>
          <cell r="D386">
            <v>0</v>
          </cell>
          <cell r="E386">
            <v>0</v>
          </cell>
          <cell r="F386">
            <v>0</v>
          </cell>
        </row>
        <row r="387">
          <cell r="A387">
            <v>25400</v>
          </cell>
          <cell r="B387" t="str">
            <v>REJILLA DE ALUMINIO TIPO CC-200x150 MM</v>
          </cell>
          <cell r="C387" t="str">
            <v>U</v>
          </cell>
          <cell r="D387">
            <v>0</v>
          </cell>
          <cell r="E387">
            <v>0</v>
          </cell>
          <cell r="F387">
            <v>59.36</v>
          </cell>
        </row>
        <row r="388">
          <cell r="A388">
            <v>25500</v>
          </cell>
          <cell r="B388" t="str">
            <v>REJILLA DE ALUMINIO TIPO CC-150x110 MM</v>
          </cell>
          <cell r="C388" t="str">
            <v>U</v>
          </cell>
          <cell r="D388">
            <v>0</v>
          </cell>
          <cell r="E388">
            <v>0</v>
          </cell>
          <cell r="F388">
            <v>11.2</v>
          </cell>
        </row>
        <row r="389">
          <cell r="A389">
            <v>25600</v>
          </cell>
          <cell r="B389" t="str">
            <v>REJILLA DE ALUMINIO TIPO CC-125x75 MM</v>
          </cell>
          <cell r="C389" t="str">
            <v>U</v>
          </cell>
          <cell r="D389">
            <v>0</v>
          </cell>
          <cell r="E389">
            <v>0</v>
          </cell>
          <cell r="F389">
            <v>10.47</v>
          </cell>
        </row>
        <row r="390">
          <cell r="A390">
            <v>25705</v>
          </cell>
          <cell r="B390" t="str">
            <v>REJILLA DE BRONCE T-300x150 MM</v>
          </cell>
          <cell r="C390" t="str">
            <v>U</v>
          </cell>
          <cell r="D390">
            <v>0</v>
          </cell>
          <cell r="E390">
            <v>0</v>
          </cell>
          <cell r="F390">
            <v>350.6</v>
          </cell>
        </row>
        <row r="391">
          <cell r="A391">
            <v>25700</v>
          </cell>
          <cell r="B391" t="str">
            <v>REJILLA DE BRONCE T-150x110 MM</v>
          </cell>
          <cell r="C391" t="str">
            <v>U</v>
          </cell>
          <cell r="D391">
            <v>0</v>
          </cell>
          <cell r="E391">
            <v>0</v>
          </cell>
          <cell r="F391">
            <v>40.96</v>
          </cell>
        </row>
        <row r="392">
          <cell r="A392">
            <v>25800</v>
          </cell>
          <cell r="B392" t="str">
            <v>REJILLA DE BRONCE T-125x75 MM</v>
          </cell>
          <cell r="C392" t="str">
            <v>U</v>
          </cell>
          <cell r="D392">
            <v>0</v>
          </cell>
          <cell r="E392">
            <v>0</v>
          </cell>
          <cell r="F392">
            <v>23.58</v>
          </cell>
        </row>
        <row r="393">
          <cell r="A393" t="str">
            <v>25800-1</v>
          </cell>
          <cell r="B393" t="str">
            <v>REJILLA DE ALUMINIO T-150x110 MM</v>
          </cell>
          <cell r="C393" t="str">
            <v>U</v>
          </cell>
          <cell r="D393">
            <v>1</v>
          </cell>
          <cell r="E393">
            <v>0</v>
          </cell>
          <cell r="F393">
            <v>9.9</v>
          </cell>
        </row>
        <row r="394">
          <cell r="A394" t="str">
            <v>25800-2</v>
          </cell>
          <cell r="B394" t="str">
            <v>REJILLA DE ALUMINIO T-125x75 MM</v>
          </cell>
          <cell r="C394" t="str">
            <v>U</v>
          </cell>
          <cell r="D394">
            <v>1</v>
          </cell>
          <cell r="E394">
            <v>0</v>
          </cell>
          <cell r="F394">
            <v>7.38</v>
          </cell>
        </row>
        <row r="395">
          <cell r="A395" t="str">
            <v>25800-3</v>
          </cell>
          <cell r="B395" t="str">
            <v>TAPÓN DE INSPECCIÓNDE BRONCE TI-150x110 MM</v>
          </cell>
          <cell r="C395" t="str">
            <v>U</v>
          </cell>
          <cell r="D395">
            <v>2</v>
          </cell>
          <cell r="E395">
            <v>0</v>
          </cell>
          <cell r="F395">
            <v>71.17</v>
          </cell>
        </row>
        <row r="396">
          <cell r="A396" t="str">
            <v>25800-4</v>
          </cell>
          <cell r="B396" t="str">
            <v>TAPÓN DE INSPECCIÓNDE BRONCE TI-125x75 MM</v>
          </cell>
          <cell r="C396" t="str">
            <v>U</v>
          </cell>
          <cell r="D396">
            <v>0</v>
          </cell>
          <cell r="E396">
            <v>0</v>
          </cell>
          <cell r="F396">
            <v>42.23</v>
          </cell>
        </row>
        <row r="397">
          <cell r="A397">
            <v>25900</v>
          </cell>
          <cell r="B397" t="str">
            <v>REJILLA CAR-50x30 CM DE HIERRO FUNDIDO</v>
          </cell>
          <cell r="C397" t="str">
            <v>U</v>
          </cell>
          <cell r="D397">
            <v>0</v>
          </cell>
          <cell r="E397">
            <v>0</v>
          </cell>
          <cell r="F397">
            <v>66.709999999999994</v>
          </cell>
        </row>
        <row r="398">
          <cell r="A398">
            <v>25910</v>
          </cell>
          <cell r="B398" t="str">
            <v>REJILLA DE PVC D=6"</v>
          </cell>
          <cell r="C398" t="str">
            <v>U</v>
          </cell>
          <cell r="D398">
            <v>0</v>
          </cell>
          <cell r="E398">
            <v>0</v>
          </cell>
          <cell r="F398">
            <v>10.8</v>
          </cell>
        </row>
        <row r="399">
          <cell r="A399">
            <v>25912</v>
          </cell>
          <cell r="B399" t="str">
            <v>REJILLA DE PVC D=4"</v>
          </cell>
          <cell r="C399" t="str">
            <v>U</v>
          </cell>
          <cell r="D399">
            <v>0</v>
          </cell>
          <cell r="E399">
            <v>0</v>
          </cell>
          <cell r="F399">
            <v>9</v>
          </cell>
        </row>
        <row r="400">
          <cell r="A400" t="str">
            <v>25912-1</v>
          </cell>
          <cell r="B400" t="str">
            <v>REJILLA DE PVC D=3"</v>
          </cell>
          <cell r="C400" t="str">
            <v>U</v>
          </cell>
          <cell r="D400">
            <v>0</v>
          </cell>
          <cell r="E400">
            <v>0</v>
          </cell>
          <cell r="F400">
            <v>4.5</v>
          </cell>
        </row>
        <row r="401">
          <cell r="A401">
            <v>398</v>
          </cell>
          <cell r="B401" t="str">
            <v>ALAMBRE GALVANIZADO NO.16</v>
          </cell>
          <cell r="C401" t="str">
            <v>Kg</v>
          </cell>
          <cell r="D401">
            <v>5.61</v>
          </cell>
          <cell r="E401">
            <v>0</v>
          </cell>
          <cell r="F401">
            <v>0</v>
          </cell>
        </row>
        <row r="402">
          <cell r="A402">
            <v>399</v>
          </cell>
          <cell r="B402" t="str">
            <v>ALAMBRE GALVANIZADO NO.18</v>
          </cell>
          <cell r="C402" t="str">
            <v>Kg</v>
          </cell>
          <cell r="D402">
            <v>2.54</v>
          </cell>
          <cell r="E402">
            <v>0</v>
          </cell>
          <cell r="F402">
            <v>0</v>
          </cell>
        </row>
        <row r="403">
          <cell r="A403">
            <v>400</v>
          </cell>
          <cell r="B403" t="str">
            <v>ALAMBRE GALVANIZADO NO.18</v>
          </cell>
          <cell r="C403" t="str">
            <v>Kg</v>
          </cell>
          <cell r="D403">
            <v>2.4900000000000002</v>
          </cell>
          <cell r="E403">
            <v>0</v>
          </cell>
          <cell r="F403">
            <v>0</v>
          </cell>
        </row>
        <row r="404">
          <cell r="A404">
            <v>401</v>
          </cell>
          <cell r="B404" t="str">
            <v>MATERIAL DE AGUAS LLUVIAS</v>
          </cell>
          <cell r="C404" t="str">
            <v>Kg</v>
          </cell>
          <cell r="D404">
            <v>3.36</v>
          </cell>
          <cell r="E404">
            <v>0</v>
          </cell>
          <cell r="F404">
            <v>0</v>
          </cell>
        </row>
        <row r="405">
          <cell r="A405">
            <v>22000</v>
          </cell>
          <cell r="B405" t="str">
            <v>TUBERIA PVC D/N D: 200mm</v>
          </cell>
          <cell r="C405" t="str">
            <v>ML</v>
          </cell>
          <cell r="D405">
            <v>18</v>
          </cell>
          <cell r="E405">
            <v>10.4</v>
          </cell>
          <cell r="F405">
            <v>13.49</v>
          </cell>
        </row>
        <row r="406">
          <cell r="A406">
            <v>22100</v>
          </cell>
          <cell r="B406" t="str">
            <v>TUBERIA PVC D/N D: 160mm</v>
          </cell>
          <cell r="C406" t="str">
            <v>ML</v>
          </cell>
          <cell r="D406">
            <v>550</v>
          </cell>
          <cell r="E406">
            <v>7.26</v>
          </cell>
          <cell r="F406">
            <v>6.57</v>
          </cell>
        </row>
        <row r="407">
          <cell r="A407">
            <v>22200</v>
          </cell>
          <cell r="B407" t="str">
            <v>TUBERIA PVC D/N D: 110mm</v>
          </cell>
          <cell r="C407" t="str">
            <v>ML</v>
          </cell>
          <cell r="D407">
            <v>70</v>
          </cell>
          <cell r="E407">
            <v>4.09</v>
          </cell>
          <cell r="F407">
            <v>2.78</v>
          </cell>
        </row>
        <row r="408">
          <cell r="A408">
            <v>22300</v>
          </cell>
          <cell r="B408" t="str">
            <v>TUBERIA PVC D/N D: 75mm</v>
          </cell>
          <cell r="C408" t="str">
            <v>ML</v>
          </cell>
          <cell r="D408">
            <v>3.87</v>
          </cell>
          <cell r="E408">
            <v>3.1</v>
          </cell>
          <cell r="F408">
            <v>4.1900000000000004</v>
          </cell>
        </row>
        <row r="409">
          <cell r="A409">
            <v>406</v>
          </cell>
          <cell r="B409" t="str">
            <v>ALAMBRE GALVANIZADO NO.24</v>
          </cell>
          <cell r="C409" t="str">
            <v>Kg</v>
          </cell>
          <cell r="D409">
            <v>638</v>
          </cell>
          <cell r="E409">
            <v>0</v>
          </cell>
          <cell r="F409">
            <v>0</v>
          </cell>
        </row>
        <row r="410">
          <cell r="A410">
            <v>22310</v>
          </cell>
          <cell r="B410" t="str">
            <v>ACCESORIO DE RED  PVC SCEDULE 40 D: 8"</v>
          </cell>
          <cell r="C410" t="str">
            <v>U</v>
          </cell>
          <cell r="D410">
            <v>18</v>
          </cell>
          <cell r="E410">
            <v>0</v>
          </cell>
          <cell r="F410">
            <v>2.48</v>
          </cell>
        </row>
        <row r="411">
          <cell r="A411">
            <v>22320</v>
          </cell>
          <cell r="B411" t="str">
            <v>ACCESORIO DE RED  PVC SCEDULE 40 D: 6"</v>
          </cell>
          <cell r="C411" t="str">
            <v>U</v>
          </cell>
          <cell r="D411">
            <v>550</v>
          </cell>
          <cell r="E411">
            <v>0</v>
          </cell>
          <cell r="F411">
            <v>2.48</v>
          </cell>
        </row>
        <row r="412">
          <cell r="A412">
            <v>22330</v>
          </cell>
          <cell r="B412" t="str">
            <v>ACCESORIO DE RED  PVC SCEDULE 40 D: 4"</v>
          </cell>
          <cell r="C412" t="str">
            <v>U</v>
          </cell>
          <cell r="D412">
            <v>70</v>
          </cell>
          <cell r="E412">
            <v>0</v>
          </cell>
          <cell r="F412">
            <v>2.48</v>
          </cell>
        </row>
        <row r="413">
          <cell r="A413">
            <v>22340</v>
          </cell>
          <cell r="B413" t="str">
            <v>ACCESORIO DE RED  PVC SCEDULE 40 D: 3"</v>
          </cell>
          <cell r="C413" t="str">
            <v>U</v>
          </cell>
          <cell r="D413">
            <v>0</v>
          </cell>
          <cell r="E413">
            <v>0</v>
          </cell>
          <cell r="F413">
            <v>2.48</v>
          </cell>
        </row>
        <row r="414">
          <cell r="A414">
            <v>411</v>
          </cell>
          <cell r="B414" t="str">
            <v>ALAMBRE MOTTO (ROLLO=500M)</v>
          </cell>
          <cell r="C414" t="str">
            <v>rll</v>
          </cell>
          <cell r="D414">
            <v>55.63</v>
          </cell>
          <cell r="E414">
            <v>0</v>
          </cell>
          <cell r="F414">
            <v>0</v>
          </cell>
        </row>
        <row r="415">
          <cell r="A415">
            <v>22600</v>
          </cell>
          <cell r="B415" t="str">
            <v>Tuberia pvc estructurada doble pared D: 730 mm</v>
          </cell>
          <cell r="C415" t="str">
            <v>ML</v>
          </cell>
          <cell r="D415">
            <v>0</v>
          </cell>
          <cell r="E415">
            <v>0</v>
          </cell>
          <cell r="F415">
            <v>62.72</v>
          </cell>
        </row>
        <row r="416">
          <cell r="A416">
            <v>22602</v>
          </cell>
          <cell r="B416" t="str">
            <v>ANILLO DE CAUCHO D=730mm</v>
          </cell>
          <cell r="C416" t="str">
            <v>U</v>
          </cell>
          <cell r="D416">
            <v>1.76</v>
          </cell>
          <cell r="E416">
            <v>0</v>
          </cell>
          <cell r="F416">
            <v>9</v>
          </cell>
        </row>
        <row r="417">
          <cell r="A417">
            <v>22700</v>
          </cell>
          <cell r="B417" t="str">
            <v>Tuberia pvc estructurada doble pared D: 640 mm</v>
          </cell>
          <cell r="C417" t="str">
            <v>ML</v>
          </cell>
          <cell r="D417">
            <v>0</v>
          </cell>
          <cell r="E417">
            <v>0</v>
          </cell>
          <cell r="F417">
            <v>52.27</v>
          </cell>
        </row>
        <row r="418">
          <cell r="A418">
            <v>22702</v>
          </cell>
          <cell r="B418" t="str">
            <v>ANILLO DE CAUCHO D=640mm</v>
          </cell>
          <cell r="C418" t="str">
            <v>U</v>
          </cell>
          <cell r="D418">
            <v>0.57999999999999996</v>
          </cell>
          <cell r="E418">
            <v>0</v>
          </cell>
          <cell r="F418">
            <v>7.5</v>
          </cell>
        </row>
        <row r="419">
          <cell r="A419">
            <v>22800</v>
          </cell>
          <cell r="B419" t="str">
            <v>Tuberia pvc estructurada doble pared D: 525 mm</v>
          </cell>
          <cell r="C419" t="str">
            <v>ML</v>
          </cell>
          <cell r="D419">
            <v>155</v>
          </cell>
          <cell r="E419">
            <v>0</v>
          </cell>
          <cell r="F419">
            <v>48.53</v>
          </cell>
        </row>
        <row r="420">
          <cell r="A420">
            <v>22802</v>
          </cell>
          <cell r="B420" t="str">
            <v>ANILLO DE CAUCHO D=525mm</v>
          </cell>
          <cell r="C420" t="str">
            <v>U</v>
          </cell>
          <cell r="D420">
            <v>26</v>
          </cell>
          <cell r="E420">
            <v>0</v>
          </cell>
          <cell r="F420">
            <v>27.22</v>
          </cell>
        </row>
        <row r="421">
          <cell r="A421">
            <v>22900</v>
          </cell>
          <cell r="B421" t="str">
            <v>Tuberia pvc estructurada doble pared D=400mm</v>
          </cell>
          <cell r="C421" t="str">
            <v>ML</v>
          </cell>
          <cell r="D421">
            <v>264</v>
          </cell>
          <cell r="E421">
            <v>0</v>
          </cell>
          <cell r="F421">
            <v>38.64</v>
          </cell>
        </row>
        <row r="422">
          <cell r="A422">
            <v>22902</v>
          </cell>
          <cell r="B422" t="str">
            <v>ANILLO DE CAUCHO D=400mm</v>
          </cell>
          <cell r="C422" t="str">
            <v>U</v>
          </cell>
          <cell r="D422">
            <v>44</v>
          </cell>
          <cell r="E422">
            <v>0</v>
          </cell>
          <cell r="F422">
            <v>26.09</v>
          </cell>
        </row>
        <row r="423">
          <cell r="A423">
            <v>12200</v>
          </cell>
          <cell r="B423" t="str">
            <v>Tuberia pvc estructurada doble pared D=315mm</v>
          </cell>
          <cell r="C423" t="str">
            <v>ML</v>
          </cell>
          <cell r="D423">
            <v>18</v>
          </cell>
          <cell r="E423">
            <v>0</v>
          </cell>
          <cell r="F423">
            <v>25.5</v>
          </cell>
        </row>
        <row r="424">
          <cell r="A424">
            <v>12210</v>
          </cell>
          <cell r="B424" t="str">
            <v>ANILLO DE CAUCHO D=315mm</v>
          </cell>
          <cell r="C424" t="str">
            <v>U</v>
          </cell>
          <cell r="D424">
            <v>3</v>
          </cell>
          <cell r="E424">
            <v>0</v>
          </cell>
          <cell r="F424">
            <v>15.37</v>
          </cell>
        </row>
        <row r="425">
          <cell r="A425">
            <v>12400</v>
          </cell>
          <cell r="B425" t="str">
            <v>Tuberia pvc estructurada doble pared D=200mm</v>
          </cell>
          <cell r="C425" t="str">
            <v>ML</v>
          </cell>
          <cell r="D425">
            <v>18</v>
          </cell>
          <cell r="E425">
            <v>0</v>
          </cell>
          <cell r="F425">
            <v>12.54</v>
          </cell>
        </row>
        <row r="426">
          <cell r="A426">
            <v>12410</v>
          </cell>
          <cell r="B426" t="str">
            <v>ANILLO DE CAUCHO D=200mm</v>
          </cell>
          <cell r="C426" t="str">
            <v>U</v>
          </cell>
          <cell r="D426">
            <v>3</v>
          </cell>
          <cell r="E426">
            <v>0</v>
          </cell>
          <cell r="F426">
            <v>4.32</v>
          </cell>
        </row>
        <row r="427">
          <cell r="A427">
            <v>424</v>
          </cell>
          <cell r="B427" t="str">
            <v>ALFAJIA 7 X 7 X 250</v>
          </cell>
          <cell r="C427" t="str">
            <v>u</v>
          </cell>
          <cell r="D427">
            <v>3</v>
          </cell>
          <cell r="E427">
            <v>0</v>
          </cell>
          <cell r="F427">
            <v>0</v>
          </cell>
        </row>
        <row r="428">
          <cell r="A428" t="str">
            <v>23000-01</v>
          </cell>
          <cell r="B428" t="str">
            <v>SOPORTES</v>
          </cell>
          <cell r="C428" t="str">
            <v>U</v>
          </cell>
          <cell r="D428">
            <v>220</v>
          </cell>
          <cell r="E428">
            <v>2.2777272727272724</v>
          </cell>
          <cell r="F428">
            <v>3.07</v>
          </cell>
        </row>
        <row r="429">
          <cell r="A429">
            <v>426</v>
          </cell>
          <cell r="B429" t="str">
            <v>ALFOMBRA COMERCIAL IMPORTADA INSTALADA</v>
          </cell>
          <cell r="C429" t="str">
            <v>m2</v>
          </cell>
          <cell r="D429">
            <v>8.9499999999999993</v>
          </cell>
          <cell r="E429">
            <v>0</v>
          </cell>
          <cell r="F429">
            <v>0</v>
          </cell>
        </row>
        <row r="430">
          <cell r="A430">
            <v>23000</v>
          </cell>
          <cell r="B430" t="str">
            <v>SOPORTE  TIPO PERA GALV  D: 8"</v>
          </cell>
          <cell r="C430" t="str">
            <v>U</v>
          </cell>
          <cell r="D430">
            <v>0</v>
          </cell>
          <cell r="E430">
            <v>1.458</v>
          </cell>
          <cell r="F430">
            <v>1.97</v>
          </cell>
        </row>
        <row r="431">
          <cell r="A431">
            <v>23100</v>
          </cell>
          <cell r="B431" t="str">
            <v>SOPORTE  TIPO PERA D: 6"</v>
          </cell>
          <cell r="C431" t="str">
            <v>U</v>
          </cell>
          <cell r="D431">
            <v>220</v>
          </cell>
          <cell r="E431">
            <v>0.89400000000000002</v>
          </cell>
          <cell r="F431">
            <v>1.21</v>
          </cell>
        </row>
        <row r="432">
          <cell r="A432">
            <v>23200</v>
          </cell>
          <cell r="B432" t="str">
            <v>SOPORTE TIPO PERA GALV  D: 4"</v>
          </cell>
          <cell r="C432" t="str">
            <v>U</v>
          </cell>
          <cell r="D432">
            <v>0</v>
          </cell>
          <cell r="E432">
            <v>0.43</v>
          </cell>
          <cell r="F432">
            <v>0.57999999999999996</v>
          </cell>
        </row>
        <row r="433">
          <cell r="A433">
            <v>23300</v>
          </cell>
          <cell r="B433" t="str">
            <v>SOPORTE  T/P GALV D:3"</v>
          </cell>
          <cell r="C433" t="str">
            <v>U</v>
          </cell>
          <cell r="D433">
            <v>0</v>
          </cell>
          <cell r="E433">
            <v>0.30399999999999999</v>
          </cell>
          <cell r="F433">
            <v>0.41</v>
          </cell>
        </row>
        <row r="434">
          <cell r="A434">
            <v>23400</v>
          </cell>
          <cell r="B434" t="str">
            <v>GALVANIZED SINGLE HOLE PIPE STRAP(VINCHA) 3"</v>
          </cell>
          <cell r="C434" t="str">
            <v>U</v>
          </cell>
          <cell r="D434">
            <v>0</v>
          </cell>
          <cell r="E434">
            <v>0</v>
          </cell>
          <cell r="F434">
            <v>0</v>
          </cell>
        </row>
        <row r="435">
          <cell r="A435">
            <v>23500</v>
          </cell>
          <cell r="B435" t="str">
            <v>GALVANIZED SINGLE HOLE PIPE STRAP(VINCHA) 6"</v>
          </cell>
          <cell r="C435" t="str">
            <v>U</v>
          </cell>
          <cell r="D435">
            <v>0</v>
          </cell>
          <cell r="E435">
            <v>0</v>
          </cell>
          <cell r="F435">
            <v>0</v>
          </cell>
        </row>
        <row r="436">
          <cell r="A436">
            <v>23600</v>
          </cell>
          <cell r="B436" t="str">
            <v xml:space="preserve">PERNOS EN U GALVANIZADOS D: 8" </v>
          </cell>
          <cell r="C436" t="str">
            <v>U</v>
          </cell>
          <cell r="D436">
            <v>0</v>
          </cell>
          <cell r="E436">
            <v>3.496</v>
          </cell>
          <cell r="F436">
            <v>4.72</v>
          </cell>
        </row>
        <row r="437">
          <cell r="A437">
            <v>23700</v>
          </cell>
          <cell r="B437" t="str">
            <v xml:space="preserve">PERNOS EN U GALVANIZADOS D: 6" </v>
          </cell>
          <cell r="C437" t="str">
            <v>U</v>
          </cell>
          <cell r="D437">
            <v>0</v>
          </cell>
          <cell r="E437">
            <v>3.1179999999999999</v>
          </cell>
          <cell r="F437">
            <v>4.21</v>
          </cell>
        </row>
        <row r="438">
          <cell r="A438">
            <v>23800</v>
          </cell>
          <cell r="B438" t="str">
            <v xml:space="preserve">PERNOS EN U GALVANIZADOS D: 4" </v>
          </cell>
          <cell r="C438" t="str">
            <v>U</v>
          </cell>
          <cell r="D438">
            <v>0</v>
          </cell>
          <cell r="E438">
            <v>1.4830000000000001</v>
          </cell>
          <cell r="F438">
            <v>2</v>
          </cell>
        </row>
        <row r="439">
          <cell r="A439">
            <v>23900</v>
          </cell>
          <cell r="B439" t="str">
            <v>PERNOS EN U GALVANIZADOS D: 3"</v>
          </cell>
          <cell r="C439" t="str">
            <v>U</v>
          </cell>
          <cell r="D439">
            <v>0</v>
          </cell>
          <cell r="E439">
            <v>1.361</v>
          </cell>
          <cell r="F439">
            <v>1.84</v>
          </cell>
        </row>
        <row r="440">
          <cell r="A440">
            <v>24000</v>
          </cell>
          <cell r="B440" t="str">
            <v>STRUT CLAMP  GALVANIZADO D:6</v>
          </cell>
          <cell r="C440" t="str">
            <v>U</v>
          </cell>
          <cell r="D440">
            <v>0</v>
          </cell>
          <cell r="E440">
            <v>1.6870000000000001</v>
          </cell>
          <cell r="F440">
            <v>2.2799999999999998</v>
          </cell>
        </row>
        <row r="441">
          <cell r="A441">
            <v>24100</v>
          </cell>
          <cell r="B441" t="str">
            <v>STRUT CLAMP  GALVANIZADO D:3</v>
          </cell>
          <cell r="C441" t="str">
            <v>U</v>
          </cell>
          <cell r="D441">
            <v>0</v>
          </cell>
          <cell r="E441">
            <v>0.71199999999999997</v>
          </cell>
          <cell r="F441">
            <v>0.96</v>
          </cell>
        </row>
        <row r="442">
          <cell r="A442">
            <v>24200</v>
          </cell>
          <cell r="B442" t="str">
            <v>STRUT CORNER CONNECTORS  2-HOLE</v>
          </cell>
          <cell r="C442" t="str">
            <v>U</v>
          </cell>
          <cell r="D442">
            <v>0</v>
          </cell>
          <cell r="E442">
            <v>2.1000000000000001E-2</v>
          </cell>
          <cell r="F442">
            <v>0.03</v>
          </cell>
        </row>
        <row r="443">
          <cell r="A443">
            <v>24300</v>
          </cell>
          <cell r="B443" t="str">
            <v>STRUT CORNER CONNECTORS  3-HOLE</v>
          </cell>
          <cell r="C443" t="str">
            <v>U</v>
          </cell>
          <cell r="D443">
            <v>0</v>
          </cell>
          <cell r="E443">
            <v>0</v>
          </cell>
          <cell r="F443">
            <v>0</v>
          </cell>
        </row>
        <row r="444">
          <cell r="A444">
            <v>24400</v>
          </cell>
          <cell r="B444" t="str">
            <v>WEDGE ANCHORS  (PERNOS DE EXPANSION) 3/8"</v>
          </cell>
          <cell r="C444" t="str">
            <v>U</v>
          </cell>
          <cell r="D444">
            <v>440</v>
          </cell>
          <cell r="E444">
            <v>0.316</v>
          </cell>
          <cell r="F444">
            <v>0.43</v>
          </cell>
        </row>
        <row r="445">
          <cell r="A445">
            <v>24500</v>
          </cell>
          <cell r="B445" t="str">
            <v>DROP-IN  ANCHORS (TACOS DE EXPANSION)3/8"</v>
          </cell>
          <cell r="C445" t="str">
            <v>U</v>
          </cell>
          <cell r="D445">
            <v>0</v>
          </cell>
          <cell r="E445">
            <v>0.253</v>
          </cell>
          <cell r="F445">
            <v>0.34</v>
          </cell>
        </row>
        <row r="446">
          <cell r="A446">
            <v>24600</v>
          </cell>
          <cell r="B446" t="str">
            <v>DROP-IN  ANCHORS (TACOS DE EXPANSION)1/2"</v>
          </cell>
          <cell r="C446" t="str">
            <v>U</v>
          </cell>
          <cell r="D446">
            <v>0</v>
          </cell>
          <cell r="E446">
            <v>0</v>
          </cell>
          <cell r="F446">
            <v>0</v>
          </cell>
        </row>
        <row r="447">
          <cell r="A447">
            <v>24700</v>
          </cell>
          <cell r="B447" t="str">
            <v>FLAT WASHER PLATED(ANILLO ) 1/2"</v>
          </cell>
          <cell r="C447" t="str">
            <v>U</v>
          </cell>
          <cell r="D447">
            <v>0</v>
          </cell>
          <cell r="E447">
            <v>5.0999999999999997E-2</v>
          </cell>
          <cell r="F447">
            <v>7.0000000000000007E-2</v>
          </cell>
        </row>
        <row r="448">
          <cell r="A448">
            <v>24800</v>
          </cell>
          <cell r="B448" t="str">
            <v>FLAT WASHER PLATED(ANILLO )3/8"</v>
          </cell>
          <cell r="C448" t="str">
            <v>U</v>
          </cell>
          <cell r="D448">
            <v>440</v>
          </cell>
          <cell r="E448">
            <v>2.1000000000000001E-2</v>
          </cell>
          <cell r="F448">
            <v>0.03</v>
          </cell>
        </row>
        <row r="449">
          <cell r="A449">
            <v>24900</v>
          </cell>
          <cell r="B449" t="str">
            <v>HEX NUTS PLATED (TUERCAS) 1/2"</v>
          </cell>
          <cell r="C449" t="str">
            <v>U</v>
          </cell>
          <cell r="D449">
            <v>0</v>
          </cell>
          <cell r="E449">
            <v>0.45400000000000001</v>
          </cell>
          <cell r="F449">
            <v>0.61</v>
          </cell>
        </row>
        <row r="450">
          <cell r="A450">
            <v>25000</v>
          </cell>
          <cell r="B450" t="str">
            <v>HEX NUTS PLATED (TUERCAS) 3/8"</v>
          </cell>
          <cell r="C450" t="str">
            <v>U</v>
          </cell>
          <cell r="D450">
            <v>440</v>
          </cell>
          <cell r="E450">
            <v>3.1E-2</v>
          </cell>
          <cell r="F450">
            <v>0.04</v>
          </cell>
        </row>
        <row r="451">
          <cell r="A451">
            <v>25100</v>
          </cell>
          <cell r="B451" t="str">
            <v>THREADED ROD 3/8X 6 (VARILLAS ROSCADAS)</v>
          </cell>
          <cell r="C451" t="str">
            <v>MTS</v>
          </cell>
          <cell r="D451">
            <v>10</v>
          </cell>
          <cell r="E451">
            <v>1.1000000000000001</v>
          </cell>
          <cell r="F451">
            <v>1.49</v>
          </cell>
        </row>
        <row r="452">
          <cell r="A452">
            <v>25200</v>
          </cell>
          <cell r="B452" t="str">
            <v>THREADED ROD 1/2X 6 (VARILLAS ROSCADAS)</v>
          </cell>
          <cell r="C452" t="str">
            <v>MTS</v>
          </cell>
          <cell r="D452">
            <v>0</v>
          </cell>
          <cell r="E452">
            <v>2.04</v>
          </cell>
          <cell r="F452">
            <v>2.75</v>
          </cell>
        </row>
        <row r="453">
          <cell r="A453">
            <v>25300</v>
          </cell>
          <cell r="B453" t="str">
            <v>CANAL RANURADO</v>
          </cell>
          <cell r="C453" t="str">
            <v>MTS</v>
          </cell>
          <cell r="D453">
            <v>0</v>
          </cell>
          <cell r="E453">
            <v>2.0409999999999999</v>
          </cell>
          <cell r="F453">
            <v>2.76</v>
          </cell>
        </row>
        <row r="454">
          <cell r="A454">
            <v>451</v>
          </cell>
          <cell r="B454" t="str">
            <v>REJILLAS</v>
          </cell>
          <cell r="C454" t="str">
            <v>u</v>
          </cell>
          <cell r="D454">
            <v>13.85</v>
          </cell>
          <cell r="E454">
            <v>0</v>
          </cell>
          <cell r="F454">
            <v>0</v>
          </cell>
        </row>
        <row r="455">
          <cell r="A455">
            <v>25405</v>
          </cell>
          <cell r="B455" t="str">
            <v>REJILLA DE ALUMINIO TIPO CC-250x200 MM</v>
          </cell>
          <cell r="C455" t="str">
            <v>U</v>
          </cell>
          <cell r="D455">
            <v>0</v>
          </cell>
          <cell r="E455">
            <v>0</v>
          </cell>
          <cell r="F455">
            <v>207.29</v>
          </cell>
        </row>
        <row r="456">
          <cell r="A456">
            <v>25400</v>
          </cell>
          <cell r="B456" t="str">
            <v>REJILLA DE ALUMINIO TIPO CC-200x150 MM</v>
          </cell>
          <cell r="C456" t="str">
            <v>U</v>
          </cell>
          <cell r="D456">
            <v>42</v>
          </cell>
          <cell r="E456">
            <v>0</v>
          </cell>
          <cell r="F456">
            <v>50.45</v>
          </cell>
        </row>
        <row r="457">
          <cell r="A457">
            <v>25500</v>
          </cell>
          <cell r="B457" t="str">
            <v>REJILLA DE ALUMINIO TIPO CC-150x110 MM</v>
          </cell>
          <cell r="C457" t="str">
            <v>U</v>
          </cell>
          <cell r="D457">
            <v>6</v>
          </cell>
          <cell r="E457">
            <v>0</v>
          </cell>
          <cell r="F457">
            <v>11.19</v>
          </cell>
        </row>
        <row r="458">
          <cell r="A458">
            <v>25600</v>
          </cell>
          <cell r="B458" t="str">
            <v>REJILLA DE ALUMINIO TIPO CC-125x75 MM</v>
          </cell>
          <cell r="C458" t="str">
            <v>U</v>
          </cell>
          <cell r="D458">
            <v>0</v>
          </cell>
          <cell r="E458">
            <v>0</v>
          </cell>
          <cell r="F458">
            <v>9.23</v>
          </cell>
        </row>
        <row r="459">
          <cell r="A459">
            <v>25705</v>
          </cell>
          <cell r="B459" t="str">
            <v>REJILLA DE BRONCE T-300x150 MM</v>
          </cell>
          <cell r="C459" t="str">
            <v>U</v>
          </cell>
          <cell r="D459">
            <v>0</v>
          </cell>
          <cell r="E459">
            <v>0</v>
          </cell>
          <cell r="F459">
            <v>252.27</v>
          </cell>
        </row>
        <row r="460">
          <cell r="A460">
            <v>25700</v>
          </cell>
          <cell r="B460" t="str">
            <v>REJILLA DE BRONCE T-150x110 MM</v>
          </cell>
          <cell r="C460" t="str">
            <v>U</v>
          </cell>
          <cell r="D460">
            <v>0</v>
          </cell>
          <cell r="E460">
            <v>0</v>
          </cell>
          <cell r="F460">
            <v>23.09</v>
          </cell>
        </row>
        <row r="461">
          <cell r="A461">
            <v>25800</v>
          </cell>
          <cell r="B461" t="str">
            <v>REJILLA DE BRONCE T-125x75 MM</v>
          </cell>
          <cell r="C461" t="str">
            <v>U</v>
          </cell>
          <cell r="D461">
            <v>0</v>
          </cell>
          <cell r="E461">
            <v>0</v>
          </cell>
          <cell r="F461">
            <v>23.75</v>
          </cell>
        </row>
        <row r="462">
          <cell r="A462" t="str">
            <v>25800-3</v>
          </cell>
          <cell r="B462" t="str">
            <v>TAPÓN DE INSPECCIÓNDE BRONCE TI-150x110 MM</v>
          </cell>
          <cell r="C462" t="str">
            <v>U</v>
          </cell>
          <cell r="D462">
            <v>0</v>
          </cell>
          <cell r="E462">
            <v>0</v>
          </cell>
          <cell r="F462">
            <v>71.17</v>
          </cell>
        </row>
        <row r="463">
          <cell r="A463" t="str">
            <v>25800-4</v>
          </cell>
          <cell r="B463" t="str">
            <v>TAPÓN DE INSPECCIÓNDE BRONCE TI-125x75 MM</v>
          </cell>
          <cell r="C463" t="str">
            <v>U</v>
          </cell>
          <cell r="D463">
            <v>0</v>
          </cell>
          <cell r="E463">
            <v>0</v>
          </cell>
          <cell r="F463">
            <v>42.23</v>
          </cell>
        </row>
        <row r="464">
          <cell r="A464">
            <v>25900</v>
          </cell>
          <cell r="B464" t="str">
            <v>REJILLA CAR-50x30 CM DE HIERRO FUNDIDO</v>
          </cell>
          <cell r="C464" t="str">
            <v>U</v>
          </cell>
          <cell r="D464">
            <v>0</v>
          </cell>
          <cell r="E464">
            <v>0</v>
          </cell>
          <cell r="F464">
            <v>66.709999999999994</v>
          </cell>
        </row>
        <row r="465">
          <cell r="A465">
            <v>25910</v>
          </cell>
          <cell r="B465" t="str">
            <v>REJILLA DE PVC D=6"</v>
          </cell>
          <cell r="C465" t="str">
            <v>U</v>
          </cell>
          <cell r="D465">
            <v>0</v>
          </cell>
          <cell r="E465">
            <v>0</v>
          </cell>
          <cell r="F465">
            <v>10.8</v>
          </cell>
        </row>
        <row r="466">
          <cell r="A466">
            <v>25912</v>
          </cell>
          <cell r="B466" t="str">
            <v>REJILLA DE PVC D=4"</v>
          </cell>
          <cell r="C466" t="str">
            <v>U</v>
          </cell>
          <cell r="D466">
            <v>0</v>
          </cell>
          <cell r="E466">
            <v>0</v>
          </cell>
          <cell r="F466">
            <v>9</v>
          </cell>
        </row>
        <row r="467">
          <cell r="A467" t="str">
            <v>25912-1</v>
          </cell>
          <cell r="B467" t="str">
            <v>REJILLA DE PVC D=3"</v>
          </cell>
          <cell r="C467" t="str">
            <v>U</v>
          </cell>
          <cell r="D467">
            <v>0</v>
          </cell>
          <cell r="E467">
            <v>0</v>
          </cell>
          <cell r="F467">
            <v>4.5</v>
          </cell>
        </row>
        <row r="468">
          <cell r="A468">
            <v>465</v>
          </cell>
          <cell r="B468" t="str">
            <v>ACCESORIOS DE AA.LL</v>
          </cell>
          <cell r="C468" t="str">
            <v>u</v>
          </cell>
          <cell r="D468">
            <v>2</v>
          </cell>
          <cell r="E468">
            <v>0</v>
          </cell>
          <cell r="F468">
            <v>0</v>
          </cell>
        </row>
        <row r="469">
          <cell r="A469">
            <v>26000</v>
          </cell>
          <cell r="B469" t="str">
            <v>YEE PVC  SCHEDULE 40  D: 8"</v>
          </cell>
          <cell r="C469" t="str">
            <v>UNIDAD</v>
          </cell>
          <cell r="D469">
            <v>0</v>
          </cell>
          <cell r="E469">
            <v>32.29</v>
          </cell>
          <cell r="F469">
            <v>43.59</v>
          </cell>
        </row>
        <row r="470">
          <cell r="A470">
            <v>26100</v>
          </cell>
          <cell r="B470" t="str">
            <v>YEE PVC  SCHEDULE 40  D: 6"</v>
          </cell>
          <cell r="C470" t="str">
            <v>UNIDAD</v>
          </cell>
          <cell r="D470">
            <v>0</v>
          </cell>
          <cell r="E470">
            <v>14.31</v>
          </cell>
          <cell r="F470">
            <v>15.12</v>
          </cell>
        </row>
        <row r="471">
          <cell r="A471">
            <v>26200</v>
          </cell>
          <cell r="B471" t="str">
            <v>YEE PVC  SCHEDULE 40  D: 4"</v>
          </cell>
          <cell r="C471" t="str">
            <v>UNIDAD</v>
          </cell>
          <cell r="D471">
            <v>0</v>
          </cell>
          <cell r="E471">
            <v>3.9740000000000002</v>
          </cell>
          <cell r="F471">
            <v>7.2</v>
          </cell>
        </row>
        <row r="472">
          <cell r="A472">
            <v>26300</v>
          </cell>
          <cell r="B472" t="str">
            <v>YEE PVC  SCHEDULE 40  D: 3"</v>
          </cell>
          <cell r="C472" t="str">
            <v>UNIDAD</v>
          </cell>
          <cell r="D472">
            <v>0</v>
          </cell>
          <cell r="E472">
            <v>2.1339999999999999</v>
          </cell>
          <cell r="F472">
            <v>2.88</v>
          </cell>
        </row>
        <row r="473">
          <cell r="A473">
            <v>26400</v>
          </cell>
          <cell r="B473" t="str">
            <v>YEE RED PVC  SCHEDULE 40  D: 6" x 4"</v>
          </cell>
          <cell r="C473" t="str">
            <v>UNIDAD</v>
          </cell>
          <cell r="D473">
            <v>0</v>
          </cell>
          <cell r="E473">
            <v>10.52</v>
          </cell>
          <cell r="F473">
            <v>14.2</v>
          </cell>
        </row>
        <row r="474">
          <cell r="A474">
            <v>26500</v>
          </cell>
          <cell r="B474" t="str">
            <v>YEE RED PVC  SCHEDULE 40  D: 4" x 3"</v>
          </cell>
          <cell r="C474" t="str">
            <v>UNIDAD</v>
          </cell>
          <cell r="D474">
            <v>0</v>
          </cell>
          <cell r="E474">
            <v>3.7250000000000001</v>
          </cell>
          <cell r="F474">
            <v>5.03</v>
          </cell>
        </row>
        <row r="475">
          <cell r="A475">
            <v>26600</v>
          </cell>
          <cell r="B475" t="str">
            <v>CODO PVC SCHEDULE 40 D: 6" x 90</v>
          </cell>
          <cell r="C475" t="str">
            <v>UNIDAD</v>
          </cell>
          <cell r="D475">
            <v>56</v>
          </cell>
          <cell r="E475">
            <v>13.335000000000001</v>
          </cell>
          <cell r="F475">
            <v>18</v>
          </cell>
        </row>
        <row r="476">
          <cell r="A476">
            <v>26700</v>
          </cell>
          <cell r="B476" t="str">
            <v>CODO PVC SCHEDULE 40 D: 4" x 90</v>
          </cell>
          <cell r="C476" t="str">
            <v>UNIDAD</v>
          </cell>
          <cell r="D476">
            <v>12</v>
          </cell>
          <cell r="E476">
            <v>2.1930000000000001</v>
          </cell>
          <cell r="F476">
            <v>2.96</v>
          </cell>
        </row>
        <row r="477">
          <cell r="A477">
            <v>26800</v>
          </cell>
          <cell r="B477" t="str">
            <v>CODO PVC SCHEDULE 40 D: 3" x 90</v>
          </cell>
          <cell r="C477" t="str">
            <v>UNIDAD</v>
          </cell>
          <cell r="D477">
            <v>0</v>
          </cell>
          <cell r="E477">
            <v>1.2190000000000001</v>
          </cell>
          <cell r="F477">
            <v>1.65</v>
          </cell>
        </row>
        <row r="478">
          <cell r="A478">
            <v>26900</v>
          </cell>
          <cell r="B478" t="str">
            <v>CODO PVC SCHEDULE 40 D: 8" x 45</v>
          </cell>
          <cell r="C478" t="str">
            <v>UNIDAD</v>
          </cell>
          <cell r="D478">
            <v>0</v>
          </cell>
          <cell r="E478">
            <v>21.56</v>
          </cell>
          <cell r="F478">
            <v>29.11</v>
          </cell>
        </row>
        <row r="479">
          <cell r="A479">
            <v>27000</v>
          </cell>
          <cell r="B479" t="str">
            <v>CODO PVC SCHEDULE 40 D: 6" x 45</v>
          </cell>
          <cell r="C479" t="str">
            <v>UNIDAD</v>
          </cell>
          <cell r="D479">
            <v>30</v>
          </cell>
          <cell r="E479">
            <v>12.207000000000001</v>
          </cell>
          <cell r="F479">
            <v>16.48</v>
          </cell>
        </row>
        <row r="480">
          <cell r="A480">
            <v>27100</v>
          </cell>
          <cell r="B480" t="str">
            <v>CODO PVC SCHEDULE 40 D: 4" x 45</v>
          </cell>
          <cell r="C480" t="str">
            <v>UNIDAD</v>
          </cell>
          <cell r="D480">
            <v>18</v>
          </cell>
          <cell r="E480">
            <v>1.7470000000000001</v>
          </cell>
          <cell r="F480">
            <v>2.36</v>
          </cell>
        </row>
        <row r="481">
          <cell r="A481">
            <v>27200</v>
          </cell>
          <cell r="B481" t="str">
            <v>CODO PVC SCHEDULE 40 D: 8" x 90</v>
          </cell>
          <cell r="C481" t="str">
            <v>UNIDAD</v>
          </cell>
          <cell r="D481">
            <v>0</v>
          </cell>
          <cell r="E481">
            <v>18.07</v>
          </cell>
          <cell r="F481">
            <v>24.39</v>
          </cell>
        </row>
        <row r="482">
          <cell r="A482">
            <v>27300</v>
          </cell>
          <cell r="B482" t="str">
            <v>BUSHING PVC SCHEDULE 40 D: 8" x 6"</v>
          </cell>
          <cell r="C482" t="str">
            <v>UNIDAD</v>
          </cell>
          <cell r="D482">
            <v>0</v>
          </cell>
          <cell r="E482">
            <v>19.23</v>
          </cell>
          <cell r="F482">
            <v>25.96</v>
          </cell>
        </row>
        <row r="483">
          <cell r="A483">
            <v>27400</v>
          </cell>
          <cell r="B483" t="str">
            <v>BUSHING PVC SCHEDULE 40 D: 6" x 4"</v>
          </cell>
          <cell r="C483" t="str">
            <v>UNIDAD</v>
          </cell>
          <cell r="D483">
            <v>0</v>
          </cell>
          <cell r="E483">
            <v>5.64</v>
          </cell>
          <cell r="F483">
            <v>6.45</v>
          </cell>
        </row>
        <row r="484">
          <cell r="A484">
            <v>27500</v>
          </cell>
          <cell r="B484" t="str">
            <v>BUSHING PVC SCHEDULE 40 D: 4" x 3"</v>
          </cell>
          <cell r="C484" t="str">
            <v>UNIDAD</v>
          </cell>
          <cell r="D484">
            <v>0</v>
          </cell>
          <cell r="E484">
            <v>1.508</v>
          </cell>
          <cell r="F484">
            <v>2.04</v>
          </cell>
        </row>
        <row r="485">
          <cell r="A485">
            <v>27600</v>
          </cell>
          <cell r="B485" t="str">
            <v xml:space="preserve">TEE PVC SCHEDULE 40 D: 3" </v>
          </cell>
          <cell r="C485" t="str">
            <v>UNIDAD</v>
          </cell>
          <cell r="D485">
            <v>0</v>
          </cell>
          <cell r="E485">
            <v>0</v>
          </cell>
          <cell r="F485">
            <v>0</v>
          </cell>
        </row>
        <row r="486">
          <cell r="A486">
            <v>27700</v>
          </cell>
          <cell r="B486" t="str">
            <v>UNION PVC SCEDULE 40 D: 8"</v>
          </cell>
          <cell r="C486" t="str">
            <v>UNIDAD</v>
          </cell>
          <cell r="D486">
            <v>0</v>
          </cell>
          <cell r="E486">
            <v>12.252000000000001</v>
          </cell>
          <cell r="F486">
            <v>16.54</v>
          </cell>
        </row>
        <row r="487">
          <cell r="A487">
            <v>27800</v>
          </cell>
          <cell r="B487" t="str">
            <v>UNION PVC SCEDULE 40 D: 6"</v>
          </cell>
          <cell r="C487" t="str">
            <v>UNIDAD</v>
          </cell>
          <cell r="D487">
            <v>0</v>
          </cell>
          <cell r="E487">
            <v>11.393000000000001</v>
          </cell>
          <cell r="F487">
            <v>9.27</v>
          </cell>
        </row>
        <row r="488">
          <cell r="A488">
            <v>27900</v>
          </cell>
          <cell r="B488" t="str">
            <v>UNION PVC SCEDULE 40 D: 4"</v>
          </cell>
          <cell r="C488" t="str">
            <v>UNIDAD</v>
          </cell>
          <cell r="D488">
            <v>0</v>
          </cell>
          <cell r="E488">
            <v>3.4969999999999999</v>
          </cell>
          <cell r="F488">
            <v>3.06</v>
          </cell>
        </row>
        <row r="489">
          <cell r="A489">
            <v>28000</v>
          </cell>
          <cell r="B489" t="str">
            <v>UNION PVC SCEDULE 40 D: 3"</v>
          </cell>
          <cell r="C489" t="str">
            <v>UNIDAD</v>
          </cell>
          <cell r="D489">
            <v>0</v>
          </cell>
          <cell r="E489">
            <v>1.821</v>
          </cell>
          <cell r="F489">
            <v>2.25</v>
          </cell>
        </row>
        <row r="490">
          <cell r="A490">
            <v>28100</v>
          </cell>
          <cell r="B490" t="str">
            <v>OATEY PVC CEMENT-CLEAR (  PEGANTE)</v>
          </cell>
          <cell r="C490" t="str">
            <v>GALON</v>
          </cell>
          <cell r="D490">
            <v>7</v>
          </cell>
          <cell r="E490">
            <v>11.125999999999999</v>
          </cell>
          <cell r="F490">
            <v>15.02</v>
          </cell>
        </row>
        <row r="491">
          <cell r="A491">
            <v>28200</v>
          </cell>
          <cell r="B491" t="str">
            <v>OATEY ALL PURPOSE PVC CEMENT (LIMPIANTE)</v>
          </cell>
          <cell r="C491" t="str">
            <v>GALON</v>
          </cell>
          <cell r="D491">
            <v>6</v>
          </cell>
          <cell r="E491">
            <v>8.5410000000000004</v>
          </cell>
          <cell r="F491">
            <v>11.53</v>
          </cell>
        </row>
        <row r="492">
          <cell r="A492">
            <v>28300</v>
          </cell>
          <cell r="B492" t="str">
            <v>TEFLON EN CINTA</v>
          </cell>
          <cell r="C492" t="str">
            <v>UNIDAD</v>
          </cell>
          <cell r="D492">
            <v>0</v>
          </cell>
          <cell r="E492">
            <v>1.554</v>
          </cell>
          <cell r="F492">
            <v>2.1</v>
          </cell>
        </row>
        <row r="493">
          <cell r="A493">
            <v>28400</v>
          </cell>
          <cell r="B493" t="str">
            <v>ADAPTADOR HILO EXTERIOR ROSC /PEG D: 3"</v>
          </cell>
          <cell r="C493" t="str">
            <v>U</v>
          </cell>
          <cell r="D493">
            <v>0</v>
          </cell>
          <cell r="E493">
            <v>7.45</v>
          </cell>
          <cell r="F493">
            <v>10.06</v>
          </cell>
        </row>
        <row r="494">
          <cell r="A494">
            <v>28500</v>
          </cell>
          <cell r="B494" t="str">
            <v>UNION UNIVERSAL PVC D=3"</v>
          </cell>
          <cell r="C494" t="str">
            <v>U</v>
          </cell>
          <cell r="D494">
            <v>0</v>
          </cell>
          <cell r="E494">
            <v>15.2</v>
          </cell>
          <cell r="F494">
            <v>20.52</v>
          </cell>
        </row>
        <row r="495">
          <cell r="A495">
            <v>28600</v>
          </cell>
          <cell r="B495" t="str">
            <v>VALV DE COMPUERTA D: 3"</v>
          </cell>
          <cell r="C495" t="str">
            <v>U</v>
          </cell>
          <cell r="D495">
            <v>0</v>
          </cell>
          <cell r="E495">
            <v>0</v>
          </cell>
          <cell r="F495">
            <v>151.19999999999999</v>
          </cell>
        </row>
        <row r="496">
          <cell r="A496">
            <v>28700</v>
          </cell>
          <cell r="B496" t="str">
            <v>VALV CHECK D: 3"</v>
          </cell>
          <cell r="C496" t="str">
            <v>U</v>
          </cell>
          <cell r="D496">
            <v>0</v>
          </cell>
          <cell r="E496">
            <v>0</v>
          </cell>
          <cell r="F496">
            <v>157.5</v>
          </cell>
        </row>
        <row r="497">
          <cell r="A497">
            <v>28702</v>
          </cell>
          <cell r="B497" t="str">
            <v>Bomba electrosumergible 2,8Kw (3,7HP) Flygt 80gpm</v>
          </cell>
          <cell r="C497" t="str">
            <v>U</v>
          </cell>
          <cell r="D497">
            <v>0</v>
          </cell>
          <cell r="E497">
            <v>0</v>
          </cell>
          <cell r="F497">
            <v>1150</v>
          </cell>
        </row>
        <row r="498">
          <cell r="A498">
            <v>28703</v>
          </cell>
          <cell r="B498" t="str">
            <v>Tablero eléctrico con 2 arrancadores para bombas de 2,8Kw</v>
          </cell>
          <cell r="C498" t="str">
            <v>U</v>
          </cell>
          <cell r="D498">
            <v>0</v>
          </cell>
          <cell r="E498">
            <v>0</v>
          </cell>
          <cell r="F498">
            <v>1950</v>
          </cell>
        </row>
        <row r="499">
          <cell r="A499">
            <v>28704</v>
          </cell>
          <cell r="B499" t="str">
            <v>Reguladores de nivel #5828803</v>
          </cell>
          <cell r="C499" t="str">
            <v>glb</v>
          </cell>
          <cell r="D499">
            <v>0</v>
          </cell>
          <cell r="E499">
            <v>0</v>
          </cell>
          <cell r="F499">
            <v>380</v>
          </cell>
        </row>
        <row r="500">
          <cell r="A500">
            <v>497</v>
          </cell>
          <cell r="B500" t="str">
            <v>ÁNGULO 50X3MM, PESO=13.71KG</v>
          </cell>
          <cell r="C500" t="str">
            <v>6 m</v>
          </cell>
          <cell r="D500">
            <v>17.899999999999999</v>
          </cell>
          <cell r="E500">
            <v>0</v>
          </cell>
          <cell r="F500">
            <v>0</v>
          </cell>
        </row>
        <row r="501">
          <cell r="A501">
            <v>498</v>
          </cell>
          <cell r="B501" t="str">
            <v>ÁNGULO 50X4MM, PESO=18.09KG</v>
          </cell>
          <cell r="C501" t="str">
            <v>6 m</v>
          </cell>
          <cell r="D501">
            <v>23.62</v>
          </cell>
          <cell r="E501">
            <v>84.841847826086948</v>
          </cell>
          <cell r="F501">
            <v>56.56</v>
          </cell>
        </row>
        <row r="502">
          <cell r="A502" t="str">
            <v>28800-001</v>
          </cell>
          <cell r="B502" t="str">
            <v>TUBERÍA U/Z D=400mm 1.25 mpa</v>
          </cell>
          <cell r="C502" t="str">
            <v>ML</v>
          </cell>
          <cell r="D502">
            <v>60</v>
          </cell>
          <cell r="E502">
            <v>0</v>
          </cell>
          <cell r="F502">
            <v>170.1</v>
          </cell>
        </row>
        <row r="503">
          <cell r="A503">
            <v>500</v>
          </cell>
          <cell r="B503" t="str">
            <v>ÁNGULO 50X6MM, PESO=26.58KG</v>
          </cell>
          <cell r="C503" t="str">
            <v>6 m</v>
          </cell>
          <cell r="D503">
            <v>34.69</v>
          </cell>
          <cell r="E503" t="e">
            <v>#VALUE!</v>
          </cell>
        </row>
        <row r="504">
          <cell r="A504">
            <v>501</v>
          </cell>
          <cell r="B504" t="str">
            <v>ÁNGULO 60X6MM, PESO= 32.54KG</v>
          </cell>
          <cell r="C504" t="str">
            <v>6 m</v>
          </cell>
          <cell r="D504">
            <v>46.29</v>
          </cell>
          <cell r="E504">
            <v>22.498804347826088</v>
          </cell>
          <cell r="F504">
            <v>15</v>
          </cell>
        </row>
        <row r="505">
          <cell r="A505">
            <v>502</v>
          </cell>
          <cell r="B505" t="str">
            <v>ÁNGULO 60X8MM, PESO= 42.52KG</v>
          </cell>
          <cell r="C505" t="str">
            <v>6 m</v>
          </cell>
          <cell r="D505">
            <v>61.1</v>
          </cell>
          <cell r="E505">
            <v>46.56</v>
          </cell>
          <cell r="F505">
            <v>31.04</v>
          </cell>
        </row>
        <row r="506">
          <cell r="A506">
            <v>28800</v>
          </cell>
          <cell r="B506" t="str">
            <v>TAPON REGISTRO PVC SCHEDULE 40 D: 8"</v>
          </cell>
          <cell r="C506" t="str">
            <v>UNIDAD</v>
          </cell>
          <cell r="D506">
            <v>0</v>
          </cell>
          <cell r="E506">
            <v>55.884</v>
          </cell>
          <cell r="F506">
            <v>75.44</v>
          </cell>
        </row>
        <row r="507">
          <cell r="A507">
            <v>28900</v>
          </cell>
          <cell r="B507" t="str">
            <v>TAPON REGISTRO PVC SCHEDULE 40 D: 6"</v>
          </cell>
          <cell r="C507" t="str">
            <v>UNIDAD</v>
          </cell>
          <cell r="D507">
            <v>0</v>
          </cell>
          <cell r="E507">
            <v>8.8520000000000003</v>
          </cell>
          <cell r="F507">
            <v>8.51</v>
          </cell>
        </row>
        <row r="508">
          <cell r="A508">
            <v>29000</v>
          </cell>
          <cell r="B508" t="str">
            <v>TAPON REGISTRO PVC SCHEDULE 40 D: 4"</v>
          </cell>
          <cell r="C508" t="str">
            <v>UNIDAD</v>
          </cell>
          <cell r="D508">
            <v>0</v>
          </cell>
          <cell r="E508">
            <v>3.3460000000000001</v>
          </cell>
          <cell r="F508">
            <v>4.5199999999999996</v>
          </cell>
        </row>
        <row r="509">
          <cell r="A509">
            <v>29100</v>
          </cell>
          <cell r="B509" t="str">
            <v>TAPON REGISTRO PVC SCHEDULE 40 D: 3"</v>
          </cell>
          <cell r="C509" t="str">
            <v>UNIDAD</v>
          </cell>
          <cell r="D509">
            <v>0</v>
          </cell>
          <cell r="E509">
            <v>1.74</v>
          </cell>
          <cell r="F509">
            <v>2.35</v>
          </cell>
        </row>
        <row r="510">
          <cell r="A510">
            <v>507</v>
          </cell>
          <cell r="B510" t="str">
            <v>ÁNGULO DOBLADO 20X20X2 MM PESO= 3.48 KG.</v>
          </cell>
          <cell r="C510" t="str">
            <v>kg</v>
          </cell>
          <cell r="D510">
            <v>1.4</v>
          </cell>
          <cell r="E510">
            <v>3.8874999999999997</v>
          </cell>
          <cell r="F510">
            <v>2.59</v>
          </cell>
        </row>
        <row r="511">
          <cell r="A511">
            <v>508</v>
          </cell>
          <cell r="B511" t="str">
            <v>MATERIAL DEL SISTEMA CONTRA INCENDIOS</v>
          </cell>
          <cell r="C511" t="str">
            <v>kg</v>
          </cell>
          <cell r="D511">
            <v>1.4</v>
          </cell>
          <cell r="E511">
            <v>5.1375000000000002</v>
          </cell>
          <cell r="F511">
            <v>3.43</v>
          </cell>
        </row>
        <row r="512">
          <cell r="A512">
            <v>29202</v>
          </cell>
          <cell r="B512" t="str">
            <v xml:space="preserve">TUBO  SCH 40  A53 D: 1 " </v>
          </cell>
          <cell r="C512" t="str">
            <v>M</v>
          </cell>
          <cell r="D512">
            <v>624</v>
          </cell>
          <cell r="E512">
            <v>3.01</v>
          </cell>
          <cell r="F512">
            <v>4.03</v>
          </cell>
        </row>
        <row r="513">
          <cell r="A513">
            <v>29200</v>
          </cell>
          <cell r="B513" t="str">
            <v xml:space="preserve">TUBO  SCH 40  A53 D: 1-1/4 " </v>
          </cell>
          <cell r="C513" t="str">
            <v>M</v>
          </cell>
          <cell r="D513">
            <v>0</v>
          </cell>
          <cell r="E513">
            <v>4.17</v>
          </cell>
          <cell r="F513">
            <v>0</v>
          </cell>
        </row>
        <row r="514">
          <cell r="A514">
            <v>29300</v>
          </cell>
          <cell r="B514" t="str">
            <v xml:space="preserve">TUBO  SCH 40  A53 D: 1-1/2 " </v>
          </cell>
          <cell r="C514" t="str">
            <v>M</v>
          </cell>
          <cell r="D514">
            <v>414</v>
          </cell>
          <cell r="E514">
            <v>4.59</v>
          </cell>
          <cell r="F514">
            <v>6.55</v>
          </cell>
        </row>
        <row r="515">
          <cell r="A515">
            <v>29302</v>
          </cell>
          <cell r="B515" t="str">
            <v xml:space="preserve">TUBO  SCH 40  A53 D: 2 " </v>
          </cell>
          <cell r="C515" t="str">
            <v>M</v>
          </cell>
          <cell r="D515">
            <v>666</v>
          </cell>
          <cell r="E515">
            <v>6.41</v>
          </cell>
          <cell r="F515">
            <v>8.2799999999999994</v>
          </cell>
        </row>
        <row r="516">
          <cell r="A516">
            <v>29400</v>
          </cell>
          <cell r="B516" t="str">
            <v xml:space="preserve">TUBO  SCH 40  A53 D: 2-1/2 " </v>
          </cell>
          <cell r="C516" t="str">
            <v>M</v>
          </cell>
          <cell r="D516">
            <v>2172</v>
          </cell>
          <cell r="E516">
            <v>10.27</v>
          </cell>
          <cell r="F516">
            <v>13.69</v>
          </cell>
        </row>
        <row r="517">
          <cell r="A517">
            <v>29500</v>
          </cell>
          <cell r="B517" t="str">
            <v xml:space="preserve">TUBO  SCH 40  A53 D: 3 " </v>
          </cell>
          <cell r="C517" t="str">
            <v>M</v>
          </cell>
          <cell r="D517">
            <v>54</v>
          </cell>
          <cell r="E517">
            <v>13.47</v>
          </cell>
          <cell r="F517">
            <v>17.55</v>
          </cell>
        </row>
        <row r="518">
          <cell r="A518">
            <v>29600</v>
          </cell>
          <cell r="B518" t="str">
            <v xml:space="preserve">TUBO  SCH 40  A53 D: 4 " </v>
          </cell>
          <cell r="C518" t="str">
            <v>M</v>
          </cell>
          <cell r="D518">
            <v>438</v>
          </cell>
          <cell r="E518">
            <v>19.989999999999998</v>
          </cell>
          <cell r="F518">
            <v>23.24</v>
          </cell>
        </row>
        <row r="519">
          <cell r="A519">
            <v>29700</v>
          </cell>
          <cell r="B519" t="str">
            <v xml:space="preserve">TUBO  SCH 40  A53 D: 6 " </v>
          </cell>
          <cell r="C519" t="str">
            <v>M</v>
          </cell>
          <cell r="D519">
            <v>166</v>
          </cell>
          <cell r="E519">
            <v>37.130000000000003</v>
          </cell>
          <cell r="F519">
            <v>43.41</v>
          </cell>
        </row>
        <row r="520">
          <cell r="A520">
            <v>517</v>
          </cell>
          <cell r="B520" t="str">
            <v>ANGULO GALVANIZADO 3/4"X3/4"X10"</v>
          </cell>
          <cell r="C520" t="str">
            <v>u</v>
          </cell>
          <cell r="D520">
            <v>4534</v>
          </cell>
          <cell r="E520">
            <v>18.18</v>
          </cell>
          <cell r="F520">
            <v>12.12</v>
          </cell>
        </row>
        <row r="521">
          <cell r="A521">
            <v>518</v>
          </cell>
          <cell r="B521" t="str">
            <v>SOPORTERIA</v>
          </cell>
          <cell r="C521" t="str">
            <v>u</v>
          </cell>
          <cell r="D521">
            <v>0.93</v>
          </cell>
          <cell r="E521">
            <v>27.934874999999998</v>
          </cell>
          <cell r="F521">
            <v>18.62</v>
          </cell>
        </row>
        <row r="522">
          <cell r="A522">
            <v>29800</v>
          </cell>
          <cell r="B522" t="str">
            <v xml:space="preserve">SOPORTES T/ESTRIBO  GALV D: 4" </v>
          </cell>
          <cell r="C522" t="str">
            <v>U</v>
          </cell>
          <cell r="D522">
            <v>54</v>
          </cell>
          <cell r="E522">
            <v>0.54</v>
          </cell>
          <cell r="F522">
            <v>0.73</v>
          </cell>
        </row>
        <row r="523">
          <cell r="A523">
            <v>29900</v>
          </cell>
          <cell r="B523" t="str">
            <v xml:space="preserve">SOPORTES T/P GALV D: 3" </v>
          </cell>
          <cell r="C523" t="str">
            <v>U</v>
          </cell>
          <cell r="D523">
            <v>24</v>
          </cell>
          <cell r="E523">
            <v>0.4</v>
          </cell>
          <cell r="F523">
            <v>0.54</v>
          </cell>
        </row>
        <row r="524">
          <cell r="A524">
            <v>30000</v>
          </cell>
          <cell r="B524" t="str">
            <v xml:space="preserve">SOPORTES T/P GALV D: 2-1/2" </v>
          </cell>
          <cell r="C524" t="str">
            <v>U</v>
          </cell>
          <cell r="D524">
            <v>350</v>
          </cell>
          <cell r="E524">
            <v>0.4</v>
          </cell>
          <cell r="F524">
            <v>0.54</v>
          </cell>
        </row>
        <row r="525">
          <cell r="A525">
            <v>30000</v>
          </cell>
          <cell r="B525" t="str">
            <v xml:space="preserve">SOPORTES T/P GALV D: 2" </v>
          </cell>
          <cell r="C525" t="str">
            <v>U</v>
          </cell>
          <cell r="D525">
            <v>224</v>
          </cell>
          <cell r="E525">
            <v>0.23</v>
          </cell>
          <cell r="F525">
            <v>0.31</v>
          </cell>
        </row>
        <row r="526">
          <cell r="A526">
            <v>30100</v>
          </cell>
          <cell r="B526" t="str">
            <v xml:space="preserve">SOPORTES T/P GALV D: 1-1/2" </v>
          </cell>
          <cell r="C526" t="str">
            <v>U</v>
          </cell>
          <cell r="D526">
            <v>100</v>
          </cell>
          <cell r="E526">
            <v>0.22</v>
          </cell>
          <cell r="F526">
            <v>0.3</v>
          </cell>
        </row>
        <row r="527">
          <cell r="A527" t="str">
            <v>30100-1</v>
          </cell>
          <cell r="B527" t="str">
            <v xml:space="preserve">SOPORTES T/P GALV D: 1" </v>
          </cell>
          <cell r="C527" t="str">
            <v>U</v>
          </cell>
          <cell r="D527">
            <v>550</v>
          </cell>
          <cell r="E527">
            <v>0.2</v>
          </cell>
          <cell r="F527">
            <v>0.27</v>
          </cell>
        </row>
        <row r="528">
          <cell r="A528">
            <v>30200</v>
          </cell>
          <cell r="B528" t="str">
            <v>PERNOS EN U GALV D: 6"</v>
          </cell>
          <cell r="C528" t="str">
            <v>U</v>
          </cell>
          <cell r="D528">
            <v>40</v>
          </cell>
          <cell r="E528">
            <v>3.98</v>
          </cell>
          <cell r="F528">
            <v>5.37</v>
          </cell>
        </row>
        <row r="529">
          <cell r="A529">
            <v>30300</v>
          </cell>
          <cell r="B529" t="str">
            <v>PERNOS EN U GALV D: 4"</v>
          </cell>
          <cell r="C529" t="str">
            <v>U</v>
          </cell>
          <cell r="D529">
            <v>50</v>
          </cell>
          <cell r="E529">
            <v>1.86</v>
          </cell>
          <cell r="F529">
            <v>2.5099999999999998</v>
          </cell>
        </row>
        <row r="530">
          <cell r="A530">
            <v>30400</v>
          </cell>
          <cell r="B530" t="str">
            <v>PERNOS EN U GALV D: 2-1/2"</v>
          </cell>
          <cell r="C530" t="str">
            <v>U</v>
          </cell>
          <cell r="D530">
            <v>30</v>
          </cell>
          <cell r="E530">
            <v>1.51</v>
          </cell>
          <cell r="F530">
            <v>2.04</v>
          </cell>
        </row>
        <row r="531">
          <cell r="A531">
            <v>30500</v>
          </cell>
          <cell r="B531" t="str">
            <v>STRUT CLAMPS GALV D: 6</v>
          </cell>
          <cell r="C531" t="str">
            <v>U</v>
          </cell>
          <cell r="D531">
            <v>0</v>
          </cell>
          <cell r="E531">
            <v>0</v>
          </cell>
          <cell r="F531">
            <v>0</v>
          </cell>
        </row>
        <row r="532">
          <cell r="A532">
            <v>30600</v>
          </cell>
          <cell r="B532" t="str">
            <v>STRUT CLAMPS GALV D: 4</v>
          </cell>
          <cell r="C532" t="str">
            <v>U</v>
          </cell>
          <cell r="D532">
            <v>0</v>
          </cell>
          <cell r="E532">
            <v>0</v>
          </cell>
          <cell r="F532">
            <v>0</v>
          </cell>
        </row>
        <row r="533">
          <cell r="A533">
            <v>30700</v>
          </cell>
          <cell r="B533" t="str">
            <v>PERNO DE EXPANSION  3/8</v>
          </cell>
          <cell r="C533" t="str">
            <v>U</v>
          </cell>
          <cell r="D533">
            <v>450</v>
          </cell>
          <cell r="E533">
            <v>0.33</v>
          </cell>
          <cell r="F533">
            <v>0.45</v>
          </cell>
        </row>
        <row r="534">
          <cell r="A534">
            <v>30800</v>
          </cell>
          <cell r="B534" t="str">
            <v>TACOS DE EXPANSION 3/8</v>
          </cell>
          <cell r="C534" t="str">
            <v>U</v>
          </cell>
          <cell r="D534">
            <v>250</v>
          </cell>
          <cell r="E534">
            <v>0.253</v>
          </cell>
          <cell r="F534">
            <v>0.34</v>
          </cell>
        </row>
        <row r="535">
          <cell r="A535">
            <v>30900</v>
          </cell>
          <cell r="B535" t="str">
            <v>TACOS DE EXPANSION 1/2</v>
          </cell>
          <cell r="C535" t="str">
            <v>U</v>
          </cell>
          <cell r="D535">
            <v>500</v>
          </cell>
          <cell r="E535">
            <v>0.45400000000000001</v>
          </cell>
          <cell r="F535">
            <v>0.61</v>
          </cell>
        </row>
        <row r="536">
          <cell r="A536">
            <v>31000</v>
          </cell>
          <cell r="B536" t="str">
            <v>CANAL RANURADO</v>
          </cell>
          <cell r="C536" t="str">
            <v>U</v>
          </cell>
          <cell r="D536">
            <v>100</v>
          </cell>
          <cell r="E536">
            <v>15.75</v>
          </cell>
          <cell r="F536">
            <v>21.26</v>
          </cell>
        </row>
        <row r="537">
          <cell r="A537">
            <v>31100</v>
          </cell>
          <cell r="B537" t="str">
            <v>VARILLA ROSCADA 3/8</v>
          </cell>
          <cell r="C537" t="str">
            <v>U</v>
          </cell>
          <cell r="D537">
            <v>1500</v>
          </cell>
          <cell r="E537">
            <v>1.512</v>
          </cell>
          <cell r="F537">
            <v>2.04</v>
          </cell>
        </row>
        <row r="538">
          <cell r="A538">
            <v>31205</v>
          </cell>
          <cell r="B538" t="str">
            <v>SOPORTE</v>
          </cell>
          <cell r="C538" t="str">
            <v>U</v>
          </cell>
          <cell r="D538">
            <v>1422</v>
          </cell>
          <cell r="E538">
            <v>1195.3900000000001</v>
          </cell>
          <cell r="F538">
            <v>4.6900984528832632</v>
          </cell>
        </row>
        <row r="539">
          <cell r="A539">
            <v>536</v>
          </cell>
          <cell r="B539" t="str">
            <v>ANILLO DE CERA</v>
          </cell>
          <cell r="C539" t="str">
            <v>u</v>
          </cell>
          <cell r="D539">
            <v>3.21</v>
          </cell>
          <cell r="E539">
            <v>595.71</v>
          </cell>
          <cell r="F539">
            <v>397.14</v>
          </cell>
        </row>
        <row r="540">
          <cell r="A540">
            <v>537</v>
          </cell>
          <cell r="B540" t="str">
            <v>ACCESORIOS</v>
          </cell>
          <cell r="C540" t="str">
            <v>4000cc</v>
          </cell>
          <cell r="D540">
            <v>13.37</v>
          </cell>
          <cell r="E540">
            <v>76.459999999999994</v>
          </cell>
          <cell r="F540">
            <v>50.97</v>
          </cell>
        </row>
        <row r="541">
          <cell r="A541">
            <v>31300</v>
          </cell>
          <cell r="B541" t="str">
            <v>ACOPLAMIENTO RIGIDO FIRELOCK  D: 6  (VICTAULIC)</v>
          </cell>
          <cell r="C541" t="str">
            <v>UNIDAD</v>
          </cell>
          <cell r="D541">
            <v>36</v>
          </cell>
          <cell r="E541">
            <v>8.24</v>
          </cell>
          <cell r="F541">
            <v>28.32</v>
          </cell>
        </row>
        <row r="542">
          <cell r="A542">
            <v>31400</v>
          </cell>
          <cell r="B542" t="str">
            <v>ACOPLAMIENTO RIGIDO FIRELOCK  D: 4  (VICTAULIC)</v>
          </cell>
          <cell r="C542" t="str">
            <v>UNIDAD</v>
          </cell>
          <cell r="D542">
            <v>78</v>
          </cell>
          <cell r="E542">
            <v>4.7699999999999996</v>
          </cell>
          <cell r="F542">
            <v>19.57</v>
          </cell>
        </row>
        <row r="543">
          <cell r="A543">
            <v>31500</v>
          </cell>
          <cell r="B543" t="str">
            <v>ACOPLAMIENTO RIGIDO FIRELOCK  D: 3  (VICTAULIC)</v>
          </cell>
          <cell r="C543" t="str">
            <v>UNIDAD</v>
          </cell>
          <cell r="D543">
            <v>50</v>
          </cell>
          <cell r="E543">
            <v>3.35</v>
          </cell>
          <cell r="F543">
            <v>19.57</v>
          </cell>
        </row>
        <row r="544">
          <cell r="A544">
            <v>31600</v>
          </cell>
          <cell r="B544" t="str">
            <v>ACOPLAMIENTO RIGIDO FIRELOCK  D: 2-1/2  (VICTAULIC)</v>
          </cell>
          <cell r="C544" t="str">
            <v>UNIDAD</v>
          </cell>
          <cell r="D544">
            <v>200</v>
          </cell>
          <cell r="E544">
            <v>2.88</v>
          </cell>
          <cell r="F544">
            <v>19.57</v>
          </cell>
        </row>
        <row r="545">
          <cell r="A545" t="str">
            <v>31600-1</v>
          </cell>
          <cell r="B545" t="str">
            <v>ACOPLAMIENTO RIGIDO FIRELOCK  D: 2  (VICTAULIC)</v>
          </cell>
          <cell r="C545" t="str">
            <v>UNIDAD</v>
          </cell>
          <cell r="D545">
            <v>4</v>
          </cell>
          <cell r="E545">
            <v>2.5</v>
          </cell>
          <cell r="F545">
            <v>10.08</v>
          </cell>
        </row>
        <row r="546">
          <cell r="A546">
            <v>31800</v>
          </cell>
          <cell r="B546" t="str">
            <v>CODO RANURADO H/N D: 6" x 90</v>
          </cell>
          <cell r="C546" t="str">
            <v>UNIDAD</v>
          </cell>
          <cell r="D546">
            <v>5</v>
          </cell>
          <cell r="E546">
            <v>37.82</v>
          </cell>
          <cell r="F546">
            <v>20.63</v>
          </cell>
        </row>
        <row r="547">
          <cell r="A547">
            <v>31900</v>
          </cell>
          <cell r="B547" t="str">
            <v>CODO RANURADO H/N D: 4" x 90</v>
          </cell>
          <cell r="C547" t="str">
            <v>UNIDAD</v>
          </cell>
          <cell r="D547">
            <v>22</v>
          </cell>
          <cell r="E547">
            <v>13.36</v>
          </cell>
          <cell r="F547">
            <v>7.19</v>
          </cell>
        </row>
        <row r="548">
          <cell r="A548">
            <v>32000</v>
          </cell>
          <cell r="B548" t="str">
            <v>CODO RANURADO H/N D: 3" x 90</v>
          </cell>
          <cell r="C548" t="str">
            <v>UNIDAD</v>
          </cell>
          <cell r="D548">
            <v>30</v>
          </cell>
          <cell r="E548">
            <v>12.26</v>
          </cell>
          <cell r="F548">
            <v>5.47</v>
          </cell>
        </row>
        <row r="549">
          <cell r="A549">
            <v>32100</v>
          </cell>
          <cell r="B549" t="str">
            <v>CODO RANURADO H/N D: 2-1/2 x 90</v>
          </cell>
          <cell r="C549" t="str">
            <v>UNIDAD</v>
          </cell>
          <cell r="D549">
            <v>78</v>
          </cell>
          <cell r="E549">
            <v>6.61</v>
          </cell>
          <cell r="F549">
            <v>4.87</v>
          </cell>
        </row>
        <row r="550">
          <cell r="A550">
            <v>32200</v>
          </cell>
          <cell r="B550" t="str">
            <v>CODO RANURADO H/N D: 6" x 45</v>
          </cell>
          <cell r="C550" t="str">
            <v>UNIDAD</v>
          </cell>
          <cell r="D550">
            <v>0</v>
          </cell>
          <cell r="E550">
            <v>0</v>
          </cell>
          <cell r="F550">
            <v>0</v>
          </cell>
        </row>
        <row r="551">
          <cell r="A551">
            <v>32300</v>
          </cell>
          <cell r="B551" t="str">
            <v>CODO RANURADO H/N D: 4" x 45</v>
          </cell>
          <cell r="C551" t="str">
            <v>UNIDAD</v>
          </cell>
          <cell r="D551">
            <v>0</v>
          </cell>
          <cell r="E551">
            <v>0</v>
          </cell>
          <cell r="F551">
            <v>0</v>
          </cell>
        </row>
        <row r="552">
          <cell r="A552">
            <v>32400</v>
          </cell>
          <cell r="B552" t="str">
            <v>CODO RANURADO H/N D: 3" x 45</v>
          </cell>
          <cell r="C552" t="str">
            <v>UNIDAD</v>
          </cell>
          <cell r="D552">
            <v>8</v>
          </cell>
          <cell r="E552">
            <v>12.26</v>
          </cell>
          <cell r="F552">
            <v>12.56</v>
          </cell>
        </row>
        <row r="553">
          <cell r="A553">
            <v>32500</v>
          </cell>
          <cell r="B553" t="str">
            <v>CODO RANURADO H/N D: 2-1/2" x 45</v>
          </cell>
          <cell r="C553" t="str">
            <v>UNIDAD</v>
          </cell>
          <cell r="D553">
            <v>8</v>
          </cell>
          <cell r="E553">
            <v>6.91</v>
          </cell>
          <cell r="F553">
            <v>9.44</v>
          </cell>
        </row>
        <row r="554">
          <cell r="A554">
            <v>32800</v>
          </cell>
          <cell r="B554" t="str">
            <v>REDUCCION DE ACERO NEGRO RANURADO D: 3" x 2-1/2"</v>
          </cell>
          <cell r="C554" t="str">
            <v>UNIDAD</v>
          </cell>
          <cell r="D554">
            <v>10</v>
          </cell>
          <cell r="E554">
            <v>9.6999999999999993</v>
          </cell>
          <cell r="F554">
            <v>7.19</v>
          </cell>
        </row>
        <row r="555">
          <cell r="A555">
            <v>32900</v>
          </cell>
          <cell r="B555" t="str">
            <v>REDUCCION DE ACERO NEGRO RANURADO D: 4" x 2-1/2"</v>
          </cell>
          <cell r="C555" t="str">
            <v>UNIDAD</v>
          </cell>
          <cell r="D555">
            <v>10</v>
          </cell>
          <cell r="E555">
            <v>11.74</v>
          </cell>
          <cell r="F555">
            <v>13.31</v>
          </cell>
        </row>
        <row r="556">
          <cell r="A556">
            <v>33000</v>
          </cell>
          <cell r="B556" t="str">
            <v>REDUCCION DE ACERO NEGRO RANURADO D: 4" x 3"</v>
          </cell>
          <cell r="C556" t="str">
            <v>UNIDAD</v>
          </cell>
          <cell r="D556">
            <v>10</v>
          </cell>
          <cell r="E556">
            <v>11.74</v>
          </cell>
          <cell r="F556">
            <v>13.31</v>
          </cell>
        </row>
        <row r="557">
          <cell r="A557">
            <v>33100</v>
          </cell>
          <cell r="B557" t="str">
            <v>REDUCCION DE ACERO NEGRO RANURADO D: 6" x 4"</v>
          </cell>
          <cell r="C557" t="str">
            <v>UNIDAD</v>
          </cell>
          <cell r="D557">
            <v>2</v>
          </cell>
          <cell r="E557">
            <v>18.97</v>
          </cell>
          <cell r="F557">
            <v>30.24</v>
          </cell>
        </row>
        <row r="558">
          <cell r="A558" t="str">
            <v>33100-1</v>
          </cell>
          <cell r="B558" t="str">
            <v>REDUCCION DE ACERO NEGRO RANURADO D: 6" x 2"</v>
          </cell>
          <cell r="C558" t="str">
            <v>UNIDAD</v>
          </cell>
          <cell r="D558">
            <v>0</v>
          </cell>
          <cell r="E558">
            <v>21.79</v>
          </cell>
          <cell r="F558">
            <v>30.24</v>
          </cell>
        </row>
        <row r="559">
          <cell r="A559">
            <v>33200</v>
          </cell>
          <cell r="B559" t="str">
            <v>REDUCCION DE ACERO NEGRO ROSC D: 2-1/2"x 2"</v>
          </cell>
          <cell r="C559" t="str">
            <v>UNIDAD</v>
          </cell>
          <cell r="D559">
            <v>32</v>
          </cell>
          <cell r="E559">
            <v>5.66</v>
          </cell>
          <cell r="F559">
            <v>4.58</v>
          </cell>
        </row>
        <row r="560">
          <cell r="A560">
            <v>33300</v>
          </cell>
          <cell r="B560" t="str">
            <v>REDUCCION DE ACERO NEGRO ROSC D: 2-1/2" x 1-1/2"</v>
          </cell>
          <cell r="C560" t="str">
            <v>UNIDAD</v>
          </cell>
          <cell r="D560">
            <v>11</v>
          </cell>
          <cell r="E560">
            <v>6.59</v>
          </cell>
          <cell r="F560">
            <v>3.72</v>
          </cell>
        </row>
        <row r="561">
          <cell r="A561" t="str">
            <v>33300-1</v>
          </cell>
          <cell r="B561" t="str">
            <v>REDUCCION DE ACERO NEGRO ROSC D: 2-1/2" x 1"</v>
          </cell>
          <cell r="C561" t="str">
            <v>UNIDAD</v>
          </cell>
          <cell r="D561">
            <v>468</v>
          </cell>
          <cell r="E561">
            <v>6.45</v>
          </cell>
          <cell r="F561">
            <v>3</v>
          </cell>
        </row>
        <row r="562">
          <cell r="A562" t="str">
            <v>33300-2</v>
          </cell>
          <cell r="B562" t="str">
            <v>REDUCCION DE ACERO NEGRO ROSC D: 2" x 1-1/2"</v>
          </cell>
          <cell r="C562" t="str">
            <v>UNIDAD</v>
          </cell>
          <cell r="D562">
            <v>32</v>
          </cell>
          <cell r="E562">
            <v>2.2200000000000002</v>
          </cell>
          <cell r="F562">
            <v>1.76</v>
          </cell>
        </row>
        <row r="563">
          <cell r="A563" t="str">
            <v>33300-3</v>
          </cell>
          <cell r="B563" t="str">
            <v>REDUCCION DE ACERO NEGRO ROSC D: 2" x 1"</v>
          </cell>
          <cell r="C563" t="str">
            <v>UNIDAD</v>
          </cell>
          <cell r="D563">
            <v>164</v>
          </cell>
          <cell r="E563">
            <v>2.4</v>
          </cell>
          <cell r="F563">
            <v>1.69</v>
          </cell>
        </row>
        <row r="564">
          <cell r="A564" t="str">
            <v>33300-4</v>
          </cell>
          <cell r="B564" t="str">
            <v>REDUCCION DE ACERO NEGRO ROSC D: 1-1/2" x 1"</v>
          </cell>
          <cell r="C564" t="str">
            <v>UNIDAD</v>
          </cell>
          <cell r="D564">
            <v>128</v>
          </cell>
          <cell r="E564">
            <v>1.77</v>
          </cell>
          <cell r="F564">
            <v>1.1599999999999999</v>
          </cell>
        </row>
        <row r="565">
          <cell r="A565" t="str">
            <v>33300-5</v>
          </cell>
          <cell r="B565" t="str">
            <v>REDUCCION DE ACERO NEGRO ROSC D: 1-1/2" x 1/2"</v>
          </cell>
          <cell r="C565" t="str">
            <v>UNIDAD</v>
          </cell>
          <cell r="D565">
            <v>0</v>
          </cell>
          <cell r="E565">
            <v>1.77</v>
          </cell>
          <cell r="F565">
            <v>1.37</v>
          </cell>
        </row>
        <row r="566">
          <cell r="A566" t="str">
            <v>33300-6</v>
          </cell>
          <cell r="B566" t="str">
            <v>REDUCCION DE ACERO NEGRO ROSC D: 1" x 1/2"</v>
          </cell>
          <cell r="C566" t="str">
            <v>UNIDAD</v>
          </cell>
          <cell r="D566">
            <v>756</v>
          </cell>
          <cell r="E566">
            <v>0.97</v>
          </cell>
          <cell r="F566">
            <v>0.59</v>
          </cell>
        </row>
        <row r="567">
          <cell r="A567">
            <v>33400</v>
          </cell>
          <cell r="B567" t="str">
            <v>TEE DE ACERO NEGRO RANURADA  D: 6"</v>
          </cell>
          <cell r="C567" t="str">
            <v>UNIDAD</v>
          </cell>
          <cell r="D567">
            <v>1</v>
          </cell>
          <cell r="E567">
            <v>61.48</v>
          </cell>
          <cell r="F567">
            <v>70.12</v>
          </cell>
        </row>
        <row r="568">
          <cell r="A568">
            <v>33500</v>
          </cell>
          <cell r="B568" t="str">
            <v>TEE DE ACERO NEGRO RANURADA  D: 4"</v>
          </cell>
          <cell r="C568" t="str">
            <v>UNIDAD</v>
          </cell>
          <cell r="D568">
            <v>14</v>
          </cell>
          <cell r="E568">
            <v>22.66</v>
          </cell>
          <cell r="F568">
            <v>29.68</v>
          </cell>
        </row>
        <row r="569">
          <cell r="A569">
            <v>33628</v>
          </cell>
          <cell r="B569" t="str">
            <v>TEE DE ACERO NEGRO RANURADA D=3"</v>
          </cell>
          <cell r="C569" t="str">
            <v>U</v>
          </cell>
          <cell r="D569">
            <v>0</v>
          </cell>
          <cell r="E569">
            <v>0</v>
          </cell>
          <cell r="F569">
            <v>0</v>
          </cell>
        </row>
        <row r="570">
          <cell r="A570">
            <v>33600</v>
          </cell>
          <cell r="B570" t="str">
            <v xml:space="preserve">TEE DE ACERO NEGRO RANURADA D: 2-1/2" </v>
          </cell>
          <cell r="C570" t="str">
            <v>UNIDAD</v>
          </cell>
          <cell r="D570">
            <v>2</v>
          </cell>
          <cell r="E570">
            <v>10.64</v>
          </cell>
          <cell r="F570">
            <v>5.14</v>
          </cell>
        </row>
        <row r="571">
          <cell r="A571">
            <v>33630</v>
          </cell>
          <cell r="B571" t="str">
            <v>TEE DE ACERO NEGRO RANURADA D=2"</v>
          </cell>
          <cell r="C571" t="str">
            <v>U</v>
          </cell>
          <cell r="D571">
            <v>0</v>
          </cell>
          <cell r="E571">
            <v>0</v>
          </cell>
          <cell r="F571">
            <v>3.73</v>
          </cell>
        </row>
        <row r="572">
          <cell r="A572" t="str">
            <v>33630-1</v>
          </cell>
          <cell r="B572" t="str">
            <v>TEE DE ACERO NEGRO ROSCADA D=2-1/2"</v>
          </cell>
          <cell r="C572" t="str">
            <v>U</v>
          </cell>
          <cell r="D572">
            <v>479</v>
          </cell>
          <cell r="E572">
            <v>8.9700000000000006</v>
          </cell>
          <cell r="F572">
            <v>5.14</v>
          </cell>
        </row>
        <row r="573">
          <cell r="A573" t="str">
            <v>33630-2</v>
          </cell>
          <cell r="B573" t="str">
            <v>TEE DE ACERO NEGRO ROSCADA D=2"</v>
          </cell>
          <cell r="C573" t="str">
            <v>U</v>
          </cell>
          <cell r="D573">
            <v>160</v>
          </cell>
          <cell r="E573">
            <v>4.3600000000000003</v>
          </cell>
          <cell r="F573">
            <v>3.73</v>
          </cell>
        </row>
        <row r="574">
          <cell r="A574" t="str">
            <v>33630-3</v>
          </cell>
          <cell r="B574" t="str">
            <v>TEE DE ACERO NEGRO ROSCADA D=1-1/2"</v>
          </cell>
          <cell r="C574" t="str">
            <v>U</v>
          </cell>
          <cell r="D574">
            <v>96</v>
          </cell>
          <cell r="E574">
            <v>2.57</v>
          </cell>
          <cell r="F574">
            <v>1.61</v>
          </cell>
        </row>
        <row r="575">
          <cell r="A575">
            <v>33602</v>
          </cell>
          <cell r="B575" t="str">
            <v>UNION ROSCABLE D=2"</v>
          </cell>
          <cell r="C575" t="str">
            <v xml:space="preserve">U </v>
          </cell>
          <cell r="D575">
            <v>0</v>
          </cell>
          <cell r="E575">
            <v>0</v>
          </cell>
          <cell r="F575">
            <v>1.73</v>
          </cell>
        </row>
        <row r="576">
          <cell r="A576">
            <v>33604</v>
          </cell>
          <cell r="B576" t="str">
            <v>UNION ROSCABLE D=1-1/2"</v>
          </cell>
          <cell r="C576" t="str">
            <v>U</v>
          </cell>
          <cell r="D576">
            <v>0</v>
          </cell>
          <cell r="E576">
            <v>0</v>
          </cell>
          <cell r="F576">
            <v>1.71</v>
          </cell>
        </row>
        <row r="577">
          <cell r="A577">
            <v>31700</v>
          </cell>
          <cell r="B577" t="str">
            <v>UNION ROSCABLE  D: 1</v>
          </cell>
          <cell r="C577" t="str">
            <v>UNIDAD</v>
          </cell>
          <cell r="D577">
            <v>16</v>
          </cell>
          <cell r="E577">
            <v>0.94</v>
          </cell>
          <cell r="F577">
            <v>1.51</v>
          </cell>
        </row>
        <row r="578">
          <cell r="A578" t="str">
            <v>33606-1</v>
          </cell>
          <cell r="B578" t="str">
            <v>CODO ROSCABLE H/N D=2-1/2x90</v>
          </cell>
          <cell r="C578" t="str">
            <v>U</v>
          </cell>
          <cell r="D578">
            <v>12</v>
          </cell>
          <cell r="E578">
            <v>6.58</v>
          </cell>
          <cell r="F578">
            <v>4.87</v>
          </cell>
        </row>
        <row r="579">
          <cell r="A579">
            <v>33606</v>
          </cell>
          <cell r="B579" t="str">
            <v>CODO ROSCABLE H/N D=2x90</v>
          </cell>
          <cell r="C579" t="str">
            <v>U</v>
          </cell>
          <cell r="D579">
            <v>0</v>
          </cell>
          <cell r="E579">
            <v>0</v>
          </cell>
          <cell r="F579">
            <v>2.8</v>
          </cell>
        </row>
        <row r="580">
          <cell r="A580">
            <v>33608</v>
          </cell>
          <cell r="B580" t="str">
            <v>CODO ROSCABLE H/N D=1-1/2x90</v>
          </cell>
          <cell r="C580" t="str">
            <v>U</v>
          </cell>
          <cell r="D580">
            <v>0</v>
          </cell>
          <cell r="E580">
            <v>1.77</v>
          </cell>
          <cell r="F580">
            <v>2.42</v>
          </cell>
        </row>
        <row r="581">
          <cell r="A581">
            <v>33610</v>
          </cell>
          <cell r="B581" t="str">
            <v>CODO ROSCABLE H/N D=1-1/4x90</v>
          </cell>
          <cell r="C581" t="str">
            <v>U</v>
          </cell>
          <cell r="D581">
            <v>0</v>
          </cell>
          <cell r="E581">
            <v>0</v>
          </cell>
          <cell r="F581">
            <v>1.27</v>
          </cell>
        </row>
        <row r="582">
          <cell r="A582">
            <v>33612</v>
          </cell>
          <cell r="B582" t="str">
            <v>CODO ROSCABLE H/N D=1x90</v>
          </cell>
          <cell r="C582" t="str">
            <v>U</v>
          </cell>
          <cell r="D582">
            <v>1564</v>
          </cell>
          <cell r="E582">
            <v>0.83</v>
          </cell>
          <cell r="F582">
            <v>1.21</v>
          </cell>
        </row>
        <row r="583">
          <cell r="A583">
            <v>32600</v>
          </cell>
          <cell r="B583" t="str">
            <v>JUNTA DE EXPANSION ESTILO 150  D: 6"</v>
          </cell>
          <cell r="C583" t="str">
            <v>UNIDAD</v>
          </cell>
          <cell r="D583">
            <v>0</v>
          </cell>
          <cell r="E583">
            <v>378</v>
          </cell>
          <cell r="F583">
            <v>191.52</v>
          </cell>
        </row>
        <row r="584">
          <cell r="A584">
            <v>32700</v>
          </cell>
          <cell r="B584" t="str">
            <v xml:space="preserve">JUNTA DE EXPANSION ESTILO 150 D: 4" </v>
          </cell>
          <cell r="C584" t="str">
            <v>UNIDAD</v>
          </cell>
          <cell r="D584">
            <v>0</v>
          </cell>
          <cell r="E584">
            <v>243</v>
          </cell>
          <cell r="F584">
            <v>101.81</v>
          </cell>
        </row>
        <row r="585">
          <cell r="A585">
            <v>33614</v>
          </cell>
          <cell r="B585" t="str">
            <v>JUNTA DE EXPANSIÓN ESTILO 150 D=3"</v>
          </cell>
          <cell r="C585" t="str">
            <v>U</v>
          </cell>
          <cell r="D585">
            <v>0</v>
          </cell>
          <cell r="E585">
            <v>0</v>
          </cell>
          <cell r="F585">
            <v>0</v>
          </cell>
        </row>
        <row r="586">
          <cell r="A586">
            <v>33616</v>
          </cell>
          <cell r="B586" t="str">
            <v>JUNTA DE EXPANSIÓN ESTILO 150 D=2-1/2"</v>
          </cell>
          <cell r="C586" t="str">
            <v>U</v>
          </cell>
          <cell r="D586">
            <v>0</v>
          </cell>
          <cell r="E586">
            <v>0</v>
          </cell>
          <cell r="F586">
            <v>0</v>
          </cell>
        </row>
        <row r="587">
          <cell r="A587">
            <v>33632</v>
          </cell>
          <cell r="B587" t="str">
            <v>TEE DE ACERO NEGRO RANURADA D=6" X 4"</v>
          </cell>
          <cell r="C587" t="str">
            <v>U</v>
          </cell>
          <cell r="D587">
            <v>4</v>
          </cell>
          <cell r="E587">
            <v>96.93</v>
          </cell>
          <cell r="F587">
            <v>79.83</v>
          </cell>
        </row>
        <row r="588">
          <cell r="A588">
            <v>33634</v>
          </cell>
          <cell r="B588" t="str">
            <v>TEE DE ACERO NEGRO RANURADA D=6" X 1-1/4"</v>
          </cell>
          <cell r="C588" t="str">
            <v>U</v>
          </cell>
          <cell r="D588">
            <v>0</v>
          </cell>
          <cell r="E588">
            <v>0</v>
          </cell>
          <cell r="F588">
            <v>0</v>
          </cell>
        </row>
        <row r="589">
          <cell r="A589">
            <v>33636</v>
          </cell>
          <cell r="B589" t="str">
            <v>TEE DE ACERO NEGRO RANURADA D=4" X 3"</v>
          </cell>
          <cell r="C589" t="str">
            <v>U</v>
          </cell>
          <cell r="D589">
            <v>0</v>
          </cell>
          <cell r="E589">
            <v>0</v>
          </cell>
          <cell r="F589">
            <v>0</v>
          </cell>
        </row>
        <row r="590">
          <cell r="A590">
            <v>33638</v>
          </cell>
          <cell r="B590" t="str">
            <v>TEE DE ACERO NEGRO RANURADA D=4" X 2-1/2"</v>
          </cell>
          <cell r="C590" t="str">
            <v>U</v>
          </cell>
          <cell r="D590">
            <v>8</v>
          </cell>
          <cell r="E590">
            <v>40.950000000000003</v>
          </cell>
          <cell r="F590">
            <v>73.180000000000007</v>
          </cell>
        </row>
        <row r="591">
          <cell r="A591">
            <v>33640</v>
          </cell>
          <cell r="B591" t="str">
            <v>TEE DE ACERO NEGRO RANURADA D=4" X 2"</v>
          </cell>
          <cell r="C591" t="str">
            <v>U</v>
          </cell>
          <cell r="D591">
            <v>4</v>
          </cell>
          <cell r="E591">
            <v>40.950000000000003</v>
          </cell>
          <cell r="F591">
            <v>59.88</v>
          </cell>
        </row>
        <row r="592">
          <cell r="A592">
            <v>33642</v>
          </cell>
          <cell r="B592" t="str">
            <v>TEE DE ACERO NEGRO RANURADA D=4" X 1"</v>
          </cell>
          <cell r="C592" t="str">
            <v>U</v>
          </cell>
          <cell r="D592">
            <v>0</v>
          </cell>
          <cell r="E592">
            <v>0</v>
          </cell>
          <cell r="F592">
            <v>0</v>
          </cell>
        </row>
        <row r="593">
          <cell r="A593">
            <v>33644</v>
          </cell>
          <cell r="B593" t="str">
            <v>TEE DE ACERO NEGRO RANURADA D=3" X 2-1/2"</v>
          </cell>
          <cell r="C593" t="str">
            <v>U</v>
          </cell>
          <cell r="D593">
            <v>16</v>
          </cell>
          <cell r="E593">
            <v>30.31</v>
          </cell>
          <cell r="F593">
            <v>8.52</v>
          </cell>
        </row>
        <row r="594">
          <cell r="A594">
            <v>33646</v>
          </cell>
          <cell r="B594" t="str">
            <v>TEE DE ACERO NEGRO RANURADA D=2-1/2" X 1-1/2"</v>
          </cell>
          <cell r="C594" t="str">
            <v>U</v>
          </cell>
          <cell r="D594">
            <v>0</v>
          </cell>
          <cell r="E594">
            <v>0</v>
          </cell>
          <cell r="F594">
            <v>0</v>
          </cell>
        </row>
        <row r="595">
          <cell r="A595">
            <v>33648</v>
          </cell>
          <cell r="B595" t="str">
            <v>TEE DE ACERO NEGRO RANURADA D=2" X 1"</v>
          </cell>
          <cell r="C595" t="str">
            <v>U</v>
          </cell>
          <cell r="D595">
            <v>0</v>
          </cell>
          <cell r="E595">
            <v>0</v>
          </cell>
          <cell r="F595">
            <v>0</v>
          </cell>
        </row>
        <row r="596">
          <cell r="A596">
            <v>33650</v>
          </cell>
          <cell r="B596" t="str">
            <v>TEE ROSCABLE DE 2" X 1"</v>
          </cell>
          <cell r="C596" t="str">
            <v>U</v>
          </cell>
          <cell r="D596">
            <v>0</v>
          </cell>
          <cell r="E596">
            <v>0</v>
          </cell>
          <cell r="F596">
            <v>6.85</v>
          </cell>
        </row>
        <row r="597">
          <cell r="A597">
            <v>33652</v>
          </cell>
          <cell r="B597" t="str">
            <v>TEE ROSCABLE DE D: 1"</v>
          </cell>
          <cell r="C597" t="str">
            <v>U</v>
          </cell>
          <cell r="D597">
            <v>0</v>
          </cell>
          <cell r="E597">
            <v>0</v>
          </cell>
          <cell r="F597">
            <v>1.81</v>
          </cell>
        </row>
        <row r="598">
          <cell r="A598">
            <v>33654</v>
          </cell>
          <cell r="B598" t="str">
            <v>VALV. DE CONTRO D=1-1/2" ROSCABLE</v>
          </cell>
          <cell r="C598" t="str">
            <v>U</v>
          </cell>
          <cell r="D598">
            <v>0</v>
          </cell>
          <cell r="E598">
            <v>14.95</v>
          </cell>
          <cell r="F598">
            <v>47.42</v>
          </cell>
        </row>
        <row r="599">
          <cell r="A599">
            <v>33656</v>
          </cell>
          <cell r="B599" t="str">
            <v>VALV. DE CONTRO D=1" ROSCABLE</v>
          </cell>
          <cell r="C599" t="str">
            <v>U</v>
          </cell>
          <cell r="D599">
            <v>4</v>
          </cell>
          <cell r="E599">
            <v>6.65</v>
          </cell>
          <cell r="F599">
            <v>13.57</v>
          </cell>
        </row>
        <row r="600">
          <cell r="A600" t="str">
            <v>33656-1</v>
          </cell>
          <cell r="B600" t="str">
            <v>VALV. DE BOLA D=1/2" ROSCABLE</v>
          </cell>
          <cell r="C600" t="str">
            <v>U</v>
          </cell>
          <cell r="D600">
            <v>0</v>
          </cell>
          <cell r="E600">
            <v>2.9</v>
          </cell>
          <cell r="F600">
            <v>17.61</v>
          </cell>
        </row>
        <row r="601">
          <cell r="A601">
            <v>34300</v>
          </cell>
          <cell r="B601" t="str">
            <v xml:space="preserve">PASTA DE TEFLON  </v>
          </cell>
          <cell r="C601" t="str">
            <v>UNIDAD</v>
          </cell>
          <cell r="D601">
            <v>0</v>
          </cell>
          <cell r="E601">
            <v>0</v>
          </cell>
          <cell r="F601">
            <v>0</v>
          </cell>
        </row>
        <row r="602">
          <cell r="A602">
            <v>33700</v>
          </cell>
          <cell r="B602" t="str">
            <v>VALVULA DE ALIVIO D: 6</v>
          </cell>
          <cell r="C602" t="str">
            <v>UNIDAD</v>
          </cell>
          <cell r="D602">
            <v>1</v>
          </cell>
          <cell r="E602">
            <v>1000</v>
          </cell>
          <cell r="F602">
            <v>0</v>
          </cell>
        </row>
        <row r="603">
          <cell r="A603">
            <v>33702</v>
          </cell>
          <cell r="B603" t="str">
            <v>VALVULA DE PIE D: 6</v>
          </cell>
          <cell r="C603" t="str">
            <v>UNIDAD</v>
          </cell>
          <cell r="D603">
            <v>0</v>
          </cell>
          <cell r="E603">
            <v>0</v>
          </cell>
          <cell r="F603">
            <v>328.5</v>
          </cell>
        </row>
        <row r="604">
          <cell r="A604">
            <v>33800</v>
          </cell>
          <cell r="B604" t="str">
            <v>VALVULA DE MARIPOSA 3522-11  D: 6" VICTAULIC</v>
          </cell>
          <cell r="C604" t="str">
            <v>UNIDAD</v>
          </cell>
          <cell r="D604">
            <v>1</v>
          </cell>
          <cell r="E604">
            <v>204.79</v>
          </cell>
          <cell r="F604">
            <v>155.69999999999999</v>
          </cell>
        </row>
        <row r="605">
          <cell r="A605">
            <v>33900</v>
          </cell>
          <cell r="B605" t="str">
            <v>VALVULA DE MARIPOSA 3522-11  D: 4"  VICTAULIC</v>
          </cell>
          <cell r="C605" t="str">
            <v>UNIDAD</v>
          </cell>
          <cell r="D605">
            <v>2</v>
          </cell>
          <cell r="E605">
            <v>108.75</v>
          </cell>
          <cell r="F605">
            <v>111.89</v>
          </cell>
        </row>
        <row r="606">
          <cell r="A606">
            <v>34000</v>
          </cell>
          <cell r="B606" t="str">
            <v>VALVULA CHECK ESTILO 716   D: 6"  VICTAULIC</v>
          </cell>
          <cell r="C606" t="str">
            <v>UNIDAD</v>
          </cell>
          <cell r="D606">
            <v>0</v>
          </cell>
          <cell r="E606">
            <v>162.44999999999999</v>
          </cell>
          <cell r="F606">
            <v>0</v>
          </cell>
        </row>
        <row r="607">
          <cell r="A607">
            <v>34100</v>
          </cell>
          <cell r="B607" t="str">
            <v>MANOMETRO 0-300</v>
          </cell>
          <cell r="C607" t="str">
            <v>UNIDAD</v>
          </cell>
          <cell r="D607">
            <v>4</v>
          </cell>
          <cell r="E607">
            <v>4.6500000000000004</v>
          </cell>
          <cell r="F607">
            <v>45</v>
          </cell>
        </row>
        <row r="608">
          <cell r="A608">
            <v>34300</v>
          </cell>
          <cell r="B608" t="str">
            <v xml:space="preserve">PASTA DE TEFLON  </v>
          </cell>
          <cell r="C608" t="str">
            <v>UNIDAD</v>
          </cell>
          <cell r="D608">
            <v>70</v>
          </cell>
          <cell r="E608">
            <v>11.77</v>
          </cell>
          <cell r="F608">
            <v>3.15</v>
          </cell>
        </row>
        <row r="609">
          <cell r="A609">
            <v>34400</v>
          </cell>
          <cell r="B609" t="str">
            <v>VALVULA CHECK D=4"  VICTAULIC</v>
          </cell>
          <cell r="C609" t="str">
            <v>UNIDAD</v>
          </cell>
          <cell r="D609">
            <v>2</v>
          </cell>
          <cell r="E609">
            <v>82.8</v>
          </cell>
          <cell r="F609">
            <v>100.8</v>
          </cell>
        </row>
        <row r="610">
          <cell r="A610">
            <v>7100</v>
          </cell>
          <cell r="B610" t="str">
            <v>VALVULA DE COMPUERTA H/F BRIDADA  D: 10" (250mm)</v>
          </cell>
          <cell r="C610" t="str">
            <v xml:space="preserve">U </v>
          </cell>
          <cell r="D610">
            <v>1</v>
          </cell>
          <cell r="E610">
            <v>0</v>
          </cell>
          <cell r="F610">
            <v>474.3</v>
          </cell>
        </row>
        <row r="611">
          <cell r="A611">
            <v>7200</v>
          </cell>
          <cell r="B611" t="str">
            <v>VALVULA DE COMPUERTA H/F BRIDADA  D: 8" (200mm)</v>
          </cell>
          <cell r="C611" t="str">
            <v xml:space="preserve">U </v>
          </cell>
          <cell r="D611">
            <v>2</v>
          </cell>
          <cell r="E611">
            <v>0</v>
          </cell>
          <cell r="F611">
            <v>320.39999999999998</v>
          </cell>
        </row>
        <row r="612">
          <cell r="A612">
            <v>36200</v>
          </cell>
          <cell r="B612" t="str">
            <v>EXTINTOR ABC 10LBS</v>
          </cell>
          <cell r="C612" t="str">
            <v>U</v>
          </cell>
          <cell r="D612">
            <v>3</v>
          </cell>
          <cell r="E612">
            <v>46.55</v>
          </cell>
          <cell r="F612">
            <v>34.450000000000003</v>
          </cell>
        </row>
        <row r="613">
          <cell r="A613">
            <v>8300</v>
          </cell>
          <cell r="B613" t="str">
            <v>BRIDAS d=10"  DE PVC</v>
          </cell>
          <cell r="C613" t="str">
            <v>U</v>
          </cell>
          <cell r="D613">
            <v>2</v>
          </cell>
          <cell r="E613">
            <v>0</v>
          </cell>
          <cell r="F613">
            <v>77.62</v>
          </cell>
        </row>
        <row r="614">
          <cell r="A614">
            <v>8350</v>
          </cell>
          <cell r="B614" t="str">
            <v>BRIDAS d=8" DE PVC</v>
          </cell>
          <cell r="C614" t="str">
            <v>U</v>
          </cell>
          <cell r="D614">
            <v>4</v>
          </cell>
          <cell r="E614">
            <v>0</v>
          </cell>
          <cell r="F614">
            <v>38.299999999999997</v>
          </cell>
        </row>
        <row r="615">
          <cell r="A615">
            <v>612</v>
          </cell>
          <cell r="B615" t="str">
            <v>BARRENO DE PEFORACION 1 1/2" X 3M</v>
          </cell>
          <cell r="C615" t="str">
            <v>u</v>
          </cell>
          <cell r="D615">
            <v>217</v>
          </cell>
          <cell r="E615">
            <v>0</v>
          </cell>
          <cell r="F615">
            <v>0</v>
          </cell>
        </row>
        <row r="616">
          <cell r="A616">
            <v>613</v>
          </cell>
          <cell r="B616" t="str">
            <v>BARRERA DE HUMEDAD 1.50 X 50.00 M 75M2</v>
          </cell>
          <cell r="C616" t="str">
            <v>rllo</v>
          </cell>
          <cell r="D616">
            <v>119.15</v>
          </cell>
          <cell r="E616">
            <v>0</v>
          </cell>
          <cell r="F616">
            <v>0</v>
          </cell>
        </row>
        <row r="617">
          <cell r="A617">
            <v>34510</v>
          </cell>
          <cell r="B617" t="str">
            <v xml:space="preserve">ACCESORIO DE RED  SCH 40  A53 D: 1" </v>
          </cell>
          <cell r="C617" t="str">
            <v>U</v>
          </cell>
          <cell r="D617">
            <v>624</v>
          </cell>
          <cell r="E617">
            <v>4.6100000000000003</v>
          </cell>
          <cell r="F617">
            <v>4.6100000000000003</v>
          </cell>
        </row>
        <row r="618">
          <cell r="A618">
            <v>34512</v>
          </cell>
          <cell r="B618" t="str">
            <v xml:space="preserve">ACCESORIO DE RED  SCH 40  A53 D: 1-1/4 " </v>
          </cell>
          <cell r="C618" t="str">
            <v>U</v>
          </cell>
          <cell r="D618">
            <v>0</v>
          </cell>
          <cell r="E618">
            <v>4.6100000000000003</v>
          </cell>
          <cell r="F618">
            <v>4.6100000000000003</v>
          </cell>
        </row>
        <row r="619">
          <cell r="A619">
            <v>34520</v>
          </cell>
          <cell r="B619" t="str">
            <v xml:space="preserve">ACCESORIO DE RED  SCH 40  A53 D: 1-1/2 " </v>
          </cell>
          <cell r="C619" t="str">
            <v>U</v>
          </cell>
          <cell r="D619">
            <v>414</v>
          </cell>
          <cell r="E619">
            <v>4.6100000000000003</v>
          </cell>
          <cell r="F619">
            <v>4.6100000000000003</v>
          </cell>
        </row>
        <row r="620">
          <cell r="A620">
            <v>34532</v>
          </cell>
          <cell r="B620" t="str">
            <v xml:space="preserve">ACCESORIO DE RED  SCH 40  A53 D: 2 " </v>
          </cell>
          <cell r="C620" t="str">
            <v>U</v>
          </cell>
          <cell r="D620">
            <v>666</v>
          </cell>
          <cell r="E620">
            <v>4.6100000000000003</v>
          </cell>
          <cell r="F620">
            <v>4.6100000000000003</v>
          </cell>
        </row>
        <row r="621">
          <cell r="A621">
            <v>34530</v>
          </cell>
          <cell r="B621" t="str">
            <v xml:space="preserve">ACCESORIO DE RED  SCH 40  A53 D: 2-1/2 " </v>
          </cell>
          <cell r="C621" t="str">
            <v>U</v>
          </cell>
          <cell r="D621">
            <v>2172</v>
          </cell>
          <cell r="E621">
            <v>4.6100000000000003</v>
          </cell>
          <cell r="F621">
            <v>4.6100000000000003</v>
          </cell>
        </row>
        <row r="622">
          <cell r="A622">
            <v>34540</v>
          </cell>
          <cell r="B622" t="str">
            <v xml:space="preserve">ACCESORIO DE RED  SCH 40  A53 D: 3 " </v>
          </cell>
          <cell r="C622" t="str">
            <v>U</v>
          </cell>
          <cell r="D622">
            <v>54</v>
          </cell>
          <cell r="E622">
            <v>4.6100000000000003</v>
          </cell>
          <cell r="F622">
            <v>4.6100000000000003</v>
          </cell>
        </row>
        <row r="623">
          <cell r="A623">
            <v>34550</v>
          </cell>
          <cell r="B623" t="str">
            <v xml:space="preserve">ACCESORIO DE RED  SCH 40  A53 D: 4 " </v>
          </cell>
          <cell r="C623" t="str">
            <v>U</v>
          </cell>
          <cell r="D623">
            <v>438</v>
          </cell>
          <cell r="E623">
            <v>4.6100000000000003</v>
          </cell>
          <cell r="F623">
            <v>4.6100000000000003</v>
          </cell>
        </row>
        <row r="624">
          <cell r="A624">
            <v>34560</v>
          </cell>
          <cell r="B624" t="str">
            <v xml:space="preserve">ACCESORIO DE RED  SCH 40  A53 D: 6 " </v>
          </cell>
          <cell r="C624" t="str">
            <v>U</v>
          </cell>
          <cell r="D624">
            <v>166</v>
          </cell>
          <cell r="E624">
            <v>4.6100000000000003</v>
          </cell>
          <cell r="F624">
            <v>4.6100000000000003</v>
          </cell>
        </row>
        <row r="625">
          <cell r="A625">
            <v>622</v>
          </cell>
          <cell r="B625" t="str">
            <v>BASECOAT SUPERBOARD®</v>
          </cell>
          <cell r="C625" t="str">
            <v>gal</v>
          </cell>
          <cell r="D625">
            <v>30</v>
          </cell>
          <cell r="E625">
            <v>0</v>
          </cell>
          <cell r="F625">
            <v>0</v>
          </cell>
        </row>
        <row r="626">
          <cell r="A626">
            <v>34502</v>
          </cell>
          <cell r="B626" t="str">
            <v>ACCESORIOS DE INSTALACION DEL EQUIPO DE BOMBEO S.C.I</v>
          </cell>
          <cell r="C626" t="str">
            <v>GLB</v>
          </cell>
          <cell r="D626">
            <v>1</v>
          </cell>
          <cell r="E626">
            <v>8086.8700000000008</v>
          </cell>
          <cell r="F626">
            <v>10917.27</v>
          </cell>
        </row>
        <row r="627">
          <cell r="A627">
            <v>624</v>
          </cell>
          <cell r="B627" t="str">
            <v>BATIENTE DE LAUREL</v>
          </cell>
          <cell r="C627" t="str">
            <v>Jgo</v>
          </cell>
          <cell r="D627">
            <v>15</v>
          </cell>
          <cell r="E627">
            <v>0</v>
          </cell>
          <cell r="F627">
            <v>0</v>
          </cell>
        </row>
        <row r="628">
          <cell r="A628">
            <v>625</v>
          </cell>
          <cell r="B628" t="str">
            <v>TUBERIA DEL CUARTO DE BOMBAS</v>
          </cell>
          <cell r="C628" t="str">
            <v>u</v>
          </cell>
          <cell r="D628">
            <v>18.7</v>
          </cell>
          <cell r="E628">
            <v>0</v>
          </cell>
          <cell r="F628">
            <v>0</v>
          </cell>
        </row>
        <row r="629">
          <cell r="A629">
            <v>29700</v>
          </cell>
          <cell r="B629" t="str">
            <v xml:space="preserve">TUBO  SCH 40  A53 D: 6 " </v>
          </cell>
          <cell r="C629" t="str">
            <v>M</v>
          </cell>
          <cell r="D629">
            <v>26</v>
          </cell>
          <cell r="E629">
            <v>37.130000000000003</v>
          </cell>
          <cell r="F629">
            <v>43.41</v>
          </cell>
        </row>
        <row r="630">
          <cell r="A630">
            <v>29300</v>
          </cell>
          <cell r="B630" t="str">
            <v xml:space="preserve">TUBO  SCH 40  A53 D: 1-1/2 " </v>
          </cell>
          <cell r="C630" t="str">
            <v>M</v>
          </cell>
          <cell r="D630">
            <v>8</v>
          </cell>
          <cell r="E630">
            <v>4.59</v>
          </cell>
          <cell r="F630">
            <v>6.55</v>
          </cell>
        </row>
        <row r="631">
          <cell r="A631">
            <v>29202</v>
          </cell>
          <cell r="B631" t="str">
            <v xml:space="preserve">TUBO  SCH 40  A53 D: 1 " </v>
          </cell>
          <cell r="C631" t="str">
            <v>M</v>
          </cell>
          <cell r="D631">
            <v>8</v>
          </cell>
          <cell r="E631">
            <v>3.01</v>
          </cell>
          <cell r="F631">
            <v>4.03</v>
          </cell>
        </row>
        <row r="632">
          <cell r="A632">
            <v>629</v>
          </cell>
          <cell r="B632" t="str">
            <v>BIDET DIAMANTE (PLASMADE, MÁRMOL CULTIVADO)</v>
          </cell>
          <cell r="C632" t="str">
            <v>u</v>
          </cell>
          <cell r="D632">
            <v>42</v>
          </cell>
          <cell r="E632">
            <v>0</v>
          </cell>
          <cell r="F632">
            <v>0</v>
          </cell>
        </row>
        <row r="633">
          <cell r="A633">
            <v>630</v>
          </cell>
          <cell r="B633" t="str">
            <v>BIDET JADE (PLASMADE, MÁRMOL CULTIVADO)</v>
          </cell>
          <cell r="C633" t="str">
            <v>u</v>
          </cell>
          <cell r="D633">
            <v>170</v>
          </cell>
          <cell r="E633">
            <v>0</v>
          </cell>
          <cell r="F633">
            <v>0</v>
          </cell>
        </row>
        <row r="634">
          <cell r="A634" t="str">
            <v>34100-0010</v>
          </cell>
          <cell r="B634" t="str">
            <v>AACCESORIOS DEL CUARTO DE BOMBAS</v>
          </cell>
          <cell r="C634" t="str">
            <v>glb</v>
          </cell>
          <cell r="D634">
            <v>42</v>
          </cell>
          <cell r="E634">
            <v>163.65642857142859</v>
          </cell>
          <cell r="F634">
            <v>147.29</v>
          </cell>
        </row>
        <row r="635">
          <cell r="A635">
            <v>632</v>
          </cell>
          <cell r="B635" t="str">
            <v>BIDET MARGERY FUERTE</v>
          </cell>
          <cell r="C635" t="str">
            <v>u</v>
          </cell>
          <cell r="D635">
            <v>99.86</v>
          </cell>
          <cell r="E635">
            <v>0</v>
          </cell>
          <cell r="F635">
            <v>0</v>
          </cell>
        </row>
        <row r="636">
          <cell r="A636">
            <v>31800</v>
          </cell>
          <cell r="B636" t="str">
            <v>CODO RANURADO H/N D: 6" x 90</v>
          </cell>
          <cell r="C636" t="str">
            <v>UNIDAD</v>
          </cell>
          <cell r="D636">
            <v>10</v>
          </cell>
          <cell r="E636">
            <v>37.82</v>
          </cell>
          <cell r="F636">
            <v>18.420000000000002</v>
          </cell>
        </row>
        <row r="637">
          <cell r="A637">
            <v>33608</v>
          </cell>
          <cell r="B637" t="str">
            <v>CODO ROSCABLE H/N D=1-1/2x90</v>
          </cell>
          <cell r="C637" t="str">
            <v>U</v>
          </cell>
          <cell r="D637">
            <v>4</v>
          </cell>
          <cell r="E637">
            <v>1.77</v>
          </cell>
          <cell r="F637">
            <v>2.16</v>
          </cell>
        </row>
        <row r="638">
          <cell r="A638">
            <v>33400</v>
          </cell>
          <cell r="B638" t="str">
            <v>TEE DE ACERO NEGRO RANURADA  D: 6"</v>
          </cell>
          <cell r="C638" t="str">
            <v>UNIDAD</v>
          </cell>
          <cell r="D638">
            <v>8</v>
          </cell>
          <cell r="E638">
            <v>61.48</v>
          </cell>
          <cell r="F638">
            <v>59</v>
          </cell>
        </row>
        <row r="639">
          <cell r="A639">
            <v>33500</v>
          </cell>
          <cell r="B639" t="str">
            <v>TEE DE ACERO NEGRO RANURADA  D: 4"</v>
          </cell>
          <cell r="C639" t="str">
            <v>UNIDAD</v>
          </cell>
          <cell r="D639">
            <v>8</v>
          </cell>
          <cell r="E639">
            <v>22.66</v>
          </cell>
          <cell r="F639">
            <v>26.5</v>
          </cell>
        </row>
        <row r="640">
          <cell r="A640" t="str">
            <v>33630-3</v>
          </cell>
          <cell r="B640" t="str">
            <v>TEE DE ACERO NEGRO ROSCADA D=1-1/2"</v>
          </cell>
          <cell r="C640" t="str">
            <v>U</v>
          </cell>
          <cell r="D640">
            <v>3</v>
          </cell>
          <cell r="E640">
            <v>2.57</v>
          </cell>
          <cell r="F640">
            <v>1.44</v>
          </cell>
        </row>
        <row r="641">
          <cell r="A641" t="str">
            <v>33100-1</v>
          </cell>
          <cell r="B641" t="str">
            <v>REDUCCION DE ACERO NEGRO RANURADO D: 6" x 2"</v>
          </cell>
          <cell r="C641" t="str">
            <v>UNIDAD</v>
          </cell>
          <cell r="D641">
            <v>2</v>
          </cell>
          <cell r="E641">
            <v>21.79</v>
          </cell>
          <cell r="F641">
            <v>27</v>
          </cell>
        </row>
        <row r="642">
          <cell r="A642">
            <v>33300</v>
          </cell>
          <cell r="B642" t="str">
            <v>REDUCCION DE ACERO NEGRO ROSC D: 2-1/2" x 1-1/2"</v>
          </cell>
          <cell r="C642" t="str">
            <v>UNIDAD</v>
          </cell>
          <cell r="D642">
            <v>2</v>
          </cell>
          <cell r="E642">
            <v>6.59</v>
          </cell>
          <cell r="F642">
            <v>3.32</v>
          </cell>
        </row>
        <row r="643">
          <cell r="A643" t="str">
            <v>33300-3</v>
          </cell>
          <cell r="B643" t="str">
            <v>REDUCCION DE ACERO NEGRO ROSC D: 2" x 1"</v>
          </cell>
          <cell r="C643" t="str">
            <v>UNIDAD</v>
          </cell>
          <cell r="D643">
            <v>2</v>
          </cell>
          <cell r="E643">
            <v>2.4</v>
          </cell>
          <cell r="F643">
            <v>1.51</v>
          </cell>
        </row>
        <row r="644">
          <cell r="A644" t="str">
            <v>33300-5</v>
          </cell>
          <cell r="B644" t="str">
            <v>REDUCCION DE ACERO NEGRO ROSC D: 1-1/2" x 1/2"</v>
          </cell>
          <cell r="C644" t="str">
            <v>UNIDAD</v>
          </cell>
          <cell r="D644">
            <v>2</v>
          </cell>
          <cell r="E644">
            <v>1.77</v>
          </cell>
          <cell r="F644">
            <v>1.22</v>
          </cell>
        </row>
        <row r="645">
          <cell r="A645" t="str">
            <v>33300-7</v>
          </cell>
          <cell r="B645" t="str">
            <v>REDUCCION DE ACERO NEGRO ROSC D: 1/2" x 1/4"</v>
          </cell>
          <cell r="C645" t="str">
            <v>UNIDAD</v>
          </cell>
          <cell r="D645">
            <v>2</v>
          </cell>
          <cell r="E645">
            <v>1.5</v>
          </cell>
          <cell r="F645">
            <v>1.35</v>
          </cell>
        </row>
        <row r="646">
          <cell r="A646">
            <v>33800</v>
          </cell>
          <cell r="B646" t="str">
            <v>VALVULA DE MARIPOSA 3522-11  D: 6" VICTAULIC</v>
          </cell>
          <cell r="C646" t="str">
            <v>UNIDAD</v>
          </cell>
          <cell r="D646">
            <v>7</v>
          </cell>
          <cell r="E646">
            <v>204.79</v>
          </cell>
          <cell r="F646">
            <v>155.69999999999999</v>
          </cell>
        </row>
        <row r="647">
          <cell r="A647">
            <v>33654</v>
          </cell>
          <cell r="B647" t="str">
            <v>VALV. DE CONTRO D=1-1/2" ROSCABLE</v>
          </cell>
          <cell r="C647" t="str">
            <v>U</v>
          </cell>
          <cell r="D647">
            <v>3</v>
          </cell>
          <cell r="E647">
            <v>14.95</v>
          </cell>
          <cell r="F647">
            <v>42.34</v>
          </cell>
        </row>
        <row r="648">
          <cell r="A648">
            <v>33656</v>
          </cell>
          <cell r="B648" t="str">
            <v>VALV. DE CONTRO D=1" ROSCABLE</v>
          </cell>
          <cell r="C648" t="str">
            <v>U</v>
          </cell>
          <cell r="D648">
            <v>3</v>
          </cell>
          <cell r="E648">
            <v>6.65</v>
          </cell>
          <cell r="F648">
            <v>12.88</v>
          </cell>
        </row>
        <row r="649">
          <cell r="A649" t="str">
            <v>33656-1</v>
          </cell>
          <cell r="B649" t="str">
            <v>VALV. DE BOLA D=1/2" ROSCABLE</v>
          </cell>
          <cell r="C649" t="str">
            <v>U</v>
          </cell>
          <cell r="D649">
            <v>4</v>
          </cell>
          <cell r="E649">
            <v>2.9</v>
          </cell>
          <cell r="F649">
            <v>2.96</v>
          </cell>
        </row>
        <row r="650">
          <cell r="A650">
            <v>34000</v>
          </cell>
          <cell r="B650" t="str">
            <v>VALVULA CHECK ESTILO 716   D: 6"  VICTAULIC</v>
          </cell>
          <cell r="C650" t="str">
            <v>UNIDAD</v>
          </cell>
          <cell r="D650">
            <v>2</v>
          </cell>
          <cell r="E650">
            <v>162.44999999999999</v>
          </cell>
          <cell r="F650">
            <v>219.31</v>
          </cell>
        </row>
        <row r="651">
          <cell r="A651" t="str">
            <v>34400-1</v>
          </cell>
          <cell r="B651" t="str">
            <v xml:space="preserve">VALVULA CHECK D=1-1/2"  </v>
          </cell>
          <cell r="C651" t="str">
            <v>UNIDAD</v>
          </cell>
          <cell r="D651">
            <v>1</v>
          </cell>
          <cell r="E651">
            <v>76</v>
          </cell>
          <cell r="F651">
            <v>102.6</v>
          </cell>
        </row>
        <row r="652">
          <cell r="A652" t="str">
            <v>34400-2</v>
          </cell>
          <cell r="B652" t="str">
            <v xml:space="preserve">VALVULA CHECK D=1/2"  </v>
          </cell>
          <cell r="C652" t="str">
            <v>UNIDAD</v>
          </cell>
          <cell r="D652">
            <v>2</v>
          </cell>
          <cell r="E652">
            <v>26.5</v>
          </cell>
          <cell r="F652">
            <v>35.78</v>
          </cell>
        </row>
        <row r="653">
          <cell r="A653">
            <v>33702</v>
          </cell>
          <cell r="B653" t="str">
            <v>VALVULA DE PIE D: 6</v>
          </cell>
          <cell r="C653" t="str">
            <v>UNIDAD</v>
          </cell>
          <cell r="D653">
            <v>2</v>
          </cell>
          <cell r="E653">
            <v>498</v>
          </cell>
          <cell r="F653">
            <v>292.32</v>
          </cell>
        </row>
        <row r="654">
          <cell r="A654" t="str">
            <v>33702-2</v>
          </cell>
          <cell r="B654" t="str">
            <v>VALVULA DE PIE D: 1-1/2</v>
          </cell>
          <cell r="C654" t="str">
            <v>UNIDAD</v>
          </cell>
          <cell r="D654">
            <v>1</v>
          </cell>
          <cell r="E654">
            <v>19.75</v>
          </cell>
          <cell r="F654">
            <v>292.32</v>
          </cell>
        </row>
        <row r="655">
          <cell r="A655">
            <v>31300</v>
          </cell>
          <cell r="B655" t="str">
            <v>ACOPLAMIENTO RIGIDO FIRELOCK  D: 6  (VICTAULIC)</v>
          </cell>
          <cell r="C655" t="str">
            <v>UNIDAD</v>
          </cell>
          <cell r="D655">
            <v>20</v>
          </cell>
          <cell r="E655">
            <v>8.24</v>
          </cell>
          <cell r="F655">
            <v>25.29</v>
          </cell>
        </row>
        <row r="656">
          <cell r="A656" t="str">
            <v>31600-1</v>
          </cell>
          <cell r="B656" t="str">
            <v>ACOPLAMIENTO RIGIDO FIRELOCK  D: 2  (VICTAULIC)</v>
          </cell>
          <cell r="C656" t="str">
            <v>UNIDAD</v>
          </cell>
          <cell r="D656">
            <v>2</v>
          </cell>
          <cell r="E656">
            <v>2.5</v>
          </cell>
          <cell r="F656">
            <v>9</v>
          </cell>
        </row>
        <row r="657">
          <cell r="A657">
            <v>7950</v>
          </cell>
          <cell r="B657" t="str">
            <v xml:space="preserve">FLOTADOR  D=2" </v>
          </cell>
          <cell r="C657" t="str">
            <v>U</v>
          </cell>
          <cell r="D657">
            <v>2</v>
          </cell>
          <cell r="E657">
            <v>0</v>
          </cell>
          <cell r="F657">
            <v>70.06</v>
          </cell>
        </row>
        <row r="658">
          <cell r="A658">
            <v>31700</v>
          </cell>
          <cell r="B658" t="str">
            <v>UNION ROSCABLE  D: 1</v>
          </cell>
          <cell r="C658" t="str">
            <v>UNIDAD</v>
          </cell>
          <cell r="D658">
            <v>2</v>
          </cell>
          <cell r="E658">
            <v>0.94</v>
          </cell>
          <cell r="F658">
            <v>1.27</v>
          </cell>
        </row>
        <row r="659">
          <cell r="A659">
            <v>32600</v>
          </cell>
          <cell r="B659" t="str">
            <v>JUNTA DE EXPANSION ESTILO 150  D: 6"</v>
          </cell>
          <cell r="C659" t="str">
            <v>UNIDAD</v>
          </cell>
          <cell r="D659">
            <v>2</v>
          </cell>
          <cell r="E659">
            <v>378</v>
          </cell>
          <cell r="F659">
            <v>510.3</v>
          </cell>
        </row>
        <row r="660">
          <cell r="A660">
            <v>32700</v>
          </cell>
          <cell r="B660" t="str">
            <v xml:space="preserve">JUNTA DE EXPANSION ESTILO 150 D: 4" </v>
          </cell>
          <cell r="C660" t="str">
            <v>UNIDAD</v>
          </cell>
          <cell r="D660">
            <v>2</v>
          </cell>
          <cell r="E660">
            <v>243</v>
          </cell>
          <cell r="F660">
            <v>328.05</v>
          </cell>
        </row>
        <row r="661">
          <cell r="A661" t="str">
            <v>32700-1</v>
          </cell>
          <cell r="B661" t="str">
            <v>UNIÓN UNIVERSAL D=1-1/2"</v>
          </cell>
          <cell r="C661" t="str">
            <v>UNIDAD</v>
          </cell>
          <cell r="D661">
            <v>2</v>
          </cell>
          <cell r="E661">
            <v>15.85</v>
          </cell>
          <cell r="F661">
            <v>21.4</v>
          </cell>
        </row>
        <row r="662">
          <cell r="A662" t="str">
            <v>33700-2</v>
          </cell>
          <cell r="B662" t="str">
            <v>VALVULA DE ALIVIO DE PRESIÓN  D: 6"</v>
          </cell>
          <cell r="C662" t="str">
            <v>UNIDAD</v>
          </cell>
          <cell r="D662">
            <v>1</v>
          </cell>
          <cell r="E662">
            <v>500</v>
          </cell>
          <cell r="F662">
            <v>675</v>
          </cell>
        </row>
        <row r="663">
          <cell r="A663">
            <v>35500</v>
          </cell>
          <cell r="B663" t="str">
            <v>EXTINTOR CO2 10 LBS</v>
          </cell>
          <cell r="C663" t="str">
            <v>U</v>
          </cell>
          <cell r="D663">
            <v>0</v>
          </cell>
          <cell r="E663">
            <v>168</v>
          </cell>
          <cell r="F663">
            <v>80.64</v>
          </cell>
        </row>
        <row r="664">
          <cell r="A664">
            <v>34100</v>
          </cell>
          <cell r="B664" t="str">
            <v>MANOMETRO 0-300</v>
          </cell>
          <cell r="C664" t="str">
            <v>UNIDAD</v>
          </cell>
          <cell r="D664">
            <v>6</v>
          </cell>
          <cell r="E664">
            <v>4.6500000000000004</v>
          </cell>
          <cell r="F664">
            <v>6.28</v>
          </cell>
        </row>
        <row r="665">
          <cell r="A665" t="str">
            <v>34100-1</v>
          </cell>
          <cell r="B665" t="str">
            <v>TUBERÍA COBRE 1/2"</v>
          </cell>
          <cell r="C665" t="str">
            <v>ML</v>
          </cell>
          <cell r="D665">
            <v>12</v>
          </cell>
          <cell r="E665">
            <v>2.16</v>
          </cell>
          <cell r="F665">
            <v>2.92</v>
          </cell>
        </row>
        <row r="666">
          <cell r="A666" t="str">
            <v>34100-2</v>
          </cell>
          <cell r="B666" t="str">
            <v>CODO COBRE 1/2"</v>
          </cell>
          <cell r="C666" t="str">
            <v>U</v>
          </cell>
          <cell r="D666">
            <v>14</v>
          </cell>
          <cell r="E666">
            <v>0.2</v>
          </cell>
          <cell r="F666">
            <v>0.27</v>
          </cell>
        </row>
        <row r="667">
          <cell r="A667" t="str">
            <v>34100-3</v>
          </cell>
          <cell r="B667" t="str">
            <v>TEE COBRE 1/2"</v>
          </cell>
          <cell r="C667" t="str">
            <v>U</v>
          </cell>
          <cell r="D667">
            <v>2</v>
          </cell>
          <cell r="E667">
            <v>0.34</v>
          </cell>
          <cell r="F667">
            <v>0.46</v>
          </cell>
        </row>
        <row r="668">
          <cell r="A668" t="str">
            <v>34100-4</v>
          </cell>
          <cell r="B668" t="str">
            <v>ADAPTADOR DE  COBRE  SO-HE 1/2"</v>
          </cell>
          <cell r="C668" t="str">
            <v>U</v>
          </cell>
          <cell r="D668">
            <v>16</v>
          </cell>
          <cell r="E668">
            <v>0.41</v>
          </cell>
          <cell r="F668">
            <v>0.55000000000000004</v>
          </cell>
        </row>
        <row r="669">
          <cell r="A669" t="str">
            <v>34100-5</v>
          </cell>
          <cell r="B669" t="str">
            <v>ADAPTADOR DE  COBRE  SO-HI 1/2"</v>
          </cell>
          <cell r="C669" t="str">
            <v>U</v>
          </cell>
          <cell r="D669">
            <v>2</v>
          </cell>
          <cell r="E669">
            <v>0.66</v>
          </cell>
          <cell r="F669">
            <v>0.89</v>
          </cell>
        </row>
        <row r="670">
          <cell r="A670" t="str">
            <v>34100-6</v>
          </cell>
          <cell r="B670" t="str">
            <v>UNIÓN  DE  COBRE  1/2"</v>
          </cell>
          <cell r="C670" t="str">
            <v>U</v>
          </cell>
          <cell r="D670">
            <v>2</v>
          </cell>
          <cell r="E670">
            <v>2.13</v>
          </cell>
          <cell r="F670">
            <v>2.88</v>
          </cell>
        </row>
        <row r="671">
          <cell r="A671" t="str">
            <v>34100-7</v>
          </cell>
          <cell r="B671" t="str">
            <v>SOLDADURA COBRE 5%</v>
          </cell>
          <cell r="C671" t="str">
            <v>LBS</v>
          </cell>
          <cell r="D671">
            <v>0.5</v>
          </cell>
          <cell r="E671">
            <v>17.399999999999999</v>
          </cell>
          <cell r="F671">
            <v>23.49</v>
          </cell>
        </row>
        <row r="672">
          <cell r="A672">
            <v>34300</v>
          </cell>
          <cell r="B672" t="str">
            <v xml:space="preserve">PASTA DE TEFLON  </v>
          </cell>
          <cell r="C672" t="str">
            <v>UNIDAD</v>
          </cell>
          <cell r="D672">
            <v>0</v>
          </cell>
          <cell r="E672">
            <v>11.77</v>
          </cell>
          <cell r="F672">
            <v>15.89</v>
          </cell>
        </row>
        <row r="673">
          <cell r="A673">
            <v>670</v>
          </cell>
          <cell r="B673" t="str">
            <v>BLOQUE LIVIANO DE 10X20X40</v>
          </cell>
          <cell r="C673" t="str">
            <v>u</v>
          </cell>
          <cell r="D673">
            <v>0.28999999999999998</v>
          </cell>
          <cell r="E673">
            <v>0</v>
          </cell>
          <cell r="F673">
            <v>0</v>
          </cell>
        </row>
        <row r="674">
          <cell r="A674">
            <v>671</v>
          </cell>
          <cell r="B674" t="str">
            <v>TUBERIA HIERRO DUCTÍL</v>
          </cell>
          <cell r="C674" t="str">
            <v>u</v>
          </cell>
          <cell r="D674">
            <v>0.35</v>
          </cell>
          <cell r="E674">
            <v>0</v>
          </cell>
          <cell r="F674">
            <v>0</v>
          </cell>
        </row>
        <row r="675">
          <cell r="A675" t="str">
            <v>81100-4</v>
          </cell>
          <cell r="B675" t="str">
            <v>TUBERÍA DE HIERRO DUCTÍL D=6"</v>
          </cell>
          <cell r="C675" t="str">
            <v>ML</v>
          </cell>
          <cell r="D675">
            <v>18</v>
          </cell>
          <cell r="E675">
            <v>35.752000000000002</v>
          </cell>
          <cell r="F675">
            <v>48.27</v>
          </cell>
        </row>
        <row r="676">
          <cell r="A676">
            <v>81110</v>
          </cell>
          <cell r="B676" t="str">
            <v>TUBERÍA DE HIERRO DUCTÍL D=4"</v>
          </cell>
          <cell r="C676" t="str">
            <v>ML</v>
          </cell>
          <cell r="D676">
            <v>192</v>
          </cell>
          <cell r="E676">
            <v>37.228000000000002</v>
          </cell>
          <cell r="F676">
            <v>50.26</v>
          </cell>
        </row>
        <row r="677">
          <cell r="A677">
            <v>674</v>
          </cell>
          <cell r="B677" t="str">
            <v>BLOQUE LIVIANO LL-20 (40X20X20)CM - BLOQCIM DISENSA</v>
          </cell>
          <cell r="C677" t="str">
            <v>u</v>
          </cell>
          <cell r="D677">
            <v>210</v>
          </cell>
          <cell r="E677">
            <v>0</v>
          </cell>
          <cell r="F677">
            <v>0</v>
          </cell>
        </row>
        <row r="678">
          <cell r="A678">
            <v>675</v>
          </cell>
          <cell r="B678" t="str">
            <v>BLOQUE LIVIANO PL-14 (39X19X14)CM - BLOQCIM DISENSA</v>
          </cell>
          <cell r="C678" t="str">
            <v>u</v>
          </cell>
          <cell r="D678">
            <v>0.7</v>
          </cell>
          <cell r="E678">
            <v>0</v>
          </cell>
          <cell r="F678">
            <v>0</v>
          </cell>
        </row>
        <row r="679">
          <cell r="A679">
            <v>81115</v>
          </cell>
          <cell r="B679" t="str">
            <v xml:space="preserve">ACCESORIOS HIERRO DUCTÍL </v>
          </cell>
          <cell r="C679" t="str">
            <v>glb</v>
          </cell>
          <cell r="D679">
            <v>210</v>
          </cell>
          <cell r="E679">
            <v>33.299999999999997</v>
          </cell>
          <cell r="F679">
            <v>44.96</v>
          </cell>
        </row>
        <row r="680">
          <cell r="A680">
            <v>677</v>
          </cell>
          <cell r="B680" t="str">
            <v>BLOQUE LIVIANO PL-1ST-6 (39X19X6.5)CM - BLOQCIM DISENSA</v>
          </cell>
          <cell r="C680" t="str">
            <v>u</v>
          </cell>
          <cell r="D680">
            <v>0.41</v>
          </cell>
          <cell r="E680">
            <v>0</v>
          </cell>
          <cell r="F680">
            <v>0</v>
          </cell>
        </row>
        <row r="681">
          <cell r="A681">
            <v>81120</v>
          </cell>
          <cell r="B681" t="str">
            <v>CODO DE HIERRO DUCTÍL D=6"</v>
          </cell>
          <cell r="C681" t="str">
            <v>U</v>
          </cell>
          <cell r="D681">
            <v>8</v>
          </cell>
          <cell r="E681">
            <v>106</v>
          </cell>
          <cell r="F681">
            <v>143.1</v>
          </cell>
        </row>
        <row r="682">
          <cell r="A682">
            <v>81125</v>
          </cell>
          <cell r="B682" t="str">
            <v>CODO DE HIERRO DUCTÍL D=4"</v>
          </cell>
          <cell r="C682" t="str">
            <v>U</v>
          </cell>
          <cell r="D682">
            <v>6</v>
          </cell>
          <cell r="E682">
            <v>66</v>
          </cell>
          <cell r="F682">
            <v>89.1</v>
          </cell>
        </row>
        <row r="683">
          <cell r="A683">
            <v>81130</v>
          </cell>
          <cell r="B683" t="str">
            <v>TEE DE HIERRO DUCTÍL D=4"</v>
          </cell>
          <cell r="C683" t="str">
            <v>U</v>
          </cell>
          <cell r="D683">
            <v>1</v>
          </cell>
          <cell r="E683">
            <v>99</v>
          </cell>
          <cell r="F683">
            <v>133.65</v>
          </cell>
        </row>
        <row r="684">
          <cell r="A684">
            <v>81135</v>
          </cell>
          <cell r="B684" t="str">
            <v>ACOLE DE HIERRO DUCTÍL D=6"</v>
          </cell>
          <cell r="C684" t="str">
            <v>U</v>
          </cell>
          <cell r="D684">
            <v>18</v>
          </cell>
          <cell r="E684">
            <v>64</v>
          </cell>
          <cell r="F684">
            <v>86.4</v>
          </cell>
        </row>
        <row r="685">
          <cell r="A685">
            <v>81140</v>
          </cell>
          <cell r="B685" t="str">
            <v>ACOLE DE HIERRO DUCTÍL D=4"</v>
          </cell>
          <cell r="C685" t="str">
            <v>U</v>
          </cell>
          <cell r="D685">
            <v>48</v>
          </cell>
          <cell r="E685">
            <v>43</v>
          </cell>
          <cell r="F685">
            <v>58.05</v>
          </cell>
        </row>
        <row r="686">
          <cell r="A686">
            <v>81145</v>
          </cell>
          <cell r="B686" t="str">
            <v>ADAPTADOR BRIDADO HIERRO DUCTÍL D=6"</v>
          </cell>
          <cell r="C686" t="str">
            <v>U</v>
          </cell>
          <cell r="D686">
            <v>4</v>
          </cell>
          <cell r="E686">
            <v>99</v>
          </cell>
          <cell r="F686">
            <v>133.65</v>
          </cell>
        </row>
        <row r="687">
          <cell r="A687">
            <v>81150</v>
          </cell>
          <cell r="B687" t="str">
            <v>ADAPTADOR BRIDADO HIERRO DUCTÍL D=4"</v>
          </cell>
          <cell r="C687" t="str">
            <v>U</v>
          </cell>
          <cell r="D687">
            <v>3</v>
          </cell>
          <cell r="E687">
            <v>75</v>
          </cell>
          <cell r="F687">
            <v>101.25</v>
          </cell>
        </row>
        <row r="688">
          <cell r="A688">
            <v>685</v>
          </cell>
          <cell r="B688" t="str">
            <v>BLOQUE PESADO DE 15X20X40</v>
          </cell>
          <cell r="C688" t="str">
            <v>u</v>
          </cell>
          <cell r="D688">
            <v>0.35</v>
          </cell>
          <cell r="E688">
            <v>0</v>
          </cell>
          <cell r="F688">
            <v>0</v>
          </cell>
        </row>
        <row r="689">
          <cell r="A689">
            <v>686</v>
          </cell>
          <cell r="B689" t="str">
            <v>BLOQUE PESADO DE 20X20X40</v>
          </cell>
          <cell r="C689" t="str">
            <v>u</v>
          </cell>
          <cell r="D689">
            <v>0.44</v>
          </cell>
          <cell r="E689">
            <v>0</v>
          </cell>
          <cell r="F689">
            <v>0</v>
          </cell>
        </row>
        <row r="690">
          <cell r="A690">
            <v>34800</v>
          </cell>
          <cell r="B690" t="str">
            <v>SIAMESA MOD : 5170 POTTER ROEMER 4"x2-1/2"x2-1/2"</v>
          </cell>
          <cell r="C690" t="str">
            <v>U</v>
          </cell>
          <cell r="D690">
            <v>2</v>
          </cell>
          <cell r="E690">
            <v>278</v>
          </cell>
          <cell r="F690">
            <v>375.3</v>
          </cell>
        </row>
        <row r="691">
          <cell r="A691">
            <v>34200</v>
          </cell>
          <cell r="B691" t="str">
            <v>VALVULA TESTMASTER  718  D:1"</v>
          </cell>
          <cell r="C691" t="str">
            <v>UNIDAD</v>
          </cell>
          <cell r="D691">
            <v>4</v>
          </cell>
          <cell r="E691">
            <v>58.35</v>
          </cell>
          <cell r="F691">
            <v>78.77</v>
          </cell>
        </row>
        <row r="692">
          <cell r="A692">
            <v>34202</v>
          </cell>
          <cell r="B692" t="str">
            <v>VALVULA SENSORA  D:4"</v>
          </cell>
          <cell r="C692" t="str">
            <v>UNIDAD</v>
          </cell>
          <cell r="D692">
            <v>4</v>
          </cell>
          <cell r="E692">
            <v>71</v>
          </cell>
          <cell r="F692">
            <v>95.85</v>
          </cell>
        </row>
        <row r="693">
          <cell r="A693">
            <v>34204</v>
          </cell>
          <cell r="B693" t="str">
            <v>VALVULA SUPERVISORA DE FLUJO  D:4"</v>
          </cell>
          <cell r="C693" t="str">
            <v>UNIDAD</v>
          </cell>
          <cell r="D693">
            <v>4</v>
          </cell>
          <cell r="E693">
            <v>153</v>
          </cell>
          <cell r="F693">
            <v>206.55</v>
          </cell>
        </row>
        <row r="694">
          <cell r="A694">
            <v>691</v>
          </cell>
          <cell r="B694" t="str">
            <v>BLOWER 1 HP EEUU</v>
          </cell>
          <cell r="C694" t="str">
            <v>u</v>
          </cell>
          <cell r="D694">
            <v>154</v>
          </cell>
          <cell r="E694">
            <v>0</v>
          </cell>
          <cell r="F694">
            <v>0</v>
          </cell>
        </row>
        <row r="695">
          <cell r="A695">
            <v>35700</v>
          </cell>
          <cell r="B695" t="str">
            <v>EXTINTOR ABC 20LBS</v>
          </cell>
          <cell r="C695" t="str">
            <v>U</v>
          </cell>
          <cell r="D695">
            <v>9</v>
          </cell>
          <cell r="E695">
            <v>70</v>
          </cell>
          <cell r="F695">
            <v>60.48</v>
          </cell>
        </row>
        <row r="696">
          <cell r="A696">
            <v>693</v>
          </cell>
          <cell r="B696" t="str">
            <v>BOBINA CALIENTE ESPESOR E=2,3,4 MM</v>
          </cell>
          <cell r="C696" t="str">
            <v>kg</v>
          </cell>
          <cell r="D696">
            <v>1.17</v>
          </cell>
          <cell r="E696">
            <v>0</v>
          </cell>
          <cell r="F696">
            <v>0</v>
          </cell>
        </row>
        <row r="697">
          <cell r="A697">
            <v>694</v>
          </cell>
          <cell r="B697" t="str">
            <v>GABINETES (Incluye: PortaManguera, Manguera de 30 mts, Neplo de Bronce, Válvula 1-1/2", Pitón de Bronce, Extintor PQS 10 Lbs, Hacha)</v>
          </cell>
          <cell r="C697" t="str">
            <v>U</v>
          </cell>
          <cell r="D697">
            <v>11</v>
          </cell>
          <cell r="E697">
            <v>491.96</v>
          </cell>
          <cell r="F697">
            <v>596.48</v>
          </cell>
        </row>
        <row r="698">
          <cell r="A698">
            <v>35800</v>
          </cell>
          <cell r="B698" t="str">
            <v>CAJETÍN METÁLICO</v>
          </cell>
          <cell r="C698" t="str">
            <v>U</v>
          </cell>
          <cell r="D698">
            <v>11</v>
          </cell>
          <cell r="E698">
            <v>172.2</v>
          </cell>
          <cell r="F698">
            <v>88.45</v>
          </cell>
        </row>
        <row r="699">
          <cell r="A699">
            <v>35900</v>
          </cell>
          <cell r="B699" t="str">
            <v>FIRE HOSE RACK ASSEMBLY x100´ (MANGUERA-VÁLV. 1-1/2"-NEPLO- PITÓN</v>
          </cell>
          <cell r="C699" t="str">
            <v>U</v>
          </cell>
          <cell r="D699">
            <v>11</v>
          </cell>
          <cell r="E699">
            <v>178</v>
          </cell>
          <cell r="F699">
            <v>285.26</v>
          </cell>
        </row>
        <row r="700">
          <cell r="A700">
            <v>36010</v>
          </cell>
          <cell r="B700" t="str">
            <v xml:space="preserve">VALVULA ANGULAR D=2-1/2" </v>
          </cell>
          <cell r="C700" t="str">
            <v>U</v>
          </cell>
          <cell r="D700">
            <v>11</v>
          </cell>
          <cell r="E700">
            <v>47.95</v>
          </cell>
          <cell r="F700">
            <v>136.08000000000001</v>
          </cell>
        </row>
        <row r="701">
          <cell r="A701">
            <v>36100</v>
          </cell>
          <cell r="B701" t="str">
            <v>TAPON MOD. 4625 AND CHAIN D=2-1/2"</v>
          </cell>
          <cell r="C701" t="str">
            <v>U</v>
          </cell>
          <cell r="D701">
            <v>11</v>
          </cell>
          <cell r="E701">
            <v>9.11</v>
          </cell>
          <cell r="F701">
            <v>24.19</v>
          </cell>
        </row>
        <row r="702">
          <cell r="A702" t="str">
            <v>36200-01</v>
          </cell>
          <cell r="B702" t="str">
            <v>EXTINTOR ABC 10LBS</v>
          </cell>
          <cell r="C702" t="str">
            <v>U</v>
          </cell>
          <cell r="D702">
            <v>11</v>
          </cell>
          <cell r="E702">
            <v>46.55</v>
          </cell>
          <cell r="F702">
            <v>40.32</v>
          </cell>
        </row>
        <row r="703">
          <cell r="A703">
            <v>36202</v>
          </cell>
          <cell r="B703" t="str">
            <v>#6060 FIRE AXE (HACHA)</v>
          </cell>
          <cell r="C703" t="str">
            <v>U</v>
          </cell>
          <cell r="D703">
            <v>11</v>
          </cell>
          <cell r="E703">
            <v>38.15</v>
          </cell>
          <cell r="F703">
            <v>22.18</v>
          </cell>
        </row>
        <row r="704">
          <cell r="A704">
            <v>701</v>
          </cell>
          <cell r="B704" t="str">
            <v>BOMBA PERIFERICA PLUS PN-60 @0.5 HP 110V/60HZ PLASTIGAMA</v>
          </cell>
          <cell r="C704" t="str">
            <v>u</v>
          </cell>
          <cell r="D704">
            <v>85.79</v>
          </cell>
          <cell r="E704">
            <v>0</v>
          </cell>
          <cell r="F704">
            <v>0</v>
          </cell>
        </row>
        <row r="705">
          <cell r="A705">
            <v>702</v>
          </cell>
          <cell r="B705" t="str">
            <v>BOMBA TIPO JET-100 @1.0 HP 110/220V 60HZ PLASTIGAMA</v>
          </cell>
          <cell r="C705" t="str">
            <v>u</v>
          </cell>
          <cell r="D705">
            <v>198.19</v>
          </cell>
          <cell r="E705">
            <v>0</v>
          </cell>
          <cell r="F705">
            <v>0</v>
          </cell>
        </row>
        <row r="706">
          <cell r="A706">
            <v>703</v>
          </cell>
          <cell r="B706" t="str">
            <v>EQUIPO DE BOMBEO S.C.I</v>
          </cell>
          <cell r="C706" t="str">
            <v>u</v>
          </cell>
          <cell r="D706">
            <v>125.38</v>
          </cell>
          <cell r="E706">
            <v>0</v>
          </cell>
          <cell r="F706">
            <v>0</v>
          </cell>
        </row>
        <row r="707">
          <cell r="A707" t="str">
            <v>36210-01</v>
          </cell>
          <cell r="B707" t="str">
            <v>Bomba principal Diesel -Marca fairbanks horse-Motor 1KGR-Uf11 52HP-CLARKE- Tanque dee Combustible - Clarke fire Controller.</v>
          </cell>
          <cell r="C707" t="str">
            <v>U</v>
          </cell>
          <cell r="D707">
            <v>1</v>
          </cell>
          <cell r="E707">
            <v>0</v>
          </cell>
          <cell r="F707">
            <v>40219.199999999997</v>
          </cell>
        </row>
        <row r="708">
          <cell r="A708" t="str">
            <v>36211-01</v>
          </cell>
          <cell r="B708" t="str">
            <v>Tablero de control electrico principal</v>
          </cell>
          <cell r="C708" t="str">
            <v>U</v>
          </cell>
          <cell r="D708">
            <v>442.4</v>
          </cell>
          <cell r="E708">
            <v>0</v>
          </cell>
          <cell r="F708">
            <v>0</v>
          </cell>
        </row>
        <row r="709">
          <cell r="A709" t="str">
            <v>36212-01</v>
          </cell>
          <cell r="B709" t="str">
            <v>Bomba Jockey ITT A-C  15gpm</v>
          </cell>
          <cell r="C709" t="str">
            <v>U</v>
          </cell>
          <cell r="D709">
            <v>0</v>
          </cell>
          <cell r="E709">
            <v>0</v>
          </cell>
          <cell r="F709">
            <v>0</v>
          </cell>
        </row>
        <row r="710">
          <cell r="A710" t="str">
            <v>36213-01</v>
          </cell>
          <cell r="B710" t="str">
            <v>Tablero de control, bomba Jockey</v>
          </cell>
          <cell r="C710" t="str">
            <v>U</v>
          </cell>
          <cell r="D710">
            <v>6.58</v>
          </cell>
          <cell r="E710">
            <v>0</v>
          </cell>
          <cell r="F710">
            <v>0</v>
          </cell>
        </row>
        <row r="711">
          <cell r="A711" t="str">
            <v>36214-01</v>
          </cell>
          <cell r="B711" t="str">
            <v xml:space="preserve">Valvula de alivio </v>
          </cell>
          <cell r="C711" t="str">
            <v>saco</v>
          </cell>
          <cell r="D711">
            <v>15.96</v>
          </cell>
          <cell r="E711">
            <v>0</v>
          </cell>
          <cell r="F711">
            <v>0</v>
          </cell>
        </row>
        <row r="712">
          <cell r="A712" t="str">
            <v>36215-01</v>
          </cell>
          <cell r="B712" t="str">
            <v>Base estructural de acero</v>
          </cell>
          <cell r="C712" t="str">
            <v>25 kg</v>
          </cell>
          <cell r="D712">
            <v>10.86</v>
          </cell>
          <cell r="E712">
            <v>0</v>
          </cell>
          <cell r="F712">
            <v>0</v>
          </cell>
        </row>
        <row r="713">
          <cell r="A713" t="str">
            <v>36216-01</v>
          </cell>
          <cell r="B713" t="str">
            <v>Medidor de Flujo 750 gpm, D=6"</v>
          </cell>
          <cell r="C713" t="str">
            <v>U</v>
          </cell>
          <cell r="D713">
            <v>6.9</v>
          </cell>
          <cell r="E713">
            <v>0</v>
          </cell>
          <cell r="F713">
            <v>0</v>
          </cell>
        </row>
        <row r="714">
          <cell r="A714">
            <v>711</v>
          </cell>
          <cell r="B714" t="str">
            <v>BONDEX PREMIUM ORO 25KG - INTACO DISENSA</v>
          </cell>
          <cell r="C714" t="str">
            <v>saco</v>
          </cell>
          <cell r="D714">
            <v>0</v>
          </cell>
          <cell r="E714">
            <v>0</v>
          </cell>
          <cell r="F714">
            <v>0</v>
          </cell>
        </row>
        <row r="715">
          <cell r="A715">
            <v>712</v>
          </cell>
          <cell r="B715" t="str">
            <v>BONDEX PREMIUM PORCELANATO 25KG - INTACO DISENSA</v>
          </cell>
          <cell r="C715" t="str">
            <v>saco</v>
          </cell>
          <cell r="D715">
            <v>12.19</v>
          </cell>
          <cell r="E715">
            <v>0</v>
          </cell>
          <cell r="F715">
            <v>0</v>
          </cell>
        </row>
        <row r="716">
          <cell r="A716">
            <v>713</v>
          </cell>
          <cell r="B716" t="str">
            <v>BONDEX PREMIUM PORCELANATO 40KG - INTACO DISENSA</v>
          </cell>
          <cell r="C716" t="str">
            <v>saco</v>
          </cell>
          <cell r="D716">
            <v>18.22</v>
          </cell>
          <cell r="E716">
            <v>0</v>
          </cell>
          <cell r="F716">
            <v>0</v>
          </cell>
        </row>
        <row r="717">
          <cell r="A717">
            <v>714</v>
          </cell>
          <cell r="B717" t="str">
            <v>EQUIPO DE BOMBEO S.C.I</v>
          </cell>
          <cell r="C717" t="str">
            <v>40 kg</v>
          </cell>
          <cell r="D717">
            <v>19.39</v>
          </cell>
          <cell r="E717">
            <v>0</v>
          </cell>
          <cell r="F717">
            <v>0</v>
          </cell>
        </row>
        <row r="718">
          <cell r="A718">
            <v>36210</v>
          </cell>
          <cell r="B718" t="str">
            <v>Bomba principal Fairbanks (IN-LINE) UL-FM  500 gpm</v>
          </cell>
          <cell r="C718" t="str">
            <v>U</v>
          </cell>
          <cell r="D718">
            <v>1</v>
          </cell>
          <cell r="E718">
            <v>0</v>
          </cell>
          <cell r="F718">
            <v>16205.09</v>
          </cell>
        </row>
        <row r="719">
          <cell r="A719">
            <v>36211</v>
          </cell>
          <cell r="B719" t="str">
            <v>Tablero de control electrico principal UL-FM 30HP</v>
          </cell>
          <cell r="C719" t="str">
            <v>U</v>
          </cell>
          <cell r="D719">
            <v>6.06</v>
          </cell>
          <cell r="E719">
            <v>0</v>
          </cell>
          <cell r="F719">
            <v>0</v>
          </cell>
        </row>
        <row r="720">
          <cell r="A720">
            <v>36212</v>
          </cell>
          <cell r="B720" t="str">
            <v>Bomba Jockey UL-FM  10gpm- 1.5HP</v>
          </cell>
          <cell r="C720" t="str">
            <v>U</v>
          </cell>
          <cell r="D720">
            <v>4.4800000000000004</v>
          </cell>
          <cell r="E720">
            <v>0</v>
          </cell>
          <cell r="F720">
            <v>0</v>
          </cell>
        </row>
        <row r="721">
          <cell r="A721">
            <v>36213</v>
          </cell>
          <cell r="B721" t="str">
            <v>Tablero de control, bomba Jockey</v>
          </cell>
          <cell r="C721" t="str">
            <v>U</v>
          </cell>
          <cell r="D721">
            <v>0.4</v>
          </cell>
          <cell r="E721">
            <v>0</v>
          </cell>
          <cell r="F721">
            <v>0</v>
          </cell>
        </row>
        <row r="722">
          <cell r="A722">
            <v>36214</v>
          </cell>
          <cell r="B722" t="str">
            <v xml:space="preserve">Valvula de alivio </v>
          </cell>
          <cell r="C722" t="str">
            <v>m</v>
          </cell>
          <cell r="D722">
            <v>9.3699999999999992</v>
          </cell>
          <cell r="E722">
            <v>0</v>
          </cell>
          <cell r="F722">
            <v>0</v>
          </cell>
        </row>
        <row r="723">
          <cell r="A723">
            <v>36215</v>
          </cell>
          <cell r="B723" t="str">
            <v>Base estructural de acero</v>
          </cell>
          <cell r="C723" t="str">
            <v>u</v>
          </cell>
          <cell r="D723">
            <v>8</v>
          </cell>
          <cell r="E723">
            <v>0</v>
          </cell>
          <cell r="F723">
            <v>0</v>
          </cell>
        </row>
        <row r="724">
          <cell r="A724">
            <v>36216</v>
          </cell>
          <cell r="B724" t="str">
            <v>Medidor de Flujo 750 gpm, D=6"</v>
          </cell>
          <cell r="C724" t="str">
            <v>U</v>
          </cell>
          <cell r="D724">
            <v>30</v>
          </cell>
          <cell r="E724">
            <v>0</v>
          </cell>
          <cell r="F724">
            <v>0</v>
          </cell>
        </row>
        <row r="725">
          <cell r="A725">
            <v>722</v>
          </cell>
          <cell r="B725" t="str">
            <v>BREAKER 1 POLO 15-50 AMPS.SQUARE D</v>
          </cell>
          <cell r="C725" t="str">
            <v>u</v>
          </cell>
          <cell r="D725">
            <v>10</v>
          </cell>
          <cell r="E725">
            <v>0</v>
          </cell>
          <cell r="F725">
            <v>0</v>
          </cell>
        </row>
        <row r="726">
          <cell r="A726">
            <v>723</v>
          </cell>
          <cell r="B726" t="str">
            <v>BREAKER 1 POLO 40-63 AMPS.SQUARE D</v>
          </cell>
          <cell r="C726" t="str">
            <v>u</v>
          </cell>
          <cell r="D726">
            <v>8.4</v>
          </cell>
          <cell r="E726">
            <v>0</v>
          </cell>
          <cell r="F726">
            <v>0</v>
          </cell>
        </row>
        <row r="727">
          <cell r="A727">
            <v>36218</v>
          </cell>
          <cell r="B727" t="str">
            <v>Sprinklers Pendnet standart Gb-1/2" automatic</v>
          </cell>
          <cell r="C727" t="str">
            <v>U</v>
          </cell>
          <cell r="D727">
            <v>756</v>
          </cell>
          <cell r="E727">
            <v>4.25</v>
          </cell>
          <cell r="F727">
            <v>5.74</v>
          </cell>
        </row>
        <row r="728">
          <cell r="A728">
            <v>725</v>
          </cell>
          <cell r="B728" t="str">
            <v>BREAKER 1 POLO 70 AMPS.SQUARE D</v>
          </cell>
          <cell r="C728" t="str">
            <v>u</v>
          </cell>
          <cell r="D728">
            <v>18.239999999999998</v>
          </cell>
          <cell r="E728">
            <v>0</v>
          </cell>
          <cell r="F728">
            <v>0</v>
          </cell>
        </row>
        <row r="729">
          <cell r="A729">
            <v>726</v>
          </cell>
          <cell r="B729" t="str">
            <v>BREAKER 1 POLO SD 10-30 AMP.</v>
          </cell>
          <cell r="C729" t="str">
            <v>u</v>
          </cell>
          <cell r="D729">
            <v>4.22</v>
          </cell>
          <cell r="E729">
            <v>0</v>
          </cell>
          <cell r="F729">
            <v>0</v>
          </cell>
        </row>
        <row r="730">
          <cell r="A730">
            <v>727</v>
          </cell>
          <cell r="B730" t="str">
            <v>BREAKER 1 POLO SD 40-60 AMP.</v>
          </cell>
          <cell r="C730" t="str">
            <v>u</v>
          </cell>
          <cell r="D730">
            <v>4.63</v>
          </cell>
          <cell r="E730">
            <v>0</v>
          </cell>
          <cell r="F730">
            <v>0</v>
          </cell>
        </row>
        <row r="731">
          <cell r="A731">
            <v>728</v>
          </cell>
          <cell r="B731" t="str">
            <v>AGREGADOS</v>
          </cell>
          <cell r="C731" t="str">
            <v>u</v>
          </cell>
          <cell r="D731">
            <v>8.99</v>
          </cell>
          <cell r="E731">
            <v>0</v>
          </cell>
          <cell r="F731">
            <v>0</v>
          </cell>
        </row>
        <row r="732">
          <cell r="A732">
            <v>36300</v>
          </cell>
          <cell r="B732" t="str">
            <v>MATERIAL DE MEJORAMIENTO</v>
          </cell>
          <cell r="C732" t="str">
            <v>M3</v>
          </cell>
          <cell r="D732">
            <v>709.3</v>
          </cell>
          <cell r="E732">
            <v>0</v>
          </cell>
          <cell r="F732">
            <v>4.5</v>
          </cell>
        </row>
        <row r="733">
          <cell r="A733">
            <v>36400</v>
          </cell>
          <cell r="B733" t="str">
            <v>ARENA</v>
          </cell>
          <cell r="C733" t="str">
            <v>M3</v>
          </cell>
          <cell r="D733">
            <v>63.53</v>
          </cell>
          <cell r="E733">
            <v>0</v>
          </cell>
          <cell r="F733">
            <v>9.9</v>
          </cell>
        </row>
        <row r="734">
          <cell r="A734">
            <v>36500</v>
          </cell>
          <cell r="B734" t="str">
            <v>HORMIGON SIMPLE F´C=210 KG/CM2</v>
          </cell>
          <cell r="C734" t="str">
            <v>M3</v>
          </cell>
          <cell r="D734">
            <v>20.25</v>
          </cell>
          <cell r="E734">
            <v>0</v>
          </cell>
          <cell r="F734">
            <v>82.15</v>
          </cell>
        </row>
        <row r="735">
          <cell r="A735">
            <v>36600</v>
          </cell>
          <cell r="B735" t="str">
            <v>HORMIGON SIMPLE F´C=280 KG/CM2</v>
          </cell>
          <cell r="C735" t="str">
            <v>M3</v>
          </cell>
          <cell r="D735">
            <v>1</v>
          </cell>
          <cell r="E735">
            <v>0</v>
          </cell>
          <cell r="F735">
            <v>90.61</v>
          </cell>
        </row>
        <row r="736">
          <cell r="A736">
            <v>36700</v>
          </cell>
          <cell r="B736" t="str">
            <v>ENCOFRADO</v>
          </cell>
          <cell r="C736" t="str">
            <v>M2</v>
          </cell>
          <cell r="D736">
            <v>196</v>
          </cell>
          <cell r="E736">
            <v>0</v>
          </cell>
          <cell r="F736">
            <v>8.5500000000000007</v>
          </cell>
        </row>
        <row r="737">
          <cell r="A737">
            <v>36800</v>
          </cell>
          <cell r="B737" t="str">
            <v>HIERRO F'Y=4200 KG/CM2</v>
          </cell>
          <cell r="C737" t="str">
            <v>KG</v>
          </cell>
          <cell r="D737">
            <v>45.5</v>
          </cell>
          <cell r="E737">
            <v>0</v>
          </cell>
          <cell r="F737">
            <v>0.78</v>
          </cell>
        </row>
        <row r="738">
          <cell r="A738">
            <v>36900</v>
          </cell>
          <cell r="B738" t="str">
            <v>MALLA ELECTROSOLDADA</v>
          </cell>
          <cell r="C738" t="str">
            <v>M2</v>
          </cell>
          <cell r="D738">
            <v>62.8</v>
          </cell>
          <cell r="E738">
            <v>0</v>
          </cell>
          <cell r="F738">
            <v>1.26</v>
          </cell>
        </row>
        <row r="739">
          <cell r="A739">
            <v>37000</v>
          </cell>
          <cell r="B739" t="str">
            <v>MISCELANEOS</v>
          </cell>
          <cell r="C739" t="str">
            <v>GLB</v>
          </cell>
          <cell r="D739">
            <v>1</v>
          </cell>
          <cell r="E739">
            <v>0</v>
          </cell>
          <cell r="F739">
            <v>81</v>
          </cell>
        </row>
        <row r="740">
          <cell r="A740">
            <v>37100</v>
          </cell>
          <cell r="B740" t="str">
            <v>ANGULO METÁLICO 2"</v>
          </cell>
          <cell r="C740" t="str">
            <v>ML</v>
          </cell>
          <cell r="D740">
            <v>48.72</v>
          </cell>
          <cell r="E740">
            <v>0</v>
          </cell>
          <cell r="F740">
            <v>2.4300000000000002</v>
          </cell>
        </row>
        <row r="741">
          <cell r="A741">
            <v>37102</v>
          </cell>
          <cell r="B741" t="str">
            <v>ANGULO METÁLICO 1X1/4"</v>
          </cell>
          <cell r="C741" t="str">
            <v>ML</v>
          </cell>
          <cell r="D741">
            <v>1</v>
          </cell>
          <cell r="E741">
            <v>0</v>
          </cell>
          <cell r="F741">
            <v>6.75</v>
          </cell>
        </row>
        <row r="742">
          <cell r="A742">
            <v>37200</v>
          </cell>
          <cell r="B742" t="str">
            <v>TAPA DE HIERRO FUNDIDO</v>
          </cell>
          <cell r="C742" t="str">
            <v>U</v>
          </cell>
          <cell r="D742">
            <v>1</v>
          </cell>
          <cell r="E742">
            <v>0</v>
          </cell>
          <cell r="F742">
            <v>76.5</v>
          </cell>
        </row>
        <row r="743">
          <cell r="A743">
            <v>37300</v>
          </cell>
          <cell r="B743" t="str">
            <v>ANILLO DE CERA</v>
          </cell>
          <cell r="C743" t="str">
            <v>U</v>
          </cell>
          <cell r="D743">
            <v>36</v>
          </cell>
          <cell r="E743">
            <v>0</v>
          </cell>
          <cell r="F743">
            <v>1.62</v>
          </cell>
        </row>
        <row r="744">
          <cell r="A744">
            <v>37400</v>
          </cell>
          <cell r="B744" t="str">
            <v>T.C. POSTIZA</v>
          </cell>
          <cell r="C744" t="str">
            <v>U</v>
          </cell>
          <cell r="D744">
            <v>72</v>
          </cell>
          <cell r="E744">
            <v>0</v>
          </cell>
          <cell r="F744">
            <v>0.27</v>
          </cell>
        </row>
        <row r="745">
          <cell r="A745">
            <v>37500</v>
          </cell>
          <cell r="B745" t="str">
            <v>SILICON</v>
          </cell>
          <cell r="C745" t="str">
            <v>U</v>
          </cell>
          <cell r="D745">
            <v>10</v>
          </cell>
          <cell r="E745">
            <v>0</v>
          </cell>
          <cell r="F745">
            <v>2.7</v>
          </cell>
        </row>
        <row r="746">
          <cell r="A746">
            <v>37600</v>
          </cell>
          <cell r="B746" t="str">
            <v>TORNILLO T/PATO</v>
          </cell>
          <cell r="C746" t="str">
            <v>U</v>
          </cell>
          <cell r="D746">
            <v>216</v>
          </cell>
          <cell r="E746">
            <v>0</v>
          </cell>
          <cell r="F746">
            <v>0.03</v>
          </cell>
        </row>
        <row r="747">
          <cell r="A747">
            <v>37700</v>
          </cell>
          <cell r="B747" t="str">
            <v>TACO FISHER #8</v>
          </cell>
          <cell r="C747" t="str">
            <v>U</v>
          </cell>
          <cell r="D747">
            <v>1</v>
          </cell>
          <cell r="E747">
            <v>0</v>
          </cell>
          <cell r="F747">
            <v>0.03</v>
          </cell>
        </row>
        <row r="748">
          <cell r="A748">
            <v>37800</v>
          </cell>
          <cell r="B748" t="str">
            <v>TUB. DE ACERO INOXIDABLE e=1,65 MM</v>
          </cell>
          <cell r="C748" t="str">
            <v>ML</v>
          </cell>
          <cell r="D748">
            <v>1</v>
          </cell>
          <cell r="E748">
            <v>471.62</v>
          </cell>
          <cell r="F748">
            <v>5.21</v>
          </cell>
        </row>
        <row r="749">
          <cell r="A749">
            <v>37802</v>
          </cell>
          <cell r="B749" t="str">
            <v>TAPA DE H.F. Clase D 250</v>
          </cell>
          <cell r="C749" t="str">
            <v>U</v>
          </cell>
          <cell r="D749">
            <v>1</v>
          </cell>
          <cell r="E749">
            <v>1316.76</v>
          </cell>
          <cell r="F749">
            <v>135</v>
          </cell>
        </row>
        <row r="750">
          <cell r="A750" t="str">
            <v>37802-01</v>
          </cell>
          <cell r="B750" t="str">
            <v>TAPA DE H.F. Mod. HC-700</v>
          </cell>
          <cell r="C750" t="str">
            <v>U</v>
          </cell>
          <cell r="D750">
            <v>1</v>
          </cell>
          <cell r="E750">
            <v>732.18</v>
          </cell>
          <cell r="F750">
            <v>135</v>
          </cell>
        </row>
        <row r="751">
          <cell r="A751">
            <v>37803</v>
          </cell>
          <cell r="B751" t="str">
            <v>CAJON CON TUBERIA DE ACERO INOXIDABLE D=1"</v>
          </cell>
          <cell r="C751" t="str">
            <v>GLB</v>
          </cell>
          <cell r="D751">
            <v>1</v>
          </cell>
          <cell r="E751">
            <v>1002.85</v>
          </cell>
          <cell r="F751">
            <v>1674</v>
          </cell>
        </row>
        <row r="752">
          <cell r="A752">
            <v>37804</v>
          </cell>
          <cell r="B752" t="str">
            <v>TAPA DE H.F. MODELO HCPI 800</v>
          </cell>
          <cell r="C752" t="str">
            <v>U</v>
          </cell>
          <cell r="D752">
            <v>1</v>
          </cell>
          <cell r="E752">
            <v>238.09</v>
          </cell>
          <cell r="F752">
            <v>446.3</v>
          </cell>
        </row>
        <row r="753">
          <cell r="A753">
            <v>37805</v>
          </cell>
          <cell r="B753" t="str">
            <v>TAPA DE H.F. MODELO HC-700</v>
          </cell>
          <cell r="C753" t="str">
            <v>U</v>
          </cell>
          <cell r="D753">
            <v>1</v>
          </cell>
          <cell r="E753">
            <v>695.32</v>
          </cell>
          <cell r="F753">
            <v>166.5</v>
          </cell>
        </row>
        <row r="754">
          <cell r="A754">
            <v>751</v>
          </cell>
          <cell r="B754" t="str">
            <v>BUSHING HG 1 1/2" X 1/2"</v>
          </cell>
          <cell r="C754" t="str">
            <v>u</v>
          </cell>
          <cell r="D754">
            <v>1.39</v>
          </cell>
          <cell r="E754">
            <v>336.76</v>
          </cell>
          <cell r="F754">
            <v>235.73</v>
          </cell>
        </row>
        <row r="755">
          <cell r="A755" t="str">
            <v>37805-01</v>
          </cell>
          <cell r="B755" t="str">
            <v>DESALOJO</v>
          </cell>
          <cell r="C755" t="str">
            <v>ML</v>
          </cell>
          <cell r="D755">
            <v>1</v>
          </cell>
          <cell r="E755">
            <v>501.77</v>
          </cell>
          <cell r="F755">
            <v>1.57</v>
          </cell>
        </row>
        <row r="756">
          <cell r="A756" t="str">
            <v>36400-01</v>
          </cell>
          <cell r="B756" t="str">
            <v>CASCAJO NUEVO</v>
          </cell>
          <cell r="C756" t="str">
            <v>M3</v>
          </cell>
          <cell r="D756">
            <v>0</v>
          </cell>
          <cell r="E756">
            <v>201.61</v>
          </cell>
          <cell r="F756">
            <v>2.67</v>
          </cell>
        </row>
        <row r="757">
          <cell r="A757" t="str">
            <v>36400-02</v>
          </cell>
          <cell r="B757" t="str">
            <v>ARENA 1.20mm</v>
          </cell>
          <cell r="C757" t="str">
            <v>M3</v>
          </cell>
          <cell r="D757">
            <v>0</v>
          </cell>
          <cell r="E757">
            <v>227.35</v>
          </cell>
          <cell r="F757">
            <v>10.119999999999999</v>
          </cell>
        </row>
        <row r="758">
          <cell r="A758" t="str">
            <v>36400-03</v>
          </cell>
          <cell r="B758" t="str">
            <v>ARENA 2.00mm</v>
          </cell>
          <cell r="C758" t="str">
            <v>M3</v>
          </cell>
          <cell r="D758">
            <v>0</v>
          </cell>
          <cell r="E758">
            <v>254.26</v>
          </cell>
          <cell r="F758">
            <v>10.119999999999999</v>
          </cell>
        </row>
        <row r="759">
          <cell r="A759" t="str">
            <v>36400-04</v>
          </cell>
          <cell r="B759" t="str">
            <v>PIEDRA #1/8</v>
          </cell>
          <cell r="C759" t="str">
            <v>M3</v>
          </cell>
          <cell r="D759">
            <v>0</v>
          </cell>
          <cell r="E759">
            <v>290.27</v>
          </cell>
          <cell r="F759">
            <v>12.8</v>
          </cell>
        </row>
        <row r="760">
          <cell r="A760" t="str">
            <v>36400-05</v>
          </cell>
          <cell r="B760" t="str">
            <v>PIEDRA #1/4</v>
          </cell>
          <cell r="C760" t="str">
            <v>M3</v>
          </cell>
          <cell r="D760">
            <v>0</v>
          </cell>
          <cell r="E760">
            <v>419.87</v>
          </cell>
          <cell r="F760">
            <v>12.8</v>
          </cell>
        </row>
        <row r="761">
          <cell r="A761" t="str">
            <v>36400-06</v>
          </cell>
          <cell r="B761" t="str">
            <v>PIEDRA #4</v>
          </cell>
          <cell r="C761" t="str">
            <v>M3</v>
          </cell>
          <cell r="D761">
            <v>0</v>
          </cell>
          <cell r="E761">
            <v>443.27</v>
          </cell>
          <cell r="F761">
            <v>8.25</v>
          </cell>
        </row>
        <row r="762">
          <cell r="A762" t="str">
            <v>36400-07</v>
          </cell>
          <cell r="B762" t="str">
            <v>PIEDRA BOLA</v>
          </cell>
          <cell r="C762" t="str">
            <v>M3</v>
          </cell>
          <cell r="D762">
            <v>0</v>
          </cell>
          <cell r="E762">
            <v>460.82</v>
          </cell>
          <cell r="F762">
            <v>7.06</v>
          </cell>
        </row>
        <row r="763">
          <cell r="A763" t="str">
            <v>36400-08</v>
          </cell>
          <cell r="B763" t="str">
            <v>TAPÓN MACHO D=400mm U/Z</v>
          </cell>
          <cell r="C763" t="str">
            <v>U</v>
          </cell>
          <cell r="D763">
            <v>0</v>
          </cell>
          <cell r="E763">
            <v>120.88</v>
          </cell>
          <cell r="F763">
            <v>111.44</v>
          </cell>
        </row>
        <row r="764">
          <cell r="A764" t="str">
            <v>36400-09</v>
          </cell>
          <cell r="B764" t="str">
            <v>RELLENO CON MISMO MAT. DEL SITIO</v>
          </cell>
          <cell r="C764" t="str">
            <v>M3</v>
          </cell>
          <cell r="D764">
            <v>0</v>
          </cell>
          <cell r="E764">
            <v>104.85</v>
          </cell>
          <cell r="F764">
            <v>2.5499999999999998</v>
          </cell>
        </row>
        <row r="765">
          <cell r="A765" t="str">
            <v>36400-10</v>
          </cell>
          <cell r="B765" t="str">
            <v>EXCAVACIÓN</v>
          </cell>
          <cell r="C765" t="str">
            <v>M3</v>
          </cell>
          <cell r="D765">
            <v>0</v>
          </cell>
          <cell r="E765">
            <v>300.23</v>
          </cell>
          <cell r="F765">
            <v>3.02</v>
          </cell>
        </row>
        <row r="766">
          <cell r="A766">
            <v>763</v>
          </cell>
          <cell r="B766" t="str">
            <v>CABAÑA VIP SANITARIA RENTECO</v>
          </cell>
          <cell r="C766" t="str">
            <v>mes</v>
          </cell>
          <cell r="D766">
            <v>224</v>
          </cell>
          <cell r="E766">
            <v>324.41000000000003</v>
          </cell>
          <cell r="F766">
            <v>210.87</v>
          </cell>
        </row>
        <row r="767">
          <cell r="A767" t="str">
            <v>37805-1</v>
          </cell>
          <cell r="B767" t="str">
            <v>Bandeja galvanizada D=1.00x1.00 (Incluye: Extension Galv, para anclaje</v>
          </cell>
          <cell r="C767" t="str">
            <v>U</v>
          </cell>
          <cell r="D767">
            <v>1</v>
          </cell>
          <cell r="E767">
            <v>252.22</v>
          </cell>
          <cell r="F767">
            <v>89.71</v>
          </cell>
        </row>
        <row r="768">
          <cell r="A768" t="str">
            <v>37805-2</v>
          </cell>
          <cell r="B768" t="str">
            <v>Anclaje para las bandejas</v>
          </cell>
          <cell r="C768" t="str">
            <v>U</v>
          </cell>
          <cell r="D768">
            <v>1</v>
          </cell>
          <cell r="E768">
            <v>0</v>
          </cell>
          <cell r="F768">
            <v>2.0299999999999998</v>
          </cell>
        </row>
        <row r="769">
          <cell r="A769" t="str">
            <v>37805-3</v>
          </cell>
          <cell r="B769" t="str">
            <v>Uniones Galvanizadas D=2"</v>
          </cell>
          <cell r="C769" t="str">
            <v>U</v>
          </cell>
          <cell r="D769">
            <v>1</v>
          </cell>
          <cell r="E769">
            <v>0</v>
          </cell>
          <cell r="F769">
            <v>3.28</v>
          </cell>
        </row>
        <row r="770">
          <cell r="A770" t="str">
            <v>37805-4</v>
          </cell>
          <cell r="B770" t="str">
            <v>Miscelaneos  (Permatex, Teflon,Adaptadores ( Rosc- Pegable))</v>
          </cell>
          <cell r="C770" t="str">
            <v>U</v>
          </cell>
          <cell r="D770">
            <v>15.5</v>
          </cell>
          <cell r="E770">
            <v>0</v>
          </cell>
          <cell r="F770">
            <v>0.95</v>
          </cell>
        </row>
        <row r="771">
          <cell r="A771">
            <v>768</v>
          </cell>
          <cell r="B771" t="str">
            <v>CABLE BIPOLAR C.C. 2 X 14</v>
          </cell>
          <cell r="C771" t="str">
            <v>m</v>
          </cell>
          <cell r="D771">
            <v>1.21</v>
          </cell>
          <cell r="E771">
            <v>0</v>
          </cell>
          <cell r="F771">
            <v>0</v>
          </cell>
        </row>
        <row r="772">
          <cell r="A772">
            <v>769</v>
          </cell>
          <cell r="B772" t="str">
            <v>CABLE BIPOLAR C.C. 2 X 6</v>
          </cell>
          <cell r="C772" t="str">
            <v>m</v>
          </cell>
          <cell r="D772">
            <v>5.71</v>
          </cell>
          <cell r="E772">
            <v>0</v>
          </cell>
          <cell r="F772">
            <v>0</v>
          </cell>
        </row>
        <row r="773">
          <cell r="A773">
            <v>770</v>
          </cell>
          <cell r="B773" t="str">
            <v>CABLE BIPOLAR C.C. 2 X 8</v>
          </cell>
          <cell r="C773" t="str">
            <v>m</v>
          </cell>
          <cell r="D773">
            <v>3.67</v>
          </cell>
          <cell r="E773">
            <v>0</v>
          </cell>
          <cell r="F773">
            <v>0</v>
          </cell>
        </row>
        <row r="774">
          <cell r="A774">
            <v>771</v>
          </cell>
          <cell r="B774" t="str">
            <v>CABLE ELECTRICO AWG 3X2*1X14*1X6</v>
          </cell>
          <cell r="C774" t="str">
            <v>m</v>
          </cell>
          <cell r="D774">
            <v>23</v>
          </cell>
          <cell r="E774">
            <v>0</v>
          </cell>
          <cell r="F774">
            <v>0</v>
          </cell>
        </row>
        <row r="775">
          <cell r="A775">
            <v>772</v>
          </cell>
          <cell r="B775" t="str">
            <v>CABLE NEGRO COAXIAL</v>
          </cell>
          <cell r="C775" t="str">
            <v>m</v>
          </cell>
          <cell r="D775">
            <v>0.38</v>
          </cell>
          <cell r="E775">
            <v>0</v>
          </cell>
          <cell r="F775">
            <v>0</v>
          </cell>
        </row>
        <row r="776">
          <cell r="A776">
            <v>773</v>
          </cell>
          <cell r="B776" t="str">
            <v>CABLE PARALELO TELEFÓNICO AWG 2 X 22</v>
          </cell>
          <cell r="C776" t="str">
            <v>m</v>
          </cell>
          <cell r="D776">
            <v>0.16</v>
          </cell>
          <cell r="E776">
            <v>0</v>
          </cell>
          <cell r="F776">
            <v>0</v>
          </cell>
        </row>
        <row r="777">
          <cell r="A777">
            <v>774</v>
          </cell>
          <cell r="B777" t="str">
            <v>CABLE TELEFÓNICO ENTORCHADO AWG 2 X 17</v>
          </cell>
          <cell r="C777" t="str">
            <v>m</v>
          </cell>
          <cell r="D777">
            <v>0.44</v>
          </cell>
          <cell r="E777">
            <v>0</v>
          </cell>
          <cell r="F777">
            <v>0</v>
          </cell>
        </row>
        <row r="778">
          <cell r="A778">
            <v>775</v>
          </cell>
          <cell r="B778" t="str">
            <v>CABLE TELEFONICO MULTIPAR</v>
          </cell>
          <cell r="C778" t="str">
            <v>m</v>
          </cell>
          <cell r="D778">
            <v>0.31</v>
          </cell>
          <cell r="E778">
            <v>0</v>
          </cell>
          <cell r="F778">
            <v>0</v>
          </cell>
        </row>
        <row r="779">
          <cell r="A779">
            <v>776</v>
          </cell>
          <cell r="B779" t="str">
            <v>CABLE TELEFONICO MULTIPAR 2P</v>
          </cell>
          <cell r="C779" t="str">
            <v>m</v>
          </cell>
          <cell r="D779">
            <v>0.31</v>
          </cell>
          <cell r="E779">
            <v>0</v>
          </cell>
          <cell r="F779">
            <v>0</v>
          </cell>
        </row>
        <row r="780">
          <cell r="A780">
            <v>777</v>
          </cell>
          <cell r="B780" t="str">
            <v>CABLE TELEFONICO MULTIPAR 3P</v>
          </cell>
          <cell r="C780" t="str">
            <v>m</v>
          </cell>
          <cell r="D780">
            <v>0.38</v>
          </cell>
          <cell r="E780">
            <v>0</v>
          </cell>
          <cell r="F780">
            <v>0</v>
          </cell>
        </row>
        <row r="781">
          <cell r="A781">
            <v>778</v>
          </cell>
          <cell r="B781" t="str">
            <v>CABLE TELEFONICO MULTIPAR 4P</v>
          </cell>
          <cell r="C781" t="str">
            <v>m</v>
          </cell>
          <cell r="D781">
            <v>0.45</v>
          </cell>
          <cell r="E781">
            <v>0</v>
          </cell>
          <cell r="F781">
            <v>0</v>
          </cell>
        </row>
        <row r="782">
          <cell r="A782">
            <v>779</v>
          </cell>
          <cell r="B782" t="str">
            <v>CABLE TIPO STP CAT 6</v>
          </cell>
          <cell r="C782" t="str">
            <v>m</v>
          </cell>
          <cell r="D782">
            <v>1.2</v>
          </cell>
          <cell r="E782">
            <v>0</v>
          </cell>
          <cell r="F782">
            <v>0</v>
          </cell>
        </row>
        <row r="783">
          <cell r="A783">
            <v>780</v>
          </cell>
          <cell r="B783" t="str">
            <v>CABLE TW SOLIDO #10</v>
          </cell>
          <cell r="C783" t="str">
            <v>m</v>
          </cell>
          <cell r="D783">
            <v>0.78</v>
          </cell>
          <cell r="E783">
            <v>0</v>
          </cell>
          <cell r="F783">
            <v>0</v>
          </cell>
        </row>
        <row r="784">
          <cell r="A784">
            <v>781</v>
          </cell>
          <cell r="B784" t="str">
            <v>CABLE TW SOLIDO #12</v>
          </cell>
          <cell r="C784" t="str">
            <v>m</v>
          </cell>
          <cell r="D784">
            <v>0.49</v>
          </cell>
          <cell r="E784">
            <v>0</v>
          </cell>
          <cell r="F784">
            <v>0</v>
          </cell>
        </row>
        <row r="785">
          <cell r="A785">
            <v>782</v>
          </cell>
          <cell r="B785" t="str">
            <v>CABLE TW SOLIDO #14</v>
          </cell>
          <cell r="C785" t="str">
            <v>m</v>
          </cell>
          <cell r="D785">
            <v>0.32</v>
          </cell>
          <cell r="E785">
            <v>0</v>
          </cell>
          <cell r="F785">
            <v>0</v>
          </cell>
        </row>
        <row r="786">
          <cell r="A786">
            <v>783</v>
          </cell>
          <cell r="B786" t="str">
            <v>CABLE TW SOLIDO #8</v>
          </cell>
          <cell r="C786" t="str">
            <v>m</v>
          </cell>
          <cell r="D786">
            <v>1.36</v>
          </cell>
          <cell r="E786">
            <v>0</v>
          </cell>
          <cell r="F786">
            <v>0</v>
          </cell>
        </row>
        <row r="787">
          <cell r="A787">
            <v>784</v>
          </cell>
          <cell r="B787" t="str">
            <v>CABLE TW SÓLIDO QUITO # 10</v>
          </cell>
          <cell r="C787" t="str">
            <v>m</v>
          </cell>
          <cell r="D787">
            <v>0.78</v>
          </cell>
          <cell r="E787">
            <v>0</v>
          </cell>
          <cell r="F787">
            <v>0</v>
          </cell>
        </row>
        <row r="788">
          <cell r="A788">
            <v>785</v>
          </cell>
          <cell r="B788" t="str">
            <v>CABLE TW SÓLIDO QUITO # 12</v>
          </cell>
          <cell r="C788" t="str">
            <v>m</v>
          </cell>
          <cell r="D788">
            <v>0.49</v>
          </cell>
          <cell r="E788">
            <v>0</v>
          </cell>
          <cell r="F788">
            <v>0</v>
          </cell>
        </row>
        <row r="789">
          <cell r="A789">
            <v>786</v>
          </cell>
          <cell r="B789" t="str">
            <v>CABLE TW SÓLIDO QUITO # 14</v>
          </cell>
          <cell r="C789" t="str">
            <v>m</v>
          </cell>
          <cell r="D789">
            <v>0.32</v>
          </cell>
          <cell r="E789">
            <v>0</v>
          </cell>
          <cell r="F789">
            <v>0</v>
          </cell>
        </row>
        <row r="790">
          <cell r="A790">
            <v>787</v>
          </cell>
          <cell r="B790" t="str">
            <v>CABLE TW SÓLIDO QUITO # 8</v>
          </cell>
          <cell r="C790" t="str">
            <v>m</v>
          </cell>
          <cell r="D790">
            <v>1.36</v>
          </cell>
          <cell r="E790">
            <v>0</v>
          </cell>
          <cell r="F790">
            <v>0</v>
          </cell>
        </row>
        <row r="791">
          <cell r="A791">
            <v>788</v>
          </cell>
          <cell r="B791" t="str">
            <v>CABLE UTP CAT 6A PARES BLANCEADO</v>
          </cell>
          <cell r="C791" t="str">
            <v>m</v>
          </cell>
          <cell r="D791">
            <v>1.98</v>
          </cell>
          <cell r="E791">
            <v>0</v>
          </cell>
          <cell r="F791">
            <v>0</v>
          </cell>
        </row>
        <row r="792">
          <cell r="A792">
            <v>789</v>
          </cell>
          <cell r="B792" t="str">
            <v>CABLE UTP CAT 7A 4PARES BALANCEADO</v>
          </cell>
          <cell r="C792" t="str">
            <v>m</v>
          </cell>
          <cell r="D792">
            <v>0.53</v>
          </cell>
          <cell r="E792">
            <v>0</v>
          </cell>
          <cell r="F792">
            <v>0</v>
          </cell>
        </row>
        <row r="793">
          <cell r="A793">
            <v>790</v>
          </cell>
          <cell r="B793" t="str">
            <v>CABUYA FINA ROLLO DE 4 METROS DISENSA</v>
          </cell>
          <cell r="C793" t="str">
            <v>u</v>
          </cell>
          <cell r="D793">
            <v>0.5</v>
          </cell>
          <cell r="E793">
            <v>0</v>
          </cell>
          <cell r="F793">
            <v>0</v>
          </cell>
        </row>
        <row r="794">
          <cell r="A794">
            <v>791</v>
          </cell>
          <cell r="B794" t="str">
            <v>CABUYA GRUESA ROLLO DE 4 METROS DISENSA</v>
          </cell>
          <cell r="C794" t="str">
            <v>u</v>
          </cell>
          <cell r="D794">
            <v>0</v>
          </cell>
          <cell r="E794">
            <v>0</v>
          </cell>
          <cell r="F794">
            <v>0</v>
          </cell>
        </row>
        <row r="795">
          <cell r="A795">
            <v>792</v>
          </cell>
          <cell r="B795" t="str">
            <v>CAJA DE ACERA ESTÁNDARD HIERRO FUNDIDO</v>
          </cell>
          <cell r="C795" t="str">
            <v>u</v>
          </cell>
          <cell r="D795">
            <v>8.1300000000000008</v>
          </cell>
          <cell r="E795">
            <v>0</v>
          </cell>
          <cell r="F795">
            <v>0</v>
          </cell>
        </row>
        <row r="796">
          <cell r="A796">
            <v>793</v>
          </cell>
          <cell r="B796" t="str">
            <v>CAJA DE PASO 15X15</v>
          </cell>
          <cell r="C796" t="str">
            <v>u</v>
          </cell>
          <cell r="D796">
            <v>5.61</v>
          </cell>
          <cell r="E796">
            <v>0</v>
          </cell>
          <cell r="F796">
            <v>0</v>
          </cell>
        </row>
        <row r="797">
          <cell r="A797">
            <v>794</v>
          </cell>
          <cell r="B797" t="str">
            <v>CAJA DE PASO 20X20</v>
          </cell>
          <cell r="C797" t="str">
            <v>u</v>
          </cell>
          <cell r="D797">
            <v>20.28</v>
          </cell>
          <cell r="E797">
            <v>0</v>
          </cell>
          <cell r="F797">
            <v>0</v>
          </cell>
        </row>
        <row r="798">
          <cell r="A798">
            <v>795</v>
          </cell>
          <cell r="B798" t="str">
            <v>CAJA DE PASO 25X25</v>
          </cell>
          <cell r="C798" t="str">
            <v>u</v>
          </cell>
          <cell r="D798">
            <v>22.5</v>
          </cell>
          <cell r="E798">
            <v>0</v>
          </cell>
          <cell r="F798">
            <v>0</v>
          </cell>
        </row>
        <row r="799">
          <cell r="A799">
            <v>796</v>
          </cell>
          <cell r="B799" t="str">
            <v>CAJA DE PASO 30X30</v>
          </cell>
          <cell r="C799" t="str">
            <v>u</v>
          </cell>
          <cell r="D799">
            <v>23.4</v>
          </cell>
          <cell r="E799">
            <v>0</v>
          </cell>
          <cell r="F799">
            <v>0</v>
          </cell>
        </row>
        <row r="800">
          <cell r="A800">
            <v>797</v>
          </cell>
          <cell r="B800" t="str">
            <v>CAJA DE VÁLVULA CÓNICA 6" HF</v>
          </cell>
          <cell r="C800" t="str">
            <v>u</v>
          </cell>
          <cell r="D800">
            <v>13.1</v>
          </cell>
          <cell r="E800">
            <v>0</v>
          </cell>
          <cell r="F800">
            <v>0</v>
          </cell>
        </row>
        <row r="801">
          <cell r="A801">
            <v>798</v>
          </cell>
          <cell r="B801" t="str">
            <v>CAJA DOMICILIARIA 39X43X25 CM PLASTIGAMA</v>
          </cell>
          <cell r="C801" t="str">
            <v>u</v>
          </cell>
          <cell r="D801">
            <v>16.350000000000001</v>
          </cell>
          <cell r="E801">
            <v>0</v>
          </cell>
          <cell r="F801">
            <v>0</v>
          </cell>
        </row>
        <row r="802">
          <cell r="A802">
            <v>799</v>
          </cell>
          <cell r="B802" t="str">
            <v>CAJA DOMICILIARIA 39X43X32 CM PLASTIGAMA</v>
          </cell>
          <cell r="C802" t="str">
            <v>u</v>
          </cell>
          <cell r="D802">
            <v>18.670000000000002</v>
          </cell>
          <cell r="E802">
            <v>0</v>
          </cell>
          <cell r="F802">
            <v>0</v>
          </cell>
        </row>
        <row r="803">
          <cell r="A803">
            <v>800</v>
          </cell>
          <cell r="B803" t="str">
            <v>CAJA DOMICILIARIA 39X43X40 CM PLASTIGAMA</v>
          </cell>
          <cell r="C803" t="str">
            <v>u</v>
          </cell>
          <cell r="D803">
            <v>21.01</v>
          </cell>
          <cell r="E803">
            <v>0</v>
          </cell>
          <cell r="F803">
            <v>0</v>
          </cell>
        </row>
        <row r="804">
          <cell r="A804">
            <v>801</v>
          </cell>
          <cell r="B804" t="str">
            <v>CAJA DOMICILIARIA 39X43X47 CM PLASTIGAMA</v>
          </cell>
          <cell r="C804" t="str">
            <v>u</v>
          </cell>
          <cell r="D804">
            <v>23.35</v>
          </cell>
          <cell r="E804">
            <v>0</v>
          </cell>
          <cell r="F804">
            <v>0</v>
          </cell>
        </row>
        <row r="805">
          <cell r="A805">
            <v>802</v>
          </cell>
          <cell r="B805" t="str">
            <v>CAJA MEDIDOR CLASE 200</v>
          </cell>
          <cell r="C805" t="str">
            <v>u</v>
          </cell>
          <cell r="D805">
            <v>43.5</v>
          </cell>
          <cell r="E805">
            <v>0</v>
          </cell>
          <cell r="F805">
            <v>0</v>
          </cell>
        </row>
        <row r="806">
          <cell r="A806">
            <v>803</v>
          </cell>
          <cell r="B806" t="str">
            <v>CAJA OCTOGONAL GRANDE</v>
          </cell>
          <cell r="C806" t="str">
            <v>u</v>
          </cell>
          <cell r="D806">
            <v>0.3</v>
          </cell>
          <cell r="E806">
            <v>0</v>
          </cell>
          <cell r="F806">
            <v>0</v>
          </cell>
        </row>
        <row r="807">
          <cell r="A807">
            <v>804</v>
          </cell>
          <cell r="B807" t="str">
            <v>CAJA OCTOGONAL GRANDE PLASTICO</v>
          </cell>
          <cell r="C807" t="str">
            <v>u</v>
          </cell>
          <cell r="D807">
            <v>1.34</v>
          </cell>
          <cell r="E807">
            <v>0</v>
          </cell>
          <cell r="F807">
            <v>0</v>
          </cell>
        </row>
        <row r="808">
          <cell r="A808">
            <v>805</v>
          </cell>
          <cell r="B808" t="str">
            <v>CAJA ORTOGONAL GRANDE</v>
          </cell>
          <cell r="C808" t="str">
            <v>u</v>
          </cell>
          <cell r="D808">
            <v>0.3</v>
          </cell>
          <cell r="E808">
            <v>0</v>
          </cell>
          <cell r="F808">
            <v>0</v>
          </cell>
        </row>
        <row r="809">
          <cell r="A809">
            <v>806</v>
          </cell>
          <cell r="B809" t="str">
            <v>CAJA PORTA FILTRO DE AIRE 20"X20"X1"</v>
          </cell>
          <cell r="C809" t="str">
            <v>u</v>
          </cell>
          <cell r="D809">
            <v>16.98</v>
          </cell>
          <cell r="E809">
            <v>0</v>
          </cell>
          <cell r="F809">
            <v>0</v>
          </cell>
        </row>
        <row r="810">
          <cell r="A810">
            <v>807</v>
          </cell>
          <cell r="B810" t="str">
            <v>CAJA PORTA FILTRO DE AIRE 40"X20"X1"</v>
          </cell>
          <cell r="C810" t="str">
            <v>u</v>
          </cell>
          <cell r="D810">
            <v>33.97</v>
          </cell>
          <cell r="E810">
            <v>0</v>
          </cell>
          <cell r="F810">
            <v>0</v>
          </cell>
        </row>
        <row r="811">
          <cell r="A811">
            <v>808</v>
          </cell>
          <cell r="B811" t="str">
            <v>CAJA PVC CUADRADA 4"X4" PLASTIGAMA</v>
          </cell>
          <cell r="C811" t="str">
            <v>u</v>
          </cell>
          <cell r="D811">
            <v>1.39</v>
          </cell>
          <cell r="E811">
            <v>0</v>
          </cell>
          <cell r="F811">
            <v>0</v>
          </cell>
        </row>
        <row r="812">
          <cell r="A812">
            <v>809</v>
          </cell>
          <cell r="B812" t="str">
            <v>CAJA PVC CUADRADA 5"X5" PLASTIGAMA</v>
          </cell>
          <cell r="C812" t="str">
            <v>u</v>
          </cell>
          <cell r="D812">
            <v>2.35</v>
          </cell>
          <cell r="E812">
            <v>0</v>
          </cell>
          <cell r="F812">
            <v>0</v>
          </cell>
        </row>
        <row r="813">
          <cell r="A813">
            <v>810</v>
          </cell>
          <cell r="B813" t="str">
            <v>CAJA PVC ELECTRICA 15X15 CM C/TAPA PLASTIGAMA</v>
          </cell>
          <cell r="C813" t="str">
            <v>U</v>
          </cell>
          <cell r="D813">
            <v>4.5599999999999996</v>
          </cell>
          <cell r="E813">
            <v>0</v>
          </cell>
          <cell r="F813">
            <v>0</v>
          </cell>
        </row>
        <row r="814">
          <cell r="A814">
            <v>811</v>
          </cell>
          <cell r="B814" t="str">
            <v>CAJA PVC ELECTRICA 20X20 CM C/TAPA SELLO ACOMETIDA PLASTIGAMA</v>
          </cell>
          <cell r="C814" t="str">
            <v>u</v>
          </cell>
          <cell r="D814">
            <v>6.84</v>
          </cell>
          <cell r="E814">
            <v>0</v>
          </cell>
          <cell r="F814">
            <v>0</v>
          </cell>
        </row>
        <row r="815">
          <cell r="A815">
            <v>812</v>
          </cell>
          <cell r="B815" t="str">
            <v>CAJA PVC ELECTRICA 20X20 CM C/TAPA PLASTIGAMA</v>
          </cell>
          <cell r="C815" t="str">
            <v>u</v>
          </cell>
          <cell r="D815">
            <v>7.18</v>
          </cell>
          <cell r="E815">
            <v>0</v>
          </cell>
          <cell r="F815">
            <v>0</v>
          </cell>
        </row>
        <row r="816">
          <cell r="A816">
            <v>813</v>
          </cell>
          <cell r="B816" t="str">
            <v>CAJA PVC OCTAGONAL PLASTIDOR</v>
          </cell>
          <cell r="C816" t="str">
            <v>u</v>
          </cell>
          <cell r="D816">
            <v>0.36</v>
          </cell>
          <cell r="E816">
            <v>0</v>
          </cell>
          <cell r="F816">
            <v>0</v>
          </cell>
        </row>
        <row r="817">
          <cell r="A817">
            <v>814</v>
          </cell>
          <cell r="B817" t="str">
            <v>CAJA PVC OCTOGONAL PLASTIGAMA</v>
          </cell>
          <cell r="C817" t="str">
            <v>u</v>
          </cell>
          <cell r="D817">
            <v>0.79</v>
          </cell>
          <cell r="E817">
            <v>0</v>
          </cell>
          <cell r="F817">
            <v>0</v>
          </cell>
        </row>
        <row r="818">
          <cell r="A818">
            <v>815</v>
          </cell>
          <cell r="B818" t="str">
            <v>CAJA PVC RECTANGULAR 103X60X45MM PLASTIDOR</v>
          </cell>
          <cell r="C818" t="str">
            <v>u</v>
          </cell>
          <cell r="D818">
            <v>0.36</v>
          </cell>
          <cell r="E818">
            <v>0</v>
          </cell>
          <cell r="F818">
            <v>0</v>
          </cell>
        </row>
        <row r="819">
          <cell r="A819">
            <v>816</v>
          </cell>
          <cell r="B819" t="str">
            <v>CAJA PVC RECTANGULAR PLASTIGAMA</v>
          </cell>
          <cell r="C819" t="str">
            <v>u</v>
          </cell>
          <cell r="D819">
            <v>0.79</v>
          </cell>
          <cell r="E819">
            <v>0</v>
          </cell>
          <cell r="F819">
            <v>0</v>
          </cell>
        </row>
        <row r="820">
          <cell r="A820">
            <v>817</v>
          </cell>
          <cell r="B820" t="str">
            <v>CAJA RECTANGULAR PROFUNDA</v>
          </cell>
          <cell r="C820" t="str">
            <v>u</v>
          </cell>
          <cell r="D820">
            <v>0.42</v>
          </cell>
          <cell r="E820">
            <v>0</v>
          </cell>
          <cell r="F820">
            <v>0</v>
          </cell>
        </row>
        <row r="821">
          <cell r="A821">
            <v>818</v>
          </cell>
          <cell r="B821" t="str">
            <v>CAJA TELEFÓNICA 20X20</v>
          </cell>
          <cell r="C821" t="str">
            <v>u</v>
          </cell>
          <cell r="D821">
            <v>16.09</v>
          </cell>
          <cell r="E821">
            <v>0</v>
          </cell>
          <cell r="F821">
            <v>0</v>
          </cell>
        </row>
        <row r="822">
          <cell r="A822">
            <v>819</v>
          </cell>
          <cell r="B822" t="str">
            <v>CAJA TELEFÓNICA 25X25</v>
          </cell>
          <cell r="C822" t="str">
            <v>u</v>
          </cell>
          <cell r="D822">
            <v>18.7</v>
          </cell>
          <cell r="E822">
            <v>0</v>
          </cell>
          <cell r="F822">
            <v>0</v>
          </cell>
        </row>
        <row r="823">
          <cell r="A823">
            <v>820</v>
          </cell>
          <cell r="B823" t="str">
            <v>CAJA TELEFÓNICA 30X30</v>
          </cell>
          <cell r="C823" t="str">
            <v>u</v>
          </cell>
          <cell r="D823">
            <v>23.44</v>
          </cell>
          <cell r="E823">
            <v>0</v>
          </cell>
          <cell r="F823">
            <v>0</v>
          </cell>
        </row>
        <row r="824">
          <cell r="A824">
            <v>821</v>
          </cell>
          <cell r="B824" t="str">
            <v>CAJA TELEFÓNICA 40X30</v>
          </cell>
          <cell r="C824" t="str">
            <v>u</v>
          </cell>
          <cell r="D824">
            <v>25</v>
          </cell>
          <cell r="E824">
            <v>0</v>
          </cell>
          <cell r="F824">
            <v>0</v>
          </cell>
        </row>
        <row r="825">
          <cell r="A825">
            <v>822</v>
          </cell>
          <cell r="B825" t="str">
            <v>CAJA TELEFONICA MULTIPAR 10 PARES</v>
          </cell>
          <cell r="C825" t="str">
            <v>m</v>
          </cell>
          <cell r="D825">
            <v>2</v>
          </cell>
          <cell r="E825">
            <v>0</v>
          </cell>
          <cell r="F825">
            <v>0</v>
          </cell>
        </row>
        <row r="826">
          <cell r="A826">
            <v>823</v>
          </cell>
          <cell r="B826" t="str">
            <v>CAJA TOL 30X30X10CM</v>
          </cell>
          <cell r="C826" t="str">
            <v>u</v>
          </cell>
          <cell r="D826">
            <v>35</v>
          </cell>
          <cell r="E826">
            <v>0</v>
          </cell>
          <cell r="F826">
            <v>0</v>
          </cell>
        </row>
        <row r="827">
          <cell r="A827">
            <v>824</v>
          </cell>
          <cell r="B827" t="str">
            <v>CAJA TOL 60X40X15CM</v>
          </cell>
          <cell r="C827" t="str">
            <v>u</v>
          </cell>
          <cell r="D827">
            <v>80</v>
          </cell>
          <cell r="E827">
            <v>0</v>
          </cell>
          <cell r="F827">
            <v>0</v>
          </cell>
        </row>
        <row r="828">
          <cell r="A828">
            <v>825</v>
          </cell>
          <cell r="B828" t="str">
            <v>CAJA Y VIDRIO (CAJETIN DE 10LB) CONTRA INCENDIOS</v>
          </cell>
          <cell r="C828" t="str">
            <v>u</v>
          </cell>
          <cell r="D828">
            <v>45</v>
          </cell>
          <cell r="E828">
            <v>0</v>
          </cell>
          <cell r="F828">
            <v>0</v>
          </cell>
        </row>
        <row r="829">
          <cell r="A829">
            <v>826</v>
          </cell>
          <cell r="B829" t="str">
            <v>CAJAS DE VÁLVULA REDONDAS HF 8"</v>
          </cell>
          <cell r="C829" t="str">
            <v>u</v>
          </cell>
          <cell r="D829">
            <v>24.19</v>
          </cell>
          <cell r="E829">
            <v>0</v>
          </cell>
          <cell r="F829">
            <v>0</v>
          </cell>
        </row>
        <row r="830">
          <cell r="A830">
            <v>827</v>
          </cell>
          <cell r="B830" t="str">
            <v>CAJAS DE VÁLVULA TIPO CONO HF 6"</v>
          </cell>
          <cell r="C830" t="str">
            <v>u</v>
          </cell>
          <cell r="D830">
            <v>23.12</v>
          </cell>
          <cell r="E830">
            <v>0</v>
          </cell>
          <cell r="F830">
            <v>0</v>
          </cell>
        </row>
        <row r="831">
          <cell r="A831">
            <v>828</v>
          </cell>
          <cell r="B831" t="str">
            <v>CAJETIN RECTANGULAR GALVALNIZADO CALIBRE 20</v>
          </cell>
          <cell r="C831" t="str">
            <v>u</v>
          </cell>
          <cell r="D831">
            <v>1.03</v>
          </cell>
          <cell r="E831">
            <v>0</v>
          </cell>
          <cell r="F831">
            <v>0</v>
          </cell>
        </row>
        <row r="832">
          <cell r="A832">
            <v>829</v>
          </cell>
          <cell r="B832" t="str">
            <v>CAJONETA LL-10 (40X20X10)CM - BLOQCIM DISENSA</v>
          </cell>
          <cell r="C832" t="str">
            <v>u</v>
          </cell>
          <cell r="D832">
            <v>0.57999999999999996</v>
          </cell>
          <cell r="E832">
            <v>0</v>
          </cell>
          <cell r="F832">
            <v>0</v>
          </cell>
        </row>
        <row r="833">
          <cell r="A833">
            <v>830</v>
          </cell>
          <cell r="B833" t="str">
            <v>CAJONETA LL-14 (39X19X14)CM - BLOQCIM DISENSA</v>
          </cell>
          <cell r="C833" t="str">
            <v>u</v>
          </cell>
          <cell r="D833">
            <v>0.72</v>
          </cell>
          <cell r="E833">
            <v>0</v>
          </cell>
          <cell r="F833">
            <v>0</v>
          </cell>
        </row>
        <row r="834">
          <cell r="A834">
            <v>831</v>
          </cell>
          <cell r="B834" t="str">
            <v>CAJONETA LL-19 (39X19X19)CM - BLOQCIM DISENSA</v>
          </cell>
          <cell r="C834" t="str">
            <v>u</v>
          </cell>
          <cell r="D834">
            <v>0.85</v>
          </cell>
          <cell r="E834">
            <v>0</v>
          </cell>
          <cell r="F834">
            <v>0</v>
          </cell>
        </row>
        <row r="835">
          <cell r="A835">
            <v>832</v>
          </cell>
          <cell r="B835" t="str">
            <v>CAJONETA LL-25 (39X19X25)CM - BLOQCIM DISENSA</v>
          </cell>
          <cell r="C835" t="str">
            <v>u</v>
          </cell>
          <cell r="D835">
            <v>1.17</v>
          </cell>
          <cell r="E835">
            <v>0</v>
          </cell>
          <cell r="F835">
            <v>0</v>
          </cell>
        </row>
        <row r="836">
          <cell r="A836">
            <v>833</v>
          </cell>
          <cell r="B836" t="str">
            <v>CAL VIVA 50 KG</v>
          </cell>
          <cell r="C836" t="str">
            <v>saco</v>
          </cell>
          <cell r="D836">
            <v>5.97</v>
          </cell>
          <cell r="E836">
            <v>0</v>
          </cell>
          <cell r="F836">
            <v>0</v>
          </cell>
        </row>
        <row r="837">
          <cell r="A837">
            <v>834</v>
          </cell>
          <cell r="B837" t="str">
            <v>CALDERO ELÉCTRICO SAUNA 12 KW220V THERMES</v>
          </cell>
          <cell r="C837" t="str">
            <v>u</v>
          </cell>
          <cell r="D837">
            <v>767.8</v>
          </cell>
          <cell r="E837">
            <v>0</v>
          </cell>
          <cell r="F837">
            <v>0</v>
          </cell>
        </row>
        <row r="838">
          <cell r="A838">
            <v>835</v>
          </cell>
          <cell r="B838" t="str">
            <v>CALDERO ELÉCTRICO SAUNA 8 KW220V THERMES</v>
          </cell>
          <cell r="C838" t="str">
            <v>u</v>
          </cell>
          <cell r="D838">
            <v>649</v>
          </cell>
          <cell r="E838">
            <v>0</v>
          </cell>
          <cell r="F838">
            <v>0</v>
          </cell>
        </row>
        <row r="839">
          <cell r="A839">
            <v>836</v>
          </cell>
          <cell r="B839" t="str">
            <v>CALEFON A GAS 13 LITROS</v>
          </cell>
          <cell r="C839" t="str">
            <v>u</v>
          </cell>
          <cell r="D839">
            <v>185</v>
          </cell>
          <cell r="E839">
            <v>0</v>
          </cell>
          <cell r="F839">
            <v>0</v>
          </cell>
        </row>
        <row r="840">
          <cell r="A840">
            <v>837</v>
          </cell>
          <cell r="B840" t="str">
            <v>CALEFON A GAS 16 LITROS</v>
          </cell>
          <cell r="C840" t="str">
            <v>u</v>
          </cell>
          <cell r="D840">
            <v>516.96</v>
          </cell>
          <cell r="E840">
            <v>0</v>
          </cell>
          <cell r="F840">
            <v>0</v>
          </cell>
        </row>
        <row r="841">
          <cell r="A841">
            <v>838</v>
          </cell>
          <cell r="B841" t="str">
            <v>CALEFON AUTOMATICO 13LT (PROVISION Y MONTAJE)</v>
          </cell>
          <cell r="C841" t="str">
            <v>u</v>
          </cell>
          <cell r="D841">
            <v>336</v>
          </cell>
          <cell r="E841">
            <v>0</v>
          </cell>
          <cell r="F841">
            <v>0</v>
          </cell>
        </row>
        <row r="842">
          <cell r="A842">
            <v>839</v>
          </cell>
          <cell r="B842" t="str">
            <v>CALEFON AUTOMATICO 17LT (PROVISION Y MONTAJE)</v>
          </cell>
          <cell r="C842" t="str">
            <v>u</v>
          </cell>
          <cell r="D842">
            <v>400</v>
          </cell>
          <cell r="E842">
            <v>0</v>
          </cell>
          <cell r="F842">
            <v>0</v>
          </cell>
        </row>
        <row r="843">
          <cell r="A843">
            <v>840</v>
          </cell>
          <cell r="B843" t="str">
            <v>CALENTADOR ELÉCTRICO PORCELANIZADO TEP-10</v>
          </cell>
          <cell r="C843" t="str">
            <v>u</v>
          </cell>
          <cell r="D843">
            <v>164.64</v>
          </cell>
          <cell r="E843">
            <v>0</v>
          </cell>
          <cell r="F843">
            <v>0</v>
          </cell>
        </row>
        <row r="844">
          <cell r="A844">
            <v>841</v>
          </cell>
          <cell r="B844" t="str">
            <v>CALENTADOR ELÉCTRICO PORCELANIZADO TEP-15</v>
          </cell>
          <cell r="C844" t="str">
            <v>u</v>
          </cell>
          <cell r="D844">
            <v>180.19</v>
          </cell>
          <cell r="E844">
            <v>0</v>
          </cell>
          <cell r="F844">
            <v>0</v>
          </cell>
        </row>
        <row r="845">
          <cell r="A845">
            <v>842</v>
          </cell>
          <cell r="B845" t="str">
            <v>CALENTADOR ELÉCTRICO PORCELANIZADO TEP-20</v>
          </cell>
          <cell r="C845" t="str">
            <v>u</v>
          </cell>
          <cell r="D845">
            <v>196</v>
          </cell>
          <cell r="E845">
            <v>0</v>
          </cell>
          <cell r="F845">
            <v>0</v>
          </cell>
        </row>
        <row r="846">
          <cell r="A846">
            <v>843</v>
          </cell>
          <cell r="B846" t="str">
            <v>CALENTADOR ELÉCTRICO PORCELANIZADO TEP-30</v>
          </cell>
          <cell r="C846" t="str">
            <v>u</v>
          </cell>
          <cell r="D846">
            <v>254.24</v>
          </cell>
          <cell r="E846">
            <v>0</v>
          </cell>
          <cell r="F846">
            <v>0</v>
          </cell>
        </row>
        <row r="847">
          <cell r="A847">
            <v>844</v>
          </cell>
          <cell r="B847" t="str">
            <v>CALENTADOR ELÉCTRICO PORCELANIZADO TEP-40</v>
          </cell>
          <cell r="C847" t="str">
            <v>u</v>
          </cell>
          <cell r="D847">
            <v>291.2</v>
          </cell>
          <cell r="E847">
            <v>0</v>
          </cell>
          <cell r="F847">
            <v>0</v>
          </cell>
        </row>
        <row r="848">
          <cell r="A848">
            <v>845</v>
          </cell>
          <cell r="B848" t="str">
            <v>CALENTADOR ELÉCTRICO PORCELANIZADO TEP-50</v>
          </cell>
          <cell r="C848" t="str">
            <v>u</v>
          </cell>
          <cell r="D848">
            <v>319.2</v>
          </cell>
          <cell r="E848">
            <v>0</v>
          </cell>
          <cell r="F848">
            <v>0</v>
          </cell>
        </row>
        <row r="849">
          <cell r="A849">
            <v>846</v>
          </cell>
          <cell r="B849" t="str">
            <v>CALENTADOR ELECTRÓNICO TITÁN SR2 MOD 420 10 X 7 "</v>
          </cell>
          <cell r="C849" t="str">
            <v>u</v>
          </cell>
          <cell r="D849">
            <v>347</v>
          </cell>
          <cell r="E849">
            <v>0</v>
          </cell>
          <cell r="F849">
            <v>0</v>
          </cell>
        </row>
        <row r="850">
          <cell r="A850">
            <v>847</v>
          </cell>
          <cell r="B850" t="str">
            <v>CAMARA IP DOMO DIA Y NOCHE</v>
          </cell>
          <cell r="C850" t="str">
            <v>u</v>
          </cell>
          <cell r="D850">
            <v>250</v>
          </cell>
          <cell r="E850">
            <v>0</v>
          </cell>
          <cell r="F850">
            <v>0</v>
          </cell>
        </row>
        <row r="851">
          <cell r="A851">
            <v>848</v>
          </cell>
          <cell r="B851" t="str">
            <v>CAMARA IP DOMO INTERIOR DIA</v>
          </cell>
          <cell r="C851" t="str">
            <v>u</v>
          </cell>
          <cell r="D851">
            <v>250</v>
          </cell>
          <cell r="E851">
            <v>0</v>
          </cell>
          <cell r="F851">
            <v>0</v>
          </cell>
        </row>
        <row r="852">
          <cell r="A852">
            <v>849</v>
          </cell>
          <cell r="B852" t="str">
            <v>CAMARA IP EXTERIOR TUBO DIA HY NOCHE</v>
          </cell>
          <cell r="C852" t="str">
            <v>u</v>
          </cell>
          <cell r="D852">
            <v>445</v>
          </cell>
          <cell r="E852">
            <v>0</v>
          </cell>
          <cell r="F852">
            <v>0</v>
          </cell>
        </row>
        <row r="853">
          <cell r="A853">
            <v>850</v>
          </cell>
          <cell r="B853" t="str">
            <v>CAMARA TIPO BALA EXTERIOR</v>
          </cell>
          <cell r="C853" t="str">
            <v>u</v>
          </cell>
          <cell r="D853">
            <v>465</v>
          </cell>
          <cell r="E853">
            <v>0</v>
          </cell>
          <cell r="F853">
            <v>0</v>
          </cell>
        </row>
        <row r="854">
          <cell r="A854">
            <v>851</v>
          </cell>
          <cell r="B854" t="str">
            <v>CAÑA ROLLISA 6 METROS DISENSA</v>
          </cell>
          <cell r="C854" t="str">
            <v>u</v>
          </cell>
          <cell r="D854">
            <v>2.25</v>
          </cell>
          <cell r="E854">
            <v>0</v>
          </cell>
          <cell r="F854">
            <v>0</v>
          </cell>
        </row>
        <row r="855">
          <cell r="A855">
            <v>852</v>
          </cell>
          <cell r="B855" t="str">
            <v>CAÑA ROLLIZA</v>
          </cell>
          <cell r="C855" t="str">
            <v>u</v>
          </cell>
          <cell r="D855">
            <v>2.2599999999999998</v>
          </cell>
          <cell r="E855">
            <v>0</v>
          </cell>
          <cell r="F855">
            <v>0</v>
          </cell>
        </row>
        <row r="856">
          <cell r="A856">
            <v>853</v>
          </cell>
          <cell r="B856" t="str">
            <v>CANAL "C" 100X50X2 MM, PESO=18.24 KG.</v>
          </cell>
          <cell r="C856" t="str">
            <v>kg</v>
          </cell>
          <cell r="D856">
            <v>1.19</v>
          </cell>
          <cell r="E856">
            <v>0</v>
          </cell>
          <cell r="F856">
            <v>0</v>
          </cell>
        </row>
        <row r="857">
          <cell r="A857">
            <v>854</v>
          </cell>
          <cell r="B857" t="str">
            <v>CANAL "C" 100X50X3 MM, PESO=26.88 KG.</v>
          </cell>
          <cell r="C857" t="str">
            <v>kg</v>
          </cell>
          <cell r="D857">
            <v>1.19</v>
          </cell>
          <cell r="E857">
            <v>0</v>
          </cell>
          <cell r="F857">
            <v>0</v>
          </cell>
        </row>
        <row r="858">
          <cell r="A858">
            <v>855</v>
          </cell>
          <cell r="B858" t="str">
            <v>CANAL "C" 125X50X2 MM, PESO=20.58 KG.</v>
          </cell>
          <cell r="C858" t="str">
            <v>kg</v>
          </cell>
          <cell r="D858">
            <v>1.21</v>
          </cell>
          <cell r="E858">
            <v>0</v>
          </cell>
          <cell r="F858">
            <v>0</v>
          </cell>
        </row>
        <row r="859">
          <cell r="A859">
            <v>856</v>
          </cell>
          <cell r="B859" t="str">
            <v>CANAL "C" 125X50X3 MM, PESO=30.42 KG.</v>
          </cell>
          <cell r="C859" t="str">
            <v>kg</v>
          </cell>
          <cell r="D859">
            <v>1.21</v>
          </cell>
          <cell r="E859">
            <v>0</v>
          </cell>
          <cell r="F859">
            <v>0</v>
          </cell>
        </row>
        <row r="860">
          <cell r="A860">
            <v>857</v>
          </cell>
          <cell r="B860" t="str">
            <v>CANAL "C" 150X50X2 MM, PESO=22.92 KG.</v>
          </cell>
          <cell r="C860" t="str">
            <v>kg</v>
          </cell>
          <cell r="D860">
            <v>1.21</v>
          </cell>
          <cell r="E860">
            <v>0</v>
          </cell>
          <cell r="F860">
            <v>0</v>
          </cell>
        </row>
        <row r="861">
          <cell r="A861">
            <v>858</v>
          </cell>
          <cell r="B861" t="str">
            <v>CANAL "C" 150X50X3 MM, PESO=33.96 KG.</v>
          </cell>
          <cell r="C861" t="str">
            <v>kg</v>
          </cell>
          <cell r="D861">
            <v>1.24</v>
          </cell>
          <cell r="E861">
            <v>0</v>
          </cell>
          <cell r="F861">
            <v>0</v>
          </cell>
        </row>
        <row r="862">
          <cell r="A862">
            <v>859</v>
          </cell>
          <cell r="B862" t="str">
            <v>CANAL "C" 200X50X2 MM, PESO=27.66 KG.</v>
          </cell>
          <cell r="C862" t="str">
            <v>kg</v>
          </cell>
          <cell r="D862">
            <v>1.24</v>
          </cell>
          <cell r="E862">
            <v>0</v>
          </cell>
          <cell r="F862">
            <v>0</v>
          </cell>
        </row>
        <row r="863">
          <cell r="A863">
            <v>860</v>
          </cell>
          <cell r="B863" t="str">
            <v>CANAL "C" 200X50X3 MM, PESO=14.46 KG.</v>
          </cell>
          <cell r="C863" t="str">
            <v>kg</v>
          </cell>
          <cell r="D863">
            <v>1.24</v>
          </cell>
          <cell r="E863">
            <v>0</v>
          </cell>
          <cell r="F863">
            <v>0</v>
          </cell>
        </row>
        <row r="864">
          <cell r="A864">
            <v>861</v>
          </cell>
          <cell r="B864" t="str">
            <v>CANAL "C" 80X40X2 MM, PESO=14.46 KG.</v>
          </cell>
          <cell r="C864" t="str">
            <v>kg</v>
          </cell>
          <cell r="D864">
            <v>1.19</v>
          </cell>
          <cell r="E864">
            <v>0</v>
          </cell>
          <cell r="F864">
            <v>0</v>
          </cell>
        </row>
        <row r="865">
          <cell r="A865">
            <v>862</v>
          </cell>
          <cell r="B865" t="str">
            <v>CANAL "C" 80X40X3 MM, PESO=21.24 KG.</v>
          </cell>
          <cell r="C865" t="str">
            <v>kg</v>
          </cell>
          <cell r="D865">
            <v>1.19</v>
          </cell>
          <cell r="E865">
            <v>0</v>
          </cell>
          <cell r="F865">
            <v>0</v>
          </cell>
        </row>
        <row r="866">
          <cell r="A866">
            <v>863</v>
          </cell>
          <cell r="B866" t="str">
            <v>CANAL 100X50X2MM, PESO=18.24KG</v>
          </cell>
          <cell r="C866" t="str">
            <v>kg</v>
          </cell>
          <cell r="D866">
            <v>1.36</v>
          </cell>
          <cell r="E866">
            <v>0</v>
          </cell>
          <cell r="F866">
            <v>0</v>
          </cell>
        </row>
        <row r="867">
          <cell r="A867">
            <v>864</v>
          </cell>
          <cell r="B867" t="str">
            <v>CANAL 100X50X3MM</v>
          </cell>
          <cell r="C867" t="str">
            <v>6m</v>
          </cell>
          <cell r="D867">
            <v>24.8</v>
          </cell>
          <cell r="E867">
            <v>0</v>
          </cell>
          <cell r="F867">
            <v>0</v>
          </cell>
        </row>
        <row r="868">
          <cell r="A868">
            <v>865</v>
          </cell>
          <cell r="B868" t="str">
            <v>CANAL 100X50X3MM, PESO=26.88KG</v>
          </cell>
          <cell r="C868" t="str">
            <v>kg</v>
          </cell>
          <cell r="D868">
            <v>1.34</v>
          </cell>
          <cell r="E868">
            <v>0</v>
          </cell>
          <cell r="F868">
            <v>0</v>
          </cell>
        </row>
        <row r="869">
          <cell r="A869">
            <v>866</v>
          </cell>
          <cell r="B869" t="str">
            <v>CANAL 100X50X4MM, PESO=35.22KG</v>
          </cell>
          <cell r="C869" t="str">
            <v>kg</v>
          </cell>
          <cell r="D869">
            <v>1.39</v>
          </cell>
          <cell r="E869">
            <v>0</v>
          </cell>
          <cell r="F869">
            <v>0</v>
          </cell>
        </row>
        <row r="870">
          <cell r="A870">
            <v>867</v>
          </cell>
          <cell r="B870" t="str">
            <v>CANAL 110X40X2MM, PESO=16.96KG</v>
          </cell>
          <cell r="C870" t="str">
            <v>kg</v>
          </cell>
          <cell r="D870">
            <v>1.6</v>
          </cell>
          <cell r="E870">
            <v>0</v>
          </cell>
          <cell r="F870">
            <v>0</v>
          </cell>
        </row>
        <row r="871">
          <cell r="A871">
            <v>868</v>
          </cell>
          <cell r="B871" t="str">
            <v>CANAL 125X50X2MM, PESO=20.58KG</v>
          </cell>
          <cell r="C871" t="str">
            <v>kg</v>
          </cell>
          <cell r="D871">
            <v>1.36</v>
          </cell>
          <cell r="E871">
            <v>0</v>
          </cell>
          <cell r="F871">
            <v>0</v>
          </cell>
        </row>
        <row r="872">
          <cell r="A872">
            <v>869</v>
          </cell>
          <cell r="B872" t="str">
            <v>CANAL 125X50X3MM, PESO=30.42KG</v>
          </cell>
          <cell r="C872" t="str">
            <v>kg</v>
          </cell>
          <cell r="D872">
            <v>1.34</v>
          </cell>
          <cell r="E872">
            <v>0</v>
          </cell>
          <cell r="F872">
            <v>0</v>
          </cell>
        </row>
        <row r="873">
          <cell r="A873">
            <v>870</v>
          </cell>
          <cell r="B873" t="str">
            <v>CANAL 125X50X4MM, PESO=39.90KG</v>
          </cell>
          <cell r="C873" t="str">
            <v>kg</v>
          </cell>
          <cell r="D873">
            <v>1.39</v>
          </cell>
          <cell r="E873">
            <v>0</v>
          </cell>
          <cell r="F873">
            <v>0</v>
          </cell>
        </row>
        <row r="874">
          <cell r="A874">
            <v>871</v>
          </cell>
          <cell r="B874" t="str">
            <v>CANAL 150X50X2MM, PESO=22.93KG</v>
          </cell>
          <cell r="C874" t="str">
            <v>kg</v>
          </cell>
          <cell r="D874">
            <v>1.36</v>
          </cell>
          <cell r="E874">
            <v>0</v>
          </cell>
          <cell r="F874">
            <v>0</v>
          </cell>
        </row>
        <row r="875">
          <cell r="A875">
            <v>872</v>
          </cell>
          <cell r="B875" t="str">
            <v>CANAL 150X50X3MM, PESO=33.96KG</v>
          </cell>
          <cell r="C875" t="str">
            <v>kg</v>
          </cell>
          <cell r="D875">
            <v>1.34</v>
          </cell>
          <cell r="E875">
            <v>0</v>
          </cell>
          <cell r="F875">
            <v>0</v>
          </cell>
        </row>
        <row r="876">
          <cell r="A876">
            <v>873</v>
          </cell>
          <cell r="B876" t="str">
            <v>CANAL 150X50X4MM, PESO=44.62KG</v>
          </cell>
          <cell r="C876" t="str">
            <v>kg</v>
          </cell>
          <cell r="D876">
            <v>1.39</v>
          </cell>
          <cell r="E876">
            <v>0</v>
          </cell>
          <cell r="F876">
            <v>0</v>
          </cell>
        </row>
        <row r="877">
          <cell r="A877">
            <v>874</v>
          </cell>
          <cell r="B877" t="str">
            <v>CANAL 200X50X2MM, PESO=27.64KG</v>
          </cell>
          <cell r="C877" t="str">
            <v>kg</v>
          </cell>
          <cell r="D877">
            <v>1.36</v>
          </cell>
          <cell r="E877">
            <v>0</v>
          </cell>
          <cell r="F877">
            <v>0</v>
          </cell>
        </row>
        <row r="878">
          <cell r="A878">
            <v>875</v>
          </cell>
          <cell r="B878" t="str">
            <v>CANAL 200X50X3MM, PESO=40.98KG</v>
          </cell>
          <cell r="C878" t="str">
            <v>kg</v>
          </cell>
          <cell r="D878">
            <v>1.34</v>
          </cell>
          <cell r="E878">
            <v>0</v>
          </cell>
          <cell r="F878">
            <v>0</v>
          </cell>
        </row>
        <row r="879">
          <cell r="A879">
            <v>876</v>
          </cell>
          <cell r="B879" t="str">
            <v>CANAL 200X50X4MM, PESO=54.06KG</v>
          </cell>
          <cell r="C879" t="str">
            <v>kg</v>
          </cell>
          <cell r="D879">
            <v>1.39</v>
          </cell>
          <cell r="E879">
            <v>0</v>
          </cell>
          <cell r="F879">
            <v>0</v>
          </cell>
        </row>
        <row r="880">
          <cell r="A880">
            <v>877</v>
          </cell>
          <cell r="B880" t="str">
            <v>CANAL 24X48X2MM, PESO= 8.85KG</v>
          </cell>
          <cell r="C880" t="str">
            <v>kg</v>
          </cell>
          <cell r="D880">
            <v>1.36</v>
          </cell>
          <cell r="E880">
            <v>0</v>
          </cell>
          <cell r="F880">
            <v>0</v>
          </cell>
        </row>
        <row r="881">
          <cell r="A881">
            <v>878</v>
          </cell>
          <cell r="B881" t="str">
            <v>CANAL 50X25X2MM, PESO= 8.82KG</v>
          </cell>
          <cell r="C881" t="str">
            <v>kg</v>
          </cell>
          <cell r="D881">
            <v>1.36</v>
          </cell>
          <cell r="E881">
            <v>0</v>
          </cell>
          <cell r="F881">
            <v>0</v>
          </cell>
        </row>
        <row r="882">
          <cell r="A882">
            <v>879</v>
          </cell>
          <cell r="B882" t="str">
            <v>CANAL 50X25X3MM, PESO=12.72KG</v>
          </cell>
          <cell r="C882" t="str">
            <v>kg</v>
          </cell>
          <cell r="D882">
            <v>1.34</v>
          </cell>
          <cell r="E882">
            <v>0</v>
          </cell>
          <cell r="F882">
            <v>0</v>
          </cell>
        </row>
        <row r="883">
          <cell r="A883">
            <v>880</v>
          </cell>
          <cell r="B883" t="str">
            <v>CANAL 80X40X2MM, PESO=14.46KG</v>
          </cell>
          <cell r="C883" t="str">
            <v>kg</v>
          </cell>
          <cell r="D883">
            <v>1.36</v>
          </cell>
          <cell r="E883">
            <v>0</v>
          </cell>
          <cell r="F883">
            <v>0</v>
          </cell>
        </row>
        <row r="884">
          <cell r="A884">
            <v>881</v>
          </cell>
          <cell r="B884" t="str">
            <v>CANAL 80X40X3MM, PESO=21.24KG</v>
          </cell>
          <cell r="C884" t="str">
            <v>kg</v>
          </cell>
          <cell r="D884">
            <v>1.34</v>
          </cell>
          <cell r="E884">
            <v>0</v>
          </cell>
          <cell r="F884">
            <v>0</v>
          </cell>
        </row>
        <row r="885">
          <cell r="A885">
            <v>882</v>
          </cell>
          <cell r="B885" t="str">
            <v>CANAL 80X40X4MM, PESO=27.66KG</v>
          </cell>
          <cell r="C885" t="str">
            <v>kg</v>
          </cell>
          <cell r="D885">
            <v>1.39</v>
          </cell>
          <cell r="E885">
            <v>0</v>
          </cell>
          <cell r="F885">
            <v>0</v>
          </cell>
        </row>
        <row r="886">
          <cell r="A886">
            <v>883</v>
          </cell>
          <cell r="B886" t="str">
            <v>CANAL AGUA LLUVIA KANALUM 6" KUBIEC</v>
          </cell>
          <cell r="C886" t="str">
            <v>m</v>
          </cell>
          <cell r="D886">
            <v>8.77</v>
          </cell>
          <cell r="E886">
            <v>0</v>
          </cell>
          <cell r="F886">
            <v>0</v>
          </cell>
        </row>
        <row r="887">
          <cell r="A887">
            <v>884</v>
          </cell>
          <cell r="B887" t="str">
            <v>CANAL AGUA LLUVIA KANALUM 7" KUBIEC</v>
          </cell>
          <cell r="C887" t="str">
            <v>m</v>
          </cell>
          <cell r="D887">
            <v>10.53</v>
          </cell>
          <cell r="E887">
            <v>0</v>
          </cell>
          <cell r="F887">
            <v>0</v>
          </cell>
        </row>
        <row r="888">
          <cell r="A888">
            <v>885</v>
          </cell>
          <cell r="B888" t="str">
            <v>CANAL AGUA LLUVIA KANALUM M 5" KUBIEC</v>
          </cell>
          <cell r="C888" t="str">
            <v>m</v>
          </cell>
          <cell r="D888">
            <v>5.6</v>
          </cell>
          <cell r="E888">
            <v>0</v>
          </cell>
          <cell r="F888">
            <v>0</v>
          </cell>
        </row>
        <row r="889">
          <cell r="A889">
            <v>886</v>
          </cell>
          <cell r="B889" t="str">
            <v>CANAL ALUMINIO BLANCO 4ML</v>
          </cell>
          <cell r="C889" t="str">
            <v>u</v>
          </cell>
          <cell r="D889">
            <v>20.440000000000001</v>
          </cell>
          <cell r="E889">
            <v>0</v>
          </cell>
          <cell r="F889">
            <v>0</v>
          </cell>
        </row>
        <row r="890">
          <cell r="A890">
            <v>887</v>
          </cell>
          <cell r="B890" t="str">
            <v>CANAL DE TOOL</v>
          </cell>
          <cell r="C890" t="str">
            <v>m</v>
          </cell>
          <cell r="D890">
            <v>5</v>
          </cell>
          <cell r="E890">
            <v>0</v>
          </cell>
          <cell r="F890">
            <v>0</v>
          </cell>
        </row>
        <row r="891">
          <cell r="A891">
            <v>888</v>
          </cell>
          <cell r="B891" t="str">
            <v>CANAL U 0.80 X 4.0 X 1.8 MM - KUBIEC DISENSA</v>
          </cell>
          <cell r="C891" t="str">
            <v>u</v>
          </cell>
          <cell r="D891">
            <v>0</v>
          </cell>
          <cell r="E891">
            <v>0</v>
          </cell>
          <cell r="F891">
            <v>0</v>
          </cell>
        </row>
        <row r="892">
          <cell r="A892">
            <v>889</v>
          </cell>
          <cell r="B892" t="str">
            <v>CANAL U 050 X 25 X 2 MM - IPAC DISENSA</v>
          </cell>
          <cell r="C892" t="str">
            <v>u</v>
          </cell>
          <cell r="D892">
            <v>8.3800000000000008</v>
          </cell>
          <cell r="E892">
            <v>0</v>
          </cell>
          <cell r="F892">
            <v>0</v>
          </cell>
        </row>
        <row r="893">
          <cell r="A893">
            <v>890</v>
          </cell>
          <cell r="B893" t="str">
            <v>CANAL U 080 X 40 X 2 MM - IPAC DISENSA</v>
          </cell>
          <cell r="C893" t="str">
            <v>u</v>
          </cell>
          <cell r="D893">
            <v>13.73</v>
          </cell>
          <cell r="E893">
            <v>0</v>
          </cell>
          <cell r="F893">
            <v>0</v>
          </cell>
        </row>
        <row r="894">
          <cell r="A894">
            <v>891</v>
          </cell>
          <cell r="B894" t="str">
            <v>CANAL U 080 X 40 X 3 MM - IPAC DISENSA</v>
          </cell>
          <cell r="C894" t="str">
            <v>u</v>
          </cell>
          <cell r="D894">
            <v>20.45</v>
          </cell>
          <cell r="E894">
            <v>0</v>
          </cell>
          <cell r="F894">
            <v>0</v>
          </cell>
        </row>
        <row r="895">
          <cell r="A895">
            <v>892</v>
          </cell>
          <cell r="B895" t="str">
            <v>CANAL U 100 X 50 X 2 MM - IPAC DISENSA</v>
          </cell>
          <cell r="C895" t="str">
            <v>u</v>
          </cell>
          <cell r="D895">
            <v>17.309999999999999</v>
          </cell>
          <cell r="E895">
            <v>0</v>
          </cell>
          <cell r="F895">
            <v>0</v>
          </cell>
        </row>
        <row r="896">
          <cell r="A896">
            <v>893</v>
          </cell>
          <cell r="B896" t="str">
            <v>CANAL U 100 X 50 X 3 MM - IPAC DISENSA</v>
          </cell>
          <cell r="C896" t="str">
            <v>u</v>
          </cell>
          <cell r="D896">
            <v>23.95</v>
          </cell>
          <cell r="E896">
            <v>0</v>
          </cell>
          <cell r="F896">
            <v>0</v>
          </cell>
        </row>
        <row r="897">
          <cell r="A897">
            <v>894</v>
          </cell>
          <cell r="B897" t="str">
            <v>CANAL U 125 X 50 X 2 MM - IPAC DISENSA</v>
          </cell>
          <cell r="C897" t="str">
            <v>u</v>
          </cell>
          <cell r="D897">
            <v>16.3</v>
          </cell>
          <cell r="E897">
            <v>0</v>
          </cell>
          <cell r="F897">
            <v>0</v>
          </cell>
        </row>
        <row r="898">
          <cell r="A898">
            <v>895</v>
          </cell>
          <cell r="B898" t="str">
            <v>CANAL U 125 X 50 X 3 MM - IPAC DISENSA</v>
          </cell>
          <cell r="C898" t="str">
            <v>u</v>
          </cell>
          <cell r="D898">
            <v>28.94</v>
          </cell>
          <cell r="E898">
            <v>0</v>
          </cell>
          <cell r="F898">
            <v>0</v>
          </cell>
        </row>
        <row r="899">
          <cell r="A899">
            <v>896</v>
          </cell>
          <cell r="B899" t="str">
            <v>CANAL U 150 X 50 X 2 MM - IPAC DISENSA</v>
          </cell>
          <cell r="C899" t="str">
            <v>u</v>
          </cell>
          <cell r="D899">
            <v>19.47</v>
          </cell>
          <cell r="E899">
            <v>0</v>
          </cell>
          <cell r="F899">
            <v>0</v>
          </cell>
        </row>
        <row r="900">
          <cell r="A900">
            <v>897</v>
          </cell>
          <cell r="B900" t="str">
            <v>CANAL U 150 X 50 X 3 MM - IPAC DISENSA</v>
          </cell>
          <cell r="C900" t="str">
            <v>u</v>
          </cell>
          <cell r="D900">
            <v>32.25</v>
          </cell>
          <cell r="E900">
            <v>0</v>
          </cell>
          <cell r="F900">
            <v>0</v>
          </cell>
        </row>
        <row r="901">
          <cell r="A901">
            <v>898</v>
          </cell>
          <cell r="B901" t="str">
            <v>CANAL U 150 X 50 X 4 MM - IPAC DISENSA</v>
          </cell>
          <cell r="C901" t="str">
            <v>u</v>
          </cell>
          <cell r="D901">
            <v>37.31</v>
          </cell>
          <cell r="E901">
            <v>0</v>
          </cell>
          <cell r="F901">
            <v>0</v>
          </cell>
        </row>
        <row r="902">
          <cell r="A902">
            <v>899</v>
          </cell>
          <cell r="B902" t="str">
            <v>CANAL U 200 X 50 X 2 MM - IPAC DISENSA</v>
          </cell>
          <cell r="C902" t="str">
            <v>u</v>
          </cell>
          <cell r="D902">
            <v>0</v>
          </cell>
          <cell r="E902">
            <v>0</v>
          </cell>
          <cell r="F902">
            <v>0</v>
          </cell>
        </row>
        <row r="903">
          <cell r="A903">
            <v>900</v>
          </cell>
          <cell r="B903" t="str">
            <v>CANAL U 200 X 50 X 3 MM - IPAC DISENSA</v>
          </cell>
          <cell r="C903" t="str">
            <v>u</v>
          </cell>
          <cell r="D903">
            <v>37.53</v>
          </cell>
          <cell r="E903">
            <v>0</v>
          </cell>
          <cell r="F903">
            <v>0</v>
          </cell>
        </row>
        <row r="904">
          <cell r="A904">
            <v>901</v>
          </cell>
          <cell r="B904" t="str">
            <v>CANAL U 200 X 50 X 4 MM - IPAC DISENSA</v>
          </cell>
          <cell r="C904" t="str">
            <v>u</v>
          </cell>
          <cell r="D904">
            <v>58.62</v>
          </cell>
          <cell r="E904">
            <v>0</v>
          </cell>
          <cell r="F904">
            <v>0</v>
          </cell>
        </row>
        <row r="905">
          <cell r="A905">
            <v>902</v>
          </cell>
          <cell r="B905" t="str">
            <v>CANAL18X40X1.5MM, PESO= 6.50KG</v>
          </cell>
          <cell r="C905" t="str">
            <v>kg</v>
          </cell>
          <cell r="D905">
            <v>1.6</v>
          </cell>
          <cell r="E905">
            <v>0</v>
          </cell>
          <cell r="F905">
            <v>0</v>
          </cell>
        </row>
        <row r="906">
          <cell r="A906">
            <v>903</v>
          </cell>
          <cell r="B906" t="str">
            <v>CANALETA ELECTRICA PLASTICA DEXON 20X12</v>
          </cell>
          <cell r="C906" t="str">
            <v>m</v>
          </cell>
          <cell r="D906">
            <v>0.59</v>
          </cell>
          <cell r="E906">
            <v>0</v>
          </cell>
          <cell r="F906">
            <v>0</v>
          </cell>
        </row>
        <row r="907">
          <cell r="A907">
            <v>904</v>
          </cell>
          <cell r="B907" t="str">
            <v>CANDADO BARRIL</v>
          </cell>
          <cell r="C907" t="str">
            <v>u</v>
          </cell>
          <cell r="D907">
            <v>14.38</v>
          </cell>
          <cell r="E907">
            <v>0</v>
          </cell>
          <cell r="F907">
            <v>0</v>
          </cell>
        </row>
        <row r="908">
          <cell r="A908">
            <v>905</v>
          </cell>
          <cell r="B908" t="str">
            <v>CANDADO RECTANGULAR GRANDE</v>
          </cell>
          <cell r="C908" t="str">
            <v>u</v>
          </cell>
          <cell r="D908">
            <v>18.600000000000001</v>
          </cell>
          <cell r="E908">
            <v>0</v>
          </cell>
          <cell r="F908">
            <v>0</v>
          </cell>
        </row>
        <row r="909">
          <cell r="A909">
            <v>906</v>
          </cell>
          <cell r="B909" t="str">
            <v>CANDADO YALE 110-60</v>
          </cell>
          <cell r="C909" t="str">
            <v>u</v>
          </cell>
          <cell r="D909">
            <v>11.54</v>
          </cell>
          <cell r="E909">
            <v>0</v>
          </cell>
          <cell r="F909">
            <v>0</v>
          </cell>
        </row>
        <row r="910">
          <cell r="A910">
            <v>907</v>
          </cell>
          <cell r="B910" t="str">
            <v>CAÑERIA GALVANIZADA ISO II 1 1/2 X 2.90 X 6 M - IPAC DISENSA</v>
          </cell>
          <cell r="C910" t="str">
            <v>u</v>
          </cell>
          <cell r="D910">
            <v>0</v>
          </cell>
          <cell r="E910">
            <v>0</v>
          </cell>
          <cell r="F910">
            <v>0</v>
          </cell>
        </row>
        <row r="911">
          <cell r="A911">
            <v>908</v>
          </cell>
          <cell r="B911" t="str">
            <v>CAÑERIA GALVANIZADA ISO II 1 X 2.60 X 6 M - IPAC DISENSA</v>
          </cell>
          <cell r="C911" t="str">
            <v>u</v>
          </cell>
          <cell r="D911">
            <v>0</v>
          </cell>
          <cell r="E911">
            <v>0</v>
          </cell>
          <cell r="F911">
            <v>0</v>
          </cell>
        </row>
        <row r="912">
          <cell r="A912">
            <v>909</v>
          </cell>
          <cell r="B912" t="str">
            <v>CAÑERIA GALVANIZADA ISO II 1/2 X 2.0 X 6 M - IPAC DISENSA</v>
          </cell>
          <cell r="C912" t="str">
            <v>u</v>
          </cell>
          <cell r="D912">
            <v>0</v>
          </cell>
          <cell r="E912">
            <v>0</v>
          </cell>
          <cell r="F912">
            <v>0</v>
          </cell>
        </row>
        <row r="913">
          <cell r="A913">
            <v>910</v>
          </cell>
          <cell r="B913" t="str">
            <v>CAÑERIA GALVANIZADA ISO II 2 X 2.90 X 6 M - IPAC DISENSA</v>
          </cell>
          <cell r="C913" t="str">
            <v>u</v>
          </cell>
          <cell r="D913">
            <v>0</v>
          </cell>
          <cell r="E913">
            <v>0</v>
          </cell>
          <cell r="F913">
            <v>0</v>
          </cell>
        </row>
        <row r="914">
          <cell r="A914">
            <v>911</v>
          </cell>
          <cell r="B914" t="str">
            <v>CAÑERIA GALVANIZADA ISO II 3/4 X 2.30 X 6 M - IPAC DISENSA</v>
          </cell>
          <cell r="C914" t="str">
            <v>u</v>
          </cell>
          <cell r="D914">
            <v>0</v>
          </cell>
          <cell r="E914">
            <v>0</v>
          </cell>
          <cell r="F914">
            <v>0</v>
          </cell>
        </row>
        <row r="915">
          <cell r="A915">
            <v>912</v>
          </cell>
          <cell r="B915" t="str">
            <v>CANTO RODADO PUESTO EN OBRA</v>
          </cell>
          <cell r="C915" t="str">
            <v>m3</v>
          </cell>
          <cell r="D915">
            <v>10.63</v>
          </cell>
          <cell r="E915">
            <v>0</v>
          </cell>
          <cell r="F915">
            <v>0</v>
          </cell>
        </row>
        <row r="916">
          <cell r="A916">
            <v>913</v>
          </cell>
          <cell r="B916" t="str">
            <v>CARBONATO TIPO A</v>
          </cell>
          <cell r="C916" t="str">
            <v>qq</v>
          </cell>
          <cell r="D916">
            <v>9.9</v>
          </cell>
          <cell r="E916">
            <v>0</v>
          </cell>
          <cell r="F916">
            <v>0</v>
          </cell>
        </row>
        <row r="917">
          <cell r="A917">
            <v>914</v>
          </cell>
          <cell r="B917" t="str">
            <v>CARRETILLA CON LLANTA INFLABLE - IMESCO DISENSA</v>
          </cell>
          <cell r="C917" t="str">
            <v>u</v>
          </cell>
          <cell r="D917">
            <v>56.88</v>
          </cell>
          <cell r="E917">
            <v>0</v>
          </cell>
          <cell r="F917">
            <v>0</v>
          </cell>
        </row>
        <row r="918">
          <cell r="A918">
            <v>915</v>
          </cell>
          <cell r="B918" t="str">
            <v>CARRETILLA DE RUEDA INFLABLELA LA DURA - IMESCO DISENSA</v>
          </cell>
          <cell r="C918" t="str">
            <v>u</v>
          </cell>
          <cell r="D918">
            <v>67.2</v>
          </cell>
          <cell r="E918">
            <v>0</v>
          </cell>
          <cell r="F918">
            <v>0</v>
          </cell>
        </row>
        <row r="919">
          <cell r="A919">
            <v>916</v>
          </cell>
          <cell r="B919" t="str">
            <v>CARRETILLA REFORZADA RUEDA MACIZA - IMESCO DISENSA</v>
          </cell>
          <cell r="C919" t="str">
            <v>u</v>
          </cell>
          <cell r="D919">
            <v>56.69</v>
          </cell>
          <cell r="E919">
            <v>0</v>
          </cell>
          <cell r="F919">
            <v>0</v>
          </cell>
        </row>
        <row r="920">
          <cell r="A920">
            <v>917</v>
          </cell>
          <cell r="B920" t="str">
            <v>CARRETILLA REFORZADA TOMATE</v>
          </cell>
          <cell r="C920" t="str">
            <v>u</v>
          </cell>
          <cell r="D920">
            <v>47.04</v>
          </cell>
          <cell r="E920">
            <v>0</v>
          </cell>
          <cell r="F920">
            <v>0</v>
          </cell>
        </row>
        <row r="921">
          <cell r="A921">
            <v>918</v>
          </cell>
          <cell r="B921" t="str">
            <v>CARRETILLA ULTRAREFORZADA TOMATE</v>
          </cell>
          <cell r="C921" t="str">
            <v>u</v>
          </cell>
          <cell r="D921">
            <v>56</v>
          </cell>
          <cell r="E921">
            <v>0</v>
          </cell>
          <cell r="F921">
            <v>0</v>
          </cell>
        </row>
        <row r="922">
          <cell r="A922">
            <v>919</v>
          </cell>
          <cell r="B922" t="str">
            <v>CARRETILLAS</v>
          </cell>
          <cell r="C922" t="str">
            <v>u</v>
          </cell>
          <cell r="D922">
            <v>57.14</v>
          </cell>
          <cell r="E922">
            <v>0</v>
          </cell>
          <cell r="F922">
            <v>0</v>
          </cell>
        </row>
        <row r="923">
          <cell r="A923">
            <v>920</v>
          </cell>
          <cell r="B923" t="str">
            <v>CARTONPACK 60X10M</v>
          </cell>
          <cell r="C923" t="str">
            <v>rll</v>
          </cell>
          <cell r="D923">
            <v>7.11</v>
          </cell>
          <cell r="E923">
            <v>0</v>
          </cell>
          <cell r="F923">
            <v>0</v>
          </cell>
        </row>
        <row r="924">
          <cell r="A924">
            <v>921</v>
          </cell>
          <cell r="B924" t="str">
            <v>CARTONPACK 100X10M</v>
          </cell>
          <cell r="C924" t="str">
            <v>rll</v>
          </cell>
          <cell r="D924">
            <v>9.2100000000000009</v>
          </cell>
          <cell r="E924">
            <v>0</v>
          </cell>
          <cell r="F924">
            <v>0</v>
          </cell>
        </row>
        <row r="925">
          <cell r="A925">
            <v>922</v>
          </cell>
          <cell r="B925" t="str">
            <v>CARTUCHO FUSIBLE B.T. TIPO NH</v>
          </cell>
          <cell r="C925" t="str">
            <v>u</v>
          </cell>
          <cell r="D925">
            <v>3</v>
          </cell>
          <cell r="E925">
            <v>0</v>
          </cell>
          <cell r="F925">
            <v>0</v>
          </cell>
        </row>
        <row r="926">
          <cell r="A926">
            <v>923</v>
          </cell>
          <cell r="B926" t="str">
            <v>CARTUCHO FUSIBLE NH1 DE 160A</v>
          </cell>
          <cell r="C926" t="str">
            <v>u</v>
          </cell>
          <cell r="D926">
            <v>9</v>
          </cell>
          <cell r="E926">
            <v>0</v>
          </cell>
          <cell r="F926">
            <v>0</v>
          </cell>
        </row>
        <row r="927">
          <cell r="A927">
            <v>924</v>
          </cell>
          <cell r="B927" t="str">
            <v>CARTUCHO FUSIBLE NH1 DE 63A</v>
          </cell>
          <cell r="C927" t="str">
            <v>u</v>
          </cell>
          <cell r="D927">
            <v>11</v>
          </cell>
          <cell r="E927">
            <v>0</v>
          </cell>
          <cell r="F927">
            <v>0</v>
          </cell>
        </row>
        <row r="928">
          <cell r="A928">
            <v>925</v>
          </cell>
          <cell r="B928" t="str">
            <v>CARTUCHO FUSIBLE NH1 DE 80A</v>
          </cell>
          <cell r="C928" t="str">
            <v>u</v>
          </cell>
          <cell r="D928">
            <v>9</v>
          </cell>
          <cell r="E928">
            <v>0</v>
          </cell>
          <cell r="F928">
            <v>0</v>
          </cell>
        </row>
        <row r="929">
          <cell r="A929">
            <v>926</v>
          </cell>
          <cell r="B929" t="str">
            <v>CASCAJO GRUESO</v>
          </cell>
          <cell r="C929" t="str">
            <v>m3</v>
          </cell>
          <cell r="D929">
            <v>7.5</v>
          </cell>
          <cell r="E929">
            <v>0</v>
          </cell>
          <cell r="F929">
            <v>0</v>
          </cell>
        </row>
        <row r="930">
          <cell r="A930">
            <v>927</v>
          </cell>
          <cell r="B930" t="str">
            <v>CASCAJO MEDIANO/FINO</v>
          </cell>
          <cell r="C930" t="str">
            <v>m3</v>
          </cell>
          <cell r="D930">
            <v>7.5</v>
          </cell>
          <cell r="E930">
            <v>0</v>
          </cell>
          <cell r="F930">
            <v>0</v>
          </cell>
        </row>
        <row r="931">
          <cell r="A931">
            <v>928</v>
          </cell>
          <cell r="B931" t="str">
            <v>CAUCHO 50MM CAJA DOMICILIARIA PLASTIGAMA</v>
          </cell>
          <cell r="C931" t="str">
            <v>u</v>
          </cell>
          <cell r="D931">
            <v>0.8</v>
          </cell>
          <cell r="E931">
            <v>0</v>
          </cell>
          <cell r="F931">
            <v>0</v>
          </cell>
        </row>
        <row r="932">
          <cell r="A932">
            <v>929</v>
          </cell>
          <cell r="B932" t="str">
            <v>CAUCHO 110MM CAJA DOMICILIARIA PLASTIGAMA</v>
          </cell>
          <cell r="C932" t="str">
            <v>u</v>
          </cell>
          <cell r="D932">
            <v>2.76</v>
          </cell>
          <cell r="E932">
            <v>0</v>
          </cell>
          <cell r="F932">
            <v>0</v>
          </cell>
        </row>
        <row r="933">
          <cell r="A933">
            <v>930</v>
          </cell>
          <cell r="B933" t="str">
            <v>CEMENTINA 25 KG</v>
          </cell>
          <cell r="C933" t="str">
            <v>saco</v>
          </cell>
          <cell r="D933">
            <v>6.5</v>
          </cell>
          <cell r="E933">
            <v>0</v>
          </cell>
          <cell r="F933">
            <v>0</v>
          </cell>
        </row>
        <row r="934">
          <cell r="A934">
            <v>931</v>
          </cell>
          <cell r="B934" t="str">
            <v>CEMENTO BLANCO 50 KG TOLTECA</v>
          </cell>
          <cell r="C934" t="str">
            <v>saco</v>
          </cell>
          <cell r="D934">
            <v>22.94</v>
          </cell>
          <cell r="E934">
            <v>0</v>
          </cell>
          <cell r="F934">
            <v>0</v>
          </cell>
        </row>
        <row r="935">
          <cell r="A935">
            <v>932</v>
          </cell>
          <cell r="B935" t="str">
            <v>CEMENTO BLANCO TOLTECA</v>
          </cell>
          <cell r="C935" t="str">
            <v>kg</v>
          </cell>
          <cell r="D935">
            <v>0.46</v>
          </cell>
          <cell r="E935">
            <v>0</v>
          </cell>
          <cell r="F935">
            <v>0</v>
          </cell>
        </row>
        <row r="936">
          <cell r="A936">
            <v>933</v>
          </cell>
          <cell r="B936" t="str">
            <v>CEMENTO DE CONTACTO</v>
          </cell>
          <cell r="C936" t="str">
            <v>gal</v>
          </cell>
          <cell r="D936">
            <v>16.91</v>
          </cell>
          <cell r="E936">
            <v>0</v>
          </cell>
          <cell r="F936">
            <v>0</v>
          </cell>
        </row>
        <row r="937">
          <cell r="A937">
            <v>934</v>
          </cell>
          <cell r="B937" t="str">
            <v>CEMENTO FUERTE TIPO GU SACO 50 KG - HOLCIM DISENSA</v>
          </cell>
          <cell r="C937" t="str">
            <v>saco</v>
          </cell>
          <cell r="D937">
            <v>8.06</v>
          </cell>
          <cell r="E937">
            <v>0</v>
          </cell>
          <cell r="F937">
            <v>0</v>
          </cell>
        </row>
        <row r="938">
          <cell r="A938">
            <v>935</v>
          </cell>
          <cell r="B938" t="str">
            <v>CEMENTO FUERTE TIPO GU SACO 50 KG - HOLCIM DISENSA</v>
          </cell>
          <cell r="C938" t="str">
            <v>kg</v>
          </cell>
          <cell r="D938">
            <v>0.16</v>
          </cell>
          <cell r="E938">
            <v>0</v>
          </cell>
          <cell r="F938">
            <v>0</v>
          </cell>
        </row>
        <row r="939">
          <cell r="A939">
            <v>936</v>
          </cell>
          <cell r="B939" t="str">
            <v>CEMENTO UTKA TIPO MS SACO 45 KG LATACUNGA - HOLCIM DISENSA</v>
          </cell>
          <cell r="C939" t="str">
            <v>saco</v>
          </cell>
          <cell r="D939">
            <v>0</v>
          </cell>
          <cell r="E939">
            <v>0</v>
          </cell>
          <cell r="F939">
            <v>0</v>
          </cell>
        </row>
        <row r="940">
          <cell r="A940">
            <v>937</v>
          </cell>
          <cell r="B940" t="str">
            <v>CENEFA DE CERAMICA</v>
          </cell>
          <cell r="C940" t="str">
            <v>m</v>
          </cell>
          <cell r="D940">
            <v>8</v>
          </cell>
          <cell r="E940">
            <v>0</v>
          </cell>
          <cell r="F940">
            <v>0</v>
          </cell>
        </row>
        <row r="941">
          <cell r="A941">
            <v>938</v>
          </cell>
          <cell r="B941" t="str">
            <v>CENTERSET 4"PARA LAVABO, CROMO. NEW PORT (B2) FV ( LINEA ECONOMICA)</v>
          </cell>
          <cell r="C941" t="str">
            <v>u</v>
          </cell>
          <cell r="D941">
            <v>39.880000000000003</v>
          </cell>
          <cell r="E941">
            <v>0</v>
          </cell>
          <cell r="F941">
            <v>0</v>
          </cell>
        </row>
        <row r="942">
          <cell r="A942">
            <v>939</v>
          </cell>
          <cell r="B942" t="str">
            <v>CENTERSET DE 4" PARA LAVABO CON DESAGÜE DE REJILLA. CAPRI. CROMO</v>
          </cell>
          <cell r="C942" t="str">
            <v>u</v>
          </cell>
          <cell r="D942">
            <v>30.31</v>
          </cell>
          <cell r="E942">
            <v>0</v>
          </cell>
          <cell r="F942">
            <v>0</v>
          </cell>
        </row>
        <row r="943">
          <cell r="A943">
            <v>940</v>
          </cell>
          <cell r="B943" t="str">
            <v>CENTERSET DE 4" PARA LAVABO, DE BRONCE, CROMO, LUMINA (L. ECONOMICA) FV</v>
          </cell>
          <cell r="C943" t="str">
            <v>u</v>
          </cell>
          <cell r="D943">
            <v>36.68</v>
          </cell>
          <cell r="E943">
            <v>0</v>
          </cell>
          <cell r="F943">
            <v>0</v>
          </cell>
        </row>
        <row r="944">
          <cell r="A944">
            <v>941</v>
          </cell>
          <cell r="B944" t="str">
            <v>CENTERSET DE 4" PARA LAVABO. MALENA LEVER. CROMO ORO</v>
          </cell>
          <cell r="C944" t="str">
            <v>u</v>
          </cell>
          <cell r="D944">
            <v>84.4</v>
          </cell>
          <cell r="E944">
            <v>0</v>
          </cell>
          <cell r="F944">
            <v>0</v>
          </cell>
        </row>
        <row r="945">
          <cell r="A945">
            <v>942</v>
          </cell>
          <cell r="B945" t="str">
            <v>CENTRAL TELEFONICA 6-16 CON TELEFONO Y CABLES</v>
          </cell>
          <cell r="C945" t="str">
            <v>u</v>
          </cell>
          <cell r="D945" t="str">
            <v>1,107,00</v>
          </cell>
          <cell r="E945">
            <v>0</v>
          </cell>
          <cell r="F945">
            <v>0</v>
          </cell>
        </row>
        <row r="946">
          <cell r="A946">
            <v>943</v>
          </cell>
          <cell r="B946" t="str">
            <v>CEPILLO CERDAS METÁLICAS 6" EEUU</v>
          </cell>
          <cell r="C946" t="str">
            <v>u</v>
          </cell>
          <cell r="D946">
            <v>14.3</v>
          </cell>
          <cell r="E946">
            <v>0</v>
          </cell>
          <cell r="F946">
            <v>0</v>
          </cell>
        </row>
        <row r="947">
          <cell r="A947">
            <v>944</v>
          </cell>
          <cell r="B947" t="str">
            <v>CEPILLO NAILON 18" EEUU</v>
          </cell>
          <cell r="C947" t="str">
            <v>u</v>
          </cell>
          <cell r="D947">
            <v>15.4</v>
          </cell>
          <cell r="E947">
            <v>0</v>
          </cell>
          <cell r="F947">
            <v>0</v>
          </cell>
        </row>
        <row r="948">
          <cell r="A948">
            <v>945</v>
          </cell>
          <cell r="B948" t="str">
            <v>CERA PARA PISOS</v>
          </cell>
          <cell r="C948" t="str">
            <v>gal</v>
          </cell>
          <cell r="D948">
            <v>5.5</v>
          </cell>
          <cell r="E948">
            <v>0</v>
          </cell>
          <cell r="F948">
            <v>0</v>
          </cell>
        </row>
        <row r="949">
          <cell r="A949">
            <v>946</v>
          </cell>
          <cell r="B949" t="str">
            <v>CERAMICA 20X20 TONOS SUAVES</v>
          </cell>
          <cell r="C949" t="str">
            <v>m2</v>
          </cell>
          <cell r="D949">
            <v>11.2</v>
          </cell>
          <cell r="E949">
            <v>0</v>
          </cell>
          <cell r="F949">
            <v>0</v>
          </cell>
        </row>
        <row r="950">
          <cell r="A950">
            <v>947</v>
          </cell>
          <cell r="B950" t="str">
            <v>CERÁMICA ANTIQUE BEIGE (15X15)</v>
          </cell>
          <cell r="C950" t="str">
            <v>m2</v>
          </cell>
          <cell r="D950">
            <v>14.5</v>
          </cell>
          <cell r="E950">
            <v>0</v>
          </cell>
          <cell r="F950">
            <v>0</v>
          </cell>
        </row>
        <row r="951">
          <cell r="A951">
            <v>948</v>
          </cell>
          <cell r="B951" t="str">
            <v>CERÁMICA ANTIQUE NOCE (15X15)</v>
          </cell>
          <cell r="C951" t="str">
            <v>m2</v>
          </cell>
          <cell r="D951">
            <v>14.5</v>
          </cell>
          <cell r="E951">
            <v>0</v>
          </cell>
          <cell r="F951">
            <v>0</v>
          </cell>
        </row>
        <row r="952">
          <cell r="A952">
            <v>949</v>
          </cell>
          <cell r="B952" t="str">
            <v>CERÁMICA NEW CORDOBA BEIGE (45.5X45.5)</v>
          </cell>
          <cell r="C952" t="str">
            <v>m2</v>
          </cell>
          <cell r="D952">
            <v>12.77</v>
          </cell>
          <cell r="E952">
            <v>0</v>
          </cell>
          <cell r="F952">
            <v>0</v>
          </cell>
        </row>
        <row r="953">
          <cell r="A953">
            <v>950</v>
          </cell>
          <cell r="B953" t="str">
            <v>CERÁMICA NEW CORDOBA ROJO (45.5X45.5)</v>
          </cell>
          <cell r="C953" t="str">
            <v>m2</v>
          </cell>
          <cell r="D953">
            <v>12.77</v>
          </cell>
          <cell r="E953">
            <v>0</v>
          </cell>
          <cell r="F953">
            <v>0</v>
          </cell>
        </row>
        <row r="954">
          <cell r="A954">
            <v>951</v>
          </cell>
          <cell r="B954" t="str">
            <v>CERAMICA PARA PARED 20X30CM</v>
          </cell>
          <cell r="C954" t="str">
            <v>m2</v>
          </cell>
          <cell r="D954">
            <v>12.68</v>
          </cell>
          <cell r="E954">
            <v>0</v>
          </cell>
          <cell r="F954">
            <v>0</v>
          </cell>
        </row>
        <row r="955">
          <cell r="A955">
            <v>952</v>
          </cell>
          <cell r="B955" t="str">
            <v>CERAMICA PARA PAREDES</v>
          </cell>
          <cell r="C955" t="str">
            <v>m2</v>
          </cell>
          <cell r="D955">
            <v>8</v>
          </cell>
          <cell r="E955">
            <v>0</v>
          </cell>
          <cell r="F955">
            <v>0</v>
          </cell>
        </row>
        <row r="956">
          <cell r="A956">
            <v>953</v>
          </cell>
          <cell r="B956" t="str">
            <v>CERAMICA PARA PISO 30X30CM</v>
          </cell>
          <cell r="C956" t="str">
            <v>m2</v>
          </cell>
          <cell r="D956">
            <v>9.89</v>
          </cell>
          <cell r="E956">
            <v>0</v>
          </cell>
          <cell r="F956">
            <v>0</v>
          </cell>
        </row>
        <row r="957">
          <cell r="A957">
            <v>954</v>
          </cell>
          <cell r="B957" t="str">
            <v>CERAMICA PARA PISOS</v>
          </cell>
          <cell r="C957" t="str">
            <v>m2</v>
          </cell>
          <cell r="D957">
            <v>9.75</v>
          </cell>
          <cell r="E957">
            <v>0</v>
          </cell>
          <cell r="F957">
            <v>0</v>
          </cell>
        </row>
        <row r="958">
          <cell r="A958">
            <v>955</v>
          </cell>
          <cell r="B958" t="str">
            <v>CERÁMICA PIEDRA CID DESERTSTONE (45.5X45.5)</v>
          </cell>
          <cell r="C958" t="str">
            <v>m2</v>
          </cell>
          <cell r="D958">
            <v>11.65</v>
          </cell>
          <cell r="E958">
            <v>0</v>
          </cell>
          <cell r="F958">
            <v>0</v>
          </cell>
        </row>
        <row r="959">
          <cell r="A959">
            <v>956</v>
          </cell>
          <cell r="B959" t="str">
            <v>CERÁMICA PIEDRA CID NIGHTSTONE (45.5X45.5)</v>
          </cell>
          <cell r="C959" t="str">
            <v>m2</v>
          </cell>
          <cell r="D959">
            <v>11.65</v>
          </cell>
          <cell r="E959">
            <v>0</v>
          </cell>
          <cell r="F959">
            <v>0</v>
          </cell>
        </row>
        <row r="960">
          <cell r="A960">
            <v>957</v>
          </cell>
          <cell r="B960" t="str">
            <v>CERÁMICA POMPEI CORAL (20.3X30.5)</v>
          </cell>
          <cell r="C960" t="str">
            <v>m2</v>
          </cell>
          <cell r="D960">
            <v>11.18</v>
          </cell>
          <cell r="E960">
            <v>0</v>
          </cell>
          <cell r="F960">
            <v>0</v>
          </cell>
        </row>
        <row r="961">
          <cell r="A961">
            <v>958</v>
          </cell>
          <cell r="B961" t="str">
            <v>CERÁMICA POMPEI CORAL (45.5X45.5)</v>
          </cell>
          <cell r="C961" t="str">
            <v>m2</v>
          </cell>
          <cell r="D961">
            <v>11.65</v>
          </cell>
          <cell r="E961">
            <v>0</v>
          </cell>
          <cell r="F961">
            <v>0</v>
          </cell>
        </row>
        <row r="962">
          <cell r="A962">
            <v>959</v>
          </cell>
          <cell r="B962" t="str">
            <v>CERÁMICA POMPEI SHELL (20.3X30.5)</v>
          </cell>
          <cell r="C962" t="str">
            <v>m2</v>
          </cell>
          <cell r="D962">
            <v>11.18</v>
          </cell>
          <cell r="E962">
            <v>0</v>
          </cell>
          <cell r="F962">
            <v>0</v>
          </cell>
        </row>
        <row r="963">
          <cell r="A963">
            <v>960</v>
          </cell>
          <cell r="B963" t="str">
            <v>CERÁMICA POMPEI SHELL (45.5X45.5)</v>
          </cell>
          <cell r="C963" t="str">
            <v>m2</v>
          </cell>
          <cell r="D963">
            <v>11.65</v>
          </cell>
          <cell r="E963">
            <v>0</v>
          </cell>
          <cell r="F963">
            <v>0</v>
          </cell>
        </row>
        <row r="964">
          <cell r="A964">
            <v>961</v>
          </cell>
          <cell r="B964" t="str">
            <v>CERNIDERA DE ALUMINIO 1" LISA</v>
          </cell>
          <cell r="C964" t="str">
            <v>u</v>
          </cell>
          <cell r="D964">
            <v>41.99</v>
          </cell>
          <cell r="E964">
            <v>0</v>
          </cell>
          <cell r="F964">
            <v>0</v>
          </cell>
        </row>
        <row r="965">
          <cell r="A965">
            <v>962</v>
          </cell>
          <cell r="B965" t="str">
            <v>CERNIDERA DE ALUMINIO 1/2" LISA</v>
          </cell>
          <cell r="C965" t="str">
            <v>u</v>
          </cell>
          <cell r="D965">
            <v>37.18</v>
          </cell>
          <cell r="E965">
            <v>0</v>
          </cell>
          <cell r="F965">
            <v>0</v>
          </cell>
        </row>
        <row r="966">
          <cell r="A966">
            <v>963</v>
          </cell>
          <cell r="B966" t="str">
            <v>CERNIDERA DE ALUMINIO 2" LISA</v>
          </cell>
          <cell r="C966" t="str">
            <v>u</v>
          </cell>
          <cell r="D966">
            <v>46.69</v>
          </cell>
          <cell r="E966">
            <v>0</v>
          </cell>
          <cell r="F966">
            <v>0</v>
          </cell>
        </row>
        <row r="967">
          <cell r="A967">
            <v>964</v>
          </cell>
          <cell r="B967" t="str">
            <v>CERNIDERA DE ALUMINIO 3" LISA</v>
          </cell>
          <cell r="C967" t="str">
            <v>u</v>
          </cell>
          <cell r="D967">
            <v>51.84</v>
          </cell>
          <cell r="E967">
            <v>0</v>
          </cell>
          <cell r="F967">
            <v>0</v>
          </cell>
        </row>
        <row r="968">
          <cell r="A968">
            <v>965</v>
          </cell>
          <cell r="B968" t="str">
            <v>CERNIDERA DE ALUMINIO 4" LISA</v>
          </cell>
          <cell r="C968" t="str">
            <v>u</v>
          </cell>
          <cell r="D968">
            <v>62.54</v>
          </cell>
          <cell r="E968">
            <v>0</v>
          </cell>
          <cell r="F968">
            <v>0</v>
          </cell>
        </row>
        <row r="969">
          <cell r="A969">
            <v>966</v>
          </cell>
          <cell r="B969" t="str">
            <v>CERRAD. BAÑO/POMO KWIKSET BEL AIR (LATÓN ANTIGUO)</v>
          </cell>
          <cell r="C969" t="str">
            <v>u</v>
          </cell>
          <cell r="D969">
            <v>21.14</v>
          </cell>
          <cell r="E969">
            <v>0</v>
          </cell>
          <cell r="F969">
            <v>0</v>
          </cell>
        </row>
        <row r="970">
          <cell r="A970">
            <v>967</v>
          </cell>
          <cell r="B970" t="str">
            <v>CERRAD. BAÑO/POMO KWIKSET CRECÍAN (LATÓN BRILLANTE)</v>
          </cell>
          <cell r="C970" t="str">
            <v>u</v>
          </cell>
          <cell r="D970">
            <v>19.88</v>
          </cell>
          <cell r="E970">
            <v>0</v>
          </cell>
          <cell r="F970">
            <v>0</v>
          </cell>
        </row>
        <row r="971">
          <cell r="A971">
            <v>968</v>
          </cell>
          <cell r="B971" t="str">
            <v>CERRAD. BAÑO/POMO KWIKSET ECLIPSE (LATÓN ANTIGUO)</v>
          </cell>
          <cell r="C971" t="str">
            <v>u</v>
          </cell>
          <cell r="D971">
            <v>22.19</v>
          </cell>
          <cell r="E971">
            <v>0</v>
          </cell>
          <cell r="F971">
            <v>0</v>
          </cell>
        </row>
        <row r="972">
          <cell r="A972">
            <v>969</v>
          </cell>
          <cell r="B972" t="str">
            <v>CERRAD. BAÑO/POMOKWIKSET POLO (LATÓN BRILLANTE)</v>
          </cell>
          <cell r="C972" t="str">
            <v>u</v>
          </cell>
          <cell r="D972">
            <v>18.690000000000001</v>
          </cell>
          <cell r="E972">
            <v>0</v>
          </cell>
          <cell r="F972">
            <v>0</v>
          </cell>
        </row>
        <row r="973">
          <cell r="A973">
            <v>970</v>
          </cell>
          <cell r="B973" t="str">
            <v>CERRAD. DORMIT/POMO KWIKSET ECLIPSE(LATÓN ANTIGUO)</v>
          </cell>
          <cell r="C973" t="str">
            <v>u</v>
          </cell>
          <cell r="D973">
            <v>23.52</v>
          </cell>
          <cell r="E973">
            <v>0</v>
          </cell>
          <cell r="F973">
            <v>0</v>
          </cell>
        </row>
        <row r="974">
          <cell r="A974">
            <v>971</v>
          </cell>
          <cell r="B974" t="str">
            <v>CERRAD. DORMIT/POMO KWIKSET GRECIAN(LATÓN BRILLANTE)</v>
          </cell>
          <cell r="C974" t="str">
            <v>u</v>
          </cell>
          <cell r="D974">
            <v>26.88</v>
          </cell>
          <cell r="E974">
            <v>0</v>
          </cell>
          <cell r="F974">
            <v>0</v>
          </cell>
        </row>
        <row r="975">
          <cell r="A975">
            <v>972</v>
          </cell>
          <cell r="B975" t="str">
            <v>CERRAD. DORMIT/POMOKWIKSET POLO (LATÓN BRILLANTE)</v>
          </cell>
          <cell r="C975" t="str">
            <v>u</v>
          </cell>
          <cell r="D975">
            <v>23.24</v>
          </cell>
          <cell r="E975">
            <v>0</v>
          </cell>
          <cell r="F975">
            <v>0</v>
          </cell>
        </row>
        <row r="976">
          <cell r="A976">
            <v>973</v>
          </cell>
          <cell r="B976" t="str">
            <v>CERRAD. PRINCIPAL/POMO KWIKSET ECLIPSE (LATÓN ANTIGUO)</v>
          </cell>
          <cell r="C976" t="str">
            <v>u</v>
          </cell>
          <cell r="D976">
            <v>31.64</v>
          </cell>
          <cell r="E976">
            <v>0</v>
          </cell>
          <cell r="F976">
            <v>0</v>
          </cell>
        </row>
        <row r="977">
          <cell r="A977">
            <v>974</v>
          </cell>
          <cell r="B977" t="str">
            <v>CERRAD. PRINCIPAL/POMO KWIKSET GRECIAN(LATÓN BRILLANTE)</v>
          </cell>
          <cell r="C977" t="str">
            <v>u</v>
          </cell>
          <cell r="D977">
            <v>31.64</v>
          </cell>
          <cell r="E977">
            <v>0</v>
          </cell>
          <cell r="F977">
            <v>0</v>
          </cell>
        </row>
        <row r="978">
          <cell r="A978">
            <v>975</v>
          </cell>
          <cell r="B978" t="str">
            <v>CERRAD.P/MUEBLES ARCHIVADORES 1007-CR</v>
          </cell>
          <cell r="C978" t="str">
            <v>u</v>
          </cell>
          <cell r="D978">
            <v>4.82</v>
          </cell>
          <cell r="E978">
            <v>0</v>
          </cell>
          <cell r="F978">
            <v>0</v>
          </cell>
        </row>
        <row r="979">
          <cell r="A979">
            <v>976</v>
          </cell>
          <cell r="B979" t="str">
            <v>CERRAD.P/MUEBLES DE MADERA 352 -CR.</v>
          </cell>
          <cell r="C979" t="str">
            <v>u</v>
          </cell>
          <cell r="D979">
            <v>4.82</v>
          </cell>
          <cell r="E979">
            <v>0</v>
          </cell>
          <cell r="F979">
            <v>0</v>
          </cell>
        </row>
        <row r="980">
          <cell r="A980">
            <v>977</v>
          </cell>
          <cell r="B980" t="str">
            <v>CERRAD.P/MUEBLES DE METAL 401 - CR.</v>
          </cell>
          <cell r="C980" t="str">
            <v>u</v>
          </cell>
          <cell r="D980">
            <v>4.82</v>
          </cell>
          <cell r="E980">
            <v>0</v>
          </cell>
          <cell r="F980">
            <v>0</v>
          </cell>
        </row>
        <row r="981">
          <cell r="A981">
            <v>978</v>
          </cell>
          <cell r="B981" t="str">
            <v>CERRADURA ANTIPANICO CERROJO</v>
          </cell>
          <cell r="C981" t="str">
            <v>u</v>
          </cell>
          <cell r="D981">
            <v>78.400000000000006</v>
          </cell>
          <cell r="E981">
            <v>0</v>
          </cell>
          <cell r="F981">
            <v>0</v>
          </cell>
        </row>
        <row r="982">
          <cell r="A982">
            <v>979</v>
          </cell>
          <cell r="B982" t="str">
            <v>CERRADURA ANTIPANICO MANIJA</v>
          </cell>
          <cell r="C982" t="str">
            <v>u</v>
          </cell>
          <cell r="D982">
            <v>86.24</v>
          </cell>
          <cell r="E982">
            <v>0</v>
          </cell>
          <cell r="F982">
            <v>0</v>
          </cell>
        </row>
        <row r="983">
          <cell r="A983">
            <v>980</v>
          </cell>
          <cell r="B983" t="str">
            <v>CERRADURA BAÑO</v>
          </cell>
          <cell r="C983" t="str">
            <v>u</v>
          </cell>
          <cell r="D983">
            <v>10.7</v>
          </cell>
          <cell r="E983">
            <v>0</v>
          </cell>
          <cell r="F983">
            <v>0</v>
          </cell>
        </row>
        <row r="984">
          <cell r="A984">
            <v>981</v>
          </cell>
          <cell r="B984" t="str">
            <v>CERRADURA BAÑO D/POMO NOVA (ND)</v>
          </cell>
          <cell r="C984" t="str">
            <v>u</v>
          </cell>
          <cell r="D984">
            <v>9.67</v>
          </cell>
          <cell r="E984">
            <v>0</v>
          </cell>
          <cell r="F984">
            <v>0</v>
          </cell>
        </row>
        <row r="985">
          <cell r="A985">
            <v>982</v>
          </cell>
          <cell r="B985" t="str">
            <v>CERRADURA BAÑO DE POMO LOCKSET CROMADA</v>
          </cell>
          <cell r="C985" t="str">
            <v>u</v>
          </cell>
          <cell r="D985">
            <v>10.96</v>
          </cell>
          <cell r="E985">
            <v>0</v>
          </cell>
          <cell r="F985">
            <v>0</v>
          </cell>
        </row>
        <row r="986">
          <cell r="A986">
            <v>983</v>
          </cell>
          <cell r="B986" t="str">
            <v>CERRADURA BAÑO DE POMO NOVA MARTILLADA</v>
          </cell>
          <cell r="C986" t="str">
            <v>u</v>
          </cell>
          <cell r="D986">
            <v>7.15</v>
          </cell>
          <cell r="E986">
            <v>0</v>
          </cell>
          <cell r="F986">
            <v>0</v>
          </cell>
        </row>
        <row r="987">
          <cell r="A987">
            <v>984</v>
          </cell>
          <cell r="B987" t="str">
            <v>CERRADURA BAÑO POMO NOVA ORO BLANCO</v>
          </cell>
          <cell r="C987" t="str">
            <v>u</v>
          </cell>
          <cell r="D987">
            <v>9.67</v>
          </cell>
          <cell r="E987">
            <v>0</v>
          </cell>
          <cell r="F987">
            <v>0</v>
          </cell>
        </row>
        <row r="988">
          <cell r="A988">
            <v>985</v>
          </cell>
          <cell r="B988" t="str">
            <v>CERRADURA DE ALTA SEGURIDAD</v>
          </cell>
          <cell r="C988" t="str">
            <v>u</v>
          </cell>
          <cell r="D988">
            <v>188.16</v>
          </cell>
          <cell r="E988">
            <v>0</v>
          </cell>
          <cell r="F988">
            <v>0</v>
          </cell>
        </row>
        <row r="989">
          <cell r="A989">
            <v>986</v>
          </cell>
          <cell r="B989" t="str">
            <v>CERRADURA DE EMBUTIR PUERTA DE ALUMINIO CORREDIZA</v>
          </cell>
          <cell r="C989" t="str">
            <v>u</v>
          </cell>
          <cell r="D989">
            <v>12.88</v>
          </cell>
          <cell r="E989">
            <v>0</v>
          </cell>
          <cell r="F989">
            <v>0</v>
          </cell>
        </row>
        <row r="990">
          <cell r="A990">
            <v>987</v>
          </cell>
          <cell r="B990" t="str">
            <v>CERRADURA DE EMBUTIR PUERTA PRINCIPAL</v>
          </cell>
          <cell r="C990" t="str">
            <v>u</v>
          </cell>
          <cell r="D990">
            <v>19.600000000000001</v>
          </cell>
          <cell r="E990">
            <v>0</v>
          </cell>
          <cell r="F990">
            <v>0</v>
          </cell>
        </row>
        <row r="991">
          <cell r="A991">
            <v>988</v>
          </cell>
          <cell r="B991" t="str">
            <v>CERRADURA DE PASILLO CROMADA</v>
          </cell>
          <cell r="C991" t="str">
            <v>u</v>
          </cell>
          <cell r="D991">
            <v>29.16</v>
          </cell>
          <cell r="E991">
            <v>0</v>
          </cell>
          <cell r="F991">
            <v>0</v>
          </cell>
        </row>
        <row r="992">
          <cell r="A992">
            <v>989</v>
          </cell>
          <cell r="B992" t="str">
            <v>CERRADURA DE POMO PARA BAÑO LITCHFIELD</v>
          </cell>
          <cell r="C992" t="str">
            <v>u</v>
          </cell>
          <cell r="D992">
            <v>10.19</v>
          </cell>
          <cell r="E992">
            <v>0</v>
          </cell>
          <cell r="F992">
            <v>0</v>
          </cell>
        </row>
        <row r="993">
          <cell r="A993">
            <v>990</v>
          </cell>
          <cell r="B993" t="str">
            <v>CERRADURA DE POMO PARA DORMITORIO U OFICINA LITCHFIELD</v>
          </cell>
          <cell r="C993" t="str">
            <v>u</v>
          </cell>
          <cell r="D993">
            <v>13.89</v>
          </cell>
          <cell r="E993">
            <v>0</v>
          </cell>
          <cell r="F993">
            <v>0</v>
          </cell>
        </row>
        <row r="994">
          <cell r="A994">
            <v>991</v>
          </cell>
          <cell r="B994" t="str">
            <v>CERRADURA DE POMO PARA ENTRADA PRINCIPAL LITCHFIELD</v>
          </cell>
          <cell r="C994" t="str">
            <v>u</v>
          </cell>
          <cell r="D994">
            <v>19.149999999999999</v>
          </cell>
          <cell r="E994">
            <v>0</v>
          </cell>
          <cell r="F994">
            <v>0</v>
          </cell>
        </row>
        <row r="995">
          <cell r="A995">
            <v>992</v>
          </cell>
          <cell r="B995" t="str">
            <v>CERRADURA DE POMO PARA PASILLO O CLOSET LITCHFIELD</v>
          </cell>
          <cell r="C995" t="str">
            <v>u</v>
          </cell>
          <cell r="D995">
            <v>9.91</v>
          </cell>
          <cell r="E995">
            <v>0</v>
          </cell>
          <cell r="F995">
            <v>0</v>
          </cell>
        </row>
        <row r="996">
          <cell r="A996">
            <v>993</v>
          </cell>
          <cell r="B996" t="str">
            <v>CERRADURA DE SOBREPONER 1610-50 YALE</v>
          </cell>
          <cell r="C996" t="str">
            <v>u</v>
          </cell>
          <cell r="D996">
            <v>14.56</v>
          </cell>
          <cell r="E996">
            <v>0</v>
          </cell>
          <cell r="F996">
            <v>0</v>
          </cell>
        </row>
        <row r="997">
          <cell r="A997">
            <v>994</v>
          </cell>
          <cell r="B997" t="str">
            <v>CERRADURA DE SOBREPONER 3610-60 YALE</v>
          </cell>
          <cell r="C997" t="str">
            <v>u</v>
          </cell>
          <cell r="D997">
            <v>14.56</v>
          </cell>
          <cell r="E997">
            <v>0</v>
          </cell>
          <cell r="F997">
            <v>0</v>
          </cell>
        </row>
        <row r="998">
          <cell r="A998">
            <v>995</v>
          </cell>
          <cell r="B998" t="str">
            <v>CERRADURA DORMITORIO</v>
          </cell>
          <cell r="C998" t="str">
            <v>u</v>
          </cell>
          <cell r="D998">
            <v>50.62</v>
          </cell>
          <cell r="E998">
            <v>0</v>
          </cell>
          <cell r="F998">
            <v>0</v>
          </cell>
        </row>
        <row r="999">
          <cell r="A999">
            <v>996</v>
          </cell>
          <cell r="B999" t="str">
            <v>CERRADURA DORMITORIO DE POMO LOCKSET CROMADA</v>
          </cell>
          <cell r="C999" t="str">
            <v>u</v>
          </cell>
          <cell r="D999">
            <v>12.44</v>
          </cell>
          <cell r="E999">
            <v>0</v>
          </cell>
          <cell r="F999">
            <v>0</v>
          </cell>
        </row>
        <row r="1000">
          <cell r="A1000">
            <v>997</v>
          </cell>
          <cell r="B1000" t="str">
            <v>CERRADURA DORMITORIO DE POMO NOVA (ND)</v>
          </cell>
          <cell r="C1000" t="str">
            <v>u</v>
          </cell>
          <cell r="D1000">
            <v>10.96</v>
          </cell>
          <cell r="E1000">
            <v>0</v>
          </cell>
          <cell r="F1000">
            <v>0</v>
          </cell>
        </row>
        <row r="1001">
          <cell r="A1001">
            <v>998</v>
          </cell>
          <cell r="B1001" t="str">
            <v>CERRADURA DORMITORIO DE POMO NOVA MARTILLADA</v>
          </cell>
          <cell r="C1001" t="str">
            <v>u</v>
          </cell>
          <cell r="D1001">
            <v>8.5</v>
          </cell>
          <cell r="E1001">
            <v>0</v>
          </cell>
          <cell r="F1001">
            <v>0</v>
          </cell>
        </row>
        <row r="1002">
          <cell r="A1002">
            <v>999</v>
          </cell>
          <cell r="B1002" t="str">
            <v>CERRADURA DORMITORIO POMO NOVA ORO BLANCO</v>
          </cell>
          <cell r="C1002" t="str">
            <v>u</v>
          </cell>
          <cell r="D1002">
            <v>10.96</v>
          </cell>
          <cell r="E1002">
            <v>0</v>
          </cell>
          <cell r="F1002">
            <v>0</v>
          </cell>
        </row>
        <row r="1003">
          <cell r="A1003">
            <v>1000</v>
          </cell>
          <cell r="B1003" t="str">
            <v>CERRADURA ELÉCTRICA LLAVE LLAVE Y BOTON DERECHA</v>
          </cell>
          <cell r="C1003" t="str">
            <v>u</v>
          </cell>
          <cell r="D1003">
            <v>32.479999999999997</v>
          </cell>
          <cell r="E1003">
            <v>0</v>
          </cell>
          <cell r="F1003">
            <v>0</v>
          </cell>
        </row>
        <row r="1004">
          <cell r="A1004">
            <v>1001</v>
          </cell>
          <cell r="B1004" t="str">
            <v>CERRADURA ELÉCTRICA LLAVE LLAVE Y BOTON IZQUIERDA</v>
          </cell>
          <cell r="C1004" t="str">
            <v>u</v>
          </cell>
          <cell r="D1004">
            <v>32.479999999999997</v>
          </cell>
          <cell r="E1004">
            <v>0</v>
          </cell>
          <cell r="F1004">
            <v>0</v>
          </cell>
        </row>
        <row r="1005">
          <cell r="A1005">
            <v>1002</v>
          </cell>
          <cell r="B1005" t="str">
            <v>CERRADURA ELÉCTRICA LLAVE Y BOTON DERECHA</v>
          </cell>
          <cell r="C1005" t="str">
            <v>u</v>
          </cell>
          <cell r="D1005">
            <v>30.24</v>
          </cell>
          <cell r="E1005">
            <v>0</v>
          </cell>
          <cell r="F1005">
            <v>0</v>
          </cell>
        </row>
        <row r="1006">
          <cell r="A1006">
            <v>1003</v>
          </cell>
          <cell r="B1006" t="str">
            <v>CERRADURA ELÉCTRICA LLAVE Y BOTON IZQUIERDA</v>
          </cell>
          <cell r="C1006" t="str">
            <v>u</v>
          </cell>
          <cell r="D1006">
            <v>30.24</v>
          </cell>
          <cell r="E1006">
            <v>0</v>
          </cell>
          <cell r="F1006">
            <v>0</v>
          </cell>
        </row>
        <row r="1007">
          <cell r="A1007">
            <v>1004</v>
          </cell>
          <cell r="B1007" t="str">
            <v>CERRADURA ELECTROMAGNETICA DE 300 LB</v>
          </cell>
          <cell r="C1007" t="str">
            <v>u</v>
          </cell>
          <cell r="D1007">
            <v>99</v>
          </cell>
          <cell r="E1007">
            <v>0</v>
          </cell>
          <cell r="F1007">
            <v>0</v>
          </cell>
        </row>
        <row r="1008">
          <cell r="A1008">
            <v>1005</v>
          </cell>
          <cell r="B1008" t="str">
            <v>CERRADURA LLAVE LLAVE</v>
          </cell>
          <cell r="C1008" t="str">
            <v>u</v>
          </cell>
          <cell r="D1008">
            <v>13.38</v>
          </cell>
          <cell r="E1008">
            <v>0</v>
          </cell>
          <cell r="F1008">
            <v>0</v>
          </cell>
        </row>
        <row r="1009">
          <cell r="A1009">
            <v>1006</v>
          </cell>
          <cell r="B1009" t="str">
            <v>CERRADURA PARA ESCRITORIO</v>
          </cell>
          <cell r="C1009" t="str">
            <v>u</v>
          </cell>
          <cell r="D1009">
            <v>1.5</v>
          </cell>
          <cell r="E1009">
            <v>0</v>
          </cell>
          <cell r="F1009">
            <v>0</v>
          </cell>
        </row>
        <row r="1010">
          <cell r="A1010">
            <v>1007</v>
          </cell>
          <cell r="B1010" t="str">
            <v>CERRADURA PARA GABINETE METÁLICO 522-NM</v>
          </cell>
          <cell r="C1010" t="str">
            <v>u</v>
          </cell>
          <cell r="D1010">
            <v>2.94</v>
          </cell>
          <cell r="E1010">
            <v>0</v>
          </cell>
          <cell r="F1010">
            <v>0</v>
          </cell>
        </row>
        <row r="1011">
          <cell r="A1011">
            <v>1008</v>
          </cell>
          <cell r="B1011" t="str">
            <v>CERRADURA PARA PUERRTA DE ALUMINIO CORREDIZA CON CILINDRO</v>
          </cell>
          <cell r="C1011" t="str">
            <v>u</v>
          </cell>
          <cell r="D1011">
            <v>19.149999999999999</v>
          </cell>
          <cell r="E1011">
            <v>0</v>
          </cell>
          <cell r="F1011">
            <v>0</v>
          </cell>
        </row>
        <row r="1012">
          <cell r="A1012">
            <v>1009</v>
          </cell>
          <cell r="B1012" t="str">
            <v>CERRADURA PARA PUERTA DE ALUMINIO CON MAIJA</v>
          </cell>
          <cell r="C1012" t="str">
            <v>u</v>
          </cell>
          <cell r="D1012">
            <v>44.8</v>
          </cell>
          <cell r="E1012">
            <v>0</v>
          </cell>
          <cell r="F1012">
            <v>0</v>
          </cell>
        </row>
        <row r="1013">
          <cell r="A1013">
            <v>1010</v>
          </cell>
          <cell r="B1013" t="str">
            <v>CERRADURA PLANA PARA METAL</v>
          </cell>
          <cell r="C1013" t="str">
            <v>u</v>
          </cell>
          <cell r="D1013">
            <v>12</v>
          </cell>
          <cell r="E1013">
            <v>0</v>
          </cell>
          <cell r="F1013">
            <v>0</v>
          </cell>
        </row>
        <row r="1014">
          <cell r="A1014">
            <v>1011</v>
          </cell>
          <cell r="B1014" t="str">
            <v>CERRADURA PLOMO PLOMO</v>
          </cell>
          <cell r="C1014" t="str">
            <v>u</v>
          </cell>
          <cell r="D1014">
            <v>26.88</v>
          </cell>
          <cell r="E1014">
            <v>0</v>
          </cell>
          <cell r="F1014">
            <v>0</v>
          </cell>
        </row>
        <row r="1015">
          <cell r="A1015">
            <v>1012</v>
          </cell>
          <cell r="B1015" t="str">
            <v>CERRADURA PRINC. D/POMO NOVA (ND)</v>
          </cell>
          <cell r="C1015" t="str">
            <v>u</v>
          </cell>
          <cell r="D1015">
            <v>12.81</v>
          </cell>
          <cell r="E1015">
            <v>0</v>
          </cell>
          <cell r="F1015">
            <v>0</v>
          </cell>
        </row>
        <row r="1016">
          <cell r="A1016">
            <v>1013</v>
          </cell>
          <cell r="B1016" t="str">
            <v>CERRADURA PRINCIPAL</v>
          </cell>
          <cell r="C1016" t="str">
            <v>u</v>
          </cell>
          <cell r="D1016">
            <v>52.98</v>
          </cell>
          <cell r="E1016">
            <v>0</v>
          </cell>
          <cell r="F1016">
            <v>0</v>
          </cell>
        </row>
        <row r="1017">
          <cell r="A1017">
            <v>1014</v>
          </cell>
          <cell r="B1017" t="str">
            <v>CERRADURA PRINCIPAL D/POMO LOCKSET CROMADA</v>
          </cell>
          <cell r="C1017" t="str">
            <v>u</v>
          </cell>
          <cell r="D1017">
            <v>14.04</v>
          </cell>
          <cell r="E1017">
            <v>0</v>
          </cell>
          <cell r="F1017">
            <v>0</v>
          </cell>
        </row>
        <row r="1018">
          <cell r="A1018">
            <v>1015</v>
          </cell>
          <cell r="B1018" t="str">
            <v>CERRADURA PRINCIPAL DE POMO NOVA MARTILLADA</v>
          </cell>
          <cell r="C1018" t="str">
            <v>u</v>
          </cell>
          <cell r="D1018">
            <v>9.98</v>
          </cell>
          <cell r="E1018">
            <v>0</v>
          </cell>
          <cell r="F1018">
            <v>0</v>
          </cell>
        </row>
        <row r="1019">
          <cell r="A1019">
            <v>1016</v>
          </cell>
          <cell r="B1019" t="str">
            <v>CERRADURA PRINCIPAL POMO NOVA ORO BLANCO</v>
          </cell>
          <cell r="C1019" t="str">
            <v>u</v>
          </cell>
          <cell r="D1019">
            <v>12.81</v>
          </cell>
          <cell r="E1019">
            <v>0</v>
          </cell>
          <cell r="F1019">
            <v>0</v>
          </cell>
        </row>
        <row r="1020">
          <cell r="A1020">
            <v>1017</v>
          </cell>
          <cell r="B1020" t="str">
            <v>CERRADURA PUERTA ENROLLABLE/CENTRAL LOCKSET</v>
          </cell>
          <cell r="C1020" t="str">
            <v>u</v>
          </cell>
          <cell r="D1020">
            <v>7.15</v>
          </cell>
          <cell r="E1020">
            <v>0</v>
          </cell>
          <cell r="F1020">
            <v>0</v>
          </cell>
        </row>
        <row r="1021">
          <cell r="A1021">
            <v>1018</v>
          </cell>
          <cell r="B1021" t="str">
            <v>CERRADURA TARJETA</v>
          </cell>
          <cell r="C1021" t="str">
            <v>u</v>
          </cell>
          <cell r="D1021">
            <v>164.64</v>
          </cell>
          <cell r="E1021">
            <v>0</v>
          </cell>
          <cell r="F1021">
            <v>0</v>
          </cell>
        </row>
        <row r="1022">
          <cell r="A1022">
            <v>1019</v>
          </cell>
          <cell r="B1022" t="str">
            <v>CERRAMIENTO DE HIERRO DECORATIVO</v>
          </cell>
          <cell r="C1022" t="str">
            <v>m2</v>
          </cell>
          <cell r="D1022">
            <v>48.95</v>
          </cell>
          <cell r="E1022">
            <v>0</v>
          </cell>
          <cell r="F1022">
            <v>0</v>
          </cell>
        </row>
        <row r="1023">
          <cell r="A1023">
            <v>1020</v>
          </cell>
          <cell r="B1023" t="str">
            <v>CERROJO DOBLE - LATON BRILLANTE</v>
          </cell>
          <cell r="C1023" t="str">
            <v>u</v>
          </cell>
          <cell r="D1023">
            <v>13.78</v>
          </cell>
          <cell r="E1023">
            <v>0</v>
          </cell>
          <cell r="F1023">
            <v>0</v>
          </cell>
        </row>
        <row r="1024">
          <cell r="A1024">
            <v>1021</v>
          </cell>
          <cell r="B1024" t="str">
            <v>CERROJO DOBLE SATINADO</v>
          </cell>
          <cell r="C1024" t="str">
            <v>u</v>
          </cell>
          <cell r="D1024">
            <v>17.920000000000002</v>
          </cell>
          <cell r="E1024">
            <v>0</v>
          </cell>
          <cell r="F1024">
            <v>0</v>
          </cell>
        </row>
        <row r="1025">
          <cell r="A1025">
            <v>1022</v>
          </cell>
          <cell r="B1025" t="str">
            <v>CERROJO LLAVE - LLAVE - LATON BRILLANTE</v>
          </cell>
          <cell r="C1025" t="str">
            <v>u</v>
          </cell>
          <cell r="D1025">
            <v>26.54</v>
          </cell>
          <cell r="E1025">
            <v>0</v>
          </cell>
          <cell r="F1025">
            <v>0</v>
          </cell>
        </row>
        <row r="1026">
          <cell r="A1026">
            <v>1023</v>
          </cell>
          <cell r="B1026" t="str">
            <v>CERROJO SENCILLO - LATON BRILLANTE</v>
          </cell>
          <cell r="C1026" t="str">
            <v>u</v>
          </cell>
          <cell r="D1026">
            <v>21.5</v>
          </cell>
          <cell r="E1026">
            <v>0</v>
          </cell>
          <cell r="F1026">
            <v>0</v>
          </cell>
        </row>
        <row r="1027">
          <cell r="A1027">
            <v>1024</v>
          </cell>
          <cell r="B1027" t="str">
            <v>CERROJO SENCILLO - LATON BRILLANTE</v>
          </cell>
          <cell r="C1027" t="str">
            <v>u</v>
          </cell>
          <cell r="D1027">
            <v>11.65</v>
          </cell>
          <cell r="E1027">
            <v>0</v>
          </cell>
          <cell r="F1027">
            <v>0</v>
          </cell>
        </row>
        <row r="1028">
          <cell r="A1028">
            <v>1025</v>
          </cell>
          <cell r="B1028" t="str">
            <v>CERROJO SENCILLO SATINADO</v>
          </cell>
          <cell r="C1028" t="str">
            <v>u</v>
          </cell>
          <cell r="D1028">
            <v>11.09</v>
          </cell>
          <cell r="E1028">
            <v>0</v>
          </cell>
          <cell r="F1028">
            <v>0</v>
          </cell>
        </row>
        <row r="1029">
          <cell r="A1029">
            <v>1026</v>
          </cell>
          <cell r="B1029" t="str">
            <v>CHAMBA</v>
          </cell>
          <cell r="C1029" t="str">
            <v>m2</v>
          </cell>
          <cell r="D1029">
            <v>1</v>
          </cell>
          <cell r="E1029">
            <v>0</v>
          </cell>
          <cell r="F1029">
            <v>0</v>
          </cell>
        </row>
        <row r="1030">
          <cell r="A1030">
            <v>1027</v>
          </cell>
          <cell r="B1030" t="str">
            <v>CHAPISCO RODILLO 25KG - INTACO DISENSA</v>
          </cell>
          <cell r="C1030" t="str">
            <v>saco</v>
          </cell>
          <cell r="D1030">
            <v>0</v>
          </cell>
          <cell r="E1030">
            <v>0</v>
          </cell>
          <cell r="F1030">
            <v>0</v>
          </cell>
        </row>
        <row r="1031">
          <cell r="A1031">
            <v>1028</v>
          </cell>
          <cell r="B1031" t="str">
            <v>CHOVA ALUMBAND 10CM X 5M, BANDA ASFALTICA AUTOADHESIVA PROTECCION METALICA</v>
          </cell>
          <cell r="C1031" t="str">
            <v>rollo</v>
          </cell>
          <cell r="D1031">
            <v>6.57</v>
          </cell>
          <cell r="E1031">
            <v>0</v>
          </cell>
          <cell r="F1031">
            <v>0</v>
          </cell>
        </row>
        <row r="1032">
          <cell r="A1032">
            <v>1029</v>
          </cell>
          <cell r="B1032" t="str">
            <v>CHOVA ALUMBAND 1M ANCHO, LAMINA ASFALTICA AUTOADHESIVA PROTECCION METALICA</v>
          </cell>
          <cell r="C1032" t="str">
            <v>m2</v>
          </cell>
          <cell r="D1032">
            <v>9.32</v>
          </cell>
          <cell r="E1032">
            <v>0</v>
          </cell>
          <cell r="F1032">
            <v>0</v>
          </cell>
        </row>
        <row r="1033">
          <cell r="A1033">
            <v>1030</v>
          </cell>
          <cell r="B1033" t="str">
            <v>CHOVA ASFALUM 1M ANCHO, LAMINA ASFALTICA CON PROTECCION METALICA</v>
          </cell>
          <cell r="C1033" t="str">
            <v>m2</v>
          </cell>
          <cell r="D1033">
            <v>7.13</v>
          </cell>
          <cell r="E1033">
            <v>0</v>
          </cell>
          <cell r="F1033">
            <v>0</v>
          </cell>
        </row>
        <row r="1034">
          <cell r="A1034">
            <v>1031</v>
          </cell>
          <cell r="B1034" t="str">
            <v>CHOVA IMPERBAND 33CM X 10M, BANDA ASFALTICA AUTOADHESIVA PROTECCION GRANULAR</v>
          </cell>
          <cell r="C1034" t="str">
            <v>rollo</v>
          </cell>
          <cell r="D1034">
            <v>33.15</v>
          </cell>
          <cell r="E1034">
            <v>0</v>
          </cell>
          <cell r="F1034">
            <v>0</v>
          </cell>
        </row>
        <row r="1035">
          <cell r="A1035">
            <v>1032</v>
          </cell>
          <cell r="B1035" t="str">
            <v>CHOVA IMPERGLASS 3000 NEGRO, LAMINA ASFALTICA GRANULAR ARMADURA FIBRA DE VIDRIO</v>
          </cell>
          <cell r="C1035" t="str">
            <v>m2</v>
          </cell>
          <cell r="D1035">
            <v>5.84</v>
          </cell>
          <cell r="E1035">
            <v>0</v>
          </cell>
          <cell r="F1035">
            <v>0</v>
          </cell>
        </row>
        <row r="1036">
          <cell r="A1036">
            <v>1033</v>
          </cell>
          <cell r="B1036" t="str">
            <v>CHOVA IMPERLASTIC, IMPRIMANTE ASFALTICO SOLUBLE EN AGUA.</v>
          </cell>
          <cell r="C1036" t="str">
            <v>20 Kg</v>
          </cell>
          <cell r="D1036">
            <v>28.67</v>
          </cell>
          <cell r="E1036">
            <v>0</v>
          </cell>
          <cell r="F1036">
            <v>0</v>
          </cell>
        </row>
        <row r="1037">
          <cell r="A1037">
            <v>1034</v>
          </cell>
          <cell r="B1037" t="str">
            <v>CHOVA IMPERPOL 3000, LAMINA ASFALTICA GRANULAR CON ARMADURA DE POLIESTER</v>
          </cell>
          <cell r="C1037" t="str">
            <v>m2</v>
          </cell>
          <cell r="D1037">
            <v>7.28</v>
          </cell>
          <cell r="E1037">
            <v>0</v>
          </cell>
          <cell r="F1037">
            <v>0</v>
          </cell>
        </row>
        <row r="1038">
          <cell r="A1038">
            <v>1035</v>
          </cell>
          <cell r="B1038" t="str">
            <v>CHOVA IMPTEKACRYL, IMPERMEABILIZANTE ACRILICO ELASTOMERICO.</v>
          </cell>
          <cell r="C1038" t="str">
            <v>20Kg</v>
          </cell>
          <cell r="D1038">
            <v>30.79</v>
          </cell>
          <cell r="E1038">
            <v>0</v>
          </cell>
          <cell r="F1038">
            <v>0</v>
          </cell>
        </row>
        <row r="1039">
          <cell r="A1039">
            <v>1036</v>
          </cell>
          <cell r="B1039" t="str">
            <v>CHOVA IMPTEKDREN ROLLO 42M2, LAMINA NODULAR DE POLIETILENO DRENANTE Y FILTRANTE.</v>
          </cell>
          <cell r="C1039" t="str">
            <v>m2</v>
          </cell>
          <cell r="D1039">
            <v>17.64</v>
          </cell>
          <cell r="E1039">
            <v>0</v>
          </cell>
          <cell r="F1039">
            <v>0</v>
          </cell>
        </row>
        <row r="1040">
          <cell r="A1040">
            <v>1037</v>
          </cell>
          <cell r="B1040" t="str">
            <v>CHOVA LÁMINA IMPERMEABILIZANTE 10 X 10 CM DISENSA</v>
          </cell>
          <cell r="C1040" t="str">
            <v>u</v>
          </cell>
          <cell r="D1040">
            <v>0</v>
          </cell>
          <cell r="E1040">
            <v>0</v>
          </cell>
          <cell r="F1040">
            <v>0</v>
          </cell>
        </row>
        <row r="1041">
          <cell r="A1041">
            <v>1038</v>
          </cell>
          <cell r="B1041" t="str">
            <v>CHOVA LÁMINA IMPERMEABILIZANTE 20 CM X10 CM DISENSA</v>
          </cell>
          <cell r="C1041" t="str">
            <v>u</v>
          </cell>
          <cell r="D1041">
            <v>0</v>
          </cell>
          <cell r="E1041">
            <v>0</v>
          </cell>
          <cell r="F1041">
            <v>0</v>
          </cell>
        </row>
        <row r="1042">
          <cell r="A1042">
            <v>1039</v>
          </cell>
          <cell r="B1042" t="str">
            <v>CHOVA LÁMINA IMPERMEABILIZANTE 50 CM X10 CM DISENSA</v>
          </cell>
          <cell r="C1042" t="str">
            <v>u</v>
          </cell>
          <cell r="D1042">
            <v>0</v>
          </cell>
          <cell r="E1042">
            <v>0</v>
          </cell>
          <cell r="F1042">
            <v>0</v>
          </cell>
        </row>
        <row r="1043">
          <cell r="A1043">
            <v>1040</v>
          </cell>
          <cell r="B1043" t="str">
            <v>CHOVA POLIBREA, PASTA BITUMINOSA CON POLIMEROS, SELLANTE/PEGANTE EN CALIENTE</v>
          </cell>
          <cell r="C1043" t="str">
            <v>20Kg</v>
          </cell>
          <cell r="D1043">
            <v>30.79</v>
          </cell>
          <cell r="E1043">
            <v>0</v>
          </cell>
          <cell r="F1043">
            <v>0</v>
          </cell>
        </row>
        <row r="1044">
          <cell r="A1044">
            <v>1041</v>
          </cell>
          <cell r="B1044" t="str">
            <v>CHOVA SUPER K 2500, LAMINA ASFALTICA NO PROTEGIDA CON ARMADURA DE POLIESTER</v>
          </cell>
          <cell r="C1044" t="str">
            <v>m2</v>
          </cell>
          <cell r="D1044">
            <v>5.8</v>
          </cell>
          <cell r="E1044">
            <v>0</v>
          </cell>
          <cell r="F1044">
            <v>0</v>
          </cell>
        </row>
        <row r="1045">
          <cell r="A1045">
            <v>1042</v>
          </cell>
          <cell r="B1045" t="str">
            <v>CHOVA SUPER K 3000 ANTIRAIZ, LAM ASFALTICA NO PROTEGIDA CON ARMADURA DE POLIESTER</v>
          </cell>
          <cell r="C1045" t="str">
            <v>m2</v>
          </cell>
          <cell r="D1045">
            <v>7.37</v>
          </cell>
          <cell r="E1045">
            <v>0</v>
          </cell>
          <cell r="F1045">
            <v>0</v>
          </cell>
        </row>
        <row r="1046">
          <cell r="A1046">
            <v>1043</v>
          </cell>
          <cell r="B1046" t="str">
            <v>CHOVA TECHOFIELT 2000, LAMINA ASFALTICA NO PROTEGIDA CON ARMADURA FIBRA DE VIDRIO</v>
          </cell>
          <cell r="C1046" t="str">
            <v>m2</v>
          </cell>
          <cell r="D1046">
            <v>3.52</v>
          </cell>
          <cell r="E1046">
            <v>0</v>
          </cell>
          <cell r="F1046">
            <v>0</v>
          </cell>
        </row>
        <row r="1047">
          <cell r="A1047">
            <v>1044</v>
          </cell>
          <cell r="B1047" t="str">
            <v>CHOVA TEJA ASFALTICA, CON PROTECCIÓN GRANULAR EN CUATRO DISEÑOS.</v>
          </cell>
          <cell r="C1047" t="str">
            <v>m2</v>
          </cell>
          <cell r="D1047">
            <v>10.68</v>
          </cell>
          <cell r="E1047">
            <v>0</v>
          </cell>
          <cell r="F1047">
            <v>0</v>
          </cell>
        </row>
        <row r="1048">
          <cell r="A1048">
            <v>1045</v>
          </cell>
          <cell r="B1048" t="str">
            <v>CIERRE PUERTA CESA</v>
          </cell>
          <cell r="C1048" t="str">
            <v>u</v>
          </cell>
          <cell r="D1048">
            <v>47.04</v>
          </cell>
          <cell r="E1048">
            <v>0</v>
          </cell>
          <cell r="F1048">
            <v>0</v>
          </cell>
        </row>
        <row r="1049">
          <cell r="A1049">
            <v>1046</v>
          </cell>
          <cell r="B1049" t="str">
            <v>CINDULIT 180 0.78M (ANCHO) TERRACOTA/BLANCO</v>
          </cell>
          <cell r="C1049" t="str">
            <v>m</v>
          </cell>
          <cell r="D1049">
            <v>13.55</v>
          </cell>
          <cell r="E1049">
            <v>0</v>
          </cell>
          <cell r="F1049">
            <v>0</v>
          </cell>
        </row>
        <row r="1050">
          <cell r="A1050">
            <v>1047</v>
          </cell>
          <cell r="B1050" t="str">
            <v>CINDURIB 0.78M (ANCHO) TERRACOTA/BLANCO</v>
          </cell>
          <cell r="C1050" t="str">
            <v>m</v>
          </cell>
          <cell r="D1050">
            <v>18.48</v>
          </cell>
          <cell r="E1050">
            <v>0</v>
          </cell>
          <cell r="F1050">
            <v>0</v>
          </cell>
        </row>
        <row r="1051">
          <cell r="A1051">
            <v>1048</v>
          </cell>
          <cell r="B1051" t="str">
            <v>CINTA 1 TEFLON 12MM X 10M C/CARRETE PLASTIGAMA</v>
          </cell>
          <cell r="C1051" t="str">
            <v>u</v>
          </cell>
          <cell r="D1051">
            <v>0.42</v>
          </cell>
          <cell r="E1051">
            <v>0</v>
          </cell>
          <cell r="F1051">
            <v>0</v>
          </cell>
        </row>
        <row r="1052">
          <cell r="A1052">
            <v>1049</v>
          </cell>
          <cell r="B1052" t="str">
            <v>CINTA AISLANTE</v>
          </cell>
          <cell r="C1052" t="str">
            <v>u</v>
          </cell>
          <cell r="D1052">
            <v>0.45</v>
          </cell>
          <cell r="E1052">
            <v>0</v>
          </cell>
          <cell r="F1052">
            <v>0</v>
          </cell>
        </row>
        <row r="1053">
          <cell r="A1053">
            <v>1050</v>
          </cell>
          <cell r="B1053" t="str">
            <v>CINTA AISLANTE 19MM X 18M X 0.13 MM PLASTIGAMA</v>
          </cell>
          <cell r="C1053" t="str">
            <v>u</v>
          </cell>
          <cell r="D1053">
            <v>1.03</v>
          </cell>
          <cell r="E1053">
            <v>0</v>
          </cell>
          <cell r="F1053">
            <v>0</v>
          </cell>
        </row>
        <row r="1054">
          <cell r="A1054">
            <v>1051</v>
          </cell>
          <cell r="B1054" t="str">
            <v>CINTA AISLANTE 19MM X 9M X 0.13 MM PLASTIGAMA</v>
          </cell>
          <cell r="C1054" t="str">
            <v>u</v>
          </cell>
          <cell r="D1054">
            <v>0.59</v>
          </cell>
          <cell r="E1054">
            <v>0</v>
          </cell>
          <cell r="F1054">
            <v>0</v>
          </cell>
        </row>
        <row r="1055">
          <cell r="A1055">
            <v>1052</v>
          </cell>
          <cell r="B1055" t="str">
            <v>CINTA ANTIDESLIZANTE PARA FILO DE GRADA</v>
          </cell>
          <cell r="C1055" t="str">
            <v>m</v>
          </cell>
          <cell r="D1055">
            <v>2.48</v>
          </cell>
          <cell r="E1055">
            <v>0</v>
          </cell>
          <cell r="F1055">
            <v>0</v>
          </cell>
        </row>
        <row r="1056">
          <cell r="A1056">
            <v>1053</v>
          </cell>
          <cell r="B1056" t="str">
            <v>CINTA DE PAPEL DURLOCK / KNAUF</v>
          </cell>
          <cell r="C1056" t="str">
            <v>m</v>
          </cell>
          <cell r="D1056">
            <v>0.35</v>
          </cell>
          <cell r="E1056">
            <v>0</v>
          </cell>
          <cell r="F1056">
            <v>0</v>
          </cell>
        </row>
        <row r="1057">
          <cell r="A1057">
            <v>1054</v>
          </cell>
          <cell r="B1057" t="str">
            <v>CINTA PARA JUNTA DE PAPEL</v>
          </cell>
          <cell r="C1057" t="str">
            <v>u</v>
          </cell>
          <cell r="D1057">
            <v>4.66</v>
          </cell>
          <cell r="E1057">
            <v>0</v>
          </cell>
          <cell r="F1057">
            <v>0</v>
          </cell>
        </row>
        <row r="1058">
          <cell r="A1058">
            <v>1055</v>
          </cell>
          <cell r="B1058" t="str">
            <v>CINTA PLÁSTICA AUTOADHESIVA</v>
          </cell>
          <cell r="C1058" t="str">
            <v>m</v>
          </cell>
          <cell r="D1058">
            <v>0.05</v>
          </cell>
          <cell r="E1058">
            <v>0</v>
          </cell>
          <cell r="F1058">
            <v>0</v>
          </cell>
        </row>
        <row r="1059">
          <cell r="A1059">
            <v>1056</v>
          </cell>
          <cell r="B1059" t="str">
            <v>CISTERNAS (ELASTOMÉRICO)</v>
          </cell>
          <cell r="C1059" t="str">
            <v>m2</v>
          </cell>
          <cell r="D1059">
            <v>21</v>
          </cell>
          <cell r="E1059">
            <v>0</v>
          </cell>
          <cell r="F1059">
            <v>0</v>
          </cell>
        </row>
        <row r="1060">
          <cell r="A1060">
            <v>1057</v>
          </cell>
          <cell r="B1060" t="str">
            <v>CISTERNAS (GEOMEMBRANA)</v>
          </cell>
          <cell r="C1060" t="str">
            <v>m2</v>
          </cell>
          <cell r="D1060">
            <v>39.200000000000003</v>
          </cell>
          <cell r="E1060">
            <v>0</v>
          </cell>
          <cell r="F1060">
            <v>0</v>
          </cell>
        </row>
        <row r="1061">
          <cell r="A1061">
            <v>1058</v>
          </cell>
          <cell r="B1061" t="str">
            <v>CLARABOYAS DE 3MM</v>
          </cell>
          <cell r="C1061" t="str">
            <v>m2</v>
          </cell>
          <cell r="D1061">
            <v>70</v>
          </cell>
          <cell r="E1061">
            <v>0</v>
          </cell>
          <cell r="F1061">
            <v>0</v>
          </cell>
        </row>
        <row r="1062">
          <cell r="A1062">
            <v>1059</v>
          </cell>
          <cell r="B1062" t="str">
            <v>CLAVO DE ACERO NEGRO</v>
          </cell>
          <cell r="C1062" t="str">
            <v>lb</v>
          </cell>
          <cell r="D1062">
            <v>1.5</v>
          </cell>
          <cell r="E1062">
            <v>0</v>
          </cell>
          <cell r="F1062">
            <v>0</v>
          </cell>
        </row>
        <row r="1063">
          <cell r="A1063">
            <v>1060</v>
          </cell>
          <cell r="B1063" t="str">
            <v>CLAVOS</v>
          </cell>
          <cell r="C1063" t="str">
            <v>kg</v>
          </cell>
          <cell r="D1063">
            <v>1.03</v>
          </cell>
          <cell r="E1063">
            <v>0</v>
          </cell>
          <cell r="F1063">
            <v>0</v>
          </cell>
        </row>
        <row r="1064">
          <cell r="A1064">
            <v>1061</v>
          </cell>
          <cell r="B1064" t="str">
            <v>CLAVOS 2", 2 1/2", 3", 3 1/2"</v>
          </cell>
          <cell r="C1064" t="str">
            <v>kg</v>
          </cell>
          <cell r="D1064">
            <v>2.13</v>
          </cell>
          <cell r="E1064">
            <v>0</v>
          </cell>
          <cell r="F1064">
            <v>0</v>
          </cell>
        </row>
        <row r="1065">
          <cell r="A1065">
            <v>1062</v>
          </cell>
          <cell r="B1065" t="str">
            <v>CLAVOS C/C LISO 20X1.50 3/4X17</v>
          </cell>
          <cell r="C1065" t="str">
            <v>kg</v>
          </cell>
          <cell r="D1065">
            <v>4.99</v>
          </cell>
          <cell r="E1065">
            <v>0</v>
          </cell>
          <cell r="F1065">
            <v>0</v>
          </cell>
        </row>
        <row r="1066">
          <cell r="A1066">
            <v>1063</v>
          </cell>
          <cell r="B1066" t="str">
            <v>CLAVOS CHICOS 2, 2 1/2", 3", 3 1/2" (30KG)</v>
          </cell>
          <cell r="C1066" t="str">
            <v>caja</v>
          </cell>
          <cell r="D1066">
            <v>63.83</v>
          </cell>
          <cell r="E1066">
            <v>0</v>
          </cell>
          <cell r="F1066">
            <v>0</v>
          </cell>
        </row>
        <row r="1067">
          <cell r="A1067">
            <v>1064</v>
          </cell>
          <cell r="B1067" t="str">
            <v>CLAVOS NEGRO DE ACERO D=2MM L=15MM (400 U)</v>
          </cell>
          <cell r="C1067" t="str">
            <v>caja</v>
          </cell>
          <cell r="D1067">
            <v>28.22</v>
          </cell>
          <cell r="E1067">
            <v>0</v>
          </cell>
          <cell r="F1067">
            <v>0</v>
          </cell>
        </row>
        <row r="1068">
          <cell r="A1068">
            <v>1065</v>
          </cell>
          <cell r="B1068" t="str">
            <v>CLIPS</v>
          </cell>
          <cell r="C1068" t="str">
            <v>u</v>
          </cell>
          <cell r="D1068">
            <v>0.25</v>
          </cell>
          <cell r="E1068">
            <v>0</v>
          </cell>
          <cell r="F1068">
            <v>0</v>
          </cell>
        </row>
        <row r="1069">
          <cell r="A1069">
            <v>1066</v>
          </cell>
          <cell r="B1069" t="str">
            <v>CLORINADOR FLOTANTE</v>
          </cell>
          <cell r="C1069" t="str">
            <v>u</v>
          </cell>
          <cell r="D1069">
            <v>13.5</v>
          </cell>
          <cell r="E1069">
            <v>0</v>
          </cell>
          <cell r="F1069">
            <v>0</v>
          </cell>
        </row>
        <row r="1070">
          <cell r="A1070">
            <v>1067</v>
          </cell>
          <cell r="B1070" t="str">
            <v>CLORO GRANULADO HTH 45 KG EEUU</v>
          </cell>
          <cell r="C1070" t="str">
            <v>Kg</v>
          </cell>
          <cell r="D1070">
            <v>4.28</v>
          </cell>
          <cell r="E1070">
            <v>0</v>
          </cell>
          <cell r="F1070">
            <v>0</v>
          </cell>
        </row>
        <row r="1071">
          <cell r="A1071">
            <v>1068</v>
          </cell>
          <cell r="B1071" t="str">
            <v>CLOSET LACADO E INSTALADO</v>
          </cell>
          <cell r="C1071" t="str">
            <v>m2</v>
          </cell>
          <cell r="D1071">
            <v>100</v>
          </cell>
          <cell r="E1071">
            <v>0</v>
          </cell>
          <cell r="F1071">
            <v>0</v>
          </cell>
        </row>
        <row r="1072">
          <cell r="A1072">
            <v>1069</v>
          </cell>
          <cell r="B1072" t="str">
            <v>CODO 90 GR. PVC ROSCABLE 1/2"</v>
          </cell>
          <cell r="C1072" t="str">
            <v>u</v>
          </cell>
          <cell r="D1072">
            <v>0.38</v>
          </cell>
          <cell r="E1072">
            <v>0</v>
          </cell>
          <cell r="F1072">
            <v>0</v>
          </cell>
        </row>
        <row r="1073">
          <cell r="A1073">
            <v>1070</v>
          </cell>
          <cell r="B1073" t="str">
            <v>CODO 90 GR. PVC ROSCABLE 3/4"</v>
          </cell>
          <cell r="C1073" t="str">
            <v>u</v>
          </cell>
          <cell r="D1073">
            <v>0.83</v>
          </cell>
          <cell r="E1073">
            <v>0</v>
          </cell>
          <cell r="F1073">
            <v>0</v>
          </cell>
        </row>
        <row r="1074">
          <cell r="A1074">
            <v>1071</v>
          </cell>
          <cell r="B1074" t="str">
            <v>CODO 90ª POLIPROPILENO (PP) ROSCABLE 1/2"</v>
          </cell>
          <cell r="C1074" t="str">
            <v>u</v>
          </cell>
          <cell r="D1074">
            <v>0.36</v>
          </cell>
          <cell r="E1074">
            <v>0</v>
          </cell>
          <cell r="F1074">
            <v>0</v>
          </cell>
        </row>
        <row r="1075">
          <cell r="A1075">
            <v>1072</v>
          </cell>
          <cell r="B1075" t="str">
            <v>CODO 90ª POLIPROPILENO (PP) ROSCABLE 3/4"</v>
          </cell>
          <cell r="C1075" t="str">
            <v>u</v>
          </cell>
          <cell r="D1075">
            <v>0.64</v>
          </cell>
          <cell r="E1075">
            <v>0</v>
          </cell>
          <cell r="F1075">
            <v>0</v>
          </cell>
        </row>
        <row r="1076">
          <cell r="A1076">
            <v>1073</v>
          </cell>
          <cell r="B1076" t="str">
            <v>CODO CU 1" X 90</v>
          </cell>
          <cell r="C1076" t="str">
            <v>u</v>
          </cell>
          <cell r="D1076">
            <v>2.92</v>
          </cell>
          <cell r="E1076">
            <v>0</v>
          </cell>
          <cell r="F1076">
            <v>0</v>
          </cell>
        </row>
        <row r="1077">
          <cell r="A1077">
            <v>1074</v>
          </cell>
          <cell r="B1077" t="str">
            <v>CODO CU 1/2" X 90</v>
          </cell>
          <cell r="C1077" t="str">
            <v>u</v>
          </cell>
          <cell r="D1077">
            <v>0.56000000000000005</v>
          </cell>
          <cell r="E1077">
            <v>0</v>
          </cell>
          <cell r="F1077">
            <v>0</v>
          </cell>
        </row>
        <row r="1078">
          <cell r="A1078">
            <v>1075</v>
          </cell>
          <cell r="B1078" t="str">
            <v>CODO CU 3/4" X 90</v>
          </cell>
          <cell r="C1078" t="str">
            <v>u</v>
          </cell>
          <cell r="D1078">
            <v>1.34</v>
          </cell>
          <cell r="E1078">
            <v>0</v>
          </cell>
          <cell r="F1078">
            <v>0</v>
          </cell>
        </row>
        <row r="1079">
          <cell r="A1079">
            <v>1076</v>
          </cell>
          <cell r="B1079" t="str">
            <v>CODO DE ACERO INOXIDABLE 90X12MM</v>
          </cell>
          <cell r="C1079" t="str">
            <v>u</v>
          </cell>
          <cell r="D1079">
            <v>1.4</v>
          </cell>
          <cell r="E1079">
            <v>0</v>
          </cell>
          <cell r="F1079">
            <v>0</v>
          </cell>
        </row>
        <row r="1080">
          <cell r="A1080">
            <v>1077</v>
          </cell>
          <cell r="B1080" t="str">
            <v>CODO DE ACERO INOXIDABLE 90X19MM</v>
          </cell>
          <cell r="C1080" t="str">
            <v>u</v>
          </cell>
          <cell r="D1080">
            <v>1.91</v>
          </cell>
          <cell r="E1080">
            <v>0</v>
          </cell>
          <cell r="F1080">
            <v>0</v>
          </cell>
        </row>
        <row r="1081">
          <cell r="A1081">
            <v>1078</v>
          </cell>
          <cell r="B1081" t="str">
            <v>CODO HG 1 1/2" X 90</v>
          </cell>
          <cell r="C1081" t="str">
            <v>u</v>
          </cell>
          <cell r="D1081">
            <v>6.78</v>
          </cell>
          <cell r="E1081">
            <v>0</v>
          </cell>
          <cell r="F1081">
            <v>0</v>
          </cell>
        </row>
        <row r="1082">
          <cell r="A1082">
            <v>1079</v>
          </cell>
          <cell r="B1082" t="str">
            <v>CODO HG 1 1/4" X 90</v>
          </cell>
          <cell r="C1082" t="str">
            <v>u</v>
          </cell>
          <cell r="D1082">
            <v>1.1499999999999999</v>
          </cell>
          <cell r="E1082">
            <v>0</v>
          </cell>
          <cell r="F1082">
            <v>0</v>
          </cell>
        </row>
        <row r="1083">
          <cell r="A1083">
            <v>1080</v>
          </cell>
          <cell r="B1083" t="str">
            <v>CODO HG 1" X 90</v>
          </cell>
          <cell r="C1083" t="str">
            <v>u</v>
          </cell>
          <cell r="D1083">
            <v>1.1399999999999999</v>
          </cell>
          <cell r="E1083">
            <v>0</v>
          </cell>
          <cell r="F1083">
            <v>0</v>
          </cell>
        </row>
        <row r="1084">
          <cell r="A1084">
            <v>1081</v>
          </cell>
          <cell r="B1084" t="str">
            <v>CODO HG 1/2" X 90</v>
          </cell>
          <cell r="C1084" t="str">
            <v>u</v>
          </cell>
          <cell r="D1084">
            <v>0.46</v>
          </cell>
          <cell r="E1084">
            <v>0</v>
          </cell>
          <cell r="F1084">
            <v>0</v>
          </cell>
        </row>
        <row r="1085">
          <cell r="A1085">
            <v>1082</v>
          </cell>
          <cell r="B1085" t="str">
            <v>CODO HG 3/4" X 90</v>
          </cell>
          <cell r="C1085" t="str">
            <v>u</v>
          </cell>
          <cell r="D1085">
            <v>0.9</v>
          </cell>
          <cell r="E1085">
            <v>0</v>
          </cell>
          <cell r="F1085">
            <v>0</v>
          </cell>
        </row>
        <row r="1086">
          <cell r="A1086">
            <v>1083</v>
          </cell>
          <cell r="B1086" t="str">
            <v>CODO HG 45ª 1 1/2" CONTRA INCENDIOS</v>
          </cell>
          <cell r="C1086" t="str">
            <v>u</v>
          </cell>
          <cell r="D1086">
            <v>4.4800000000000004</v>
          </cell>
          <cell r="E1086">
            <v>0</v>
          </cell>
          <cell r="F1086">
            <v>0</v>
          </cell>
        </row>
        <row r="1087">
          <cell r="A1087">
            <v>1084</v>
          </cell>
          <cell r="B1087" t="str">
            <v>CODO HG 45ª 1" CONTRA INCENDIOS</v>
          </cell>
          <cell r="C1087" t="str">
            <v>u</v>
          </cell>
          <cell r="D1087">
            <v>3.01</v>
          </cell>
          <cell r="E1087">
            <v>0</v>
          </cell>
          <cell r="F1087">
            <v>0</v>
          </cell>
        </row>
        <row r="1088">
          <cell r="A1088">
            <v>1085</v>
          </cell>
          <cell r="B1088" t="str">
            <v>CODO HG 45ª 2 1/2" CONTRA INCENDIOS</v>
          </cell>
          <cell r="C1088" t="str">
            <v>u</v>
          </cell>
          <cell r="D1088">
            <v>14.3</v>
          </cell>
          <cell r="E1088">
            <v>0</v>
          </cell>
          <cell r="F1088">
            <v>0</v>
          </cell>
        </row>
        <row r="1089">
          <cell r="A1089">
            <v>1086</v>
          </cell>
          <cell r="B1089" t="str">
            <v>CODO HG 45ª 3" CONTRA INCENDIOS</v>
          </cell>
          <cell r="C1089" t="str">
            <v>u</v>
          </cell>
          <cell r="D1089">
            <v>21.21</v>
          </cell>
          <cell r="E1089">
            <v>0</v>
          </cell>
          <cell r="F1089">
            <v>0</v>
          </cell>
        </row>
        <row r="1090">
          <cell r="A1090">
            <v>1087</v>
          </cell>
          <cell r="B1090" t="str">
            <v>CODO HG 45ª 4" CONTRA INCENDIOS</v>
          </cell>
          <cell r="C1090" t="str">
            <v>u</v>
          </cell>
          <cell r="D1090">
            <v>34.51</v>
          </cell>
          <cell r="E1090">
            <v>0</v>
          </cell>
          <cell r="F1090">
            <v>0</v>
          </cell>
        </row>
        <row r="1091">
          <cell r="A1091">
            <v>1088</v>
          </cell>
          <cell r="B1091" t="str">
            <v>CODO HG 90ª 2" CONTRA INCENDIOS</v>
          </cell>
          <cell r="C1091" t="str">
            <v>u</v>
          </cell>
          <cell r="D1091">
            <v>5.41</v>
          </cell>
          <cell r="E1091">
            <v>0</v>
          </cell>
          <cell r="F1091">
            <v>0</v>
          </cell>
        </row>
        <row r="1092">
          <cell r="A1092">
            <v>1089</v>
          </cell>
          <cell r="B1092" t="str">
            <v>CODO HH IPS DE 1" X 45</v>
          </cell>
          <cell r="C1092" t="str">
            <v>u</v>
          </cell>
          <cell r="D1092">
            <v>1.62</v>
          </cell>
          <cell r="E1092">
            <v>0</v>
          </cell>
          <cell r="F1092">
            <v>0</v>
          </cell>
        </row>
        <row r="1093">
          <cell r="A1093">
            <v>1090</v>
          </cell>
          <cell r="B1093" t="str">
            <v>CODO HH IPS DE 1" X 90</v>
          </cell>
          <cell r="C1093" t="str">
            <v>u</v>
          </cell>
          <cell r="D1093">
            <v>1.1299999999999999</v>
          </cell>
          <cell r="E1093">
            <v>0</v>
          </cell>
          <cell r="F1093">
            <v>0</v>
          </cell>
        </row>
        <row r="1094">
          <cell r="A1094">
            <v>1091</v>
          </cell>
          <cell r="B1094" t="str">
            <v>CODO HH IPS DE 1/2" X 45</v>
          </cell>
          <cell r="C1094" t="str">
            <v>u</v>
          </cell>
          <cell r="D1094">
            <v>0.42</v>
          </cell>
          <cell r="E1094">
            <v>0</v>
          </cell>
          <cell r="F1094">
            <v>0</v>
          </cell>
        </row>
        <row r="1095">
          <cell r="A1095">
            <v>1092</v>
          </cell>
          <cell r="B1095" t="str">
            <v>CODO HH IPS DE 1/2"X 90</v>
          </cell>
          <cell r="C1095" t="str">
            <v>u</v>
          </cell>
          <cell r="D1095">
            <v>0.37</v>
          </cell>
          <cell r="E1095">
            <v>0</v>
          </cell>
          <cell r="F1095">
            <v>0</v>
          </cell>
        </row>
        <row r="1096">
          <cell r="A1096">
            <v>1093</v>
          </cell>
          <cell r="B1096" t="str">
            <v>CODO HH IPS DE 3/4" X 45</v>
          </cell>
          <cell r="C1096" t="str">
            <v>u</v>
          </cell>
          <cell r="D1096">
            <v>0.89</v>
          </cell>
          <cell r="E1096">
            <v>0</v>
          </cell>
          <cell r="F1096">
            <v>0</v>
          </cell>
        </row>
        <row r="1097">
          <cell r="A1097">
            <v>1094</v>
          </cell>
          <cell r="B1097" t="str">
            <v>CODO HH IPS DE 3/4"X 90</v>
          </cell>
          <cell r="C1097" t="str">
            <v>u</v>
          </cell>
          <cell r="D1097">
            <v>0.56999999999999995</v>
          </cell>
          <cell r="E1097">
            <v>0</v>
          </cell>
          <cell r="F1097">
            <v>0</v>
          </cell>
        </row>
        <row r="1098">
          <cell r="A1098">
            <v>1095</v>
          </cell>
          <cell r="B1098" t="str">
            <v>CODO IPS DE 1" X 90 MH (CACHIMBA)</v>
          </cell>
          <cell r="C1098" t="str">
            <v>u</v>
          </cell>
          <cell r="D1098">
            <v>0.97</v>
          </cell>
          <cell r="E1098">
            <v>0</v>
          </cell>
          <cell r="F1098">
            <v>0</v>
          </cell>
        </row>
        <row r="1099">
          <cell r="A1099">
            <v>1096</v>
          </cell>
          <cell r="B1099" t="str">
            <v>CODO IPS DE 1/2"X90 MH (CACHIMBA)</v>
          </cell>
          <cell r="C1099" t="str">
            <v>u</v>
          </cell>
          <cell r="D1099">
            <v>0.32</v>
          </cell>
          <cell r="E1099">
            <v>0</v>
          </cell>
          <cell r="F1099">
            <v>0</v>
          </cell>
        </row>
        <row r="1100">
          <cell r="A1100">
            <v>1097</v>
          </cell>
          <cell r="B1100" t="str">
            <v>CODO IPS DE 1/2"X90 TERMINAL HH</v>
          </cell>
          <cell r="C1100" t="str">
            <v>u</v>
          </cell>
          <cell r="D1100">
            <v>0.37</v>
          </cell>
          <cell r="E1100">
            <v>0</v>
          </cell>
          <cell r="F1100">
            <v>0</v>
          </cell>
        </row>
        <row r="1101">
          <cell r="A1101">
            <v>1098</v>
          </cell>
          <cell r="B1101" t="str">
            <v>CODO IPS DE 3/4" X 90 MH (CACHIMBA)</v>
          </cell>
          <cell r="C1101" t="str">
            <v>u</v>
          </cell>
          <cell r="D1101">
            <v>0.65</v>
          </cell>
          <cell r="E1101">
            <v>0</v>
          </cell>
          <cell r="F1101">
            <v>0</v>
          </cell>
        </row>
        <row r="1102">
          <cell r="A1102">
            <v>1099</v>
          </cell>
          <cell r="B1102" t="str">
            <v>CODO LR PVC E-UZ 90° X 50MM PN 10 PLASTIGAMA</v>
          </cell>
          <cell r="C1102" t="str">
            <v>u</v>
          </cell>
          <cell r="D1102">
            <v>3.9</v>
          </cell>
          <cell r="E1102">
            <v>0</v>
          </cell>
          <cell r="F1102">
            <v>0</v>
          </cell>
        </row>
        <row r="1103">
          <cell r="A1103">
            <v>1100</v>
          </cell>
          <cell r="B1103" t="str">
            <v>CODO LR PVC E-UZ 45° X 50MM PN 10 PLASTIGAMA</v>
          </cell>
          <cell r="C1103" t="str">
            <v>u</v>
          </cell>
          <cell r="D1103">
            <v>4.4800000000000004</v>
          </cell>
          <cell r="E1103">
            <v>0</v>
          </cell>
          <cell r="F1103">
            <v>0</v>
          </cell>
        </row>
        <row r="1104">
          <cell r="A1104">
            <v>1101</v>
          </cell>
          <cell r="B1104" t="str">
            <v>CODO LR PVC E-UZ 45° X 63MM PN 10 PLASTIGAMA</v>
          </cell>
          <cell r="C1104" t="str">
            <v>u</v>
          </cell>
          <cell r="D1104">
            <v>4.83</v>
          </cell>
          <cell r="E1104">
            <v>0</v>
          </cell>
          <cell r="F1104">
            <v>0</v>
          </cell>
        </row>
        <row r="1105">
          <cell r="A1105">
            <v>1102</v>
          </cell>
          <cell r="B1105" t="str">
            <v>CODO LR PVC E-UZ 45° X 75MM PN 10 PLASTIGAMA</v>
          </cell>
          <cell r="C1105" t="str">
            <v>u</v>
          </cell>
          <cell r="D1105">
            <v>6.29</v>
          </cell>
          <cell r="E1105">
            <v>0</v>
          </cell>
          <cell r="F1105">
            <v>0</v>
          </cell>
        </row>
        <row r="1106">
          <cell r="A1106">
            <v>1103</v>
          </cell>
          <cell r="B1106" t="str">
            <v>CODO LR PVC E-UZ 45° X 90MM PN 10 PLASTIGAMA</v>
          </cell>
          <cell r="C1106" t="str">
            <v>u</v>
          </cell>
          <cell r="D1106">
            <v>8.3800000000000008</v>
          </cell>
          <cell r="E1106">
            <v>0</v>
          </cell>
          <cell r="F1106">
            <v>0</v>
          </cell>
        </row>
        <row r="1107">
          <cell r="A1107">
            <v>1104</v>
          </cell>
          <cell r="B1107" t="str">
            <v>CODO LR PVC E-UZ 90° X 63MM PN 10 PLASTIGAMA</v>
          </cell>
          <cell r="C1107" t="str">
            <v>u</v>
          </cell>
          <cell r="D1107">
            <v>5.21</v>
          </cell>
          <cell r="E1107">
            <v>0</v>
          </cell>
          <cell r="F1107">
            <v>0</v>
          </cell>
        </row>
        <row r="1108">
          <cell r="A1108">
            <v>1105</v>
          </cell>
          <cell r="B1108" t="str">
            <v>CODO LR PVC E-UZ 90° X 75MM PN 10 PLASTIGAMA</v>
          </cell>
          <cell r="C1108" t="str">
            <v>u</v>
          </cell>
          <cell r="D1108">
            <v>7.5</v>
          </cell>
          <cell r="E1108">
            <v>0</v>
          </cell>
          <cell r="F1108">
            <v>0</v>
          </cell>
        </row>
        <row r="1109">
          <cell r="A1109">
            <v>1106</v>
          </cell>
          <cell r="B1109" t="str">
            <v>CODO LR PVC E-UZ 90° X 90MM PN 10 PLASTIGAMA</v>
          </cell>
          <cell r="C1109" t="str">
            <v>u</v>
          </cell>
          <cell r="D1109">
            <v>10.69</v>
          </cell>
          <cell r="E1109">
            <v>0</v>
          </cell>
          <cell r="F1109">
            <v>0</v>
          </cell>
        </row>
        <row r="1110">
          <cell r="A1110">
            <v>1107</v>
          </cell>
          <cell r="B1110" t="str">
            <v>CODO LR PVC E-UZ 11 1/4° X 50MM PN 10 PLASTIGAMA</v>
          </cell>
          <cell r="C1110" t="str">
            <v>u</v>
          </cell>
          <cell r="D1110">
            <v>3.94</v>
          </cell>
          <cell r="E1110">
            <v>0</v>
          </cell>
          <cell r="F1110">
            <v>0</v>
          </cell>
        </row>
        <row r="1111">
          <cell r="A1111">
            <v>1108</v>
          </cell>
          <cell r="B1111" t="str">
            <v>CODO LR PVC E-UZ 11 1/4° X 63MM PN 10 PLASTIGAMA</v>
          </cell>
          <cell r="C1111" t="str">
            <v>u</v>
          </cell>
          <cell r="D1111">
            <v>4.3899999999999997</v>
          </cell>
          <cell r="E1111">
            <v>0</v>
          </cell>
          <cell r="F1111">
            <v>0</v>
          </cell>
        </row>
        <row r="1112">
          <cell r="A1112">
            <v>1109</v>
          </cell>
          <cell r="B1112" t="str">
            <v>CODO LR PVC E-UZ 11 1/4° X 75MM PN 10 PLASTIGAMA</v>
          </cell>
          <cell r="C1112" t="str">
            <v>u</v>
          </cell>
          <cell r="D1112">
            <v>5.21</v>
          </cell>
          <cell r="E1112">
            <v>0</v>
          </cell>
          <cell r="F1112">
            <v>0</v>
          </cell>
        </row>
        <row r="1113">
          <cell r="A1113">
            <v>1110</v>
          </cell>
          <cell r="B1113" t="str">
            <v>CODO LR PVC E-UZ 11 1/4° X 90MM PN 10 PLASTIGAMA</v>
          </cell>
          <cell r="C1113" t="str">
            <v>u</v>
          </cell>
          <cell r="D1113">
            <v>7.88</v>
          </cell>
          <cell r="E1113">
            <v>0</v>
          </cell>
          <cell r="F1113">
            <v>0</v>
          </cell>
        </row>
        <row r="1114">
          <cell r="A1114">
            <v>1111</v>
          </cell>
          <cell r="B1114" t="str">
            <v>CODO LR PVC E-UZ 22 1/2° X 50MM PN 10 PLASTIGAMA</v>
          </cell>
          <cell r="C1114" t="str">
            <v>u</v>
          </cell>
          <cell r="D1114">
            <v>4.2</v>
          </cell>
          <cell r="E1114">
            <v>0</v>
          </cell>
          <cell r="F1114">
            <v>0</v>
          </cell>
        </row>
        <row r="1115">
          <cell r="A1115">
            <v>1112</v>
          </cell>
          <cell r="B1115" t="str">
            <v>CODO LR PVC E-UZ 22 1/2° X 63MM PN 10 PLASTIGAMA</v>
          </cell>
          <cell r="C1115" t="str">
            <v>u</v>
          </cell>
          <cell r="D1115">
            <v>4.58</v>
          </cell>
          <cell r="E1115">
            <v>0</v>
          </cell>
          <cell r="F1115">
            <v>0</v>
          </cell>
        </row>
        <row r="1116">
          <cell r="A1116">
            <v>1113</v>
          </cell>
          <cell r="B1116" t="str">
            <v>CODO LR PVC E-UZ 22 1/2° X 75MM PN 10 PLASTIGAMA</v>
          </cell>
          <cell r="C1116" t="str">
            <v>u</v>
          </cell>
          <cell r="D1116">
            <v>5.71</v>
          </cell>
          <cell r="E1116">
            <v>0</v>
          </cell>
          <cell r="F1116">
            <v>0</v>
          </cell>
        </row>
        <row r="1117">
          <cell r="A1117">
            <v>1114</v>
          </cell>
          <cell r="B1117" t="str">
            <v>CODO LR PVC E-UZ 22 1/2° X 90MM PN 10 PLASTIGAMA</v>
          </cell>
          <cell r="C1117" t="str">
            <v>u</v>
          </cell>
          <cell r="D1117">
            <v>8</v>
          </cell>
          <cell r="E1117">
            <v>0</v>
          </cell>
          <cell r="F1117">
            <v>0</v>
          </cell>
        </row>
        <row r="1118">
          <cell r="A1118">
            <v>1115</v>
          </cell>
          <cell r="B1118" t="str">
            <v>CODO POLIPROPILENO ROSCA HEMBRA 1/2" X 90 AGUA CALIENT</v>
          </cell>
          <cell r="C1118" t="str">
            <v>u</v>
          </cell>
          <cell r="D1118">
            <v>0.39</v>
          </cell>
          <cell r="E1118">
            <v>0</v>
          </cell>
          <cell r="F1118">
            <v>0</v>
          </cell>
        </row>
        <row r="1119">
          <cell r="A1119">
            <v>1116</v>
          </cell>
          <cell r="B1119" t="str">
            <v>CODO POLIPROPILENO ROSCA HEMBRA 3/4" X 90 AGUA CALIENT</v>
          </cell>
          <cell r="C1119" t="str">
            <v>u</v>
          </cell>
          <cell r="D1119">
            <v>0.53</v>
          </cell>
          <cell r="E1119">
            <v>0</v>
          </cell>
          <cell r="F1119">
            <v>0</v>
          </cell>
        </row>
        <row r="1120">
          <cell r="A1120">
            <v>1117</v>
          </cell>
          <cell r="B1120" t="str">
            <v>CODO PVC 50 MM X 45° DESAGÜE PLASTIDOR</v>
          </cell>
          <cell r="C1120" t="str">
            <v>u</v>
          </cell>
          <cell r="D1120">
            <v>0.77</v>
          </cell>
          <cell r="E1120">
            <v>0</v>
          </cell>
          <cell r="F1120">
            <v>0</v>
          </cell>
        </row>
        <row r="1121">
          <cell r="A1121">
            <v>1118</v>
          </cell>
          <cell r="B1121" t="str">
            <v>CODO PVC 110 MM X 90° DESAGÜE PLASTIDOR</v>
          </cell>
          <cell r="C1121" t="str">
            <v>u</v>
          </cell>
          <cell r="D1121">
            <v>2.56</v>
          </cell>
          <cell r="E1121">
            <v>0</v>
          </cell>
          <cell r="F1121">
            <v>0</v>
          </cell>
        </row>
        <row r="1122">
          <cell r="A1122">
            <v>1119</v>
          </cell>
          <cell r="B1122" t="str">
            <v>CODO PVC 50 MM X 90° DESAGÜE PLASTIDOR</v>
          </cell>
          <cell r="C1122" t="str">
            <v>u</v>
          </cell>
          <cell r="D1122">
            <v>0.72</v>
          </cell>
          <cell r="E1122">
            <v>0</v>
          </cell>
          <cell r="F1122">
            <v>0</v>
          </cell>
        </row>
        <row r="1123">
          <cell r="A1123">
            <v>1120</v>
          </cell>
          <cell r="B1123" t="str">
            <v>CODO PVC 75 MM X 45° DESAGÜE PLASTIDOR</v>
          </cell>
          <cell r="C1123" t="str">
            <v>u</v>
          </cell>
          <cell r="D1123">
            <v>1.62</v>
          </cell>
          <cell r="E1123">
            <v>0</v>
          </cell>
          <cell r="F1123">
            <v>0</v>
          </cell>
        </row>
        <row r="1124">
          <cell r="A1124">
            <v>1121</v>
          </cell>
          <cell r="B1124" t="str">
            <v>CODO PVC 75 MM X 90° DESAGÜE PLASTIDOR</v>
          </cell>
          <cell r="C1124" t="str">
            <v>u</v>
          </cell>
          <cell r="D1124">
            <v>1.7</v>
          </cell>
          <cell r="E1124">
            <v>0</v>
          </cell>
          <cell r="F1124">
            <v>0</v>
          </cell>
        </row>
        <row r="1125">
          <cell r="A1125">
            <v>1122</v>
          </cell>
          <cell r="B1125" t="str">
            <v>CODO PVC 110 MM X 45° DESAGÜE PLASTIDOR</v>
          </cell>
          <cell r="C1125" t="str">
            <v>u</v>
          </cell>
          <cell r="D1125">
            <v>2.29</v>
          </cell>
          <cell r="E1125">
            <v>0</v>
          </cell>
          <cell r="F1125">
            <v>0</v>
          </cell>
        </row>
        <row r="1126">
          <cell r="A1126">
            <v>1123</v>
          </cell>
          <cell r="B1126" t="str">
            <v>CODO PVC 110 MM. X 45 GRADOS DESAGÜE PLASTIGAMA</v>
          </cell>
          <cell r="C1126" t="str">
            <v>u</v>
          </cell>
          <cell r="D1126">
            <v>5.73</v>
          </cell>
          <cell r="E1126">
            <v>0</v>
          </cell>
          <cell r="F1126">
            <v>0</v>
          </cell>
        </row>
        <row r="1127">
          <cell r="A1127">
            <v>1124</v>
          </cell>
          <cell r="B1127" t="str">
            <v>CODO PVC 110 MM. X 90 GRADOS DESAGÜE PLASTIGAMA</v>
          </cell>
          <cell r="C1127" t="str">
            <v>u</v>
          </cell>
          <cell r="D1127">
            <v>4.22</v>
          </cell>
          <cell r="E1127">
            <v>0</v>
          </cell>
          <cell r="F1127">
            <v>0</v>
          </cell>
        </row>
        <row r="1128">
          <cell r="A1128">
            <v>1125</v>
          </cell>
          <cell r="B1128" t="str">
            <v>CODO PVC 160 MM. X 45 GRADOS DESAGÜE PLASTIGAMA</v>
          </cell>
          <cell r="C1128" t="str">
            <v>u</v>
          </cell>
          <cell r="D1128">
            <v>16.91</v>
          </cell>
          <cell r="E1128">
            <v>0</v>
          </cell>
          <cell r="F1128">
            <v>0</v>
          </cell>
        </row>
        <row r="1129">
          <cell r="A1129">
            <v>1126</v>
          </cell>
          <cell r="B1129" t="str">
            <v>CODO PVC 160 MM. X 90 GRADOS DESAGÜE PLASTIGAMA</v>
          </cell>
          <cell r="C1129" t="str">
            <v>u</v>
          </cell>
          <cell r="D1129">
            <v>10.86</v>
          </cell>
          <cell r="E1129">
            <v>0</v>
          </cell>
          <cell r="F1129">
            <v>0</v>
          </cell>
        </row>
        <row r="1130">
          <cell r="A1130">
            <v>1127</v>
          </cell>
          <cell r="B1130" t="str">
            <v>CODO PVC 200 MM. X 45 GRADOS DESAGÜE FAB.BAJ.PED. PLASTIGAMA</v>
          </cell>
          <cell r="C1130" t="str">
            <v>u</v>
          </cell>
          <cell r="D1130">
            <v>22.17</v>
          </cell>
          <cell r="E1130">
            <v>0</v>
          </cell>
          <cell r="F1130">
            <v>0</v>
          </cell>
        </row>
        <row r="1131">
          <cell r="A1131">
            <v>1128</v>
          </cell>
          <cell r="B1131" t="str">
            <v>CODO PVC 200 MM. X 90 GRADOS DESAGÜE PLASTIGAMA</v>
          </cell>
          <cell r="C1131" t="str">
            <v>u</v>
          </cell>
          <cell r="D1131">
            <v>17.36</v>
          </cell>
          <cell r="E1131">
            <v>0</v>
          </cell>
          <cell r="F1131">
            <v>0</v>
          </cell>
        </row>
        <row r="1132">
          <cell r="A1132">
            <v>1129</v>
          </cell>
          <cell r="B1132" t="str">
            <v>CODO PVC 250 MM. X 45 GRADOS DESAGÜE FAB.BAJ.PED.</v>
          </cell>
          <cell r="C1132" t="str">
            <v>u</v>
          </cell>
          <cell r="D1132">
            <v>78.38</v>
          </cell>
          <cell r="E1132">
            <v>0</v>
          </cell>
          <cell r="F1132">
            <v>0</v>
          </cell>
        </row>
        <row r="1133">
          <cell r="A1133">
            <v>1130</v>
          </cell>
          <cell r="B1133" t="str">
            <v>CODO PVC 250 MM. X 90 GRADOS DESAGÜE</v>
          </cell>
          <cell r="C1133" t="str">
            <v>u</v>
          </cell>
          <cell r="D1133">
            <v>97.99</v>
          </cell>
          <cell r="E1133">
            <v>0</v>
          </cell>
          <cell r="F1133">
            <v>0</v>
          </cell>
        </row>
        <row r="1134">
          <cell r="A1134">
            <v>1131</v>
          </cell>
          <cell r="B1134" t="str">
            <v>CODO PVC 315 MM. X 45 GRADOS DESAGÜE FAB.BAJ.PED.</v>
          </cell>
          <cell r="C1134" t="str">
            <v>u</v>
          </cell>
          <cell r="D1134">
            <v>97.99</v>
          </cell>
          <cell r="E1134">
            <v>0</v>
          </cell>
          <cell r="F1134">
            <v>0</v>
          </cell>
        </row>
        <row r="1135">
          <cell r="A1135">
            <v>1132</v>
          </cell>
          <cell r="B1135" t="str">
            <v>CODO PVC 315 MM. X 90 GRADOS DESAGÜE</v>
          </cell>
          <cell r="C1135" t="str">
            <v>u</v>
          </cell>
          <cell r="D1135">
            <v>117.59</v>
          </cell>
          <cell r="E1135">
            <v>0</v>
          </cell>
          <cell r="F1135">
            <v>0</v>
          </cell>
        </row>
        <row r="1136">
          <cell r="A1136">
            <v>1133</v>
          </cell>
          <cell r="B1136" t="str">
            <v>CODO PVC 400MM X 90 GRADOS DESAGÜE</v>
          </cell>
          <cell r="C1136" t="str">
            <v>u</v>
          </cell>
          <cell r="D1136">
            <v>144.46</v>
          </cell>
          <cell r="E1136">
            <v>0</v>
          </cell>
          <cell r="F1136">
            <v>0</v>
          </cell>
        </row>
        <row r="1137">
          <cell r="A1137">
            <v>1134</v>
          </cell>
          <cell r="B1137" t="str">
            <v>CODO PVC 45 CED 80 (P/PRESIÓN) ROSCABLE 1 1/2"</v>
          </cell>
          <cell r="C1137" t="str">
            <v>u</v>
          </cell>
          <cell r="D1137">
            <v>18.920000000000002</v>
          </cell>
          <cell r="E1137">
            <v>0</v>
          </cell>
          <cell r="F1137">
            <v>0</v>
          </cell>
        </row>
        <row r="1138">
          <cell r="A1138">
            <v>1135</v>
          </cell>
          <cell r="B1138" t="str">
            <v>CODO PVC 45 CED 80 (P/PRESIÓN) ROSCABLE 1 1/4"</v>
          </cell>
          <cell r="C1138" t="str">
            <v>u</v>
          </cell>
          <cell r="D1138">
            <v>12.31</v>
          </cell>
          <cell r="E1138">
            <v>0</v>
          </cell>
          <cell r="F1138">
            <v>0</v>
          </cell>
        </row>
        <row r="1139">
          <cell r="A1139">
            <v>1136</v>
          </cell>
          <cell r="B1139" t="str">
            <v>CODO PVC 45 CED 80 (P/PRESIÓN) ROSCABLE 1"</v>
          </cell>
          <cell r="C1139" t="str">
            <v>u</v>
          </cell>
          <cell r="D1139">
            <v>8.0299999999999994</v>
          </cell>
          <cell r="E1139">
            <v>0</v>
          </cell>
          <cell r="F1139">
            <v>0</v>
          </cell>
        </row>
        <row r="1140">
          <cell r="A1140">
            <v>1137</v>
          </cell>
          <cell r="B1140" t="str">
            <v>CODO PVC 45 CED 80 (P/PRESIÓN) ROSCABLE 1/2"</v>
          </cell>
          <cell r="C1140" t="str">
            <v>u</v>
          </cell>
          <cell r="D1140">
            <v>6.22</v>
          </cell>
          <cell r="E1140">
            <v>0</v>
          </cell>
          <cell r="F1140">
            <v>0</v>
          </cell>
        </row>
        <row r="1141">
          <cell r="A1141">
            <v>1138</v>
          </cell>
          <cell r="B1141" t="str">
            <v>CODO PVC 45 CED 80 (P/PRESIÓN) ROSCABLE 2"</v>
          </cell>
          <cell r="C1141" t="str">
            <v>u</v>
          </cell>
          <cell r="D1141">
            <v>22.34</v>
          </cell>
          <cell r="E1141">
            <v>0</v>
          </cell>
          <cell r="F1141">
            <v>0</v>
          </cell>
        </row>
        <row r="1142">
          <cell r="A1142">
            <v>1139</v>
          </cell>
          <cell r="B1142" t="str">
            <v>CODO PVC 45 CED 80 (P/PRESIÓN) ROSCABLE 3/4"</v>
          </cell>
          <cell r="C1142" t="str">
            <v>u</v>
          </cell>
          <cell r="D1142">
            <v>6.36</v>
          </cell>
          <cell r="E1142">
            <v>0</v>
          </cell>
          <cell r="F1142">
            <v>0</v>
          </cell>
        </row>
        <row r="1143">
          <cell r="A1143">
            <v>1140</v>
          </cell>
          <cell r="B1143" t="str">
            <v>CODO PVC 50 MM. X 45 GRADOS DESAGÜE</v>
          </cell>
          <cell r="C1143" t="str">
            <v>u</v>
          </cell>
          <cell r="D1143">
            <v>0.95</v>
          </cell>
          <cell r="E1143">
            <v>0</v>
          </cell>
          <cell r="F1143">
            <v>0</v>
          </cell>
        </row>
        <row r="1144">
          <cell r="A1144">
            <v>1141</v>
          </cell>
          <cell r="B1144" t="str">
            <v>CODO PVC 50 MM. X 90 GRADOS DESAGÜE</v>
          </cell>
          <cell r="C1144" t="str">
            <v>u</v>
          </cell>
          <cell r="D1144">
            <v>0.95</v>
          </cell>
          <cell r="E1144">
            <v>0</v>
          </cell>
          <cell r="F1144">
            <v>0</v>
          </cell>
        </row>
        <row r="1145">
          <cell r="A1145">
            <v>1142</v>
          </cell>
          <cell r="B1145" t="str">
            <v>CODO PVC 75 MM. X 45 GRADOS DESAGÜE</v>
          </cell>
          <cell r="C1145" t="str">
            <v>u</v>
          </cell>
          <cell r="D1145">
            <v>2.23</v>
          </cell>
          <cell r="E1145">
            <v>0</v>
          </cell>
          <cell r="F1145">
            <v>0</v>
          </cell>
        </row>
        <row r="1146">
          <cell r="A1146">
            <v>1143</v>
          </cell>
          <cell r="B1146" t="str">
            <v>CODO PVC 75 MM. X 90 GRADOS DESAGÜE</v>
          </cell>
          <cell r="C1146" t="str">
            <v>u</v>
          </cell>
          <cell r="D1146">
            <v>1.84</v>
          </cell>
          <cell r="E1146">
            <v>0</v>
          </cell>
          <cell r="F1146">
            <v>0</v>
          </cell>
        </row>
        <row r="1147">
          <cell r="A1147">
            <v>1144</v>
          </cell>
          <cell r="B1147" t="str">
            <v>CODO PVC 90 CED 40 (P/PRESIÓN) ROSCABLE 1 1/2"</v>
          </cell>
          <cell r="C1147" t="str">
            <v>u</v>
          </cell>
          <cell r="D1147">
            <v>4.74</v>
          </cell>
          <cell r="E1147">
            <v>0</v>
          </cell>
          <cell r="F1147">
            <v>0</v>
          </cell>
        </row>
        <row r="1148">
          <cell r="A1148">
            <v>1145</v>
          </cell>
          <cell r="B1148" t="str">
            <v>CODO PVC 90 CED 40 (P/PRESIÓN) ROSCABLE 1 1/4"</v>
          </cell>
          <cell r="C1148" t="str">
            <v>u</v>
          </cell>
          <cell r="D1148">
            <v>3.17</v>
          </cell>
          <cell r="E1148">
            <v>0</v>
          </cell>
          <cell r="F1148">
            <v>0</v>
          </cell>
        </row>
        <row r="1149">
          <cell r="A1149">
            <v>1146</v>
          </cell>
          <cell r="B1149" t="str">
            <v>CODO PVC 90 CED 40 (P/PRESIÓN) ROSCABLE 1"</v>
          </cell>
          <cell r="C1149" t="str">
            <v>u</v>
          </cell>
          <cell r="D1149">
            <v>2.96</v>
          </cell>
          <cell r="E1149">
            <v>0</v>
          </cell>
          <cell r="F1149">
            <v>0</v>
          </cell>
        </row>
        <row r="1150">
          <cell r="A1150">
            <v>1147</v>
          </cell>
          <cell r="B1150" t="str">
            <v>CODO PVC 90 CED 40 (P/PRESIÓN) ROSCABLE 1/2"</v>
          </cell>
          <cell r="C1150" t="str">
            <v>u</v>
          </cell>
          <cell r="D1150">
            <v>0.59</v>
          </cell>
          <cell r="E1150">
            <v>0</v>
          </cell>
          <cell r="F1150">
            <v>0</v>
          </cell>
        </row>
        <row r="1151">
          <cell r="A1151">
            <v>1148</v>
          </cell>
          <cell r="B1151" t="str">
            <v>CODO PVC 90 CED 40 (P/PRESIÓN) ROSCABLE 3/4"</v>
          </cell>
          <cell r="C1151" t="str">
            <v>u</v>
          </cell>
          <cell r="D1151">
            <v>1.1000000000000001</v>
          </cell>
          <cell r="E1151">
            <v>0</v>
          </cell>
          <cell r="F1151">
            <v>0</v>
          </cell>
        </row>
        <row r="1152">
          <cell r="A1152">
            <v>1149</v>
          </cell>
          <cell r="B1152" t="str">
            <v>CODO PVC 90MM X45 GRADOS DESAGÜE</v>
          </cell>
          <cell r="C1152" t="str">
            <v>u</v>
          </cell>
          <cell r="D1152">
            <v>1.68</v>
          </cell>
          <cell r="E1152">
            <v>0</v>
          </cell>
          <cell r="F1152">
            <v>0</v>
          </cell>
        </row>
        <row r="1153">
          <cell r="A1153">
            <v>1150</v>
          </cell>
          <cell r="B1153" t="str">
            <v>CODO PVC CONDUIT L/R DE 90 1" PLASTIGAMA</v>
          </cell>
          <cell r="C1153" t="str">
            <v>u</v>
          </cell>
          <cell r="D1153">
            <v>0.59</v>
          </cell>
          <cell r="E1153">
            <v>0</v>
          </cell>
          <cell r="F1153">
            <v>0</v>
          </cell>
        </row>
        <row r="1154">
          <cell r="A1154">
            <v>1151</v>
          </cell>
          <cell r="B1154" t="str">
            <v>CODO PVC CONDUIT L/R DE 90 1/2" PLASTIGAMA</v>
          </cell>
          <cell r="C1154" t="str">
            <v>u</v>
          </cell>
          <cell r="D1154">
            <v>0.28999999999999998</v>
          </cell>
          <cell r="E1154">
            <v>0</v>
          </cell>
          <cell r="F1154">
            <v>0</v>
          </cell>
        </row>
        <row r="1155">
          <cell r="A1155">
            <v>1152</v>
          </cell>
          <cell r="B1155" t="str">
            <v>CODO PVC CONDUIT L/R DE 90 3/4" PLASTIGAMA</v>
          </cell>
          <cell r="C1155" t="str">
            <v>u</v>
          </cell>
          <cell r="D1155">
            <v>0.33</v>
          </cell>
          <cell r="E1155">
            <v>0</v>
          </cell>
          <cell r="F1155">
            <v>0</v>
          </cell>
        </row>
        <row r="1156">
          <cell r="A1156">
            <v>1153</v>
          </cell>
          <cell r="B1156" t="str">
            <v>CODO PVC CONDUIT L/R P EC 40MM X 90° PLASTIGAMA</v>
          </cell>
          <cell r="C1156" t="str">
            <v>u</v>
          </cell>
          <cell r="D1156">
            <v>1.76</v>
          </cell>
          <cell r="E1156">
            <v>0</v>
          </cell>
          <cell r="F1156">
            <v>0</v>
          </cell>
        </row>
        <row r="1157">
          <cell r="A1157">
            <v>1154</v>
          </cell>
          <cell r="B1157" t="str">
            <v>CODO PVC CONDUIT L/R P EC 50MM X 90° PLASTIGAMA</v>
          </cell>
          <cell r="C1157" t="str">
            <v>u</v>
          </cell>
          <cell r="D1157">
            <v>2.52</v>
          </cell>
          <cell r="E1157">
            <v>0</v>
          </cell>
          <cell r="F1157">
            <v>0</v>
          </cell>
        </row>
        <row r="1158">
          <cell r="A1158">
            <v>1155</v>
          </cell>
          <cell r="B1158" t="str">
            <v>CODO PVC INY EC 20MM X 45° PG PLASTIGAMA</v>
          </cell>
          <cell r="C1158" t="str">
            <v>u</v>
          </cell>
          <cell r="D1158">
            <v>0.25</v>
          </cell>
          <cell r="E1158">
            <v>0</v>
          </cell>
          <cell r="F1158">
            <v>0</v>
          </cell>
        </row>
        <row r="1159">
          <cell r="A1159">
            <v>1156</v>
          </cell>
          <cell r="B1159" t="str">
            <v>CODO PVC INY EC 20MM X 90° PG PLASTIGAMA</v>
          </cell>
          <cell r="C1159" t="str">
            <v>u</v>
          </cell>
          <cell r="D1159">
            <v>0.19</v>
          </cell>
          <cell r="E1159">
            <v>0</v>
          </cell>
          <cell r="F1159">
            <v>0</v>
          </cell>
        </row>
        <row r="1160">
          <cell r="A1160">
            <v>1157</v>
          </cell>
          <cell r="B1160" t="str">
            <v>CODO PVC INY EC 25MM X 45° PG PLASTIGAMA</v>
          </cell>
          <cell r="C1160" t="str">
            <v>u</v>
          </cell>
          <cell r="D1160">
            <v>0.3</v>
          </cell>
          <cell r="E1160">
            <v>0</v>
          </cell>
          <cell r="F1160">
            <v>0</v>
          </cell>
        </row>
        <row r="1161">
          <cell r="A1161">
            <v>1158</v>
          </cell>
          <cell r="B1161" t="str">
            <v>CODO PVC INY EC 25MM X 90° PG PLASTIGAMA</v>
          </cell>
          <cell r="C1161" t="str">
            <v>u</v>
          </cell>
          <cell r="D1161">
            <v>0.27</v>
          </cell>
          <cell r="E1161">
            <v>0</v>
          </cell>
          <cell r="F1161">
            <v>0</v>
          </cell>
        </row>
        <row r="1162">
          <cell r="A1162">
            <v>1159</v>
          </cell>
          <cell r="B1162" t="str">
            <v>CODO PVC INY EC 32MM X 45° PG PLASTIGAMA</v>
          </cell>
          <cell r="C1162" t="str">
            <v>u</v>
          </cell>
          <cell r="D1162">
            <v>0.51</v>
          </cell>
          <cell r="E1162">
            <v>0</v>
          </cell>
          <cell r="F1162">
            <v>0</v>
          </cell>
        </row>
        <row r="1163">
          <cell r="A1163">
            <v>1160</v>
          </cell>
          <cell r="B1163" t="str">
            <v>CODO PVC INY EC 32MM X 90° PG PLASTIGAMA</v>
          </cell>
          <cell r="C1163" t="str">
            <v>u</v>
          </cell>
          <cell r="D1163">
            <v>0.41</v>
          </cell>
          <cell r="E1163">
            <v>0</v>
          </cell>
          <cell r="F1163">
            <v>0</v>
          </cell>
        </row>
        <row r="1164">
          <cell r="A1164">
            <v>1161</v>
          </cell>
          <cell r="B1164" t="str">
            <v>CODO PVC INY EC 40MM X 45° PLASTIGAMA</v>
          </cell>
          <cell r="C1164" t="str">
            <v>u</v>
          </cell>
          <cell r="D1164">
            <v>0.98</v>
          </cell>
          <cell r="E1164">
            <v>0</v>
          </cell>
          <cell r="F1164">
            <v>0</v>
          </cell>
        </row>
        <row r="1165">
          <cell r="A1165">
            <v>1162</v>
          </cell>
          <cell r="B1165" t="str">
            <v>CODO PVC INY EC 40MM X 90° PG PLASTIGAMA</v>
          </cell>
          <cell r="C1165" t="str">
            <v>u</v>
          </cell>
          <cell r="D1165">
            <v>0.95</v>
          </cell>
          <cell r="E1165">
            <v>0</v>
          </cell>
          <cell r="F1165">
            <v>0</v>
          </cell>
        </row>
        <row r="1166">
          <cell r="A1166">
            <v>1163</v>
          </cell>
          <cell r="B1166" t="str">
            <v>CODO PVC INY EC 50MM X 45° PG PLASTIGAMA</v>
          </cell>
          <cell r="C1166" t="str">
            <v>u</v>
          </cell>
          <cell r="D1166">
            <v>0.99</v>
          </cell>
          <cell r="E1166">
            <v>0</v>
          </cell>
          <cell r="F1166">
            <v>0</v>
          </cell>
        </row>
        <row r="1167">
          <cell r="A1167">
            <v>1164</v>
          </cell>
          <cell r="B1167" t="str">
            <v>CODO PVC INY EC 50MM X 90° PG PLASTIGAMA</v>
          </cell>
          <cell r="C1167" t="str">
            <v>u</v>
          </cell>
          <cell r="D1167">
            <v>1</v>
          </cell>
          <cell r="E1167">
            <v>0</v>
          </cell>
          <cell r="F1167">
            <v>0</v>
          </cell>
        </row>
        <row r="1168">
          <cell r="A1168">
            <v>1165</v>
          </cell>
          <cell r="B1168" t="str">
            <v>CODO PVC INY EC 63MM X 45° PG PLASTIGAMA</v>
          </cell>
          <cell r="C1168" t="str">
            <v>u</v>
          </cell>
          <cell r="D1168">
            <v>1.96</v>
          </cell>
          <cell r="E1168">
            <v>0</v>
          </cell>
          <cell r="F1168">
            <v>0</v>
          </cell>
        </row>
        <row r="1169">
          <cell r="A1169">
            <v>1166</v>
          </cell>
          <cell r="B1169" t="str">
            <v>CODO PVC INY EC 63MM X 90° PG PLASTIGAMA</v>
          </cell>
          <cell r="C1169" t="str">
            <v>u</v>
          </cell>
          <cell r="D1169">
            <v>2.21</v>
          </cell>
          <cell r="E1169">
            <v>0</v>
          </cell>
          <cell r="F1169">
            <v>0</v>
          </cell>
        </row>
        <row r="1170">
          <cell r="A1170">
            <v>1167</v>
          </cell>
          <cell r="B1170" t="str">
            <v>CODO PVC INY EC 75MM X 45° PLASTIGAMA</v>
          </cell>
          <cell r="C1170" t="str">
            <v>u</v>
          </cell>
          <cell r="D1170">
            <v>2.82</v>
          </cell>
          <cell r="E1170">
            <v>0</v>
          </cell>
          <cell r="F1170">
            <v>0</v>
          </cell>
        </row>
        <row r="1171">
          <cell r="A1171">
            <v>1168</v>
          </cell>
          <cell r="B1171" t="str">
            <v>CODO PVC INY EC 75MM X 90° PN16 PG PLASTIGAMA</v>
          </cell>
          <cell r="C1171" t="str">
            <v>u</v>
          </cell>
          <cell r="D1171">
            <v>3.29</v>
          </cell>
          <cell r="E1171">
            <v>0</v>
          </cell>
          <cell r="F1171">
            <v>0</v>
          </cell>
        </row>
        <row r="1172">
          <cell r="A1172">
            <v>1169</v>
          </cell>
          <cell r="B1172" t="str">
            <v>CODO PVC INY EC 90MM X 45°PN10 PG PLASTIGAMA</v>
          </cell>
          <cell r="C1172" t="str">
            <v>u</v>
          </cell>
          <cell r="D1172">
            <v>5.47</v>
          </cell>
          <cell r="E1172">
            <v>0</v>
          </cell>
          <cell r="F1172">
            <v>0</v>
          </cell>
        </row>
        <row r="1173">
          <cell r="A1173">
            <v>1170</v>
          </cell>
          <cell r="B1173" t="str">
            <v>CODO PVC INY EC 90MM X 45°PN16 PG PLASTIGAMA</v>
          </cell>
          <cell r="C1173" t="str">
            <v>u</v>
          </cell>
          <cell r="D1173">
            <v>5.64</v>
          </cell>
          <cell r="E1173">
            <v>0</v>
          </cell>
          <cell r="F1173">
            <v>0</v>
          </cell>
        </row>
        <row r="1174">
          <cell r="A1174">
            <v>1171</v>
          </cell>
          <cell r="B1174" t="str">
            <v>CODO PVC INY EC 90MM X 90° PN10 PG PLASTIGAMA</v>
          </cell>
          <cell r="C1174" t="str">
            <v>u</v>
          </cell>
          <cell r="D1174">
            <v>5.69</v>
          </cell>
          <cell r="E1174">
            <v>0</v>
          </cell>
          <cell r="F1174">
            <v>0</v>
          </cell>
        </row>
        <row r="1175">
          <cell r="A1175">
            <v>1172</v>
          </cell>
          <cell r="B1175" t="str">
            <v>CODO PVC INY EC 90MM X 90° PN16 PG PLASTIGAMA</v>
          </cell>
          <cell r="C1175" t="str">
            <v>u</v>
          </cell>
          <cell r="D1175">
            <v>5.81</v>
          </cell>
          <cell r="E1175">
            <v>0</v>
          </cell>
          <cell r="F1175">
            <v>0</v>
          </cell>
        </row>
        <row r="1176">
          <cell r="A1176">
            <v>1173</v>
          </cell>
          <cell r="B1176" t="str">
            <v>CODO PVC INY-ACOPLE UZ 63MM X 45° PN10 PG PLASTIGAMA</v>
          </cell>
          <cell r="C1176" t="str">
            <v>u</v>
          </cell>
          <cell r="D1176">
            <v>7.02</v>
          </cell>
          <cell r="E1176">
            <v>0</v>
          </cell>
          <cell r="F1176">
            <v>0</v>
          </cell>
        </row>
        <row r="1177">
          <cell r="A1177">
            <v>1174</v>
          </cell>
          <cell r="B1177" t="str">
            <v>CODO PVC INY-ACOPLE UZ 63MM X 90° PN10 PG PLASTIGAMA</v>
          </cell>
          <cell r="C1177" t="str">
            <v>u</v>
          </cell>
          <cell r="D1177">
            <v>6.29</v>
          </cell>
          <cell r="E1177">
            <v>0</v>
          </cell>
          <cell r="F1177">
            <v>0</v>
          </cell>
        </row>
        <row r="1178">
          <cell r="A1178">
            <v>1175</v>
          </cell>
          <cell r="B1178" t="str">
            <v>CODO PVC INY-ACOPLE UZ 90MM X 45° PN10 PG PLASTIGAMA</v>
          </cell>
          <cell r="C1178" t="str">
            <v>u</v>
          </cell>
          <cell r="D1178">
            <v>14.71</v>
          </cell>
          <cell r="E1178">
            <v>0</v>
          </cell>
          <cell r="F1178">
            <v>0</v>
          </cell>
        </row>
        <row r="1179">
          <cell r="A1179">
            <v>1176</v>
          </cell>
          <cell r="B1179" t="str">
            <v>CODO PVC INY-ACOPLE UZ 90MM X 90° PN10 PG PLASTIGAMA</v>
          </cell>
          <cell r="C1179" t="str">
            <v>u</v>
          </cell>
          <cell r="D1179">
            <v>14.82</v>
          </cell>
          <cell r="E1179">
            <v>0</v>
          </cell>
          <cell r="F1179">
            <v>0</v>
          </cell>
        </row>
        <row r="1180">
          <cell r="A1180">
            <v>1177</v>
          </cell>
          <cell r="B1180" t="str">
            <v>CODO PVC TERMOFOR L/R EC 50MM X 45° PN 10 PLASTIGAMA</v>
          </cell>
          <cell r="C1180" t="str">
            <v>u</v>
          </cell>
          <cell r="D1180">
            <v>2.58</v>
          </cell>
          <cell r="E1180">
            <v>0</v>
          </cell>
          <cell r="F1180">
            <v>0</v>
          </cell>
        </row>
        <row r="1181">
          <cell r="A1181">
            <v>1178</v>
          </cell>
          <cell r="B1181" t="str">
            <v>CODO PVC TERMOFOR L/R EC 63MM X 45° PN 10 PLASTIGAMA</v>
          </cell>
          <cell r="C1181" t="str">
            <v>u</v>
          </cell>
          <cell r="D1181">
            <v>3.44</v>
          </cell>
          <cell r="E1181">
            <v>0</v>
          </cell>
          <cell r="F1181">
            <v>0</v>
          </cell>
        </row>
        <row r="1182">
          <cell r="A1182">
            <v>1179</v>
          </cell>
          <cell r="B1182" t="str">
            <v>CODO PVC TERMOFOR L/R EC 90MM X 45° PN 10 PLASTIGAMA</v>
          </cell>
          <cell r="C1182" t="str">
            <v>u</v>
          </cell>
          <cell r="D1182">
            <v>6.54</v>
          </cell>
          <cell r="E1182">
            <v>0</v>
          </cell>
          <cell r="F1182">
            <v>0</v>
          </cell>
        </row>
        <row r="1183">
          <cell r="A1183">
            <v>1180</v>
          </cell>
          <cell r="B1183" t="str">
            <v>CODO PVC TERMOFOR L/R EC 50MM X 90° PN 10 PLASTIGAMA</v>
          </cell>
          <cell r="C1183" t="str">
            <v>u</v>
          </cell>
          <cell r="D1183">
            <v>2.52</v>
          </cell>
          <cell r="E1183">
            <v>0</v>
          </cell>
          <cell r="F1183">
            <v>0</v>
          </cell>
        </row>
        <row r="1184">
          <cell r="A1184">
            <v>1181</v>
          </cell>
          <cell r="B1184" t="str">
            <v>CODO PVC TERMOFOR L/R EC 63MM X 90° PN 10 PLASTIGAMA</v>
          </cell>
          <cell r="C1184" t="str">
            <v>u</v>
          </cell>
          <cell r="D1184">
            <v>3.94</v>
          </cell>
          <cell r="E1184">
            <v>0</v>
          </cell>
          <cell r="F1184">
            <v>0</v>
          </cell>
        </row>
        <row r="1185">
          <cell r="A1185">
            <v>1182</v>
          </cell>
          <cell r="B1185" t="str">
            <v>CODO PVC TERMOFOR L/R EC 75MM X 90° PN 10 PLASTIGAMA</v>
          </cell>
          <cell r="C1185" t="str">
            <v>u</v>
          </cell>
          <cell r="D1185">
            <v>4.97</v>
          </cell>
          <cell r="E1185">
            <v>0</v>
          </cell>
          <cell r="F1185">
            <v>0</v>
          </cell>
        </row>
        <row r="1186">
          <cell r="A1186">
            <v>1183</v>
          </cell>
          <cell r="B1186" t="str">
            <v>CODO PVC TERMOFOR L/R EC 90MM X 90° PN 10 PLASTIGAMA</v>
          </cell>
          <cell r="C1186" t="str">
            <v>u</v>
          </cell>
          <cell r="D1186">
            <v>8.64</v>
          </cell>
          <cell r="E1186">
            <v>0</v>
          </cell>
          <cell r="F1186">
            <v>0</v>
          </cell>
        </row>
        <row r="1187">
          <cell r="A1187">
            <v>1184</v>
          </cell>
          <cell r="B1187" t="str">
            <v>CODO REDUCTOR 1" A 1/2"X90 IPS</v>
          </cell>
          <cell r="C1187" t="str">
            <v>u</v>
          </cell>
          <cell r="D1187">
            <v>1.3</v>
          </cell>
          <cell r="E1187">
            <v>0</v>
          </cell>
          <cell r="F1187">
            <v>0</v>
          </cell>
        </row>
        <row r="1188">
          <cell r="A1188">
            <v>1185</v>
          </cell>
          <cell r="B1188" t="str">
            <v>CODO REDUCTOR 1" A 3/4"X90 IPS</v>
          </cell>
          <cell r="C1188" t="str">
            <v>u</v>
          </cell>
          <cell r="D1188">
            <v>1.21</v>
          </cell>
          <cell r="E1188">
            <v>0</v>
          </cell>
          <cell r="F1188">
            <v>0</v>
          </cell>
        </row>
        <row r="1189">
          <cell r="A1189">
            <v>1186</v>
          </cell>
          <cell r="B1189" t="str">
            <v>CODO REDUCTOR 3/4" A 1/2"X90 IPS</v>
          </cell>
          <cell r="C1189" t="str">
            <v>u</v>
          </cell>
          <cell r="D1189">
            <v>0.82</v>
          </cell>
          <cell r="E1189">
            <v>0</v>
          </cell>
          <cell r="F1189">
            <v>0</v>
          </cell>
        </row>
        <row r="1190">
          <cell r="A1190">
            <v>1187</v>
          </cell>
          <cell r="B1190" t="str">
            <v>COLCHACRETOS BAG E=300, 1.20 X 2.40</v>
          </cell>
          <cell r="C1190" t="str">
            <v>u</v>
          </cell>
          <cell r="D1190">
            <v>5.25</v>
          </cell>
          <cell r="E1190">
            <v>0</v>
          </cell>
          <cell r="F1190">
            <v>0</v>
          </cell>
        </row>
        <row r="1191">
          <cell r="A1191">
            <v>1188</v>
          </cell>
          <cell r="B1191" t="str">
            <v>COLCHACRETOS FP 100 (1.65 X 50 O 70 M DE LARGO)</v>
          </cell>
          <cell r="C1191" t="str">
            <v>m</v>
          </cell>
          <cell r="D1191">
            <v>11.65</v>
          </cell>
          <cell r="E1191">
            <v>0</v>
          </cell>
          <cell r="F1191">
            <v>0</v>
          </cell>
        </row>
        <row r="1192">
          <cell r="A1192">
            <v>1189</v>
          </cell>
          <cell r="B1192" t="str">
            <v>COLLAR DERIVACIÓN D= 50 MM SALIDA=1/2"</v>
          </cell>
          <cell r="C1192" t="str">
            <v>u</v>
          </cell>
          <cell r="D1192">
            <v>8.66</v>
          </cell>
          <cell r="E1192">
            <v>0</v>
          </cell>
          <cell r="F1192">
            <v>0</v>
          </cell>
        </row>
        <row r="1193">
          <cell r="A1193">
            <v>1190</v>
          </cell>
          <cell r="B1193" t="str">
            <v>COLLAR DERIVACIÓN D= 75 MM SALIDA=1/2"</v>
          </cell>
          <cell r="C1193" t="str">
            <v>u</v>
          </cell>
          <cell r="D1193">
            <v>11.26</v>
          </cell>
          <cell r="E1193">
            <v>0</v>
          </cell>
          <cell r="F1193">
            <v>0</v>
          </cell>
        </row>
        <row r="1194">
          <cell r="A1194">
            <v>1191</v>
          </cell>
          <cell r="B1194" t="str">
            <v>COLLAR DERIVACIÓN D=100 MM SALIDA=1/2"</v>
          </cell>
          <cell r="C1194" t="str">
            <v>u</v>
          </cell>
          <cell r="D1194">
            <v>14.38</v>
          </cell>
          <cell r="E1194">
            <v>0</v>
          </cell>
          <cell r="F1194">
            <v>0</v>
          </cell>
        </row>
        <row r="1195">
          <cell r="A1195">
            <v>1192</v>
          </cell>
          <cell r="B1195" t="str">
            <v>COLLAR DERIVACIÓN D=150 MM SALIDA=1/2"</v>
          </cell>
          <cell r="C1195" t="str">
            <v>u</v>
          </cell>
          <cell r="D1195">
            <v>17.329999999999998</v>
          </cell>
          <cell r="E1195">
            <v>0</v>
          </cell>
          <cell r="F1195">
            <v>0</v>
          </cell>
        </row>
        <row r="1196">
          <cell r="A1196">
            <v>1193</v>
          </cell>
          <cell r="B1196" t="str">
            <v>COLLAR DERIVACIÓN D=200 MM SALIDA=1/2"</v>
          </cell>
          <cell r="C1196" t="str">
            <v>u</v>
          </cell>
          <cell r="D1196">
            <v>21.66</v>
          </cell>
          <cell r="E1196">
            <v>0</v>
          </cell>
          <cell r="F1196">
            <v>0</v>
          </cell>
        </row>
        <row r="1197">
          <cell r="A1197">
            <v>1194</v>
          </cell>
          <cell r="B1197" t="str">
            <v>COLLAR DERIVACIÓN D=250 MM SALIDA=1/2"</v>
          </cell>
          <cell r="C1197" t="str">
            <v>u</v>
          </cell>
          <cell r="D1197">
            <v>50.2</v>
          </cell>
          <cell r="E1197">
            <v>0</v>
          </cell>
          <cell r="F1197">
            <v>0</v>
          </cell>
        </row>
        <row r="1198">
          <cell r="A1198">
            <v>1195</v>
          </cell>
          <cell r="B1198" t="str">
            <v>COLUMNA C1 L=6.5M A=100CM2</v>
          </cell>
          <cell r="C1198" t="str">
            <v>u</v>
          </cell>
          <cell r="D1198">
            <v>14.87</v>
          </cell>
          <cell r="E1198">
            <v>0</v>
          </cell>
          <cell r="F1198">
            <v>0</v>
          </cell>
        </row>
        <row r="1199">
          <cell r="A1199">
            <v>1196</v>
          </cell>
          <cell r="B1199" t="str">
            <v>COLUMNA C2 L=6.5M A=150CM2</v>
          </cell>
          <cell r="C1199" t="str">
            <v>u</v>
          </cell>
          <cell r="D1199">
            <v>15.4</v>
          </cell>
          <cell r="E1199">
            <v>0</v>
          </cell>
          <cell r="F1199">
            <v>0</v>
          </cell>
        </row>
        <row r="1200">
          <cell r="A1200">
            <v>1197</v>
          </cell>
          <cell r="B1200" t="str">
            <v>COLUMNA C3 L=6.5M A=225CM2</v>
          </cell>
          <cell r="C1200" t="str">
            <v>u</v>
          </cell>
          <cell r="D1200">
            <v>15.89</v>
          </cell>
          <cell r="E1200">
            <v>0</v>
          </cell>
          <cell r="F1200">
            <v>0</v>
          </cell>
        </row>
        <row r="1201">
          <cell r="A1201">
            <v>1198</v>
          </cell>
          <cell r="B1201" t="str">
            <v>COLUMNA C4 L=6.5M A=200CM2</v>
          </cell>
          <cell r="C1201" t="str">
            <v>u</v>
          </cell>
          <cell r="D1201">
            <v>24.35</v>
          </cell>
          <cell r="E1201">
            <v>0</v>
          </cell>
          <cell r="F1201">
            <v>0</v>
          </cell>
        </row>
        <row r="1202">
          <cell r="A1202">
            <v>1199</v>
          </cell>
          <cell r="B1202" t="str">
            <v>COLUMNAS DE MADERA TRATADA 15X15 CM</v>
          </cell>
          <cell r="C1202" t="str">
            <v>m</v>
          </cell>
          <cell r="D1202">
            <v>3</v>
          </cell>
          <cell r="E1202">
            <v>0</v>
          </cell>
          <cell r="F1202">
            <v>0</v>
          </cell>
        </row>
        <row r="1203">
          <cell r="A1203">
            <v>1200</v>
          </cell>
          <cell r="B1203" t="str">
            <v>COLUMNAS DE MADERA TRATADA 8X8 CM</v>
          </cell>
          <cell r="C1203" t="str">
            <v>m</v>
          </cell>
          <cell r="D1203">
            <v>3</v>
          </cell>
          <cell r="E1203">
            <v>0</v>
          </cell>
          <cell r="F1203">
            <v>0</v>
          </cell>
        </row>
        <row r="1204">
          <cell r="A1204">
            <v>1201</v>
          </cell>
          <cell r="B1204" t="str">
            <v>COLUMNAS PREFABRICADAS DE 3.30 MT TIPO A,B,C,D,E Y F</v>
          </cell>
          <cell r="C1204" t="str">
            <v>u</v>
          </cell>
          <cell r="D1204">
            <v>21.78</v>
          </cell>
          <cell r="E1204">
            <v>0</v>
          </cell>
          <cell r="F1204">
            <v>0</v>
          </cell>
        </row>
        <row r="1205">
          <cell r="A1205">
            <v>1202</v>
          </cell>
          <cell r="B1205" t="str">
            <v>COLUMNAS PREFABRICADAS DE INSTALACIONES ELECTRICAS E1</v>
          </cell>
          <cell r="C1205" t="str">
            <v>u</v>
          </cell>
          <cell r="D1205">
            <v>24.64</v>
          </cell>
          <cell r="E1205">
            <v>0</v>
          </cell>
          <cell r="F1205">
            <v>0</v>
          </cell>
        </row>
        <row r="1206">
          <cell r="A1206">
            <v>1203</v>
          </cell>
          <cell r="B1206" t="str">
            <v>COLUMNAS PREFABRICADAS DE INSTALACIONES ELECTRICAS E2</v>
          </cell>
          <cell r="C1206" t="str">
            <v>u</v>
          </cell>
          <cell r="D1206">
            <v>24.64</v>
          </cell>
          <cell r="E1206">
            <v>0</v>
          </cell>
          <cell r="F1206">
            <v>0</v>
          </cell>
        </row>
        <row r="1207">
          <cell r="A1207">
            <v>1204</v>
          </cell>
          <cell r="B1207" t="str">
            <v>COLUMNAS PREFABRICADAS DE INSTALACIONES ELECTRICAS E3</v>
          </cell>
          <cell r="C1207" t="str">
            <v>u</v>
          </cell>
          <cell r="D1207">
            <v>24.64</v>
          </cell>
          <cell r="E1207">
            <v>0</v>
          </cell>
          <cell r="F1207">
            <v>0</v>
          </cell>
        </row>
        <row r="1208">
          <cell r="A1208">
            <v>1205</v>
          </cell>
          <cell r="B1208" t="str">
            <v>COLUMNAS PREFABRICADAS DE INSTALACIONES ELECTRICAS E4</v>
          </cell>
          <cell r="C1208" t="str">
            <v>u</v>
          </cell>
          <cell r="D1208">
            <v>24.64</v>
          </cell>
          <cell r="E1208">
            <v>0</v>
          </cell>
          <cell r="F1208">
            <v>0</v>
          </cell>
        </row>
        <row r="1209">
          <cell r="A1209">
            <v>1206</v>
          </cell>
          <cell r="B1209" t="str">
            <v>COLUMNAS PREFABRICADAS DE INSTALACIONES ELECTRICAS E5</v>
          </cell>
          <cell r="C1209" t="str">
            <v>u</v>
          </cell>
          <cell r="D1209">
            <v>24.64</v>
          </cell>
          <cell r="E1209">
            <v>0</v>
          </cell>
          <cell r="F1209">
            <v>0</v>
          </cell>
        </row>
        <row r="1210">
          <cell r="A1210">
            <v>1207</v>
          </cell>
          <cell r="B1210" t="str">
            <v>COLUMNAS PREFABRICADAS DE INSTALACIONES ELECTRICAS E6</v>
          </cell>
          <cell r="C1210" t="str">
            <v>u</v>
          </cell>
          <cell r="D1210">
            <v>24.64</v>
          </cell>
          <cell r="E1210">
            <v>0</v>
          </cell>
          <cell r="F1210">
            <v>0</v>
          </cell>
        </row>
        <row r="1211">
          <cell r="A1211">
            <v>1208</v>
          </cell>
          <cell r="B1211" t="str">
            <v>COLUMNAS PREFABRICADAS DE INSTALACIONES ELECTRICAS E7</v>
          </cell>
          <cell r="C1211" t="str">
            <v>u</v>
          </cell>
          <cell r="D1211">
            <v>24.64</v>
          </cell>
          <cell r="E1211">
            <v>0</v>
          </cell>
          <cell r="F1211">
            <v>0</v>
          </cell>
        </row>
        <row r="1212">
          <cell r="A1212">
            <v>1209</v>
          </cell>
          <cell r="B1212" t="str">
            <v>CONCREMIX 40KG - INTACO DISENSA</v>
          </cell>
          <cell r="C1212" t="str">
            <v>saco</v>
          </cell>
          <cell r="D1212">
            <v>0</v>
          </cell>
          <cell r="E1212">
            <v>0</v>
          </cell>
          <cell r="F1212">
            <v>0</v>
          </cell>
        </row>
        <row r="1213">
          <cell r="A1213">
            <v>1210</v>
          </cell>
          <cell r="B1213" t="str">
            <v>CONDOREEMPASTE EXTERIOR</v>
          </cell>
          <cell r="C1213" t="str">
            <v>20 Kg</v>
          </cell>
          <cell r="D1213">
            <v>28.11</v>
          </cell>
          <cell r="E1213">
            <v>0</v>
          </cell>
          <cell r="F1213">
            <v>0</v>
          </cell>
        </row>
        <row r="1214">
          <cell r="A1214">
            <v>1211</v>
          </cell>
          <cell r="B1214" t="str">
            <v>CONDOREMPASTE INTERIOR</v>
          </cell>
          <cell r="C1214" t="str">
            <v>20 Kg</v>
          </cell>
          <cell r="D1214">
            <v>12.88</v>
          </cell>
          <cell r="E1214">
            <v>0</v>
          </cell>
          <cell r="F1214">
            <v>0</v>
          </cell>
        </row>
        <row r="1215">
          <cell r="A1215">
            <v>1212</v>
          </cell>
          <cell r="B1215" t="str">
            <v>CONDORESTUCO EXTERIORES</v>
          </cell>
          <cell r="C1215" t="str">
            <v>4000 cc</v>
          </cell>
          <cell r="D1215">
            <v>14.73</v>
          </cell>
          <cell r="E1215">
            <v>0</v>
          </cell>
          <cell r="F1215">
            <v>0</v>
          </cell>
        </row>
        <row r="1216">
          <cell r="A1216">
            <v>1213</v>
          </cell>
          <cell r="B1216" t="str">
            <v>CONDORESTUCO INTERIORES</v>
          </cell>
          <cell r="C1216" t="str">
            <v>4000 cc</v>
          </cell>
          <cell r="D1216">
            <v>11.17</v>
          </cell>
          <cell r="E1216">
            <v>0</v>
          </cell>
          <cell r="F1216">
            <v>0</v>
          </cell>
        </row>
        <row r="1217">
          <cell r="A1217">
            <v>1214</v>
          </cell>
          <cell r="B1217" t="str">
            <v>CONDUCTOR AISLADO POLIESTILENO CHAQUETA PVC 4AWG-SUBTERRANEA</v>
          </cell>
          <cell r="C1217" t="str">
            <v>m</v>
          </cell>
          <cell r="D1217">
            <v>1.3</v>
          </cell>
          <cell r="E1217">
            <v>0</v>
          </cell>
          <cell r="F1217">
            <v>0</v>
          </cell>
        </row>
        <row r="1218">
          <cell r="A1218">
            <v>1215</v>
          </cell>
          <cell r="B1218" t="str">
            <v>CONDUCTOR CU SOLIDO #4 AWG</v>
          </cell>
          <cell r="C1218" t="str">
            <v>m</v>
          </cell>
          <cell r="D1218">
            <v>1.1000000000000001</v>
          </cell>
          <cell r="E1218">
            <v>0</v>
          </cell>
          <cell r="F1218">
            <v>0</v>
          </cell>
        </row>
        <row r="1219">
          <cell r="A1219">
            <v>1216</v>
          </cell>
          <cell r="B1219" t="str">
            <v>CONDUCTOR DE ALUMINIO ASC #2 AWG</v>
          </cell>
          <cell r="C1219" t="str">
            <v>m</v>
          </cell>
          <cell r="D1219">
            <v>0.4</v>
          </cell>
          <cell r="E1219">
            <v>0</v>
          </cell>
          <cell r="F1219">
            <v>0</v>
          </cell>
        </row>
        <row r="1220">
          <cell r="A1220">
            <v>1217</v>
          </cell>
          <cell r="B1220" t="str">
            <v>CONDUCTOR DE ALUMINIO ASC #4 AWG</v>
          </cell>
          <cell r="C1220" t="str">
            <v>m</v>
          </cell>
          <cell r="D1220">
            <v>0.27</v>
          </cell>
          <cell r="E1220">
            <v>0</v>
          </cell>
          <cell r="F1220">
            <v>0</v>
          </cell>
        </row>
        <row r="1221">
          <cell r="A1221">
            <v>1218</v>
          </cell>
          <cell r="B1221" t="str">
            <v>CONDUCTOR DE COBRE DESNUDO #1/0 AWG</v>
          </cell>
          <cell r="C1221" t="str">
            <v>m</v>
          </cell>
          <cell r="D1221">
            <v>2</v>
          </cell>
          <cell r="E1221">
            <v>0</v>
          </cell>
          <cell r="F1221">
            <v>0</v>
          </cell>
        </row>
        <row r="1222">
          <cell r="A1222">
            <v>1219</v>
          </cell>
          <cell r="B1222" t="str">
            <v>CONDUCTOR DE COBRE DESNUDO #2 AWG</v>
          </cell>
          <cell r="C1222" t="str">
            <v>m</v>
          </cell>
          <cell r="D1222">
            <v>1.2</v>
          </cell>
          <cell r="E1222">
            <v>0</v>
          </cell>
          <cell r="F1222">
            <v>0</v>
          </cell>
        </row>
        <row r="1223">
          <cell r="A1223">
            <v>1220</v>
          </cell>
          <cell r="B1223" t="str">
            <v>CONDUCTOR DE COBRE PARA 15KV #2AWG</v>
          </cell>
          <cell r="C1223" t="str">
            <v>m</v>
          </cell>
          <cell r="D1223">
            <v>5</v>
          </cell>
          <cell r="E1223">
            <v>0</v>
          </cell>
          <cell r="F1223">
            <v>0</v>
          </cell>
        </row>
        <row r="1224">
          <cell r="A1224">
            <v>1221</v>
          </cell>
          <cell r="B1224" t="str">
            <v>CONDUCTOR DE COBRE TIPO TW #12</v>
          </cell>
          <cell r="C1224" t="str">
            <v>m</v>
          </cell>
          <cell r="D1224">
            <v>0.2</v>
          </cell>
          <cell r="E1224">
            <v>0</v>
          </cell>
          <cell r="F1224">
            <v>0</v>
          </cell>
        </row>
        <row r="1225">
          <cell r="A1225">
            <v>1222</v>
          </cell>
          <cell r="B1225" t="str">
            <v>CONDUCTOR DE COBRE TTU #2/0 AWG</v>
          </cell>
          <cell r="C1225" t="str">
            <v>m</v>
          </cell>
          <cell r="D1225">
            <v>3</v>
          </cell>
          <cell r="E1225">
            <v>0</v>
          </cell>
          <cell r="F1225">
            <v>0</v>
          </cell>
        </row>
        <row r="1226">
          <cell r="A1226">
            <v>1223</v>
          </cell>
          <cell r="B1226" t="str">
            <v>CONDUCTOR DE COBRE TTU #8 AWG</v>
          </cell>
          <cell r="C1226" t="str">
            <v>m</v>
          </cell>
          <cell r="D1226">
            <v>1</v>
          </cell>
          <cell r="E1226">
            <v>0</v>
          </cell>
          <cell r="F1226">
            <v>0</v>
          </cell>
        </row>
        <row r="1227">
          <cell r="A1227">
            <v>1224</v>
          </cell>
          <cell r="B1227" t="str">
            <v>CONDUCTOR DE COBRE TTU 4/0 AWG</v>
          </cell>
          <cell r="C1227" t="str">
            <v>m</v>
          </cell>
          <cell r="D1227">
            <v>2.15</v>
          </cell>
          <cell r="E1227">
            <v>0</v>
          </cell>
          <cell r="F1227">
            <v>0</v>
          </cell>
        </row>
        <row r="1228">
          <cell r="A1228">
            <v>1225</v>
          </cell>
          <cell r="B1228" t="str">
            <v>CONDUCTOR DESNUDO CU #4AWG</v>
          </cell>
          <cell r="C1228" t="str">
            <v>m</v>
          </cell>
          <cell r="D1228">
            <v>0.22</v>
          </cell>
          <cell r="E1228">
            <v>0</v>
          </cell>
          <cell r="F1228">
            <v>0</v>
          </cell>
        </row>
        <row r="1229">
          <cell r="A1229">
            <v>1226</v>
          </cell>
          <cell r="B1229" t="str">
            <v>CONECTOR P/CONDUIT C/ TUERCA 1" PLASTIGAMA</v>
          </cell>
          <cell r="C1229" t="str">
            <v>u</v>
          </cell>
          <cell r="D1229">
            <v>0.72</v>
          </cell>
          <cell r="E1229">
            <v>0</v>
          </cell>
          <cell r="F1229">
            <v>0</v>
          </cell>
        </row>
        <row r="1230">
          <cell r="A1230">
            <v>1227</v>
          </cell>
          <cell r="B1230" t="str">
            <v>CONECTOR P/CONDUIT C/ TUERCA 1/2" PLASTIGAMA</v>
          </cell>
          <cell r="C1230" t="str">
            <v>u</v>
          </cell>
          <cell r="D1230">
            <v>0.39</v>
          </cell>
          <cell r="E1230">
            <v>0</v>
          </cell>
          <cell r="F1230">
            <v>0</v>
          </cell>
        </row>
        <row r="1231">
          <cell r="A1231">
            <v>1228</v>
          </cell>
          <cell r="B1231" t="str">
            <v>CONECTOR P/CONDUIT C/ TUERCA 3/4" PLASTIGAMA</v>
          </cell>
          <cell r="C1231" t="str">
            <v>u</v>
          </cell>
          <cell r="D1231">
            <v>0.49</v>
          </cell>
          <cell r="E1231">
            <v>0</v>
          </cell>
          <cell r="F1231">
            <v>0</v>
          </cell>
        </row>
        <row r="1232">
          <cell r="A1232">
            <v>1229</v>
          </cell>
          <cell r="B1232" t="str">
            <v>CONECTOR P/L/S 1"</v>
          </cell>
          <cell r="C1232" t="str">
            <v>u</v>
          </cell>
          <cell r="D1232">
            <v>0.4</v>
          </cell>
          <cell r="E1232">
            <v>0</v>
          </cell>
          <cell r="F1232">
            <v>0</v>
          </cell>
        </row>
        <row r="1233">
          <cell r="A1233">
            <v>1230</v>
          </cell>
          <cell r="B1233" t="str">
            <v>CONECTOR RJ-45</v>
          </cell>
          <cell r="C1233" t="str">
            <v>u</v>
          </cell>
          <cell r="D1233">
            <v>0.5</v>
          </cell>
          <cell r="E1233">
            <v>0</v>
          </cell>
          <cell r="F1233">
            <v>0</v>
          </cell>
        </row>
        <row r="1234">
          <cell r="A1234">
            <v>1231</v>
          </cell>
          <cell r="B1234" t="str">
            <v>CONECTOR TERMINAL TIPO TALON #2/0 AWG</v>
          </cell>
          <cell r="C1234" t="str">
            <v>u</v>
          </cell>
          <cell r="D1234">
            <v>2</v>
          </cell>
          <cell r="E1234">
            <v>0</v>
          </cell>
          <cell r="F1234">
            <v>0</v>
          </cell>
        </row>
        <row r="1235">
          <cell r="A1235">
            <v>1232</v>
          </cell>
          <cell r="B1235" t="str">
            <v>CONECTOR TERMINAL TIPO TALON #4/0 AWG</v>
          </cell>
          <cell r="C1235" t="str">
            <v>u</v>
          </cell>
          <cell r="D1235">
            <v>2</v>
          </cell>
          <cell r="E1235">
            <v>0</v>
          </cell>
          <cell r="F1235">
            <v>0</v>
          </cell>
        </row>
        <row r="1236">
          <cell r="A1236">
            <v>1233</v>
          </cell>
          <cell r="B1236" t="str">
            <v>CONECTORES EMT 1 1/2"</v>
          </cell>
          <cell r="C1236" t="str">
            <v>u</v>
          </cell>
          <cell r="D1236">
            <v>1.85</v>
          </cell>
          <cell r="E1236">
            <v>0</v>
          </cell>
          <cell r="F1236">
            <v>0</v>
          </cell>
        </row>
        <row r="1237">
          <cell r="A1237">
            <v>1234</v>
          </cell>
          <cell r="B1237" t="str">
            <v>CONECTORES EMT 1 1/4"</v>
          </cell>
          <cell r="C1237" t="str">
            <v>u</v>
          </cell>
          <cell r="D1237">
            <v>1.44</v>
          </cell>
          <cell r="E1237">
            <v>0</v>
          </cell>
          <cell r="F1237">
            <v>0</v>
          </cell>
        </row>
        <row r="1238">
          <cell r="A1238">
            <v>1235</v>
          </cell>
          <cell r="B1238" t="str">
            <v>CONECTORES EMT 1"</v>
          </cell>
          <cell r="C1238" t="str">
            <v>u</v>
          </cell>
          <cell r="D1238">
            <v>0.56999999999999995</v>
          </cell>
          <cell r="E1238">
            <v>0</v>
          </cell>
          <cell r="F1238">
            <v>0</v>
          </cell>
        </row>
        <row r="1239">
          <cell r="A1239">
            <v>1236</v>
          </cell>
          <cell r="B1239" t="str">
            <v>CONECTORES EMT 1/2"</v>
          </cell>
          <cell r="C1239" t="str">
            <v>u</v>
          </cell>
          <cell r="D1239">
            <v>0.32</v>
          </cell>
          <cell r="E1239">
            <v>0</v>
          </cell>
          <cell r="F1239">
            <v>0</v>
          </cell>
        </row>
        <row r="1240">
          <cell r="A1240">
            <v>1237</v>
          </cell>
          <cell r="B1240" t="str">
            <v>CONECTORES EMT 2"</v>
          </cell>
          <cell r="C1240" t="str">
            <v>u</v>
          </cell>
          <cell r="D1240">
            <v>2.42</v>
          </cell>
          <cell r="E1240">
            <v>0</v>
          </cell>
          <cell r="F1240">
            <v>0</v>
          </cell>
        </row>
        <row r="1241">
          <cell r="A1241">
            <v>1238</v>
          </cell>
          <cell r="B1241" t="str">
            <v>CONECTORES EMT 3"</v>
          </cell>
          <cell r="C1241" t="str">
            <v>u</v>
          </cell>
          <cell r="D1241">
            <v>8.83</v>
          </cell>
          <cell r="E1241">
            <v>0</v>
          </cell>
          <cell r="F1241">
            <v>0</v>
          </cell>
        </row>
        <row r="1242">
          <cell r="A1242">
            <v>1239</v>
          </cell>
          <cell r="B1242" t="str">
            <v>CONECTORES EMT 3/4"</v>
          </cell>
          <cell r="C1242" t="str">
            <v>u</v>
          </cell>
          <cell r="D1242">
            <v>0.45</v>
          </cell>
          <cell r="E1242">
            <v>0</v>
          </cell>
          <cell r="F1242">
            <v>0</v>
          </cell>
        </row>
        <row r="1243">
          <cell r="A1243">
            <v>1240</v>
          </cell>
          <cell r="B1243" t="str">
            <v>CONECTORES EMT 4"</v>
          </cell>
          <cell r="C1243" t="str">
            <v>u</v>
          </cell>
          <cell r="D1243">
            <v>6.93</v>
          </cell>
          <cell r="E1243">
            <v>0</v>
          </cell>
          <cell r="F1243">
            <v>0</v>
          </cell>
        </row>
        <row r="1244">
          <cell r="A1244">
            <v>1241</v>
          </cell>
          <cell r="B1244" t="str">
            <v>CONECTORES SUPERFICIE</v>
          </cell>
          <cell r="C1244" t="str">
            <v>u</v>
          </cell>
          <cell r="D1244">
            <v>5.9</v>
          </cell>
          <cell r="E1244">
            <v>0</v>
          </cell>
          <cell r="F1244">
            <v>0</v>
          </cell>
        </row>
        <row r="1245">
          <cell r="A1245">
            <v>1242</v>
          </cell>
          <cell r="B1245" t="str">
            <v>COPA BAÑO - LATON BRILLANTE</v>
          </cell>
          <cell r="C1245" t="str">
            <v>u</v>
          </cell>
          <cell r="D1245">
            <v>23.86</v>
          </cell>
          <cell r="E1245">
            <v>0</v>
          </cell>
          <cell r="F1245">
            <v>0</v>
          </cell>
        </row>
        <row r="1246">
          <cell r="A1246">
            <v>1243</v>
          </cell>
          <cell r="B1246" t="str">
            <v>COPA DORMITORIO - LATON BRILLANTE</v>
          </cell>
          <cell r="C1246" t="str">
            <v>u</v>
          </cell>
          <cell r="D1246">
            <v>28</v>
          </cell>
          <cell r="E1246">
            <v>0</v>
          </cell>
          <cell r="F1246">
            <v>0</v>
          </cell>
        </row>
        <row r="1247">
          <cell r="A1247">
            <v>1244</v>
          </cell>
          <cell r="B1247" t="str">
            <v>COPA PRINCIPAL - LATON BRILLANTE</v>
          </cell>
          <cell r="C1247" t="str">
            <v>u</v>
          </cell>
          <cell r="D1247">
            <v>34.72</v>
          </cell>
          <cell r="E1247">
            <v>0</v>
          </cell>
          <cell r="F1247">
            <v>0</v>
          </cell>
        </row>
        <row r="1248">
          <cell r="A1248">
            <v>1245</v>
          </cell>
          <cell r="B1248" t="str">
            <v>CORCHO PROYECTADO ISOLCORK 12KG</v>
          </cell>
          <cell r="C1248" t="str">
            <v>u</v>
          </cell>
          <cell r="D1248">
            <v>149.75</v>
          </cell>
          <cell r="E1248">
            <v>0</v>
          </cell>
          <cell r="F1248">
            <v>0</v>
          </cell>
        </row>
        <row r="1249">
          <cell r="A1249">
            <v>1246</v>
          </cell>
          <cell r="B1249" t="str">
            <v>CORDON ASFALTICO</v>
          </cell>
          <cell r="C1249" t="str">
            <v>m</v>
          </cell>
          <cell r="D1249">
            <v>0.22</v>
          </cell>
          <cell r="E1249">
            <v>0</v>
          </cell>
          <cell r="F1249">
            <v>0</v>
          </cell>
        </row>
        <row r="1250">
          <cell r="A1250">
            <v>1247</v>
          </cell>
          <cell r="B1250" t="str">
            <v>CORDÓN DETONANTE 10 GR.</v>
          </cell>
          <cell r="C1250" t="str">
            <v>500m</v>
          </cell>
          <cell r="D1250">
            <v>190.96</v>
          </cell>
          <cell r="E1250">
            <v>0</v>
          </cell>
          <cell r="F1250">
            <v>0</v>
          </cell>
        </row>
        <row r="1251">
          <cell r="A1251">
            <v>1248</v>
          </cell>
          <cell r="B1251" t="str">
            <v>CORDÓN DETONANTE 5 GR.</v>
          </cell>
          <cell r="C1251" t="str">
            <v>500m</v>
          </cell>
          <cell r="D1251">
            <v>154</v>
          </cell>
          <cell r="E1251">
            <v>0</v>
          </cell>
          <cell r="F1251">
            <v>0</v>
          </cell>
        </row>
        <row r="1252">
          <cell r="A1252">
            <v>1249</v>
          </cell>
          <cell r="B1252" t="str">
            <v>CORDON MODULAR CAT /A 3FT</v>
          </cell>
          <cell r="C1252" t="str">
            <v>u</v>
          </cell>
          <cell r="D1252">
            <v>26</v>
          </cell>
          <cell r="E1252">
            <v>0</v>
          </cell>
          <cell r="F1252">
            <v>0</v>
          </cell>
        </row>
        <row r="1253">
          <cell r="A1253">
            <v>1250</v>
          </cell>
          <cell r="B1253" t="str">
            <v>CORDON MODULAR CAT 7A 7FT</v>
          </cell>
          <cell r="C1253" t="str">
            <v>u</v>
          </cell>
          <cell r="D1253">
            <v>28.99</v>
          </cell>
          <cell r="E1253">
            <v>0</v>
          </cell>
          <cell r="F1253">
            <v>0</v>
          </cell>
        </row>
        <row r="1254">
          <cell r="A1254">
            <v>1251</v>
          </cell>
          <cell r="B1254" t="str">
            <v>CORREA "G" 100X50X15X2MM, PESO=20.4 KG.</v>
          </cell>
          <cell r="C1254" t="str">
            <v>kg</v>
          </cell>
          <cell r="D1254">
            <v>1.19</v>
          </cell>
          <cell r="E1254">
            <v>0</v>
          </cell>
          <cell r="F1254">
            <v>0</v>
          </cell>
        </row>
        <row r="1255">
          <cell r="A1255">
            <v>1252</v>
          </cell>
          <cell r="B1255" t="str">
            <v>CORREA "G" 100X50X15X2MM, PESO=20.43K</v>
          </cell>
          <cell r="C1255" t="str">
            <v>kg</v>
          </cell>
          <cell r="D1255">
            <v>1.36</v>
          </cell>
          <cell r="E1255">
            <v>0</v>
          </cell>
          <cell r="F1255">
            <v>0</v>
          </cell>
        </row>
        <row r="1256">
          <cell r="A1256">
            <v>1253</v>
          </cell>
          <cell r="B1256" t="str">
            <v>CORREA "G" 100X50X15X3MM</v>
          </cell>
          <cell r="C1256" t="str">
            <v>6m</v>
          </cell>
          <cell r="D1256">
            <v>27.4</v>
          </cell>
          <cell r="E1256">
            <v>0</v>
          </cell>
          <cell r="F1256">
            <v>0</v>
          </cell>
        </row>
        <row r="1257">
          <cell r="A1257">
            <v>1254</v>
          </cell>
          <cell r="B1257" t="str">
            <v>CORREA "G" 100X50X15X3MM, PESO=29.7 KG.</v>
          </cell>
          <cell r="C1257" t="str">
            <v>kg</v>
          </cell>
          <cell r="D1257">
            <v>1.19</v>
          </cell>
          <cell r="E1257">
            <v>0</v>
          </cell>
          <cell r="F1257">
            <v>0</v>
          </cell>
        </row>
        <row r="1258">
          <cell r="A1258">
            <v>1255</v>
          </cell>
          <cell r="B1258" t="str">
            <v>CORREA "G" 100X50X15X3MM, PESO=29.71K</v>
          </cell>
          <cell r="C1258" t="str">
            <v>kg</v>
          </cell>
          <cell r="D1258">
            <v>1.34</v>
          </cell>
          <cell r="E1258">
            <v>0</v>
          </cell>
          <cell r="F1258">
            <v>0</v>
          </cell>
        </row>
        <row r="1259">
          <cell r="A1259">
            <v>1256</v>
          </cell>
          <cell r="B1259" t="str">
            <v>CORREA "G" 125X50X15X2MM, PESO=22.80 KG.</v>
          </cell>
          <cell r="C1259" t="str">
            <v>kg</v>
          </cell>
          <cell r="D1259">
            <v>1.21</v>
          </cell>
          <cell r="E1259">
            <v>0</v>
          </cell>
          <cell r="F1259">
            <v>0</v>
          </cell>
        </row>
        <row r="1260">
          <cell r="A1260">
            <v>1257</v>
          </cell>
          <cell r="B1260" t="str">
            <v>CORREA "G" 125X50X15X2MM, PESO=22.80K</v>
          </cell>
          <cell r="C1260" t="str">
            <v>kg</v>
          </cell>
          <cell r="D1260">
            <v>1.36</v>
          </cell>
          <cell r="E1260">
            <v>0</v>
          </cell>
          <cell r="F1260">
            <v>0</v>
          </cell>
        </row>
        <row r="1261">
          <cell r="A1261">
            <v>1258</v>
          </cell>
          <cell r="B1261" t="str">
            <v>CORREA "G" 125X50X15X3MM, PESO=33.24 KG.</v>
          </cell>
          <cell r="C1261" t="str">
            <v>kg</v>
          </cell>
          <cell r="D1261">
            <v>1.21</v>
          </cell>
          <cell r="E1261">
            <v>0</v>
          </cell>
          <cell r="F1261">
            <v>0</v>
          </cell>
        </row>
        <row r="1262">
          <cell r="A1262">
            <v>1259</v>
          </cell>
          <cell r="B1262" t="str">
            <v>CORREA "G" 125X50X15X3MM, PESO=39.90K</v>
          </cell>
          <cell r="C1262" t="str">
            <v>kg</v>
          </cell>
          <cell r="D1262">
            <v>1.34</v>
          </cell>
          <cell r="E1262">
            <v>0</v>
          </cell>
          <cell r="F1262">
            <v>0</v>
          </cell>
        </row>
        <row r="1263">
          <cell r="A1263">
            <v>1260</v>
          </cell>
          <cell r="B1263" t="str">
            <v>CORREA "G" 150X50X15X2MM, PESO=25.14 KG.</v>
          </cell>
          <cell r="C1263" t="str">
            <v>kg</v>
          </cell>
          <cell r="D1263">
            <v>1.21</v>
          </cell>
          <cell r="E1263">
            <v>0</v>
          </cell>
          <cell r="F1263">
            <v>0</v>
          </cell>
        </row>
        <row r="1264">
          <cell r="A1264">
            <v>1261</v>
          </cell>
          <cell r="B1264" t="str">
            <v>CORREA "G" 150X50X15X2MM, PESO=25.14K</v>
          </cell>
          <cell r="C1264" t="str">
            <v>kg</v>
          </cell>
          <cell r="D1264">
            <v>1.36</v>
          </cell>
          <cell r="E1264">
            <v>0</v>
          </cell>
          <cell r="F1264">
            <v>0</v>
          </cell>
        </row>
        <row r="1265">
          <cell r="A1265">
            <v>1262</v>
          </cell>
          <cell r="B1265" t="str">
            <v>CORREA "G" 150X50X15X3MM, PESO=36.78 KG.</v>
          </cell>
          <cell r="C1265" t="str">
            <v>kg</v>
          </cell>
          <cell r="D1265">
            <v>1.24</v>
          </cell>
          <cell r="E1265">
            <v>0</v>
          </cell>
          <cell r="F1265">
            <v>0</v>
          </cell>
        </row>
        <row r="1266">
          <cell r="A1266">
            <v>1263</v>
          </cell>
          <cell r="B1266" t="str">
            <v>CORREA "G" 150X50X15X3MM, PESO=36.78K</v>
          </cell>
          <cell r="C1266" t="str">
            <v>kg</v>
          </cell>
          <cell r="D1266">
            <v>1.34</v>
          </cell>
          <cell r="E1266">
            <v>0</v>
          </cell>
          <cell r="F1266">
            <v>0</v>
          </cell>
        </row>
        <row r="1267">
          <cell r="A1267">
            <v>1264</v>
          </cell>
          <cell r="B1267" t="str">
            <v>CORREA "G" 200X50X15X2MM, PESO=29.85K</v>
          </cell>
          <cell r="C1267" t="str">
            <v>kg</v>
          </cell>
          <cell r="D1267">
            <v>1.36</v>
          </cell>
          <cell r="E1267">
            <v>0</v>
          </cell>
          <cell r="F1267">
            <v>0</v>
          </cell>
        </row>
        <row r="1268">
          <cell r="A1268">
            <v>1265</v>
          </cell>
          <cell r="B1268" t="str">
            <v>CORREA "G" 200X50X15X2MM, PESO=29.94 KG.</v>
          </cell>
          <cell r="C1268" t="str">
            <v>kg</v>
          </cell>
          <cell r="D1268">
            <v>1.24</v>
          </cell>
          <cell r="E1268">
            <v>0</v>
          </cell>
          <cell r="F1268">
            <v>0</v>
          </cell>
        </row>
        <row r="1269">
          <cell r="A1269">
            <v>1266</v>
          </cell>
          <cell r="B1269" t="str">
            <v>CORREA "G" 200X50X15X3MM, PESO=43.84K</v>
          </cell>
          <cell r="C1269" t="str">
            <v>kg</v>
          </cell>
          <cell r="D1269">
            <v>1.34</v>
          </cell>
          <cell r="E1269">
            <v>0</v>
          </cell>
          <cell r="F1269">
            <v>0</v>
          </cell>
        </row>
        <row r="1270">
          <cell r="A1270">
            <v>1267</v>
          </cell>
          <cell r="B1270" t="str">
            <v>CORREA "G" 200X50X15X3MM, PESO=43.86 KG.</v>
          </cell>
          <cell r="C1270" t="str">
            <v>kg</v>
          </cell>
          <cell r="D1270">
            <v>1.24</v>
          </cell>
          <cell r="E1270">
            <v>0</v>
          </cell>
          <cell r="F1270">
            <v>0</v>
          </cell>
        </row>
        <row r="1271">
          <cell r="A1271">
            <v>1268</v>
          </cell>
          <cell r="B1271" t="str">
            <v>CORREA "G" 80X40X15X2MM, PESO=16.66K</v>
          </cell>
          <cell r="C1271" t="str">
            <v>kg</v>
          </cell>
          <cell r="D1271">
            <v>1.36</v>
          </cell>
          <cell r="E1271">
            <v>0</v>
          </cell>
          <cell r="F1271">
            <v>0</v>
          </cell>
        </row>
        <row r="1272">
          <cell r="A1272">
            <v>1269</v>
          </cell>
          <cell r="B1272" t="str">
            <v>CORREA "G" 80X40X15X2MM, PESO=16.68 KG.</v>
          </cell>
          <cell r="C1272" t="str">
            <v>kg</v>
          </cell>
          <cell r="D1272">
            <v>1.19</v>
          </cell>
          <cell r="E1272">
            <v>0</v>
          </cell>
          <cell r="F1272">
            <v>0</v>
          </cell>
        </row>
        <row r="1273">
          <cell r="A1273">
            <v>1270</v>
          </cell>
          <cell r="B1273" t="str">
            <v>CORREA "G" 80X40X15X3MM, PESO=24.06 KG.</v>
          </cell>
          <cell r="C1273" t="str">
            <v>kg</v>
          </cell>
          <cell r="D1273">
            <v>1.19</v>
          </cell>
          <cell r="E1273">
            <v>0</v>
          </cell>
          <cell r="F1273">
            <v>0</v>
          </cell>
        </row>
        <row r="1274">
          <cell r="A1274">
            <v>1271</v>
          </cell>
          <cell r="B1274" t="str">
            <v>CORREA "G" 80X40X15X3MM, PESO=24.06K</v>
          </cell>
          <cell r="C1274" t="str">
            <v>kg</v>
          </cell>
          <cell r="D1274">
            <v>1.34</v>
          </cell>
          <cell r="E1274">
            <v>0</v>
          </cell>
          <cell r="F1274">
            <v>0</v>
          </cell>
        </row>
        <row r="1275">
          <cell r="A1275">
            <v>1272</v>
          </cell>
          <cell r="B1275" t="str">
            <v>CORREA G 0.60 X 30 X 10 X 1.8 MM - KUBIEC DISENSA</v>
          </cell>
          <cell r="C1275" t="str">
            <v>u</v>
          </cell>
          <cell r="D1275">
            <v>0</v>
          </cell>
          <cell r="E1275">
            <v>0</v>
          </cell>
          <cell r="F1275">
            <v>0</v>
          </cell>
        </row>
        <row r="1276">
          <cell r="A1276">
            <v>1273</v>
          </cell>
          <cell r="B1276" t="str">
            <v>CORREA G 0.60 X 30 X 10 X 2.0 MM - KUBIEC DISENSA</v>
          </cell>
          <cell r="C1276" t="str">
            <v>u</v>
          </cell>
          <cell r="D1276">
            <v>0</v>
          </cell>
          <cell r="E1276">
            <v>0</v>
          </cell>
          <cell r="F1276">
            <v>0</v>
          </cell>
        </row>
        <row r="1277">
          <cell r="A1277">
            <v>1274</v>
          </cell>
          <cell r="B1277" t="str">
            <v>CORREA G 0.80 X 40 X 15 X 1.8 MM - KUBIEC DISENSA</v>
          </cell>
          <cell r="C1277" t="str">
            <v>u</v>
          </cell>
          <cell r="D1277">
            <v>0</v>
          </cell>
          <cell r="E1277">
            <v>0</v>
          </cell>
          <cell r="F1277">
            <v>0</v>
          </cell>
        </row>
        <row r="1278">
          <cell r="A1278">
            <v>1275</v>
          </cell>
          <cell r="B1278" t="str">
            <v>CORREA G 0.80 X 40 X 15 X 2.0 MM - KUBIEC DISENSA</v>
          </cell>
          <cell r="C1278" t="str">
            <v>u</v>
          </cell>
          <cell r="D1278">
            <v>0</v>
          </cell>
          <cell r="E1278">
            <v>0</v>
          </cell>
          <cell r="F1278">
            <v>0</v>
          </cell>
        </row>
        <row r="1279">
          <cell r="A1279">
            <v>1276</v>
          </cell>
          <cell r="B1279" t="str">
            <v>CORREA G 060 X 30 X 10 X 1.40 X 6M - IPAC DISENSA</v>
          </cell>
          <cell r="C1279" t="str">
            <v>u</v>
          </cell>
          <cell r="D1279">
            <v>0</v>
          </cell>
          <cell r="E1279">
            <v>0</v>
          </cell>
          <cell r="F1279">
            <v>0</v>
          </cell>
        </row>
        <row r="1280">
          <cell r="A1280">
            <v>1277</v>
          </cell>
          <cell r="B1280" t="str">
            <v>CORREA G 060 X 30 X 10 X 1.50 X 6M - IPAC DISENSA</v>
          </cell>
          <cell r="C1280" t="str">
            <v>u</v>
          </cell>
          <cell r="D1280">
            <v>10.14</v>
          </cell>
          <cell r="E1280">
            <v>0</v>
          </cell>
          <cell r="F1280">
            <v>0</v>
          </cell>
        </row>
        <row r="1281">
          <cell r="A1281">
            <v>1278</v>
          </cell>
          <cell r="B1281" t="str">
            <v>CORREA G 060 X 30 X 10 X 1.70 X 6M - IPAC DISENSA</v>
          </cell>
          <cell r="C1281" t="str">
            <v>u</v>
          </cell>
          <cell r="D1281">
            <v>0</v>
          </cell>
          <cell r="E1281">
            <v>0</v>
          </cell>
          <cell r="F1281">
            <v>0</v>
          </cell>
        </row>
        <row r="1282">
          <cell r="A1282">
            <v>1279</v>
          </cell>
          <cell r="B1282" t="str">
            <v>CORREA G 060 X 30 X 10 X 1.80 X 6M - IPAC DISENSA</v>
          </cell>
          <cell r="C1282" t="str">
            <v>u</v>
          </cell>
          <cell r="D1282">
            <v>10.43</v>
          </cell>
          <cell r="E1282">
            <v>0</v>
          </cell>
          <cell r="F1282">
            <v>0</v>
          </cell>
        </row>
        <row r="1283">
          <cell r="A1283">
            <v>1280</v>
          </cell>
          <cell r="B1283" t="str">
            <v>CORREA G 060 X 30 X 10 X 2.00 X 6M - IPAC DISENSA</v>
          </cell>
          <cell r="C1283" t="str">
            <v>u</v>
          </cell>
          <cell r="D1283">
            <v>10.64</v>
          </cell>
          <cell r="E1283">
            <v>0</v>
          </cell>
          <cell r="F1283">
            <v>0</v>
          </cell>
        </row>
        <row r="1284">
          <cell r="A1284">
            <v>1281</v>
          </cell>
          <cell r="B1284" t="str">
            <v>CORREA G 080 X 40 X 15 X 1.40 X 6M - IPAC DISENSA</v>
          </cell>
          <cell r="C1284" t="str">
            <v>u</v>
          </cell>
          <cell r="D1284">
            <v>0</v>
          </cell>
          <cell r="E1284">
            <v>0</v>
          </cell>
          <cell r="F1284">
            <v>0</v>
          </cell>
        </row>
        <row r="1285">
          <cell r="A1285">
            <v>1282</v>
          </cell>
          <cell r="B1285" t="str">
            <v>CORREA G 080 X 40 X 15 X 1.50 X 6M - IPAC DISENSA</v>
          </cell>
          <cell r="C1285" t="str">
            <v>u</v>
          </cell>
          <cell r="D1285">
            <v>14.13</v>
          </cell>
          <cell r="E1285">
            <v>0</v>
          </cell>
          <cell r="F1285">
            <v>0</v>
          </cell>
        </row>
        <row r="1286">
          <cell r="A1286">
            <v>1283</v>
          </cell>
          <cell r="B1286" t="str">
            <v>CORREA G 080 X 40 X 15 X 1.80 X 6M - IPAC DISENSA</v>
          </cell>
          <cell r="C1286" t="str">
            <v>u</v>
          </cell>
          <cell r="D1286">
            <v>14.59</v>
          </cell>
          <cell r="E1286">
            <v>0</v>
          </cell>
          <cell r="F1286">
            <v>0</v>
          </cell>
        </row>
        <row r="1287">
          <cell r="A1287">
            <v>1284</v>
          </cell>
          <cell r="B1287" t="str">
            <v>CORREA G 080 X 40 X 15 X 2.00 X 6M - IPAC DISENSA</v>
          </cell>
          <cell r="C1287" t="str">
            <v>u</v>
          </cell>
          <cell r="D1287">
            <v>15.83</v>
          </cell>
          <cell r="E1287">
            <v>0</v>
          </cell>
          <cell r="F1287">
            <v>0</v>
          </cell>
        </row>
        <row r="1288">
          <cell r="A1288">
            <v>1285</v>
          </cell>
          <cell r="B1288" t="str">
            <v>CORREA G 080 X 40 X 15 X 3.00 X 6M - IPAC DISENSA</v>
          </cell>
          <cell r="C1288" t="str">
            <v>u</v>
          </cell>
          <cell r="D1288">
            <v>22.9</v>
          </cell>
          <cell r="E1288">
            <v>0</v>
          </cell>
          <cell r="F1288">
            <v>0</v>
          </cell>
        </row>
        <row r="1289">
          <cell r="A1289">
            <v>1286</v>
          </cell>
          <cell r="B1289" t="str">
            <v>CORREA G 1.00 X 50 X 15 X 1.8 MM - KUBIEC DISENSA</v>
          </cell>
          <cell r="C1289" t="str">
            <v>u</v>
          </cell>
          <cell r="D1289">
            <v>17.23</v>
          </cell>
          <cell r="E1289">
            <v>0</v>
          </cell>
          <cell r="F1289">
            <v>0</v>
          </cell>
        </row>
        <row r="1290">
          <cell r="A1290">
            <v>1287</v>
          </cell>
          <cell r="B1290" t="str">
            <v>CORREA G 1.00 X 50 X 15 X 3.0 MM - KUBIEC DISENSA</v>
          </cell>
          <cell r="C1290" t="str">
            <v>u</v>
          </cell>
          <cell r="D1290">
            <v>26.93</v>
          </cell>
          <cell r="E1290">
            <v>0</v>
          </cell>
          <cell r="F1290">
            <v>0</v>
          </cell>
        </row>
        <row r="1291">
          <cell r="A1291">
            <v>1288</v>
          </cell>
          <cell r="B1291" t="str">
            <v>CORREA G 100 X 50 X 15 X 2.00 X 6M - IPAC DISENSA</v>
          </cell>
          <cell r="C1291" t="str">
            <v>u</v>
          </cell>
          <cell r="D1291">
            <v>19.37</v>
          </cell>
          <cell r="E1291">
            <v>0</v>
          </cell>
          <cell r="F1291">
            <v>0</v>
          </cell>
        </row>
        <row r="1292">
          <cell r="A1292">
            <v>1289</v>
          </cell>
          <cell r="B1292" t="str">
            <v>CORREA G 100 X 50 X 15 X 3.00 X 6M - IPAC DISENSA</v>
          </cell>
          <cell r="C1292" t="str">
            <v>u</v>
          </cell>
          <cell r="D1292">
            <v>28.21</v>
          </cell>
          <cell r="E1292">
            <v>0</v>
          </cell>
          <cell r="F1292">
            <v>0</v>
          </cell>
        </row>
        <row r="1293">
          <cell r="A1293">
            <v>1290</v>
          </cell>
          <cell r="B1293" t="str">
            <v>CORREA G 125 X 50 X 15 X 3.00 X 6M - IPAC DISENSA</v>
          </cell>
          <cell r="C1293" t="str">
            <v>u</v>
          </cell>
          <cell r="D1293">
            <v>31.57</v>
          </cell>
          <cell r="E1293">
            <v>0</v>
          </cell>
          <cell r="F1293">
            <v>0</v>
          </cell>
        </row>
        <row r="1294">
          <cell r="A1294">
            <v>1291</v>
          </cell>
          <cell r="B1294" t="str">
            <v>CORREA G 150 X 50 X 15 X 2.00 X 6M - IPAC DISENSA</v>
          </cell>
          <cell r="C1294" t="str">
            <v>u</v>
          </cell>
          <cell r="D1294">
            <v>22.79</v>
          </cell>
          <cell r="E1294">
            <v>0</v>
          </cell>
          <cell r="F1294">
            <v>0</v>
          </cell>
        </row>
        <row r="1295">
          <cell r="A1295">
            <v>1292</v>
          </cell>
          <cell r="B1295" t="str">
            <v>CORREA G 150 X 50 X 15 X 3.00 X 6M - IPAC DISENSA</v>
          </cell>
          <cell r="C1295" t="str">
            <v>u</v>
          </cell>
          <cell r="D1295">
            <v>33.33</v>
          </cell>
          <cell r="E1295">
            <v>0</v>
          </cell>
          <cell r="F1295">
            <v>0</v>
          </cell>
        </row>
        <row r="1296">
          <cell r="A1296">
            <v>1293</v>
          </cell>
          <cell r="B1296" t="str">
            <v>CORREA G 200 X 50 X 15 X 2.00 X 6M - IPAC DISENSA</v>
          </cell>
          <cell r="C1296" t="str">
            <v>u</v>
          </cell>
          <cell r="D1296">
            <v>39.299999999999997</v>
          </cell>
          <cell r="E1296">
            <v>0</v>
          </cell>
          <cell r="F1296">
            <v>0</v>
          </cell>
        </row>
        <row r="1297">
          <cell r="A1297">
            <v>1294</v>
          </cell>
          <cell r="B1297" t="str">
            <v>CORREA G 200 X 50 X 15 X 3.00 X 6M - IPAC DISENSA</v>
          </cell>
          <cell r="C1297" t="str">
            <v>u</v>
          </cell>
          <cell r="D1297">
            <v>29.53</v>
          </cell>
          <cell r="E1297">
            <v>0</v>
          </cell>
          <cell r="F1297">
            <v>0</v>
          </cell>
        </row>
        <row r="1298">
          <cell r="A1298">
            <v>1295</v>
          </cell>
          <cell r="B1298" t="str">
            <v>CORTINA 1.20 X 1.60 M ENRROLLABLE TRANSLUCIDA PLASTICLOSET</v>
          </cell>
          <cell r="C1298" t="str">
            <v>u</v>
          </cell>
          <cell r="D1298">
            <v>61.6</v>
          </cell>
          <cell r="E1298">
            <v>0</v>
          </cell>
          <cell r="F1298">
            <v>0</v>
          </cell>
        </row>
        <row r="1299">
          <cell r="A1299">
            <v>1296</v>
          </cell>
          <cell r="B1299" t="str">
            <v>CRUCETA HIERRO "I" DE 60X60X5MMX1.50M</v>
          </cell>
          <cell r="C1299" t="str">
            <v>u</v>
          </cell>
          <cell r="D1299">
            <v>17</v>
          </cell>
          <cell r="E1299">
            <v>0</v>
          </cell>
          <cell r="F1299">
            <v>0</v>
          </cell>
        </row>
        <row r="1300">
          <cell r="A1300">
            <v>1297</v>
          </cell>
          <cell r="B1300" t="str">
            <v>CRUCETA HIERRO "I" DE 60X60X5MMX1.80M</v>
          </cell>
          <cell r="C1300" t="str">
            <v>u</v>
          </cell>
          <cell r="D1300">
            <v>21</v>
          </cell>
          <cell r="E1300">
            <v>0</v>
          </cell>
          <cell r="F1300">
            <v>0</v>
          </cell>
        </row>
        <row r="1301">
          <cell r="A1301">
            <v>1298</v>
          </cell>
          <cell r="B1301" t="str">
            <v>CRUCETA HIERRO "I" DE 60X60X6MMX1.20M</v>
          </cell>
          <cell r="C1301" t="str">
            <v>u</v>
          </cell>
          <cell r="D1301">
            <v>17</v>
          </cell>
          <cell r="E1301">
            <v>0</v>
          </cell>
          <cell r="F1301">
            <v>0</v>
          </cell>
        </row>
        <row r="1302">
          <cell r="A1302">
            <v>1299</v>
          </cell>
          <cell r="B1302" t="str">
            <v>CRUCETA HIERRO "I" DE 75X75X6MMX2.30M</v>
          </cell>
          <cell r="C1302" t="str">
            <v>u</v>
          </cell>
          <cell r="D1302">
            <v>32.5</v>
          </cell>
          <cell r="E1302">
            <v>0</v>
          </cell>
          <cell r="F1302">
            <v>0</v>
          </cell>
        </row>
        <row r="1303">
          <cell r="A1303">
            <v>1300</v>
          </cell>
          <cell r="B1303" t="str">
            <v>CRUCETA HIERRO "U" DE 100X50X6MMX2.30M</v>
          </cell>
          <cell r="C1303" t="str">
            <v>u</v>
          </cell>
          <cell r="D1303">
            <v>65</v>
          </cell>
          <cell r="E1303">
            <v>0</v>
          </cell>
          <cell r="F1303">
            <v>0</v>
          </cell>
        </row>
        <row r="1304">
          <cell r="A1304">
            <v>1301</v>
          </cell>
          <cell r="B1304" t="str">
            <v>CRUZ IPS DE 1"</v>
          </cell>
          <cell r="C1304" t="str">
            <v>u</v>
          </cell>
          <cell r="D1304">
            <v>4.03</v>
          </cell>
          <cell r="E1304">
            <v>0</v>
          </cell>
          <cell r="F1304">
            <v>0</v>
          </cell>
        </row>
        <row r="1305">
          <cell r="A1305">
            <v>1302</v>
          </cell>
          <cell r="B1305" t="str">
            <v>CRUZ IPS DE 1/2"</v>
          </cell>
          <cell r="C1305" t="str">
            <v>u</v>
          </cell>
          <cell r="D1305">
            <v>1.21</v>
          </cell>
          <cell r="E1305">
            <v>0</v>
          </cell>
          <cell r="F1305">
            <v>0</v>
          </cell>
        </row>
        <row r="1306">
          <cell r="A1306">
            <v>1303</v>
          </cell>
          <cell r="B1306" t="str">
            <v>CRUZ IPS DE 3/4"</v>
          </cell>
          <cell r="C1306" t="str">
            <v>u</v>
          </cell>
          <cell r="D1306">
            <v>1.94</v>
          </cell>
          <cell r="E1306">
            <v>0</v>
          </cell>
          <cell r="F1306">
            <v>0</v>
          </cell>
        </row>
        <row r="1307">
          <cell r="A1307">
            <v>1304</v>
          </cell>
          <cell r="B1307" t="str">
            <v>CRUZ PVC (DESAGÜE) 110 MM</v>
          </cell>
          <cell r="C1307" t="str">
            <v>u</v>
          </cell>
          <cell r="D1307">
            <v>30.79</v>
          </cell>
          <cell r="E1307">
            <v>0</v>
          </cell>
          <cell r="F1307">
            <v>0</v>
          </cell>
        </row>
        <row r="1308">
          <cell r="A1308">
            <v>1305</v>
          </cell>
          <cell r="B1308" t="str">
            <v>CRUZ PVC (DESAGÜE) 200 MM</v>
          </cell>
          <cell r="C1308" t="str">
            <v>u</v>
          </cell>
          <cell r="D1308">
            <v>26.5</v>
          </cell>
          <cell r="E1308">
            <v>0</v>
          </cell>
          <cell r="F1308">
            <v>0</v>
          </cell>
        </row>
        <row r="1309">
          <cell r="A1309">
            <v>1306</v>
          </cell>
          <cell r="B1309" t="str">
            <v>CRUZ PVC (DESAGÜE) 50 MM</v>
          </cell>
          <cell r="C1309" t="str">
            <v>u</v>
          </cell>
          <cell r="D1309">
            <v>13.48</v>
          </cell>
          <cell r="E1309">
            <v>0</v>
          </cell>
          <cell r="F1309">
            <v>0</v>
          </cell>
        </row>
        <row r="1310">
          <cell r="A1310">
            <v>1307</v>
          </cell>
          <cell r="B1310" t="str">
            <v>CRUZ PVC (DESAGÜE) 75 MM</v>
          </cell>
          <cell r="C1310" t="str">
            <v>u</v>
          </cell>
          <cell r="D1310">
            <v>19.95</v>
          </cell>
          <cell r="E1310">
            <v>0</v>
          </cell>
          <cell r="F1310">
            <v>0</v>
          </cell>
        </row>
        <row r="1311">
          <cell r="A1311">
            <v>1308</v>
          </cell>
          <cell r="B1311" t="str">
            <v>CRUZ PVC INY-ACOPLE UZ 63MM PG PLASTIGAMA</v>
          </cell>
          <cell r="C1311" t="str">
            <v>u</v>
          </cell>
          <cell r="D1311">
            <v>24.87</v>
          </cell>
          <cell r="E1311">
            <v>0</v>
          </cell>
          <cell r="F1311">
            <v>0</v>
          </cell>
        </row>
        <row r="1312">
          <cell r="A1312">
            <v>1309</v>
          </cell>
          <cell r="B1312" t="str">
            <v>CRUZ PVC INY-ACOPLE UZ 90MM PG PLASTIGAMA</v>
          </cell>
          <cell r="C1312" t="str">
            <v>u</v>
          </cell>
          <cell r="D1312">
            <v>72.39</v>
          </cell>
          <cell r="E1312">
            <v>0</v>
          </cell>
          <cell r="F1312">
            <v>0</v>
          </cell>
        </row>
        <row r="1313">
          <cell r="A1313">
            <v>1310</v>
          </cell>
          <cell r="B1313" t="str">
            <v>CUARTÓN 4 X 2</v>
          </cell>
          <cell r="C1313" t="str">
            <v>u</v>
          </cell>
          <cell r="D1313">
            <v>1.5</v>
          </cell>
          <cell r="E1313">
            <v>0</v>
          </cell>
          <cell r="F1313">
            <v>0</v>
          </cell>
        </row>
        <row r="1314">
          <cell r="A1314">
            <v>1311</v>
          </cell>
          <cell r="B1314" t="str">
            <v>CUARTÓN 4 X 4</v>
          </cell>
          <cell r="C1314" t="str">
            <v>u</v>
          </cell>
          <cell r="D1314">
            <v>2</v>
          </cell>
          <cell r="E1314">
            <v>0</v>
          </cell>
          <cell r="F1314">
            <v>0</v>
          </cell>
        </row>
        <row r="1315">
          <cell r="A1315">
            <v>1312</v>
          </cell>
          <cell r="B1315" t="str">
            <v>CUARTÓN 4 X 5</v>
          </cell>
          <cell r="C1315" t="str">
            <v>u</v>
          </cell>
          <cell r="D1315">
            <v>2.11</v>
          </cell>
          <cell r="E1315">
            <v>0</v>
          </cell>
          <cell r="F1315">
            <v>0</v>
          </cell>
        </row>
        <row r="1316">
          <cell r="A1316">
            <v>1313</v>
          </cell>
          <cell r="B1316" t="str">
            <v>CUARTÓN 4 X 6</v>
          </cell>
          <cell r="C1316" t="str">
            <v>u</v>
          </cell>
          <cell r="D1316">
            <v>2.5</v>
          </cell>
          <cell r="E1316">
            <v>0</v>
          </cell>
          <cell r="F1316">
            <v>0</v>
          </cell>
        </row>
        <row r="1317">
          <cell r="A1317">
            <v>1314</v>
          </cell>
          <cell r="B1317" t="str">
            <v>CUARTÓN 4 X 8</v>
          </cell>
          <cell r="C1317" t="str">
            <v>u</v>
          </cell>
          <cell r="D1317">
            <v>4</v>
          </cell>
          <cell r="E1317">
            <v>0</v>
          </cell>
          <cell r="F1317">
            <v>0</v>
          </cell>
        </row>
        <row r="1318">
          <cell r="A1318">
            <v>1315</v>
          </cell>
          <cell r="B1318" t="str">
            <v>CUARTÓN 5 X 5</v>
          </cell>
          <cell r="C1318" t="str">
            <v>u</v>
          </cell>
          <cell r="D1318">
            <v>5</v>
          </cell>
          <cell r="E1318">
            <v>0</v>
          </cell>
          <cell r="F1318">
            <v>0</v>
          </cell>
        </row>
        <row r="1319">
          <cell r="A1319">
            <v>1316</v>
          </cell>
          <cell r="B1319" t="str">
            <v>CUARTÓN DURO 4 METROS DISENSA</v>
          </cell>
          <cell r="C1319" t="str">
            <v>u</v>
          </cell>
          <cell r="D1319">
            <v>5.6</v>
          </cell>
          <cell r="E1319">
            <v>0</v>
          </cell>
          <cell r="F1319">
            <v>0</v>
          </cell>
        </row>
        <row r="1320">
          <cell r="A1320">
            <v>1317</v>
          </cell>
          <cell r="B1320" t="str">
            <v>CUARTÓN SEMIDURO 6 CM X 4 CM X 4 M DISENSA</v>
          </cell>
          <cell r="C1320" t="str">
            <v>u</v>
          </cell>
          <cell r="D1320">
            <v>3.58</v>
          </cell>
          <cell r="E1320">
            <v>0</v>
          </cell>
          <cell r="F1320">
            <v>0</v>
          </cell>
        </row>
        <row r="1321">
          <cell r="A1321">
            <v>1318</v>
          </cell>
          <cell r="B1321" t="str">
            <v>CUARTONES 2X3X4 CHANUL</v>
          </cell>
          <cell r="C1321" t="str">
            <v>u</v>
          </cell>
          <cell r="D1321">
            <v>7</v>
          </cell>
          <cell r="E1321">
            <v>0</v>
          </cell>
          <cell r="F1321">
            <v>0</v>
          </cell>
        </row>
        <row r="1322">
          <cell r="A1322">
            <v>1319</v>
          </cell>
          <cell r="B1322" t="str">
            <v>CUARTONES DE ENCOFRADO</v>
          </cell>
          <cell r="C1322" t="str">
            <v>u</v>
          </cell>
          <cell r="D1322">
            <v>4</v>
          </cell>
          <cell r="E1322">
            <v>0</v>
          </cell>
          <cell r="F1322">
            <v>0</v>
          </cell>
        </row>
        <row r="1323">
          <cell r="A1323">
            <v>1320</v>
          </cell>
          <cell r="B1323" t="str">
            <v>CUBIERTAS ECOLÓGICAS (SISTEMA DE DRENAJE)</v>
          </cell>
          <cell r="C1323" t="str">
            <v>m2</v>
          </cell>
          <cell r="D1323">
            <v>42.56</v>
          </cell>
          <cell r="E1323">
            <v>0</v>
          </cell>
          <cell r="F1323">
            <v>0</v>
          </cell>
        </row>
        <row r="1324">
          <cell r="A1324">
            <v>1321</v>
          </cell>
          <cell r="B1324" t="str">
            <v>CUMBRERO ALUTECHO 0.30 X 407 X 3M - KUBIEC DISENSA</v>
          </cell>
          <cell r="C1324" t="str">
            <v>u</v>
          </cell>
          <cell r="D1324">
            <v>5.39</v>
          </cell>
          <cell r="E1324">
            <v>0</v>
          </cell>
          <cell r="F1324">
            <v>0</v>
          </cell>
        </row>
        <row r="1325">
          <cell r="A1325">
            <v>1322</v>
          </cell>
          <cell r="B1325" t="str">
            <v>CUMBRERO AR-2000 E=0,45 MM</v>
          </cell>
          <cell r="C1325" t="str">
            <v>ML</v>
          </cell>
          <cell r="D1325">
            <v>9.9499999999999993</v>
          </cell>
          <cell r="E1325">
            <v>0</v>
          </cell>
          <cell r="F1325">
            <v>0</v>
          </cell>
        </row>
        <row r="1326">
          <cell r="A1326">
            <v>1323</v>
          </cell>
          <cell r="B1326" t="str">
            <v>CUMBRERO ANCHO 0.30/407/30</v>
          </cell>
          <cell r="C1326" t="str">
            <v>u</v>
          </cell>
          <cell r="D1326">
            <v>9.23</v>
          </cell>
          <cell r="E1326">
            <v>0</v>
          </cell>
          <cell r="F1326">
            <v>0</v>
          </cell>
        </row>
        <row r="1327">
          <cell r="A1327">
            <v>1324</v>
          </cell>
          <cell r="B1327" t="str">
            <v>CUMBRERO CABALLETE 0.80M (ANCHO) TERRACOTA/BLANCO</v>
          </cell>
          <cell r="C1327" t="str">
            <v>u</v>
          </cell>
          <cell r="D1327">
            <v>16.91</v>
          </cell>
          <cell r="E1327">
            <v>0</v>
          </cell>
          <cell r="F1327">
            <v>0</v>
          </cell>
        </row>
        <row r="1328">
          <cell r="A1328">
            <v>1325</v>
          </cell>
          <cell r="B1328" t="str">
            <v>CUMBRERO GALVAL.E=0.30MM ANCHO ÚTIL =407MM</v>
          </cell>
          <cell r="C1328" t="str">
            <v>m</v>
          </cell>
          <cell r="D1328">
            <v>2.79</v>
          </cell>
          <cell r="E1328">
            <v>0</v>
          </cell>
          <cell r="F1328">
            <v>0</v>
          </cell>
        </row>
        <row r="1329">
          <cell r="A1329">
            <v>1326</v>
          </cell>
          <cell r="B1329" t="str">
            <v>CUMBRERO GALVAL.E=0.40MM ANCHO ÚTIL =610MM</v>
          </cell>
          <cell r="C1329" t="str">
            <v>m</v>
          </cell>
          <cell r="D1329">
            <v>5.47</v>
          </cell>
          <cell r="E1329">
            <v>0</v>
          </cell>
          <cell r="F1329">
            <v>0</v>
          </cell>
        </row>
        <row r="1330">
          <cell r="A1330">
            <v>1327</v>
          </cell>
          <cell r="B1330" t="str">
            <v>CUMBRERO METÁLICO TERMOACÚSTICO PREPINTADO</v>
          </cell>
          <cell r="C1330" t="str">
            <v>ml</v>
          </cell>
          <cell r="D1330">
            <v>4.03</v>
          </cell>
          <cell r="E1330">
            <v>0</v>
          </cell>
          <cell r="F1330">
            <v>0</v>
          </cell>
        </row>
        <row r="1331">
          <cell r="A1331">
            <v>1328</v>
          </cell>
          <cell r="B1331" t="str">
            <v>CUMBRERO PREPINTADO E=0.40MM ANCHO ÚTIL =610MM</v>
          </cell>
          <cell r="C1331" t="str">
            <v>m</v>
          </cell>
          <cell r="D1331">
            <v>6.36</v>
          </cell>
          <cell r="E1331">
            <v>0</v>
          </cell>
          <cell r="F1331">
            <v>0</v>
          </cell>
        </row>
        <row r="1332">
          <cell r="A1332">
            <v>1329</v>
          </cell>
          <cell r="B1332" t="str">
            <v>CUMBRERO ROJO TEJA 0.45MM D=375MM L=1.10M - ROOFTEC DISENSA</v>
          </cell>
          <cell r="C1332" t="str">
            <v>u</v>
          </cell>
          <cell r="D1332">
            <v>0</v>
          </cell>
          <cell r="E1332">
            <v>0</v>
          </cell>
          <cell r="F1332">
            <v>0</v>
          </cell>
        </row>
        <row r="1333">
          <cell r="A1333">
            <v>1330</v>
          </cell>
          <cell r="B1333" t="str">
            <v>CUMBRERO TIPO ESTILPANEL</v>
          </cell>
          <cell r="C1333" t="str">
            <v>m</v>
          </cell>
          <cell r="D1333">
            <v>4</v>
          </cell>
          <cell r="E1333">
            <v>0</v>
          </cell>
          <cell r="F1333">
            <v>0</v>
          </cell>
        </row>
        <row r="1334">
          <cell r="A1334">
            <v>1331</v>
          </cell>
          <cell r="B1334" t="str">
            <v>CUMBRERO UNIVERSAL DE TOL 0.78M (ANCHO) TERRACOTA/BLANCO</v>
          </cell>
          <cell r="C1334" t="str">
            <v>u</v>
          </cell>
          <cell r="D1334">
            <v>10.95</v>
          </cell>
          <cell r="E1334">
            <v>0</v>
          </cell>
          <cell r="F1334">
            <v>0</v>
          </cell>
        </row>
        <row r="1335">
          <cell r="A1335">
            <v>1332</v>
          </cell>
          <cell r="B1335" t="str">
            <v>CUMBRERO UNIVERSAL GRIS CEMENTO</v>
          </cell>
          <cell r="C1335" t="str">
            <v>ml</v>
          </cell>
          <cell r="D1335">
            <v>2.25</v>
          </cell>
          <cell r="E1335">
            <v>0</v>
          </cell>
          <cell r="F1335">
            <v>0</v>
          </cell>
        </row>
        <row r="1336">
          <cell r="A1336">
            <v>1333</v>
          </cell>
          <cell r="B1336" t="str">
            <v>CUMBRERO UNIVERSAL NORMAL (NEGRO, ROJO, LADRILLO, TABACO)</v>
          </cell>
          <cell r="C1336" t="str">
            <v>ml</v>
          </cell>
          <cell r="D1336">
            <v>2.95</v>
          </cell>
          <cell r="E1336">
            <v>0</v>
          </cell>
          <cell r="F1336">
            <v>0</v>
          </cell>
        </row>
        <row r="1337">
          <cell r="A1337">
            <v>1334</v>
          </cell>
          <cell r="B1337" t="str">
            <v>CUMBRERO UNIVERSAL SUPER (NEGRO, ROJO, LADRILLO, TABACO)</v>
          </cell>
          <cell r="C1337" t="str">
            <v>ml</v>
          </cell>
          <cell r="D1337">
            <v>3.29</v>
          </cell>
          <cell r="E1337">
            <v>0</v>
          </cell>
          <cell r="F1337">
            <v>0</v>
          </cell>
        </row>
        <row r="1338">
          <cell r="A1338">
            <v>1335</v>
          </cell>
          <cell r="B1338" t="str">
            <v>CUÑAS (SYMONS) RENTECO</v>
          </cell>
          <cell r="C1338" t="str">
            <v>u/dia</v>
          </cell>
          <cell r="D1338">
            <v>0.01</v>
          </cell>
          <cell r="E1338">
            <v>0</v>
          </cell>
          <cell r="F1338">
            <v>0</v>
          </cell>
        </row>
        <row r="1339">
          <cell r="A1339">
            <v>1336</v>
          </cell>
          <cell r="B1339" t="str">
            <v>CUÑAS (SYMONS) RENTECO</v>
          </cell>
          <cell r="C1339" t="str">
            <v>u/mes</v>
          </cell>
          <cell r="D1339">
            <v>0.16</v>
          </cell>
          <cell r="E1339">
            <v>0</v>
          </cell>
          <cell r="F1339">
            <v>0</v>
          </cell>
        </row>
        <row r="1340">
          <cell r="A1340">
            <v>1337</v>
          </cell>
          <cell r="B1340" t="str">
            <v>CUÑAS SYMONS ENC.METALICO MURO</v>
          </cell>
          <cell r="C1340" t="str">
            <v>u/dia</v>
          </cell>
          <cell r="D1340">
            <v>0.09</v>
          </cell>
          <cell r="E1340">
            <v>0</v>
          </cell>
          <cell r="F1340">
            <v>0</v>
          </cell>
        </row>
        <row r="1341">
          <cell r="A1341">
            <v>1338</v>
          </cell>
          <cell r="B1341" t="str">
            <v>CURADOR CONCENTRADO SOLKUR</v>
          </cell>
          <cell r="C1341" t="str">
            <v>Lt</v>
          </cell>
          <cell r="D1341">
            <v>2.23</v>
          </cell>
          <cell r="E1341">
            <v>0</v>
          </cell>
          <cell r="F1341">
            <v>0</v>
          </cell>
        </row>
        <row r="1342">
          <cell r="A1342">
            <v>1339</v>
          </cell>
          <cell r="B1342" t="str">
            <v>CURADOR CONSEAL</v>
          </cell>
          <cell r="C1342" t="str">
            <v>Lt</v>
          </cell>
          <cell r="D1342">
            <v>1.21</v>
          </cell>
          <cell r="E1342">
            <v>0</v>
          </cell>
          <cell r="F1342">
            <v>0</v>
          </cell>
        </row>
        <row r="1343">
          <cell r="A1343">
            <v>1340</v>
          </cell>
          <cell r="B1343" t="str">
            <v>CURADOR CURINSOL</v>
          </cell>
          <cell r="C1343" t="str">
            <v>20 kg</v>
          </cell>
          <cell r="D1343">
            <v>32.19</v>
          </cell>
          <cell r="E1343">
            <v>0</v>
          </cell>
          <cell r="F1343">
            <v>0</v>
          </cell>
        </row>
        <row r="1344">
          <cell r="A1344">
            <v>1341</v>
          </cell>
          <cell r="B1344" t="str">
            <v>DANUBIO AZUL (30X30) COMERCIAL</v>
          </cell>
          <cell r="C1344" t="str">
            <v>m2</v>
          </cell>
          <cell r="D1344">
            <v>9.4600000000000009</v>
          </cell>
          <cell r="E1344">
            <v>0</v>
          </cell>
          <cell r="F1344">
            <v>0</v>
          </cell>
        </row>
        <row r="1345">
          <cell r="A1345">
            <v>1342</v>
          </cell>
          <cell r="B1345" t="str">
            <v>DANUBIO AZUL (30X30) ECONOMICA</v>
          </cell>
          <cell r="C1345" t="str">
            <v>m2</v>
          </cell>
          <cell r="D1345">
            <v>7.1</v>
          </cell>
          <cell r="E1345">
            <v>0</v>
          </cell>
          <cell r="F1345">
            <v>0</v>
          </cell>
        </row>
        <row r="1346">
          <cell r="A1346">
            <v>1343</v>
          </cell>
          <cell r="B1346" t="str">
            <v>DANUBIO AZUL (30X30) EXPORTACION</v>
          </cell>
          <cell r="C1346" t="str">
            <v>m2</v>
          </cell>
          <cell r="D1346">
            <v>11.83</v>
          </cell>
          <cell r="E1346">
            <v>0</v>
          </cell>
          <cell r="F1346">
            <v>0</v>
          </cell>
        </row>
        <row r="1347">
          <cell r="A1347">
            <v>1344</v>
          </cell>
          <cell r="B1347" t="str">
            <v>DECOCEM  1,22 MTS X 2,44 MTS X 12 MM</v>
          </cell>
          <cell r="C1347" t="str">
            <v>pln</v>
          </cell>
          <cell r="D1347">
            <v>30.13</v>
          </cell>
          <cell r="E1347">
            <v>0</v>
          </cell>
          <cell r="F1347">
            <v>0</v>
          </cell>
        </row>
        <row r="1348">
          <cell r="A1348">
            <v>1345</v>
          </cell>
          <cell r="B1348" t="str">
            <v>DESAGÜE AUTOMÁTICO CR, PARA HIDROMASAJE (LÍNEA PLASMADE)</v>
          </cell>
          <cell r="C1348" t="str">
            <v>u</v>
          </cell>
          <cell r="D1348">
            <v>136.30000000000001</v>
          </cell>
          <cell r="E1348">
            <v>0</v>
          </cell>
          <cell r="F1348">
            <v>0</v>
          </cell>
        </row>
        <row r="1349">
          <cell r="A1349">
            <v>1346</v>
          </cell>
          <cell r="B1349" t="str">
            <v>DESAGÜE CON CANASTILLA. MEDIDAS 1 1/2" X 3 1/2".</v>
          </cell>
          <cell r="C1349" t="str">
            <v>u</v>
          </cell>
          <cell r="D1349">
            <v>15.39</v>
          </cell>
          <cell r="E1349">
            <v>0</v>
          </cell>
          <cell r="F1349">
            <v>0</v>
          </cell>
        </row>
        <row r="1350">
          <cell r="A1350">
            <v>1347</v>
          </cell>
          <cell r="B1350" t="str">
            <v>DESAGÜE DE BRONCE CON TAPA FIJA. CR</v>
          </cell>
          <cell r="C1350" t="str">
            <v>u</v>
          </cell>
          <cell r="D1350">
            <v>32.1</v>
          </cell>
          <cell r="E1350">
            <v>0</v>
          </cell>
          <cell r="F1350">
            <v>0</v>
          </cell>
        </row>
        <row r="1351">
          <cell r="A1351">
            <v>1348</v>
          </cell>
          <cell r="B1351" t="str">
            <v>DESAGÜE DE RESINA ACETAL CON PISTÓN AUTOMÁTICO. MEDIDA 1 1/4".</v>
          </cell>
          <cell r="C1351" t="str">
            <v>u</v>
          </cell>
          <cell r="D1351">
            <v>14.54</v>
          </cell>
          <cell r="E1351">
            <v>0</v>
          </cell>
          <cell r="F1351">
            <v>0</v>
          </cell>
        </row>
        <row r="1352">
          <cell r="A1352">
            <v>1349</v>
          </cell>
          <cell r="B1352" t="str">
            <v>DESAGÜE DE RESINA ACETAL CON REJILLA. MEDIDA 1 1/4".</v>
          </cell>
          <cell r="C1352" t="str">
            <v>u</v>
          </cell>
          <cell r="D1352">
            <v>2.78</v>
          </cell>
          <cell r="E1352">
            <v>0</v>
          </cell>
          <cell r="F1352">
            <v>0</v>
          </cell>
        </row>
        <row r="1353">
          <cell r="A1353">
            <v>1350</v>
          </cell>
          <cell r="B1353" t="str">
            <v>DESINFECTANTE PARA MADERA</v>
          </cell>
          <cell r="C1353" t="str">
            <v>gl</v>
          </cell>
          <cell r="D1353">
            <v>39.200000000000003</v>
          </cell>
          <cell r="E1353">
            <v>0</v>
          </cell>
          <cell r="F1353">
            <v>0</v>
          </cell>
        </row>
        <row r="1354">
          <cell r="A1354">
            <v>1351</v>
          </cell>
          <cell r="B1354" t="str">
            <v>DESMOLDANTE DEMIX</v>
          </cell>
          <cell r="C1354" t="str">
            <v>Lt</v>
          </cell>
          <cell r="D1354">
            <v>1.51</v>
          </cell>
          <cell r="E1354">
            <v>0</v>
          </cell>
          <cell r="F1354">
            <v>0</v>
          </cell>
        </row>
        <row r="1355">
          <cell r="A1355">
            <v>1352</v>
          </cell>
          <cell r="B1355" t="str">
            <v>DESMOLDANTE MAXIKOTE DS</v>
          </cell>
          <cell r="C1355" t="str">
            <v>4 kg</v>
          </cell>
          <cell r="D1355">
            <v>8.31</v>
          </cell>
          <cell r="E1355">
            <v>0</v>
          </cell>
          <cell r="F1355">
            <v>0</v>
          </cell>
        </row>
        <row r="1356">
          <cell r="A1356">
            <v>1353</v>
          </cell>
          <cell r="B1356" t="str">
            <v>DESOXIQUIM</v>
          </cell>
          <cell r="C1356" t="str">
            <v>gal</v>
          </cell>
          <cell r="D1356">
            <v>8.6199999999999992</v>
          </cell>
          <cell r="E1356">
            <v>0</v>
          </cell>
          <cell r="F1356">
            <v>0</v>
          </cell>
        </row>
        <row r="1357">
          <cell r="A1357">
            <v>1354</v>
          </cell>
          <cell r="B1357" t="str">
            <v>DETECTOR DE HUMO CON SILENCIADOR</v>
          </cell>
          <cell r="C1357" t="str">
            <v>u</v>
          </cell>
          <cell r="D1357">
            <v>10.35</v>
          </cell>
          <cell r="E1357">
            <v>0</v>
          </cell>
          <cell r="F1357">
            <v>0</v>
          </cell>
        </row>
        <row r="1358">
          <cell r="A1358">
            <v>1355</v>
          </cell>
          <cell r="B1358" t="str">
            <v>DETECTOR DE PH Y CLORO (TEST KIT)</v>
          </cell>
          <cell r="C1358" t="str">
            <v>Jgo.</v>
          </cell>
          <cell r="D1358">
            <v>8.8000000000000007</v>
          </cell>
          <cell r="E1358">
            <v>0</v>
          </cell>
          <cell r="F1358">
            <v>0</v>
          </cell>
        </row>
        <row r="1359">
          <cell r="A1359">
            <v>1356</v>
          </cell>
          <cell r="B1359" t="str">
            <v>DETERGENTE EN POLVO</v>
          </cell>
          <cell r="C1359" t="str">
            <v>kg</v>
          </cell>
          <cell r="D1359">
            <v>3</v>
          </cell>
          <cell r="E1359">
            <v>0</v>
          </cell>
          <cell r="F1359">
            <v>0</v>
          </cell>
        </row>
        <row r="1360">
          <cell r="A1360">
            <v>1357</v>
          </cell>
          <cell r="B1360" t="str">
            <v>DICRÒICO 75W</v>
          </cell>
          <cell r="C1360" t="str">
            <v>u</v>
          </cell>
          <cell r="D1360">
            <v>2.75</v>
          </cell>
          <cell r="E1360">
            <v>0</v>
          </cell>
          <cell r="F1360">
            <v>0</v>
          </cell>
        </row>
        <row r="1361">
          <cell r="A1361">
            <v>1358</v>
          </cell>
          <cell r="B1361" t="str">
            <v>DIESEL</v>
          </cell>
          <cell r="C1361" t="str">
            <v>gal</v>
          </cell>
          <cell r="D1361">
            <v>1.03</v>
          </cell>
          <cell r="E1361">
            <v>0</v>
          </cell>
          <cell r="F1361">
            <v>0</v>
          </cell>
        </row>
        <row r="1362">
          <cell r="A1362">
            <v>1359</v>
          </cell>
          <cell r="B1362" t="str">
            <v>DIFUSORES DE SUMINISTRO CON DAMPER 10"X10" (PARA VENTIALACION)</v>
          </cell>
          <cell r="C1362" t="str">
            <v>u</v>
          </cell>
          <cell r="D1362">
            <v>16.829999999999998</v>
          </cell>
          <cell r="E1362">
            <v>0</v>
          </cell>
          <cell r="F1362">
            <v>0</v>
          </cell>
        </row>
        <row r="1363">
          <cell r="A1363">
            <v>1360</v>
          </cell>
          <cell r="B1363" t="str">
            <v>DIFUSORES DE SUMINISTRO CON DAMPER 8"X8" (PARA VENTIALACION)</v>
          </cell>
          <cell r="C1363" t="str">
            <v>u</v>
          </cell>
          <cell r="D1363">
            <v>14.51</v>
          </cell>
          <cell r="E1363">
            <v>0</v>
          </cell>
          <cell r="F1363">
            <v>0</v>
          </cell>
        </row>
        <row r="1364">
          <cell r="A1364">
            <v>1361</v>
          </cell>
          <cell r="B1364" t="str">
            <v>DISCO DE CORTE</v>
          </cell>
          <cell r="C1364" t="str">
            <v>u</v>
          </cell>
          <cell r="D1364">
            <v>1.65</v>
          </cell>
          <cell r="E1364">
            <v>0</v>
          </cell>
          <cell r="F1364">
            <v>0</v>
          </cell>
        </row>
        <row r="1365">
          <cell r="A1365">
            <v>1362</v>
          </cell>
          <cell r="B1365" t="str">
            <v>DISCO DE DESBASTE</v>
          </cell>
          <cell r="C1365" t="str">
            <v>u</v>
          </cell>
          <cell r="D1365">
            <v>3.19</v>
          </cell>
          <cell r="E1365">
            <v>0</v>
          </cell>
          <cell r="F1365">
            <v>0</v>
          </cell>
        </row>
        <row r="1366">
          <cell r="A1366">
            <v>1363</v>
          </cell>
          <cell r="B1366" t="str">
            <v>DISPENSADOR DE FRAGANCIA PARA BAÑO</v>
          </cell>
          <cell r="C1366" t="str">
            <v>u</v>
          </cell>
          <cell r="D1366">
            <v>35</v>
          </cell>
          <cell r="E1366">
            <v>0</v>
          </cell>
          <cell r="F1366">
            <v>0</v>
          </cell>
        </row>
        <row r="1367">
          <cell r="A1367">
            <v>1364</v>
          </cell>
          <cell r="B1367" t="str">
            <v>DISPENSADOR DE JABON GRANDE</v>
          </cell>
          <cell r="C1367" t="str">
            <v>u</v>
          </cell>
          <cell r="D1367">
            <v>15</v>
          </cell>
          <cell r="E1367">
            <v>0</v>
          </cell>
          <cell r="F1367">
            <v>0</v>
          </cell>
        </row>
        <row r="1368">
          <cell r="A1368">
            <v>1365</v>
          </cell>
          <cell r="B1368" t="str">
            <v>DISPENSADOR DE PAPEL HIGIENICO JUMBO</v>
          </cell>
          <cell r="C1368" t="str">
            <v>u</v>
          </cell>
          <cell r="D1368">
            <v>18.23</v>
          </cell>
          <cell r="E1368">
            <v>0</v>
          </cell>
          <cell r="F1368">
            <v>0</v>
          </cell>
        </row>
        <row r="1369">
          <cell r="A1369">
            <v>1366</v>
          </cell>
          <cell r="B1369" t="str">
            <v>DIVISION PANEL MODULAR VIDRIO ESTRUCTURA METAL 50MM</v>
          </cell>
          <cell r="C1369" t="str">
            <v>m2</v>
          </cell>
          <cell r="D1369">
            <v>62</v>
          </cell>
          <cell r="E1369">
            <v>0</v>
          </cell>
          <cell r="F1369">
            <v>0</v>
          </cell>
        </row>
        <row r="1370">
          <cell r="A1370">
            <v>1367</v>
          </cell>
          <cell r="B1370" t="str">
            <v>DOMO COLOR A ESCOGER 110 X 110 E=3MM</v>
          </cell>
          <cell r="C1370" t="str">
            <v>u</v>
          </cell>
          <cell r="D1370">
            <v>94.56</v>
          </cell>
          <cell r="E1370">
            <v>0</v>
          </cell>
          <cell r="F1370">
            <v>0</v>
          </cell>
        </row>
        <row r="1371">
          <cell r="A1371">
            <v>1368</v>
          </cell>
          <cell r="B1371" t="str">
            <v>DOMO COLOR A ESCOGER 110 X 170 E=3MM</v>
          </cell>
          <cell r="C1371" t="str">
            <v>u</v>
          </cell>
          <cell r="D1371">
            <v>112.11</v>
          </cell>
          <cell r="E1371">
            <v>0</v>
          </cell>
          <cell r="F1371">
            <v>0</v>
          </cell>
        </row>
        <row r="1372">
          <cell r="A1372">
            <v>1369</v>
          </cell>
          <cell r="B1372" t="str">
            <v>DOMO COLOR A ESCOGER 110 X 80 E=3MM</v>
          </cell>
          <cell r="C1372" t="str">
            <v>u</v>
          </cell>
          <cell r="D1372">
            <v>77.44</v>
          </cell>
          <cell r="E1372">
            <v>0</v>
          </cell>
          <cell r="F1372">
            <v>0</v>
          </cell>
        </row>
        <row r="1373">
          <cell r="A1373">
            <v>1370</v>
          </cell>
          <cell r="B1373" t="str">
            <v>DOMO COLOR A ESCOGER 110X140 E=4MM</v>
          </cell>
          <cell r="C1373" t="str">
            <v>u</v>
          </cell>
          <cell r="D1373">
            <v>146.75</v>
          </cell>
          <cell r="E1373">
            <v>0</v>
          </cell>
          <cell r="F1373">
            <v>0</v>
          </cell>
        </row>
        <row r="1374">
          <cell r="A1374">
            <v>1371</v>
          </cell>
          <cell r="B1374" t="str">
            <v>DOMO COLOR A ESCOGER 140 X 140 E=4MM</v>
          </cell>
          <cell r="C1374" t="str">
            <v>u</v>
          </cell>
          <cell r="D1374">
            <v>182.53</v>
          </cell>
          <cell r="E1374">
            <v>0</v>
          </cell>
          <cell r="F1374">
            <v>0</v>
          </cell>
        </row>
        <row r="1375">
          <cell r="A1375">
            <v>1372</v>
          </cell>
          <cell r="B1375" t="str">
            <v>DOMO COLOR A ESCOGER 140 X 170 E=4MM</v>
          </cell>
          <cell r="C1375" t="str">
            <v>u</v>
          </cell>
          <cell r="D1375">
            <v>218.28</v>
          </cell>
          <cell r="E1375">
            <v>0</v>
          </cell>
          <cell r="F1375">
            <v>0</v>
          </cell>
        </row>
        <row r="1376">
          <cell r="A1376">
            <v>1373</v>
          </cell>
          <cell r="B1376" t="str">
            <v>DOMO COLOR A ESCOGER 140 X 230 E=4MM</v>
          </cell>
          <cell r="C1376" t="str">
            <v>u</v>
          </cell>
          <cell r="D1376">
            <v>289.81</v>
          </cell>
          <cell r="E1376">
            <v>0</v>
          </cell>
          <cell r="F1376">
            <v>0</v>
          </cell>
        </row>
        <row r="1377">
          <cell r="A1377">
            <v>1374</v>
          </cell>
          <cell r="B1377" t="str">
            <v>DOMO CRISTAL TRANSP. 100 X 100 E=3MM</v>
          </cell>
          <cell r="C1377" t="str">
            <v>u</v>
          </cell>
          <cell r="D1377">
            <v>94.56</v>
          </cell>
          <cell r="E1377">
            <v>0</v>
          </cell>
          <cell r="F1377">
            <v>0</v>
          </cell>
        </row>
        <row r="1378">
          <cell r="A1378">
            <v>1375</v>
          </cell>
          <cell r="B1378" t="str">
            <v>DOMO CRISTAL TRANSP. 100X 100 E=4MM</v>
          </cell>
          <cell r="C1378" t="str">
            <v>u</v>
          </cell>
          <cell r="D1378">
            <v>97.78</v>
          </cell>
          <cell r="E1378">
            <v>0</v>
          </cell>
          <cell r="F1378">
            <v>0</v>
          </cell>
        </row>
        <row r="1379">
          <cell r="A1379">
            <v>1376</v>
          </cell>
          <cell r="B1379" t="str">
            <v>DOMO CRISTAL TRANSP. 100X60 E=3MM</v>
          </cell>
          <cell r="C1379" t="str">
            <v>u</v>
          </cell>
          <cell r="D1379">
            <v>55.32</v>
          </cell>
          <cell r="E1379">
            <v>0</v>
          </cell>
          <cell r="F1379">
            <v>0</v>
          </cell>
        </row>
        <row r="1380">
          <cell r="A1380">
            <v>1377</v>
          </cell>
          <cell r="B1380" t="str">
            <v>DOMO CRISTAL TRANSP. 50 X 50 E=3MM</v>
          </cell>
          <cell r="C1380" t="str">
            <v>u</v>
          </cell>
          <cell r="D1380">
            <v>32.01</v>
          </cell>
          <cell r="E1380">
            <v>0</v>
          </cell>
          <cell r="F1380">
            <v>0</v>
          </cell>
        </row>
        <row r="1381">
          <cell r="A1381">
            <v>1378</v>
          </cell>
          <cell r="B1381" t="str">
            <v>DOMO CRISTAL TRANSP. 60 X 60 E=3MM</v>
          </cell>
          <cell r="C1381" t="str">
            <v>u</v>
          </cell>
          <cell r="D1381">
            <v>43.18</v>
          </cell>
          <cell r="E1381">
            <v>0</v>
          </cell>
          <cell r="F1381">
            <v>0</v>
          </cell>
        </row>
        <row r="1382">
          <cell r="A1382">
            <v>1379</v>
          </cell>
          <cell r="B1382" t="str">
            <v>DOMO CRISTAL TRANSP. 70 X 70 E=3MM</v>
          </cell>
          <cell r="C1382" t="str">
            <v>u</v>
          </cell>
          <cell r="D1382">
            <v>64.290000000000006</v>
          </cell>
          <cell r="E1382">
            <v>0</v>
          </cell>
          <cell r="F1382">
            <v>0</v>
          </cell>
        </row>
        <row r="1383">
          <cell r="A1383">
            <v>1380</v>
          </cell>
          <cell r="B1383" t="str">
            <v>DOMO CRISTAL TRANSP. 80 X 80 E=3MM</v>
          </cell>
          <cell r="C1383" t="str">
            <v>u</v>
          </cell>
          <cell r="D1383">
            <v>71.84</v>
          </cell>
          <cell r="E1383">
            <v>0</v>
          </cell>
          <cell r="F1383">
            <v>0</v>
          </cell>
        </row>
        <row r="1384">
          <cell r="A1384">
            <v>1381</v>
          </cell>
          <cell r="B1384" t="str">
            <v>DOMO CRISTAL TRANSPARENTE 110 X 140 E=3MM</v>
          </cell>
          <cell r="C1384" t="str">
            <v>u</v>
          </cell>
          <cell r="D1384">
            <v>106.95</v>
          </cell>
          <cell r="E1384">
            <v>0</v>
          </cell>
          <cell r="F1384">
            <v>0</v>
          </cell>
        </row>
        <row r="1385">
          <cell r="A1385">
            <v>1382</v>
          </cell>
          <cell r="B1385" t="str">
            <v>DONAGEL TWEED (44 ONZAS) PP</v>
          </cell>
          <cell r="C1385" t="str">
            <v>m2</v>
          </cell>
          <cell r="D1385">
            <v>19.3</v>
          </cell>
          <cell r="E1385">
            <v>0</v>
          </cell>
          <cell r="F1385">
            <v>0</v>
          </cell>
        </row>
        <row r="1386">
          <cell r="A1386">
            <v>1383</v>
          </cell>
          <cell r="B1386" t="str">
            <v>DRAIN DE FONDO HAYWARD 1 1/2" EEUU (DRENAJE)</v>
          </cell>
          <cell r="C1386" t="str">
            <v>u</v>
          </cell>
          <cell r="D1386">
            <v>27.5</v>
          </cell>
          <cell r="E1386">
            <v>0</v>
          </cell>
          <cell r="F1386">
            <v>0</v>
          </cell>
        </row>
        <row r="1387">
          <cell r="A1387">
            <v>1384</v>
          </cell>
          <cell r="B1387" t="str">
            <v>DUCHA DE TELEFONO Y MEZCLADOR LINEA MEDIA</v>
          </cell>
          <cell r="C1387" t="str">
            <v>u</v>
          </cell>
          <cell r="D1387">
            <v>30</v>
          </cell>
          <cell r="E1387">
            <v>0</v>
          </cell>
          <cell r="F1387">
            <v>0</v>
          </cell>
        </row>
        <row r="1388">
          <cell r="A1388">
            <v>1385</v>
          </cell>
          <cell r="B1388" t="str">
            <v>DUCHA ELECTRICA</v>
          </cell>
          <cell r="C1388" t="str">
            <v>U</v>
          </cell>
          <cell r="D1388">
            <v>26</v>
          </cell>
          <cell r="E1388">
            <v>0</v>
          </cell>
          <cell r="F1388">
            <v>0</v>
          </cell>
        </row>
        <row r="1389">
          <cell r="A1389">
            <v>1386</v>
          </cell>
          <cell r="B1389" t="str">
            <v>DUCHA SENCILLA CROMADA</v>
          </cell>
          <cell r="C1389" t="str">
            <v>u</v>
          </cell>
          <cell r="D1389">
            <v>4</v>
          </cell>
          <cell r="E1389">
            <v>0</v>
          </cell>
          <cell r="F1389">
            <v>0</v>
          </cell>
        </row>
        <row r="1390">
          <cell r="A1390">
            <v>1387</v>
          </cell>
          <cell r="B1390" t="str">
            <v>DUELA CHANUL 12 CM DE ANCHO X 17 MM DE ESPESOR</v>
          </cell>
          <cell r="C1390" t="str">
            <v>m2</v>
          </cell>
          <cell r="D1390">
            <v>36.119999999999997</v>
          </cell>
          <cell r="E1390">
            <v>0</v>
          </cell>
          <cell r="F1390">
            <v>0</v>
          </cell>
        </row>
        <row r="1391">
          <cell r="A1391">
            <v>1388</v>
          </cell>
          <cell r="B1391" t="str">
            <v>DUELA DE EUCALIPTO ANCHO=8CM E=1.5CM</v>
          </cell>
          <cell r="C1391" t="str">
            <v>m</v>
          </cell>
          <cell r="D1391">
            <v>0.75</v>
          </cell>
          <cell r="E1391">
            <v>0</v>
          </cell>
          <cell r="F1391">
            <v>0</v>
          </cell>
        </row>
        <row r="1392">
          <cell r="A1392">
            <v>1389</v>
          </cell>
          <cell r="B1392" t="str">
            <v>DUELA DE TECA TUMBADO</v>
          </cell>
          <cell r="C1392" t="str">
            <v>u</v>
          </cell>
          <cell r="D1392">
            <v>22</v>
          </cell>
          <cell r="E1392">
            <v>0</v>
          </cell>
          <cell r="F1392">
            <v>0</v>
          </cell>
        </row>
        <row r="1393">
          <cell r="A1393">
            <v>1390</v>
          </cell>
          <cell r="B1393" t="str">
            <v>DUELA MACHIMBRADA DE SEIKE, 10CMX2.40M</v>
          </cell>
          <cell r="C1393" t="str">
            <v>u</v>
          </cell>
          <cell r="D1393">
            <v>5</v>
          </cell>
          <cell r="E1393">
            <v>0</v>
          </cell>
          <cell r="F1393">
            <v>0</v>
          </cell>
        </row>
        <row r="1394">
          <cell r="A1394">
            <v>1391</v>
          </cell>
          <cell r="B1394" t="str">
            <v>DURATRIPLEX 1.22X2.44X15</v>
          </cell>
          <cell r="C1394" t="str">
            <v>u</v>
          </cell>
          <cell r="D1394">
            <v>50.7</v>
          </cell>
          <cell r="E1394">
            <v>0</v>
          </cell>
          <cell r="F1394">
            <v>0</v>
          </cell>
        </row>
        <row r="1395">
          <cell r="A1395">
            <v>1392</v>
          </cell>
          <cell r="B1395" t="str">
            <v>DURATRIPLEX 1.22X2.44X18</v>
          </cell>
          <cell r="C1395" t="str">
            <v>u</v>
          </cell>
          <cell r="D1395">
            <v>57.83</v>
          </cell>
          <cell r="E1395">
            <v>0</v>
          </cell>
          <cell r="F1395">
            <v>0</v>
          </cell>
        </row>
        <row r="1396">
          <cell r="A1396">
            <v>1393</v>
          </cell>
          <cell r="B1396" t="str">
            <v>ECLIPSE BAÑO - LATON BRILLANTE</v>
          </cell>
          <cell r="C1396" t="str">
            <v>u</v>
          </cell>
          <cell r="D1396">
            <v>23.86</v>
          </cell>
          <cell r="E1396">
            <v>0</v>
          </cell>
          <cell r="F1396">
            <v>0</v>
          </cell>
        </row>
        <row r="1397">
          <cell r="A1397">
            <v>1394</v>
          </cell>
          <cell r="B1397" t="str">
            <v>ECLIPSE DORITORIO - LATON BRILLANTE</v>
          </cell>
          <cell r="C1397" t="str">
            <v>u</v>
          </cell>
          <cell r="D1397">
            <v>28</v>
          </cell>
          <cell r="E1397">
            <v>0</v>
          </cell>
          <cell r="F1397">
            <v>0</v>
          </cell>
        </row>
        <row r="1398">
          <cell r="A1398">
            <v>1395</v>
          </cell>
          <cell r="B1398" t="str">
            <v>ECLIPSE PRINCIPAL - LATON BRILLANTE</v>
          </cell>
          <cell r="C1398" t="str">
            <v>u</v>
          </cell>
          <cell r="D1398">
            <v>34.72</v>
          </cell>
          <cell r="E1398">
            <v>0</v>
          </cell>
          <cell r="F1398">
            <v>0</v>
          </cell>
        </row>
        <row r="1399">
          <cell r="A1399">
            <v>1396</v>
          </cell>
          <cell r="B1399" t="str">
            <v>ECUATEJA CLASICA GRIS CEMENTO</v>
          </cell>
          <cell r="C1399" t="str">
            <v>u</v>
          </cell>
          <cell r="D1399">
            <v>0.62</v>
          </cell>
          <cell r="E1399">
            <v>0</v>
          </cell>
          <cell r="F1399">
            <v>0</v>
          </cell>
        </row>
        <row r="1400">
          <cell r="A1400">
            <v>1397</v>
          </cell>
          <cell r="B1400" t="str">
            <v>ECUATEJA CLASICA NORMAL (NEGRO, ROJO, LADRILLO, TABACO)</v>
          </cell>
          <cell r="C1400" t="str">
            <v>u</v>
          </cell>
          <cell r="D1400">
            <v>0.73</v>
          </cell>
          <cell r="E1400">
            <v>0</v>
          </cell>
          <cell r="F1400">
            <v>0</v>
          </cell>
        </row>
        <row r="1401">
          <cell r="A1401">
            <v>1398</v>
          </cell>
          <cell r="B1401" t="str">
            <v>ECUATEJA COLONIAL GRIS CEMENTO</v>
          </cell>
          <cell r="C1401" t="str">
            <v>u</v>
          </cell>
          <cell r="D1401">
            <v>0.67</v>
          </cell>
          <cell r="E1401">
            <v>0</v>
          </cell>
          <cell r="F1401">
            <v>0</v>
          </cell>
        </row>
        <row r="1402">
          <cell r="A1402">
            <v>1399</v>
          </cell>
          <cell r="B1402" t="str">
            <v>ECUATEJA COLONIAL NORMAL (NEGRO, ROJO, LADRILLO, TABACO)</v>
          </cell>
          <cell r="C1402" t="str">
            <v>u</v>
          </cell>
          <cell r="D1402">
            <v>0.85</v>
          </cell>
          <cell r="E1402">
            <v>0</v>
          </cell>
          <cell r="F1402">
            <v>0</v>
          </cell>
        </row>
        <row r="1403">
          <cell r="A1403">
            <v>1400</v>
          </cell>
          <cell r="B1403" t="str">
            <v>ECUATEJA UNIVERSAL SUPER (NEGRO, ROJO, LADRILLO, TABACO)</v>
          </cell>
          <cell r="C1403" t="str">
            <v>u</v>
          </cell>
          <cell r="D1403">
            <v>1.02</v>
          </cell>
          <cell r="E1403">
            <v>0</v>
          </cell>
          <cell r="F1403">
            <v>0</v>
          </cell>
        </row>
        <row r="1404">
          <cell r="A1404">
            <v>1401</v>
          </cell>
          <cell r="B1404" t="str">
            <v>ECUATEJA UNIVERSAL SUPER (NEGRO, ROJO, LADRILLO, TABACO)</v>
          </cell>
          <cell r="C1404" t="str">
            <v>u</v>
          </cell>
          <cell r="D1404">
            <v>0.9</v>
          </cell>
          <cell r="E1404">
            <v>0</v>
          </cell>
          <cell r="F1404">
            <v>0</v>
          </cell>
        </row>
        <row r="1405">
          <cell r="A1405">
            <v>1402</v>
          </cell>
          <cell r="B1405" t="str">
            <v>ELASTOMÉRICO ACRÍLICO (MORTEROS)</v>
          </cell>
          <cell r="C1405" t="str">
            <v>m2</v>
          </cell>
          <cell r="D1405">
            <v>7.56</v>
          </cell>
          <cell r="E1405">
            <v>0</v>
          </cell>
          <cell r="F1405">
            <v>0</v>
          </cell>
        </row>
        <row r="1406">
          <cell r="A1406">
            <v>1403</v>
          </cell>
          <cell r="B1406" t="str">
            <v>ELECTRODO #7010 3/16</v>
          </cell>
          <cell r="C1406" t="str">
            <v>kg</v>
          </cell>
          <cell r="D1406">
            <v>2.34</v>
          </cell>
          <cell r="E1406">
            <v>0</v>
          </cell>
          <cell r="F1406">
            <v>0</v>
          </cell>
        </row>
        <row r="1407">
          <cell r="A1407">
            <v>1404</v>
          </cell>
          <cell r="B1407" t="str">
            <v>ELECTRODO AGA 6011</v>
          </cell>
          <cell r="C1407" t="str">
            <v>Kg</v>
          </cell>
          <cell r="D1407">
            <v>4.4000000000000004</v>
          </cell>
          <cell r="E1407">
            <v>0</v>
          </cell>
          <cell r="F1407">
            <v>0</v>
          </cell>
        </row>
        <row r="1408">
          <cell r="A1408">
            <v>1405</v>
          </cell>
          <cell r="B1408" t="str">
            <v>EMPAQUE P/MARCO DE TAPA 55X55 CM PLASTIGAMA</v>
          </cell>
          <cell r="C1408" t="str">
            <v>u</v>
          </cell>
          <cell r="D1408">
            <v>1.52</v>
          </cell>
          <cell r="E1408">
            <v>0</v>
          </cell>
          <cell r="F1408">
            <v>0</v>
          </cell>
        </row>
        <row r="1409">
          <cell r="A1409">
            <v>1406</v>
          </cell>
          <cell r="B1409" t="str">
            <v>EMPASTE EXTERIOR 20KG ADITEC</v>
          </cell>
          <cell r="C1409" t="str">
            <v>u</v>
          </cell>
          <cell r="D1409">
            <v>26.64</v>
          </cell>
          <cell r="E1409">
            <v>0</v>
          </cell>
          <cell r="F1409">
            <v>0</v>
          </cell>
        </row>
        <row r="1410">
          <cell r="A1410">
            <v>1407</v>
          </cell>
          <cell r="B1410" t="str">
            <v>EMPASTE INTERIOR 20KG ADITEC</v>
          </cell>
          <cell r="C1410" t="str">
            <v>u</v>
          </cell>
          <cell r="D1410">
            <v>13.98</v>
          </cell>
          <cell r="E1410">
            <v>0</v>
          </cell>
          <cell r="F1410">
            <v>0</v>
          </cell>
        </row>
        <row r="1411">
          <cell r="A1411">
            <v>1408</v>
          </cell>
          <cell r="B1411" t="str">
            <v>EMPORADOR DE CERÁMICA PORCELANA BLANCA</v>
          </cell>
          <cell r="C1411" t="str">
            <v>2 kg</v>
          </cell>
          <cell r="D1411">
            <v>1.33</v>
          </cell>
          <cell r="E1411">
            <v>0</v>
          </cell>
          <cell r="F1411">
            <v>0</v>
          </cell>
        </row>
        <row r="1412">
          <cell r="A1412">
            <v>1409</v>
          </cell>
          <cell r="B1412" t="str">
            <v>EMULSION ASFALTICA</v>
          </cell>
          <cell r="C1412" t="str">
            <v>gal</v>
          </cell>
          <cell r="D1412">
            <v>2.21</v>
          </cell>
          <cell r="E1412">
            <v>0</v>
          </cell>
          <cell r="F1412">
            <v>0</v>
          </cell>
        </row>
        <row r="1413">
          <cell r="A1413">
            <v>1410</v>
          </cell>
          <cell r="B1413" t="str">
            <v>ENDURECEDOR DE PISOS PISODUR (CUARZO)</v>
          </cell>
          <cell r="C1413" t="str">
            <v>Kg</v>
          </cell>
          <cell r="D1413">
            <v>0.38</v>
          </cell>
          <cell r="E1413">
            <v>0</v>
          </cell>
          <cell r="F1413">
            <v>0</v>
          </cell>
        </row>
        <row r="1414">
          <cell r="A1414">
            <v>1411</v>
          </cell>
          <cell r="B1414" t="str">
            <v>ENLUMAX ARCILLA CAPA GRUESA 40KG - INTACO DISENSA</v>
          </cell>
          <cell r="C1414" t="str">
            <v>saco</v>
          </cell>
          <cell r="D1414">
            <v>4.32</v>
          </cell>
          <cell r="E1414">
            <v>0</v>
          </cell>
          <cell r="F1414">
            <v>0</v>
          </cell>
        </row>
        <row r="1415">
          <cell r="A1415">
            <v>1412</v>
          </cell>
          <cell r="B1415" t="str">
            <v>ENLUMAX CAPA GRUESA 40KG</v>
          </cell>
          <cell r="C1415" t="str">
            <v>saco</v>
          </cell>
          <cell r="D1415">
            <v>4.16</v>
          </cell>
          <cell r="E1415">
            <v>0</v>
          </cell>
          <cell r="F1415">
            <v>0</v>
          </cell>
        </row>
        <row r="1416">
          <cell r="A1416">
            <v>1413</v>
          </cell>
          <cell r="B1416" t="str">
            <v>ENLUMAX CAPA GRUESA 40KG - INTACO DISENSA</v>
          </cell>
          <cell r="C1416" t="str">
            <v>saco</v>
          </cell>
          <cell r="D1416">
            <v>4.32</v>
          </cell>
          <cell r="E1416">
            <v>0</v>
          </cell>
          <cell r="F1416">
            <v>0</v>
          </cell>
        </row>
        <row r="1417">
          <cell r="A1417">
            <v>1414</v>
          </cell>
          <cell r="B1417" t="str">
            <v>ENLUMAX FINO 40KG - INTACO DISENSA</v>
          </cell>
          <cell r="C1417" t="str">
            <v>saco</v>
          </cell>
          <cell r="D1417">
            <v>0</v>
          </cell>
          <cell r="E1417">
            <v>0</v>
          </cell>
          <cell r="F1417">
            <v>0</v>
          </cell>
        </row>
        <row r="1418">
          <cell r="A1418">
            <v>1415</v>
          </cell>
          <cell r="B1418" t="str">
            <v>ENLUMAX PROYECTABLE POLIMERO 40KG - INTACO DISENSA</v>
          </cell>
          <cell r="C1418" t="str">
            <v>saco</v>
          </cell>
          <cell r="D1418">
            <v>4.72</v>
          </cell>
          <cell r="E1418">
            <v>0</v>
          </cell>
          <cell r="F1418">
            <v>0</v>
          </cell>
        </row>
        <row r="1419">
          <cell r="A1419">
            <v>1416</v>
          </cell>
          <cell r="B1419" t="str">
            <v>EQUIPO AUTOMATIZADO PUERTA VEHICULAR</v>
          </cell>
          <cell r="C1419" t="str">
            <v>u</v>
          </cell>
          <cell r="D1419" t="str">
            <v>1,001,00</v>
          </cell>
          <cell r="E1419">
            <v>0</v>
          </cell>
          <cell r="F1419">
            <v>0</v>
          </cell>
        </row>
        <row r="1420">
          <cell r="A1420">
            <v>1417</v>
          </cell>
          <cell r="B1420" t="str">
            <v>EQUIPO HIDRONEUMATICO PN-60 T 19 @0.5 HP 110V/60HZ PLASTIGAMA</v>
          </cell>
          <cell r="C1420" t="str">
            <v>u</v>
          </cell>
          <cell r="D1420">
            <v>237.54</v>
          </cell>
          <cell r="E1420">
            <v>0</v>
          </cell>
          <cell r="F1420">
            <v>0</v>
          </cell>
        </row>
        <row r="1421">
          <cell r="A1421">
            <v>1418</v>
          </cell>
          <cell r="B1421" t="str">
            <v>EQUIPO HIDRONEUMATICO JET- 60 T 24 @0.5 HP 110/200V 60HZ PLASTIGAMA</v>
          </cell>
          <cell r="C1421" t="str">
            <v>u</v>
          </cell>
          <cell r="D1421">
            <v>217.76</v>
          </cell>
          <cell r="E1421">
            <v>0</v>
          </cell>
          <cell r="F1421">
            <v>0</v>
          </cell>
        </row>
        <row r="1422">
          <cell r="A1422">
            <v>1419</v>
          </cell>
          <cell r="B1422" t="str">
            <v>EQUIPO HIDRONEUMATICO JET-100 T100 @1.0 HP 110/220V 60HZ PLASTIGAMA</v>
          </cell>
          <cell r="C1422" t="str">
            <v>u</v>
          </cell>
          <cell r="D1422">
            <v>343.12</v>
          </cell>
          <cell r="E1422">
            <v>0</v>
          </cell>
          <cell r="F1422">
            <v>0</v>
          </cell>
        </row>
        <row r="1423">
          <cell r="A1423">
            <v>1420</v>
          </cell>
          <cell r="B1423" t="str">
            <v>AIRE ACONDICIONADO SPLIT DE PARED 12.000 BTU INVERTER (INCLUYE INSTALACIÒN)</v>
          </cell>
          <cell r="C1423" t="str">
            <v>u</v>
          </cell>
          <cell r="D1423">
            <v>620</v>
          </cell>
          <cell r="E1423">
            <v>0</v>
          </cell>
          <cell r="F1423">
            <v>0</v>
          </cell>
        </row>
        <row r="1424">
          <cell r="A1424">
            <v>1421</v>
          </cell>
          <cell r="B1424" t="str">
            <v>AIRE ACONDICIONADO SPLIT DE PARED 18.000 BTU INVERTER (INCLUYE INSTALACIÒN)</v>
          </cell>
          <cell r="C1424" t="str">
            <v>u</v>
          </cell>
          <cell r="D1424">
            <v>620.44000000000005</v>
          </cell>
          <cell r="E1424">
            <v>0</v>
          </cell>
          <cell r="F1424">
            <v>0</v>
          </cell>
        </row>
        <row r="1425">
          <cell r="A1425">
            <v>1422</v>
          </cell>
          <cell r="B1425" t="str">
            <v>EQUIPO MINI SPLIT DE PARED 24.000 BTU INVERTER (INCLUYE INSTALACIÒN)</v>
          </cell>
          <cell r="C1425" t="str">
            <v>u</v>
          </cell>
          <cell r="D1425">
            <v>800</v>
          </cell>
          <cell r="E1425">
            <v>0</v>
          </cell>
          <cell r="F1425">
            <v>0</v>
          </cell>
        </row>
        <row r="1426">
          <cell r="A1426">
            <v>1423</v>
          </cell>
          <cell r="B1426" t="str">
            <v>ESCALERA METALICA 90 CM</v>
          </cell>
          <cell r="C1426" t="str">
            <v>m</v>
          </cell>
          <cell r="D1426">
            <v>20</v>
          </cell>
          <cell r="E1426">
            <v>0</v>
          </cell>
          <cell r="F1426">
            <v>0</v>
          </cell>
        </row>
        <row r="1427">
          <cell r="A1427">
            <v>1424</v>
          </cell>
          <cell r="B1427" t="str">
            <v>ESCALERA SUMERGIBLE DE 3 PELDAÑOS -ACERO INOXIDABLE</v>
          </cell>
          <cell r="C1427" t="str">
            <v>u</v>
          </cell>
          <cell r="D1427">
            <v>219.3</v>
          </cell>
          <cell r="E1427">
            <v>0</v>
          </cell>
          <cell r="F1427">
            <v>0</v>
          </cell>
        </row>
        <row r="1428">
          <cell r="A1428">
            <v>1425</v>
          </cell>
          <cell r="B1428" t="str">
            <v>ESCALGRES ROJO 30X30</v>
          </cell>
          <cell r="C1428" t="str">
            <v>m2</v>
          </cell>
          <cell r="D1428">
            <v>21.91</v>
          </cell>
          <cell r="E1428">
            <v>0</v>
          </cell>
          <cell r="F1428">
            <v>0</v>
          </cell>
        </row>
        <row r="1429">
          <cell r="A1429">
            <v>1426</v>
          </cell>
          <cell r="B1429" t="str">
            <v>ESCRITORIO ATU CON ARCHIVADOR (MODELO CRESCIENTE)</v>
          </cell>
          <cell r="C1429" t="str">
            <v>u</v>
          </cell>
          <cell r="D1429">
            <v>300</v>
          </cell>
          <cell r="E1429">
            <v>0</v>
          </cell>
          <cell r="F1429">
            <v>0</v>
          </cell>
        </row>
        <row r="1430">
          <cell r="A1430">
            <v>1427</v>
          </cell>
          <cell r="B1430" t="str">
            <v>ESCURRIDERA INTEGRAL (PLASMADE, GRANADATEX S. SÓLIDA)</v>
          </cell>
          <cell r="C1430" t="str">
            <v>u</v>
          </cell>
          <cell r="D1430">
            <v>473.85</v>
          </cell>
          <cell r="E1430">
            <v>0</v>
          </cell>
          <cell r="F1430">
            <v>0</v>
          </cell>
        </row>
        <row r="1431">
          <cell r="A1431">
            <v>1428</v>
          </cell>
          <cell r="B1431" t="str">
            <v>ESMALTE ATÓMIX VARIOS COLORES WESCO</v>
          </cell>
          <cell r="C1431" t="str">
            <v>4000cc</v>
          </cell>
          <cell r="D1431">
            <v>16.079999999999998</v>
          </cell>
          <cell r="E1431">
            <v>0</v>
          </cell>
          <cell r="F1431">
            <v>0</v>
          </cell>
        </row>
        <row r="1432">
          <cell r="A1432">
            <v>1429</v>
          </cell>
          <cell r="B1432" t="str">
            <v>ESMALTE BARNIZ CRISTAL</v>
          </cell>
          <cell r="C1432" t="str">
            <v>4000cc</v>
          </cell>
          <cell r="D1432">
            <v>18.68</v>
          </cell>
          <cell r="E1432">
            <v>0</v>
          </cell>
          <cell r="F1432">
            <v>0</v>
          </cell>
        </row>
        <row r="1433">
          <cell r="A1433">
            <v>1430</v>
          </cell>
          <cell r="B1433" t="str">
            <v>ESMALTE MARTILLADO</v>
          </cell>
          <cell r="C1433" t="str">
            <v>4000 cc</v>
          </cell>
          <cell r="D1433">
            <v>16.27</v>
          </cell>
          <cell r="E1433">
            <v>0</v>
          </cell>
          <cell r="F1433">
            <v>0</v>
          </cell>
        </row>
        <row r="1434">
          <cell r="A1434">
            <v>1431</v>
          </cell>
          <cell r="B1434" t="str">
            <v>ESMALTE SUPREMO VARIOS COLORES</v>
          </cell>
          <cell r="C1434" t="str">
            <v>4000 cc</v>
          </cell>
          <cell r="D1434">
            <v>14.05</v>
          </cell>
          <cell r="E1434">
            <v>0</v>
          </cell>
          <cell r="F1434">
            <v>0</v>
          </cell>
        </row>
        <row r="1435">
          <cell r="A1435">
            <v>1432</v>
          </cell>
          <cell r="B1435" t="str">
            <v>ESPEJO BRONCE 4MM</v>
          </cell>
          <cell r="C1435" t="str">
            <v>m2</v>
          </cell>
          <cell r="D1435">
            <v>23</v>
          </cell>
          <cell r="E1435">
            <v>0</v>
          </cell>
          <cell r="F1435">
            <v>0</v>
          </cell>
        </row>
        <row r="1436">
          <cell r="A1436">
            <v>1433</v>
          </cell>
          <cell r="B1436" t="str">
            <v>ESPEJO CLARO 2MM</v>
          </cell>
          <cell r="C1436" t="str">
            <v>m2</v>
          </cell>
          <cell r="D1436">
            <v>10.8</v>
          </cell>
          <cell r="E1436">
            <v>0</v>
          </cell>
          <cell r="F1436">
            <v>0</v>
          </cell>
        </row>
        <row r="1437">
          <cell r="A1437">
            <v>1434</v>
          </cell>
          <cell r="B1437" t="str">
            <v>ESPEJO CLARO 3MM</v>
          </cell>
          <cell r="C1437" t="str">
            <v>m2</v>
          </cell>
          <cell r="D1437">
            <v>13.5</v>
          </cell>
          <cell r="E1437">
            <v>0</v>
          </cell>
          <cell r="F1437">
            <v>0</v>
          </cell>
        </row>
        <row r="1438">
          <cell r="A1438">
            <v>1435</v>
          </cell>
          <cell r="B1438" t="str">
            <v>ESPEJO CLARO 4MM</v>
          </cell>
          <cell r="C1438" t="str">
            <v>m2</v>
          </cell>
          <cell r="D1438">
            <v>18.5</v>
          </cell>
          <cell r="E1438">
            <v>0</v>
          </cell>
          <cell r="F1438">
            <v>0</v>
          </cell>
        </row>
        <row r="1439">
          <cell r="A1439">
            <v>1436</v>
          </cell>
          <cell r="B1439" t="str">
            <v>ESPEJO CLARO 6MM</v>
          </cell>
          <cell r="C1439" t="str">
            <v>m2</v>
          </cell>
          <cell r="D1439">
            <v>23</v>
          </cell>
          <cell r="E1439">
            <v>0</v>
          </cell>
          <cell r="F1439">
            <v>0</v>
          </cell>
        </row>
        <row r="1440">
          <cell r="A1440">
            <v>1437</v>
          </cell>
          <cell r="B1440" t="str">
            <v>ESPEJO FLOTADO IMPORTADO 2MM</v>
          </cell>
          <cell r="C1440" t="str">
            <v>m2</v>
          </cell>
          <cell r="D1440">
            <v>6.4</v>
          </cell>
          <cell r="E1440">
            <v>0</v>
          </cell>
          <cell r="F1440">
            <v>0</v>
          </cell>
        </row>
        <row r="1441">
          <cell r="A1441">
            <v>1438</v>
          </cell>
          <cell r="B1441" t="str">
            <v>ESPEJO FLOTADO IMPORTADO 3MM</v>
          </cell>
          <cell r="C1441" t="str">
            <v>m2</v>
          </cell>
          <cell r="D1441">
            <v>8.4</v>
          </cell>
          <cell r="E1441">
            <v>0</v>
          </cell>
          <cell r="F1441">
            <v>0</v>
          </cell>
        </row>
        <row r="1442">
          <cell r="A1442">
            <v>1439</v>
          </cell>
          <cell r="B1442" t="str">
            <v>ESPEJO FLOTADO IMPORTADO 4MM</v>
          </cell>
          <cell r="C1442" t="str">
            <v>m2</v>
          </cell>
          <cell r="D1442">
            <v>9.4600000000000009</v>
          </cell>
          <cell r="E1442">
            <v>0</v>
          </cell>
          <cell r="F1442">
            <v>0</v>
          </cell>
        </row>
        <row r="1443">
          <cell r="A1443">
            <v>1440</v>
          </cell>
          <cell r="B1443" t="str">
            <v>ESPEJO GRIS 4MM</v>
          </cell>
          <cell r="C1443" t="str">
            <v>m2</v>
          </cell>
          <cell r="D1443">
            <v>23</v>
          </cell>
          <cell r="E1443">
            <v>0</v>
          </cell>
          <cell r="F1443">
            <v>0</v>
          </cell>
        </row>
        <row r="1444">
          <cell r="A1444">
            <v>1441</v>
          </cell>
          <cell r="B1444" t="str">
            <v>ESPESANTE</v>
          </cell>
          <cell r="C1444" t="str">
            <v>lb</v>
          </cell>
          <cell r="D1444">
            <v>6.72</v>
          </cell>
          <cell r="E1444">
            <v>0</v>
          </cell>
          <cell r="F1444">
            <v>0</v>
          </cell>
        </row>
        <row r="1445">
          <cell r="A1445">
            <v>1442</v>
          </cell>
          <cell r="B1445" t="str">
            <v>ESPONJA POLIETILENO</v>
          </cell>
          <cell r="C1445" t="str">
            <v>m2</v>
          </cell>
          <cell r="D1445">
            <v>2.8</v>
          </cell>
          <cell r="E1445">
            <v>0</v>
          </cell>
          <cell r="F1445">
            <v>0</v>
          </cell>
        </row>
        <row r="1446">
          <cell r="A1446">
            <v>1443</v>
          </cell>
          <cell r="B1446" t="str">
            <v>ESQUINERO EXTERIOR 8' RENTECO</v>
          </cell>
          <cell r="C1446" t="str">
            <v>u/mes</v>
          </cell>
          <cell r="D1446">
            <v>2.48</v>
          </cell>
          <cell r="E1446">
            <v>0</v>
          </cell>
          <cell r="F1446">
            <v>0</v>
          </cell>
        </row>
        <row r="1447">
          <cell r="A1447">
            <v>1444</v>
          </cell>
          <cell r="B1447" t="str">
            <v>ESQUINERO EXTERIOR 8' RENTECO</v>
          </cell>
          <cell r="C1447" t="str">
            <v>u/dia</v>
          </cell>
          <cell r="D1447">
            <v>0.17</v>
          </cell>
          <cell r="E1447">
            <v>0</v>
          </cell>
          <cell r="F1447">
            <v>0</v>
          </cell>
        </row>
        <row r="1448">
          <cell r="A1448">
            <v>1445</v>
          </cell>
          <cell r="B1448" t="str">
            <v>ESQUINERO MALLA FIJA</v>
          </cell>
          <cell r="C1448" t="str">
            <v>u</v>
          </cell>
          <cell r="D1448">
            <v>0.32</v>
          </cell>
          <cell r="E1448">
            <v>0</v>
          </cell>
          <cell r="F1448">
            <v>0</v>
          </cell>
        </row>
        <row r="1449">
          <cell r="A1449">
            <v>1446</v>
          </cell>
          <cell r="B1449" t="str">
            <v>ESTACAS</v>
          </cell>
          <cell r="C1449" t="str">
            <v>u</v>
          </cell>
          <cell r="D1449">
            <v>0.15</v>
          </cell>
          <cell r="E1449">
            <v>0</v>
          </cell>
          <cell r="F1449">
            <v>0</v>
          </cell>
        </row>
        <row r="1450">
          <cell r="A1450">
            <v>1447</v>
          </cell>
          <cell r="B1450" t="str">
            <v>ESTACION DE TRABAJO 1.20X1.50X0.60</v>
          </cell>
          <cell r="C1450" t="str">
            <v>u</v>
          </cell>
          <cell r="D1450">
            <v>401.92</v>
          </cell>
          <cell r="E1450">
            <v>0</v>
          </cell>
          <cell r="F1450">
            <v>0</v>
          </cell>
        </row>
        <row r="1451">
          <cell r="A1451">
            <v>1448</v>
          </cell>
          <cell r="B1451" t="str">
            <v>ESTACION DE TRABAJO 1.50X1.50X0.60</v>
          </cell>
          <cell r="C1451" t="str">
            <v>u</v>
          </cell>
          <cell r="D1451">
            <v>401.92</v>
          </cell>
          <cell r="E1451">
            <v>0</v>
          </cell>
          <cell r="F1451">
            <v>0</v>
          </cell>
        </row>
        <row r="1452">
          <cell r="A1452">
            <v>1449</v>
          </cell>
          <cell r="B1452" t="str">
            <v>ESTACION DE TRABAJO 1.50X1.93X0.47 FORMICA</v>
          </cell>
          <cell r="C1452" t="str">
            <v>u</v>
          </cell>
          <cell r="D1452">
            <v>200</v>
          </cell>
          <cell r="E1452">
            <v>0</v>
          </cell>
          <cell r="F1452">
            <v>0</v>
          </cell>
        </row>
        <row r="1453">
          <cell r="A1453">
            <v>1450</v>
          </cell>
          <cell r="B1453" t="str">
            <v>ESTACION MANUAL DOBLE ACCION</v>
          </cell>
          <cell r="C1453" t="str">
            <v>u</v>
          </cell>
          <cell r="D1453">
            <v>44</v>
          </cell>
          <cell r="E1453">
            <v>0</v>
          </cell>
          <cell r="F1453">
            <v>0</v>
          </cell>
        </row>
        <row r="1454">
          <cell r="A1454">
            <v>1451</v>
          </cell>
          <cell r="B1454" t="str">
            <v>ESTILPANEL/PAREDES GALVALUME AR-5 E=0.40MM</v>
          </cell>
          <cell r="C1454" t="str">
            <v>m2</v>
          </cell>
          <cell r="D1454">
            <v>10.98</v>
          </cell>
          <cell r="E1454">
            <v>0</v>
          </cell>
          <cell r="F1454">
            <v>0</v>
          </cell>
        </row>
        <row r="1455">
          <cell r="A1455">
            <v>1452</v>
          </cell>
          <cell r="B1455" t="str">
            <v>ESTILPANEL/PAREDES GALVALUME AR-5 E=0.45MM</v>
          </cell>
          <cell r="C1455" t="str">
            <v>m2</v>
          </cell>
          <cell r="D1455">
            <v>12.06</v>
          </cell>
          <cell r="E1455">
            <v>0</v>
          </cell>
          <cell r="F1455">
            <v>0</v>
          </cell>
        </row>
        <row r="1456">
          <cell r="A1456">
            <v>1453</v>
          </cell>
          <cell r="B1456" t="str">
            <v>ESTILPANEL/PAREDES GALVALUME AR-5 E=0.50MM</v>
          </cell>
          <cell r="C1456" t="str">
            <v>m2</v>
          </cell>
          <cell r="D1456">
            <v>12.35</v>
          </cell>
          <cell r="E1456">
            <v>0</v>
          </cell>
          <cell r="F1456">
            <v>0</v>
          </cell>
        </row>
        <row r="1457">
          <cell r="A1457">
            <v>1454</v>
          </cell>
          <cell r="B1457" t="str">
            <v>ESTILPANEL/PAREDES PREPINTADO AR-5 E=0.40MM</v>
          </cell>
          <cell r="C1457" t="str">
            <v>m2</v>
          </cell>
          <cell r="D1457">
            <v>10.98</v>
          </cell>
          <cell r="E1457">
            <v>0</v>
          </cell>
          <cell r="F1457">
            <v>0</v>
          </cell>
        </row>
        <row r="1458">
          <cell r="A1458">
            <v>1455</v>
          </cell>
          <cell r="B1458" t="str">
            <v>ESTILPANEL/PAREDES PREPINTADO AR-5 E=0.45MM</v>
          </cell>
          <cell r="C1458" t="str">
            <v>m2</v>
          </cell>
          <cell r="D1458">
            <v>12.06</v>
          </cell>
          <cell r="E1458">
            <v>0</v>
          </cell>
          <cell r="F1458">
            <v>0</v>
          </cell>
        </row>
        <row r="1459">
          <cell r="A1459">
            <v>1456</v>
          </cell>
          <cell r="B1459" t="str">
            <v>ESTILPANEL/TECHOS GALVALUME AR-2 E=0.40MM</v>
          </cell>
          <cell r="C1459" t="str">
            <v>m2</v>
          </cell>
          <cell r="D1459">
            <v>10.68</v>
          </cell>
          <cell r="E1459">
            <v>0</v>
          </cell>
          <cell r="F1459">
            <v>0</v>
          </cell>
        </row>
        <row r="1460">
          <cell r="A1460">
            <v>1457</v>
          </cell>
          <cell r="B1460" t="str">
            <v>ESTILPANEL/TECHOS GALVALUME AR-2 E=0.45MM</v>
          </cell>
          <cell r="C1460" t="str">
            <v>m2</v>
          </cell>
          <cell r="D1460">
            <v>11.89</v>
          </cell>
          <cell r="E1460">
            <v>0</v>
          </cell>
          <cell r="F1460">
            <v>0</v>
          </cell>
        </row>
        <row r="1461">
          <cell r="A1461">
            <v>1458</v>
          </cell>
          <cell r="B1461" t="str">
            <v>ESTILPANEL/TECHOS GALVALUME AR-2 E=0.50MM</v>
          </cell>
          <cell r="C1461" t="str">
            <v>m2</v>
          </cell>
          <cell r="D1461">
            <v>12.86</v>
          </cell>
          <cell r="E1461">
            <v>0</v>
          </cell>
          <cell r="F1461">
            <v>0</v>
          </cell>
        </row>
        <row r="1462">
          <cell r="A1462">
            <v>1459</v>
          </cell>
          <cell r="B1462" t="str">
            <v>ESTILPANEL/TECHOS GALVALUME AR-2000 E=0.30MM</v>
          </cell>
          <cell r="C1462" t="str">
            <v>m2</v>
          </cell>
          <cell r="D1462">
            <v>8</v>
          </cell>
          <cell r="E1462">
            <v>0</v>
          </cell>
          <cell r="F1462">
            <v>0</v>
          </cell>
        </row>
        <row r="1463">
          <cell r="A1463">
            <v>1460</v>
          </cell>
          <cell r="B1463" t="str">
            <v>ESTILPANEL/TECHOS GALVALUME AR-2000 E=0.40MM</v>
          </cell>
          <cell r="C1463" t="str">
            <v>m2</v>
          </cell>
          <cell r="D1463">
            <v>10.34</v>
          </cell>
          <cell r="E1463">
            <v>0</v>
          </cell>
          <cell r="F1463">
            <v>0</v>
          </cell>
        </row>
        <row r="1464">
          <cell r="A1464">
            <v>1461</v>
          </cell>
          <cell r="B1464" t="str">
            <v>ESTILPANEL/TECHOS GALVALUME AR-2000 E=0.45MM</v>
          </cell>
          <cell r="C1464" t="str">
            <v>m2</v>
          </cell>
          <cell r="D1464">
            <v>11.45</v>
          </cell>
          <cell r="E1464">
            <v>0</v>
          </cell>
          <cell r="F1464">
            <v>0</v>
          </cell>
        </row>
        <row r="1465">
          <cell r="A1465">
            <v>1462</v>
          </cell>
          <cell r="B1465" t="str">
            <v>ESTILPANEL/TECHOS GALVALUME AR-2000 E=0.50MM</v>
          </cell>
          <cell r="C1465" t="str">
            <v>m2</v>
          </cell>
          <cell r="D1465">
            <v>12.25</v>
          </cell>
          <cell r="E1465">
            <v>0</v>
          </cell>
          <cell r="F1465">
            <v>0</v>
          </cell>
        </row>
        <row r="1466">
          <cell r="A1466">
            <v>1463</v>
          </cell>
          <cell r="B1466" t="str">
            <v>ESTILPANEL/TECHOS GALVALUME AR-2000 E=0.60MM</v>
          </cell>
          <cell r="C1466" t="str">
            <v>m2</v>
          </cell>
          <cell r="D1466">
            <v>13.7</v>
          </cell>
          <cell r="E1466">
            <v>0</v>
          </cell>
          <cell r="F1466">
            <v>0</v>
          </cell>
        </row>
        <row r="1467">
          <cell r="A1467">
            <v>1464</v>
          </cell>
          <cell r="B1467" t="str">
            <v>ESTILPANEL/TECHOS GALVALUME ESTILOX E=0.40MM</v>
          </cell>
          <cell r="C1467" t="str">
            <v>m2</v>
          </cell>
          <cell r="D1467">
            <v>10.9</v>
          </cell>
          <cell r="E1467">
            <v>0</v>
          </cell>
          <cell r="F1467">
            <v>0</v>
          </cell>
        </row>
        <row r="1468">
          <cell r="A1468">
            <v>1465</v>
          </cell>
          <cell r="B1468" t="str">
            <v>ESTILPANEL/TECHOS GALVALUME ESTILOX E=0.45MM</v>
          </cell>
          <cell r="C1468" t="str">
            <v>m2</v>
          </cell>
          <cell r="D1468">
            <v>13.1</v>
          </cell>
          <cell r="E1468">
            <v>0</v>
          </cell>
          <cell r="F1468">
            <v>0</v>
          </cell>
        </row>
        <row r="1469">
          <cell r="A1469">
            <v>1466</v>
          </cell>
          <cell r="B1469" t="str">
            <v>ESTILPANEL/TECHOS GALVALUME ESTILOX E=0.50MM</v>
          </cell>
          <cell r="C1469" t="str">
            <v>m2</v>
          </cell>
          <cell r="D1469">
            <v>12.25</v>
          </cell>
          <cell r="E1469">
            <v>0</v>
          </cell>
          <cell r="F1469">
            <v>0</v>
          </cell>
        </row>
        <row r="1470">
          <cell r="A1470">
            <v>1467</v>
          </cell>
          <cell r="B1470" t="str">
            <v>ESTILPANEL/TECHOS PREPINTADO AR-2 E=0.40MM</v>
          </cell>
          <cell r="C1470" t="str">
            <v>m2</v>
          </cell>
          <cell r="D1470">
            <v>11.28</v>
          </cell>
          <cell r="E1470">
            <v>0</v>
          </cell>
          <cell r="F1470">
            <v>0</v>
          </cell>
        </row>
        <row r="1471">
          <cell r="A1471">
            <v>1468</v>
          </cell>
          <cell r="B1471" t="str">
            <v>ESTILPANEL/TECHOS PREPINTADO AR-2 E=0.45MM</v>
          </cell>
          <cell r="C1471" t="str">
            <v>m2</v>
          </cell>
          <cell r="D1471">
            <v>12.58</v>
          </cell>
          <cell r="E1471">
            <v>0</v>
          </cell>
          <cell r="F1471">
            <v>0</v>
          </cell>
        </row>
        <row r="1472">
          <cell r="A1472">
            <v>1469</v>
          </cell>
          <cell r="B1472" t="str">
            <v>ESTILPANEL/TECHOS PREPINTADO AR-2000 E=0.40MM</v>
          </cell>
          <cell r="C1472" t="str">
            <v>m2</v>
          </cell>
          <cell r="D1472">
            <v>10.69</v>
          </cell>
          <cell r="E1472">
            <v>0</v>
          </cell>
          <cell r="F1472">
            <v>0</v>
          </cell>
        </row>
        <row r="1473">
          <cell r="A1473">
            <v>1470</v>
          </cell>
          <cell r="B1473" t="str">
            <v>ESTILPANEL/TECHOS PREPINTADO AR-2000 E=0.45MM</v>
          </cell>
          <cell r="C1473" t="str">
            <v>m2</v>
          </cell>
          <cell r="D1473">
            <v>11.75</v>
          </cell>
          <cell r="E1473">
            <v>0</v>
          </cell>
          <cell r="F1473">
            <v>0</v>
          </cell>
        </row>
        <row r="1474">
          <cell r="A1474">
            <v>1471</v>
          </cell>
          <cell r="B1474" t="str">
            <v>ESTILPANEL/TECHOS PREPINTADO ESTILOX E=0.40MM</v>
          </cell>
          <cell r="C1474" t="str">
            <v>m2</v>
          </cell>
          <cell r="D1474">
            <v>12.84</v>
          </cell>
          <cell r="E1474">
            <v>0</v>
          </cell>
          <cell r="F1474">
            <v>0</v>
          </cell>
        </row>
        <row r="1475">
          <cell r="A1475">
            <v>1472</v>
          </cell>
          <cell r="B1475" t="str">
            <v>ESTILPANEL/TECHOS PREPINTADO ESTILOX E=0.45MM</v>
          </cell>
          <cell r="C1475" t="str">
            <v>m2</v>
          </cell>
          <cell r="D1475">
            <v>14.54</v>
          </cell>
          <cell r="E1475">
            <v>0</v>
          </cell>
          <cell r="F1475">
            <v>0</v>
          </cell>
        </row>
        <row r="1476">
          <cell r="A1476">
            <v>1473</v>
          </cell>
          <cell r="B1476" t="str">
            <v>ESTRIBO 08 MM 10X25 CM - ANDEC DISENSA</v>
          </cell>
          <cell r="C1476" t="str">
            <v>u</v>
          </cell>
          <cell r="D1476">
            <v>0.34</v>
          </cell>
          <cell r="E1476">
            <v>0</v>
          </cell>
          <cell r="F1476">
            <v>0</v>
          </cell>
        </row>
        <row r="1477">
          <cell r="A1477">
            <v>1474</v>
          </cell>
          <cell r="B1477" t="str">
            <v>ESTRIBO 08 MM 15X15 CM - ANDEC DISENSA</v>
          </cell>
          <cell r="C1477" t="str">
            <v>u</v>
          </cell>
          <cell r="D1477">
            <v>0.37</v>
          </cell>
          <cell r="E1477">
            <v>0</v>
          </cell>
          <cell r="F1477">
            <v>0</v>
          </cell>
        </row>
        <row r="1478">
          <cell r="A1478">
            <v>1475</v>
          </cell>
          <cell r="B1478" t="str">
            <v>ESTRIBO 08 MM 15X15 CM - IDEAL ALAMBREC DISENSA</v>
          </cell>
          <cell r="C1478" t="str">
            <v>u</v>
          </cell>
          <cell r="D1478">
            <v>0</v>
          </cell>
          <cell r="E1478">
            <v>0</v>
          </cell>
          <cell r="F1478">
            <v>0</v>
          </cell>
        </row>
        <row r="1479">
          <cell r="A1479">
            <v>1476</v>
          </cell>
          <cell r="B1479" t="str">
            <v>ESTRIBO 08 MM 15X15 CM - NOVACERO DISENSA</v>
          </cell>
          <cell r="C1479" t="str">
            <v>u</v>
          </cell>
          <cell r="D1479">
            <v>0</v>
          </cell>
          <cell r="E1479">
            <v>0</v>
          </cell>
          <cell r="F1479">
            <v>0</v>
          </cell>
        </row>
        <row r="1480">
          <cell r="A1480">
            <v>1477</v>
          </cell>
          <cell r="B1480" t="str">
            <v>ESTRIBO 08 MM 15X20 CM - ANDEC DISENSA</v>
          </cell>
          <cell r="C1480" t="str">
            <v>u</v>
          </cell>
          <cell r="D1480">
            <v>0</v>
          </cell>
          <cell r="E1480">
            <v>0</v>
          </cell>
          <cell r="F1480">
            <v>0</v>
          </cell>
        </row>
        <row r="1481">
          <cell r="A1481">
            <v>1478</v>
          </cell>
          <cell r="B1481" t="str">
            <v>ESTRIBO 08 MM 15X20 CM - IDEAL ALAMBREC DISENSA</v>
          </cell>
          <cell r="C1481" t="str">
            <v>u</v>
          </cell>
          <cell r="D1481">
            <v>0</v>
          </cell>
          <cell r="E1481">
            <v>0</v>
          </cell>
          <cell r="F1481">
            <v>0</v>
          </cell>
        </row>
        <row r="1482">
          <cell r="A1482">
            <v>1479</v>
          </cell>
          <cell r="B1482" t="str">
            <v>ESTRIBO 08 MM 15X20 CM - NOVACERO DISENSA</v>
          </cell>
          <cell r="C1482" t="str">
            <v>u</v>
          </cell>
          <cell r="D1482">
            <v>0</v>
          </cell>
          <cell r="E1482">
            <v>0</v>
          </cell>
          <cell r="F1482">
            <v>0</v>
          </cell>
        </row>
        <row r="1483">
          <cell r="A1483">
            <v>1480</v>
          </cell>
          <cell r="B1483" t="str">
            <v>ESTRIBO 08 MM 15X25 CM - ANDEC DISENSA</v>
          </cell>
          <cell r="C1483" t="str">
            <v>u</v>
          </cell>
          <cell r="D1483">
            <v>0</v>
          </cell>
          <cell r="E1483">
            <v>0</v>
          </cell>
          <cell r="F1483">
            <v>0</v>
          </cell>
        </row>
        <row r="1484">
          <cell r="A1484">
            <v>1481</v>
          </cell>
          <cell r="B1484" t="str">
            <v>ESTRIBO 08 MM 15X25 CM - IDEAL ALAMBREC DISENSA</v>
          </cell>
          <cell r="C1484" t="str">
            <v>u</v>
          </cell>
          <cell r="D1484">
            <v>0</v>
          </cell>
          <cell r="E1484">
            <v>0</v>
          </cell>
          <cell r="F1484">
            <v>0</v>
          </cell>
        </row>
        <row r="1485">
          <cell r="A1485">
            <v>1482</v>
          </cell>
          <cell r="B1485" t="str">
            <v>ESTRIBO 08 MM 15X25 CM - NOVACERO DISENSA</v>
          </cell>
          <cell r="C1485" t="str">
            <v>u</v>
          </cell>
          <cell r="D1485">
            <v>0</v>
          </cell>
          <cell r="E1485">
            <v>0</v>
          </cell>
          <cell r="F1485">
            <v>0</v>
          </cell>
        </row>
        <row r="1486">
          <cell r="A1486">
            <v>1483</v>
          </cell>
          <cell r="B1486" t="str">
            <v>ESTRIBO 08 MM 15X35 CM - ANDEC DISENSA</v>
          </cell>
          <cell r="C1486" t="str">
            <v>u</v>
          </cell>
          <cell r="D1486">
            <v>0.48</v>
          </cell>
          <cell r="E1486">
            <v>0</v>
          </cell>
          <cell r="F1486">
            <v>0</v>
          </cell>
        </row>
        <row r="1487">
          <cell r="A1487">
            <v>1484</v>
          </cell>
          <cell r="B1487" t="str">
            <v>ESTRIBO 08 MM 20X20 CM - ANDEC DISENSA</v>
          </cell>
          <cell r="C1487" t="str">
            <v>u</v>
          </cell>
          <cell r="D1487">
            <v>0</v>
          </cell>
          <cell r="E1487">
            <v>0</v>
          </cell>
          <cell r="F1487">
            <v>0</v>
          </cell>
        </row>
        <row r="1488">
          <cell r="A1488">
            <v>1485</v>
          </cell>
          <cell r="B1488" t="str">
            <v>ESTRIBO 08 MM 20X20 CM - IDEAL ALAMBREC DISENSA</v>
          </cell>
          <cell r="C1488" t="str">
            <v>u</v>
          </cell>
          <cell r="D1488">
            <v>0</v>
          </cell>
          <cell r="E1488">
            <v>0</v>
          </cell>
          <cell r="F1488">
            <v>0</v>
          </cell>
        </row>
        <row r="1489">
          <cell r="A1489">
            <v>1486</v>
          </cell>
          <cell r="B1489" t="str">
            <v>ESTRIBO 08 MM 35X35 CM - ANDEC DISENSA</v>
          </cell>
          <cell r="C1489" t="str">
            <v>u</v>
          </cell>
          <cell r="D1489">
            <v>0.63</v>
          </cell>
          <cell r="E1489">
            <v>0</v>
          </cell>
          <cell r="F1489">
            <v>0</v>
          </cell>
        </row>
        <row r="1490">
          <cell r="A1490">
            <v>1487</v>
          </cell>
          <cell r="B1490" t="str">
            <v>ESTRUCTURA DE ALUMINIO PARA CUBIERTA, INCL. INSTALACION</v>
          </cell>
          <cell r="C1490" t="str">
            <v>m2</v>
          </cell>
          <cell r="D1490">
            <v>21</v>
          </cell>
          <cell r="E1490">
            <v>0</v>
          </cell>
          <cell r="F1490">
            <v>0</v>
          </cell>
        </row>
        <row r="1491">
          <cell r="A1491">
            <v>1488</v>
          </cell>
          <cell r="B1491" t="str">
            <v>ESTRUCTURA METALICA CIELO RASO</v>
          </cell>
          <cell r="C1491" t="str">
            <v>m2</v>
          </cell>
          <cell r="D1491">
            <v>0.44</v>
          </cell>
          <cell r="E1491">
            <v>0</v>
          </cell>
          <cell r="F1491">
            <v>0</v>
          </cell>
        </row>
        <row r="1492">
          <cell r="A1492">
            <v>1489</v>
          </cell>
          <cell r="B1492" t="str">
            <v>ESTUCO DE TUMBADOS 1.2X0.6</v>
          </cell>
          <cell r="C1492" t="str">
            <v>m2</v>
          </cell>
          <cell r="D1492">
            <v>6</v>
          </cell>
          <cell r="E1492">
            <v>0</v>
          </cell>
          <cell r="F1492">
            <v>0</v>
          </cell>
        </row>
        <row r="1493">
          <cell r="A1493">
            <v>1490</v>
          </cell>
          <cell r="B1493" t="str">
            <v>ETERNACRIL PINTURA PARA TECHOS FIBROCEMENTO</v>
          </cell>
          <cell r="C1493" t="str">
            <v>gal</v>
          </cell>
          <cell r="D1493">
            <v>23.27</v>
          </cell>
          <cell r="E1493">
            <v>0</v>
          </cell>
          <cell r="F1493">
            <v>0</v>
          </cell>
        </row>
        <row r="1494">
          <cell r="A1494">
            <v>1491</v>
          </cell>
          <cell r="B1494" t="str">
            <v>ETERNIT 2.4X1.05 M</v>
          </cell>
          <cell r="C1494" t="str">
            <v>Pla</v>
          </cell>
          <cell r="D1494">
            <v>7.4</v>
          </cell>
          <cell r="E1494">
            <v>0</v>
          </cell>
          <cell r="F1494">
            <v>0</v>
          </cell>
        </row>
        <row r="1495">
          <cell r="A1495">
            <v>1492</v>
          </cell>
          <cell r="B1495" t="str">
            <v>ETERNIT NPT10 (2.44M 8P)</v>
          </cell>
          <cell r="C1495" t="str">
            <v>u</v>
          </cell>
          <cell r="D1495">
            <v>7</v>
          </cell>
          <cell r="E1495">
            <v>0</v>
          </cell>
          <cell r="F1495">
            <v>0</v>
          </cell>
        </row>
        <row r="1496">
          <cell r="A1496">
            <v>1493</v>
          </cell>
          <cell r="B1496" t="str">
            <v>ETERNIT RESIDENCIAL ETERTEJA O SIMILAR (2.4X1.05 M)</v>
          </cell>
          <cell r="C1496" t="str">
            <v>pla</v>
          </cell>
          <cell r="D1496">
            <v>10.16</v>
          </cell>
          <cell r="E1496">
            <v>0</v>
          </cell>
          <cell r="F1496">
            <v>0</v>
          </cell>
        </row>
        <row r="1497">
          <cell r="A1497">
            <v>1494</v>
          </cell>
          <cell r="B1497" t="str">
            <v>EUROLIT</v>
          </cell>
          <cell r="C1497" t="str">
            <v>m2</v>
          </cell>
          <cell r="D1497">
            <v>3.8</v>
          </cell>
          <cell r="E1497">
            <v>0</v>
          </cell>
          <cell r="F1497">
            <v>0</v>
          </cell>
        </row>
        <row r="1498">
          <cell r="A1498">
            <v>1495</v>
          </cell>
          <cell r="B1498" t="str">
            <v>EUROLIT (1.22 X 0.92) 5 ONDAS PERFIL 7</v>
          </cell>
          <cell r="C1498" t="str">
            <v>u</v>
          </cell>
          <cell r="D1498">
            <v>8.2799999999999994</v>
          </cell>
          <cell r="E1498">
            <v>0</v>
          </cell>
          <cell r="F1498">
            <v>0</v>
          </cell>
        </row>
        <row r="1499">
          <cell r="A1499">
            <v>1496</v>
          </cell>
          <cell r="B1499" t="str">
            <v>EUROLIT (1.22 X 1.10) 6 ONDAS PERFIL 7</v>
          </cell>
          <cell r="C1499" t="str">
            <v>u</v>
          </cell>
          <cell r="D1499">
            <v>9.2799999999999994</v>
          </cell>
          <cell r="E1499">
            <v>0</v>
          </cell>
          <cell r="F1499">
            <v>0</v>
          </cell>
        </row>
        <row r="1500">
          <cell r="A1500">
            <v>1497</v>
          </cell>
          <cell r="B1500" t="str">
            <v>EUROLIT (1.82 X 0.92) ESPAÑOLA 5 ONDAS P7</v>
          </cell>
          <cell r="C1500" t="str">
            <v>u</v>
          </cell>
          <cell r="D1500">
            <v>12.4</v>
          </cell>
          <cell r="E1500">
            <v>0</v>
          </cell>
          <cell r="F1500">
            <v>0</v>
          </cell>
        </row>
        <row r="1501">
          <cell r="A1501">
            <v>1498</v>
          </cell>
          <cell r="B1501" t="str">
            <v>EUROLIT (1.83 X 0.92) 5 ONDAS PERFIL 7</v>
          </cell>
          <cell r="C1501" t="str">
            <v>u</v>
          </cell>
          <cell r="D1501">
            <v>12.4</v>
          </cell>
          <cell r="E1501">
            <v>0</v>
          </cell>
          <cell r="F1501">
            <v>0</v>
          </cell>
        </row>
        <row r="1502">
          <cell r="A1502">
            <v>1499</v>
          </cell>
          <cell r="B1502" t="str">
            <v>EUROLIT (1.83 X 1.10) 6 ONDAS PERFIL 7</v>
          </cell>
          <cell r="C1502" t="str">
            <v>u</v>
          </cell>
          <cell r="D1502">
            <v>14.27</v>
          </cell>
          <cell r="E1502">
            <v>0</v>
          </cell>
          <cell r="F1502">
            <v>0</v>
          </cell>
        </row>
        <row r="1503">
          <cell r="A1503">
            <v>1500</v>
          </cell>
          <cell r="B1503" t="str">
            <v>EUROLIT (2.44 X 0.92) 5 ONDAS PERFIL 7</v>
          </cell>
          <cell r="C1503" t="str">
            <v>u</v>
          </cell>
          <cell r="D1503">
            <v>16.48</v>
          </cell>
          <cell r="E1503">
            <v>0</v>
          </cell>
          <cell r="F1503">
            <v>0</v>
          </cell>
        </row>
        <row r="1504">
          <cell r="A1504">
            <v>1501</v>
          </cell>
          <cell r="B1504" t="str">
            <v>EUROLIT (2.44 X 1.10) 6 ONDAS PERFIL 7</v>
          </cell>
          <cell r="C1504" t="str">
            <v>u</v>
          </cell>
          <cell r="D1504">
            <v>18.96</v>
          </cell>
          <cell r="E1504">
            <v>0</v>
          </cell>
          <cell r="F1504">
            <v>0</v>
          </cell>
        </row>
        <row r="1505">
          <cell r="A1505">
            <v>1502</v>
          </cell>
          <cell r="B1505" t="str">
            <v>EUROLIT (3.05 X 0.92) 5 ONDAS PERFIL 7</v>
          </cell>
          <cell r="C1505" t="str">
            <v>u</v>
          </cell>
          <cell r="D1505">
            <v>20.6</v>
          </cell>
          <cell r="E1505">
            <v>0</v>
          </cell>
          <cell r="F1505">
            <v>0</v>
          </cell>
        </row>
        <row r="1506">
          <cell r="A1506">
            <v>1503</v>
          </cell>
          <cell r="B1506" t="str">
            <v>EUROLIT (3.05 X 1.10) 6 ONDAS PERFIL 7</v>
          </cell>
          <cell r="C1506" t="str">
            <v>u</v>
          </cell>
          <cell r="D1506">
            <v>23.68</v>
          </cell>
          <cell r="E1506">
            <v>0</v>
          </cell>
          <cell r="F1506">
            <v>0</v>
          </cell>
        </row>
        <row r="1507">
          <cell r="A1507">
            <v>1504</v>
          </cell>
          <cell r="B1507" t="str">
            <v>EXPLOGEL I 1 1/4 X 8 DINAMITAS</v>
          </cell>
          <cell r="C1507" t="str">
            <v>25 K</v>
          </cell>
          <cell r="D1507">
            <v>115.51</v>
          </cell>
          <cell r="E1507">
            <v>0</v>
          </cell>
          <cell r="F1507">
            <v>0</v>
          </cell>
        </row>
        <row r="1508">
          <cell r="A1508">
            <v>1505</v>
          </cell>
          <cell r="B1508" t="str">
            <v>EXPLOGEL I 1" X 8 DINAMITAS</v>
          </cell>
          <cell r="C1508" t="str">
            <v>25 K</v>
          </cell>
          <cell r="D1508">
            <v>115.51</v>
          </cell>
          <cell r="E1508">
            <v>0</v>
          </cell>
          <cell r="F1508">
            <v>0</v>
          </cell>
        </row>
        <row r="1509">
          <cell r="A1509">
            <v>1506</v>
          </cell>
          <cell r="B1509" t="str">
            <v>EXPLOGEL I 2" X 8 DINAMITAS</v>
          </cell>
          <cell r="C1509" t="str">
            <v>25 K</v>
          </cell>
          <cell r="D1509">
            <v>115.51</v>
          </cell>
          <cell r="E1509">
            <v>0</v>
          </cell>
          <cell r="F1509">
            <v>0</v>
          </cell>
        </row>
        <row r="1510">
          <cell r="A1510">
            <v>1507</v>
          </cell>
          <cell r="B1510" t="str">
            <v>EXPLOGEL I 3" X 16 DINAMITAS</v>
          </cell>
          <cell r="C1510" t="str">
            <v>25 K</v>
          </cell>
          <cell r="D1510">
            <v>115.51</v>
          </cell>
          <cell r="E1510">
            <v>0</v>
          </cell>
          <cell r="F1510">
            <v>0</v>
          </cell>
        </row>
        <row r="1511">
          <cell r="A1511">
            <v>1508</v>
          </cell>
          <cell r="B1511" t="str">
            <v>EXPLOGEL III 1" X 7 DINAMITAS</v>
          </cell>
          <cell r="C1511" t="str">
            <v>25 K</v>
          </cell>
          <cell r="D1511">
            <v>154.31</v>
          </cell>
          <cell r="E1511">
            <v>0</v>
          </cell>
          <cell r="F1511">
            <v>0</v>
          </cell>
        </row>
        <row r="1512">
          <cell r="A1512">
            <v>1509</v>
          </cell>
          <cell r="B1512" t="str">
            <v>EXPLOGEL III 11/8" X 7 DINAMITAS (25 KG)</v>
          </cell>
          <cell r="C1512" t="str">
            <v>25 K</v>
          </cell>
          <cell r="D1512">
            <v>154.31</v>
          </cell>
          <cell r="E1512">
            <v>0</v>
          </cell>
          <cell r="F1512">
            <v>0</v>
          </cell>
        </row>
        <row r="1513">
          <cell r="A1513">
            <v>1510</v>
          </cell>
          <cell r="B1513" t="str">
            <v>EXTRACTOR DE AIRE</v>
          </cell>
          <cell r="C1513" t="str">
            <v>u</v>
          </cell>
          <cell r="D1513">
            <v>70</v>
          </cell>
          <cell r="E1513">
            <v>0</v>
          </cell>
          <cell r="F1513">
            <v>0</v>
          </cell>
        </row>
        <row r="1514">
          <cell r="A1514">
            <v>1511</v>
          </cell>
          <cell r="B1514" t="str">
            <v>FACE PLATE 1 PUERTO</v>
          </cell>
          <cell r="C1514" t="str">
            <v>u</v>
          </cell>
          <cell r="D1514">
            <v>2.0499999999999998</v>
          </cell>
          <cell r="E1514">
            <v>0</v>
          </cell>
          <cell r="F1514">
            <v>0</v>
          </cell>
        </row>
        <row r="1515">
          <cell r="A1515">
            <v>1512</v>
          </cell>
          <cell r="B1515" t="str">
            <v>FACE PLATE 2 PUERTOS</v>
          </cell>
          <cell r="C1515" t="str">
            <v>u</v>
          </cell>
          <cell r="D1515">
            <v>2.0499999999999998</v>
          </cell>
          <cell r="E1515">
            <v>0</v>
          </cell>
          <cell r="F1515">
            <v>0</v>
          </cell>
        </row>
        <row r="1516">
          <cell r="A1516">
            <v>1513</v>
          </cell>
          <cell r="B1516" t="str">
            <v>FACHALETA 7 X 25 CM.</v>
          </cell>
          <cell r="C1516" t="str">
            <v>m2</v>
          </cell>
          <cell r="D1516">
            <v>10.5</v>
          </cell>
          <cell r="E1516">
            <v>0</v>
          </cell>
          <cell r="F1516">
            <v>0</v>
          </cell>
        </row>
        <row r="1517">
          <cell r="A1517">
            <v>1514</v>
          </cell>
          <cell r="B1517" t="str">
            <v>FALDATINA JADE(116X50) (PLASMADE, MÁRMOL CULTIVADO)</v>
          </cell>
          <cell r="C1517" t="str">
            <v>u</v>
          </cell>
          <cell r="D1517">
            <v>79.069999999999993</v>
          </cell>
          <cell r="E1517">
            <v>0</v>
          </cell>
          <cell r="F1517">
            <v>0</v>
          </cell>
        </row>
        <row r="1518">
          <cell r="A1518">
            <v>1515</v>
          </cell>
          <cell r="B1518" t="str">
            <v>FIBRA DE POLOPROPILENO EPS FIBRATEX</v>
          </cell>
          <cell r="C1518" t="str">
            <v>kg</v>
          </cell>
          <cell r="D1518">
            <v>8.1199999999999992</v>
          </cell>
          <cell r="E1518">
            <v>0</v>
          </cell>
          <cell r="F1518">
            <v>0</v>
          </cell>
        </row>
        <row r="1519">
          <cell r="A1519">
            <v>1516</v>
          </cell>
          <cell r="B1519" t="str">
            <v>FIBROCEL MEDITERRANEO BLANCO  0,605 X 0,605 X 4MM</v>
          </cell>
          <cell r="C1519" t="str">
            <v>pln</v>
          </cell>
          <cell r="D1519">
            <v>1.77</v>
          </cell>
          <cell r="E1519">
            <v>0</v>
          </cell>
          <cell r="F1519">
            <v>0</v>
          </cell>
        </row>
        <row r="1520">
          <cell r="A1520">
            <v>1517</v>
          </cell>
          <cell r="B1520" t="str">
            <v>FIBROCEL MEDITERRANEO BLANCO  0,605 X 0,605 X 5MM</v>
          </cell>
          <cell r="C1520" t="str">
            <v>pln</v>
          </cell>
          <cell r="D1520">
            <v>2.0699999999999998</v>
          </cell>
          <cell r="E1520">
            <v>0</v>
          </cell>
          <cell r="F1520">
            <v>0</v>
          </cell>
        </row>
        <row r="1521">
          <cell r="A1521">
            <v>1518</v>
          </cell>
          <cell r="B1521" t="str">
            <v>FIBROCEL MEDITERRANEO BLANCO  0,605 X 1,210 X 4MM</v>
          </cell>
          <cell r="C1521" t="str">
            <v>pln</v>
          </cell>
          <cell r="D1521">
            <v>3.54</v>
          </cell>
          <cell r="E1521">
            <v>0</v>
          </cell>
          <cell r="F1521">
            <v>0</v>
          </cell>
        </row>
        <row r="1522">
          <cell r="A1522">
            <v>1519</v>
          </cell>
          <cell r="B1522" t="str">
            <v>FIBROCEL MEDITERRANEO BLANCO  0,605 X 1,210 X 5MM</v>
          </cell>
          <cell r="C1522" t="str">
            <v>pln</v>
          </cell>
          <cell r="D1522">
            <v>4.1399999999999997</v>
          </cell>
          <cell r="E1522">
            <v>0</v>
          </cell>
          <cell r="F1522">
            <v>0</v>
          </cell>
        </row>
        <row r="1523">
          <cell r="A1523">
            <v>1520</v>
          </cell>
          <cell r="B1523" t="str">
            <v>FIBROLIT  1,22 MTS X 2,44 MTS X 11 MM</v>
          </cell>
          <cell r="C1523" t="str">
            <v>pln</v>
          </cell>
          <cell r="D1523">
            <v>27.22</v>
          </cell>
          <cell r="E1523">
            <v>0</v>
          </cell>
          <cell r="F1523">
            <v>0</v>
          </cell>
        </row>
        <row r="1524">
          <cell r="A1524">
            <v>1521</v>
          </cell>
          <cell r="B1524" t="str">
            <v>FIBROLIT  1,22 MTS X 2,44 MTS X 14 MM</v>
          </cell>
          <cell r="C1524" t="str">
            <v>pln</v>
          </cell>
          <cell r="D1524">
            <v>34.619999999999997</v>
          </cell>
          <cell r="E1524">
            <v>0</v>
          </cell>
          <cell r="F1524">
            <v>0</v>
          </cell>
        </row>
        <row r="1525">
          <cell r="A1525">
            <v>1522</v>
          </cell>
          <cell r="B1525" t="str">
            <v>FIBROLIT  1,22 MTS X 2,44 MTS X 17 MM</v>
          </cell>
          <cell r="C1525" t="str">
            <v>pln</v>
          </cell>
          <cell r="D1525">
            <v>43.21</v>
          </cell>
          <cell r="E1525">
            <v>0</v>
          </cell>
          <cell r="F1525">
            <v>0</v>
          </cell>
        </row>
        <row r="1526">
          <cell r="A1526">
            <v>1523</v>
          </cell>
          <cell r="B1526" t="str">
            <v>FIBROLIT  1,22 MTS X 2,44 MTS X 20 MM</v>
          </cell>
          <cell r="C1526" t="str">
            <v>pln</v>
          </cell>
          <cell r="D1526">
            <v>50.74</v>
          </cell>
          <cell r="E1526">
            <v>0</v>
          </cell>
          <cell r="F1526">
            <v>0</v>
          </cell>
        </row>
        <row r="1527">
          <cell r="A1527">
            <v>1524</v>
          </cell>
          <cell r="B1527" t="str">
            <v>FIBROLIT  1,22 MTS X 2,44 MTS X 22 MM</v>
          </cell>
          <cell r="C1527" t="str">
            <v>pln</v>
          </cell>
          <cell r="D1527">
            <v>55.82</v>
          </cell>
          <cell r="E1527">
            <v>0</v>
          </cell>
          <cell r="F1527">
            <v>0</v>
          </cell>
        </row>
        <row r="1528">
          <cell r="A1528">
            <v>1525</v>
          </cell>
          <cell r="B1528" t="str">
            <v>FIBROLIT  1,22 MTS X 2,44 MTS X 6MM</v>
          </cell>
          <cell r="C1528" t="str">
            <v>pln</v>
          </cell>
          <cell r="D1528">
            <v>14.72</v>
          </cell>
          <cell r="E1528">
            <v>0</v>
          </cell>
          <cell r="F1528">
            <v>0</v>
          </cell>
        </row>
        <row r="1529">
          <cell r="A1529">
            <v>1526</v>
          </cell>
          <cell r="B1529" t="str">
            <v>FIBROLIT  1,22 MTS X 2,44 MTS X 8 MM</v>
          </cell>
          <cell r="C1529" t="str">
            <v>pln</v>
          </cell>
          <cell r="D1529">
            <v>19.62</v>
          </cell>
          <cell r="E1529">
            <v>0</v>
          </cell>
          <cell r="F1529">
            <v>0</v>
          </cell>
        </row>
        <row r="1530">
          <cell r="A1530">
            <v>1527</v>
          </cell>
          <cell r="B1530" t="str">
            <v>FIBROLIT  GRIS 0,605 X 0,605 X 4MM</v>
          </cell>
          <cell r="C1530" t="str">
            <v>pln</v>
          </cell>
          <cell r="D1530">
            <v>1.27</v>
          </cell>
          <cell r="E1530">
            <v>0</v>
          </cell>
          <cell r="F1530">
            <v>0</v>
          </cell>
        </row>
        <row r="1531">
          <cell r="A1531">
            <v>1528</v>
          </cell>
          <cell r="B1531" t="str">
            <v>FIBROLIT  GRIS 0,605 X 0,605 X 5MM</v>
          </cell>
          <cell r="C1531" t="str">
            <v>pln</v>
          </cell>
          <cell r="D1531">
            <v>1.57</v>
          </cell>
          <cell r="E1531">
            <v>0</v>
          </cell>
          <cell r="F1531">
            <v>0</v>
          </cell>
        </row>
        <row r="1532">
          <cell r="A1532">
            <v>1529</v>
          </cell>
          <cell r="B1532" t="str">
            <v>FIBROLIT  GRIS 0,605 X 1,210 X 4MM</v>
          </cell>
          <cell r="C1532" t="str">
            <v>pln</v>
          </cell>
          <cell r="D1532">
            <v>2.52</v>
          </cell>
          <cell r="E1532">
            <v>0</v>
          </cell>
          <cell r="F1532">
            <v>0</v>
          </cell>
        </row>
        <row r="1533">
          <cell r="A1533">
            <v>1530</v>
          </cell>
          <cell r="B1533" t="str">
            <v>FIBROLIT  GRIS 0,605 X 1,210 X 5MM</v>
          </cell>
          <cell r="C1533" t="str">
            <v>pln</v>
          </cell>
          <cell r="D1533">
            <v>3.12</v>
          </cell>
          <cell r="E1533">
            <v>0</v>
          </cell>
          <cell r="F1533">
            <v>0</v>
          </cell>
        </row>
        <row r="1534">
          <cell r="A1534">
            <v>1531</v>
          </cell>
          <cell r="B1534" t="str">
            <v>FILTROS DE ARENA SAND-DOLLAR 16" PENTAIR EEUU</v>
          </cell>
          <cell r="C1534" t="str">
            <v>u</v>
          </cell>
          <cell r="D1534">
            <v>303.60000000000002</v>
          </cell>
          <cell r="E1534">
            <v>0</v>
          </cell>
          <cell r="F1534">
            <v>0</v>
          </cell>
        </row>
        <row r="1535">
          <cell r="A1535">
            <v>1532</v>
          </cell>
          <cell r="B1535" t="str">
            <v>FILTROS DE ARENA SAND-DOLLAR 22" PENTAIR EEUU</v>
          </cell>
          <cell r="C1535" t="str">
            <v>u</v>
          </cell>
          <cell r="D1535">
            <v>388.3</v>
          </cell>
          <cell r="E1535">
            <v>0</v>
          </cell>
          <cell r="F1535">
            <v>0</v>
          </cell>
        </row>
        <row r="1536">
          <cell r="A1536">
            <v>1533</v>
          </cell>
          <cell r="B1536" t="str">
            <v>FINISH COAT. REVESTIMIENTO ACRÍLICO, DE COLOR 20 KG</v>
          </cell>
          <cell r="C1536" t="str">
            <v>saco</v>
          </cell>
          <cell r="D1536">
            <v>26</v>
          </cell>
          <cell r="E1536">
            <v>0</v>
          </cell>
          <cell r="F1536">
            <v>0</v>
          </cell>
        </row>
        <row r="1537">
          <cell r="A1537">
            <v>1534</v>
          </cell>
          <cell r="B1537" t="str">
            <v>FINO CRIBADO</v>
          </cell>
          <cell r="C1537" t="str">
            <v>m3</v>
          </cell>
          <cell r="D1537">
            <v>13.5</v>
          </cell>
          <cell r="E1537">
            <v>0</v>
          </cell>
          <cell r="F1537">
            <v>0</v>
          </cell>
        </row>
        <row r="1538">
          <cell r="A1538">
            <v>1535</v>
          </cell>
          <cell r="B1538" t="str">
            <v>FLEJE CALIENTE ESPESOR E= 2,3,4 MM</v>
          </cell>
          <cell r="C1538" t="str">
            <v>kg</v>
          </cell>
          <cell r="D1538">
            <v>1.19</v>
          </cell>
          <cell r="E1538">
            <v>0</v>
          </cell>
          <cell r="F1538">
            <v>0</v>
          </cell>
        </row>
        <row r="1539">
          <cell r="A1539">
            <v>1536</v>
          </cell>
          <cell r="B1539" t="str">
            <v>FLEJE ESPESOR 8,10,12 MM</v>
          </cell>
          <cell r="C1539" t="str">
            <v>kg</v>
          </cell>
          <cell r="D1539">
            <v>1.37</v>
          </cell>
          <cell r="E1539">
            <v>0</v>
          </cell>
          <cell r="F1539">
            <v>0</v>
          </cell>
        </row>
        <row r="1540">
          <cell r="A1540">
            <v>1537</v>
          </cell>
          <cell r="B1540" t="str">
            <v>FLEJES LAMINADOS FRÍO</v>
          </cell>
          <cell r="C1540" t="str">
            <v>kg</v>
          </cell>
          <cell r="D1540">
            <v>1.29</v>
          </cell>
          <cell r="E1540">
            <v>0</v>
          </cell>
          <cell r="F1540">
            <v>0</v>
          </cell>
        </row>
        <row r="1541">
          <cell r="A1541">
            <v>1538</v>
          </cell>
          <cell r="B1541" t="str">
            <v>FLOTADO CLARO 10MM</v>
          </cell>
          <cell r="C1541" t="str">
            <v>m2</v>
          </cell>
          <cell r="D1541">
            <v>23.5</v>
          </cell>
          <cell r="E1541">
            <v>0</v>
          </cell>
          <cell r="F1541">
            <v>0</v>
          </cell>
        </row>
        <row r="1542">
          <cell r="A1542">
            <v>1539</v>
          </cell>
          <cell r="B1542" t="str">
            <v>FLOTADO CLARO 2MM</v>
          </cell>
          <cell r="C1542" t="str">
            <v>m2</v>
          </cell>
          <cell r="D1542">
            <v>5.0999999999999996</v>
          </cell>
          <cell r="E1542">
            <v>0</v>
          </cell>
          <cell r="F1542">
            <v>0</v>
          </cell>
        </row>
        <row r="1543">
          <cell r="A1543">
            <v>1540</v>
          </cell>
          <cell r="B1543" t="str">
            <v>FLOTADO CLARO 3MM</v>
          </cell>
          <cell r="C1543" t="str">
            <v>m2</v>
          </cell>
          <cell r="D1543">
            <v>6.1</v>
          </cell>
          <cell r="E1543">
            <v>0</v>
          </cell>
          <cell r="F1543">
            <v>0</v>
          </cell>
        </row>
        <row r="1544">
          <cell r="A1544">
            <v>1541</v>
          </cell>
          <cell r="B1544" t="str">
            <v>FLOTADO CLARO 4MM</v>
          </cell>
          <cell r="C1544" t="str">
            <v>m2</v>
          </cell>
          <cell r="D1544">
            <v>8.5</v>
          </cell>
          <cell r="E1544">
            <v>0</v>
          </cell>
          <cell r="F1544">
            <v>0</v>
          </cell>
        </row>
        <row r="1545">
          <cell r="A1545">
            <v>1542</v>
          </cell>
          <cell r="B1545" t="str">
            <v>FLOTADO CLARO 5MM</v>
          </cell>
          <cell r="C1545" t="str">
            <v>m2</v>
          </cell>
          <cell r="D1545">
            <v>10.6</v>
          </cell>
          <cell r="E1545">
            <v>0</v>
          </cell>
          <cell r="F1545">
            <v>0</v>
          </cell>
        </row>
        <row r="1546">
          <cell r="A1546">
            <v>1543</v>
          </cell>
          <cell r="B1546" t="str">
            <v>FLOTADO CLARO 6MM</v>
          </cell>
          <cell r="C1546" t="str">
            <v>m2</v>
          </cell>
          <cell r="D1546">
            <v>12.8</v>
          </cell>
          <cell r="E1546">
            <v>0</v>
          </cell>
          <cell r="F1546">
            <v>0</v>
          </cell>
        </row>
        <row r="1547">
          <cell r="A1547">
            <v>1544</v>
          </cell>
          <cell r="B1547" t="str">
            <v>FLOTADO CLARO 8MM</v>
          </cell>
          <cell r="C1547" t="str">
            <v>m2</v>
          </cell>
          <cell r="D1547">
            <v>18.7</v>
          </cell>
          <cell r="E1547">
            <v>0</v>
          </cell>
          <cell r="F1547">
            <v>0</v>
          </cell>
        </row>
        <row r="1548">
          <cell r="A1548">
            <v>1545</v>
          </cell>
          <cell r="B1548" t="str">
            <v>FLUXÓMETRO PARA INODORO</v>
          </cell>
          <cell r="C1548" t="str">
            <v>u</v>
          </cell>
          <cell r="D1548">
            <v>183.46</v>
          </cell>
          <cell r="E1548">
            <v>0</v>
          </cell>
          <cell r="F1548">
            <v>0</v>
          </cell>
        </row>
        <row r="1549">
          <cell r="A1549">
            <v>1546</v>
          </cell>
          <cell r="B1549" t="str">
            <v>FLUXOMETRO PARA INODORO. FV ( LINEA INTERMEDIA)</v>
          </cell>
          <cell r="C1549" t="str">
            <v>u</v>
          </cell>
          <cell r="D1549">
            <v>176.4</v>
          </cell>
          <cell r="E1549">
            <v>0</v>
          </cell>
          <cell r="F1549">
            <v>0</v>
          </cell>
        </row>
        <row r="1550">
          <cell r="A1550">
            <v>1547</v>
          </cell>
          <cell r="B1550" t="str">
            <v>FLUXÓMETRO PARA URINARIO</v>
          </cell>
          <cell r="C1550" t="str">
            <v>u</v>
          </cell>
          <cell r="D1550">
            <v>183.46</v>
          </cell>
          <cell r="E1550">
            <v>0</v>
          </cell>
          <cell r="F1550">
            <v>0</v>
          </cell>
        </row>
        <row r="1551">
          <cell r="A1551">
            <v>1548</v>
          </cell>
          <cell r="B1551" t="str">
            <v>FLUXOMETRO PARA URINARIO. FV (LINEA INTERMEDIA)</v>
          </cell>
          <cell r="C1551" t="str">
            <v>u</v>
          </cell>
          <cell r="D1551">
            <v>176.4</v>
          </cell>
          <cell r="E1551">
            <v>0</v>
          </cell>
          <cell r="F1551">
            <v>0</v>
          </cell>
        </row>
        <row r="1552">
          <cell r="A1552">
            <v>1549</v>
          </cell>
          <cell r="B1552" t="str">
            <v>FLUXÓMETRO TOTO PARA URINARIO O INODORO</v>
          </cell>
          <cell r="C1552" t="str">
            <v>u</v>
          </cell>
          <cell r="D1552">
            <v>350.34</v>
          </cell>
          <cell r="E1552">
            <v>0</v>
          </cell>
          <cell r="F1552">
            <v>0</v>
          </cell>
        </row>
        <row r="1553">
          <cell r="A1553">
            <v>1550</v>
          </cell>
          <cell r="B1553" t="str">
            <v>FOCO 100W</v>
          </cell>
          <cell r="C1553" t="str">
            <v>u</v>
          </cell>
          <cell r="D1553">
            <v>0.95</v>
          </cell>
          <cell r="E1553">
            <v>0</v>
          </cell>
          <cell r="F1553">
            <v>0</v>
          </cell>
        </row>
        <row r="1554">
          <cell r="A1554">
            <v>1551</v>
          </cell>
          <cell r="B1554" t="str">
            <v>FONDO PARA MADERA XYLAMON</v>
          </cell>
          <cell r="C1554" t="str">
            <v>4000cc</v>
          </cell>
          <cell r="D1554">
            <v>17.02</v>
          </cell>
          <cell r="E1554">
            <v>0</v>
          </cell>
          <cell r="F1554">
            <v>0</v>
          </cell>
        </row>
        <row r="1555">
          <cell r="A1555">
            <v>1552</v>
          </cell>
          <cell r="B1555" t="str">
            <v>FREG. CON DOBLE ESCURRIDERA (PLASMADE, MÁRMOL CULTIVADO)</v>
          </cell>
          <cell r="C1555" t="str">
            <v>u</v>
          </cell>
          <cell r="D1555">
            <v>62.18</v>
          </cell>
          <cell r="E1555">
            <v>0</v>
          </cell>
          <cell r="F1555">
            <v>0</v>
          </cell>
        </row>
        <row r="1556">
          <cell r="A1556">
            <v>1553</v>
          </cell>
          <cell r="B1556" t="str">
            <v>FREG. CON SIMPLE ESCURRIDERA (PLASMADE, MÁRMOL CULTIVADO)</v>
          </cell>
          <cell r="C1556" t="str">
            <v>u</v>
          </cell>
          <cell r="D1556">
            <v>73.209999999999994</v>
          </cell>
          <cell r="E1556">
            <v>0</v>
          </cell>
          <cell r="F1556">
            <v>0</v>
          </cell>
        </row>
        <row r="1557">
          <cell r="A1557">
            <v>1554</v>
          </cell>
          <cell r="B1557" t="str">
            <v>FREG. DOBLE (PLASMADE, MÁRMOL CULTIVADO)</v>
          </cell>
          <cell r="C1557" t="str">
            <v>u</v>
          </cell>
          <cell r="D1557">
            <v>95.85</v>
          </cell>
          <cell r="E1557">
            <v>0</v>
          </cell>
          <cell r="F1557">
            <v>0</v>
          </cell>
        </row>
        <row r="1558">
          <cell r="A1558">
            <v>1555</v>
          </cell>
          <cell r="B1558" t="str">
            <v>FREG. SIMPLE (PLASMADE, MÁRMOL CULTIVADO)</v>
          </cell>
          <cell r="C1558" t="str">
            <v>u</v>
          </cell>
          <cell r="D1558">
            <v>488.39</v>
          </cell>
          <cell r="E1558">
            <v>0</v>
          </cell>
          <cell r="F1558">
            <v>0</v>
          </cell>
        </row>
        <row r="1559">
          <cell r="A1559">
            <v>1556</v>
          </cell>
          <cell r="B1559" t="str">
            <v>FREG. TRIPLE (PLASMADE, MÁRMOL CULTIVADO)</v>
          </cell>
          <cell r="C1559" t="str">
            <v>u</v>
          </cell>
          <cell r="D1559">
            <v>70.540000000000006</v>
          </cell>
          <cell r="E1559">
            <v>0</v>
          </cell>
          <cell r="F1559">
            <v>0</v>
          </cell>
        </row>
        <row r="1560">
          <cell r="A1560">
            <v>1557</v>
          </cell>
          <cell r="B1560" t="str">
            <v>FREGADERO DE ACERO INOXIDABLE (100X50) 1 POZO S/PALA</v>
          </cell>
          <cell r="C1560" t="str">
            <v>u</v>
          </cell>
          <cell r="D1560">
            <v>322.5</v>
          </cell>
          <cell r="E1560">
            <v>0</v>
          </cell>
          <cell r="F1560">
            <v>0</v>
          </cell>
        </row>
        <row r="1561">
          <cell r="A1561">
            <v>1558</v>
          </cell>
          <cell r="B1561" t="str">
            <v>FREGADERO DE ACERO INOXIDABLE (80X50) 1 POZO S/PALA</v>
          </cell>
          <cell r="C1561" t="str">
            <v>u</v>
          </cell>
          <cell r="D1561">
            <v>328.56</v>
          </cell>
          <cell r="E1561">
            <v>0</v>
          </cell>
          <cell r="F1561">
            <v>0</v>
          </cell>
        </row>
        <row r="1562">
          <cell r="A1562">
            <v>1559</v>
          </cell>
          <cell r="B1562" t="str">
            <v>FREGADERO DE ACERO INOXIDABLE 1 POZO (100X50)</v>
          </cell>
          <cell r="C1562" t="str">
            <v>u</v>
          </cell>
          <cell r="D1562">
            <v>40.700000000000003</v>
          </cell>
          <cell r="E1562">
            <v>0</v>
          </cell>
          <cell r="F1562">
            <v>0</v>
          </cell>
        </row>
        <row r="1563">
          <cell r="A1563">
            <v>1560</v>
          </cell>
          <cell r="B1563" t="str">
            <v>FREGADERO DE ACERO INOXIDABLE 2 POZOS</v>
          </cell>
          <cell r="C1563" t="str">
            <v>u</v>
          </cell>
          <cell r="D1563">
            <v>375.34</v>
          </cell>
          <cell r="E1563">
            <v>0</v>
          </cell>
          <cell r="F1563">
            <v>0</v>
          </cell>
        </row>
        <row r="1564">
          <cell r="A1564">
            <v>1561</v>
          </cell>
          <cell r="B1564" t="str">
            <v>FREGADERO DE COCINA ACERO 1 POZO 1 ESCURRIDOR</v>
          </cell>
          <cell r="C1564" t="str">
            <v>u</v>
          </cell>
          <cell r="D1564">
            <v>102.66</v>
          </cell>
          <cell r="E1564">
            <v>0</v>
          </cell>
          <cell r="F1564">
            <v>0</v>
          </cell>
        </row>
        <row r="1565">
          <cell r="A1565">
            <v>1562</v>
          </cell>
          <cell r="B1565" t="str">
            <v>FREGADERO DE COCINA ACERO 2 POZO 1 ESCURRIDOR</v>
          </cell>
          <cell r="C1565" t="str">
            <v>u</v>
          </cell>
          <cell r="D1565">
            <v>159.94999999999999</v>
          </cell>
          <cell r="E1565">
            <v>0</v>
          </cell>
          <cell r="F1565">
            <v>0</v>
          </cell>
        </row>
        <row r="1566">
          <cell r="A1566">
            <v>1563</v>
          </cell>
          <cell r="B1566" t="str">
            <v>FREGADERO DE ROPA DOBLE</v>
          </cell>
          <cell r="C1566" t="str">
            <v>u</v>
          </cell>
          <cell r="D1566">
            <v>70.13</v>
          </cell>
          <cell r="E1566">
            <v>0</v>
          </cell>
          <cell r="F1566">
            <v>0</v>
          </cell>
        </row>
        <row r="1567">
          <cell r="A1567">
            <v>1564</v>
          </cell>
          <cell r="B1567" t="str">
            <v>FREGADERO DE ROPA SIMPLE</v>
          </cell>
          <cell r="C1567" t="str">
            <v>u</v>
          </cell>
          <cell r="D1567">
            <v>70.13</v>
          </cell>
          <cell r="E1567">
            <v>0</v>
          </cell>
          <cell r="F1567">
            <v>0</v>
          </cell>
        </row>
        <row r="1568">
          <cell r="A1568">
            <v>1565</v>
          </cell>
          <cell r="B1568" t="str">
            <v>FULMINANTE</v>
          </cell>
          <cell r="C1568" t="str">
            <v>u</v>
          </cell>
          <cell r="D1568">
            <v>1.34</v>
          </cell>
          <cell r="E1568">
            <v>0</v>
          </cell>
          <cell r="F1568">
            <v>0</v>
          </cell>
        </row>
        <row r="1569">
          <cell r="A1569">
            <v>1566</v>
          </cell>
          <cell r="B1569" t="str">
            <v>FULMINANTE ELÉCTRICO INSTANTÁNEO</v>
          </cell>
          <cell r="C1569" t="str">
            <v>u</v>
          </cell>
          <cell r="D1569">
            <v>5.12</v>
          </cell>
          <cell r="E1569">
            <v>0</v>
          </cell>
          <cell r="F1569">
            <v>0</v>
          </cell>
        </row>
        <row r="1570">
          <cell r="A1570">
            <v>1567</v>
          </cell>
          <cell r="B1570" t="str">
            <v>FULMINANTE NO ELÉCTRICO MS/LP (15 M CABLE) FANEL</v>
          </cell>
          <cell r="C1570" t="str">
            <v>u</v>
          </cell>
          <cell r="D1570">
            <v>6.32</v>
          </cell>
          <cell r="E1570">
            <v>0</v>
          </cell>
          <cell r="F1570">
            <v>0</v>
          </cell>
        </row>
        <row r="1571">
          <cell r="A1571">
            <v>1568</v>
          </cell>
          <cell r="B1571" t="str">
            <v>FULMINANTE NO ELÉCTRICO MS/LP (4.2 M CABLE) FANEL</v>
          </cell>
          <cell r="C1571" t="str">
            <v>u</v>
          </cell>
          <cell r="D1571">
            <v>3.95</v>
          </cell>
          <cell r="E1571">
            <v>0</v>
          </cell>
          <cell r="F1571">
            <v>0</v>
          </cell>
        </row>
        <row r="1572">
          <cell r="A1572">
            <v>1569</v>
          </cell>
          <cell r="B1572" t="str">
            <v>FULMINANTE NO ELÉCTRICO MS/LP (6 M CABLE) FANEL</v>
          </cell>
          <cell r="C1572" t="str">
            <v>u</v>
          </cell>
          <cell r="D1572">
            <v>5.33</v>
          </cell>
          <cell r="E1572">
            <v>0</v>
          </cell>
          <cell r="F1572">
            <v>0</v>
          </cell>
        </row>
        <row r="1573">
          <cell r="A1573">
            <v>1570</v>
          </cell>
          <cell r="B1573" t="str">
            <v>FULMINANTE ORDINARIO # 8</v>
          </cell>
          <cell r="C1573" t="str">
            <v>u</v>
          </cell>
          <cell r="D1573">
            <v>0.26</v>
          </cell>
          <cell r="E1573">
            <v>0</v>
          </cell>
          <cell r="F1573">
            <v>0</v>
          </cell>
        </row>
        <row r="1574">
          <cell r="A1574">
            <v>1571</v>
          </cell>
          <cell r="B1574" t="str">
            <v>FULMINANTES Y CLAVO</v>
          </cell>
          <cell r="C1574" t="str">
            <v>u</v>
          </cell>
          <cell r="D1574">
            <v>0.55000000000000004</v>
          </cell>
          <cell r="E1574">
            <v>0</v>
          </cell>
          <cell r="F1574">
            <v>0</v>
          </cell>
        </row>
        <row r="1575">
          <cell r="A1575">
            <v>1572</v>
          </cell>
          <cell r="B1575" t="str">
            <v>FUNDA PARA BALSOCRETO</v>
          </cell>
          <cell r="C1575" t="str">
            <v>u</v>
          </cell>
          <cell r="D1575">
            <v>1.2</v>
          </cell>
          <cell r="E1575">
            <v>0</v>
          </cell>
          <cell r="F1575">
            <v>0</v>
          </cell>
        </row>
        <row r="1576">
          <cell r="A1576">
            <v>1573</v>
          </cell>
          <cell r="B1576" t="str">
            <v>GABINETE DE INCENDIOS</v>
          </cell>
          <cell r="C1576" t="str">
            <v>u</v>
          </cell>
          <cell r="D1576">
            <v>460</v>
          </cell>
          <cell r="E1576">
            <v>0</v>
          </cell>
          <cell r="F1576">
            <v>0</v>
          </cell>
        </row>
        <row r="1577">
          <cell r="A1577">
            <v>1574</v>
          </cell>
          <cell r="B1577" t="str">
            <v>GALVAL./ CIELO RASO-FRISO KUBIPARED E=0.45 MM</v>
          </cell>
          <cell r="C1577" t="str">
            <v>m2</v>
          </cell>
          <cell r="D1577">
            <v>15.74</v>
          </cell>
          <cell r="E1577">
            <v>0</v>
          </cell>
          <cell r="F1577">
            <v>0</v>
          </cell>
        </row>
        <row r="1578">
          <cell r="A1578">
            <v>1575</v>
          </cell>
          <cell r="B1578" t="str">
            <v>GALVALUME 0.40MM</v>
          </cell>
          <cell r="C1578" t="str">
            <v>m2</v>
          </cell>
          <cell r="D1578">
            <v>2.8</v>
          </cell>
          <cell r="E1578">
            <v>0</v>
          </cell>
          <cell r="F1578">
            <v>0</v>
          </cell>
        </row>
        <row r="1579">
          <cell r="A1579">
            <v>1576</v>
          </cell>
          <cell r="B1579" t="str">
            <v>GANCHO PLATINA 14 CM</v>
          </cell>
          <cell r="C1579" t="str">
            <v>u</v>
          </cell>
          <cell r="D1579">
            <v>0.41</v>
          </cell>
          <cell r="E1579">
            <v>0</v>
          </cell>
          <cell r="F1579">
            <v>0</v>
          </cell>
        </row>
        <row r="1580">
          <cell r="A1580">
            <v>1577</v>
          </cell>
          <cell r="B1580" t="str">
            <v>GANCHOS</v>
          </cell>
          <cell r="C1580" t="str">
            <v>u</v>
          </cell>
          <cell r="D1580">
            <v>0.15</v>
          </cell>
          <cell r="E1580">
            <v>0</v>
          </cell>
          <cell r="F1580">
            <v>0</v>
          </cell>
        </row>
        <row r="1581">
          <cell r="A1581">
            <v>1578</v>
          </cell>
          <cell r="B1581" t="str">
            <v>GANCHOS PARA CANALES DE TOOL</v>
          </cell>
          <cell r="C1581" t="str">
            <v>u</v>
          </cell>
          <cell r="D1581">
            <v>0.15</v>
          </cell>
          <cell r="E1581">
            <v>0</v>
          </cell>
          <cell r="F1581">
            <v>0</v>
          </cell>
        </row>
        <row r="1582">
          <cell r="A1582">
            <v>1579</v>
          </cell>
          <cell r="B1582" t="str">
            <v>GANCHOS WALER RENTECO</v>
          </cell>
          <cell r="C1582" t="str">
            <v>u/mes</v>
          </cell>
          <cell r="D1582">
            <v>0.39</v>
          </cell>
          <cell r="E1582">
            <v>0</v>
          </cell>
          <cell r="F1582">
            <v>0</v>
          </cell>
        </row>
        <row r="1583">
          <cell r="A1583">
            <v>1580</v>
          </cell>
          <cell r="B1583" t="str">
            <v>GANCHOS WALER RENTECO</v>
          </cell>
          <cell r="C1583" t="str">
            <v>u/dia</v>
          </cell>
          <cell r="D1583">
            <v>0.03</v>
          </cell>
          <cell r="E1583">
            <v>0</v>
          </cell>
          <cell r="F1583">
            <v>0</v>
          </cell>
        </row>
        <row r="1584">
          <cell r="A1584">
            <v>1581</v>
          </cell>
          <cell r="B1584" t="str">
            <v>GAVION CAJA PLASTIFICADO 2X1X0.5 C/D</v>
          </cell>
          <cell r="C1584" t="str">
            <v>u</v>
          </cell>
          <cell r="D1584">
            <v>34.799999999999997</v>
          </cell>
          <cell r="E1584">
            <v>0</v>
          </cell>
          <cell r="F1584">
            <v>0</v>
          </cell>
        </row>
        <row r="1585">
          <cell r="A1585">
            <v>1582</v>
          </cell>
          <cell r="B1585" t="str">
            <v>GENERADOR 20KV/25KVA (PROVISION Y MONTAJE)</v>
          </cell>
          <cell r="C1585" t="str">
            <v>u</v>
          </cell>
          <cell r="D1585" t="str">
            <v>13,620,00</v>
          </cell>
          <cell r="E1585">
            <v>0</v>
          </cell>
          <cell r="F1585">
            <v>0</v>
          </cell>
        </row>
        <row r="1586">
          <cell r="A1586">
            <v>1583</v>
          </cell>
          <cell r="B1586" t="str">
            <v>GEOESTERA</v>
          </cell>
          <cell r="C1586" t="str">
            <v>m2</v>
          </cell>
          <cell r="D1586">
            <v>7.81</v>
          </cell>
          <cell r="E1586">
            <v>0</v>
          </cell>
          <cell r="F1586">
            <v>0</v>
          </cell>
        </row>
        <row r="1587">
          <cell r="A1587">
            <v>1584</v>
          </cell>
          <cell r="B1587" t="str">
            <v>GEOMALLA BIAXIAL BX-100 (102KN/M)</v>
          </cell>
          <cell r="C1587" t="str">
            <v>m2</v>
          </cell>
          <cell r="D1587">
            <v>8.08</v>
          </cell>
          <cell r="E1587">
            <v>0</v>
          </cell>
          <cell r="F1587">
            <v>0</v>
          </cell>
        </row>
        <row r="1588">
          <cell r="A1588">
            <v>1585</v>
          </cell>
          <cell r="B1588" t="str">
            <v>GEOMALLA BIAXIAL BX-25 (29KN/M) 230 G/M2</v>
          </cell>
          <cell r="C1588" t="str">
            <v>m2</v>
          </cell>
          <cell r="D1588">
            <v>3.75</v>
          </cell>
          <cell r="E1588">
            <v>0</v>
          </cell>
          <cell r="F1588">
            <v>0</v>
          </cell>
        </row>
        <row r="1589">
          <cell r="A1589">
            <v>1586</v>
          </cell>
          <cell r="B1589" t="str">
            <v>GEOMALLA BIAXIAL BX-35(39KN/M) 330 G/M2</v>
          </cell>
          <cell r="C1589" t="str">
            <v>m2</v>
          </cell>
          <cell r="D1589">
            <v>3.09</v>
          </cell>
          <cell r="E1589">
            <v>0</v>
          </cell>
          <cell r="F1589">
            <v>0</v>
          </cell>
        </row>
        <row r="1590">
          <cell r="A1590">
            <v>1587</v>
          </cell>
          <cell r="B1590" t="str">
            <v>GEOMALLA BIAXIAL BX-50 (52.7KN/M) 330 G/M2</v>
          </cell>
          <cell r="C1590" t="str">
            <v>m2</v>
          </cell>
          <cell r="D1590">
            <v>4.66</v>
          </cell>
          <cell r="E1590">
            <v>0</v>
          </cell>
          <cell r="F1590">
            <v>0</v>
          </cell>
        </row>
        <row r="1591">
          <cell r="A1591">
            <v>1588</v>
          </cell>
          <cell r="B1591" t="str">
            <v>GEOMALLA BIAXIAL BX-65 (68KN/M) 520 G/M2</v>
          </cell>
          <cell r="C1591" t="str">
            <v>m2</v>
          </cell>
          <cell r="D1591">
            <v>6.57</v>
          </cell>
          <cell r="E1591">
            <v>0</v>
          </cell>
          <cell r="F1591">
            <v>0</v>
          </cell>
        </row>
        <row r="1592">
          <cell r="A1592">
            <v>1589</v>
          </cell>
          <cell r="B1592" t="str">
            <v>GEOMALLA UNIAXIAL UX-100 (107KN/M) 430 G/M2</v>
          </cell>
          <cell r="C1592" t="str">
            <v>m2</v>
          </cell>
          <cell r="D1592">
            <v>6.2</v>
          </cell>
          <cell r="E1592">
            <v>0</v>
          </cell>
          <cell r="F1592">
            <v>0</v>
          </cell>
        </row>
        <row r="1593">
          <cell r="A1593">
            <v>1590</v>
          </cell>
          <cell r="B1593" t="str">
            <v>GEOMALLA UNIAXIAL UX-165 (168KN/M) 620 G/M2</v>
          </cell>
          <cell r="C1593" t="str">
            <v>m2</v>
          </cell>
          <cell r="D1593">
            <v>10.08</v>
          </cell>
          <cell r="E1593">
            <v>0</v>
          </cell>
          <cell r="F1593">
            <v>0</v>
          </cell>
        </row>
        <row r="1594">
          <cell r="A1594">
            <v>1591</v>
          </cell>
          <cell r="B1594" t="str">
            <v>GEOMEMBRANA POLIETILENO 0.50MM</v>
          </cell>
          <cell r="C1594" t="str">
            <v>m2</v>
          </cell>
          <cell r="D1594">
            <v>2.2999999999999998</v>
          </cell>
          <cell r="E1594">
            <v>0</v>
          </cell>
          <cell r="F1594">
            <v>0</v>
          </cell>
        </row>
        <row r="1595">
          <cell r="A1595">
            <v>1592</v>
          </cell>
          <cell r="B1595" t="str">
            <v>GEOMEMBRANA POLIETILENO 0.75MM</v>
          </cell>
          <cell r="C1595" t="str">
            <v>m2</v>
          </cell>
          <cell r="D1595">
            <v>2.5</v>
          </cell>
          <cell r="E1595">
            <v>0</v>
          </cell>
          <cell r="F1595">
            <v>0</v>
          </cell>
        </row>
        <row r="1596">
          <cell r="A1596">
            <v>1593</v>
          </cell>
          <cell r="B1596" t="str">
            <v>GEOMEMBRANA POLIETILENO 1.00MM</v>
          </cell>
          <cell r="C1596" t="str">
            <v>m2</v>
          </cell>
          <cell r="D1596">
            <v>2.8</v>
          </cell>
          <cell r="E1596">
            <v>0</v>
          </cell>
          <cell r="F1596">
            <v>0</v>
          </cell>
        </row>
        <row r="1597">
          <cell r="A1597">
            <v>1594</v>
          </cell>
          <cell r="B1597" t="str">
            <v>GEOMEMBRANA POLIETILENO 1.50MM</v>
          </cell>
          <cell r="C1597" t="str">
            <v>m2</v>
          </cell>
          <cell r="D1597">
            <v>3</v>
          </cell>
          <cell r="E1597">
            <v>0</v>
          </cell>
          <cell r="F1597">
            <v>0</v>
          </cell>
        </row>
        <row r="1598">
          <cell r="A1598">
            <v>1595</v>
          </cell>
          <cell r="B1598" t="str">
            <v>GEOMEMBRANA POLIETILENO 2.00MM</v>
          </cell>
          <cell r="C1598" t="str">
            <v>m</v>
          </cell>
          <cell r="D1598">
            <v>3.2</v>
          </cell>
          <cell r="E1598">
            <v>0</v>
          </cell>
          <cell r="F1598">
            <v>0</v>
          </cell>
        </row>
        <row r="1599">
          <cell r="A1599">
            <v>1596</v>
          </cell>
          <cell r="B1599" t="str">
            <v>GEOTEXTIL FORTEX BX - 30 (1400 N) 220 G/M2</v>
          </cell>
          <cell r="C1599" t="str">
            <v>m2</v>
          </cell>
          <cell r="D1599">
            <v>2.95</v>
          </cell>
          <cell r="E1599">
            <v>0</v>
          </cell>
          <cell r="F1599">
            <v>0</v>
          </cell>
        </row>
        <row r="1600">
          <cell r="A1600">
            <v>1597</v>
          </cell>
          <cell r="B1600" t="str">
            <v>GEOTEXTIL FORTEX BX - 40 (1480 N) 230 G/M2</v>
          </cell>
          <cell r="C1600" t="str">
            <v>m2</v>
          </cell>
          <cell r="D1600">
            <v>3.18</v>
          </cell>
          <cell r="E1600">
            <v>0</v>
          </cell>
          <cell r="F1600">
            <v>0</v>
          </cell>
        </row>
        <row r="1601">
          <cell r="A1601">
            <v>1598</v>
          </cell>
          <cell r="B1601" t="str">
            <v>GEOTEXTIL FORTEX BX - 60 (2360 N) 280 G/M2</v>
          </cell>
          <cell r="C1601" t="str">
            <v>m2</v>
          </cell>
          <cell r="D1601">
            <v>4.8</v>
          </cell>
          <cell r="E1601">
            <v>0</v>
          </cell>
          <cell r="F1601">
            <v>0</v>
          </cell>
        </row>
        <row r="1602">
          <cell r="A1602">
            <v>1599</v>
          </cell>
          <cell r="B1602" t="str">
            <v>GEOTEXTIL FORTEX BX - 90 (1400 N) 450 G/M2</v>
          </cell>
          <cell r="C1602" t="str">
            <v>m2</v>
          </cell>
          <cell r="D1602">
            <v>7.21</v>
          </cell>
          <cell r="E1602">
            <v>0</v>
          </cell>
          <cell r="F1602">
            <v>0</v>
          </cell>
        </row>
        <row r="1603">
          <cell r="A1603">
            <v>1600</v>
          </cell>
          <cell r="B1603" t="str">
            <v>GEOTEXTIL NO TEJIDO FIBERTEX F-22 (1600 N)</v>
          </cell>
          <cell r="C1603" t="str">
            <v>m2</v>
          </cell>
          <cell r="D1603">
            <v>1.69</v>
          </cell>
          <cell r="E1603">
            <v>0</v>
          </cell>
          <cell r="F1603">
            <v>0</v>
          </cell>
        </row>
        <row r="1604">
          <cell r="A1604">
            <v>1601</v>
          </cell>
          <cell r="B1604" t="str">
            <v>GEOTEXTIL PAVCO 1050 T</v>
          </cell>
          <cell r="C1604" t="str">
            <v>m2</v>
          </cell>
          <cell r="D1604">
            <v>0.95</v>
          </cell>
          <cell r="E1604">
            <v>0</v>
          </cell>
          <cell r="F1604">
            <v>0</v>
          </cell>
        </row>
        <row r="1605">
          <cell r="A1605">
            <v>1602</v>
          </cell>
          <cell r="B1605" t="str">
            <v>GEOTEXTIL PAVCO 1400 T (3.85M X 160M)</v>
          </cell>
          <cell r="C1605" t="str">
            <v>u</v>
          </cell>
          <cell r="D1605">
            <v>1.29</v>
          </cell>
          <cell r="E1605">
            <v>0</v>
          </cell>
          <cell r="F1605">
            <v>0</v>
          </cell>
        </row>
        <row r="1606">
          <cell r="A1606">
            <v>1603</v>
          </cell>
          <cell r="B1606" t="str">
            <v>GEOTEXTIL PAVCO 1600 NT (4M X 160M)</v>
          </cell>
          <cell r="C1606" t="str">
            <v>u</v>
          </cell>
          <cell r="D1606">
            <v>1.38</v>
          </cell>
          <cell r="E1606">
            <v>0</v>
          </cell>
          <cell r="F1606">
            <v>0</v>
          </cell>
        </row>
        <row r="1607">
          <cell r="A1607">
            <v>1604</v>
          </cell>
          <cell r="B1607" t="str">
            <v>GEOTEXTIL PAVCO 1700 T (3.85M X 120M)</v>
          </cell>
          <cell r="C1607" t="str">
            <v>u</v>
          </cell>
          <cell r="D1607">
            <v>1.43</v>
          </cell>
          <cell r="E1607">
            <v>0</v>
          </cell>
          <cell r="F1607">
            <v>0</v>
          </cell>
        </row>
        <row r="1608">
          <cell r="A1608">
            <v>1605</v>
          </cell>
          <cell r="B1608" t="str">
            <v>GEOTEXTIL PAVCO 2000 NT (4M X 130M)</v>
          </cell>
          <cell r="C1608" t="str">
            <v>u</v>
          </cell>
          <cell r="D1608">
            <v>1.65</v>
          </cell>
          <cell r="E1608">
            <v>0</v>
          </cell>
          <cell r="F1608">
            <v>0</v>
          </cell>
        </row>
        <row r="1609">
          <cell r="A1609">
            <v>1606</v>
          </cell>
          <cell r="B1609" t="str">
            <v>GEOTEXTIL PAVCO 2100 T (3.85M X 100M)</v>
          </cell>
          <cell r="C1609" t="str">
            <v>u</v>
          </cell>
          <cell r="D1609">
            <v>1.78</v>
          </cell>
          <cell r="E1609">
            <v>0</v>
          </cell>
          <cell r="F1609">
            <v>0</v>
          </cell>
        </row>
        <row r="1610">
          <cell r="A1610">
            <v>1607</v>
          </cell>
          <cell r="B1610" t="str">
            <v>GEOTEXTIL PAVCO 3000 NT (4M X 120M)</v>
          </cell>
          <cell r="C1610" t="str">
            <v>u</v>
          </cell>
          <cell r="D1610">
            <v>2.33</v>
          </cell>
          <cell r="E1610">
            <v>0</v>
          </cell>
          <cell r="F1610">
            <v>0</v>
          </cell>
        </row>
        <row r="1611">
          <cell r="A1611">
            <v>1608</v>
          </cell>
          <cell r="B1611" t="str">
            <v>GEOTEXTIL PAVCO 4000 NT (4M X 130M)</v>
          </cell>
          <cell r="C1611" t="str">
            <v>u</v>
          </cell>
          <cell r="D1611">
            <v>2.88</v>
          </cell>
          <cell r="E1611">
            <v>0</v>
          </cell>
          <cell r="F1611">
            <v>0</v>
          </cell>
        </row>
        <row r="1612">
          <cell r="A1612">
            <v>1609</v>
          </cell>
          <cell r="B1612" t="str">
            <v>GEOTEXTIL PAVCO 5000 NT (4M X 100 M)</v>
          </cell>
          <cell r="C1612" t="str">
            <v>u</v>
          </cell>
          <cell r="D1612">
            <v>3.56</v>
          </cell>
          <cell r="E1612">
            <v>0</v>
          </cell>
          <cell r="F1612">
            <v>0</v>
          </cell>
        </row>
        <row r="1613">
          <cell r="A1613">
            <v>1610</v>
          </cell>
          <cell r="B1613" t="str">
            <v>GEOTEXTIL PAVCO2400 T (3.85M X 100M)</v>
          </cell>
          <cell r="C1613" t="str">
            <v>u</v>
          </cell>
          <cell r="D1613">
            <v>2.21</v>
          </cell>
          <cell r="E1613">
            <v>0</v>
          </cell>
          <cell r="F1613">
            <v>0</v>
          </cell>
        </row>
        <row r="1614">
          <cell r="A1614">
            <v>1611</v>
          </cell>
          <cell r="B1614" t="str">
            <v>GOTERO FRONTAL 3.05M (LARGO) TERRACOTA/BLANCO/VERDE</v>
          </cell>
          <cell r="C1614" t="str">
            <v>u</v>
          </cell>
          <cell r="D1614">
            <v>23.51</v>
          </cell>
          <cell r="E1614">
            <v>0</v>
          </cell>
          <cell r="F1614">
            <v>0</v>
          </cell>
        </row>
        <row r="1615">
          <cell r="A1615">
            <v>1612</v>
          </cell>
          <cell r="B1615" t="str">
            <v>GRAMPAS 1 1/4 X 9 - IDEAL ALAMBREC DISENSA</v>
          </cell>
          <cell r="C1615" t="str">
            <v>u</v>
          </cell>
          <cell r="D1615">
            <v>0</v>
          </cell>
          <cell r="E1615">
            <v>0</v>
          </cell>
          <cell r="F1615">
            <v>0</v>
          </cell>
        </row>
        <row r="1616">
          <cell r="A1616">
            <v>1613</v>
          </cell>
          <cell r="B1616" t="str">
            <v>GRANITO IMPORTADO PULIDO E=2CM</v>
          </cell>
          <cell r="C1616" t="str">
            <v>m2</v>
          </cell>
          <cell r="D1616">
            <v>95</v>
          </cell>
          <cell r="E1616">
            <v>0</v>
          </cell>
          <cell r="F1616">
            <v>0</v>
          </cell>
        </row>
        <row r="1617">
          <cell r="A1617">
            <v>1614</v>
          </cell>
          <cell r="B1617" t="str">
            <v>GRANITO LAVADO</v>
          </cell>
          <cell r="C1617" t="str">
            <v>saco</v>
          </cell>
          <cell r="D1617">
            <v>5</v>
          </cell>
          <cell r="E1617">
            <v>0</v>
          </cell>
          <cell r="F1617">
            <v>0</v>
          </cell>
        </row>
        <row r="1618">
          <cell r="A1618">
            <v>1615</v>
          </cell>
          <cell r="B1618" t="str">
            <v>GRANO DE PIEDRA 3-4 10 KG</v>
          </cell>
          <cell r="C1618" t="str">
            <v>saco</v>
          </cell>
          <cell r="D1618">
            <v>2.8</v>
          </cell>
          <cell r="E1618">
            <v>0</v>
          </cell>
          <cell r="F1618">
            <v>0</v>
          </cell>
        </row>
        <row r="1619">
          <cell r="A1619">
            <v>1616</v>
          </cell>
          <cell r="B1619" t="str">
            <v>GRAPA PARA CABLE 3/4"</v>
          </cell>
          <cell r="C1619" t="str">
            <v>u</v>
          </cell>
          <cell r="D1619">
            <v>14.3</v>
          </cell>
          <cell r="E1619">
            <v>0</v>
          </cell>
          <cell r="F1619">
            <v>0</v>
          </cell>
        </row>
        <row r="1620">
          <cell r="A1620">
            <v>1617</v>
          </cell>
          <cell r="B1620" t="str">
            <v>GRAPA PARA CABLE 5/8"</v>
          </cell>
          <cell r="C1620" t="str">
            <v>u</v>
          </cell>
          <cell r="D1620">
            <v>12.1</v>
          </cell>
          <cell r="E1620">
            <v>0</v>
          </cell>
          <cell r="F1620">
            <v>0</v>
          </cell>
        </row>
        <row r="1621">
          <cell r="A1621">
            <v>1618</v>
          </cell>
          <cell r="B1621" t="str">
            <v>GRAPA PARA CABLE 7/8"</v>
          </cell>
          <cell r="C1621" t="str">
            <v>u</v>
          </cell>
          <cell r="D1621">
            <v>16.5</v>
          </cell>
          <cell r="E1621">
            <v>0</v>
          </cell>
          <cell r="F1621">
            <v>0</v>
          </cell>
        </row>
        <row r="1622">
          <cell r="A1622">
            <v>1619</v>
          </cell>
          <cell r="B1622" t="str">
            <v>GRAPA PARA EMT 1"</v>
          </cell>
          <cell r="C1622" t="str">
            <v>u</v>
          </cell>
          <cell r="D1622">
            <v>0.1</v>
          </cell>
          <cell r="E1622">
            <v>0</v>
          </cell>
          <cell r="F1622">
            <v>0</v>
          </cell>
        </row>
        <row r="1623">
          <cell r="A1623">
            <v>1620</v>
          </cell>
          <cell r="B1623" t="str">
            <v>GRAPA PARA EMT 3/4"</v>
          </cell>
          <cell r="C1623" t="str">
            <v>u</v>
          </cell>
          <cell r="D1623">
            <v>0.08</v>
          </cell>
          <cell r="E1623">
            <v>0</v>
          </cell>
          <cell r="F1623">
            <v>0</v>
          </cell>
        </row>
        <row r="1624">
          <cell r="A1624">
            <v>1621</v>
          </cell>
          <cell r="B1624" t="str">
            <v>GRECIAN BAÑO - LATON BRILLANTE</v>
          </cell>
          <cell r="C1624" t="str">
            <v>u</v>
          </cell>
          <cell r="D1624">
            <v>23.86</v>
          </cell>
          <cell r="E1624">
            <v>0</v>
          </cell>
          <cell r="F1624">
            <v>0</v>
          </cell>
        </row>
        <row r="1625">
          <cell r="A1625">
            <v>1622</v>
          </cell>
          <cell r="B1625" t="str">
            <v>GRECIAN DORMITORIO - LATON BRILLANTE</v>
          </cell>
          <cell r="C1625" t="str">
            <v>u</v>
          </cell>
          <cell r="D1625">
            <v>28</v>
          </cell>
          <cell r="E1625">
            <v>0</v>
          </cell>
          <cell r="F1625">
            <v>0</v>
          </cell>
        </row>
        <row r="1626">
          <cell r="A1626">
            <v>1623</v>
          </cell>
          <cell r="B1626" t="str">
            <v>GRECIAN PRINCIPAL - LATON BRILLANTE</v>
          </cell>
          <cell r="C1626" t="str">
            <v>u</v>
          </cell>
          <cell r="D1626">
            <v>34.72</v>
          </cell>
          <cell r="E1626">
            <v>0</v>
          </cell>
          <cell r="F1626">
            <v>0</v>
          </cell>
        </row>
        <row r="1627">
          <cell r="A1627">
            <v>1624</v>
          </cell>
          <cell r="B1627" t="str">
            <v>GRES COLOMBIANO 30X30</v>
          </cell>
          <cell r="C1627" t="str">
            <v>m2</v>
          </cell>
          <cell r="D1627">
            <v>19.760000000000002</v>
          </cell>
          <cell r="E1627">
            <v>0</v>
          </cell>
          <cell r="F1627">
            <v>0</v>
          </cell>
        </row>
        <row r="1628">
          <cell r="A1628">
            <v>1625</v>
          </cell>
          <cell r="B1628" t="str">
            <v>GRESS NATURAL 25X25 CM</v>
          </cell>
          <cell r="C1628" t="str">
            <v>m2</v>
          </cell>
          <cell r="D1628">
            <v>6.5</v>
          </cell>
          <cell r="E1628">
            <v>0</v>
          </cell>
          <cell r="F1628">
            <v>0</v>
          </cell>
        </row>
        <row r="1629">
          <cell r="A1629">
            <v>1626</v>
          </cell>
          <cell r="B1629" t="str">
            <v>GRESS NATURAL GRADAS 25X25</v>
          </cell>
          <cell r="C1629" t="str">
            <v>m</v>
          </cell>
          <cell r="D1629">
            <v>6.5</v>
          </cell>
          <cell r="E1629">
            <v>0</v>
          </cell>
          <cell r="F1629">
            <v>0</v>
          </cell>
        </row>
        <row r="1630">
          <cell r="A1630">
            <v>1627</v>
          </cell>
          <cell r="B1630" t="str">
            <v>GRIFERIA CUELO DE GANSO PARA LAVAPLATOS</v>
          </cell>
          <cell r="C1630" t="str">
            <v>u</v>
          </cell>
          <cell r="D1630">
            <v>21.09</v>
          </cell>
          <cell r="E1630">
            <v>0</v>
          </cell>
          <cell r="F1630">
            <v>0</v>
          </cell>
        </row>
        <row r="1631">
          <cell r="A1631">
            <v>1628</v>
          </cell>
          <cell r="B1631" t="str">
            <v>GRIFERIA PARA DUCHA</v>
          </cell>
          <cell r="C1631" t="str">
            <v>u</v>
          </cell>
          <cell r="D1631">
            <v>30.77</v>
          </cell>
          <cell r="E1631">
            <v>0</v>
          </cell>
          <cell r="F1631">
            <v>0</v>
          </cell>
        </row>
        <row r="1632">
          <cell r="A1632">
            <v>1629</v>
          </cell>
          <cell r="B1632" t="str">
            <v>GRIFERIA PARA FREGADERO</v>
          </cell>
          <cell r="C1632" t="str">
            <v>u</v>
          </cell>
          <cell r="D1632">
            <v>38.409999999999997</v>
          </cell>
          <cell r="E1632">
            <v>0</v>
          </cell>
          <cell r="F1632">
            <v>0</v>
          </cell>
        </row>
        <row r="1633">
          <cell r="A1633">
            <v>1630</v>
          </cell>
          <cell r="B1633" t="str">
            <v>GRIFERIA PARA LAVAMANOS</v>
          </cell>
          <cell r="C1633" t="str">
            <v>u</v>
          </cell>
          <cell r="D1633">
            <v>11.47</v>
          </cell>
          <cell r="E1633">
            <v>0</v>
          </cell>
          <cell r="F1633">
            <v>0</v>
          </cell>
        </row>
        <row r="1634">
          <cell r="A1634">
            <v>1631</v>
          </cell>
          <cell r="B1634" t="str">
            <v>GRIFERIA TIPO CENTERSET PARA LAVAMANOS</v>
          </cell>
          <cell r="C1634" t="str">
            <v>u</v>
          </cell>
          <cell r="D1634">
            <v>35.32</v>
          </cell>
          <cell r="E1634">
            <v>0</v>
          </cell>
          <cell r="F1634">
            <v>0</v>
          </cell>
        </row>
        <row r="1635">
          <cell r="A1635">
            <v>1632</v>
          </cell>
          <cell r="B1635" t="str">
            <v>GROUTEX BLANCO CON ARENA</v>
          </cell>
          <cell r="C1635" t="str">
            <v>kg</v>
          </cell>
          <cell r="D1635">
            <v>2.23</v>
          </cell>
          <cell r="E1635">
            <v>0</v>
          </cell>
          <cell r="F1635">
            <v>0</v>
          </cell>
        </row>
        <row r="1636">
          <cell r="A1636">
            <v>1633</v>
          </cell>
          <cell r="B1636" t="str">
            <v>GROUTEX BLANCO SIN ARENA</v>
          </cell>
          <cell r="C1636" t="str">
            <v>kg</v>
          </cell>
          <cell r="D1636">
            <v>1.75</v>
          </cell>
          <cell r="E1636">
            <v>0</v>
          </cell>
          <cell r="F1636">
            <v>0</v>
          </cell>
        </row>
        <row r="1637">
          <cell r="A1637">
            <v>1634</v>
          </cell>
          <cell r="B1637" t="str">
            <v>GROUTEX EPOXY</v>
          </cell>
          <cell r="C1637" t="str">
            <v>kg</v>
          </cell>
          <cell r="D1637">
            <v>65.42</v>
          </cell>
          <cell r="E1637">
            <v>0</v>
          </cell>
          <cell r="F1637">
            <v>0</v>
          </cell>
        </row>
        <row r="1638">
          <cell r="A1638">
            <v>1635</v>
          </cell>
          <cell r="B1638" t="str">
            <v>GROUTEX POLIMERO CON ARENA</v>
          </cell>
          <cell r="C1638" t="str">
            <v>kg</v>
          </cell>
          <cell r="D1638">
            <v>1.56</v>
          </cell>
          <cell r="E1638">
            <v>0</v>
          </cell>
          <cell r="F1638">
            <v>0</v>
          </cell>
        </row>
        <row r="1639">
          <cell r="A1639">
            <v>1636</v>
          </cell>
          <cell r="B1639" t="str">
            <v>GROUTEX POLIMERO SIN ARENA (COLORES)</v>
          </cell>
          <cell r="C1639" t="str">
            <v>kg</v>
          </cell>
          <cell r="D1639">
            <v>1.99</v>
          </cell>
          <cell r="E1639">
            <v>0</v>
          </cell>
          <cell r="F1639">
            <v>0</v>
          </cell>
        </row>
        <row r="1640">
          <cell r="A1640">
            <v>1637</v>
          </cell>
          <cell r="B1640" t="str">
            <v>GUARDA CABLE 1/2"</v>
          </cell>
          <cell r="C1640" t="str">
            <v>u</v>
          </cell>
          <cell r="D1640">
            <v>7.4</v>
          </cell>
          <cell r="E1640">
            <v>0</v>
          </cell>
          <cell r="F1640">
            <v>0</v>
          </cell>
        </row>
        <row r="1641">
          <cell r="A1641">
            <v>1638</v>
          </cell>
          <cell r="B1641" t="str">
            <v>GUARDA CABLE 1/4"</v>
          </cell>
          <cell r="C1641" t="str">
            <v>u</v>
          </cell>
          <cell r="D1641">
            <v>7.09</v>
          </cell>
          <cell r="E1641">
            <v>0</v>
          </cell>
          <cell r="F1641">
            <v>0</v>
          </cell>
        </row>
        <row r="1642">
          <cell r="A1642">
            <v>1639</v>
          </cell>
          <cell r="B1642" t="str">
            <v>GUARDA CABLE 3/4"</v>
          </cell>
          <cell r="C1642" t="str">
            <v>u</v>
          </cell>
          <cell r="D1642">
            <v>10.18</v>
          </cell>
          <cell r="E1642">
            <v>0</v>
          </cell>
          <cell r="F1642">
            <v>0</v>
          </cell>
        </row>
        <row r="1643">
          <cell r="A1643">
            <v>1640</v>
          </cell>
          <cell r="B1643" t="str">
            <v>GUARDA CABLE 3/8"</v>
          </cell>
          <cell r="C1643" t="str">
            <v>u</v>
          </cell>
          <cell r="D1643">
            <v>5.16</v>
          </cell>
          <cell r="E1643">
            <v>0</v>
          </cell>
          <cell r="F1643">
            <v>0</v>
          </cell>
        </row>
        <row r="1644">
          <cell r="A1644">
            <v>1641</v>
          </cell>
          <cell r="B1644" t="str">
            <v>GUARDA CABLE 5/8"</v>
          </cell>
          <cell r="C1644" t="str">
            <v>u</v>
          </cell>
          <cell r="D1644">
            <v>9.6300000000000008</v>
          </cell>
          <cell r="E1644">
            <v>0</v>
          </cell>
          <cell r="F1644">
            <v>0</v>
          </cell>
        </row>
        <row r="1645">
          <cell r="A1645">
            <v>1642</v>
          </cell>
          <cell r="B1645" t="str">
            <v>GUARDA CABLE 7/8"</v>
          </cell>
          <cell r="C1645" t="str">
            <v>u</v>
          </cell>
          <cell r="D1645">
            <v>12.49</v>
          </cell>
          <cell r="E1645">
            <v>0</v>
          </cell>
          <cell r="F1645">
            <v>0</v>
          </cell>
        </row>
        <row r="1646">
          <cell r="A1646">
            <v>1643</v>
          </cell>
          <cell r="B1646" t="str">
            <v>GUARDIANÍA PARA PUESTO DE 12 HORAS</v>
          </cell>
          <cell r="C1646" t="str">
            <v>u</v>
          </cell>
          <cell r="D1646">
            <v>527.69000000000005</v>
          </cell>
          <cell r="E1646">
            <v>0</v>
          </cell>
          <cell r="F1646">
            <v>0</v>
          </cell>
        </row>
        <row r="1647">
          <cell r="A1647">
            <v>1644</v>
          </cell>
          <cell r="B1647" t="str">
            <v>GUARDIANÍA PARA PUESTO DE 24 HORAS</v>
          </cell>
          <cell r="C1647" t="str">
            <v>u</v>
          </cell>
          <cell r="D1647">
            <v>891.37</v>
          </cell>
          <cell r="E1647">
            <v>0</v>
          </cell>
          <cell r="F1647">
            <v>0</v>
          </cell>
        </row>
        <row r="1648">
          <cell r="A1648">
            <v>1645</v>
          </cell>
          <cell r="B1648" t="str">
            <v>GUARDIANÍA PARA PUESTO DE 8 HORAS</v>
          </cell>
          <cell r="C1648" t="str">
            <v>u</v>
          </cell>
          <cell r="D1648">
            <v>385.07</v>
          </cell>
          <cell r="E1648">
            <v>0</v>
          </cell>
          <cell r="F1648">
            <v>0</v>
          </cell>
        </row>
        <row r="1649">
          <cell r="A1649">
            <v>1646</v>
          </cell>
          <cell r="B1649" t="str">
            <v>H. PREMEZCLADO 140 KG/CM2-12MM-13CM-28D HOLCIM</v>
          </cell>
          <cell r="C1649" t="str">
            <v>m3</v>
          </cell>
          <cell r="D1649">
            <v>111.07</v>
          </cell>
          <cell r="E1649">
            <v>0</v>
          </cell>
          <cell r="F1649">
            <v>0</v>
          </cell>
        </row>
        <row r="1650">
          <cell r="A1650">
            <v>1647</v>
          </cell>
          <cell r="B1650" t="str">
            <v>H. PREMEZCLADO 180 KG/CM2-19MM-13CM-28D HOLCIM</v>
          </cell>
          <cell r="C1650" t="str">
            <v>m3</v>
          </cell>
          <cell r="D1650">
            <v>115.87</v>
          </cell>
          <cell r="E1650">
            <v>0</v>
          </cell>
          <cell r="F1650">
            <v>0</v>
          </cell>
        </row>
        <row r="1651">
          <cell r="A1651">
            <v>1648</v>
          </cell>
          <cell r="B1651" t="str">
            <v>H. PREMEZCLADO 210 KG/CM2-19MM-13CM-28D HOLCIM</v>
          </cell>
          <cell r="C1651" t="str">
            <v>m3</v>
          </cell>
          <cell r="D1651">
            <v>119.52</v>
          </cell>
          <cell r="E1651">
            <v>0</v>
          </cell>
          <cell r="F1651">
            <v>0</v>
          </cell>
        </row>
        <row r="1652">
          <cell r="A1652">
            <v>1649</v>
          </cell>
          <cell r="B1652" t="str">
            <v>H. PREMEZCLADO 240 KG/CM2-19MM-13CM-28D HOLCIM</v>
          </cell>
          <cell r="C1652" t="str">
            <v>m3</v>
          </cell>
          <cell r="D1652">
            <v>122.05</v>
          </cell>
          <cell r="E1652">
            <v>0</v>
          </cell>
          <cell r="F1652">
            <v>0</v>
          </cell>
        </row>
        <row r="1653">
          <cell r="A1653">
            <v>1650</v>
          </cell>
          <cell r="B1653" t="str">
            <v>HERRAJE UNIVERSAL INODORO</v>
          </cell>
          <cell r="C1653" t="str">
            <v>u</v>
          </cell>
          <cell r="D1653">
            <v>5.79</v>
          </cell>
          <cell r="E1653">
            <v>0</v>
          </cell>
          <cell r="F1653">
            <v>0</v>
          </cell>
        </row>
        <row r="1654">
          <cell r="A1654">
            <v>1651</v>
          </cell>
          <cell r="B1654" t="str">
            <v>HIDROMASAJE 6 JETS, BB</v>
          </cell>
          <cell r="C1654" t="str">
            <v>u</v>
          </cell>
          <cell r="D1654">
            <v>451.14</v>
          </cell>
          <cell r="E1654">
            <v>0</v>
          </cell>
          <cell r="F1654">
            <v>0</v>
          </cell>
        </row>
        <row r="1655">
          <cell r="A1655">
            <v>1652</v>
          </cell>
          <cell r="B1655" t="str">
            <v>HIDROMASAJE 6 JETS, CR (PLASMADE, MÁRMOL CULTIVADO)</v>
          </cell>
          <cell r="C1655" t="str">
            <v>u</v>
          </cell>
          <cell r="D1655" t="str">
            <v>1,119,78</v>
          </cell>
          <cell r="E1655">
            <v>0</v>
          </cell>
          <cell r="F1655">
            <v>0</v>
          </cell>
        </row>
        <row r="1656">
          <cell r="A1656">
            <v>1653</v>
          </cell>
          <cell r="B1656" t="str">
            <v>HIDROMASAJE 8 JETS, BB</v>
          </cell>
          <cell r="C1656" t="str">
            <v>u</v>
          </cell>
          <cell r="D1656">
            <v>507.92</v>
          </cell>
          <cell r="E1656">
            <v>0</v>
          </cell>
          <cell r="F1656">
            <v>0</v>
          </cell>
        </row>
        <row r="1657">
          <cell r="A1657">
            <v>1654</v>
          </cell>
          <cell r="B1657" t="str">
            <v>HIDROMASAJE 8 JETS, CR (PLASMADE, MÁRMOL CULTIVADO)</v>
          </cell>
          <cell r="C1657" t="str">
            <v>u</v>
          </cell>
          <cell r="D1657" t="str">
            <v>1,187,54</v>
          </cell>
          <cell r="E1657">
            <v>0</v>
          </cell>
          <cell r="F1657">
            <v>0</v>
          </cell>
        </row>
        <row r="1658">
          <cell r="A1658">
            <v>1655</v>
          </cell>
          <cell r="B1658" t="str">
            <v>HIPOCLORITO DE CALCIO - CANECA DE 2.5 KG.</v>
          </cell>
          <cell r="C1658" t="str">
            <v>u</v>
          </cell>
          <cell r="D1658">
            <v>16.5</v>
          </cell>
          <cell r="E1658">
            <v>0</v>
          </cell>
          <cell r="F1658">
            <v>0</v>
          </cell>
        </row>
        <row r="1659">
          <cell r="A1659">
            <v>1656</v>
          </cell>
          <cell r="B1659" t="str">
            <v>HORIZÓN EDGE (44 ONZAS) PP</v>
          </cell>
          <cell r="C1659" t="str">
            <v>m2</v>
          </cell>
          <cell r="D1659">
            <v>19.3</v>
          </cell>
          <cell r="E1659">
            <v>0</v>
          </cell>
          <cell r="F1659">
            <v>0</v>
          </cell>
        </row>
        <row r="1660">
          <cell r="A1660">
            <v>1657</v>
          </cell>
          <cell r="B1660" t="str">
            <v>HORIZONTAL INF. HOJA PUERTA BAÑO NAT. 6.4M</v>
          </cell>
          <cell r="C1660" t="str">
            <v>m</v>
          </cell>
          <cell r="D1660">
            <v>7.88</v>
          </cell>
          <cell r="E1660">
            <v>0</v>
          </cell>
          <cell r="F1660">
            <v>0</v>
          </cell>
        </row>
        <row r="1661">
          <cell r="A1661">
            <v>1658</v>
          </cell>
          <cell r="B1661" t="str">
            <v>HORIZONTAL SUP. HOJA PUERTA BAÑO NAT. 6.4M</v>
          </cell>
          <cell r="C1661" t="str">
            <v>u</v>
          </cell>
          <cell r="D1661">
            <v>10.56</v>
          </cell>
          <cell r="E1661">
            <v>0</v>
          </cell>
          <cell r="F1661">
            <v>0</v>
          </cell>
        </row>
        <row r="1662">
          <cell r="A1662">
            <v>1659</v>
          </cell>
          <cell r="B1662" t="str">
            <v>IMPERIAL (23 ONZAS) PP</v>
          </cell>
          <cell r="C1662" t="str">
            <v>m2</v>
          </cell>
          <cell r="D1662">
            <v>8.74</v>
          </cell>
          <cell r="E1662">
            <v>0</v>
          </cell>
          <cell r="F1662">
            <v>0</v>
          </cell>
        </row>
        <row r="1663">
          <cell r="A1663">
            <v>1660</v>
          </cell>
          <cell r="B1663" t="str">
            <v>IMPERMEAB.ASFÁLTICO IGOL DENSO (1 KG./M2)</v>
          </cell>
          <cell r="C1663" t="str">
            <v>3 kg</v>
          </cell>
          <cell r="D1663">
            <v>9.34</v>
          </cell>
          <cell r="E1663">
            <v>0</v>
          </cell>
          <cell r="F1663">
            <v>0</v>
          </cell>
        </row>
        <row r="1664">
          <cell r="A1664">
            <v>1661</v>
          </cell>
          <cell r="B1664" t="str">
            <v>IMPERMEAB.PARA HORMIGÓN /PLASTOCRETE DM</v>
          </cell>
          <cell r="C1664" t="str">
            <v>2 kg</v>
          </cell>
          <cell r="D1664">
            <v>2.79</v>
          </cell>
          <cell r="E1664">
            <v>0</v>
          </cell>
          <cell r="F1664">
            <v>0</v>
          </cell>
        </row>
        <row r="1665">
          <cell r="A1665">
            <v>1662</v>
          </cell>
          <cell r="B1665" t="str">
            <v>IMPERMEABILIZANTE HIDROSEAL (MAXISEAL) 10 KG.</v>
          </cell>
          <cell r="C1665" t="str">
            <v>Kg</v>
          </cell>
          <cell r="D1665">
            <v>20.52</v>
          </cell>
          <cell r="E1665">
            <v>0</v>
          </cell>
          <cell r="F1665">
            <v>0</v>
          </cell>
        </row>
        <row r="1666">
          <cell r="A1666">
            <v>1663</v>
          </cell>
          <cell r="B1666" t="str">
            <v>IMPERMEABILIZANTE INTEGRAL EPS 10</v>
          </cell>
          <cell r="C1666" t="str">
            <v>Lt</v>
          </cell>
          <cell r="D1666">
            <v>0.94</v>
          </cell>
          <cell r="E1666">
            <v>0</v>
          </cell>
          <cell r="F1666">
            <v>0</v>
          </cell>
        </row>
        <row r="1667">
          <cell r="A1667">
            <v>1664</v>
          </cell>
          <cell r="B1667" t="str">
            <v>IMPERMEABILIZANTE PARA HORMIGÓN IMPERSAN DM</v>
          </cell>
          <cell r="C1667" t="str">
            <v>4 kg</v>
          </cell>
          <cell r="D1667">
            <v>6.24</v>
          </cell>
          <cell r="E1667">
            <v>0</v>
          </cell>
          <cell r="F1667">
            <v>0</v>
          </cell>
        </row>
        <row r="1668">
          <cell r="A1668">
            <v>1665</v>
          </cell>
          <cell r="B1668" t="str">
            <v>IMPERMEABILIZANTE PARA MORTEROS /SIKA 1</v>
          </cell>
          <cell r="C1668" t="str">
            <v>2 kg</v>
          </cell>
          <cell r="D1668">
            <v>2.58</v>
          </cell>
          <cell r="E1668">
            <v>0</v>
          </cell>
          <cell r="F1668">
            <v>0</v>
          </cell>
        </row>
        <row r="1669">
          <cell r="A1669">
            <v>1666</v>
          </cell>
          <cell r="B1669" t="str">
            <v>IMPERMEABILIZANTE PARA MORTEROS ADITEC - 1</v>
          </cell>
          <cell r="C1669" t="str">
            <v>4 kg</v>
          </cell>
          <cell r="D1669">
            <v>5.34</v>
          </cell>
          <cell r="E1669">
            <v>0</v>
          </cell>
          <cell r="F1669">
            <v>0</v>
          </cell>
        </row>
        <row r="1670">
          <cell r="A1670">
            <v>1667</v>
          </cell>
          <cell r="B1670" t="str">
            <v>IMPERMEABILIZANTE PARA MORTEROS INBETÓN - 50</v>
          </cell>
          <cell r="C1670" t="str">
            <v>kg</v>
          </cell>
          <cell r="D1670">
            <v>6.74</v>
          </cell>
          <cell r="E1670">
            <v>0</v>
          </cell>
          <cell r="F1670">
            <v>0</v>
          </cell>
        </row>
        <row r="1671">
          <cell r="A1671">
            <v>1668</v>
          </cell>
          <cell r="B1671" t="str">
            <v>IMPERMEABILIZANTE PLASTIFICANTE EPS 570 DM</v>
          </cell>
          <cell r="C1671" t="str">
            <v>Lt</v>
          </cell>
          <cell r="D1671">
            <v>1.03</v>
          </cell>
          <cell r="E1671">
            <v>0</v>
          </cell>
          <cell r="F1671">
            <v>0</v>
          </cell>
        </row>
        <row r="1672">
          <cell r="A1672">
            <v>1669</v>
          </cell>
          <cell r="B1672" t="str">
            <v>IMPERMEABILIZANTE SELLADOR IMPERSEAL</v>
          </cell>
          <cell r="C1672" t="str">
            <v>Lt</v>
          </cell>
          <cell r="D1672">
            <v>0.97</v>
          </cell>
          <cell r="E1672">
            <v>0</v>
          </cell>
          <cell r="F1672">
            <v>0</v>
          </cell>
        </row>
        <row r="1673">
          <cell r="A1673">
            <v>1670</v>
          </cell>
          <cell r="B1673" t="str">
            <v>IMPRESION PLANOS TIPO A1</v>
          </cell>
          <cell r="C1673" t="str">
            <v>u</v>
          </cell>
          <cell r="D1673">
            <v>3</v>
          </cell>
          <cell r="E1673">
            <v>0</v>
          </cell>
          <cell r="F1673">
            <v>0</v>
          </cell>
        </row>
        <row r="1674">
          <cell r="A1674">
            <v>1671</v>
          </cell>
          <cell r="B1674" t="str">
            <v>IMPRIMANTE IMPERMEAB. KUPREX</v>
          </cell>
          <cell r="C1674" t="str">
            <v>4 Kg</v>
          </cell>
          <cell r="D1674">
            <v>12.99</v>
          </cell>
          <cell r="E1674">
            <v>0</v>
          </cell>
          <cell r="F1674">
            <v>0</v>
          </cell>
        </row>
        <row r="1675">
          <cell r="A1675">
            <v>1672</v>
          </cell>
          <cell r="B1675" t="str">
            <v>IMPRIMANTE IMPERMEAB.TERROTEX CI</v>
          </cell>
          <cell r="C1675" t="str">
            <v>4 Kg</v>
          </cell>
          <cell r="D1675">
            <v>10.08</v>
          </cell>
          <cell r="E1675">
            <v>0</v>
          </cell>
          <cell r="F1675">
            <v>0</v>
          </cell>
        </row>
        <row r="1676">
          <cell r="A1676">
            <v>1673</v>
          </cell>
          <cell r="B1676" t="str">
            <v>IMPRIMANTE PARA METAL A BASE DE AGUA</v>
          </cell>
          <cell r="C1676" t="str">
            <v>ltr</v>
          </cell>
          <cell r="D1676">
            <v>20.03</v>
          </cell>
          <cell r="E1676">
            <v>0</v>
          </cell>
          <cell r="F1676">
            <v>0</v>
          </cell>
        </row>
        <row r="1677">
          <cell r="A1677">
            <v>1674</v>
          </cell>
          <cell r="B1677" t="str">
            <v>IMPRIMANTE PEGANTE PEGABITUM</v>
          </cell>
          <cell r="C1677" t="str">
            <v>20 Kg</v>
          </cell>
          <cell r="D1677">
            <v>6.94</v>
          </cell>
          <cell r="E1677">
            <v>0</v>
          </cell>
          <cell r="F1677">
            <v>0</v>
          </cell>
        </row>
        <row r="1678">
          <cell r="A1678">
            <v>1675</v>
          </cell>
          <cell r="B1678" t="str">
            <v>INODORO APOLO ELONGADO BLANCO FV ( ONE PIECE)</v>
          </cell>
          <cell r="C1678" t="str">
            <v>u</v>
          </cell>
          <cell r="D1678">
            <v>74.760000000000005</v>
          </cell>
          <cell r="E1678">
            <v>0</v>
          </cell>
          <cell r="F1678">
            <v>0</v>
          </cell>
        </row>
        <row r="1679">
          <cell r="A1679">
            <v>1676</v>
          </cell>
          <cell r="B1679" t="str">
            <v>INODORO BELLINI ELONGADO BLANCOFV(LINEA LUJO)</v>
          </cell>
          <cell r="C1679" t="str">
            <v>u</v>
          </cell>
          <cell r="D1679">
            <v>55.6</v>
          </cell>
          <cell r="E1679">
            <v>0</v>
          </cell>
          <cell r="F1679">
            <v>0</v>
          </cell>
        </row>
        <row r="1680">
          <cell r="A1680">
            <v>1677</v>
          </cell>
          <cell r="B1680" t="str">
            <v>INODORO DIAMANTE(PLASMADE, MÁRMOL CULTIVADO)</v>
          </cell>
          <cell r="C1680" t="str">
            <v>u</v>
          </cell>
          <cell r="D1680">
            <v>84.67</v>
          </cell>
          <cell r="E1680">
            <v>0</v>
          </cell>
          <cell r="F1680">
            <v>0</v>
          </cell>
        </row>
        <row r="1681">
          <cell r="A1681">
            <v>1678</v>
          </cell>
          <cell r="B1681" t="str">
            <v>INODORO FLUXÓMETRO TOTO (PLASMADE, MÁRMOL CULTIVADO)</v>
          </cell>
          <cell r="C1681" t="str">
            <v>u</v>
          </cell>
          <cell r="D1681">
            <v>55.6</v>
          </cell>
          <cell r="E1681">
            <v>0</v>
          </cell>
          <cell r="F1681">
            <v>0</v>
          </cell>
        </row>
        <row r="1682">
          <cell r="A1682">
            <v>1679</v>
          </cell>
          <cell r="B1682" t="str">
            <v>INODORO GINEBRA ELONGADO BLANCO FV (LINEA INTERMEDIA)</v>
          </cell>
          <cell r="C1682" t="str">
            <v>u</v>
          </cell>
          <cell r="D1682">
            <v>55.6</v>
          </cell>
          <cell r="E1682">
            <v>0</v>
          </cell>
          <cell r="F1682">
            <v>0</v>
          </cell>
        </row>
        <row r="1683">
          <cell r="A1683">
            <v>1680</v>
          </cell>
          <cell r="B1683" t="str">
            <v>INODORO JADE (PLASMADE, MÁRMOL CULTIVADO)</v>
          </cell>
          <cell r="C1683" t="str">
            <v>u</v>
          </cell>
          <cell r="D1683">
            <v>70.13</v>
          </cell>
          <cell r="E1683">
            <v>0</v>
          </cell>
          <cell r="F1683">
            <v>0</v>
          </cell>
        </row>
        <row r="1684">
          <cell r="A1684">
            <v>1681</v>
          </cell>
          <cell r="B1684" t="str">
            <v>INODORO KINGSLEY ALARGADO COLOR BLANCO</v>
          </cell>
          <cell r="C1684" t="str">
            <v>u</v>
          </cell>
          <cell r="D1684">
            <v>147.63</v>
          </cell>
          <cell r="E1684">
            <v>0</v>
          </cell>
          <cell r="F1684">
            <v>0</v>
          </cell>
        </row>
        <row r="1685">
          <cell r="A1685">
            <v>1682</v>
          </cell>
          <cell r="B1685" t="str">
            <v>INODORO KINGSLEY ALARGADO COLOR BONE</v>
          </cell>
          <cell r="C1685" t="str">
            <v>u</v>
          </cell>
          <cell r="D1685">
            <v>74.75</v>
          </cell>
          <cell r="E1685">
            <v>0</v>
          </cell>
          <cell r="F1685">
            <v>0</v>
          </cell>
        </row>
        <row r="1686">
          <cell r="A1686">
            <v>1683</v>
          </cell>
          <cell r="B1686" t="str">
            <v>INODORO KINGSLEY REDONDO COLOR BLANCO</v>
          </cell>
          <cell r="C1686" t="str">
            <v>u</v>
          </cell>
          <cell r="D1686">
            <v>102.79</v>
          </cell>
          <cell r="E1686">
            <v>0</v>
          </cell>
          <cell r="F1686">
            <v>0</v>
          </cell>
        </row>
        <row r="1687">
          <cell r="A1687">
            <v>1684</v>
          </cell>
          <cell r="B1687" t="str">
            <v>INODORO KINGSLEY REDONDO COLOR BONE</v>
          </cell>
          <cell r="C1687" t="str">
            <v>u</v>
          </cell>
          <cell r="D1687">
            <v>89.29</v>
          </cell>
          <cell r="E1687">
            <v>0</v>
          </cell>
          <cell r="F1687">
            <v>0</v>
          </cell>
        </row>
        <row r="1688">
          <cell r="A1688">
            <v>1685</v>
          </cell>
          <cell r="B1688" t="str">
            <v>INODORO LAWTON BLANCO CAJA BRIGGS (FLUSHING)</v>
          </cell>
          <cell r="C1688" t="str">
            <v>u</v>
          </cell>
          <cell r="D1688">
            <v>135.1</v>
          </cell>
          <cell r="E1688">
            <v>0</v>
          </cell>
          <cell r="F1688">
            <v>0</v>
          </cell>
        </row>
        <row r="1689">
          <cell r="A1689">
            <v>1686</v>
          </cell>
          <cell r="B1689" t="str">
            <v>INODORO LINEA ECONOMICA</v>
          </cell>
          <cell r="C1689" t="str">
            <v>u</v>
          </cell>
          <cell r="D1689">
            <v>54.61</v>
          </cell>
          <cell r="E1689">
            <v>0</v>
          </cell>
          <cell r="F1689">
            <v>0</v>
          </cell>
        </row>
        <row r="1690">
          <cell r="A1690">
            <v>1687</v>
          </cell>
          <cell r="B1690" t="str">
            <v>INODORO MONARCA (PLASMADE, MÁRMOL CULTIVADO)</v>
          </cell>
          <cell r="C1690" t="str">
            <v>u</v>
          </cell>
          <cell r="D1690">
            <v>55.6</v>
          </cell>
          <cell r="E1690">
            <v>0</v>
          </cell>
          <cell r="F1690">
            <v>0</v>
          </cell>
        </row>
        <row r="1691">
          <cell r="A1691">
            <v>1688</v>
          </cell>
          <cell r="B1691" t="str">
            <v>INODORO NAPOLI ELONGADO BLANCO FV (LINEA INTERMEDIA)</v>
          </cell>
          <cell r="C1691" t="str">
            <v>u</v>
          </cell>
          <cell r="D1691">
            <v>55.6</v>
          </cell>
          <cell r="E1691">
            <v>0</v>
          </cell>
          <cell r="F1691">
            <v>0</v>
          </cell>
        </row>
        <row r="1692">
          <cell r="A1692">
            <v>1689</v>
          </cell>
          <cell r="B1692" t="str">
            <v>INODORO ONE PIECE OASIS PLUS BLANCO</v>
          </cell>
          <cell r="C1692" t="str">
            <v>u</v>
          </cell>
          <cell r="D1692">
            <v>278.52999999999997</v>
          </cell>
          <cell r="E1692">
            <v>0</v>
          </cell>
          <cell r="F1692">
            <v>0</v>
          </cell>
        </row>
        <row r="1693">
          <cell r="A1693">
            <v>1690</v>
          </cell>
          <cell r="B1693" t="str">
            <v>INODORO ONE PIECE OASIS PLUS BONE</v>
          </cell>
          <cell r="C1693" t="str">
            <v>u</v>
          </cell>
          <cell r="D1693">
            <v>222.8</v>
          </cell>
          <cell r="E1693">
            <v>0</v>
          </cell>
          <cell r="F1693">
            <v>0</v>
          </cell>
        </row>
        <row r="1694">
          <cell r="A1694">
            <v>1691</v>
          </cell>
          <cell r="B1694" t="str">
            <v>INODORO ONE PIECE OASIS PLUS CHERRY</v>
          </cell>
          <cell r="C1694" t="str">
            <v>u</v>
          </cell>
          <cell r="D1694">
            <v>208.27</v>
          </cell>
          <cell r="E1694">
            <v>0</v>
          </cell>
          <cell r="F1694">
            <v>0</v>
          </cell>
        </row>
        <row r="1695">
          <cell r="A1695">
            <v>1692</v>
          </cell>
          <cell r="B1695" t="str">
            <v>INODORO ONE PIECE OASIS STANDARD BLANCO</v>
          </cell>
          <cell r="C1695" t="str">
            <v>u</v>
          </cell>
          <cell r="D1695">
            <v>149.07</v>
          </cell>
          <cell r="E1695">
            <v>0</v>
          </cell>
          <cell r="F1695">
            <v>0</v>
          </cell>
        </row>
        <row r="1696">
          <cell r="A1696">
            <v>1693</v>
          </cell>
          <cell r="B1696" t="str">
            <v>INODORO ONE PIECE OASIS STANDARD BONE</v>
          </cell>
          <cell r="C1696" t="str">
            <v>u</v>
          </cell>
          <cell r="D1696">
            <v>155.13</v>
          </cell>
          <cell r="E1696">
            <v>0</v>
          </cell>
          <cell r="F1696">
            <v>0</v>
          </cell>
        </row>
        <row r="1697">
          <cell r="A1697">
            <v>1694</v>
          </cell>
          <cell r="B1697" t="str">
            <v>INODORO ONE PIECE OASIS STANDARD CHERRY</v>
          </cell>
          <cell r="C1697" t="str">
            <v>u</v>
          </cell>
          <cell r="D1697">
            <v>141.80000000000001</v>
          </cell>
          <cell r="E1697">
            <v>0</v>
          </cell>
          <cell r="F1697">
            <v>0</v>
          </cell>
        </row>
        <row r="1698">
          <cell r="A1698">
            <v>1695</v>
          </cell>
          <cell r="B1698" t="str">
            <v>INODORO OPALO (PLASMADE, MÁRMOL CULTIVADO)</v>
          </cell>
          <cell r="C1698" t="str">
            <v>u</v>
          </cell>
          <cell r="D1698">
            <v>55.6</v>
          </cell>
          <cell r="E1698">
            <v>0</v>
          </cell>
          <cell r="F1698">
            <v>0</v>
          </cell>
        </row>
        <row r="1699">
          <cell r="A1699">
            <v>1696</v>
          </cell>
          <cell r="B1699" t="str">
            <v>INODORO PRIMERA CALIDAD</v>
          </cell>
          <cell r="C1699" t="str">
            <v>u</v>
          </cell>
          <cell r="D1699">
            <v>94</v>
          </cell>
          <cell r="E1699">
            <v>0</v>
          </cell>
          <cell r="F1699">
            <v>0</v>
          </cell>
        </row>
        <row r="1700">
          <cell r="A1700">
            <v>1697</v>
          </cell>
          <cell r="B1700" t="str">
            <v>INODORO QUANTUM INSTITUCIONAL ELONGADO PARA FLUXOMETRO BLANCO FV</v>
          </cell>
          <cell r="C1700" t="str">
            <v>u</v>
          </cell>
          <cell r="D1700">
            <v>89.29</v>
          </cell>
          <cell r="E1700">
            <v>0</v>
          </cell>
          <cell r="F1700">
            <v>0</v>
          </cell>
        </row>
        <row r="1701">
          <cell r="A1701">
            <v>1698</v>
          </cell>
          <cell r="B1701" t="str">
            <v>INODORO ROMA BLANCO (LINEA ECONOMICA)</v>
          </cell>
          <cell r="C1701" t="str">
            <v>u</v>
          </cell>
          <cell r="D1701">
            <v>55.6</v>
          </cell>
          <cell r="E1701">
            <v>0</v>
          </cell>
          <cell r="F1701">
            <v>0</v>
          </cell>
        </row>
        <row r="1702">
          <cell r="A1702">
            <v>1699</v>
          </cell>
          <cell r="B1702" t="str">
            <v>INODORO RUBÍ (PLASMADE, MÁRMOL CULTIVADO)</v>
          </cell>
          <cell r="C1702" t="str">
            <v>u</v>
          </cell>
          <cell r="D1702">
            <v>55.6</v>
          </cell>
          <cell r="E1702">
            <v>0</v>
          </cell>
          <cell r="F1702">
            <v>0</v>
          </cell>
        </row>
        <row r="1703">
          <cell r="A1703">
            <v>1700</v>
          </cell>
          <cell r="B1703" t="str">
            <v>INODORO STRATOS HET ALARGADO SLOW DOWN BLANCO</v>
          </cell>
          <cell r="C1703" t="str">
            <v>u</v>
          </cell>
          <cell r="D1703">
            <v>141.81</v>
          </cell>
          <cell r="E1703">
            <v>0</v>
          </cell>
          <cell r="F1703">
            <v>0</v>
          </cell>
        </row>
        <row r="1704">
          <cell r="A1704">
            <v>1701</v>
          </cell>
          <cell r="B1704" t="str">
            <v>INODORO STRATOS HET ALARGADO SLOW DOWN BONE</v>
          </cell>
          <cell r="C1704" t="str">
            <v>u</v>
          </cell>
          <cell r="D1704">
            <v>234.48</v>
          </cell>
          <cell r="E1704">
            <v>0</v>
          </cell>
          <cell r="F1704">
            <v>0</v>
          </cell>
        </row>
        <row r="1705">
          <cell r="A1705">
            <v>1702</v>
          </cell>
          <cell r="B1705" t="str">
            <v>INODORO STRATOS HET PIECE SINT C/A CHERRY</v>
          </cell>
          <cell r="C1705" t="str">
            <v>u</v>
          </cell>
          <cell r="D1705">
            <v>689.63</v>
          </cell>
          <cell r="E1705">
            <v>0</v>
          </cell>
          <cell r="F1705">
            <v>0</v>
          </cell>
        </row>
        <row r="1706">
          <cell r="A1706">
            <v>1703</v>
          </cell>
          <cell r="B1706" t="str">
            <v>INODORO TANQUE BAJO</v>
          </cell>
          <cell r="C1706" t="str">
            <v>u</v>
          </cell>
          <cell r="D1706">
            <v>50</v>
          </cell>
          <cell r="E1706">
            <v>0</v>
          </cell>
          <cell r="F1706">
            <v>0</v>
          </cell>
        </row>
        <row r="1707">
          <cell r="A1707">
            <v>1704</v>
          </cell>
          <cell r="B1707" t="str">
            <v>INODORO TRENTO ELONGADO BLANCO FV ( ONE PIECE)</v>
          </cell>
          <cell r="C1707" t="str">
            <v>u</v>
          </cell>
          <cell r="D1707">
            <v>85.77</v>
          </cell>
          <cell r="E1707">
            <v>0</v>
          </cell>
          <cell r="F1707">
            <v>0</v>
          </cell>
        </row>
        <row r="1708">
          <cell r="A1708">
            <v>1705</v>
          </cell>
          <cell r="B1708" t="str">
            <v>INODORO VICTORIA BLANCO</v>
          </cell>
          <cell r="C1708" t="str">
            <v>u</v>
          </cell>
          <cell r="D1708">
            <v>70.13</v>
          </cell>
          <cell r="E1708">
            <v>0</v>
          </cell>
          <cell r="F1708">
            <v>0</v>
          </cell>
        </row>
        <row r="1709">
          <cell r="A1709">
            <v>1706</v>
          </cell>
          <cell r="B1709" t="str">
            <v>INSECTICIDA</v>
          </cell>
          <cell r="C1709" t="str">
            <v>gal</v>
          </cell>
          <cell r="D1709">
            <v>12.5</v>
          </cell>
          <cell r="E1709">
            <v>0</v>
          </cell>
          <cell r="F1709">
            <v>0</v>
          </cell>
        </row>
        <row r="1710">
          <cell r="A1710">
            <v>1707</v>
          </cell>
          <cell r="B1710" t="str">
            <v>INSTALACIÓN GPT 12 AWG</v>
          </cell>
          <cell r="C1710" t="str">
            <v>m</v>
          </cell>
          <cell r="D1710">
            <v>0.4</v>
          </cell>
          <cell r="E1710">
            <v>0</v>
          </cell>
          <cell r="F1710">
            <v>0</v>
          </cell>
        </row>
        <row r="1711">
          <cell r="A1711">
            <v>1708</v>
          </cell>
          <cell r="B1711" t="str">
            <v>INSTALACIÓN GPT 14 AWG</v>
          </cell>
          <cell r="C1711" t="str">
            <v>m</v>
          </cell>
          <cell r="D1711">
            <v>0.26</v>
          </cell>
          <cell r="E1711">
            <v>0</v>
          </cell>
          <cell r="F1711">
            <v>0</v>
          </cell>
        </row>
        <row r="1712">
          <cell r="A1712">
            <v>1709</v>
          </cell>
          <cell r="B1712" t="str">
            <v>INSTALACIÓN TFF 16 AWG</v>
          </cell>
          <cell r="C1712" t="str">
            <v>m</v>
          </cell>
          <cell r="D1712">
            <v>0.18</v>
          </cell>
          <cell r="E1712">
            <v>0</v>
          </cell>
          <cell r="F1712">
            <v>0</v>
          </cell>
        </row>
        <row r="1713">
          <cell r="A1713">
            <v>1710</v>
          </cell>
          <cell r="B1713" t="str">
            <v>INTERRUPTOR DOBLE</v>
          </cell>
          <cell r="C1713" t="str">
            <v>u</v>
          </cell>
          <cell r="D1713">
            <v>3.39</v>
          </cell>
          <cell r="E1713">
            <v>0</v>
          </cell>
          <cell r="F1713">
            <v>0</v>
          </cell>
        </row>
        <row r="1714">
          <cell r="A1714">
            <v>1711</v>
          </cell>
          <cell r="B1714" t="str">
            <v>INTERRUPTOR SIMPLE</v>
          </cell>
          <cell r="C1714" t="str">
            <v>u</v>
          </cell>
          <cell r="D1714">
            <v>2</v>
          </cell>
          <cell r="E1714">
            <v>0</v>
          </cell>
          <cell r="F1714">
            <v>0</v>
          </cell>
        </row>
        <row r="1715">
          <cell r="A1715">
            <v>1712</v>
          </cell>
          <cell r="B1715" t="str">
            <v>INTERRUPTOR SIMPLE CON LUZ PILOTO</v>
          </cell>
          <cell r="C1715" t="str">
            <v>u</v>
          </cell>
          <cell r="D1715">
            <v>2.35</v>
          </cell>
          <cell r="E1715">
            <v>0</v>
          </cell>
          <cell r="F1715">
            <v>0</v>
          </cell>
        </row>
        <row r="1716">
          <cell r="A1716">
            <v>1713</v>
          </cell>
          <cell r="B1716" t="str">
            <v>INTERRUPTOR SIMPLE L/P VETO ADVANCE</v>
          </cell>
          <cell r="C1716" t="str">
            <v>u</v>
          </cell>
          <cell r="D1716">
            <v>2.2999999999999998</v>
          </cell>
          <cell r="E1716">
            <v>0</v>
          </cell>
          <cell r="F1716">
            <v>0</v>
          </cell>
        </row>
        <row r="1717">
          <cell r="A1717">
            <v>1714</v>
          </cell>
          <cell r="B1717" t="str">
            <v xml:space="preserve">INTERRUPTOR TRIPLE </v>
          </cell>
          <cell r="C1717" t="str">
            <v>u</v>
          </cell>
          <cell r="D1717">
            <v>7</v>
          </cell>
          <cell r="E1717">
            <v>0</v>
          </cell>
          <cell r="F1717">
            <v>0</v>
          </cell>
        </row>
        <row r="1718">
          <cell r="A1718">
            <v>1715</v>
          </cell>
          <cell r="B1718" t="str">
            <v>INYECTORES PARA PISCINA 1 1/2"</v>
          </cell>
          <cell r="C1718" t="str">
            <v>u</v>
          </cell>
          <cell r="D1718">
            <v>5.5</v>
          </cell>
          <cell r="E1718">
            <v>0</v>
          </cell>
          <cell r="F1718">
            <v>0</v>
          </cell>
        </row>
        <row r="1719">
          <cell r="A1719">
            <v>1716</v>
          </cell>
          <cell r="B1719" t="str">
            <v>JACK RJ 45 CAT 6 FACE PLATE</v>
          </cell>
          <cell r="C1719" t="str">
            <v>u</v>
          </cell>
          <cell r="D1719">
            <v>6.1</v>
          </cell>
          <cell r="E1719">
            <v>0</v>
          </cell>
          <cell r="F1719">
            <v>0</v>
          </cell>
        </row>
        <row r="1720">
          <cell r="A1720">
            <v>1717</v>
          </cell>
          <cell r="B1720" t="str">
            <v>JACK RJ445 TIPO HEMBRA CATEGORIA 6A</v>
          </cell>
          <cell r="C1720" t="str">
            <v>u</v>
          </cell>
          <cell r="D1720">
            <v>15</v>
          </cell>
          <cell r="E1720">
            <v>0</v>
          </cell>
          <cell r="F1720">
            <v>0</v>
          </cell>
        </row>
        <row r="1721">
          <cell r="A1721">
            <v>1718</v>
          </cell>
          <cell r="B1721" t="str">
            <v>JAMBAS DE LAUEL</v>
          </cell>
          <cell r="C1721" t="str">
            <v>jgo</v>
          </cell>
          <cell r="D1721">
            <v>6</v>
          </cell>
          <cell r="E1721">
            <v>0</v>
          </cell>
          <cell r="F1721">
            <v>0</v>
          </cell>
        </row>
        <row r="1722">
          <cell r="A1722">
            <v>1719</v>
          </cell>
          <cell r="B1722" t="str">
            <v>JARDINERAS (LAMINA AFÁLTICA SUPER K)</v>
          </cell>
          <cell r="C1722" t="str">
            <v>m2</v>
          </cell>
          <cell r="D1722">
            <v>6.16</v>
          </cell>
          <cell r="E1722">
            <v>0</v>
          </cell>
          <cell r="F1722">
            <v>0</v>
          </cell>
        </row>
        <row r="1723">
          <cell r="A1723">
            <v>1720</v>
          </cell>
          <cell r="B1723" t="str">
            <v>JGO. COMPLETO ACCESORIOS FV COLL. STYLO CR</v>
          </cell>
          <cell r="C1723" t="str">
            <v>u</v>
          </cell>
          <cell r="D1723">
            <v>180.14</v>
          </cell>
          <cell r="E1723">
            <v>0</v>
          </cell>
          <cell r="F1723">
            <v>0</v>
          </cell>
        </row>
        <row r="1724">
          <cell r="A1724">
            <v>1721</v>
          </cell>
          <cell r="B1724" t="str">
            <v>JGO. DE DUCHA Y PICO PARA TINA KROMUS CR</v>
          </cell>
          <cell r="C1724" t="str">
            <v>u</v>
          </cell>
          <cell r="D1724">
            <v>202.34</v>
          </cell>
          <cell r="E1724">
            <v>0</v>
          </cell>
          <cell r="F1724">
            <v>0</v>
          </cell>
        </row>
        <row r="1725">
          <cell r="A1725">
            <v>1722</v>
          </cell>
          <cell r="B1725" t="str">
            <v>JUEGO ACCESORIOS ADHESIVOS BLANCO EDESA</v>
          </cell>
          <cell r="C1725" t="str">
            <v>u</v>
          </cell>
          <cell r="D1725">
            <v>12.12</v>
          </cell>
          <cell r="E1725">
            <v>0</v>
          </cell>
          <cell r="F1725">
            <v>0</v>
          </cell>
        </row>
        <row r="1726">
          <cell r="A1726">
            <v>1723</v>
          </cell>
          <cell r="B1726" t="str">
            <v>JUEGO ACCESORIOS ADHESIVOS COLORES FUERTES EDESA</v>
          </cell>
          <cell r="C1726" t="str">
            <v>u</v>
          </cell>
          <cell r="D1726">
            <v>14.66</v>
          </cell>
          <cell r="E1726">
            <v>0</v>
          </cell>
          <cell r="F1726">
            <v>0</v>
          </cell>
        </row>
        <row r="1727">
          <cell r="A1727">
            <v>1724</v>
          </cell>
          <cell r="B1727" t="str">
            <v>JUEGO ACCESORIOS ADHESIVOS SUAVE EDESA</v>
          </cell>
          <cell r="C1727" t="str">
            <v>u</v>
          </cell>
          <cell r="D1727">
            <v>13.33</v>
          </cell>
          <cell r="E1727">
            <v>0</v>
          </cell>
          <cell r="F1727">
            <v>0</v>
          </cell>
        </row>
        <row r="1728">
          <cell r="A1728">
            <v>1725</v>
          </cell>
          <cell r="B1728" t="str">
            <v>JUEGO ACCESORIOS INTERMEDIA BLANCO</v>
          </cell>
          <cell r="C1728" t="str">
            <v>u</v>
          </cell>
          <cell r="D1728">
            <v>16.53</v>
          </cell>
          <cell r="E1728">
            <v>0</v>
          </cell>
          <cell r="F1728">
            <v>0</v>
          </cell>
        </row>
        <row r="1729">
          <cell r="A1729">
            <v>1726</v>
          </cell>
          <cell r="B1729" t="str">
            <v>JUEGO ACCESORIOS SPAZZIO BLANCO EDESA</v>
          </cell>
          <cell r="C1729" t="str">
            <v>u</v>
          </cell>
          <cell r="D1729">
            <v>31.39</v>
          </cell>
          <cell r="E1729">
            <v>0</v>
          </cell>
          <cell r="F1729">
            <v>0</v>
          </cell>
        </row>
        <row r="1730">
          <cell r="A1730">
            <v>1727</v>
          </cell>
          <cell r="B1730" t="str">
            <v>JUEGO ACCESORIOS SPAZZIO COLORES FUERTER EDESA</v>
          </cell>
          <cell r="C1730" t="str">
            <v>u</v>
          </cell>
          <cell r="D1730">
            <v>37.99</v>
          </cell>
          <cell r="E1730">
            <v>0</v>
          </cell>
          <cell r="F1730">
            <v>0</v>
          </cell>
        </row>
        <row r="1731">
          <cell r="A1731">
            <v>1728</v>
          </cell>
          <cell r="B1731" t="str">
            <v>JUEGO ACCESORIOS SPAZZIO SUAVE EDESA</v>
          </cell>
          <cell r="C1731" t="str">
            <v>u</v>
          </cell>
          <cell r="D1731">
            <v>34.54</v>
          </cell>
          <cell r="E1731">
            <v>0</v>
          </cell>
          <cell r="F1731">
            <v>0</v>
          </cell>
        </row>
        <row r="1732">
          <cell r="A1732">
            <v>1729</v>
          </cell>
          <cell r="B1732" t="str">
            <v>JUEGO COMPLETO DE ACCESORIOS PARA BAÑO. KROMUS CROMO (LUJO)</v>
          </cell>
          <cell r="C1732" t="str">
            <v>u</v>
          </cell>
          <cell r="D1732">
            <v>206.48</v>
          </cell>
          <cell r="E1732">
            <v>0</v>
          </cell>
          <cell r="F1732">
            <v>0</v>
          </cell>
        </row>
        <row r="1733">
          <cell r="A1733">
            <v>1730</v>
          </cell>
          <cell r="B1733" t="str">
            <v>JUEGO CROMO PARA LAVABO INCLUYE MEZCALDORA 4" Y DESAGUE</v>
          </cell>
          <cell r="C1733" t="str">
            <v>u</v>
          </cell>
          <cell r="D1733">
            <v>76.69</v>
          </cell>
          <cell r="E1733">
            <v>0</v>
          </cell>
          <cell r="F1733">
            <v>0</v>
          </cell>
        </row>
        <row r="1734">
          <cell r="A1734">
            <v>1731</v>
          </cell>
          <cell r="B1734" t="str">
            <v>JUEGO DE 8" PARA LAVABO CON PICO ALTO. NEW PORT. CROMO</v>
          </cell>
          <cell r="C1734" t="str">
            <v>u</v>
          </cell>
          <cell r="D1734">
            <v>79.5</v>
          </cell>
          <cell r="E1734">
            <v>0</v>
          </cell>
          <cell r="F1734">
            <v>0</v>
          </cell>
        </row>
        <row r="1735">
          <cell r="A1735">
            <v>1732</v>
          </cell>
          <cell r="B1735" t="str">
            <v>JUEGO DE 8" PARA LAVABO, CROMO. SCALA CRUZ (07) FV (LINEA INTERMEDIA)</v>
          </cell>
          <cell r="C1735" t="str">
            <v>u</v>
          </cell>
          <cell r="D1735">
            <v>162.1</v>
          </cell>
          <cell r="E1735">
            <v>0</v>
          </cell>
          <cell r="F1735">
            <v>0</v>
          </cell>
        </row>
        <row r="1736">
          <cell r="A1736">
            <v>1733</v>
          </cell>
          <cell r="B1736" t="str">
            <v>JUEGO DE ACCESORIOS APLIQUE (PLASMADE, MÁRMOL CULTIVADO)</v>
          </cell>
          <cell r="C1736" t="str">
            <v>u</v>
          </cell>
          <cell r="D1736">
            <v>56.34</v>
          </cell>
          <cell r="E1736">
            <v>0</v>
          </cell>
          <cell r="F1736">
            <v>0</v>
          </cell>
        </row>
        <row r="1737">
          <cell r="A1737">
            <v>1734</v>
          </cell>
          <cell r="B1737" t="str">
            <v>JUEGO DE ACCESORIOS GRANDE (PLASMADE, MÁRMOL CULTIVADO)</v>
          </cell>
          <cell r="C1737" t="str">
            <v>u</v>
          </cell>
          <cell r="D1737">
            <v>56.34</v>
          </cell>
          <cell r="E1737">
            <v>0</v>
          </cell>
          <cell r="F1737">
            <v>0</v>
          </cell>
        </row>
        <row r="1738">
          <cell r="A1738">
            <v>1735</v>
          </cell>
          <cell r="B1738" t="str">
            <v>JUEGO DE ACCESORIOS JADE (PLASMADE, MÁRMOL CULTIVADO)</v>
          </cell>
          <cell r="C1738" t="str">
            <v>u</v>
          </cell>
          <cell r="D1738">
            <v>64.09</v>
          </cell>
          <cell r="E1738">
            <v>0</v>
          </cell>
          <cell r="F1738">
            <v>0</v>
          </cell>
        </row>
        <row r="1739">
          <cell r="A1739">
            <v>1736</v>
          </cell>
          <cell r="B1739" t="str">
            <v>JUEGO DE BIDET KROMUS CROMO (LUJO)</v>
          </cell>
          <cell r="C1739" t="str">
            <v>u</v>
          </cell>
          <cell r="D1739">
            <v>179.18</v>
          </cell>
          <cell r="E1739">
            <v>0</v>
          </cell>
          <cell r="F1739">
            <v>0</v>
          </cell>
        </row>
        <row r="1740">
          <cell r="A1740">
            <v>1737</v>
          </cell>
          <cell r="B1740" t="str">
            <v>JUEGO DE DUCHA MANUAL PARA AGUA FRÍA Y CALIENTE. ALLEGRO. CROMO</v>
          </cell>
          <cell r="C1740" t="str">
            <v>u</v>
          </cell>
          <cell r="D1740">
            <v>119.69</v>
          </cell>
          <cell r="E1740">
            <v>0</v>
          </cell>
          <cell r="F1740">
            <v>0</v>
          </cell>
        </row>
        <row r="1741">
          <cell r="A1741">
            <v>1738</v>
          </cell>
          <cell r="B1741" t="str">
            <v>JUEGO DE DUCHA TORNADO CRISTAL CROMO (L. ECON.)</v>
          </cell>
          <cell r="C1741" t="str">
            <v>u</v>
          </cell>
          <cell r="D1741">
            <v>57.66</v>
          </cell>
          <cell r="E1741">
            <v>0</v>
          </cell>
          <cell r="F1741">
            <v>0</v>
          </cell>
        </row>
        <row r="1742">
          <cell r="A1742">
            <v>1739</v>
          </cell>
          <cell r="B1742" t="str">
            <v>JUEGO DE DUCHA Y PICO PARA TINA. CON MANIJA DE TRANSFERENCIA. SAINT MARTIN. CROMO ORO</v>
          </cell>
          <cell r="C1742" t="str">
            <v>u</v>
          </cell>
          <cell r="D1742">
            <v>357.26</v>
          </cell>
          <cell r="E1742">
            <v>0</v>
          </cell>
          <cell r="F1742">
            <v>0</v>
          </cell>
        </row>
        <row r="1743">
          <cell r="A1743">
            <v>1740</v>
          </cell>
          <cell r="B1743" t="str">
            <v>JUEGO DE DUCHA, CROMO. NEW PORT (B2) FV (LINEA ECONOMICA)</v>
          </cell>
          <cell r="C1743" t="str">
            <v>u</v>
          </cell>
          <cell r="D1743">
            <v>55.84</v>
          </cell>
          <cell r="E1743">
            <v>0</v>
          </cell>
          <cell r="F1743">
            <v>0</v>
          </cell>
        </row>
        <row r="1744">
          <cell r="A1744">
            <v>1741</v>
          </cell>
          <cell r="B1744" t="str">
            <v>JUEGO DE DUCHA. ALLEGRO. CROMO</v>
          </cell>
          <cell r="C1744" t="str">
            <v>u</v>
          </cell>
          <cell r="D1744">
            <v>91.45</v>
          </cell>
          <cell r="E1744">
            <v>0</v>
          </cell>
          <cell r="F1744">
            <v>0</v>
          </cell>
        </row>
        <row r="1745">
          <cell r="A1745">
            <v>1742</v>
          </cell>
          <cell r="B1745" t="str">
            <v>JUEGO DE DUCHA. MALENA LEVER. CROMO ORO</v>
          </cell>
          <cell r="C1745" t="str">
            <v>u</v>
          </cell>
          <cell r="D1745">
            <v>122.25</v>
          </cell>
          <cell r="E1745">
            <v>0</v>
          </cell>
          <cell r="F1745">
            <v>0</v>
          </cell>
        </row>
        <row r="1746">
          <cell r="A1746">
            <v>1743</v>
          </cell>
          <cell r="B1746" t="str">
            <v>JUEGO DE LAVABO DE 8" PARA MESA. ALLEGRO. CROMO</v>
          </cell>
          <cell r="C1746" t="str">
            <v>u</v>
          </cell>
          <cell r="D1746">
            <v>161.5</v>
          </cell>
          <cell r="E1746">
            <v>0</v>
          </cell>
          <cell r="F1746">
            <v>0</v>
          </cell>
        </row>
        <row r="1747">
          <cell r="A1747">
            <v>1744</v>
          </cell>
          <cell r="B1747" t="str">
            <v>JUEGO DE LLAVE ANGULAR DE BRONCE CON MANGUERA FLEXIBLE CUBIERTA DE MALLA DE ACERO INOXIDABLE. MEDIDA 12" PARA INODORO.</v>
          </cell>
          <cell r="C1747" t="str">
            <v>u</v>
          </cell>
          <cell r="D1747">
            <v>10.039999999999999</v>
          </cell>
          <cell r="E1747">
            <v>0</v>
          </cell>
          <cell r="F1747">
            <v>0</v>
          </cell>
        </row>
        <row r="1748">
          <cell r="A1748">
            <v>1745</v>
          </cell>
          <cell r="B1748" t="str">
            <v>JUEGO DE MONOCOMANDO PARA LAVABO. CONTIENE DESAGUE PISTÓN , SIFÓN DE BRONCE Y MANGUERAS DE ABASTO.STYLO FV (LINEA SUPER LUJO)</v>
          </cell>
          <cell r="C1748" t="str">
            <v>u</v>
          </cell>
          <cell r="D1748">
            <v>229.16</v>
          </cell>
          <cell r="E1748">
            <v>0</v>
          </cell>
          <cell r="F1748">
            <v>0</v>
          </cell>
        </row>
        <row r="1749">
          <cell r="A1749">
            <v>1746</v>
          </cell>
          <cell r="B1749" t="str">
            <v>JUEGO DUCHA MEZCLADORA LINEA ECONOMICA</v>
          </cell>
          <cell r="C1749" t="str">
            <v>u</v>
          </cell>
          <cell r="D1749">
            <v>48.47</v>
          </cell>
          <cell r="E1749">
            <v>0</v>
          </cell>
          <cell r="F1749">
            <v>0</v>
          </cell>
        </row>
        <row r="1750">
          <cell r="A1750">
            <v>1747</v>
          </cell>
          <cell r="B1750" t="str">
            <v>JUEGO MONOCOMANDO ALTO PARA LAVABO VESSEL. STYLO. CROMO</v>
          </cell>
          <cell r="C1750" t="str">
            <v>u</v>
          </cell>
          <cell r="D1750">
            <v>276.2</v>
          </cell>
          <cell r="E1750">
            <v>0</v>
          </cell>
          <cell r="F1750">
            <v>0</v>
          </cell>
        </row>
        <row r="1751">
          <cell r="A1751">
            <v>1748</v>
          </cell>
          <cell r="B1751" t="str">
            <v>JUEGO MONOCOMANDO ALTO PARA VESSEL. SAINT MARTIN. CROMO ORO</v>
          </cell>
          <cell r="C1751" t="str">
            <v>u</v>
          </cell>
          <cell r="D1751">
            <v>358.2</v>
          </cell>
          <cell r="E1751">
            <v>0</v>
          </cell>
          <cell r="F1751">
            <v>0</v>
          </cell>
        </row>
        <row r="1752">
          <cell r="A1752">
            <v>1749</v>
          </cell>
          <cell r="B1752" t="str">
            <v>JUEGO MONOCOMANDO PARA DUCHA. SAINT MARTIN. CROMO ORO</v>
          </cell>
          <cell r="C1752" t="str">
            <v>u</v>
          </cell>
          <cell r="D1752">
            <v>358.2</v>
          </cell>
          <cell r="E1752">
            <v>0</v>
          </cell>
          <cell r="F1752">
            <v>0</v>
          </cell>
        </row>
        <row r="1753">
          <cell r="A1753">
            <v>1750</v>
          </cell>
          <cell r="B1753" t="str">
            <v>JUEGO PARA BIDET. ALLEGRO. CROMO</v>
          </cell>
          <cell r="C1753" t="str">
            <v>u</v>
          </cell>
          <cell r="D1753">
            <v>181.29</v>
          </cell>
          <cell r="E1753">
            <v>0</v>
          </cell>
          <cell r="F1753">
            <v>0</v>
          </cell>
        </row>
        <row r="1754">
          <cell r="A1754">
            <v>1751</v>
          </cell>
          <cell r="B1754" t="str">
            <v>JUNQUILLO REDONDO TAPA</v>
          </cell>
          <cell r="C1754" t="str">
            <v>u</v>
          </cell>
          <cell r="D1754">
            <v>3.04</v>
          </cell>
          <cell r="E1754">
            <v>0</v>
          </cell>
          <cell r="F1754">
            <v>0</v>
          </cell>
        </row>
        <row r="1755">
          <cell r="A1755">
            <v>1752</v>
          </cell>
          <cell r="B1755" t="str">
            <v>JUNTAS ADIBAND PVC 10 CM (0.66 KG./M)</v>
          </cell>
          <cell r="C1755" t="str">
            <v>30 m</v>
          </cell>
          <cell r="D1755">
            <v>4.78</v>
          </cell>
          <cell r="E1755">
            <v>0</v>
          </cell>
          <cell r="F1755">
            <v>0</v>
          </cell>
        </row>
        <row r="1756">
          <cell r="A1756">
            <v>1753</v>
          </cell>
          <cell r="B1756" t="str">
            <v>JUNTAS ADIBAND PVC 15 CM (1.06 KG./M)</v>
          </cell>
          <cell r="C1756" t="str">
            <v>30 m</v>
          </cell>
          <cell r="D1756">
            <v>7.09</v>
          </cell>
          <cell r="E1756">
            <v>0</v>
          </cell>
          <cell r="F1756">
            <v>0</v>
          </cell>
        </row>
        <row r="1757">
          <cell r="A1757">
            <v>1754</v>
          </cell>
          <cell r="B1757" t="str">
            <v>JUNTAS ADIBAND PVC 18 CM (1.35 KG./M)</v>
          </cell>
          <cell r="C1757" t="str">
            <v>30 m</v>
          </cell>
          <cell r="D1757">
            <v>11.97</v>
          </cell>
          <cell r="E1757">
            <v>0</v>
          </cell>
          <cell r="F1757">
            <v>0</v>
          </cell>
        </row>
        <row r="1758">
          <cell r="A1758">
            <v>1755</v>
          </cell>
          <cell r="B1758" t="str">
            <v>JUNTAS ADIBAND PVC 23 CM (1.82 KG./M)</v>
          </cell>
          <cell r="C1758" t="str">
            <v>30 m</v>
          </cell>
          <cell r="D1758">
            <v>17.260000000000002</v>
          </cell>
          <cell r="E1758">
            <v>0</v>
          </cell>
          <cell r="F1758">
            <v>0</v>
          </cell>
        </row>
        <row r="1759">
          <cell r="A1759">
            <v>1756</v>
          </cell>
          <cell r="B1759" t="str">
            <v>JUNTAS DE FIBROLIT</v>
          </cell>
          <cell r="C1759" t="str">
            <v>m</v>
          </cell>
          <cell r="D1759">
            <v>0.65</v>
          </cell>
          <cell r="E1759">
            <v>0</v>
          </cell>
          <cell r="F1759">
            <v>0</v>
          </cell>
        </row>
        <row r="1760">
          <cell r="A1760">
            <v>1757</v>
          </cell>
          <cell r="B1760" t="str">
            <v>JUNTAS MASUJUNT. 15MM</v>
          </cell>
          <cell r="C1760" t="str">
            <v>m</v>
          </cell>
          <cell r="D1760">
            <v>0.73</v>
          </cell>
          <cell r="E1760">
            <v>0</v>
          </cell>
          <cell r="F1760">
            <v>0</v>
          </cell>
        </row>
        <row r="1761">
          <cell r="A1761">
            <v>1758</v>
          </cell>
          <cell r="B1761" t="str">
            <v>JUNTAS MASUJUNT. 40MM</v>
          </cell>
          <cell r="C1761" t="str">
            <v>m</v>
          </cell>
          <cell r="D1761">
            <v>1.85</v>
          </cell>
          <cell r="E1761">
            <v>0</v>
          </cell>
          <cell r="F1761">
            <v>0</v>
          </cell>
        </row>
        <row r="1762">
          <cell r="A1762">
            <v>1759</v>
          </cell>
          <cell r="B1762" t="str">
            <v>KIT DE INSTALACION BIOTANQUE 1200 LITROS(14M) PLASTIGAMA</v>
          </cell>
          <cell r="C1762" t="str">
            <v>u</v>
          </cell>
          <cell r="D1762">
            <v>141.1</v>
          </cell>
          <cell r="E1762">
            <v>0</v>
          </cell>
          <cell r="F1762">
            <v>0</v>
          </cell>
        </row>
        <row r="1763">
          <cell r="A1763">
            <v>1760</v>
          </cell>
          <cell r="B1763" t="str">
            <v>KIT DE INSTALACION BIOTANQUE 2000 LITROS(50M) PLASTIGAMA</v>
          </cell>
          <cell r="C1763" t="str">
            <v>u</v>
          </cell>
          <cell r="D1763">
            <v>244.21</v>
          </cell>
          <cell r="E1763">
            <v>0</v>
          </cell>
          <cell r="F1763">
            <v>0</v>
          </cell>
        </row>
        <row r="1764">
          <cell r="A1764">
            <v>1761</v>
          </cell>
          <cell r="B1764" t="str">
            <v>KIT DE REPUESTOS BOMBA DE AGUA PN-60 PLASTIGAMA</v>
          </cell>
          <cell r="C1764" t="str">
            <v>u</v>
          </cell>
          <cell r="D1764">
            <v>18.86</v>
          </cell>
          <cell r="E1764">
            <v>0</v>
          </cell>
          <cell r="F1764">
            <v>0</v>
          </cell>
        </row>
        <row r="1765">
          <cell r="A1765">
            <v>1762</v>
          </cell>
          <cell r="B1765" t="str">
            <v>KIT VENTANAS PVC (CASA PARA TODOS) PLASTIWINDOOR PLASTICLOSET</v>
          </cell>
          <cell r="C1765" t="str">
            <v>m2</v>
          </cell>
          <cell r="D1765">
            <v>39.14</v>
          </cell>
          <cell r="E1765">
            <v>0</v>
          </cell>
          <cell r="F1765">
            <v>0</v>
          </cell>
        </row>
        <row r="1766">
          <cell r="A1766">
            <v>1763</v>
          </cell>
          <cell r="B1766" t="str">
            <v>KIT VENTANAS PVC BLOQUE DEPARTAMENTOS 4D (CASA PARA TODOS) 30.72M2 PLASTIWINDOOR PLASTICLOSET</v>
          </cell>
          <cell r="C1766" t="str">
            <v>u</v>
          </cell>
          <cell r="D1766" t="str">
            <v>1,202,50</v>
          </cell>
          <cell r="E1766">
            <v>0</v>
          </cell>
          <cell r="F1766">
            <v>0</v>
          </cell>
        </row>
        <row r="1767">
          <cell r="A1767">
            <v>1764</v>
          </cell>
          <cell r="B1767" t="str">
            <v>KIT VENTANAS PVC BLOQUE DEPARTAMENTOS 8D (CASA PARA TODOS) 61.44M2 PLASTIWINDOOR PLASTICLOSET</v>
          </cell>
          <cell r="C1767" t="str">
            <v>u</v>
          </cell>
          <cell r="D1767" t="str">
            <v>2,405,01</v>
          </cell>
          <cell r="E1767">
            <v>0</v>
          </cell>
          <cell r="F1767">
            <v>0</v>
          </cell>
        </row>
        <row r="1768">
          <cell r="A1768">
            <v>1765</v>
          </cell>
          <cell r="B1768" t="str">
            <v>KIT VENTANAS PVC CASA MODELO C 50M2 (CASA PARA TODOS) 9.22M2 PLASTIWINDOOR PLASTICLOSET</v>
          </cell>
          <cell r="C1768" t="str">
            <v>u</v>
          </cell>
          <cell r="D1768">
            <v>360.71</v>
          </cell>
          <cell r="E1768">
            <v>0</v>
          </cell>
          <cell r="F1768">
            <v>0</v>
          </cell>
        </row>
        <row r="1769">
          <cell r="A1769">
            <v>1766</v>
          </cell>
          <cell r="B1769" t="str">
            <v>KIT VENTANAS PVC CASA MODELO C 50M2 (CASA PARA TODOS) ÀREA=9.22M2 PLASTIWINDOOR PLASTICLOSET</v>
          </cell>
          <cell r="C1769" t="str">
            <v>u</v>
          </cell>
          <cell r="D1769">
            <v>360.71</v>
          </cell>
          <cell r="E1769">
            <v>0</v>
          </cell>
          <cell r="F1769">
            <v>0</v>
          </cell>
        </row>
        <row r="1770">
          <cell r="A1770">
            <v>1767</v>
          </cell>
          <cell r="B1770" t="str">
            <v>KIT VENTANAS PVC CASA MODELO C CON AMPLIACION (CASA PARA TODOS) 9.40M2 PLASTIWINDOOR PLASTICLOSET</v>
          </cell>
          <cell r="C1770" t="str">
            <v>u</v>
          </cell>
          <cell r="D1770">
            <v>367.76</v>
          </cell>
          <cell r="E1770">
            <v>0</v>
          </cell>
          <cell r="F1770">
            <v>0</v>
          </cell>
        </row>
        <row r="1771">
          <cell r="A1771">
            <v>1768</v>
          </cell>
          <cell r="B1771" t="str">
            <v>KUBILOSA E=0.65MM PLAC COLABOR A.UTIL1000 MM</v>
          </cell>
          <cell r="C1771" t="str">
            <v>m2</v>
          </cell>
          <cell r="D1771">
            <v>11.05</v>
          </cell>
          <cell r="E1771">
            <v>0</v>
          </cell>
          <cell r="F1771">
            <v>0</v>
          </cell>
        </row>
        <row r="1772">
          <cell r="A1772">
            <v>1769</v>
          </cell>
          <cell r="B1772" t="str">
            <v>KUBILOSA E=0.70MM PLAC COLABOR A.UTIL1000 MM</v>
          </cell>
          <cell r="C1772" t="str">
            <v>m2</v>
          </cell>
          <cell r="D1772">
            <v>11.91</v>
          </cell>
          <cell r="E1772">
            <v>0</v>
          </cell>
          <cell r="F1772">
            <v>0</v>
          </cell>
        </row>
        <row r="1773">
          <cell r="A1773">
            <v>1770</v>
          </cell>
          <cell r="B1773" t="str">
            <v>KUBILOSA E=0.76MM PLAC COLABOR A.UTIL1000 MM</v>
          </cell>
          <cell r="C1773" t="str">
            <v>m2</v>
          </cell>
          <cell r="D1773">
            <v>12.92</v>
          </cell>
          <cell r="E1773">
            <v>0</v>
          </cell>
          <cell r="F1773">
            <v>0</v>
          </cell>
        </row>
        <row r="1774">
          <cell r="A1774">
            <v>1771</v>
          </cell>
          <cell r="B1774" t="str">
            <v>KUBIMIL ANCHO UTIL1030MM E=0.35 GALVALUME</v>
          </cell>
          <cell r="C1774" t="str">
            <v>m2</v>
          </cell>
          <cell r="D1774">
            <v>8.1999999999999993</v>
          </cell>
          <cell r="E1774">
            <v>0</v>
          </cell>
          <cell r="F1774">
            <v>0</v>
          </cell>
        </row>
        <row r="1775">
          <cell r="A1775">
            <v>1772</v>
          </cell>
          <cell r="B1775" t="str">
            <v>KUBIMIL ANCHO UTIL1030MM E=0.40 GALVALUME</v>
          </cell>
          <cell r="C1775" t="str">
            <v>m2</v>
          </cell>
          <cell r="D1775">
            <v>9.3699999999999992</v>
          </cell>
          <cell r="E1775">
            <v>0</v>
          </cell>
          <cell r="F1775">
            <v>0</v>
          </cell>
        </row>
        <row r="1776">
          <cell r="A1776">
            <v>1773</v>
          </cell>
          <cell r="B1776" t="str">
            <v>KUBIMIL ANCHO UTIL1030MM E=0.40 PREPINTADO</v>
          </cell>
          <cell r="C1776" t="str">
            <v>m2</v>
          </cell>
          <cell r="D1776">
            <v>10.65</v>
          </cell>
          <cell r="E1776">
            <v>0</v>
          </cell>
          <cell r="F1776">
            <v>0</v>
          </cell>
        </row>
        <row r="1777">
          <cell r="A1777">
            <v>1774</v>
          </cell>
          <cell r="B1777" t="str">
            <v>KUBIMIL ANCHO UTIL1030MM E=0.45 GALVALUME</v>
          </cell>
          <cell r="C1777" t="str">
            <v>m2</v>
          </cell>
          <cell r="D1777">
            <v>10.54</v>
          </cell>
          <cell r="E1777">
            <v>0</v>
          </cell>
          <cell r="F1777">
            <v>0</v>
          </cell>
        </row>
        <row r="1778">
          <cell r="A1778">
            <v>1775</v>
          </cell>
          <cell r="B1778" t="str">
            <v>KUBIMIL ANCHO UTIL1030MM E=0.45 PREPINTADO</v>
          </cell>
          <cell r="C1778" t="str">
            <v>m2</v>
          </cell>
          <cell r="D1778">
            <v>11.98</v>
          </cell>
          <cell r="E1778">
            <v>0</v>
          </cell>
          <cell r="F1778">
            <v>0</v>
          </cell>
        </row>
        <row r="1779">
          <cell r="A1779">
            <v>1776</v>
          </cell>
          <cell r="B1779" t="str">
            <v>KUBIMIL ANCHO UTIL1030MM E=0.50 GALVALUME</v>
          </cell>
          <cell r="C1779" t="str">
            <v>m2</v>
          </cell>
          <cell r="D1779">
            <v>11.72</v>
          </cell>
          <cell r="E1779">
            <v>0</v>
          </cell>
          <cell r="F1779">
            <v>0</v>
          </cell>
        </row>
        <row r="1780">
          <cell r="A1780">
            <v>1777</v>
          </cell>
          <cell r="B1780" t="str">
            <v>KUBIMIL ANCHO UTIL1030MM E=0.50 PREPINTADO</v>
          </cell>
          <cell r="C1780" t="str">
            <v>m2</v>
          </cell>
          <cell r="D1780">
            <v>13.32</v>
          </cell>
          <cell r="E1780">
            <v>0</v>
          </cell>
          <cell r="F1780">
            <v>0</v>
          </cell>
        </row>
        <row r="1781">
          <cell r="A1781">
            <v>1778</v>
          </cell>
          <cell r="B1781" t="str">
            <v>KUBIMIL ANCHO UTIL1030MM E=0.60 PREPINTADO</v>
          </cell>
          <cell r="C1781" t="str">
            <v>m2</v>
          </cell>
          <cell r="D1781">
            <v>15.98</v>
          </cell>
          <cell r="E1781">
            <v>0</v>
          </cell>
          <cell r="F1781">
            <v>0</v>
          </cell>
        </row>
        <row r="1782">
          <cell r="A1782">
            <v>1779</v>
          </cell>
          <cell r="B1782" t="str">
            <v>KUBITEJA SIMPLE PREP.</v>
          </cell>
          <cell r="C1782" t="str">
            <v>m2</v>
          </cell>
          <cell r="D1782">
            <v>13.44</v>
          </cell>
          <cell r="E1782">
            <v>0</v>
          </cell>
          <cell r="F1782">
            <v>0</v>
          </cell>
        </row>
        <row r="1783">
          <cell r="A1783">
            <v>1780</v>
          </cell>
          <cell r="B1783" t="str">
            <v>KUBITEJA TOTAL 1 (ACERO+POLIURETANO+PVC) PREP.</v>
          </cell>
          <cell r="C1783" t="str">
            <v>m2</v>
          </cell>
          <cell r="D1783">
            <v>22.4</v>
          </cell>
          <cell r="E1783">
            <v>0</v>
          </cell>
          <cell r="F1783">
            <v>0</v>
          </cell>
        </row>
        <row r="1784">
          <cell r="A1784">
            <v>1781</v>
          </cell>
          <cell r="B1784" t="str">
            <v>KUBITEJA TOTAL 2 (ACERO+POLIURETANO+ACERO) PREP.</v>
          </cell>
          <cell r="C1784" t="str">
            <v>m2</v>
          </cell>
          <cell r="D1784">
            <v>24.08</v>
          </cell>
          <cell r="E1784">
            <v>0</v>
          </cell>
          <cell r="F1784">
            <v>0</v>
          </cell>
        </row>
        <row r="1785">
          <cell r="A1785">
            <v>1782</v>
          </cell>
          <cell r="B1785" t="str">
            <v>KUBIZINC 0.20 X 800 X 2400 (8 PIES) - KUBIEC DISENSA</v>
          </cell>
          <cell r="C1785" t="str">
            <v>u</v>
          </cell>
          <cell r="D1785">
            <v>5.82</v>
          </cell>
          <cell r="E1785">
            <v>0</v>
          </cell>
          <cell r="F1785">
            <v>0</v>
          </cell>
        </row>
        <row r="1786">
          <cell r="A1786">
            <v>1783</v>
          </cell>
          <cell r="B1786" t="str">
            <v>KUBIZINC 0.20 X 800 X 3000 (10 PIES) - KUBIEC DISENSA</v>
          </cell>
          <cell r="C1786" t="str">
            <v>u</v>
          </cell>
          <cell r="D1786">
            <v>7.27</v>
          </cell>
          <cell r="E1786">
            <v>0</v>
          </cell>
          <cell r="F1786">
            <v>0</v>
          </cell>
        </row>
        <row r="1787">
          <cell r="A1787">
            <v>1784</v>
          </cell>
          <cell r="B1787" t="str">
            <v>KUBIZINC 0.20 X 800 X 3600 (12 PIES) - KUBIEC DISENSA</v>
          </cell>
          <cell r="C1787" t="str">
            <v>u</v>
          </cell>
          <cell r="D1787">
            <v>8.74</v>
          </cell>
          <cell r="E1787">
            <v>0</v>
          </cell>
          <cell r="F1787">
            <v>0</v>
          </cell>
        </row>
        <row r="1788">
          <cell r="A1788">
            <v>1785</v>
          </cell>
          <cell r="B1788" t="str">
            <v>LACA AUTOMOTRIZ</v>
          </cell>
          <cell r="C1788" t="str">
            <v>gal</v>
          </cell>
          <cell r="D1788">
            <v>4</v>
          </cell>
          <cell r="E1788">
            <v>0</v>
          </cell>
          <cell r="F1788">
            <v>0</v>
          </cell>
        </row>
        <row r="1789">
          <cell r="A1789">
            <v>1786</v>
          </cell>
          <cell r="B1789" t="str">
            <v>LACA BLANCA (30X30) DE EXPORTACION</v>
          </cell>
          <cell r="C1789" t="str">
            <v>m2</v>
          </cell>
          <cell r="D1789">
            <v>8.06</v>
          </cell>
          <cell r="E1789">
            <v>0</v>
          </cell>
          <cell r="F1789">
            <v>0</v>
          </cell>
        </row>
        <row r="1790">
          <cell r="A1790">
            <v>1787</v>
          </cell>
          <cell r="B1790" t="str">
            <v>LACA CATALIZADA AL ÁCIDO UNILAC</v>
          </cell>
          <cell r="C1790" t="str">
            <v>5 gal</v>
          </cell>
          <cell r="D1790">
            <v>61.54</v>
          </cell>
          <cell r="E1790">
            <v>0</v>
          </cell>
          <cell r="F1790">
            <v>0</v>
          </cell>
        </row>
        <row r="1791">
          <cell r="A1791">
            <v>1788</v>
          </cell>
          <cell r="B1791" t="str">
            <v>LACA CREMA (30X30) COMERCIAL</v>
          </cell>
          <cell r="C1791" t="str">
            <v>m2</v>
          </cell>
          <cell r="D1791">
            <v>6.45</v>
          </cell>
          <cell r="E1791">
            <v>0</v>
          </cell>
          <cell r="F1791">
            <v>0</v>
          </cell>
        </row>
        <row r="1792">
          <cell r="A1792">
            <v>1789</v>
          </cell>
          <cell r="B1792" t="str">
            <v>LACA PARA PISOS FURNITAL</v>
          </cell>
          <cell r="C1792" t="str">
            <v>4000cc</v>
          </cell>
          <cell r="D1792">
            <v>37.26</v>
          </cell>
          <cell r="E1792">
            <v>0</v>
          </cell>
          <cell r="F1792">
            <v>0</v>
          </cell>
        </row>
        <row r="1793">
          <cell r="A1793">
            <v>1790</v>
          </cell>
          <cell r="B1793" t="str">
            <v>LACA TRANSPAREN.BRILLANTE (MADERA) WESCO</v>
          </cell>
          <cell r="C1793" t="str">
            <v>4000cc</v>
          </cell>
          <cell r="D1793">
            <v>14.56</v>
          </cell>
          <cell r="E1793">
            <v>0</v>
          </cell>
          <cell r="F1793">
            <v>0</v>
          </cell>
        </row>
        <row r="1794">
          <cell r="A1794">
            <v>1791</v>
          </cell>
          <cell r="B1794" t="str">
            <v>LACA TRANSPARENTE BRILLANTE</v>
          </cell>
          <cell r="C1794" t="str">
            <v>4000 cc</v>
          </cell>
          <cell r="D1794">
            <v>20.54</v>
          </cell>
          <cell r="E1794">
            <v>0</v>
          </cell>
          <cell r="F1794">
            <v>0</v>
          </cell>
        </row>
        <row r="1795">
          <cell r="A1795">
            <v>1792</v>
          </cell>
          <cell r="B1795" t="str">
            <v>LACA VERNÍN BRILLANTE CÓNDOR</v>
          </cell>
          <cell r="C1795" t="str">
            <v>4000cc</v>
          </cell>
          <cell r="D1795">
            <v>20.329999999999998</v>
          </cell>
          <cell r="E1795">
            <v>0</v>
          </cell>
          <cell r="F1795">
            <v>0</v>
          </cell>
        </row>
        <row r="1796">
          <cell r="A1796">
            <v>1793</v>
          </cell>
          <cell r="B1796" t="str">
            <v>LADRILLO BURRITO 12 X 8 X 24 CM DISENSA</v>
          </cell>
          <cell r="C1796" t="str">
            <v>u</v>
          </cell>
          <cell r="D1796">
            <v>0.25</v>
          </cell>
          <cell r="E1796">
            <v>0</v>
          </cell>
          <cell r="F1796">
            <v>0</v>
          </cell>
        </row>
        <row r="1797">
          <cell r="A1797">
            <v>1794</v>
          </cell>
          <cell r="B1797" t="str">
            <v>LADRILLO CARA VISTA 2 H, 43 X M2, 13X07X29</v>
          </cell>
          <cell r="C1797" t="str">
            <v>m2</v>
          </cell>
          <cell r="D1797">
            <v>19.260000000000002</v>
          </cell>
          <cell r="E1797">
            <v>0</v>
          </cell>
          <cell r="F1797">
            <v>0</v>
          </cell>
        </row>
        <row r="1798">
          <cell r="A1798">
            <v>1795</v>
          </cell>
          <cell r="B1798" t="str">
            <v>LADRILLO CARA VISTA 4 H, 16 X M2, 08X20X29</v>
          </cell>
          <cell r="C1798" t="str">
            <v>m2</v>
          </cell>
          <cell r="D1798">
            <v>10.75</v>
          </cell>
          <cell r="E1798">
            <v>0</v>
          </cell>
          <cell r="F1798">
            <v>0</v>
          </cell>
        </row>
        <row r="1799">
          <cell r="A1799">
            <v>1796</v>
          </cell>
          <cell r="B1799" t="str">
            <v>LADRILLO CARA VISTA 4H 19 CM RV, 43 X M2, 19X07X29</v>
          </cell>
          <cell r="C1799" t="str">
            <v>m2</v>
          </cell>
          <cell r="D1799">
            <v>28.9</v>
          </cell>
          <cell r="E1799">
            <v>0</v>
          </cell>
          <cell r="F1799">
            <v>0</v>
          </cell>
        </row>
        <row r="1800">
          <cell r="A1800">
            <v>1797</v>
          </cell>
          <cell r="B1800" t="str">
            <v>LADRILLO CARA VISTA 8 H, 16 X M2, 14X20X29</v>
          </cell>
          <cell r="C1800" t="str">
            <v>m2</v>
          </cell>
          <cell r="D1800">
            <v>20.52</v>
          </cell>
          <cell r="E1800">
            <v>0</v>
          </cell>
          <cell r="F1800">
            <v>0</v>
          </cell>
        </row>
        <row r="1801">
          <cell r="A1801">
            <v>1798</v>
          </cell>
          <cell r="B1801" t="str">
            <v>LADRILLO CORRIENTE 8X20X40</v>
          </cell>
          <cell r="C1801" t="str">
            <v>u</v>
          </cell>
          <cell r="D1801">
            <v>0.14000000000000001</v>
          </cell>
          <cell r="E1801">
            <v>0</v>
          </cell>
          <cell r="F1801">
            <v>0</v>
          </cell>
        </row>
        <row r="1802">
          <cell r="A1802">
            <v>1799</v>
          </cell>
          <cell r="B1802" t="str">
            <v>LADRILLO DE OBRA (27X14X2.5)</v>
          </cell>
          <cell r="C1802" t="str">
            <v>u</v>
          </cell>
          <cell r="D1802">
            <v>0.2</v>
          </cell>
          <cell r="E1802">
            <v>0</v>
          </cell>
          <cell r="F1802">
            <v>0</v>
          </cell>
        </row>
        <row r="1803">
          <cell r="A1803">
            <v>1800</v>
          </cell>
          <cell r="B1803" t="str">
            <v>LADRILLO ESTRUCTURAL 8 CM, 43 X M2, 14X08X29</v>
          </cell>
          <cell r="C1803" t="str">
            <v>m2</v>
          </cell>
          <cell r="D1803">
            <v>17.920000000000002</v>
          </cell>
          <cell r="E1803">
            <v>0</v>
          </cell>
          <cell r="F1803">
            <v>0</v>
          </cell>
        </row>
        <row r="1804">
          <cell r="A1804">
            <v>1801</v>
          </cell>
          <cell r="B1804" t="str">
            <v>LADRILLO JABONCILLO 5 CM X 4 CM X 12 CM DISENSA</v>
          </cell>
          <cell r="C1804" t="str">
            <v>u</v>
          </cell>
          <cell r="D1804">
            <v>0.09</v>
          </cell>
          <cell r="E1804">
            <v>0</v>
          </cell>
          <cell r="F1804">
            <v>0</v>
          </cell>
        </row>
        <row r="1805">
          <cell r="A1805">
            <v>1802</v>
          </cell>
          <cell r="B1805" t="str">
            <v>LADRILLO JABONCILLO COMUN</v>
          </cell>
          <cell r="C1805" t="str">
            <v>u</v>
          </cell>
          <cell r="D1805">
            <v>0.11</v>
          </cell>
          <cell r="E1805">
            <v>0</v>
          </cell>
          <cell r="F1805">
            <v>0</v>
          </cell>
        </row>
        <row r="1806">
          <cell r="A1806">
            <v>1803</v>
          </cell>
          <cell r="B1806" t="str">
            <v>LADRILLO JABONCILLO COMUN 13X7X5 CM</v>
          </cell>
          <cell r="C1806" t="str">
            <v>u</v>
          </cell>
          <cell r="D1806">
            <v>0.3</v>
          </cell>
          <cell r="E1806">
            <v>0</v>
          </cell>
          <cell r="F1806">
            <v>0</v>
          </cell>
        </row>
        <row r="1807">
          <cell r="A1807">
            <v>1804</v>
          </cell>
          <cell r="B1807" t="str">
            <v>LADRILLO MAMBRON 13X07X29CM</v>
          </cell>
          <cell r="C1807" t="str">
            <v>u</v>
          </cell>
          <cell r="D1807">
            <v>0.35</v>
          </cell>
          <cell r="E1807">
            <v>0</v>
          </cell>
          <cell r="F1807">
            <v>0</v>
          </cell>
        </row>
        <row r="1808">
          <cell r="A1808">
            <v>1805</v>
          </cell>
          <cell r="B1808" t="str">
            <v>LADRILLO PAYO 7 CM X 4 CM X 14 CM DISENSA</v>
          </cell>
          <cell r="C1808" t="str">
            <v>u</v>
          </cell>
          <cell r="D1808">
            <v>0.13</v>
          </cell>
          <cell r="E1808">
            <v>0</v>
          </cell>
          <cell r="F1808">
            <v>0</v>
          </cell>
        </row>
        <row r="1809">
          <cell r="A1809">
            <v>1806</v>
          </cell>
          <cell r="B1809" t="str">
            <v>LADRILLO PRENSADO 8X17X33</v>
          </cell>
          <cell r="C1809" t="str">
            <v>u</v>
          </cell>
          <cell r="D1809">
            <v>0.14000000000000001</v>
          </cell>
          <cell r="E1809">
            <v>0</v>
          </cell>
          <cell r="F1809">
            <v>0</v>
          </cell>
        </row>
        <row r="1810">
          <cell r="A1810">
            <v>1807</v>
          </cell>
          <cell r="B1810" t="str">
            <v>LADRILLO TIPO BLOQUE 14 CM X 6 CM X 28 CM DISENSA</v>
          </cell>
          <cell r="C1810" t="str">
            <v>u</v>
          </cell>
          <cell r="D1810">
            <v>0</v>
          </cell>
          <cell r="E1810">
            <v>0</v>
          </cell>
          <cell r="F1810">
            <v>0</v>
          </cell>
        </row>
        <row r="1811">
          <cell r="A1811">
            <v>1808</v>
          </cell>
          <cell r="B1811" t="str">
            <v>LÁMINA DE POLIETILENO TRANSPARENTE, DE 0,2 MM DE ESPESOR.</v>
          </cell>
          <cell r="C1811" t="str">
            <v>m2</v>
          </cell>
          <cell r="D1811">
            <v>0.2</v>
          </cell>
          <cell r="E1811">
            <v>0</v>
          </cell>
          <cell r="F1811">
            <v>0</v>
          </cell>
        </row>
        <row r="1812">
          <cell r="A1812">
            <v>1809</v>
          </cell>
          <cell r="B1812" t="str">
            <v>LÁMINA IMPERM. THERMO PLACK ALUM.</v>
          </cell>
          <cell r="C1812" t="str">
            <v>m</v>
          </cell>
          <cell r="D1812">
            <v>6.16</v>
          </cell>
          <cell r="E1812">
            <v>0</v>
          </cell>
          <cell r="F1812">
            <v>0</v>
          </cell>
        </row>
        <row r="1813">
          <cell r="A1813">
            <v>1810</v>
          </cell>
          <cell r="B1813" t="str">
            <v>LÁMINA THERMO PLAK KM1</v>
          </cell>
          <cell r="C1813" t="str">
            <v>m</v>
          </cell>
          <cell r="D1813">
            <v>1.9</v>
          </cell>
          <cell r="E1813">
            <v>0</v>
          </cell>
          <cell r="F1813">
            <v>0</v>
          </cell>
        </row>
        <row r="1814">
          <cell r="A1814">
            <v>1811</v>
          </cell>
          <cell r="B1814" t="str">
            <v>LÁMINA THERMO PLAK KM2</v>
          </cell>
          <cell r="C1814" t="str">
            <v>m</v>
          </cell>
          <cell r="D1814">
            <v>3.7</v>
          </cell>
          <cell r="E1814">
            <v>0</v>
          </cell>
          <cell r="F1814">
            <v>0</v>
          </cell>
        </row>
        <row r="1815">
          <cell r="A1815">
            <v>1812</v>
          </cell>
          <cell r="B1815" t="str">
            <v>LÁMINA THERMO PLAK KM3</v>
          </cell>
          <cell r="C1815" t="str">
            <v>m</v>
          </cell>
          <cell r="D1815">
            <v>5.43</v>
          </cell>
          <cell r="E1815">
            <v>0</v>
          </cell>
          <cell r="F1815">
            <v>0</v>
          </cell>
        </row>
        <row r="1816">
          <cell r="A1816">
            <v>1813</v>
          </cell>
          <cell r="B1816" t="str">
            <v>LAMPARA 2X20W FLUORESCENTE</v>
          </cell>
          <cell r="C1816" t="str">
            <v>u</v>
          </cell>
          <cell r="D1816">
            <v>15</v>
          </cell>
          <cell r="E1816">
            <v>0</v>
          </cell>
          <cell r="F1816">
            <v>0</v>
          </cell>
        </row>
        <row r="1817">
          <cell r="A1817">
            <v>1814</v>
          </cell>
          <cell r="B1817" t="str">
            <v>LAMPARA 2X40W FLUORESCENTE</v>
          </cell>
          <cell r="C1817" t="str">
            <v>u</v>
          </cell>
          <cell r="D1817">
            <v>26</v>
          </cell>
          <cell r="E1817">
            <v>0</v>
          </cell>
          <cell r="F1817">
            <v>0</v>
          </cell>
        </row>
        <row r="1818">
          <cell r="A1818">
            <v>1815</v>
          </cell>
          <cell r="B1818" t="str">
            <v>LÁMPARA 2X40W FLUORESCENTE CIELO RASO</v>
          </cell>
          <cell r="C1818" t="str">
            <v>u</v>
          </cell>
          <cell r="D1818">
            <v>28</v>
          </cell>
          <cell r="E1818">
            <v>0</v>
          </cell>
          <cell r="F1818">
            <v>0</v>
          </cell>
        </row>
        <row r="1819">
          <cell r="A1819">
            <v>1816</v>
          </cell>
          <cell r="B1819" t="str">
            <v>LÁMPARA 2X40W FLUORESCENTE ECONÓMICA RS.</v>
          </cell>
          <cell r="C1819" t="str">
            <v>u</v>
          </cell>
          <cell r="D1819">
            <v>19.5</v>
          </cell>
          <cell r="E1819">
            <v>0</v>
          </cell>
          <cell r="F1819">
            <v>0</v>
          </cell>
        </row>
        <row r="1820">
          <cell r="A1820">
            <v>1817</v>
          </cell>
          <cell r="B1820" t="str">
            <v>LÁMPARA 2X40W FLUORESCENTE INDUSTRIAL RS.</v>
          </cell>
          <cell r="C1820" t="str">
            <v>u</v>
          </cell>
          <cell r="D1820">
            <v>20.25</v>
          </cell>
          <cell r="E1820">
            <v>0</v>
          </cell>
          <cell r="F1820">
            <v>0</v>
          </cell>
        </row>
        <row r="1821">
          <cell r="A1821">
            <v>1818</v>
          </cell>
          <cell r="B1821" t="str">
            <v>LÁMPARA 2X40W FLUORESCENTE OVP ACRÍLICA RS.</v>
          </cell>
          <cell r="C1821" t="str">
            <v>u</v>
          </cell>
          <cell r="D1821">
            <v>23</v>
          </cell>
          <cell r="E1821">
            <v>0</v>
          </cell>
          <cell r="F1821">
            <v>0</v>
          </cell>
        </row>
        <row r="1822">
          <cell r="A1822">
            <v>1819</v>
          </cell>
          <cell r="B1822" t="str">
            <v>LAMPARA 3X40 FLUORESCENTE</v>
          </cell>
          <cell r="C1822" t="str">
            <v>u</v>
          </cell>
          <cell r="D1822">
            <v>30</v>
          </cell>
          <cell r="E1822">
            <v>0</v>
          </cell>
          <cell r="F1822">
            <v>0</v>
          </cell>
        </row>
        <row r="1823">
          <cell r="A1823">
            <v>1820</v>
          </cell>
          <cell r="B1823" t="str">
            <v>LAMPARA 4X40 FLUORESCENTE</v>
          </cell>
          <cell r="C1823" t="str">
            <v>u</v>
          </cell>
          <cell r="D1823">
            <v>40</v>
          </cell>
          <cell r="E1823">
            <v>0</v>
          </cell>
          <cell r="F1823">
            <v>0</v>
          </cell>
        </row>
        <row r="1824">
          <cell r="A1824">
            <v>1821</v>
          </cell>
          <cell r="B1824" t="str">
            <v>LAMPARA COLGANTE PARA TECHO DE MTAL Y CRISTAL</v>
          </cell>
          <cell r="C1824" t="str">
            <v>u</v>
          </cell>
          <cell r="D1824">
            <v>26</v>
          </cell>
          <cell r="E1824">
            <v>0</v>
          </cell>
          <cell r="F1824">
            <v>0</v>
          </cell>
        </row>
        <row r="1825">
          <cell r="A1825">
            <v>1822</v>
          </cell>
          <cell r="B1825" t="str">
            <v>LAMPARA DE EMERGENCIA (INC. ENCENDIDO AUTOMATICO)</v>
          </cell>
          <cell r="C1825" t="str">
            <v>u</v>
          </cell>
          <cell r="D1825">
            <v>60</v>
          </cell>
          <cell r="E1825">
            <v>0</v>
          </cell>
          <cell r="F1825">
            <v>0</v>
          </cell>
        </row>
        <row r="1826">
          <cell r="A1826">
            <v>1823</v>
          </cell>
          <cell r="B1826" t="str">
            <v>LAMPARA FLUORESCENTE 2X32W ACRILICO-CIELO RASO</v>
          </cell>
          <cell r="C1826" t="str">
            <v>u</v>
          </cell>
          <cell r="D1826">
            <v>29.12</v>
          </cell>
          <cell r="E1826">
            <v>0</v>
          </cell>
          <cell r="F1826">
            <v>0</v>
          </cell>
        </row>
        <row r="1827">
          <cell r="A1827">
            <v>1824</v>
          </cell>
          <cell r="B1827" t="str">
            <v>LAMPARA FLUORESCENTE 3X32W CON DIFUSOR METALICO</v>
          </cell>
          <cell r="C1827" t="str">
            <v>u</v>
          </cell>
          <cell r="D1827">
            <v>80</v>
          </cell>
          <cell r="E1827">
            <v>0</v>
          </cell>
          <cell r="F1827">
            <v>0</v>
          </cell>
        </row>
        <row r="1828">
          <cell r="A1828">
            <v>1825</v>
          </cell>
          <cell r="B1828" t="str">
            <v>LAMPARA FLUORESCENTE 4X17W CON DIFUSOR</v>
          </cell>
          <cell r="C1828" t="str">
            <v>u</v>
          </cell>
          <cell r="D1828">
            <v>80</v>
          </cell>
          <cell r="E1828">
            <v>0</v>
          </cell>
          <cell r="F1828">
            <v>0</v>
          </cell>
        </row>
        <row r="1829">
          <cell r="A1829">
            <v>1826</v>
          </cell>
          <cell r="B1829" t="str">
            <v>LAMPARA SENSORA DE MOVIMIENTO 2 FOCOS</v>
          </cell>
          <cell r="C1829" t="str">
            <v>u</v>
          </cell>
          <cell r="D1829">
            <v>16.899999999999999</v>
          </cell>
          <cell r="E1829">
            <v>0</v>
          </cell>
          <cell r="F1829">
            <v>0</v>
          </cell>
        </row>
        <row r="1830">
          <cell r="A1830">
            <v>1827</v>
          </cell>
          <cell r="B1830" t="str">
            <v>LAMPARA TIPO OJO DE BUEY</v>
          </cell>
          <cell r="C1830" t="str">
            <v>u</v>
          </cell>
          <cell r="D1830">
            <v>4</v>
          </cell>
          <cell r="E1830">
            <v>0</v>
          </cell>
          <cell r="F1830">
            <v>0</v>
          </cell>
        </row>
        <row r="1831">
          <cell r="A1831">
            <v>1828</v>
          </cell>
          <cell r="B1831" t="str">
            <v>LANA DE VIDRIO CON ALUMINIO REFORZADO DE 50 MM - INROTS® / ISOVER®</v>
          </cell>
          <cell r="C1831" t="str">
            <v>m2</v>
          </cell>
          <cell r="D1831">
            <v>3.5</v>
          </cell>
          <cell r="E1831">
            <v>0</v>
          </cell>
          <cell r="F1831">
            <v>0</v>
          </cell>
        </row>
        <row r="1832">
          <cell r="A1832">
            <v>1829</v>
          </cell>
          <cell r="B1832" t="str">
            <v>LANA DE VIDRIO CON FOIL DE ALUMINIO DE 70 MM INROTS® / ISOVER®</v>
          </cell>
          <cell r="C1832" t="str">
            <v>m2</v>
          </cell>
          <cell r="D1832">
            <v>5</v>
          </cell>
          <cell r="E1832">
            <v>0</v>
          </cell>
          <cell r="F1832">
            <v>0</v>
          </cell>
        </row>
        <row r="1833">
          <cell r="A1833">
            <v>1830</v>
          </cell>
          <cell r="B1833" t="str">
            <v>LASTRE</v>
          </cell>
          <cell r="C1833" t="str">
            <v>m3</v>
          </cell>
          <cell r="D1833">
            <v>5</v>
          </cell>
          <cell r="E1833">
            <v>0</v>
          </cell>
          <cell r="F1833">
            <v>0</v>
          </cell>
        </row>
        <row r="1834">
          <cell r="A1834">
            <v>1831</v>
          </cell>
          <cell r="B1834" t="str">
            <v>LÁTEX SUPREMO INT/EXT</v>
          </cell>
          <cell r="C1834" t="str">
            <v>4000 cc</v>
          </cell>
          <cell r="D1834">
            <v>16</v>
          </cell>
          <cell r="E1834">
            <v>0</v>
          </cell>
          <cell r="F1834">
            <v>0</v>
          </cell>
        </row>
        <row r="1835">
          <cell r="A1835">
            <v>1832</v>
          </cell>
          <cell r="B1835" t="str">
            <v>LÁTEX TOUCAN PINTURA DE AGUA</v>
          </cell>
          <cell r="C1835" t="str">
            <v>Lt</v>
          </cell>
          <cell r="D1835">
            <v>1.96</v>
          </cell>
          <cell r="E1835">
            <v>0</v>
          </cell>
          <cell r="F1835">
            <v>0</v>
          </cell>
        </row>
        <row r="1836">
          <cell r="A1836">
            <v>1833</v>
          </cell>
          <cell r="B1836" t="str">
            <v>LATINO ROJO LISO 20X20</v>
          </cell>
          <cell r="C1836" t="str">
            <v>m2</v>
          </cell>
          <cell r="D1836">
            <v>19.62</v>
          </cell>
          <cell r="E1836">
            <v>0</v>
          </cell>
          <cell r="F1836">
            <v>0</v>
          </cell>
        </row>
        <row r="1837">
          <cell r="A1837">
            <v>1834</v>
          </cell>
          <cell r="B1837" t="str">
            <v>LAVABO ANGELINA DE SOBREPONER BLANCO FV</v>
          </cell>
          <cell r="C1837" t="str">
            <v>u</v>
          </cell>
          <cell r="D1837">
            <v>39.869999999999997</v>
          </cell>
          <cell r="E1837">
            <v>0</v>
          </cell>
          <cell r="F1837">
            <v>0</v>
          </cell>
        </row>
        <row r="1838">
          <cell r="A1838">
            <v>1835</v>
          </cell>
          <cell r="B1838" t="str">
            <v>LAVABO ANGELINA DE SOBREPONER COLOR BONE FV</v>
          </cell>
          <cell r="C1838" t="str">
            <v>u</v>
          </cell>
          <cell r="D1838">
            <v>43.86</v>
          </cell>
          <cell r="E1838">
            <v>0</v>
          </cell>
          <cell r="F1838">
            <v>0</v>
          </cell>
        </row>
        <row r="1839">
          <cell r="A1839">
            <v>1836</v>
          </cell>
          <cell r="B1839" t="str">
            <v>LAVABO BARI CON PEDESTAL BLANCO FV</v>
          </cell>
          <cell r="C1839" t="str">
            <v>u</v>
          </cell>
          <cell r="D1839">
            <v>42.01</v>
          </cell>
          <cell r="E1839">
            <v>0</v>
          </cell>
          <cell r="F1839">
            <v>0</v>
          </cell>
        </row>
        <row r="1840">
          <cell r="A1840">
            <v>1837</v>
          </cell>
          <cell r="B1840" t="str">
            <v>LAVABO ELEA OVAL DE SOBREPONER BLANCO FV</v>
          </cell>
          <cell r="C1840" t="str">
            <v>u</v>
          </cell>
          <cell r="D1840">
            <v>39.869999999999997</v>
          </cell>
          <cell r="E1840">
            <v>0</v>
          </cell>
          <cell r="F1840">
            <v>0</v>
          </cell>
        </row>
        <row r="1841">
          <cell r="A1841">
            <v>1838</v>
          </cell>
          <cell r="B1841" t="str">
            <v>LAVABO FERRARA DE PARED BLANCO FV</v>
          </cell>
          <cell r="C1841" t="str">
            <v>u</v>
          </cell>
          <cell r="D1841">
            <v>16.170000000000002</v>
          </cell>
          <cell r="E1841">
            <v>0</v>
          </cell>
          <cell r="F1841">
            <v>0</v>
          </cell>
        </row>
        <row r="1842">
          <cell r="A1842">
            <v>1839</v>
          </cell>
          <cell r="B1842" t="str">
            <v>LAVABO FERRARA DE PARED COLORES SUAVES FV</v>
          </cell>
          <cell r="C1842" t="str">
            <v>u</v>
          </cell>
          <cell r="D1842">
            <v>17.79</v>
          </cell>
          <cell r="E1842">
            <v>0</v>
          </cell>
          <cell r="F1842">
            <v>0</v>
          </cell>
        </row>
        <row r="1843">
          <cell r="A1843">
            <v>1840</v>
          </cell>
          <cell r="B1843" t="str">
            <v>LAVABO GALA CON PEDESTAL BLANCO FV</v>
          </cell>
          <cell r="C1843" t="str">
            <v>u</v>
          </cell>
          <cell r="D1843">
            <v>34.68</v>
          </cell>
          <cell r="E1843">
            <v>0</v>
          </cell>
          <cell r="F1843">
            <v>0</v>
          </cell>
        </row>
        <row r="1844">
          <cell r="A1844">
            <v>1841</v>
          </cell>
          <cell r="B1844" t="str">
            <v>LAVABO MERCURY PARA EMPOTRAR BAJO MESÓN BLANCO FV</v>
          </cell>
          <cell r="C1844" t="str">
            <v>u</v>
          </cell>
          <cell r="D1844">
            <v>46.63</v>
          </cell>
          <cell r="E1844">
            <v>0</v>
          </cell>
          <cell r="F1844">
            <v>0</v>
          </cell>
        </row>
        <row r="1845">
          <cell r="A1845">
            <v>1842</v>
          </cell>
          <cell r="B1845" t="str">
            <v>LAVABO RONDÓ DE SOBREPONER BLANCO FV</v>
          </cell>
          <cell r="C1845" t="str">
            <v>u</v>
          </cell>
          <cell r="D1845">
            <v>43.96</v>
          </cell>
          <cell r="E1845">
            <v>0</v>
          </cell>
          <cell r="F1845">
            <v>0</v>
          </cell>
        </row>
        <row r="1846">
          <cell r="A1846">
            <v>1843</v>
          </cell>
          <cell r="B1846" t="str">
            <v>LAVABO SIENA CON PEDESTAL BLANCO FV</v>
          </cell>
          <cell r="C1846" t="str">
            <v>u</v>
          </cell>
          <cell r="D1846">
            <v>39.659999999999997</v>
          </cell>
          <cell r="E1846">
            <v>0</v>
          </cell>
          <cell r="F1846">
            <v>0</v>
          </cell>
        </row>
        <row r="1847">
          <cell r="A1847">
            <v>1844</v>
          </cell>
          <cell r="B1847" t="str">
            <v>LAVABO SIENA CON PEDESTAL COLOR BONE FV</v>
          </cell>
          <cell r="C1847" t="str">
            <v>u</v>
          </cell>
          <cell r="D1847">
            <v>43.64</v>
          </cell>
          <cell r="E1847">
            <v>0</v>
          </cell>
          <cell r="F1847">
            <v>0</v>
          </cell>
        </row>
        <row r="1848">
          <cell r="A1848">
            <v>1845</v>
          </cell>
          <cell r="B1848" t="str">
            <v>LAVABO SIENA DE PARED BLANCO FV</v>
          </cell>
          <cell r="C1848" t="str">
            <v>u</v>
          </cell>
          <cell r="D1848">
            <v>23.91</v>
          </cell>
          <cell r="E1848">
            <v>0</v>
          </cell>
          <cell r="F1848">
            <v>0</v>
          </cell>
        </row>
        <row r="1849">
          <cell r="A1849">
            <v>1846</v>
          </cell>
          <cell r="B1849" t="str">
            <v>LAVABO SIENA DE PARED COLORES SUAVES FV</v>
          </cell>
          <cell r="C1849" t="str">
            <v>u</v>
          </cell>
          <cell r="D1849">
            <v>26.3</v>
          </cell>
          <cell r="E1849">
            <v>0</v>
          </cell>
          <cell r="F1849">
            <v>0</v>
          </cell>
        </row>
        <row r="1850">
          <cell r="A1850">
            <v>1847</v>
          </cell>
          <cell r="B1850" t="str">
            <v>LAVABO VENECIA CON PEDESTAL BLANCO FV</v>
          </cell>
          <cell r="C1850" t="str">
            <v>u</v>
          </cell>
          <cell r="D1850">
            <v>54.26</v>
          </cell>
          <cell r="E1850">
            <v>0</v>
          </cell>
          <cell r="F1850">
            <v>0</v>
          </cell>
        </row>
        <row r="1851">
          <cell r="A1851">
            <v>1848</v>
          </cell>
          <cell r="B1851" t="str">
            <v>LAVABO VENECIA CON PEDESTAL COLOR BONE FV</v>
          </cell>
          <cell r="C1851" t="str">
            <v>u</v>
          </cell>
          <cell r="D1851">
            <v>59.7</v>
          </cell>
          <cell r="E1851">
            <v>0</v>
          </cell>
          <cell r="F1851">
            <v>0</v>
          </cell>
        </row>
        <row r="1852">
          <cell r="A1852">
            <v>1849</v>
          </cell>
          <cell r="B1852" t="str">
            <v>LAVABO VICTORIA CON PEDESTAL BLANCO FV</v>
          </cell>
          <cell r="C1852" t="str">
            <v>u</v>
          </cell>
          <cell r="D1852">
            <v>114.87</v>
          </cell>
          <cell r="E1852">
            <v>0</v>
          </cell>
          <cell r="F1852">
            <v>0</v>
          </cell>
        </row>
        <row r="1853">
          <cell r="A1853">
            <v>1850</v>
          </cell>
          <cell r="B1853" t="str">
            <v>LAVABO VICTORIA CON PEDESTAL COLOR BONE FV</v>
          </cell>
          <cell r="C1853" t="str">
            <v>u</v>
          </cell>
          <cell r="D1853">
            <v>126.36</v>
          </cell>
          <cell r="E1853">
            <v>0</v>
          </cell>
          <cell r="F1853">
            <v>0</v>
          </cell>
        </row>
        <row r="1854">
          <cell r="A1854">
            <v>1851</v>
          </cell>
          <cell r="B1854" t="str">
            <v>LAVADERO COCINA 2P TEKA 120X50 AC.INOX.</v>
          </cell>
          <cell r="C1854" t="str">
            <v>u</v>
          </cell>
          <cell r="D1854">
            <v>145</v>
          </cell>
          <cell r="E1854">
            <v>0</v>
          </cell>
          <cell r="F1854">
            <v>0</v>
          </cell>
        </row>
        <row r="1855">
          <cell r="A1855">
            <v>1852</v>
          </cell>
          <cell r="B1855" t="str">
            <v>LAVADERO HIERRO ENLOSADO 1 POSO</v>
          </cell>
          <cell r="C1855" t="str">
            <v>u</v>
          </cell>
          <cell r="D1855">
            <v>28.4</v>
          </cell>
          <cell r="E1855">
            <v>0</v>
          </cell>
          <cell r="F1855">
            <v>0</v>
          </cell>
        </row>
        <row r="1856">
          <cell r="A1856">
            <v>1853</v>
          </cell>
          <cell r="B1856" t="str">
            <v>LAVADERO PREFABRICADO 80X50CM</v>
          </cell>
          <cell r="C1856" t="str">
            <v>u</v>
          </cell>
          <cell r="D1856">
            <v>81</v>
          </cell>
          <cell r="E1856">
            <v>0</v>
          </cell>
          <cell r="F1856">
            <v>0</v>
          </cell>
        </row>
        <row r="1857">
          <cell r="A1857">
            <v>1854</v>
          </cell>
          <cell r="B1857" t="str">
            <v>LAVAMANOS 2 LLAVES</v>
          </cell>
          <cell r="C1857" t="str">
            <v>u</v>
          </cell>
          <cell r="D1857">
            <v>60</v>
          </cell>
          <cell r="E1857">
            <v>0</v>
          </cell>
          <cell r="F1857">
            <v>0</v>
          </cell>
        </row>
        <row r="1858">
          <cell r="A1858">
            <v>1855</v>
          </cell>
          <cell r="B1858" t="str">
            <v>LAVAMANOS CON PEDESTAL</v>
          </cell>
          <cell r="C1858" t="str">
            <v>u</v>
          </cell>
          <cell r="D1858">
            <v>40</v>
          </cell>
          <cell r="E1858">
            <v>0</v>
          </cell>
          <cell r="F1858">
            <v>0</v>
          </cell>
        </row>
        <row r="1859">
          <cell r="A1859">
            <v>1856</v>
          </cell>
          <cell r="B1859" t="str">
            <v>LAVAMANOS DE 1 LLAVE</v>
          </cell>
          <cell r="C1859" t="str">
            <v>u</v>
          </cell>
          <cell r="D1859">
            <v>50</v>
          </cell>
          <cell r="E1859">
            <v>0</v>
          </cell>
          <cell r="F1859">
            <v>0</v>
          </cell>
        </row>
        <row r="1860">
          <cell r="A1860">
            <v>1857</v>
          </cell>
          <cell r="B1860" t="str">
            <v>LAVAMANOS ECONOMICO 1 LLAVE</v>
          </cell>
          <cell r="C1860" t="str">
            <v>u</v>
          </cell>
          <cell r="D1860">
            <v>25</v>
          </cell>
          <cell r="E1860">
            <v>0</v>
          </cell>
          <cell r="F1860">
            <v>0</v>
          </cell>
        </row>
        <row r="1861">
          <cell r="A1861">
            <v>1858</v>
          </cell>
          <cell r="B1861" t="str">
            <v>LAVAMANOS EMPOTRABLE BROUGHAN (PLASMADE, MÁRMOL CULTIVADO)</v>
          </cell>
          <cell r="C1861" t="str">
            <v>u</v>
          </cell>
          <cell r="D1861">
            <v>74.8</v>
          </cell>
          <cell r="E1861">
            <v>0</v>
          </cell>
          <cell r="F1861">
            <v>0</v>
          </cell>
        </row>
        <row r="1862">
          <cell r="A1862">
            <v>1859</v>
          </cell>
          <cell r="B1862" t="str">
            <v>LAVAMANOS EMPOTRABLE CRISTAL (PLASMADE, MÁRMOL CULTIVADO)</v>
          </cell>
          <cell r="C1862" t="str">
            <v>u</v>
          </cell>
          <cell r="D1862">
            <v>74.8</v>
          </cell>
          <cell r="E1862">
            <v>0</v>
          </cell>
          <cell r="F1862">
            <v>0</v>
          </cell>
        </row>
        <row r="1863">
          <cell r="A1863">
            <v>1860</v>
          </cell>
          <cell r="B1863" t="str">
            <v>LAVAMANOS EMPOTRABLE FLOR DE LIS (PLASMADE, MÁRMOL CULTIVADO)</v>
          </cell>
          <cell r="C1863" t="str">
            <v>u</v>
          </cell>
          <cell r="D1863">
            <v>74.8</v>
          </cell>
          <cell r="E1863">
            <v>0</v>
          </cell>
          <cell r="F1863">
            <v>0</v>
          </cell>
        </row>
        <row r="1864">
          <cell r="A1864">
            <v>1861</v>
          </cell>
          <cell r="B1864" t="str">
            <v>LAVAMANOS EMPOTRABLE JADE (PLASMADE, MÁRMOL CULTIVADO)</v>
          </cell>
          <cell r="C1864" t="str">
            <v>u</v>
          </cell>
          <cell r="D1864">
            <v>74.8</v>
          </cell>
          <cell r="E1864">
            <v>0</v>
          </cell>
          <cell r="F1864">
            <v>0</v>
          </cell>
        </row>
        <row r="1865">
          <cell r="A1865">
            <v>1862</v>
          </cell>
          <cell r="B1865" t="str">
            <v>LAVAMANOS EMPOTRABLE OPALO (PLASMADE, MÁRMOL CULTIVADO)</v>
          </cell>
          <cell r="C1865" t="str">
            <v>u</v>
          </cell>
          <cell r="D1865">
            <v>74.8</v>
          </cell>
          <cell r="E1865">
            <v>0</v>
          </cell>
          <cell r="F1865">
            <v>0</v>
          </cell>
        </row>
        <row r="1866">
          <cell r="A1866">
            <v>1863</v>
          </cell>
          <cell r="B1866" t="str">
            <v>LAVAMANOS EMPOTRABLE RUBÍ (PLASMADE, MÁRMOL CULTIVADO)</v>
          </cell>
          <cell r="C1866" t="str">
            <v>u</v>
          </cell>
          <cell r="D1866">
            <v>74.8</v>
          </cell>
          <cell r="E1866">
            <v>0</v>
          </cell>
          <cell r="F1866">
            <v>0</v>
          </cell>
        </row>
        <row r="1867">
          <cell r="A1867">
            <v>1864</v>
          </cell>
          <cell r="B1867" t="str">
            <v>LAVAMANOS FAMILY (PLASMADE, MÁRMOL CULTIVADO)</v>
          </cell>
          <cell r="C1867" t="str">
            <v>u</v>
          </cell>
          <cell r="D1867">
            <v>79.98</v>
          </cell>
          <cell r="E1867">
            <v>0</v>
          </cell>
          <cell r="F1867">
            <v>0</v>
          </cell>
        </row>
        <row r="1868">
          <cell r="A1868">
            <v>1865</v>
          </cell>
          <cell r="B1868" t="str">
            <v>LAVAMANOS MASTER INCL MESON(PLASMADE, MÁRMOL CULTIVADO)</v>
          </cell>
          <cell r="C1868" t="str">
            <v>u</v>
          </cell>
          <cell r="D1868">
            <v>95.48</v>
          </cell>
          <cell r="E1868">
            <v>0</v>
          </cell>
          <cell r="F1868">
            <v>0</v>
          </cell>
        </row>
        <row r="1869">
          <cell r="A1869">
            <v>1866</v>
          </cell>
          <cell r="B1869" t="str">
            <v>LAVAMANOS PARA EMPOTRAR EN MUEBLE</v>
          </cell>
          <cell r="C1869" t="str">
            <v>u</v>
          </cell>
          <cell r="D1869">
            <v>30</v>
          </cell>
          <cell r="E1869">
            <v>0</v>
          </cell>
          <cell r="F1869">
            <v>0</v>
          </cell>
        </row>
        <row r="1870">
          <cell r="A1870">
            <v>1867</v>
          </cell>
          <cell r="B1870" t="str">
            <v>LAVAMANOS PERLA GRANDE (PLASMADE, MÁRMOL CULTIVADO)</v>
          </cell>
          <cell r="C1870" t="str">
            <v>u</v>
          </cell>
          <cell r="D1870">
            <v>95.48</v>
          </cell>
          <cell r="E1870">
            <v>0</v>
          </cell>
          <cell r="F1870">
            <v>0</v>
          </cell>
        </row>
        <row r="1871">
          <cell r="A1871">
            <v>1868</v>
          </cell>
          <cell r="B1871" t="str">
            <v>LAVAMANOS PERLA PEQUEÑO INC. MESON (PLASMADE, MÁRMOL CULTIVADO)</v>
          </cell>
          <cell r="C1871" t="str">
            <v>u</v>
          </cell>
          <cell r="D1871">
            <v>79.98</v>
          </cell>
          <cell r="E1871">
            <v>0</v>
          </cell>
          <cell r="F1871">
            <v>0</v>
          </cell>
        </row>
        <row r="1872">
          <cell r="A1872">
            <v>1869</v>
          </cell>
          <cell r="B1872" t="str">
            <v>LAVARROPA DE FIBRA DE VIDRIO</v>
          </cell>
          <cell r="C1872" t="str">
            <v>u</v>
          </cell>
          <cell r="D1872">
            <v>18.98</v>
          </cell>
          <cell r="E1872">
            <v>0</v>
          </cell>
          <cell r="F1872">
            <v>0</v>
          </cell>
        </row>
        <row r="1873">
          <cell r="A1873">
            <v>1870</v>
          </cell>
          <cell r="B1873" t="str">
            <v>LECHE</v>
          </cell>
          <cell r="C1873" t="str">
            <v>lt</v>
          </cell>
          <cell r="D1873">
            <v>0.65</v>
          </cell>
          <cell r="E1873">
            <v>0</v>
          </cell>
          <cell r="F1873">
            <v>0</v>
          </cell>
        </row>
        <row r="1874">
          <cell r="A1874">
            <v>1871</v>
          </cell>
          <cell r="B1874" t="str">
            <v>LETRERO DE OBRA</v>
          </cell>
          <cell r="C1874" t="str">
            <v>u</v>
          </cell>
          <cell r="D1874">
            <v>45</v>
          </cell>
          <cell r="E1874">
            <v>0</v>
          </cell>
          <cell r="F1874">
            <v>0</v>
          </cell>
        </row>
        <row r="1875">
          <cell r="A1875">
            <v>1872</v>
          </cell>
          <cell r="B1875" t="str">
            <v>LIBRETA TOPOGRAFICA</v>
          </cell>
          <cell r="C1875" t="str">
            <v>u</v>
          </cell>
          <cell r="D1875">
            <v>0.35</v>
          </cell>
          <cell r="E1875">
            <v>0</v>
          </cell>
          <cell r="F1875">
            <v>0</v>
          </cell>
        </row>
        <row r="1876">
          <cell r="A1876">
            <v>1873</v>
          </cell>
          <cell r="B1876" t="str">
            <v>LIGANTE HORMIGONES BETONCRYL - 14</v>
          </cell>
          <cell r="C1876" t="str">
            <v>kg</v>
          </cell>
          <cell r="D1876">
            <v>8.6999999999999993</v>
          </cell>
          <cell r="E1876">
            <v>0</v>
          </cell>
          <cell r="F1876">
            <v>0</v>
          </cell>
        </row>
        <row r="1877">
          <cell r="A1877">
            <v>1874</v>
          </cell>
          <cell r="B1877" t="str">
            <v>LIJA DE AGUA N100</v>
          </cell>
          <cell r="C1877" t="str">
            <v>u</v>
          </cell>
          <cell r="D1877">
            <v>0.34</v>
          </cell>
          <cell r="E1877">
            <v>0</v>
          </cell>
          <cell r="F1877">
            <v>0</v>
          </cell>
        </row>
        <row r="1878">
          <cell r="A1878">
            <v>1875</v>
          </cell>
          <cell r="B1878" t="str">
            <v>LIJA DE AGUA N80</v>
          </cell>
          <cell r="C1878" t="str">
            <v>u</v>
          </cell>
          <cell r="D1878">
            <v>0.39</v>
          </cell>
          <cell r="E1878">
            <v>0</v>
          </cell>
          <cell r="F1878">
            <v>0</v>
          </cell>
        </row>
        <row r="1879">
          <cell r="A1879">
            <v>1876</v>
          </cell>
          <cell r="B1879" t="str">
            <v>LITOPON</v>
          </cell>
          <cell r="C1879" t="str">
            <v>kg</v>
          </cell>
          <cell r="D1879">
            <v>0.86</v>
          </cell>
          <cell r="E1879">
            <v>0</v>
          </cell>
          <cell r="F1879">
            <v>0</v>
          </cell>
        </row>
        <row r="1880">
          <cell r="A1880">
            <v>1877</v>
          </cell>
          <cell r="B1880" t="str">
            <v>LLAVE DE BIDET CON DESAGÜE</v>
          </cell>
          <cell r="C1880" t="str">
            <v>U</v>
          </cell>
          <cell r="D1880">
            <v>145.96</v>
          </cell>
          <cell r="E1880">
            <v>0</v>
          </cell>
          <cell r="F1880">
            <v>0</v>
          </cell>
        </row>
        <row r="1881">
          <cell r="A1881">
            <v>1878</v>
          </cell>
          <cell r="B1881" t="str">
            <v>LLAVE DE MANGUERA. MANIJA "T". 1/2"</v>
          </cell>
          <cell r="C1881" t="str">
            <v>U</v>
          </cell>
          <cell r="D1881">
            <v>9.5500000000000007</v>
          </cell>
          <cell r="E1881">
            <v>0</v>
          </cell>
          <cell r="F1881">
            <v>0</v>
          </cell>
        </row>
        <row r="1882">
          <cell r="A1882">
            <v>1879</v>
          </cell>
          <cell r="B1882" t="str">
            <v>LLAVE DE PASO 1 METAL PP ROSCABLE 1/2" POMO CROMADO PLASTIGAMA</v>
          </cell>
          <cell r="C1882" t="str">
            <v>U</v>
          </cell>
          <cell r="D1882">
            <v>12.85</v>
          </cell>
          <cell r="E1882">
            <v>0</v>
          </cell>
          <cell r="F1882">
            <v>0</v>
          </cell>
        </row>
        <row r="1883">
          <cell r="A1883">
            <v>1880</v>
          </cell>
          <cell r="B1883" t="str">
            <v>LLAVE DE PASO 1 PP A/C 20MM TF PLASTIGAMA</v>
          </cell>
          <cell r="C1883" t="str">
            <v>U</v>
          </cell>
          <cell r="D1883">
            <v>9.23</v>
          </cell>
          <cell r="E1883">
            <v>0</v>
          </cell>
          <cell r="F1883">
            <v>0</v>
          </cell>
        </row>
        <row r="1884">
          <cell r="A1884">
            <v>1881</v>
          </cell>
          <cell r="B1884" t="str">
            <v>LLAVE DE PASO 1 PP A/C 25MM TF PLASTIGAMA</v>
          </cell>
          <cell r="C1884" t="str">
            <v>U</v>
          </cell>
          <cell r="D1884">
            <v>15.05</v>
          </cell>
          <cell r="E1884">
            <v>0</v>
          </cell>
          <cell r="F1884">
            <v>0</v>
          </cell>
        </row>
        <row r="1885">
          <cell r="A1885">
            <v>1882</v>
          </cell>
          <cell r="B1885" t="str">
            <v>LLAVE DE PASO 1 PP A/C 32MM TF PLASTIGAMA</v>
          </cell>
          <cell r="C1885" t="str">
            <v>U</v>
          </cell>
          <cell r="D1885">
            <v>16.13</v>
          </cell>
          <cell r="E1885">
            <v>0</v>
          </cell>
          <cell r="F1885">
            <v>0</v>
          </cell>
        </row>
        <row r="1886">
          <cell r="A1886">
            <v>1883</v>
          </cell>
          <cell r="B1886" t="str">
            <v>LLAVE DE PASO 1 PP A/C 40MM TF PLASTIGAMA</v>
          </cell>
          <cell r="C1886" t="str">
            <v>U</v>
          </cell>
          <cell r="D1886">
            <v>23.42</v>
          </cell>
          <cell r="E1886">
            <v>0</v>
          </cell>
          <cell r="F1886">
            <v>0</v>
          </cell>
        </row>
        <row r="1887">
          <cell r="A1887">
            <v>1884</v>
          </cell>
          <cell r="B1887" t="str">
            <v>LLAVE DE PASO 1 PP A/C 50MM TF PLASTIGAMA</v>
          </cell>
          <cell r="C1887" t="str">
            <v>U</v>
          </cell>
          <cell r="D1887">
            <v>37.31</v>
          </cell>
          <cell r="E1887">
            <v>0</v>
          </cell>
          <cell r="F1887">
            <v>0</v>
          </cell>
        </row>
        <row r="1888">
          <cell r="A1888">
            <v>1885</v>
          </cell>
          <cell r="B1888" t="str">
            <v>LLAVE DE PASO 1 PP A/C 63MM TF PLASTIGAMA</v>
          </cell>
          <cell r="C1888" t="str">
            <v>U</v>
          </cell>
          <cell r="D1888">
            <v>44.33</v>
          </cell>
          <cell r="E1888">
            <v>0</v>
          </cell>
          <cell r="F1888">
            <v>0</v>
          </cell>
        </row>
        <row r="1889">
          <cell r="A1889">
            <v>1886</v>
          </cell>
          <cell r="B1889" t="str">
            <v>LLAVE DE PASO 1 PPTF 20MM POMO CROMADO PLASTIGAMA</v>
          </cell>
          <cell r="C1889" t="str">
            <v>U</v>
          </cell>
          <cell r="D1889">
            <v>17.96</v>
          </cell>
          <cell r="E1889">
            <v>0</v>
          </cell>
          <cell r="F1889">
            <v>0</v>
          </cell>
        </row>
        <row r="1890">
          <cell r="A1890">
            <v>1887</v>
          </cell>
          <cell r="B1890" t="str">
            <v>LLAVE DE PASO 1" SO SO CU</v>
          </cell>
          <cell r="C1890" t="str">
            <v>U</v>
          </cell>
          <cell r="D1890">
            <v>32.159999999999997</v>
          </cell>
          <cell r="E1890">
            <v>0</v>
          </cell>
          <cell r="F1890">
            <v>0</v>
          </cell>
        </row>
        <row r="1891">
          <cell r="A1891">
            <v>1888</v>
          </cell>
          <cell r="B1891" t="str">
            <v>LLAVE DE PASO 1/2" SO SO CU</v>
          </cell>
          <cell r="C1891" t="str">
            <v>U</v>
          </cell>
          <cell r="D1891">
            <v>6.68</v>
          </cell>
          <cell r="E1891">
            <v>0</v>
          </cell>
          <cell r="F1891">
            <v>0</v>
          </cell>
        </row>
        <row r="1892">
          <cell r="A1892">
            <v>1889</v>
          </cell>
          <cell r="B1892" t="str">
            <v>LLAVE DE PASO 3/4" R-W</v>
          </cell>
          <cell r="C1892" t="str">
            <v>U</v>
          </cell>
          <cell r="D1892">
            <v>25</v>
          </cell>
          <cell r="E1892">
            <v>0</v>
          </cell>
          <cell r="F1892">
            <v>0</v>
          </cell>
        </row>
        <row r="1893">
          <cell r="A1893">
            <v>1890</v>
          </cell>
          <cell r="B1893" t="str">
            <v>LLAVE DE PASO ALTA, MANIJA CRUZ. FV</v>
          </cell>
          <cell r="C1893" t="str">
            <v>U</v>
          </cell>
          <cell r="D1893">
            <v>6.98</v>
          </cell>
          <cell r="E1893">
            <v>0</v>
          </cell>
          <cell r="F1893">
            <v>0</v>
          </cell>
        </row>
        <row r="1894">
          <cell r="A1894">
            <v>1891</v>
          </cell>
          <cell r="B1894" t="str">
            <v>LLAVE DE PASO. TIPO H-H. MANIJA REDONDA. 1/2"</v>
          </cell>
          <cell r="C1894" t="str">
            <v>U</v>
          </cell>
          <cell r="D1894">
            <v>8.68</v>
          </cell>
          <cell r="E1894">
            <v>0</v>
          </cell>
          <cell r="F1894">
            <v>0</v>
          </cell>
        </row>
        <row r="1895">
          <cell r="A1895">
            <v>1892</v>
          </cell>
          <cell r="B1895" t="str">
            <v>LLAVE DE PICO 1 PLASTICA RM 1/2" NPT PLASTIGAMA</v>
          </cell>
          <cell r="C1895" t="str">
            <v>U</v>
          </cell>
          <cell r="D1895">
            <v>1.72</v>
          </cell>
          <cell r="E1895">
            <v>0</v>
          </cell>
          <cell r="F1895">
            <v>0</v>
          </cell>
        </row>
        <row r="1896">
          <cell r="A1896">
            <v>1893</v>
          </cell>
          <cell r="B1896" t="str">
            <v>LLAVE DE PICO 1/2" MANIJA T . FV</v>
          </cell>
          <cell r="C1896" t="str">
            <v>U</v>
          </cell>
          <cell r="D1896">
            <v>6.9</v>
          </cell>
          <cell r="E1896">
            <v>0</v>
          </cell>
          <cell r="F1896">
            <v>0</v>
          </cell>
        </row>
        <row r="1897">
          <cell r="A1897">
            <v>1894</v>
          </cell>
          <cell r="B1897" t="str">
            <v>LLAVE DE PICO. MANIJA "T". 1/2"</v>
          </cell>
          <cell r="C1897" t="str">
            <v>U</v>
          </cell>
          <cell r="D1897">
            <v>8.68</v>
          </cell>
          <cell r="E1897">
            <v>0</v>
          </cell>
          <cell r="F1897">
            <v>0</v>
          </cell>
        </row>
        <row r="1898">
          <cell r="A1898">
            <v>1895</v>
          </cell>
          <cell r="B1898" t="str">
            <v>LLAVE INDIVIDUAL DE AGUA FRÍA CON DUCHA MANUAL. CAPRI. CROMO</v>
          </cell>
          <cell r="C1898" t="str">
            <v>U</v>
          </cell>
          <cell r="D1898">
            <v>31.43</v>
          </cell>
          <cell r="E1898">
            <v>0</v>
          </cell>
          <cell r="F1898">
            <v>0</v>
          </cell>
        </row>
        <row r="1899">
          <cell r="A1899">
            <v>1896</v>
          </cell>
          <cell r="B1899" t="str">
            <v>LLAVE INDIVIDUAL PARA LAVABO, CROMO. CAPRI FV (LINEA ECONOMICA)</v>
          </cell>
          <cell r="C1899" t="str">
            <v>U</v>
          </cell>
          <cell r="D1899">
            <v>4.5999999999999996</v>
          </cell>
          <cell r="E1899">
            <v>0</v>
          </cell>
          <cell r="F1899">
            <v>0</v>
          </cell>
        </row>
        <row r="1900">
          <cell r="A1900">
            <v>1897</v>
          </cell>
          <cell r="B1900" t="str">
            <v>LLAVE PRESSMATIC PARA LAVABO. INSTALACIÓN EN MESA. CON PICO INCLINADO</v>
          </cell>
          <cell r="C1900" t="str">
            <v>U</v>
          </cell>
          <cell r="D1900">
            <v>63.9</v>
          </cell>
          <cell r="E1900">
            <v>0</v>
          </cell>
          <cell r="F1900">
            <v>0</v>
          </cell>
        </row>
        <row r="1901">
          <cell r="A1901">
            <v>1898</v>
          </cell>
          <cell r="B1901" t="str">
            <v>LLAVE URINARIO PRESSMATIC CONEXION 1/2" O 3/4"</v>
          </cell>
          <cell r="C1901" t="str">
            <v>U</v>
          </cell>
          <cell r="D1901">
            <v>75.400000000000006</v>
          </cell>
          <cell r="E1901">
            <v>0</v>
          </cell>
          <cell r="F1901">
            <v>0</v>
          </cell>
        </row>
        <row r="1902">
          <cell r="A1902">
            <v>1899</v>
          </cell>
          <cell r="B1902" t="str">
            <v>LLAVES DE ACERA 1" ITALY</v>
          </cell>
          <cell r="C1902" t="str">
            <v>U</v>
          </cell>
          <cell r="D1902">
            <v>8.6999999999999993</v>
          </cell>
          <cell r="E1902">
            <v>0</v>
          </cell>
          <cell r="F1902">
            <v>0</v>
          </cell>
        </row>
        <row r="1903">
          <cell r="A1903">
            <v>1900</v>
          </cell>
          <cell r="B1903" t="str">
            <v>LLAVES DE ACERA 1/2" ITALY</v>
          </cell>
          <cell r="C1903" t="str">
            <v>U</v>
          </cell>
          <cell r="D1903">
            <v>4.8</v>
          </cell>
          <cell r="E1903">
            <v>0</v>
          </cell>
          <cell r="F1903">
            <v>0</v>
          </cell>
        </row>
        <row r="1904">
          <cell r="A1904">
            <v>1901</v>
          </cell>
          <cell r="B1904" t="str">
            <v>LLAVES DE ACERA 3/4" ITALY</v>
          </cell>
          <cell r="C1904" t="str">
            <v>U</v>
          </cell>
          <cell r="D1904">
            <v>5.0999999999999996</v>
          </cell>
          <cell r="E1904">
            <v>0</v>
          </cell>
          <cell r="F1904">
            <v>0</v>
          </cell>
        </row>
        <row r="1905">
          <cell r="A1905">
            <v>1902</v>
          </cell>
          <cell r="B1905" t="str">
            <v>LLAVES DE PASO 1/2" CALCO</v>
          </cell>
          <cell r="C1905" t="str">
            <v>U</v>
          </cell>
          <cell r="D1905">
            <v>4.4000000000000004</v>
          </cell>
          <cell r="E1905">
            <v>0</v>
          </cell>
          <cell r="F1905">
            <v>0</v>
          </cell>
        </row>
        <row r="1906">
          <cell r="A1906">
            <v>1903</v>
          </cell>
          <cell r="B1906" t="str">
            <v>LLAVES DE PICO 1/2" CALCO</v>
          </cell>
          <cell r="C1906" t="str">
            <v>U</v>
          </cell>
          <cell r="D1906">
            <v>4.4000000000000004</v>
          </cell>
          <cell r="E1906">
            <v>0</v>
          </cell>
          <cell r="F1906">
            <v>0</v>
          </cell>
        </row>
        <row r="1907">
          <cell r="A1907">
            <v>1904</v>
          </cell>
          <cell r="B1907" t="str">
            <v>LLAVE PARA MANGUERA CROMADA (436,04)</v>
          </cell>
          <cell r="C1907" t="str">
            <v>U</v>
          </cell>
          <cell r="D1907">
            <v>17</v>
          </cell>
          <cell r="E1907">
            <v>0</v>
          </cell>
          <cell r="F1907">
            <v>0</v>
          </cell>
        </row>
        <row r="1908">
          <cell r="A1908">
            <v>1905</v>
          </cell>
          <cell r="B1908" t="str">
            <v>LUMINARIA PANEL LED DIMERIZABLE EMPOT/SOBRE/SUSPEN/50W</v>
          </cell>
          <cell r="C1908" t="str">
            <v>U</v>
          </cell>
          <cell r="D1908">
            <v>55</v>
          </cell>
          <cell r="E1908">
            <v>0</v>
          </cell>
          <cell r="F1908">
            <v>0</v>
          </cell>
        </row>
        <row r="1909">
          <cell r="A1909">
            <v>1906</v>
          </cell>
          <cell r="B1909" t="str">
            <v>LUMINARIA OJO DE BUEY DOBLE TIPO LED ALTA LUMINOSIDAD Y DE MARCA RECONOCIDA</v>
          </cell>
          <cell r="C1909" t="str">
            <v>U</v>
          </cell>
          <cell r="D1909">
            <v>32</v>
          </cell>
          <cell r="E1909">
            <v>0</v>
          </cell>
          <cell r="F1909">
            <v>0</v>
          </cell>
        </row>
        <row r="1910">
          <cell r="A1910">
            <v>1907</v>
          </cell>
          <cell r="B1910" t="str">
            <v>MACGRID EGB GEOMALLA BIAXIAL 20S (3.95X50M)</v>
          </cell>
          <cell r="C1910" t="str">
            <v>m2</v>
          </cell>
          <cell r="D1910">
            <v>2.35</v>
          </cell>
          <cell r="E1910">
            <v>0</v>
          </cell>
          <cell r="F1910">
            <v>0</v>
          </cell>
        </row>
        <row r="1911">
          <cell r="A1911">
            <v>1908</v>
          </cell>
          <cell r="B1911" t="str">
            <v>MACGRID EGB GEOMALLA BIAXIAL 30S (3.95X50M)</v>
          </cell>
          <cell r="C1911" t="str">
            <v>m2</v>
          </cell>
          <cell r="D1911">
            <v>3.53</v>
          </cell>
          <cell r="E1911">
            <v>0</v>
          </cell>
          <cell r="F1911">
            <v>0</v>
          </cell>
        </row>
        <row r="1912">
          <cell r="A1912">
            <v>1909</v>
          </cell>
          <cell r="B1912" t="str">
            <v>MACGRID EGB GEOMALLA BIAXIAL WG 65 (5.10X100M)</v>
          </cell>
          <cell r="C1912" t="str">
            <v>m2</v>
          </cell>
          <cell r="D1912">
            <v>4.09</v>
          </cell>
          <cell r="E1912">
            <v>0</v>
          </cell>
          <cell r="F1912">
            <v>0</v>
          </cell>
        </row>
        <row r="1913">
          <cell r="A1913">
            <v>1910</v>
          </cell>
          <cell r="B1913" t="str">
            <v>MACGRID GEOGRILLA TEJIDA UNIAXIAL WG 120X10 (5.10X100M)</v>
          </cell>
          <cell r="C1913" t="str">
            <v>m2</v>
          </cell>
          <cell r="D1913">
            <v>4.58</v>
          </cell>
          <cell r="E1913">
            <v>0</v>
          </cell>
          <cell r="F1913">
            <v>0</v>
          </cell>
        </row>
        <row r="1914">
          <cell r="A1914">
            <v>1911</v>
          </cell>
          <cell r="B1914" t="str">
            <v>MACGRID GEOGRILLA TEJIDA UNIAXIAL WG 200X10 (5.00X100M)</v>
          </cell>
          <cell r="C1914" t="str">
            <v>m2</v>
          </cell>
          <cell r="D1914">
            <v>8.43</v>
          </cell>
          <cell r="E1914">
            <v>0</v>
          </cell>
          <cell r="F1914">
            <v>0</v>
          </cell>
        </row>
        <row r="1915">
          <cell r="A1915">
            <v>1912</v>
          </cell>
          <cell r="B1915" t="str">
            <v>MACGRID GEOGRILLA TEJIDA UNIAXIAL WG 40X10 (5.10X100M)</v>
          </cell>
          <cell r="C1915" t="str">
            <v>m2</v>
          </cell>
          <cell r="D1915">
            <v>1.99</v>
          </cell>
          <cell r="E1915">
            <v>0</v>
          </cell>
          <cell r="F1915">
            <v>0</v>
          </cell>
        </row>
        <row r="1916">
          <cell r="A1916">
            <v>1913</v>
          </cell>
          <cell r="B1916" t="str">
            <v>MACGRID GEOGRILLA TEJIDA UNIAXIAL WG 60X10 (5.10X100M)</v>
          </cell>
          <cell r="C1916" t="str">
            <v>m2</v>
          </cell>
          <cell r="D1916">
            <v>2.59</v>
          </cell>
          <cell r="E1916">
            <v>0</v>
          </cell>
          <cell r="F1916">
            <v>0</v>
          </cell>
        </row>
        <row r="1917">
          <cell r="A1917">
            <v>1914</v>
          </cell>
          <cell r="B1917" t="str">
            <v>MACGRID GEOGRILLA TEJIDA UNIAXIAL WG 90X10 (5.10X100M)</v>
          </cell>
          <cell r="C1917" t="str">
            <v>m2</v>
          </cell>
          <cell r="D1917">
            <v>3.67</v>
          </cell>
          <cell r="E1917">
            <v>0</v>
          </cell>
          <cell r="F1917">
            <v>0</v>
          </cell>
        </row>
        <row r="1918">
          <cell r="A1918">
            <v>1915</v>
          </cell>
          <cell r="B1918" t="str">
            <v>MACMAT GEOMANTAS PERMANENTES L (2.00X50M)</v>
          </cell>
          <cell r="C1918" t="str">
            <v>m2</v>
          </cell>
          <cell r="D1918">
            <v>5.56</v>
          </cell>
          <cell r="E1918">
            <v>0</v>
          </cell>
          <cell r="F1918">
            <v>0</v>
          </cell>
        </row>
        <row r="1919">
          <cell r="A1919">
            <v>1916</v>
          </cell>
          <cell r="B1919" t="str">
            <v>MACMAT GEOMANTAS PERMANENTES R 6/2.20G+PVC (2.00X50M)</v>
          </cell>
          <cell r="C1919" t="str">
            <v>m2</v>
          </cell>
          <cell r="D1919">
            <v>13.47</v>
          </cell>
          <cell r="E1919">
            <v>0</v>
          </cell>
          <cell r="F1919">
            <v>0</v>
          </cell>
        </row>
        <row r="1920">
          <cell r="A1920">
            <v>1917</v>
          </cell>
          <cell r="B1920" t="str">
            <v>MACTEX MT GEOTEXTIL NO TEJIDO N30.1 (3.81X110M)</v>
          </cell>
          <cell r="C1920" t="str">
            <v>m2</v>
          </cell>
          <cell r="D1920">
            <v>1.1200000000000001</v>
          </cell>
          <cell r="E1920">
            <v>0</v>
          </cell>
          <cell r="F1920">
            <v>0</v>
          </cell>
        </row>
        <row r="1921">
          <cell r="A1921">
            <v>1918</v>
          </cell>
          <cell r="B1921" t="str">
            <v>MACTEX MT GEOTEXTIL NO TEJIDO N36.1 (3.81X110M)</v>
          </cell>
          <cell r="C1921" t="str">
            <v>m2</v>
          </cell>
          <cell r="D1921">
            <v>1.25</v>
          </cell>
          <cell r="E1921">
            <v>0</v>
          </cell>
          <cell r="F1921">
            <v>0</v>
          </cell>
        </row>
        <row r="1922">
          <cell r="A1922">
            <v>1919</v>
          </cell>
          <cell r="B1922" t="str">
            <v>MACTEX MT GEOTEXTIL NO TEJIDO N40.1 (3.81X110M)</v>
          </cell>
          <cell r="C1922" t="str">
            <v>m2</v>
          </cell>
          <cell r="D1922">
            <v>1.31</v>
          </cell>
          <cell r="E1922">
            <v>0</v>
          </cell>
          <cell r="F1922">
            <v>0</v>
          </cell>
        </row>
        <row r="1923">
          <cell r="A1923">
            <v>1920</v>
          </cell>
          <cell r="B1923" t="str">
            <v>MACTEX MT GEOTEXTIL NO TEJIDO N50.1 (3.81X110M)</v>
          </cell>
          <cell r="C1923" t="str">
            <v>m2</v>
          </cell>
          <cell r="D1923">
            <v>1.39</v>
          </cell>
          <cell r="E1923">
            <v>0</v>
          </cell>
          <cell r="F1923">
            <v>0</v>
          </cell>
        </row>
        <row r="1924">
          <cell r="A1924">
            <v>1921</v>
          </cell>
          <cell r="B1924" t="str">
            <v>MACTEX MT GEOTEXTIL NO TEJIDO N99.1 (3.81X110M)</v>
          </cell>
          <cell r="C1924" t="str">
            <v>m2</v>
          </cell>
          <cell r="D1924">
            <v>4.26</v>
          </cell>
          <cell r="E1924">
            <v>0</v>
          </cell>
          <cell r="F1924">
            <v>0</v>
          </cell>
        </row>
        <row r="1925">
          <cell r="A1925">
            <v>1922</v>
          </cell>
          <cell r="B1925" t="str">
            <v>MACTEX MTT GEOTEXTIL TEJIDO W125S (3.81X110M)</v>
          </cell>
          <cell r="C1925" t="str">
            <v>m2</v>
          </cell>
          <cell r="D1925">
            <v>1.46</v>
          </cell>
          <cell r="E1925">
            <v>0</v>
          </cell>
          <cell r="F1925">
            <v>0</v>
          </cell>
        </row>
        <row r="1926">
          <cell r="A1926">
            <v>1923</v>
          </cell>
          <cell r="B1926" t="str">
            <v>MACTEX MTT GEOTEXTIL TEJIDO W140S (3.81X110M)</v>
          </cell>
          <cell r="C1926" t="str">
            <v>m2</v>
          </cell>
          <cell r="D1926">
            <v>1.79</v>
          </cell>
          <cell r="E1926">
            <v>0</v>
          </cell>
          <cell r="F1926">
            <v>0</v>
          </cell>
        </row>
        <row r="1927">
          <cell r="A1927">
            <v>1924</v>
          </cell>
          <cell r="B1927" t="str">
            <v>MADERA CHANUL (TABLONCILLO O DUELA)</v>
          </cell>
          <cell r="C1927" t="str">
            <v>m2</v>
          </cell>
          <cell r="D1927">
            <v>54.88</v>
          </cell>
          <cell r="E1927">
            <v>0</v>
          </cell>
          <cell r="F1927">
            <v>0</v>
          </cell>
        </row>
        <row r="1928">
          <cell r="A1928">
            <v>1925</v>
          </cell>
          <cell r="B1928" t="str">
            <v>MALLA 10 MM (15X15)CM(2.4X6.25)M - ARMEX R524- IDEAL ALAMBREC DISENSA</v>
          </cell>
          <cell r="C1928" t="str">
            <v>u</v>
          </cell>
          <cell r="D1928">
            <v>0</v>
          </cell>
          <cell r="E1928">
            <v>0</v>
          </cell>
          <cell r="F1928">
            <v>0</v>
          </cell>
        </row>
        <row r="1929">
          <cell r="A1929">
            <v>1926</v>
          </cell>
          <cell r="B1929" t="str">
            <v>MALLA 3.5 MM (15X15)CM(2.4X6.25)M - ARMEX R64 - IDEAL ALAMBREC DISENSA</v>
          </cell>
          <cell r="C1929" t="str">
            <v>u</v>
          </cell>
          <cell r="D1929">
            <v>25.7</v>
          </cell>
          <cell r="E1929">
            <v>0</v>
          </cell>
          <cell r="F1929">
            <v>0</v>
          </cell>
        </row>
        <row r="1930">
          <cell r="A1930">
            <v>1927</v>
          </cell>
          <cell r="B1930" t="str">
            <v>MALLA 3.5 MM - 15X15 CM - ELECTROMALLA - ANDEC DISENSA</v>
          </cell>
          <cell r="C1930" t="str">
            <v>u</v>
          </cell>
          <cell r="D1930">
            <v>0</v>
          </cell>
          <cell r="E1930">
            <v>0</v>
          </cell>
          <cell r="F1930">
            <v>0</v>
          </cell>
        </row>
        <row r="1931">
          <cell r="A1931">
            <v>1928</v>
          </cell>
          <cell r="B1931" t="str">
            <v>MALLA 4.0 MM (10X10)CM(2.4X6.25)M - ARMEX R126- IDEAL ALAMBREC DISENSA</v>
          </cell>
          <cell r="C1931" t="str">
            <v>u</v>
          </cell>
          <cell r="D1931">
            <v>0</v>
          </cell>
          <cell r="E1931">
            <v>0</v>
          </cell>
          <cell r="F1931">
            <v>0</v>
          </cell>
        </row>
        <row r="1932">
          <cell r="A1932">
            <v>1929</v>
          </cell>
          <cell r="B1932" t="str">
            <v>MALLA 4.0 MM (15X15)CM (2.44X6.15)M - ELECTROSOLDADA - NOVACERO DISENSA</v>
          </cell>
          <cell r="C1932" t="str">
            <v>u</v>
          </cell>
          <cell r="D1932">
            <v>0</v>
          </cell>
          <cell r="E1932">
            <v>0</v>
          </cell>
          <cell r="F1932">
            <v>0</v>
          </cell>
        </row>
        <row r="1933">
          <cell r="A1933">
            <v>1930</v>
          </cell>
          <cell r="B1933" t="str">
            <v>MALLA 4.0 MM (15X15)CM (2.4X6.25)M- ELECTROMALLA - ANDEC DISENSA</v>
          </cell>
          <cell r="C1933" t="str">
            <v>u</v>
          </cell>
          <cell r="D1933">
            <v>27.16</v>
          </cell>
          <cell r="E1933">
            <v>0</v>
          </cell>
          <cell r="F1933">
            <v>0</v>
          </cell>
        </row>
        <row r="1934">
          <cell r="A1934">
            <v>1931</v>
          </cell>
          <cell r="B1934" t="str">
            <v>MALLA 4.0 MM (15X15)CM(2.4X6.25)M - ARMEX R84- IDEAL ALAMBREC DISENSA</v>
          </cell>
          <cell r="C1934" t="str">
            <v>u</v>
          </cell>
          <cell r="D1934">
            <v>0</v>
          </cell>
          <cell r="E1934">
            <v>0</v>
          </cell>
          <cell r="F1934">
            <v>0</v>
          </cell>
        </row>
        <row r="1935">
          <cell r="A1935">
            <v>1932</v>
          </cell>
          <cell r="B1935" t="str">
            <v>MALLA 4.0 MM - 10X10 CM - ELECTROMALLA - ANDEC DISENSA</v>
          </cell>
          <cell r="C1935" t="str">
            <v>u</v>
          </cell>
          <cell r="D1935">
            <v>40.479999999999997</v>
          </cell>
          <cell r="E1935">
            <v>0</v>
          </cell>
          <cell r="F1935">
            <v>0</v>
          </cell>
        </row>
        <row r="1936">
          <cell r="A1936">
            <v>1933</v>
          </cell>
          <cell r="B1936" t="str">
            <v>MALLA 4.5 MM (15X15)CM (2.4X6.25)M - ELECTROMALLA - ANDEC DISENSA</v>
          </cell>
          <cell r="C1936" t="str">
            <v>u</v>
          </cell>
          <cell r="D1936">
            <v>34.39</v>
          </cell>
          <cell r="E1936">
            <v>0</v>
          </cell>
          <cell r="F1936">
            <v>0</v>
          </cell>
        </row>
        <row r="1937">
          <cell r="A1937">
            <v>1934</v>
          </cell>
          <cell r="B1937" t="str">
            <v>MALLA 4.5 MM (15X15)CM(2.4X6.25)M - ARMEX R106 - IDEAL ALAMBREC DISENSA</v>
          </cell>
          <cell r="C1937" t="str">
            <v>u</v>
          </cell>
          <cell r="D1937">
            <v>0</v>
          </cell>
          <cell r="E1937">
            <v>0</v>
          </cell>
          <cell r="F1937">
            <v>0</v>
          </cell>
        </row>
        <row r="1938">
          <cell r="A1938">
            <v>1935</v>
          </cell>
          <cell r="B1938" t="str">
            <v>MALLA 5.0 MM (10X10)CM (2.44X6.15)M - ELECTROSOLDADA - NOVACERO DISENSA</v>
          </cell>
          <cell r="C1938" t="str">
            <v>u</v>
          </cell>
          <cell r="D1938">
            <v>0</v>
          </cell>
          <cell r="E1938">
            <v>0</v>
          </cell>
          <cell r="F1938">
            <v>0</v>
          </cell>
        </row>
        <row r="1939">
          <cell r="A1939">
            <v>1936</v>
          </cell>
          <cell r="B1939" t="str">
            <v>MALLA 5.0 MM (10X10)CM (2.44X6.15)M - ELECTROSOLDADA - NOVACERO DISENSA</v>
          </cell>
          <cell r="C1939" t="str">
            <v>u</v>
          </cell>
          <cell r="D1939">
            <v>0</v>
          </cell>
          <cell r="E1939">
            <v>0</v>
          </cell>
          <cell r="F1939">
            <v>0</v>
          </cell>
        </row>
        <row r="1940">
          <cell r="A1940">
            <v>1937</v>
          </cell>
          <cell r="B1940" t="str">
            <v>MALLA 5.0 MM (10X10)CM (2.4X6.25)M - ELECTROMALLA - ANDEC DISENSA</v>
          </cell>
          <cell r="C1940" t="str">
            <v>u</v>
          </cell>
          <cell r="D1940">
            <v>63.15</v>
          </cell>
          <cell r="E1940">
            <v>0</v>
          </cell>
          <cell r="F1940">
            <v>0</v>
          </cell>
        </row>
        <row r="1941">
          <cell r="A1941">
            <v>1938</v>
          </cell>
          <cell r="B1941" t="str">
            <v>MALLA 5.0 MM (10X10)CM(2.4X6.25)M - ARMEX R196- IDEAL ALAMBREC DISENSA</v>
          </cell>
          <cell r="C1941" t="str">
            <v>u</v>
          </cell>
          <cell r="D1941">
            <v>0</v>
          </cell>
          <cell r="E1941">
            <v>0</v>
          </cell>
          <cell r="F1941">
            <v>0</v>
          </cell>
        </row>
        <row r="1942">
          <cell r="A1942">
            <v>1939</v>
          </cell>
          <cell r="B1942" t="str">
            <v>MALLA 5.0 MM (15X15)CM(2.4X6.25)M - ARMEX R131- IDEAL ALAMBREC DISENSA</v>
          </cell>
          <cell r="C1942" t="str">
            <v>u</v>
          </cell>
          <cell r="D1942">
            <v>0</v>
          </cell>
          <cell r="E1942">
            <v>0</v>
          </cell>
          <cell r="F1942">
            <v>0</v>
          </cell>
        </row>
        <row r="1943">
          <cell r="A1943">
            <v>1940</v>
          </cell>
          <cell r="B1943" t="str">
            <v>MALLA 5.0 MM (20X20)CM (2.4X6.25)M - ELECTROMALLA - ANDEC DISENSA</v>
          </cell>
          <cell r="C1943" t="str">
            <v>u</v>
          </cell>
          <cell r="D1943">
            <v>0</v>
          </cell>
          <cell r="E1943">
            <v>0</v>
          </cell>
          <cell r="F1943">
            <v>0</v>
          </cell>
        </row>
        <row r="1944">
          <cell r="A1944">
            <v>1941</v>
          </cell>
          <cell r="B1944" t="str">
            <v>MALLA 5.5 MM (10X10)CM (2.4X6.25)M - ELECTROMALLA - ANDEC DISENSA</v>
          </cell>
          <cell r="C1944" t="str">
            <v>u</v>
          </cell>
          <cell r="D1944">
            <v>67.22</v>
          </cell>
          <cell r="E1944">
            <v>0</v>
          </cell>
          <cell r="F1944">
            <v>0</v>
          </cell>
        </row>
        <row r="1945">
          <cell r="A1945">
            <v>1942</v>
          </cell>
          <cell r="B1945" t="str">
            <v>MALLA 5.5 MM (10X10)CM(2.4X6.25)M - ARMEX R238- IDEAL ALAMBREC DISENSA</v>
          </cell>
          <cell r="C1945" t="str">
            <v>u</v>
          </cell>
          <cell r="D1945">
            <v>0</v>
          </cell>
          <cell r="E1945">
            <v>0</v>
          </cell>
          <cell r="F1945">
            <v>0</v>
          </cell>
        </row>
        <row r="1946">
          <cell r="A1946">
            <v>1943</v>
          </cell>
          <cell r="B1946" t="str">
            <v>MALLA 5.5 MM (15X15)CM (2.4X6.25)M - ELECTROMALLA - ANDEC DISENSA</v>
          </cell>
          <cell r="C1946" t="str">
            <v>u</v>
          </cell>
          <cell r="D1946">
            <v>50.29</v>
          </cell>
          <cell r="E1946">
            <v>0</v>
          </cell>
          <cell r="F1946">
            <v>0</v>
          </cell>
        </row>
        <row r="1947">
          <cell r="A1947">
            <v>1944</v>
          </cell>
          <cell r="B1947" t="str">
            <v>MALLA 5.5 MM (15X15)CM(2.4X6.25)M - ARMEX R158 - IDEAL ALAMBREC DISENSA</v>
          </cell>
          <cell r="C1947" t="str">
            <v>u</v>
          </cell>
          <cell r="D1947">
            <v>0</v>
          </cell>
          <cell r="E1947">
            <v>0</v>
          </cell>
          <cell r="F1947">
            <v>0</v>
          </cell>
        </row>
        <row r="1948">
          <cell r="A1948">
            <v>1945</v>
          </cell>
          <cell r="B1948" t="str">
            <v>MALLA 5.5 MM (20X20)CM (2.4X6.25)M - ELECTROMALLA - ANDEC DISENSA</v>
          </cell>
          <cell r="C1948" t="str">
            <v>u</v>
          </cell>
          <cell r="D1948">
            <v>0</v>
          </cell>
          <cell r="E1948">
            <v>0</v>
          </cell>
          <cell r="F1948">
            <v>0</v>
          </cell>
        </row>
        <row r="1949">
          <cell r="A1949">
            <v>1946</v>
          </cell>
          <cell r="B1949" t="str">
            <v>MALLA 5.5MM (15X15)CM (2.44X6.15)M - ELECTROSOLDADA - NOVACERO DISENSA</v>
          </cell>
          <cell r="C1949" t="str">
            <v>u</v>
          </cell>
          <cell r="D1949">
            <v>0</v>
          </cell>
          <cell r="E1949">
            <v>0</v>
          </cell>
          <cell r="F1949">
            <v>0</v>
          </cell>
        </row>
        <row r="1950">
          <cell r="A1950">
            <v>1947</v>
          </cell>
          <cell r="B1950" t="str">
            <v>MALLA 6.0 MM (10X10)CM (2.4X6.25)M - ELECTROMALLA - ANDEC DISENSA</v>
          </cell>
          <cell r="C1950" t="str">
            <v>u</v>
          </cell>
          <cell r="D1950">
            <v>0</v>
          </cell>
          <cell r="E1950">
            <v>0</v>
          </cell>
          <cell r="F1950">
            <v>0</v>
          </cell>
        </row>
        <row r="1951">
          <cell r="A1951">
            <v>1948</v>
          </cell>
          <cell r="B1951" t="str">
            <v>MALLA 6.0 MM (10X10)CM(2.4X6.25)M - ARMEX R283 - IDEAL ALAMBREC DISENSA</v>
          </cell>
          <cell r="C1951" t="str">
            <v>u</v>
          </cell>
          <cell r="D1951">
            <v>81.180000000000007</v>
          </cell>
          <cell r="E1951">
            <v>0</v>
          </cell>
          <cell r="F1951">
            <v>0</v>
          </cell>
        </row>
        <row r="1952">
          <cell r="A1952">
            <v>1949</v>
          </cell>
          <cell r="B1952" t="str">
            <v>MALLA 6.0 MM (15X15)CM (2.44X6.15)M - ELECTROSOLDADA - NOVACERO DISENSA</v>
          </cell>
          <cell r="C1952" t="str">
            <v>u</v>
          </cell>
          <cell r="D1952">
            <v>0</v>
          </cell>
          <cell r="E1952">
            <v>0</v>
          </cell>
          <cell r="F1952">
            <v>0</v>
          </cell>
        </row>
        <row r="1953">
          <cell r="A1953">
            <v>1950</v>
          </cell>
          <cell r="B1953" t="str">
            <v>MALLA 6.0 MM (15X15)CM (2.4X6.25)M - ELECTROMALLA - ANDEC DISENSA</v>
          </cell>
          <cell r="C1953" t="str">
            <v>u</v>
          </cell>
          <cell r="D1953">
            <v>0</v>
          </cell>
          <cell r="E1953">
            <v>0</v>
          </cell>
          <cell r="F1953">
            <v>0</v>
          </cell>
        </row>
        <row r="1954">
          <cell r="A1954">
            <v>1951</v>
          </cell>
          <cell r="B1954" t="str">
            <v>MALLA 6.0 MM (15X15)CM(2.4X6.25)M - ARMEX R188 - IDEAL ALAMBREC DISENSA</v>
          </cell>
          <cell r="C1954" t="str">
            <v>u</v>
          </cell>
          <cell r="D1954">
            <v>0</v>
          </cell>
          <cell r="E1954">
            <v>0</v>
          </cell>
          <cell r="F1954">
            <v>0</v>
          </cell>
        </row>
        <row r="1955">
          <cell r="A1955">
            <v>1952</v>
          </cell>
          <cell r="B1955" t="str">
            <v>MALLA 7.0 MM (15X15)CM (2.4X6.25)M - ELECTROMALLA - ANDEC DISENSA</v>
          </cell>
          <cell r="C1955" t="str">
            <v>u</v>
          </cell>
          <cell r="D1955">
            <v>0</v>
          </cell>
          <cell r="E1955">
            <v>0</v>
          </cell>
          <cell r="F1955">
            <v>0</v>
          </cell>
        </row>
        <row r="1956">
          <cell r="A1956">
            <v>1953</v>
          </cell>
          <cell r="B1956" t="str">
            <v>MALLA 8.0 MM (10X10)CM (2.4X6.25)M - ELECTROMALLA - ANDEC DISENSA</v>
          </cell>
          <cell r="C1956" t="str">
            <v>u</v>
          </cell>
          <cell r="D1956">
            <v>0</v>
          </cell>
          <cell r="E1956">
            <v>0</v>
          </cell>
          <cell r="F1956">
            <v>0</v>
          </cell>
        </row>
        <row r="1957">
          <cell r="A1957">
            <v>1954</v>
          </cell>
          <cell r="B1957" t="str">
            <v>MALLA 8.0 MM (15X15)CM (2.44X6.15)M - ELECTROSOLDADA - NOVACERO DISENSA</v>
          </cell>
          <cell r="C1957" t="str">
            <v>u</v>
          </cell>
          <cell r="D1957">
            <v>0</v>
          </cell>
          <cell r="E1957">
            <v>0</v>
          </cell>
          <cell r="F1957">
            <v>0</v>
          </cell>
        </row>
        <row r="1958">
          <cell r="A1958">
            <v>1955</v>
          </cell>
          <cell r="B1958" t="str">
            <v>MALLA 8.0 MM (15X15)CM (2.4X6.25)M - ELECTROMALLA - ANDEC DISENSA</v>
          </cell>
          <cell r="C1958" t="str">
            <v>u</v>
          </cell>
          <cell r="D1958">
            <v>106.85</v>
          </cell>
          <cell r="E1958">
            <v>0</v>
          </cell>
          <cell r="F1958">
            <v>0</v>
          </cell>
        </row>
        <row r="1959">
          <cell r="A1959">
            <v>1956</v>
          </cell>
          <cell r="B1959" t="str">
            <v>MALLA 8.0 MM (15X15)CM(2.4X6.25)M - ARMEX R335 - IDEAL ALAMBREC DISENSA</v>
          </cell>
          <cell r="C1959" t="str">
            <v>u</v>
          </cell>
          <cell r="D1959">
            <v>0</v>
          </cell>
          <cell r="E1959">
            <v>0</v>
          </cell>
          <cell r="F1959">
            <v>0</v>
          </cell>
        </row>
        <row r="1960">
          <cell r="A1960">
            <v>1957</v>
          </cell>
          <cell r="B1960" t="str">
            <v>MALLA ANTIMOSQUITO TELA DE ALUMINIO 1.20 M - IDEAL ALAMBREC DISENSA</v>
          </cell>
          <cell r="C1960" t="str">
            <v>u</v>
          </cell>
          <cell r="D1960">
            <v>0</v>
          </cell>
          <cell r="E1960">
            <v>0</v>
          </cell>
          <cell r="F1960">
            <v>0</v>
          </cell>
        </row>
        <row r="1961">
          <cell r="A1961">
            <v>1958</v>
          </cell>
          <cell r="B1961" t="str">
            <v>MALLA ANTIMOSQUITO TELA DE ALUMINIO 1M - IDEAL ALAMBREC DISENSA</v>
          </cell>
          <cell r="C1961" t="str">
            <v>u</v>
          </cell>
          <cell r="D1961">
            <v>0</v>
          </cell>
          <cell r="E1961">
            <v>0</v>
          </cell>
          <cell r="F1961">
            <v>0</v>
          </cell>
        </row>
        <row r="1962">
          <cell r="A1962">
            <v>1959</v>
          </cell>
          <cell r="B1962" t="str">
            <v>MALLA ARMEX R-106 (6.25X2.40) 4.5MM 15 X 15</v>
          </cell>
          <cell r="C1962" t="str">
            <v>pln</v>
          </cell>
          <cell r="D1962">
            <v>34.94</v>
          </cell>
          <cell r="E1962">
            <v>0</v>
          </cell>
          <cell r="F1962">
            <v>0</v>
          </cell>
        </row>
        <row r="1963">
          <cell r="A1963">
            <v>1960</v>
          </cell>
          <cell r="B1963" t="str">
            <v>MALLA ARMEX R-126 (6.25X2.40) 4.0MM 10 X 10</v>
          </cell>
          <cell r="C1963" t="str">
            <v>pln</v>
          </cell>
          <cell r="D1963">
            <v>41.9</v>
          </cell>
          <cell r="E1963">
            <v>0</v>
          </cell>
          <cell r="F1963">
            <v>0</v>
          </cell>
        </row>
        <row r="1964">
          <cell r="A1964">
            <v>1961</v>
          </cell>
          <cell r="B1964" t="str">
            <v>MALLA ARMEX R-131 (6.25X2.40) 5.0MM 15 X 15</v>
          </cell>
          <cell r="C1964" t="str">
            <v>pln</v>
          </cell>
          <cell r="D1964">
            <v>43.12</v>
          </cell>
          <cell r="E1964">
            <v>0</v>
          </cell>
          <cell r="F1964">
            <v>0</v>
          </cell>
        </row>
        <row r="1965">
          <cell r="A1965">
            <v>1962</v>
          </cell>
          <cell r="B1965" t="str">
            <v>MALLA ARMEX R-158 (6.25X2.40) 5.5MM 15 X 15</v>
          </cell>
          <cell r="C1965" t="str">
            <v>pln</v>
          </cell>
          <cell r="D1965">
            <v>51.17</v>
          </cell>
          <cell r="E1965">
            <v>0</v>
          </cell>
          <cell r="F1965">
            <v>0</v>
          </cell>
        </row>
        <row r="1966">
          <cell r="A1966">
            <v>1963</v>
          </cell>
          <cell r="B1966" t="str">
            <v>MALLA ARMEX R-196 (6.25X2.40) 5.0MM 10 X 10</v>
          </cell>
          <cell r="C1966" t="str">
            <v>pln</v>
          </cell>
          <cell r="D1966">
            <v>64.14</v>
          </cell>
          <cell r="E1966">
            <v>0</v>
          </cell>
          <cell r="F1966">
            <v>0</v>
          </cell>
        </row>
        <row r="1967">
          <cell r="A1967">
            <v>1964</v>
          </cell>
          <cell r="B1967" t="str">
            <v>MALLA ARMEX R-238 (6.25X2.40) 5.5MM 10 X 10</v>
          </cell>
          <cell r="C1967" t="str">
            <v>pln</v>
          </cell>
          <cell r="D1967">
            <v>76.91</v>
          </cell>
          <cell r="E1967">
            <v>0</v>
          </cell>
          <cell r="F1967">
            <v>0</v>
          </cell>
        </row>
        <row r="1968">
          <cell r="A1968">
            <v>1965</v>
          </cell>
          <cell r="B1968" t="str">
            <v>MALLA ARMEX R-257 (6.25X2.40) 7.0MM 15 X 15</v>
          </cell>
          <cell r="C1968" t="str">
            <v>pln</v>
          </cell>
          <cell r="D1968">
            <v>83.72</v>
          </cell>
          <cell r="E1968">
            <v>0</v>
          </cell>
          <cell r="F1968">
            <v>0</v>
          </cell>
        </row>
        <row r="1969">
          <cell r="A1969">
            <v>1966</v>
          </cell>
          <cell r="B1969" t="str">
            <v>MALLA ARMEX R-283 (6.25X2.40) 6.0MM 10 X 10</v>
          </cell>
          <cell r="C1969" t="str">
            <v>pln</v>
          </cell>
          <cell r="D1969">
            <v>89.28</v>
          </cell>
          <cell r="E1969">
            <v>0</v>
          </cell>
          <cell r="F1969">
            <v>0</v>
          </cell>
        </row>
        <row r="1970">
          <cell r="A1970">
            <v>1967</v>
          </cell>
          <cell r="B1970" t="str">
            <v>MALLA ARMEX R-64 (6.25X2.40) 3.5MM 15 X 15</v>
          </cell>
          <cell r="C1970" t="str">
            <v>pln</v>
          </cell>
          <cell r="D1970">
            <v>22.23</v>
          </cell>
          <cell r="E1970">
            <v>0</v>
          </cell>
          <cell r="F1970">
            <v>0</v>
          </cell>
        </row>
        <row r="1971">
          <cell r="A1971">
            <v>1968</v>
          </cell>
          <cell r="B1971" t="str">
            <v>MALLA ARMEX R-84 (6.25X2.40) 4.0MM 15 X 15</v>
          </cell>
          <cell r="C1971" t="str">
            <v>pln</v>
          </cell>
          <cell r="D1971">
            <v>28.3</v>
          </cell>
          <cell r="E1971">
            <v>0</v>
          </cell>
          <cell r="F1971">
            <v>0</v>
          </cell>
        </row>
        <row r="1972">
          <cell r="A1972">
            <v>1969</v>
          </cell>
          <cell r="B1972" t="str">
            <v>MALLA CERRAMIENTO 3ZN 10X2.50 M (50X10) - IDEAL ALAMBREC DISENSA</v>
          </cell>
          <cell r="C1972" t="str">
            <v>u</v>
          </cell>
          <cell r="D1972">
            <v>0</v>
          </cell>
          <cell r="E1972">
            <v>0</v>
          </cell>
          <cell r="F1972">
            <v>0</v>
          </cell>
        </row>
        <row r="1973">
          <cell r="A1973">
            <v>1970</v>
          </cell>
          <cell r="B1973" t="str">
            <v>MALLA CERRAMIENTO 3ZN 10X3.00 M (50X10) - IDEAL ALAMBREC DISENSA</v>
          </cell>
          <cell r="C1973" t="str">
            <v>u</v>
          </cell>
          <cell r="D1973">
            <v>0</v>
          </cell>
          <cell r="E1973">
            <v>0</v>
          </cell>
          <cell r="F1973">
            <v>0</v>
          </cell>
        </row>
        <row r="1974">
          <cell r="A1974">
            <v>1971</v>
          </cell>
          <cell r="B1974" t="str">
            <v>MALLA CERRAMIENTO 3ZN 20X1.50 M (50X11) - IDEAL ALAMBREC DISENSA</v>
          </cell>
          <cell r="C1974" t="str">
            <v>u</v>
          </cell>
          <cell r="D1974">
            <v>0</v>
          </cell>
          <cell r="E1974">
            <v>0</v>
          </cell>
          <cell r="F1974">
            <v>0</v>
          </cell>
        </row>
        <row r="1975">
          <cell r="A1975">
            <v>1972</v>
          </cell>
          <cell r="B1975" t="str">
            <v>MALLA CERRAMIENTO 3ZN 20X2.00 M (50X10) - ROLLO - IDEAL ALAMBREC DISENSA</v>
          </cell>
          <cell r="C1975" t="str">
            <v>u</v>
          </cell>
          <cell r="D1975">
            <v>0</v>
          </cell>
          <cell r="E1975">
            <v>0</v>
          </cell>
          <cell r="F1975">
            <v>0</v>
          </cell>
        </row>
        <row r="1976">
          <cell r="A1976">
            <v>1973</v>
          </cell>
          <cell r="B1976" t="str">
            <v>MALLA CERRAMIENTO FORT 20X2.00 M (50X11) - ROLLO - IDEAL ALAMBREC DISENSA</v>
          </cell>
          <cell r="C1976" t="str">
            <v>u</v>
          </cell>
          <cell r="D1976">
            <v>0</v>
          </cell>
          <cell r="E1976">
            <v>0</v>
          </cell>
          <cell r="F1976">
            <v>0</v>
          </cell>
        </row>
        <row r="1977">
          <cell r="A1977">
            <v>1974</v>
          </cell>
          <cell r="B1977" t="str">
            <v>MALLA CERRAMIENTO PLSTIFICADA 50/10</v>
          </cell>
          <cell r="C1977" t="str">
            <v>m2</v>
          </cell>
          <cell r="D1977">
            <v>3.21</v>
          </cell>
          <cell r="E1977">
            <v>0</v>
          </cell>
          <cell r="F1977">
            <v>0</v>
          </cell>
        </row>
        <row r="1978">
          <cell r="A1978">
            <v>1975</v>
          </cell>
          <cell r="B1978" t="str">
            <v>MALLA DE CERRAMIENTO 50-50 MM</v>
          </cell>
          <cell r="C1978" t="str">
            <v>m2</v>
          </cell>
          <cell r="D1978">
            <v>5.6</v>
          </cell>
          <cell r="E1978">
            <v>0</v>
          </cell>
          <cell r="F1978">
            <v>0</v>
          </cell>
        </row>
        <row r="1979">
          <cell r="A1979">
            <v>1976</v>
          </cell>
          <cell r="B1979" t="str">
            <v>MALLA DE CERRAMIENTO 50/10 10M/250CM</v>
          </cell>
          <cell r="C1979" t="str">
            <v>rll</v>
          </cell>
          <cell r="D1979">
            <v>182.34</v>
          </cell>
          <cell r="E1979">
            <v>0</v>
          </cell>
          <cell r="F1979">
            <v>0</v>
          </cell>
        </row>
        <row r="1980">
          <cell r="A1980">
            <v>1977</v>
          </cell>
          <cell r="B1980" t="str">
            <v>MALLA DE CERRAMIENTO 50/10 10M/300CM</v>
          </cell>
          <cell r="C1980" t="str">
            <v>rll</v>
          </cell>
          <cell r="D1980">
            <v>217.49</v>
          </cell>
          <cell r="E1980">
            <v>0</v>
          </cell>
          <cell r="F1980">
            <v>0</v>
          </cell>
        </row>
        <row r="1981">
          <cell r="A1981">
            <v>1978</v>
          </cell>
          <cell r="B1981" t="str">
            <v>MALLA DE CERRAMIENTO 50/10 20M/100CM</v>
          </cell>
          <cell r="C1981" t="str">
            <v>rll</v>
          </cell>
          <cell r="D1981">
            <v>149.56</v>
          </cell>
          <cell r="E1981">
            <v>0</v>
          </cell>
          <cell r="F1981">
            <v>0</v>
          </cell>
        </row>
        <row r="1982">
          <cell r="A1982">
            <v>1979</v>
          </cell>
          <cell r="B1982" t="str">
            <v>MALLA DE CERRAMIENTO 50/10 20M/200CM</v>
          </cell>
          <cell r="C1982" t="str">
            <v>rll</v>
          </cell>
          <cell r="D1982">
            <v>294.89999999999998</v>
          </cell>
          <cell r="E1982">
            <v>0</v>
          </cell>
          <cell r="F1982">
            <v>0</v>
          </cell>
        </row>
        <row r="1983">
          <cell r="A1983">
            <v>1980</v>
          </cell>
          <cell r="B1983" t="str">
            <v>MALLA DE CERRAMIENTO 50/11 20M/100CM</v>
          </cell>
          <cell r="C1983" t="str">
            <v>rll</v>
          </cell>
          <cell r="D1983">
            <v>131.87</v>
          </cell>
          <cell r="E1983">
            <v>0</v>
          </cell>
          <cell r="F1983">
            <v>0</v>
          </cell>
        </row>
        <row r="1984">
          <cell r="A1984">
            <v>1981</v>
          </cell>
          <cell r="B1984" t="str">
            <v>MALLA DE CERRAMIENTO 50/11 20M/120CM</v>
          </cell>
          <cell r="C1984" t="str">
            <v>rll</v>
          </cell>
          <cell r="D1984">
            <v>155.78</v>
          </cell>
          <cell r="E1984">
            <v>0</v>
          </cell>
          <cell r="F1984">
            <v>0</v>
          </cell>
        </row>
        <row r="1985">
          <cell r="A1985">
            <v>1982</v>
          </cell>
          <cell r="B1985" t="str">
            <v>MALLA DE CERRAMIENTO 50/11 20M/150CM</v>
          </cell>
          <cell r="C1985" t="str">
            <v>rll</v>
          </cell>
          <cell r="D1985">
            <v>193.02</v>
          </cell>
          <cell r="E1985">
            <v>0</v>
          </cell>
          <cell r="F1985">
            <v>0</v>
          </cell>
        </row>
        <row r="1986">
          <cell r="A1986">
            <v>1983</v>
          </cell>
          <cell r="B1986" t="str">
            <v>MALLA DE CERRAMIENTO 50/11 20M/200CM</v>
          </cell>
          <cell r="C1986" t="str">
            <v>rll</v>
          </cell>
          <cell r="D1986">
            <v>255.32</v>
          </cell>
          <cell r="E1986">
            <v>0</v>
          </cell>
          <cell r="F1986">
            <v>0</v>
          </cell>
        </row>
        <row r="1987">
          <cell r="A1987">
            <v>1984</v>
          </cell>
          <cell r="B1987" t="str">
            <v>MALLA DE CERRAMIENTO 50/12 20M/100CM</v>
          </cell>
          <cell r="C1987" t="str">
            <v>rll</v>
          </cell>
          <cell r="D1987">
            <v>111.09</v>
          </cell>
          <cell r="E1987">
            <v>0</v>
          </cell>
          <cell r="F1987">
            <v>0</v>
          </cell>
        </row>
        <row r="1988">
          <cell r="A1988">
            <v>1985</v>
          </cell>
          <cell r="B1988" t="str">
            <v>MALLA DE CERRAMIENTO 50/12 20M/150CM</v>
          </cell>
          <cell r="C1988" t="str">
            <v>rll</v>
          </cell>
          <cell r="D1988">
            <v>160.44999999999999</v>
          </cell>
          <cell r="E1988">
            <v>0</v>
          </cell>
          <cell r="F1988">
            <v>0</v>
          </cell>
        </row>
        <row r="1989">
          <cell r="A1989">
            <v>1986</v>
          </cell>
          <cell r="B1989" t="str">
            <v>MALLA DE FIBRA DE VIDRIO ANTIÁLCALIS, DE 5X5 MM 160 G/M² 1X50M</v>
          </cell>
          <cell r="C1989" t="str">
            <v>rllo</v>
          </cell>
          <cell r="D1989">
            <v>90</v>
          </cell>
          <cell r="E1989">
            <v>0</v>
          </cell>
          <cell r="F1989">
            <v>0</v>
          </cell>
        </row>
        <row r="1990">
          <cell r="A1990">
            <v>1987</v>
          </cell>
          <cell r="B1990" t="str">
            <v>MALLA ELECTROSOLDADA 5.0 MM - 15X15 CM - NOVACERO DISENSA</v>
          </cell>
          <cell r="C1990" t="str">
            <v>u</v>
          </cell>
          <cell r="D1990">
            <v>0</v>
          </cell>
          <cell r="E1990">
            <v>0</v>
          </cell>
          <cell r="F1990">
            <v>0</v>
          </cell>
        </row>
        <row r="1991">
          <cell r="A1991">
            <v>1988</v>
          </cell>
          <cell r="B1991" t="str">
            <v>MALLA ELECTROSOLDADA 8.0 MM - 10X10 CM - NOVACERO DISENSA</v>
          </cell>
          <cell r="C1991" t="str">
            <v>u</v>
          </cell>
          <cell r="D1991">
            <v>0</v>
          </cell>
          <cell r="E1991">
            <v>0</v>
          </cell>
          <cell r="F1991">
            <v>0</v>
          </cell>
        </row>
        <row r="1992">
          <cell r="A1992">
            <v>1989</v>
          </cell>
          <cell r="B1992" t="str">
            <v>MALLA EXAGONAL 20X1.00M (3/4) (2.0CM) - IDEAL ALAMBREC DISENSA</v>
          </cell>
          <cell r="C1992" t="str">
            <v>u</v>
          </cell>
          <cell r="D1992">
            <v>0</v>
          </cell>
          <cell r="E1992">
            <v>0</v>
          </cell>
          <cell r="F1992">
            <v>0</v>
          </cell>
        </row>
        <row r="1993">
          <cell r="A1993">
            <v>1990</v>
          </cell>
          <cell r="B1993" t="str">
            <v>MALLA EXAGONAL 30X1.50M (1/2) (1.3CM) - IDEAL ALAMBREC DISENSA</v>
          </cell>
          <cell r="C1993" t="str">
            <v>u</v>
          </cell>
          <cell r="D1993">
            <v>0</v>
          </cell>
          <cell r="E1993">
            <v>0</v>
          </cell>
          <cell r="F1993">
            <v>0</v>
          </cell>
        </row>
        <row r="1994">
          <cell r="A1994">
            <v>1991</v>
          </cell>
          <cell r="B1994" t="str">
            <v>MALLA EXAGONAL 30X1.50M (3/4) ( 2.0CM) - IDEAL ALAMBREC DISENSA</v>
          </cell>
          <cell r="C1994" t="str">
            <v>u</v>
          </cell>
          <cell r="D1994">
            <v>0</v>
          </cell>
          <cell r="E1994">
            <v>0</v>
          </cell>
          <cell r="F1994">
            <v>0</v>
          </cell>
        </row>
        <row r="1995">
          <cell r="A1995">
            <v>1992</v>
          </cell>
          <cell r="B1995" t="str">
            <v>MALLA EXAGONAL 50X1.00M (1/2) (1.3CM) - IDEAL ALAMBREC DISENSA</v>
          </cell>
          <cell r="C1995" t="str">
            <v>u</v>
          </cell>
          <cell r="D1995">
            <v>0</v>
          </cell>
          <cell r="E1995">
            <v>0</v>
          </cell>
          <cell r="F1995">
            <v>0</v>
          </cell>
        </row>
        <row r="1996">
          <cell r="A1996">
            <v>1993</v>
          </cell>
          <cell r="B1996" t="str">
            <v>MALLA FIJA CON BISEL STANDARD NAT. 6.40M</v>
          </cell>
          <cell r="C1996" t="str">
            <v>u</v>
          </cell>
          <cell r="D1996">
            <v>5.25</v>
          </cell>
          <cell r="E1996">
            <v>0</v>
          </cell>
          <cell r="F1996">
            <v>0</v>
          </cell>
        </row>
        <row r="1997">
          <cell r="A1997">
            <v>1994</v>
          </cell>
          <cell r="B1997" t="str">
            <v>MALLA M 10 15 (6.25X2.40)</v>
          </cell>
          <cell r="C1997" t="str">
            <v>mall</v>
          </cell>
          <cell r="D1997">
            <v>173.8</v>
          </cell>
          <cell r="E1997">
            <v>0</v>
          </cell>
          <cell r="F1997">
            <v>0</v>
          </cell>
        </row>
        <row r="1998">
          <cell r="A1998">
            <v>1995</v>
          </cell>
          <cell r="B1998" t="str">
            <v>MALLA M 3.5 15 (6.25X2.40)</v>
          </cell>
          <cell r="C1998" t="str">
            <v>mall</v>
          </cell>
          <cell r="D1998">
            <v>23.12</v>
          </cell>
          <cell r="E1998">
            <v>0</v>
          </cell>
          <cell r="F1998">
            <v>0</v>
          </cell>
        </row>
        <row r="1999">
          <cell r="A1999">
            <v>1996</v>
          </cell>
          <cell r="B1999" t="str">
            <v>MALLA M 4 10 (6.25X2.40)</v>
          </cell>
          <cell r="C1999" t="str">
            <v>mall</v>
          </cell>
          <cell r="D1999">
            <v>43.58</v>
          </cell>
          <cell r="E1999">
            <v>0</v>
          </cell>
          <cell r="F1999">
            <v>0</v>
          </cell>
        </row>
        <row r="2000">
          <cell r="A2000">
            <v>1997</v>
          </cell>
          <cell r="B2000" t="str">
            <v>MALLA M 4 15 (6.25X2.40)</v>
          </cell>
          <cell r="C2000" t="str">
            <v>mall</v>
          </cell>
          <cell r="D2000">
            <v>29.43</v>
          </cell>
          <cell r="E2000">
            <v>0</v>
          </cell>
          <cell r="F2000">
            <v>0</v>
          </cell>
        </row>
        <row r="2001">
          <cell r="A2001">
            <v>1998</v>
          </cell>
          <cell r="B2001" t="str">
            <v>MALLA M 4.5 15 (6.25X2.40)</v>
          </cell>
          <cell r="C2001" t="str">
            <v>mall</v>
          </cell>
          <cell r="D2001">
            <v>36.340000000000003</v>
          </cell>
          <cell r="E2001">
            <v>0</v>
          </cell>
          <cell r="F2001">
            <v>0</v>
          </cell>
        </row>
        <row r="2002">
          <cell r="A2002">
            <v>1999</v>
          </cell>
          <cell r="B2002" t="str">
            <v>MALLA M 5 10 (6.25X2.40)</v>
          </cell>
          <cell r="C2002" t="str">
            <v>mall</v>
          </cell>
          <cell r="D2002">
            <v>66.709999999999994</v>
          </cell>
          <cell r="E2002">
            <v>0</v>
          </cell>
          <cell r="F2002">
            <v>0</v>
          </cell>
        </row>
        <row r="2003">
          <cell r="A2003">
            <v>2000</v>
          </cell>
          <cell r="B2003" t="str">
            <v>MALLA M 5 15 (6.25X2.40)</v>
          </cell>
          <cell r="C2003" t="str">
            <v>mall</v>
          </cell>
          <cell r="D2003">
            <v>44.84</v>
          </cell>
          <cell r="E2003">
            <v>0</v>
          </cell>
          <cell r="F2003">
            <v>0</v>
          </cell>
        </row>
        <row r="2004">
          <cell r="A2004">
            <v>2001</v>
          </cell>
          <cell r="B2004" t="str">
            <v>MALLA M 5.5 15 (6.25X2.40)</v>
          </cell>
          <cell r="C2004" t="str">
            <v>mall</v>
          </cell>
          <cell r="D2004">
            <v>53.22</v>
          </cell>
          <cell r="E2004">
            <v>0</v>
          </cell>
          <cell r="F2004">
            <v>0</v>
          </cell>
        </row>
        <row r="2005">
          <cell r="A2005">
            <v>2002</v>
          </cell>
          <cell r="B2005" t="str">
            <v>MALLA M 6 10 (6.25X2.40)</v>
          </cell>
          <cell r="C2005" t="str">
            <v>mall</v>
          </cell>
          <cell r="D2005">
            <v>92.85</v>
          </cell>
          <cell r="E2005">
            <v>0</v>
          </cell>
          <cell r="F2005">
            <v>0</v>
          </cell>
        </row>
        <row r="2006">
          <cell r="A2006">
            <v>2003</v>
          </cell>
          <cell r="B2006" t="str">
            <v>MALLA M 6 15 (6.25X2.40)</v>
          </cell>
          <cell r="C2006" t="str">
            <v>mall</v>
          </cell>
          <cell r="D2006">
            <v>62.7</v>
          </cell>
          <cell r="E2006">
            <v>0</v>
          </cell>
          <cell r="F2006">
            <v>0</v>
          </cell>
        </row>
        <row r="2007">
          <cell r="A2007">
            <v>2004</v>
          </cell>
          <cell r="B2007" t="str">
            <v>MALLA M 7 15 (6.25X2.40)</v>
          </cell>
          <cell r="C2007" t="str">
            <v>mall</v>
          </cell>
          <cell r="D2007">
            <v>87.07</v>
          </cell>
          <cell r="E2007">
            <v>0</v>
          </cell>
          <cell r="F2007">
            <v>0</v>
          </cell>
        </row>
        <row r="2008">
          <cell r="A2008">
            <v>2005</v>
          </cell>
          <cell r="B2008" t="str">
            <v>MALLA M 8 15 (6.25X2.40)</v>
          </cell>
          <cell r="C2008" t="str">
            <v>mall</v>
          </cell>
          <cell r="D2008">
            <v>112.58</v>
          </cell>
          <cell r="E2008">
            <v>0</v>
          </cell>
          <cell r="F2008">
            <v>0</v>
          </cell>
        </row>
        <row r="2009">
          <cell r="A2009">
            <v>2006</v>
          </cell>
          <cell r="B2009" t="str">
            <v>MALLA METALICA PARA INSECTOS</v>
          </cell>
          <cell r="C2009" t="str">
            <v>m2</v>
          </cell>
          <cell r="D2009">
            <v>1.07</v>
          </cell>
          <cell r="E2009">
            <v>0</v>
          </cell>
          <cell r="F2009">
            <v>0</v>
          </cell>
        </row>
        <row r="2010">
          <cell r="A2010">
            <v>2007</v>
          </cell>
          <cell r="B2010" t="str">
            <v>MALLA PARA ENLUCIR</v>
          </cell>
          <cell r="C2010" t="str">
            <v>rollo</v>
          </cell>
          <cell r="D2010">
            <v>36.74</v>
          </cell>
          <cell r="E2010">
            <v>0</v>
          </cell>
          <cell r="F2010">
            <v>0</v>
          </cell>
        </row>
        <row r="2011">
          <cell r="A2011">
            <v>2008</v>
          </cell>
          <cell r="B2011" t="str">
            <v>MALLA PARA TUMBADO</v>
          </cell>
          <cell r="C2011" t="str">
            <v>m2</v>
          </cell>
          <cell r="D2011">
            <v>1.66</v>
          </cell>
          <cell r="E2011">
            <v>0</v>
          </cell>
          <cell r="F2011">
            <v>0</v>
          </cell>
        </row>
        <row r="2012">
          <cell r="A2012">
            <v>2009</v>
          </cell>
          <cell r="B2012" t="str">
            <v>MALLA PARA TUMBADO (10 U DE 2.21X0.60)</v>
          </cell>
          <cell r="C2012" t="str">
            <v>u</v>
          </cell>
          <cell r="D2012">
            <v>29.77</v>
          </cell>
          <cell r="E2012">
            <v>0</v>
          </cell>
          <cell r="F2012">
            <v>0</v>
          </cell>
        </row>
        <row r="2013">
          <cell r="A2013">
            <v>2010</v>
          </cell>
          <cell r="B2013" t="str">
            <v>MALLA PARA TUMBADO 10X2.21X0.60 - IDEAL ALAMBREC DISENSA</v>
          </cell>
          <cell r="C2013" t="str">
            <v>u</v>
          </cell>
          <cell r="D2013">
            <v>0</v>
          </cell>
          <cell r="E2013">
            <v>0</v>
          </cell>
          <cell r="F2013">
            <v>0</v>
          </cell>
        </row>
        <row r="2014">
          <cell r="A2014">
            <v>2011</v>
          </cell>
          <cell r="B2014" t="str">
            <v>MALLA PARA TUMBADO SLIM 10X2.21X0.61 - IDEAL ALAMBREC DISENSA</v>
          </cell>
          <cell r="C2014" t="str">
            <v>u</v>
          </cell>
          <cell r="D2014">
            <v>0</v>
          </cell>
          <cell r="E2014">
            <v>0</v>
          </cell>
          <cell r="F2014">
            <v>0</v>
          </cell>
        </row>
        <row r="2015">
          <cell r="A2015">
            <v>2012</v>
          </cell>
          <cell r="B2015" t="str">
            <v>MALLA SOLDADA 25X13-30X101 (1X1X2) - IDEAL ALAMBREC DISENSA</v>
          </cell>
          <cell r="C2015" t="str">
            <v>u</v>
          </cell>
          <cell r="D2015">
            <v>0</v>
          </cell>
          <cell r="E2015">
            <v>0</v>
          </cell>
          <cell r="F2015">
            <v>0</v>
          </cell>
        </row>
        <row r="2016">
          <cell r="A2016">
            <v>2013</v>
          </cell>
          <cell r="B2016" t="str">
            <v>MALLA SOLDADA 50X25MM -30MLX0.76MA (2X1)PULG - IDEAL ALAMBREC DISENSA</v>
          </cell>
          <cell r="C2016" t="str">
            <v>u</v>
          </cell>
          <cell r="D2016">
            <v>0</v>
          </cell>
          <cell r="E2016">
            <v>0</v>
          </cell>
          <cell r="F2016">
            <v>0</v>
          </cell>
        </row>
        <row r="2017">
          <cell r="A2017">
            <v>2014</v>
          </cell>
          <cell r="B2017" t="str">
            <v>MALLA TEJIDA 30X90 (1/8) 1M - IDEAL ALAMBREC DISENSA</v>
          </cell>
          <cell r="C2017" t="str">
            <v>u</v>
          </cell>
          <cell r="D2017">
            <v>0</v>
          </cell>
          <cell r="E2017">
            <v>0</v>
          </cell>
          <cell r="F2017">
            <v>0</v>
          </cell>
        </row>
        <row r="2018">
          <cell r="A2018">
            <v>2015</v>
          </cell>
          <cell r="B2018" t="str">
            <v>MANGUERA CABLEADO ELÉCT. PVC REF. 1"</v>
          </cell>
          <cell r="C2018" t="str">
            <v>100 m</v>
          </cell>
          <cell r="D2018">
            <v>33.89</v>
          </cell>
          <cell r="E2018">
            <v>0</v>
          </cell>
          <cell r="F2018">
            <v>0</v>
          </cell>
        </row>
        <row r="2019">
          <cell r="A2019">
            <v>2016</v>
          </cell>
          <cell r="B2019" t="str">
            <v>MANGUERA CABLEADO ELÉCT. PVC REF. 1/2"</v>
          </cell>
          <cell r="C2019" t="str">
            <v>100 m</v>
          </cell>
          <cell r="D2019">
            <v>14.18</v>
          </cell>
          <cell r="E2019">
            <v>0</v>
          </cell>
          <cell r="F2019">
            <v>0</v>
          </cell>
        </row>
        <row r="2020">
          <cell r="A2020">
            <v>2017</v>
          </cell>
          <cell r="B2020" t="str">
            <v>MANGUERA CABLEADO ELÉCT. PVC REF. 3/4"</v>
          </cell>
          <cell r="C2020" t="str">
            <v>100 m</v>
          </cell>
          <cell r="D2020">
            <v>25.31</v>
          </cell>
          <cell r="E2020">
            <v>0</v>
          </cell>
          <cell r="F2020">
            <v>0</v>
          </cell>
        </row>
        <row r="2021">
          <cell r="A2021">
            <v>2018</v>
          </cell>
          <cell r="B2021" t="str">
            <v>MANGUERA DE 12" PARA INODORO. FV</v>
          </cell>
          <cell r="C2021" t="str">
            <v>u</v>
          </cell>
          <cell r="D2021">
            <v>3.33</v>
          </cell>
          <cell r="E2021">
            <v>0</v>
          </cell>
          <cell r="F2021">
            <v>0</v>
          </cell>
        </row>
        <row r="2022">
          <cell r="A2022">
            <v>2019</v>
          </cell>
          <cell r="B2022" t="str">
            <v>MANGUERA DE ABSORCIÓN 40' PENTAIR</v>
          </cell>
          <cell r="C2022" t="str">
            <v>u</v>
          </cell>
          <cell r="D2022">
            <v>51.7</v>
          </cell>
          <cell r="E2022">
            <v>0</v>
          </cell>
          <cell r="F2022">
            <v>0</v>
          </cell>
        </row>
        <row r="2023">
          <cell r="A2023">
            <v>2020</v>
          </cell>
          <cell r="B2023" t="str">
            <v>MANGUERA DE ABSORCIÓN 50' PENTAIR</v>
          </cell>
          <cell r="C2023" t="str">
            <v>u</v>
          </cell>
          <cell r="D2023">
            <v>71.5</v>
          </cell>
          <cell r="E2023">
            <v>0</v>
          </cell>
          <cell r="F2023">
            <v>0</v>
          </cell>
        </row>
        <row r="2024">
          <cell r="A2024">
            <v>2021</v>
          </cell>
          <cell r="B2024" t="str">
            <v>MANGUERA FLEX PE 1" PLASTIDOR</v>
          </cell>
          <cell r="C2024" t="str">
            <v>m</v>
          </cell>
          <cell r="D2024">
            <v>0.68</v>
          </cell>
          <cell r="E2024">
            <v>0</v>
          </cell>
          <cell r="F2024">
            <v>0</v>
          </cell>
        </row>
        <row r="2025">
          <cell r="A2025">
            <v>2022</v>
          </cell>
          <cell r="B2025" t="str">
            <v>MANGUERA FLEX PE 1/2" PLASTIDOR</v>
          </cell>
          <cell r="C2025" t="str">
            <v>m</v>
          </cell>
          <cell r="D2025">
            <v>0.4</v>
          </cell>
          <cell r="E2025">
            <v>0</v>
          </cell>
          <cell r="F2025">
            <v>0</v>
          </cell>
        </row>
        <row r="2026">
          <cell r="A2026">
            <v>2023</v>
          </cell>
          <cell r="B2026" t="str">
            <v>MANGUERA FLEX PE 3/4" PLASTIDOR</v>
          </cell>
          <cell r="C2026" t="str">
            <v>m</v>
          </cell>
          <cell r="D2026">
            <v>0.47</v>
          </cell>
          <cell r="E2026">
            <v>0</v>
          </cell>
          <cell r="F2026">
            <v>0</v>
          </cell>
        </row>
        <row r="2027">
          <cell r="A2027">
            <v>2024</v>
          </cell>
          <cell r="B2027" t="str">
            <v>MANGUERA FLEXIBLE 12" + LLAVE ANGULAR (LAVAMANOS)</v>
          </cell>
          <cell r="C2027" t="str">
            <v>u</v>
          </cell>
          <cell r="D2027">
            <v>4.2300000000000004</v>
          </cell>
          <cell r="E2027">
            <v>0</v>
          </cell>
          <cell r="F2027">
            <v>0</v>
          </cell>
        </row>
        <row r="2028">
          <cell r="A2028">
            <v>2025</v>
          </cell>
          <cell r="B2028" t="str">
            <v>MANGUERA FLEXIBLE 12"+LLAVE ANGULAR INODORO</v>
          </cell>
          <cell r="C2028" t="str">
            <v>u</v>
          </cell>
          <cell r="D2028">
            <v>3.73</v>
          </cell>
          <cell r="E2028">
            <v>0</v>
          </cell>
          <cell r="F2028">
            <v>0</v>
          </cell>
        </row>
        <row r="2029">
          <cell r="A2029">
            <v>2026</v>
          </cell>
          <cell r="B2029" t="str">
            <v>MANGUERA FLEXIBLE 12"+LLAVE ANGULAR LAVAPLATOS</v>
          </cell>
          <cell r="C2029" t="str">
            <v>u</v>
          </cell>
          <cell r="D2029">
            <v>19.71</v>
          </cell>
          <cell r="E2029">
            <v>0</v>
          </cell>
          <cell r="F2029">
            <v>0</v>
          </cell>
        </row>
        <row r="2030">
          <cell r="A2030">
            <v>2027</v>
          </cell>
          <cell r="B2030" t="str">
            <v>MANGUERA FLEXIBLE CUBIERTA CON MALLA DE ACERO INOXIDABLE. MEDIDA 12". PARA INODORO, CONEXIÓN A LLAVE DE PASO FV</v>
          </cell>
          <cell r="C2030" t="str">
            <v>u</v>
          </cell>
          <cell r="D2030">
            <v>3.33</v>
          </cell>
          <cell r="E2030">
            <v>0</v>
          </cell>
          <cell r="F2030">
            <v>0</v>
          </cell>
        </row>
        <row r="2031">
          <cell r="A2031">
            <v>2028</v>
          </cell>
          <cell r="B2031" t="str">
            <v>MANGUERA FLEXIBLE CUBIERTA CON MALLA DE ACERO INOXIDABLE. MEDIDA 16". PARA LAVABO, CONEXIÓN A LLAVE DE PASO FV</v>
          </cell>
          <cell r="C2031" t="str">
            <v>u</v>
          </cell>
          <cell r="D2031">
            <v>3.84</v>
          </cell>
          <cell r="E2031">
            <v>0</v>
          </cell>
          <cell r="F2031">
            <v>0</v>
          </cell>
        </row>
        <row r="2032">
          <cell r="A2032">
            <v>2029</v>
          </cell>
          <cell r="B2032" t="str">
            <v>MANIJA ANTIPÁNICO CORTAFUEGO MAX SECURITY</v>
          </cell>
          <cell r="C2032" t="str">
            <v>u</v>
          </cell>
          <cell r="D2032">
            <v>201.6</v>
          </cell>
          <cell r="E2032">
            <v>0</v>
          </cell>
          <cell r="F2032">
            <v>0</v>
          </cell>
        </row>
        <row r="2033">
          <cell r="A2033">
            <v>2030</v>
          </cell>
          <cell r="B2033" t="str">
            <v>MANIJA BAÑO TIPO DELTA SATINADO</v>
          </cell>
          <cell r="C2033" t="str">
            <v>u</v>
          </cell>
          <cell r="D2033">
            <v>17.920000000000002</v>
          </cell>
          <cell r="E2033">
            <v>0</v>
          </cell>
          <cell r="F2033">
            <v>0</v>
          </cell>
        </row>
        <row r="2034">
          <cell r="A2034">
            <v>2031</v>
          </cell>
          <cell r="B2034" t="str">
            <v>MANIJA DECORATIVA MANIJON COLONIAL - LATÒN BRILLANTE</v>
          </cell>
          <cell r="C2034" t="str">
            <v>u</v>
          </cell>
          <cell r="D2034">
            <v>47.38</v>
          </cell>
          <cell r="E2034">
            <v>0</v>
          </cell>
          <cell r="F2034">
            <v>0</v>
          </cell>
        </row>
        <row r="2035">
          <cell r="A2035">
            <v>2032</v>
          </cell>
          <cell r="B2035" t="str">
            <v>MANIJA DECORATIVA PLACA DOBLE - LATON BRILLANTE</v>
          </cell>
          <cell r="C2035" t="str">
            <v>u</v>
          </cell>
          <cell r="D2035">
            <v>21.95</v>
          </cell>
          <cell r="E2035">
            <v>0</v>
          </cell>
          <cell r="F2035">
            <v>0</v>
          </cell>
        </row>
        <row r="2036">
          <cell r="A2036">
            <v>2033</v>
          </cell>
          <cell r="B2036" t="str">
            <v>MANIJA DELTA - BAÑO - LATON BRILLANTE</v>
          </cell>
          <cell r="C2036" t="str">
            <v>u</v>
          </cell>
          <cell r="D2036">
            <v>29.46</v>
          </cell>
          <cell r="E2036">
            <v>0</v>
          </cell>
          <cell r="F2036">
            <v>0</v>
          </cell>
        </row>
        <row r="2037">
          <cell r="A2037">
            <v>2034</v>
          </cell>
          <cell r="B2037" t="str">
            <v>MANIJA DELTA - DORMITORIO - LATON BRILLANTE</v>
          </cell>
          <cell r="C2037" t="str">
            <v>u</v>
          </cell>
          <cell r="D2037">
            <v>38.08</v>
          </cell>
          <cell r="E2037">
            <v>0</v>
          </cell>
          <cell r="F2037">
            <v>0</v>
          </cell>
        </row>
        <row r="2038">
          <cell r="A2038">
            <v>2035</v>
          </cell>
          <cell r="B2038" t="str">
            <v>MANIJA DELTA - PASILLO - LATON BRILLANTE</v>
          </cell>
          <cell r="C2038" t="str">
            <v>u</v>
          </cell>
          <cell r="D2038">
            <v>29.46</v>
          </cell>
          <cell r="E2038">
            <v>0</v>
          </cell>
          <cell r="F2038">
            <v>0</v>
          </cell>
        </row>
        <row r="2039">
          <cell r="A2039">
            <v>2036</v>
          </cell>
          <cell r="B2039" t="str">
            <v>MANIJA LLAVE - BOTÓN TIPO DELTA SATINADO</v>
          </cell>
          <cell r="C2039" t="str">
            <v>u</v>
          </cell>
          <cell r="D2039">
            <v>21.28</v>
          </cell>
          <cell r="E2039">
            <v>0</v>
          </cell>
          <cell r="F2039">
            <v>0</v>
          </cell>
        </row>
        <row r="2040">
          <cell r="A2040">
            <v>2037</v>
          </cell>
          <cell r="B2040" t="str">
            <v>MANIJA PASO TIPO DELTA SATINADO</v>
          </cell>
          <cell r="C2040" t="str">
            <v>u</v>
          </cell>
          <cell r="D2040">
            <v>17.920000000000002</v>
          </cell>
          <cell r="E2040">
            <v>0</v>
          </cell>
          <cell r="F2040">
            <v>0</v>
          </cell>
        </row>
        <row r="2041">
          <cell r="A2041">
            <v>2038</v>
          </cell>
          <cell r="B2041" t="str">
            <v>MANO DE GATO 25KG - INTACO DISENSA</v>
          </cell>
          <cell r="C2041" t="str">
            <v>saco</v>
          </cell>
          <cell r="D2041">
            <v>14.74</v>
          </cell>
          <cell r="E2041">
            <v>0</v>
          </cell>
          <cell r="F2041">
            <v>0</v>
          </cell>
        </row>
        <row r="2042">
          <cell r="A2042">
            <v>2039</v>
          </cell>
          <cell r="B2042" t="str">
            <v>MANO DE GATO BLANCO</v>
          </cell>
          <cell r="C2042" t="str">
            <v>20 kg</v>
          </cell>
          <cell r="D2042">
            <v>17.420000000000002</v>
          </cell>
          <cell r="E2042">
            <v>0</v>
          </cell>
          <cell r="F2042">
            <v>0</v>
          </cell>
        </row>
        <row r="2043">
          <cell r="A2043">
            <v>2040</v>
          </cell>
          <cell r="B2043" t="str">
            <v>MANÓMETRO 0 - 100 P.S.I BRDY EEUU</v>
          </cell>
          <cell r="C2043" t="str">
            <v>u</v>
          </cell>
          <cell r="D2043">
            <v>6.6</v>
          </cell>
          <cell r="E2043">
            <v>0</v>
          </cell>
          <cell r="F2043">
            <v>0</v>
          </cell>
        </row>
        <row r="2044">
          <cell r="A2044">
            <v>2041</v>
          </cell>
          <cell r="B2044" t="str">
            <v>MANTO DE REVEGETACION PERMANENTE TERRATRAC TRM</v>
          </cell>
          <cell r="C2044" t="str">
            <v>m2</v>
          </cell>
          <cell r="D2044">
            <v>7.63</v>
          </cell>
          <cell r="E2044">
            <v>0</v>
          </cell>
          <cell r="F2044">
            <v>0</v>
          </cell>
        </row>
        <row r="2045">
          <cell r="A2045">
            <v>2042</v>
          </cell>
          <cell r="B2045" t="str">
            <v>MANTO DE REVEGETACION PERMANENTE TERRATRAC TRM</v>
          </cell>
          <cell r="C2045" t="str">
            <v>m2</v>
          </cell>
          <cell r="D2045">
            <v>8.8699999999999992</v>
          </cell>
          <cell r="E2045">
            <v>0</v>
          </cell>
          <cell r="F2045">
            <v>0</v>
          </cell>
        </row>
        <row r="2046">
          <cell r="A2046">
            <v>2043</v>
          </cell>
          <cell r="B2046" t="str">
            <v>MANTO DE REVEGETACION TEMPORAL BIOTEX</v>
          </cell>
          <cell r="C2046" t="str">
            <v>m2</v>
          </cell>
          <cell r="D2046">
            <v>2</v>
          </cell>
          <cell r="E2046">
            <v>0</v>
          </cell>
          <cell r="F2046">
            <v>0</v>
          </cell>
        </row>
        <row r="2047">
          <cell r="A2047">
            <v>2044</v>
          </cell>
          <cell r="B2047" t="str">
            <v>MARCACION, CERTIFICACION Y PRUEBAS 6A</v>
          </cell>
          <cell r="C2047" t="str">
            <v>punto</v>
          </cell>
          <cell r="D2047">
            <v>8</v>
          </cell>
          <cell r="E2047">
            <v>0</v>
          </cell>
          <cell r="F2047">
            <v>0</v>
          </cell>
        </row>
        <row r="2048">
          <cell r="A2048">
            <v>2045</v>
          </cell>
          <cell r="B2048" t="str">
            <v>MARCO P/TAPA 55X55 CM GRIS PLASTIGAMA</v>
          </cell>
          <cell r="C2048" t="str">
            <v>u</v>
          </cell>
          <cell r="D2048">
            <v>6.51</v>
          </cell>
          <cell r="E2048">
            <v>0</v>
          </cell>
          <cell r="F2048">
            <v>0</v>
          </cell>
        </row>
        <row r="2049">
          <cell r="A2049">
            <v>2046</v>
          </cell>
          <cell r="B2049" t="str">
            <v>MARCO SEYKE 215X18X35</v>
          </cell>
          <cell r="C2049" t="str">
            <v>u</v>
          </cell>
          <cell r="D2049">
            <v>28.77</v>
          </cell>
          <cell r="E2049">
            <v>0</v>
          </cell>
          <cell r="F2049">
            <v>0</v>
          </cell>
        </row>
        <row r="2050">
          <cell r="A2050">
            <v>2047</v>
          </cell>
          <cell r="B2050" t="str">
            <v>MARFIL SALMON (20X30) ECONOMICA</v>
          </cell>
          <cell r="C2050" t="str">
            <v>m5</v>
          </cell>
          <cell r="D2050">
            <v>5.01</v>
          </cell>
          <cell r="E2050">
            <v>0</v>
          </cell>
          <cell r="F2050">
            <v>0</v>
          </cell>
        </row>
        <row r="2051">
          <cell r="A2051">
            <v>2048</v>
          </cell>
          <cell r="B2051" t="str">
            <v>MARKA (PINTIRA DE TRÁFICO)</v>
          </cell>
          <cell r="C2051" t="str">
            <v>4000cc</v>
          </cell>
          <cell r="D2051">
            <v>28.42</v>
          </cell>
          <cell r="E2051">
            <v>0</v>
          </cell>
          <cell r="F2051">
            <v>0</v>
          </cell>
        </row>
        <row r="2052">
          <cell r="A2052">
            <v>2049</v>
          </cell>
          <cell r="B2052" t="str">
            <v>MARMOL SATINADO GRIS (30X30) EXPORTACION</v>
          </cell>
          <cell r="C2052" t="str">
            <v>m2</v>
          </cell>
          <cell r="D2052">
            <v>7.43</v>
          </cell>
          <cell r="E2052">
            <v>0</v>
          </cell>
          <cell r="F2052">
            <v>0</v>
          </cell>
        </row>
        <row r="2053">
          <cell r="A2053">
            <v>2050</v>
          </cell>
          <cell r="B2053" t="str">
            <v>MARMOLINA</v>
          </cell>
          <cell r="C2053" t="str">
            <v>m2</v>
          </cell>
          <cell r="D2053">
            <v>5</v>
          </cell>
          <cell r="E2053">
            <v>0</v>
          </cell>
          <cell r="F2053">
            <v>0</v>
          </cell>
        </row>
        <row r="2054">
          <cell r="A2054">
            <v>2051</v>
          </cell>
          <cell r="B2054" t="str">
            <v>MASILLA AUTOMOTRIZ</v>
          </cell>
          <cell r="C2054" t="str">
            <v>gal</v>
          </cell>
          <cell r="D2054">
            <v>6</v>
          </cell>
          <cell r="E2054">
            <v>0</v>
          </cell>
          <cell r="F2054">
            <v>0</v>
          </cell>
        </row>
        <row r="2055">
          <cell r="A2055">
            <v>2052</v>
          </cell>
          <cell r="B2055" t="str">
            <v>MASILLA DURLOCK / KNAUF</v>
          </cell>
          <cell r="C2055" t="str">
            <v>kg</v>
          </cell>
          <cell r="D2055">
            <v>1.35</v>
          </cell>
          <cell r="E2055">
            <v>0</v>
          </cell>
          <cell r="F2055">
            <v>0</v>
          </cell>
        </row>
        <row r="2056">
          <cell r="A2056">
            <v>2053</v>
          </cell>
          <cell r="B2056" t="str">
            <v>MASILLA PARA VIDRIOS</v>
          </cell>
          <cell r="C2056" t="str">
            <v>kg</v>
          </cell>
          <cell r="D2056">
            <v>2</v>
          </cell>
          <cell r="E2056">
            <v>0</v>
          </cell>
          <cell r="F2056">
            <v>0</v>
          </cell>
        </row>
        <row r="2057">
          <cell r="A2057">
            <v>2054</v>
          </cell>
          <cell r="B2057" t="str">
            <v>MASILLA ROMERAL 30KG</v>
          </cell>
          <cell r="C2057" t="str">
            <v>saco</v>
          </cell>
          <cell r="D2057">
            <v>16.34</v>
          </cell>
          <cell r="E2057">
            <v>0</v>
          </cell>
          <cell r="F2057">
            <v>0</v>
          </cell>
        </row>
        <row r="2058">
          <cell r="A2058">
            <v>2055</v>
          </cell>
          <cell r="B2058" t="str">
            <v>MASTER 1000 CURVO GALVALUME ALUZINC E=0.40 MM/CUBIERTA</v>
          </cell>
          <cell r="C2058" t="str">
            <v>m2</v>
          </cell>
          <cell r="D2058">
            <v>10.1</v>
          </cell>
          <cell r="E2058">
            <v>0</v>
          </cell>
          <cell r="F2058">
            <v>0</v>
          </cell>
        </row>
        <row r="2059">
          <cell r="A2059">
            <v>2056</v>
          </cell>
          <cell r="B2059" t="str">
            <v>MASTER 1000 CURVO GALVALUME ALUZINC E=0.45 MM/CUBIERTA</v>
          </cell>
          <cell r="C2059" t="str">
            <v>m2</v>
          </cell>
          <cell r="D2059">
            <v>11.03</v>
          </cell>
          <cell r="E2059">
            <v>0</v>
          </cell>
          <cell r="F2059">
            <v>0</v>
          </cell>
        </row>
        <row r="2060">
          <cell r="A2060">
            <v>2057</v>
          </cell>
          <cell r="B2060" t="str">
            <v>MASTER 1000 CURVO PRE-PINTADO (VERDE, ROJO, BLANCO, AZUL) E=0.40 MM/CUBIERTA</v>
          </cell>
          <cell r="C2060" t="str">
            <v>m2</v>
          </cell>
          <cell r="D2060">
            <v>11.31</v>
          </cell>
          <cell r="E2060">
            <v>0</v>
          </cell>
          <cell r="F2060">
            <v>0</v>
          </cell>
        </row>
        <row r="2061">
          <cell r="A2061">
            <v>2058</v>
          </cell>
          <cell r="B2061" t="str">
            <v>MASTER DECK GALVANIZADO ANCHO UTIL 1010MM E=0.65 MM</v>
          </cell>
          <cell r="C2061" t="str">
            <v>m2</v>
          </cell>
          <cell r="D2061">
            <v>12.11</v>
          </cell>
          <cell r="E2061">
            <v>0</v>
          </cell>
          <cell r="F2061">
            <v>0</v>
          </cell>
        </row>
        <row r="2062">
          <cell r="A2062">
            <v>2059</v>
          </cell>
          <cell r="B2062" t="str">
            <v>MASTER DECK GALVANIZADO ANCHO UTIL 1010MM E=0.75 MM</v>
          </cell>
          <cell r="C2062" t="str">
            <v>m2</v>
          </cell>
          <cell r="D2062">
            <v>13.98</v>
          </cell>
          <cell r="E2062">
            <v>0</v>
          </cell>
          <cell r="F2062">
            <v>0</v>
          </cell>
        </row>
        <row r="2063">
          <cell r="A2063">
            <v>2060</v>
          </cell>
          <cell r="B2063" t="str">
            <v>MASTER WALL / 1100 ANCHO UTIL 1120MM E=0.40 MM</v>
          </cell>
          <cell r="C2063" t="str">
            <v>m2</v>
          </cell>
          <cell r="D2063">
            <v>8.75</v>
          </cell>
          <cell r="E2063">
            <v>0</v>
          </cell>
          <cell r="F2063">
            <v>0</v>
          </cell>
        </row>
        <row r="2064">
          <cell r="A2064">
            <v>2061</v>
          </cell>
          <cell r="B2064" t="str">
            <v>MASTER WALL / 1100 ANCHO UTIL 1120MM E=0.45 MM</v>
          </cell>
          <cell r="C2064" t="str">
            <v>m2</v>
          </cell>
          <cell r="D2064">
            <v>9.5500000000000007</v>
          </cell>
          <cell r="E2064">
            <v>0</v>
          </cell>
          <cell r="F2064">
            <v>0</v>
          </cell>
        </row>
        <row r="2065">
          <cell r="A2065">
            <v>2062</v>
          </cell>
          <cell r="B2065" t="str">
            <v>MASTER WALL / 1100 ANCHO UTIL 1120MM E=0.50 PREPINTADO</v>
          </cell>
          <cell r="C2065" t="str">
            <v>m2</v>
          </cell>
          <cell r="D2065">
            <v>10.84</v>
          </cell>
          <cell r="E2065">
            <v>0</v>
          </cell>
          <cell r="F2065">
            <v>0</v>
          </cell>
        </row>
        <row r="2066">
          <cell r="A2066">
            <v>2063</v>
          </cell>
          <cell r="B2066" t="str">
            <v>MASTERKURE 114 SB "BASF",</v>
          </cell>
          <cell r="C2066" t="str">
            <v>lts</v>
          </cell>
          <cell r="D2066">
            <v>6.18</v>
          </cell>
          <cell r="E2066">
            <v>0</v>
          </cell>
          <cell r="F2066">
            <v>0</v>
          </cell>
        </row>
        <row r="2067">
          <cell r="A2067">
            <v>2064</v>
          </cell>
          <cell r="B2067" t="str">
            <v>MASTERTOP 100 "BASF"</v>
          </cell>
          <cell r="C2067" t="str">
            <v>kg</v>
          </cell>
          <cell r="D2067">
            <v>0.5</v>
          </cell>
          <cell r="E2067">
            <v>0</v>
          </cell>
          <cell r="F2067">
            <v>0</v>
          </cell>
        </row>
        <row r="2068">
          <cell r="A2068">
            <v>2065</v>
          </cell>
          <cell r="B2068" t="str">
            <v>MASTROCRET® DE 100 LTS.</v>
          </cell>
          <cell r="C2068" t="str">
            <v>saco</v>
          </cell>
          <cell r="D2068">
            <v>11.6</v>
          </cell>
          <cell r="E2068">
            <v>0</v>
          </cell>
          <cell r="F2068">
            <v>0</v>
          </cell>
        </row>
        <row r="2069">
          <cell r="A2069">
            <v>2066</v>
          </cell>
          <cell r="B2069" t="str">
            <v>MATERIAL FIBRO-MINERAL PARA CIELO RASO</v>
          </cell>
          <cell r="C2069" t="str">
            <v>m2</v>
          </cell>
          <cell r="D2069">
            <v>6.4</v>
          </cell>
          <cell r="E2069">
            <v>0</v>
          </cell>
          <cell r="F2069">
            <v>0</v>
          </cell>
        </row>
        <row r="2070">
          <cell r="A2070">
            <v>2067</v>
          </cell>
          <cell r="B2070" t="str">
            <v>MATERIAL GRANULAR</v>
          </cell>
          <cell r="C2070" t="str">
            <v>m3</v>
          </cell>
          <cell r="D2070">
            <v>13.5</v>
          </cell>
          <cell r="E2070">
            <v>0</v>
          </cell>
          <cell r="F2070">
            <v>0</v>
          </cell>
        </row>
        <row r="2071">
          <cell r="A2071">
            <v>2068</v>
          </cell>
          <cell r="B2071" t="str">
            <v>MATERIAL PÚBLICO</v>
          </cell>
          <cell r="C2071" t="str">
            <v>kg</v>
          </cell>
          <cell r="D2071">
            <v>100</v>
          </cell>
          <cell r="E2071">
            <v>0</v>
          </cell>
          <cell r="F2071">
            <v>0</v>
          </cell>
        </row>
        <row r="2072">
          <cell r="A2072">
            <v>2069</v>
          </cell>
          <cell r="B2072" t="str">
            <v>MATERIALES PUERTA BATIENTE ALUMINIO BRONCE</v>
          </cell>
          <cell r="C2072" t="str">
            <v>glb</v>
          </cell>
          <cell r="D2072">
            <v>44.86</v>
          </cell>
          <cell r="E2072">
            <v>0</v>
          </cell>
          <cell r="F2072">
            <v>0</v>
          </cell>
        </row>
        <row r="2073">
          <cell r="A2073">
            <v>2070</v>
          </cell>
          <cell r="B2073" t="str">
            <v>MATERIALES PUERTA METALICA CORREDIZA</v>
          </cell>
          <cell r="C2073" t="str">
            <v>m2</v>
          </cell>
          <cell r="D2073">
            <v>18.29</v>
          </cell>
          <cell r="E2073">
            <v>0</v>
          </cell>
          <cell r="F2073">
            <v>0</v>
          </cell>
        </row>
        <row r="2074">
          <cell r="A2074">
            <v>2071</v>
          </cell>
          <cell r="B2074" t="str">
            <v>MATERIALES PUERTA METALICA TUBO RECTANGULAR</v>
          </cell>
          <cell r="C2074" t="str">
            <v>m2</v>
          </cell>
          <cell r="D2074">
            <v>9.98</v>
          </cell>
          <cell r="E2074">
            <v>0</v>
          </cell>
          <cell r="F2074">
            <v>0</v>
          </cell>
        </row>
        <row r="2075">
          <cell r="A2075">
            <v>2072</v>
          </cell>
          <cell r="B2075" t="str">
            <v>MAXICLEAR</v>
          </cell>
          <cell r="C2075" t="str">
            <v>gal</v>
          </cell>
          <cell r="D2075">
            <v>10.52</v>
          </cell>
          <cell r="E2075">
            <v>0</v>
          </cell>
          <cell r="F2075">
            <v>0</v>
          </cell>
        </row>
        <row r="2076">
          <cell r="A2076">
            <v>2073</v>
          </cell>
          <cell r="B2076" t="str">
            <v>MAXIEMPASTE EXTERIOR 20KG - INTACO DISENSA</v>
          </cell>
          <cell r="C2076" t="str">
            <v>saco</v>
          </cell>
          <cell r="D2076">
            <v>0</v>
          </cell>
          <cell r="E2076">
            <v>0</v>
          </cell>
          <cell r="F2076">
            <v>0</v>
          </cell>
        </row>
        <row r="2077">
          <cell r="A2077">
            <v>2074</v>
          </cell>
          <cell r="B2077" t="str">
            <v>MAXIEMPASTE INTERIOR 20KG - INTACO DISENSA</v>
          </cell>
          <cell r="C2077" t="str">
            <v>saco</v>
          </cell>
          <cell r="D2077">
            <v>0</v>
          </cell>
          <cell r="E2077">
            <v>0</v>
          </cell>
          <cell r="F2077">
            <v>0</v>
          </cell>
        </row>
        <row r="2078">
          <cell r="A2078">
            <v>2075</v>
          </cell>
          <cell r="B2078" t="str">
            <v>MAXILANE</v>
          </cell>
          <cell r="C2078" t="str">
            <v>gal</v>
          </cell>
          <cell r="D2078">
            <v>18.68</v>
          </cell>
          <cell r="E2078">
            <v>0</v>
          </cell>
          <cell r="F2078">
            <v>0</v>
          </cell>
        </row>
        <row r="2079">
          <cell r="A2079">
            <v>2076</v>
          </cell>
          <cell r="B2079" t="str">
            <v>MAXIMIX 40KG - INTACO DISENSA</v>
          </cell>
          <cell r="C2079" t="str">
            <v>saco</v>
          </cell>
          <cell r="D2079">
            <v>4.03</v>
          </cell>
          <cell r="E2079">
            <v>0</v>
          </cell>
          <cell r="F2079">
            <v>0</v>
          </cell>
        </row>
        <row r="2080">
          <cell r="A2080">
            <v>2077</v>
          </cell>
          <cell r="B2080" t="str">
            <v>MAXIPATCH 100</v>
          </cell>
          <cell r="C2080" t="str">
            <v>Lt</v>
          </cell>
          <cell r="D2080">
            <v>1.31</v>
          </cell>
          <cell r="E2080">
            <v>0</v>
          </cell>
          <cell r="F2080">
            <v>0</v>
          </cell>
        </row>
        <row r="2081">
          <cell r="A2081">
            <v>2078</v>
          </cell>
          <cell r="B2081" t="str">
            <v>MAXIPLUG</v>
          </cell>
          <cell r="C2081" t="str">
            <v>2 Kg</v>
          </cell>
          <cell r="D2081">
            <v>5.05</v>
          </cell>
          <cell r="E2081">
            <v>0</v>
          </cell>
          <cell r="F2081">
            <v>0</v>
          </cell>
        </row>
        <row r="2082">
          <cell r="A2082">
            <v>2079</v>
          </cell>
          <cell r="B2082" t="str">
            <v>MAXISEALER 300</v>
          </cell>
          <cell r="C2082" t="str">
            <v>gal</v>
          </cell>
          <cell r="D2082">
            <v>6.55</v>
          </cell>
          <cell r="E2082">
            <v>0</v>
          </cell>
          <cell r="F2082">
            <v>0</v>
          </cell>
        </row>
        <row r="2083">
          <cell r="A2083">
            <v>2080</v>
          </cell>
          <cell r="B2083" t="str">
            <v>MAXISTICK 580</v>
          </cell>
          <cell r="C2083" t="str">
            <v>Lt</v>
          </cell>
          <cell r="D2083">
            <v>32.29</v>
          </cell>
          <cell r="E2083">
            <v>0</v>
          </cell>
          <cell r="F2083">
            <v>0</v>
          </cell>
        </row>
        <row r="2084">
          <cell r="A2084" t="str">
            <v>xxxxxxxxxxxxxx</v>
          </cell>
          <cell r="B2084" t="str">
            <v>xxxxxxxxxxxxxxxxxxxxxxxxxxxxxxxxxxxxxxxxxxxxxxx</v>
          </cell>
          <cell r="C2084" t="str">
            <v>xxxxxxxxxxxxxx</v>
          </cell>
          <cell r="D2084" t="str">
            <v>xxxxxxxxxxxx</v>
          </cell>
          <cell r="E2084" t="str">
            <v>xxxxxxxxxxxx</v>
          </cell>
          <cell r="F2084" t="str">
            <v>xxxxxxxxxx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ow r="6">
          <cell r="C6" t="str">
            <v>Hojas totales APUS</v>
          </cell>
        </row>
      </sheetData>
      <sheetData sheetId="14"/>
      <sheetData sheetId="15"/>
      <sheetData sheetId="16">
        <row r="6">
          <cell r="C6" t="str">
            <v>Hojas totales APUS</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C6" t="str">
            <v>Hojas totales APUS</v>
          </cell>
        </row>
      </sheetData>
      <sheetData sheetId="45"/>
      <sheetData sheetId="46"/>
      <sheetData sheetId="47">
        <row r="6">
          <cell r="C6" t="str">
            <v>Hojas totales APUS</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3">
          <cell r="B3">
            <v>0</v>
          </cell>
        </row>
      </sheetData>
      <sheetData sheetId="10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Mano de Obra 1"/>
      <sheetName val="Equipo"/>
      <sheetName val="detalles"/>
      <sheetName val="APU1"/>
      <sheetName val="Presupuesto"/>
      <sheetName val="Presupuesto (2)"/>
      <sheetName val="Mano_de_Obra_1"/>
      <sheetName val="Presupuesto_(2)"/>
    </sheetNames>
    <sheetDataSet>
      <sheetData sheetId="0" refreshError="1">
        <row r="3">
          <cell r="B3" t="str">
            <v>MATERIAL DE AA.PP</v>
          </cell>
        </row>
        <row r="4">
          <cell r="A4">
            <v>200</v>
          </cell>
          <cell r="B4" t="str">
            <v>TUBERIA DE PVC PRESIÓN U/Z  D= 90mm    0.8MPa</v>
          </cell>
          <cell r="C4" t="str">
            <v>MTS</v>
          </cell>
          <cell r="D4">
            <v>32</v>
          </cell>
          <cell r="E4">
            <v>0</v>
          </cell>
          <cell r="F4">
            <v>4.83</v>
          </cell>
        </row>
        <row r="5">
          <cell r="A5">
            <v>300</v>
          </cell>
          <cell r="B5" t="str">
            <v>TUBERIA DE PVC PRESIÓN U/Z  D= 75mm    0.8MPa</v>
          </cell>
          <cell r="C5" t="str">
            <v>MTS</v>
          </cell>
          <cell r="D5">
            <v>8</v>
          </cell>
          <cell r="E5">
            <v>0</v>
          </cell>
          <cell r="F5">
            <v>3.27</v>
          </cell>
        </row>
        <row r="6">
          <cell r="A6">
            <v>400</v>
          </cell>
          <cell r="B6" t="str">
            <v>TUBERIA DE PVC PRESIÓN U/Z  D= 63mm    0.8MPa</v>
          </cell>
          <cell r="C6" t="str">
            <v>MTS</v>
          </cell>
          <cell r="D6">
            <v>178</v>
          </cell>
          <cell r="E6">
            <v>0</v>
          </cell>
          <cell r="F6">
            <v>2.61</v>
          </cell>
        </row>
        <row r="7">
          <cell r="A7">
            <v>500</v>
          </cell>
          <cell r="B7" t="str">
            <v>TUBERIA DE PVC PRESIÓN ROSC. D= 2"</v>
          </cell>
          <cell r="C7" t="str">
            <v>MTS</v>
          </cell>
          <cell r="D7">
            <v>42</v>
          </cell>
          <cell r="E7">
            <v>0</v>
          </cell>
          <cell r="F7">
            <v>5.07</v>
          </cell>
        </row>
        <row r="8">
          <cell r="A8">
            <v>600</v>
          </cell>
          <cell r="B8" t="str">
            <v>TUBERIA DE PVC PRESIÓN ROSC. D= 1 1/2"</v>
          </cell>
          <cell r="C8" t="str">
            <v>MTS</v>
          </cell>
          <cell r="D8">
            <v>212</v>
          </cell>
          <cell r="E8">
            <v>0</v>
          </cell>
          <cell r="F8">
            <v>4.03</v>
          </cell>
        </row>
        <row r="9">
          <cell r="A9">
            <v>800</v>
          </cell>
          <cell r="B9" t="str">
            <v>TUBERIA DE PVC PRESIÓN ROSC. D= 1"</v>
          </cell>
          <cell r="C9" t="str">
            <v>MTS</v>
          </cell>
          <cell r="D9">
            <v>240</v>
          </cell>
          <cell r="E9">
            <v>0</v>
          </cell>
          <cell r="F9">
            <v>2.57</v>
          </cell>
        </row>
        <row r="10">
          <cell r="A10">
            <v>900</v>
          </cell>
          <cell r="B10" t="str">
            <v>TUBERIA DE PVC PRESIÓN ROSC. D= 3/4"</v>
          </cell>
          <cell r="C10" t="str">
            <v>MTS</v>
          </cell>
          <cell r="D10">
            <v>160</v>
          </cell>
          <cell r="E10">
            <v>0</v>
          </cell>
          <cell r="F10">
            <v>1.1499999999999999</v>
          </cell>
        </row>
        <row r="11">
          <cell r="A11">
            <v>1000</v>
          </cell>
          <cell r="B11" t="str">
            <v>TUBERIA DE PVC PRESIÓN ROSC. D= 1/2"</v>
          </cell>
          <cell r="C11" t="str">
            <v>MTS</v>
          </cell>
          <cell r="D11">
            <v>42</v>
          </cell>
          <cell r="E11">
            <v>0</v>
          </cell>
          <cell r="F11">
            <v>0.84</v>
          </cell>
        </row>
        <row r="12">
          <cell r="D12">
            <v>914</v>
          </cell>
        </row>
        <row r="14">
          <cell r="B14" t="str">
            <v>ACCESORIOS  TUBERÍA U/Z</v>
          </cell>
        </row>
        <row r="15">
          <cell r="A15">
            <v>102</v>
          </cell>
          <cell r="B15" t="str">
            <v>CODO PVC  EC    D=90mm x 90O</v>
          </cell>
          <cell r="C15" t="str">
            <v>U</v>
          </cell>
          <cell r="D15">
            <v>2</v>
          </cell>
          <cell r="E15">
            <v>0</v>
          </cell>
          <cell r="F15">
            <v>6.9</v>
          </cell>
        </row>
        <row r="16">
          <cell r="A16">
            <v>103</v>
          </cell>
          <cell r="B16" t="str">
            <v>CODO PVC  EC    D=75mm x 90O</v>
          </cell>
          <cell r="C16" t="str">
            <v>U</v>
          </cell>
          <cell r="D16">
            <v>2</v>
          </cell>
          <cell r="E16">
            <v>0</v>
          </cell>
          <cell r="F16">
            <v>5.19</v>
          </cell>
        </row>
        <row r="17">
          <cell r="A17">
            <v>104</v>
          </cell>
          <cell r="B17" t="str">
            <v>CODO PVC  EC    D=63mm x 90O</v>
          </cell>
          <cell r="C17" t="str">
            <v>U</v>
          </cell>
          <cell r="D17">
            <v>3</v>
          </cell>
          <cell r="E17">
            <v>0</v>
          </cell>
          <cell r="F17">
            <v>1.67</v>
          </cell>
        </row>
        <row r="18">
          <cell r="A18">
            <v>105</v>
          </cell>
          <cell r="B18" t="str">
            <v>REDUCTOR 1  BUJE  EC  90mm A 75mm</v>
          </cell>
          <cell r="C18" t="str">
            <v>U</v>
          </cell>
          <cell r="D18">
            <v>2</v>
          </cell>
          <cell r="E18">
            <v>0</v>
          </cell>
          <cell r="F18">
            <v>5.0599999999999996</v>
          </cell>
        </row>
        <row r="19">
          <cell r="A19">
            <v>106</v>
          </cell>
          <cell r="B19" t="str">
            <v>REDUCTOR 1  BUJE  EC  90mm A 63mm</v>
          </cell>
          <cell r="C19" t="str">
            <v>U</v>
          </cell>
          <cell r="D19">
            <v>4</v>
          </cell>
          <cell r="E19">
            <v>0</v>
          </cell>
          <cell r="F19">
            <v>5.0599999999999996</v>
          </cell>
        </row>
        <row r="20">
          <cell r="A20">
            <v>107</v>
          </cell>
          <cell r="B20" t="str">
            <v>REDUCTOR 1  BUJE EC  75mm A 63mm</v>
          </cell>
          <cell r="C20" t="str">
            <v>U</v>
          </cell>
          <cell r="D20">
            <v>0</v>
          </cell>
          <cell r="E20">
            <v>0</v>
          </cell>
          <cell r="F20">
            <v>1.86</v>
          </cell>
        </row>
        <row r="21">
          <cell r="A21">
            <v>108</v>
          </cell>
          <cell r="B21" t="str">
            <v>ADAPTADOR   1   H   CR   EC   63mm x 2"</v>
          </cell>
          <cell r="C21" t="str">
            <v>U</v>
          </cell>
          <cell r="D21">
            <v>3</v>
          </cell>
          <cell r="E21">
            <v>0</v>
          </cell>
          <cell r="F21">
            <v>2.34</v>
          </cell>
        </row>
        <row r="22">
          <cell r="A22">
            <v>109</v>
          </cell>
          <cell r="B22" t="str">
            <v>CODO PVC  EC    D=90mm x 45O</v>
          </cell>
          <cell r="C22" t="str">
            <v>U</v>
          </cell>
          <cell r="D22">
            <v>2</v>
          </cell>
          <cell r="E22">
            <v>0</v>
          </cell>
          <cell r="F22">
            <v>6.86</v>
          </cell>
        </row>
        <row r="23">
          <cell r="A23">
            <v>110</v>
          </cell>
          <cell r="B23" t="str">
            <v>CODO PVC  EC    D=75mm x 45O</v>
          </cell>
          <cell r="C23" t="str">
            <v>U</v>
          </cell>
          <cell r="D23">
            <v>2</v>
          </cell>
          <cell r="E23">
            <v>0</v>
          </cell>
          <cell r="F23">
            <v>2.66</v>
          </cell>
        </row>
        <row r="24">
          <cell r="A24">
            <v>111</v>
          </cell>
          <cell r="B24" t="str">
            <v>CODO PVC  EC    D=63mm x 45O</v>
          </cell>
          <cell r="C24" t="str">
            <v>U</v>
          </cell>
          <cell r="D24">
            <v>4</v>
          </cell>
          <cell r="E24">
            <v>0</v>
          </cell>
          <cell r="F24">
            <v>2.12</v>
          </cell>
        </row>
        <row r="25">
          <cell r="A25">
            <v>112</v>
          </cell>
          <cell r="B25" t="str">
            <v>ADAPTADOR   M   CR   EC   110mm x 4"</v>
          </cell>
          <cell r="C25" t="str">
            <v>U</v>
          </cell>
          <cell r="D25">
            <v>0</v>
          </cell>
          <cell r="E25">
            <v>0</v>
          </cell>
          <cell r="F25">
            <v>6.61</v>
          </cell>
        </row>
        <row r="26">
          <cell r="A26">
            <v>113</v>
          </cell>
          <cell r="B26" t="str">
            <v>ADAPTADOR   M   CR   EC   75mm x 3"</v>
          </cell>
          <cell r="C26" t="str">
            <v>U</v>
          </cell>
          <cell r="D26">
            <v>8</v>
          </cell>
          <cell r="E26">
            <v>0</v>
          </cell>
          <cell r="F26">
            <v>6.15</v>
          </cell>
        </row>
        <row r="27">
          <cell r="A27">
            <v>114</v>
          </cell>
          <cell r="B27" t="str">
            <v>ADAPTADOR   M   CR   EC   75mm x 2"</v>
          </cell>
          <cell r="C27" t="str">
            <v>U</v>
          </cell>
          <cell r="D27">
            <v>2</v>
          </cell>
          <cell r="E27">
            <v>0</v>
          </cell>
          <cell r="F27">
            <v>3.82</v>
          </cell>
        </row>
        <row r="28">
          <cell r="A28">
            <v>115</v>
          </cell>
          <cell r="B28" t="str">
            <v>ADAPTADOR   M   CR   EC   63mm x 2"</v>
          </cell>
          <cell r="C28" t="str">
            <v>U</v>
          </cell>
          <cell r="D28">
            <v>2</v>
          </cell>
          <cell r="E28">
            <v>0</v>
          </cell>
          <cell r="F28">
            <v>2.4700000000000002</v>
          </cell>
        </row>
        <row r="29">
          <cell r="A29">
            <v>116</v>
          </cell>
          <cell r="B29" t="str">
            <v>ADAPTADOR   ASTM-ISO  1  EC   3" x 90mm</v>
          </cell>
          <cell r="C29" t="str">
            <v>U</v>
          </cell>
          <cell r="D29">
            <v>2</v>
          </cell>
          <cell r="E29">
            <v>0</v>
          </cell>
          <cell r="F29">
            <v>2.1800000000000002</v>
          </cell>
        </row>
        <row r="30">
          <cell r="A30">
            <v>117</v>
          </cell>
          <cell r="B30" t="str">
            <v>ADAPTADOR   ASTM-ISO  1  EC   2" x 63mm</v>
          </cell>
          <cell r="C30" t="str">
            <v>U</v>
          </cell>
          <cell r="D30">
            <v>2</v>
          </cell>
          <cell r="E30">
            <v>0</v>
          </cell>
          <cell r="F30">
            <v>1.96</v>
          </cell>
        </row>
        <row r="31">
          <cell r="A31">
            <v>118</v>
          </cell>
          <cell r="B31" t="str">
            <v>TEE   1     EC  90mm</v>
          </cell>
          <cell r="C31" t="str">
            <v>U</v>
          </cell>
          <cell r="D31">
            <v>1</v>
          </cell>
          <cell r="E31">
            <v>0</v>
          </cell>
          <cell r="F31">
            <v>9.27</v>
          </cell>
        </row>
        <row r="32">
          <cell r="A32">
            <v>119</v>
          </cell>
          <cell r="B32" t="str">
            <v>TEE   1     EC  75mm</v>
          </cell>
          <cell r="C32" t="str">
            <v>U</v>
          </cell>
          <cell r="D32">
            <v>0</v>
          </cell>
          <cell r="E32">
            <v>0</v>
          </cell>
          <cell r="F32">
            <v>3.83</v>
          </cell>
        </row>
        <row r="33">
          <cell r="A33">
            <v>120</v>
          </cell>
          <cell r="B33" t="str">
            <v>TEE   1     EC  63mm</v>
          </cell>
          <cell r="C33" t="str">
            <v>U</v>
          </cell>
          <cell r="D33">
            <v>5</v>
          </cell>
          <cell r="E33">
            <v>0</v>
          </cell>
          <cell r="F33">
            <v>3.53</v>
          </cell>
        </row>
        <row r="34">
          <cell r="A34">
            <v>121</v>
          </cell>
          <cell r="B34" t="str">
            <v>TEE  REDUCTORA   EC  90  A  63 mm</v>
          </cell>
          <cell r="C34" t="str">
            <v>U</v>
          </cell>
          <cell r="D34">
            <v>1</v>
          </cell>
          <cell r="E34">
            <v>0</v>
          </cell>
          <cell r="F34">
            <v>12.6</v>
          </cell>
        </row>
        <row r="35">
          <cell r="A35">
            <v>122</v>
          </cell>
          <cell r="B35" t="str">
            <v>TEE  REDUCTORA   EC  63  A  20 mm</v>
          </cell>
          <cell r="C35" t="str">
            <v>U</v>
          </cell>
          <cell r="D35">
            <v>6</v>
          </cell>
          <cell r="E35">
            <v>0</v>
          </cell>
          <cell r="F35">
            <v>3.53</v>
          </cell>
        </row>
        <row r="36">
          <cell r="A36">
            <v>123</v>
          </cell>
          <cell r="B36" t="str">
            <v>UNIÓN  CC   EC  75mm</v>
          </cell>
          <cell r="C36" t="str">
            <v>U</v>
          </cell>
          <cell r="D36">
            <v>2</v>
          </cell>
          <cell r="E36">
            <v>0</v>
          </cell>
          <cell r="F36">
            <v>1.94</v>
          </cell>
        </row>
        <row r="37">
          <cell r="A37">
            <v>124</v>
          </cell>
          <cell r="B37" t="str">
            <v>UNIÓN  CC   EC  63mm</v>
          </cell>
          <cell r="C37" t="str">
            <v>U</v>
          </cell>
          <cell r="D37">
            <v>2</v>
          </cell>
          <cell r="E37">
            <v>0</v>
          </cell>
          <cell r="F37">
            <v>2.83</v>
          </cell>
        </row>
        <row r="39">
          <cell r="B39" t="str">
            <v>ACCESORIOS DE RED E/C</v>
          </cell>
        </row>
        <row r="40">
          <cell r="A40">
            <v>140</v>
          </cell>
          <cell r="B40" t="str">
            <v>ACCESORIOS DE  PVC DE U/Z  90mm</v>
          </cell>
          <cell r="C40" t="str">
            <v>U</v>
          </cell>
          <cell r="D40">
            <v>32</v>
          </cell>
          <cell r="E40">
            <v>0</v>
          </cell>
          <cell r="F40">
            <v>0.97</v>
          </cell>
        </row>
        <row r="41">
          <cell r="A41">
            <v>150</v>
          </cell>
          <cell r="B41" t="str">
            <v>ACCESORIOS DE  PVC DE U/Z  75mm</v>
          </cell>
          <cell r="C41" t="str">
            <v>U</v>
          </cell>
          <cell r="D41">
            <v>8</v>
          </cell>
          <cell r="E41">
            <v>0</v>
          </cell>
          <cell r="F41">
            <v>0.97</v>
          </cell>
        </row>
        <row r="42">
          <cell r="A42">
            <v>160</v>
          </cell>
          <cell r="B42" t="str">
            <v>ACCESORIOS DE  PVC DE U/Z  63mm</v>
          </cell>
          <cell r="C42" t="str">
            <v>U</v>
          </cell>
          <cell r="D42">
            <v>178</v>
          </cell>
          <cell r="E42">
            <v>0</v>
          </cell>
          <cell r="F42">
            <v>0.97</v>
          </cell>
        </row>
        <row r="43">
          <cell r="D43">
            <v>218</v>
          </cell>
        </row>
        <row r="45">
          <cell r="A45" t="str">
            <v>400-05</v>
          </cell>
          <cell r="B45" t="str">
            <v>TUBERÍA  ACOMETIDA</v>
          </cell>
          <cell r="C45" t="str">
            <v>glb</v>
          </cell>
          <cell r="D45">
            <v>1</v>
          </cell>
          <cell r="E45">
            <v>0</v>
          </cell>
          <cell r="F45">
            <v>622.62</v>
          </cell>
        </row>
        <row r="46">
          <cell r="A46">
            <v>400</v>
          </cell>
          <cell r="B46" t="str">
            <v>TUBERIA DE PVC PRESIÓN U/Z  D= 63mm    0.8MPa</v>
          </cell>
          <cell r="C46" t="str">
            <v>MTS</v>
          </cell>
          <cell r="D46">
            <v>194</v>
          </cell>
          <cell r="E46">
            <v>0</v>
          </cell>
          <cell r="F46">
            <v>2.61</v>
          </cell>
        </row>
        <row r="47">
          <cell r="A47">
            <v>500</v>
          </cell>
          <cell r="B47" t="str">
            <v>TUBERIA DE PVC PRESIÓN ROSC. D= 2"</v>
          </cell>
          <cell r="C47" t="str">
            <v>MTS</v>
          </cell>
          <cell r="D47">
            <v>18</v>
          </cell>
          <cell r="E47">
            <v>0</v>
          </cell>
          <cell r="F47">
            <v>5.07</v>
          </cell>
        </row>
        <row r="48">
          <cell r="A48">
            <v>800</v>
          </cell>
          <cell r="B48" t="str">
            <v>TUBERIA DE PVC PRESIÓN ROSC. D= 1"</v>
          </cell>
          <cell r="C48" t="str">
            <v>MTS</v>
          </cell>
          <cell r="D48">
            <v>36</v>
          </cell>
          <cell r="E48">
            <v>0</v>
          </cell>
          <cell r="F48">
            <v>2.57</v>
          </cell>
        </row>
        <row r="49">
          <cell r="A49">
            <v>1000</v>
          </cell>
          <cell r="B49" t="str">
            <v>TUBERIA DE PVC PRESIÓN ROSC. D= 1/2"</v>
          </cell>
          <cell r="C49" t="str">
            <v>MTS</v>
          </cell>
          <cell r="D49">
            <v>2</v>
          </cell>
          <cell r="E49">
            <v>0</v>
          </cell>
          <cell r="F49">
            <v>0.84</v>
          </cell>
        </row>
        <row r="50">
          <cell r="D50">
            <v>250</v>
          </cell>
        </row>
        <row r="52">
          <cell r="A52" t="str">
            <v>1050-01</v>
          </cell>
          <cell r="B52" t="str">
            <v>ACCESORIOS  ACOMETIDA</v>
          </cell>
          <cell r="C52" t="str">
            <v>GLB</v>
          </cell>
          <cell r="D52">
            <v>250</v>
          </cell>
          <cell r="E52">
            <v>0</v>
          </cell>
          <cell r="F52">
            <v>0.92</v>
          </cell>
        </row>
        <row r="53">
          <cell r="B53" t="str">
            <v>CODO PVC  EC    D=63mm x 90O</v>
          </cell>
          <cell r="C53" t="str">
            <v>U</v>
          </cell>
          <cell r="D53">
            <v>4</v>
          </cell>
          <cell r="E53">
            <v>0</v>
          </cell>
          <cell r="F53">
            <v>1.67</v>
          </cell>
        </row>
        <row r="54">
          <cell r="B54" t="str">
            <v>CODO PVC  EC    D=63mm x 45O</v>
          </cell>
          <cell r="C54" t="str">
            <v>U</v>
          </cell>
          <cell r="D54">
            <v>2</v>
          </cell>
          <cell r="E54">
            <v>0</v>
          </cell>
          <cell r="F54">
            <v>2.12</v>
          </cell>
        </row>
        <row r="55">
          <cell r="B55" t="str">
            <v>TEE   1     EC  63mm</v>
          </cell>
          <cell r="C55" t="str">
            <v>U</v>
          </cell>
          <cell r="D55">
            <v>1</v>
          </cell>
          <cell r="E55">
            <v>0</v>
          </cell>
          <cell r="F55">
            <v>3.53</v>
          </cell>
        </row>
        <row r="56">
          <cell r="B56" t="str">
            <v>ADAPTADOR   1   H   CR   EC   63mm x 2"</v>
          </cell>
          <cell r="C56" t="str">
            <v>U</v>
          </cell>
          <cell r="D56">
            <v>2</v>
          </cell>
          <cell r="E56">
            <v>0</v>
          </cell>
          <cell r="F56">
            <v>2.34</v>
          </cell>
        </row>
        <row r="57">
          <cell r="B57" t="str">
            <v xml:space="preserve">TEE 1 R/R   POLIPROPILENO  2" </v>
          </cell>
          <cell r="C57" t="str">
            <v>U</v>
          </cell>
          <cell r="D57">
            <v>2</v>
          </cell>
          <cell r="E57">
            <v>0</v>
          </cell>
          <cell r="F57">
            <v>6.72</v>
          </cell>
        </row>
        <row r="58">
          <cell r="B58" t="str">
            <v>UNIÓN   UNIVERSAL  1  R/R    POLIPROPILENO   2"</v>
          </cell>
          <cell r="C58" t="str">
            <v>U</v>
          </cell>
          <cell r="D58">
            <v>1</v>
          </cell>
          <cell r="E58">
            <v>0</v>
          </cell>
          <cell r="F58">
            <v>12.92</v>
          </cell>
        </row>
        <row r="59">
          <cell r="B59" t="str">
            <v>CODO 1 R/R   H   POLIPROPILENO  2" x 90O</v>
          </cell>
          <cell r="C59" t="str">
            <v>U</v>
          </cell>
          <cell r="D59">
            <v>2</v>
          </cell>
          <cell r="E59">
            <v>0</v>
          </cell>
          <cell r="F59">
            <v>4.59</v>
          </cell>
        </row>
        <row r="60">
          <cell r="B60" t="str">
            <v>CODO 1 R/R   H   POLIPROPILENO  1" x 90O</v>
          </cell>
          <cell r="C60" t="str">
            <v>U</v>
          </cell>
          <cell r="D60">
            <v>5</v>
          </cell>
          <cell r="E60">
            <v>0</v>
          </cell>
          <cell r="F60">
            <v>1.33</v>
          </cell>
        </row>
        <row r="61">
          <cell r="B61" t="str">
            <v xml:space="preserve">REDUCTOR  1 BUJE  PP R  2" x 1" </v>
          </cell>
          <cell r="C61" t="str">
            <v>U</v>
          </cell>
          <cell r="D61">
            <v>5</v>
          </cell>
          <cell r="E61">
            <v>0</v>
          </cell>
          <cell r="F61">
            <v>1.2</v>
          </cell>
        </row>
        <row r="62">
          <cell r="B62" t="str">
            <v>REDUCTOR  1  BUJE PP  R  1" x 1/2"</v>
          </cell>
          <cell r="C62" t="str">
            <v>U</v>
          </cell>
          <cell r="D62">
            <v>1</v>
          </cell>
          <cell r="E62">
            <v>0</v>
          </cell>
          <cell r="F62">
            <v>0.68</v>
          </cell>
        </row>
        <row r="63">
          <cell r="B63" t="str">
            <v xml:space="preserve">UNIÓN RED.  1  R/R  POLIPROPILENO  1" x 1/2" </v>
          </cell>
          <cell r="C63" t="str">
            <v>U</v>
          </cell>
          <cell r="D63">
            <v>1</v>
          </cell>
          <cell r="E63">
            <v>0</v>
          </cell>
          <cell r="F63">
            <v>1.19</v>
          </cell>
        </row>
        <row r="64">
          <cell r="B64" t="str">
            <v>UNIÓN   1  R/R    POLIPROPILENO   2"</v>
          </cell>
          <cell r="C64" t="str">
            <v>U</v>
          </cell>
          <cell r="D64">
            <v>3</v>
          </cell>
          <cell r="E64">
            <v>0</v>
          </cell>
          <cell r="F64">
            <v>2.39</v>
          </cell>
        </row>
        <row r="65">
          <cell r="B65" t="str">
            <v>UNIÓN   1  R/R    POLIPROPILENO   1"</v>
          </cell>
          <cell r="C65" t="str">
            <v>U</v>
          </cell>
          <cell r="D65">
            <v>5</v>
          </cell>
          <cell r="E65">
            <v>0</v>
          </cell>
          <cell r="F65">
            <v>1.02</v>
          </cell>
        </row>
        <row r="66">
          <cell r="B66" t="str">
            <v xml:space="preserve">FLOTADOR  D=1" </v>
          </cell>
          <cell r="C66" t="str">
            <v>U</v>
          </cell>
          <cell r="D66">
            <v>2</v>
          </cell>
          <cell r="E66">
            <v>0</v>
          </cell>
          <cell r="F66">
            <v>27.42</v>
          </cell>
        </row>
        <row r="67">
          <cell r="B67" t="str">
            <v xml:space="preserve">FLOTADOR  D=1/2" </v>
          </cell>
          <cell r="C67" t="str">
            <v>U</v>
          </cell>
          <cell r="D67">
            <v>1</v>
          </cell>
          <cell r="E67">
            <v>0</v>
          </cell>
          <cell r="F67">
            <v>15.3</v>
          </cell>
        </row>
        <row r="68">
          <cell r="B68" t="str">
            <v xml:space="preserve">VALVULA DE COMPUERTA  BRONCE ROSC   D : 2 </v>
          </cell>
          <cell r="C68" t="str">
            <v xml:space="preserve">U </v>
          </cell>
          <cell r="D68">
            <v>1</v>
          </cell>
          <cell r="E68">
            <v>0</v>
          </cell>
          <cell r="F68">
            <v>24.85</v>
          </cell>
        </row>
        <row r="69">
          <cell r="B69" t="str">
            <v>VALVULA DE COMPUERTA ROSC BRONCE   D : 1</v>
          </cell>
          <cell r="C69" t="str">
            <v xml:space="preserve">U </v>
          </cell>
          <cell r="D69">
            <v>2</v>
          </cell>
          <cell r="E69">
            <v>0</v>
          </cell>
          <cell r="F69">
            <v>10.49</v>
          </cell>
        </row>
        <row r="70">
          <cell r="B70" t="str">
            <v>KALIPEGA</v>
          </cell>
          <cell r="C70" t="str">
            <v>GALÓN</v>
          </cell>
          <cell r="D70">
            <v>0.25</v>
          </cell>
          <cell r="E70">
            <v>0</v>
          </cell>
          <cell r="F70">
            <v>27.58</v>
          </cell>
        </row>
        <row r="71">
          <cell r="B71" t="str">
            <v>POLILIMPIA</v>
          </cell>
          <cell r="C71" t="str">
            <v>GALÓN</v>
          </cell>
          <cell r="D71">
            <v>0.25</v>
          </cell>
          <cell r="E71">
            <v>0</v>
          </cell>
          <cell r="F71">
            <v>15.95</v>
          </cell>
        </row>
        <row r="72">
          <cell r="B72" t="str">
            <v>PASTA POLIMEX   125cc</v>
          </cell>
          <cell r="C72" t="str">
            <v>UNIDAD</v>
          </cell>
          <cell r="D72">
            <v>5</v>
          </cell>
          <cell r="E72">
            <v>0</v>
          </cell>
          <cell r="F72">
            <v>8.08</v>
          </cell>
        </row>
        <row r="73">
          <cell r="B73" t="str">
            <v>TEFLON EN CINTA (ROJO)</v>
          </cell>
          <cell r="C73" t="str">
            <v>UNIDAD</v>
          </cell>
          <cell r="D73">
            <v>25</v>
          </cell>
          <cell r="E73">
            <v>0</v>
          </cell>
          <cell r="F73">
            <v>0.23</v>
          </cell>
        </row>
        <row r="75">
          <cell r="B75" t="str">
            <v>ACCESORIOS TUBERÍA PRESIÓN ROSCADA</v>
          </cell>
        </row>
        <row r="76">
          <cell r="A76">
            <v>1100</v>
          </cell>
          <cell r="B76" t="str">
            <v>CODO  1  ROSCABLE CED.40  D: 2 " x 90</v>
          </cell>
          <cell r="C76" t="str">
            <v>UNIDAD</v>
          </cell>
          <cell r="D76">
            <v>1</v>
          </cell>
          <cell r="E76">
            <v>0</v>
          </cell>
          <cell r="F76">
            <v>4.55</v>
          </cell>
        </row>
        <row r="77">
          <cell r="A77">
            <v>1200</v>
          </cell>
          <cell r="B77" t="str">
            <v>CODO  1  ROSCABLE CED.40  D: 1-1/2 " x 90</v>
          </cell>
          <cell r="C77" t="str">
            <v>UNIDAD</v>
          </cell>
          <cell r="D77">
            <v>0</v>
          </cell>
          <cell r="E77">
            <v>0</v>
          </cell>
          <cell r="F77">
            <v>3.75</v>
          </cell>
        </row>
        <row r="78">
          <cell r="A78">
            <v>1300</v>
          </cell>
          <cell r="B78" t="str">
            <v>CODO  1  ROSCABLE CED.40  D: 1-1/4 " x 90</v>
          </cell>
          <cell r="C78" t="str">
            <v>UNIDAD</v>
          </cell>
          <cell r="D78">
            <v>0</v>
          </cell>
          <cell r="E78">
            <v>0</v>
          </cell>
          <cell r="F78">
            <v>2.5099999999999998</v>
          </cell>
        </row>
        <row r="79">
          <cell r="A79">
            <v>1400</v>
          </cell>
          <cell r="B79" t="str">
            <v>CODO  1  ROSCABLE CED.40  D: 1 " x 90</v>
          </cell>
          <cell r="C79" t="str">
            <v>UNIDAD</v>
          </cell>
          <cell r="D79">
            <v>1</v>
          </cell>
          <cell r="E79">
            <v>0</v>
          </cell>
          <cell r="F79">
            <v>2.34</v>
          </cell>
        </row>
        <row r="80">
          <cell r="A80">
            <v>1500</v>
          </cell>
          <cell r="B80" t="str">
            <v>CODO  1  ROSCABLE CED.40  D: 3/4 " x 90</v>
          </cell>
          <cell r="C80" t="str">
            <v>UNIDAD</v>
          </cell>
          <cell r="D80">
            <v>0</v>
          </cell>
          <cell r="E80">
            <v>0</v>
          </cell>
          <cell r="F80">
            <v>0.93</v>
          </cell>
        </row>
        <row r="81">
          <cell r="A81">
            <v>1600</v>
          </cell>
          <cell r="B81" t="str">
            <v>CODO  1  ROSCABLE CED.40  D: 1/2 " x 90</v>
          </cell>
          <cell r="C81" t="str">
            <v>UNIDAD</v>
          </cell>
          <cell r="D81">
            <v>0</v>
          </cell>
          <cell r="E81">
            <v>0</v>
          </cell>
          <cell r="F81">
            <v>0.48</v>
          </cell>
        </row>
        <row r="82">
          <cell r="A82">
            <v>1700</v>
          </cell>
          <cell r="B82" t="str">
            <v>REDUCTOR  1  ROSCABLE CED.40  D: 2 " x 1-1/2"</v>
          </cell>
          <cell r="C82" t="str">
            <v>UNIDAD</v>
          </cell>
          <cell r="D82">
            <v>2</v>
          </cell>
          <cell r="E82">
            <v>0</v>
          </cell>
          <cell r="F82">
            <v>2.75</v>
          </cell>
        </row>
        <row r="83">
          <cell r="A83">
            <v>1800</v>
          </cell>
          <cell r="B83" t="str">
            <v>REDUCTOR  1  ROSCABLE CED.40  D: 2 " x 1"</v>
          </cell>
          <cell r="C83" t="str">
            <v>UNIDAD</v>
          </cell>
          <cell r="D83">
            <v>3</v>
          </cell>
          <cell r="E83">
            <v>0</v>
          </cell>
          <cell r="F83">
            <v>2.75</v>
          </cell>
        </row>
        <row r="84">
          <cell r="A84">
            <v>1900</v>
          </cell>
          <cell r="B84" t="str">
            <v>REDUCTOR  1  ROSCABLE CED.40  D: 1-1/2 " x 1-1/4"</v>
          </cell>
          <cell r="C84" t="str">
            <v>UNIDAD</v>
          </cell>
          <cell r="D84">
            <v>2</v>
          </cell>
          <cell r="E84">
            <v>0</v>
          </cell>
          <cell r="F84">
            <v>2.48</v>
          </cell>
        </row>
        <row r="85">
          <cell r="A85">
            <v>2000</v>
          </cell>
          <cell r="B85" t="str">
            <v>UNIÓN UNIVERSAL PVC  D=4"</v>
          </cell>
          <cell r="C85" t="str">
            <v>UNIDAD</v>
          </cell>
          <cell r="D85">
            <v>0</v>
          </cell>
          <cell r="E85">
            <v>0</v>
          </cell>
          <cell r="F85">
            <v>28.13</v>
          </cell>
        </row>
        <row r="86">
          <cell r="A86">
            <v>2100</v>
          </cell>
          <cell r="B86" t="str">
            <v>UNIÓN UNIVERSAL PVC  D=3"</v>
          </cell>
          <cell r="C86" t="str">
            <v>UNIDAD</v>
          </cell>
          <cell r="D86">
            <v>2</v>
          </cell>
          <cell r="E86">
            <v>0</v>
          </cell>
          <cell r="F86">
            <v>25.52</v>
          </cell>
        </row>
        <row r="87">
          <cell r="A87">
            <v>2200</v>
          </cell>
          <cell r="B87" t="str">
            <v>TEE  1  ROSCABLE  CED. 40  D=2"</v>
          </cell>
          <cell r="C87" t="str">
            <v>UNIDAD</v>
          </cell>
          <cell r="D87">
            <v>2</v>
          </cell>
          <cell r="E87">
            <v>0</v>
          </cell>
          <cell r="F87">
            <v>6.72</v>
          </cell>
        </row>
        <row r="88">
          <cell r="A88">
            <v>2300</v>
          </cell>
          <cell r="B88" t="str">
            <v>UNIÓN ROSCABLE  CED.80  D=2"</v>
          </cell>
          <cell r="C88" t="str">
            <v>UNIDAD</v>
          </cell>
          <cell r="D88">
            <v>3</v>
          </cell>
          <cell r="E88">
            <v>0</v>
          </cell>
          <cell r="F88">
            <v>12.57</v>
          </cell>
        </row>
        <row r="89">
          <cell r="A89">
            <v>2400</v>
          </cell>
          <cell r="B89" t="str">
            <v>CODO 1 R/R   H   POLIPROPILENO  2" x 90O</v>
          </cell>
          <cell r="C89" t="str">
            <v>UNIDAD</v>
          </cell>
          <cell r="D89">
            <v>22</v>
          </cell>
          <cell r="E89">
            <v>0</v>
          </cell>
          <cell r="F89">
            <v>4.59</v>
          </cell>
        </row>
        <row r="90">
          <cell r="A90">
            <v>2500</v>
          </cell>
          <cell r="B90" t="str">
            <v>CODO 1 R/R   H   POLIPROPILENO  1-1/2" x 90O</v>
          </cell>
          <cell r="C90" t="str">
            <v>UNIDAD</v>
          </cell>
          <cell r="D90">
            <v>24</v>
          </cell>
          <cell r="E90">
            <v>0</v>
          </cell>
          <cell r="F90">
            <v>3.09</v>
          </cell>
        </row>
        <row r="91">
          <cell r="A91">
            <v>2600</v>
          </cell>
          <cell r="B91" t="str">
            <v>CODO 1 R/R   H   POLIPROPILENO  1-1/4" x 90O</v>
          </cell>
          <cell r="C91" t="str">
            <v>UNIDAD</v>
          </cell>
          <cell r="D91">
            <v>1</v>
          </cell>
          <cell r="E91">
            <v>0</v>
          </cell>
          <cell r="F91">
            <v>3.52</v>
          </cell>
        </row>
        <row r="92">
          <cell r="A92">
            <v>2700</v>
          </cell>
          <cell r="B92" t="str">
            <v>CODO 1 R/R   H   POLIPROPILENO  1" x 90O</v>
          </cell>
          <cell r="C92" t="str">
            <v>UNIDAD</v>
          </cell>
          <cell r="D92">
            <v>40</v>
          </cell>
          <cell r="E92">
            <v>0</v>
          </cell>
          <cell r="F92">
            <v>1.33</v>
          </cell>
        </row>
        <row r="93">
          <cell r="A93">
            <v>2800</v>
          </cell>
          <cell r="B93" t="str">
            <v>CODO 1 R/R   H   POLIPROPILENO  3/4" x 90O</v>
          </cell>
          <cell r="C93" t="str">
            <v>UNIDAD</v>
          </cell>
          <cell r="D93">
            <v>34</v>
          </cell>
          <cell r="E93">
            <v>0</v>
          </cell>
          <cell r="F93">
            <v>0.68</v>
          </cell>
        </row>
        <row r="94">
          <cell r="A94">
            <v>2900</v>
          </cell>
          <cell r="B94" t="str">
            <v>CODO 1 R/R   H   POLIPROPILENO  1/2" x 90O</v>
          </cell>
          <cell r="C94" t="str">
            <v>UNIDAD</v>
          </cell>
          <cell r="D94">
            <v>28</v>
          </cell>
          <cell r="E94">
            <v>0</v>
          </cell>
          <cell r="F94">
            <v>0.37</v>
          </cell>
        </row>
        <row r="95">
          <cell r="A95">
            <v>3000</v>
          </cell>
          <cell r="B95" t="str">
            <v xml:space="preserve">TEE 1 R/R   POLIPROPILENO  2" </v>
          </cell>
          <cell r="C95" t="str">
            <v>UNIDAD</v>
          </cell>
          <cell r="D95">
            <v>6</v>
          </cell>
          <cell r="E95">
            <v>0</v>
          </cell>
          <cell r="F95">
            <v>5.89</v>
          </cell>
        </row>
        <row r="96">
          <cell r="A96">
            <v>3100</v>
          </cell>
          <cell r="B96" t="str">
            <v xml:space="preserve">TEE 1 R/R   POLIPROPILENO  1-1/2" </v>
          </cell>
          <cell r="C96" t="str">
            <v>UNIDAD</v>
          </cell>
          <cell r="D96">
            <v>34</v>
          </cell>
          <cell r="E96">
            <v>0</v>
          </cell>
          <cell r="F96">
            <v>3.34</v>
          </cell>
        </row>
        <row r="97">
          <cell r="A97">
            <v>3200</v>
          </cell>
          <cell r="B97" t="str">
            <v xml:space="preserve">TEE 1 R/R   POLIPROPILENO  1" </v>
          </cell>
          <cell r="C97" t="str">
            <v>UNIDAD</v>
          </cell>
          <cell r="D97">
            <v>9</v>
          </cell>
          <cell r="E97">
            <v>0</v>
          </cell>
          <cell r="F97">
            <v>1.5</v>
          </cell>
        </row>
        <row r="98">
          <cell r="A98">
            <v>3300</v>
          </cell>
          <cell r="B98" t="str">
            <v xml:space="preserve">TEE 1 R/R   POLIPROPILENO  3/4" </v>
          </cell>
          <cell r="C98" t="str">
            <v>UNIDAD</v>
          </cell>
          <cell r="D98">
            <v>4</v>
          </cell>
          <cell r="E98">
            <v>0</v>
          </cell>
          <cell r="F98">
            <v>0.76</v>
          </cell>
        </row>
        <row r="99">
          <cell r="A99">
            <v>3400</v>
          </cell>
          <cell r="B99" t="str">
            <v xml:space="preserve">REDUCTOR  1 BUJE  PP R  2" x 1-1/2" </v>
          </cell>
          <cell r="C99" t="str">
            <v>UNIDAD</v>
          </cell>
          <cell r="D99">
            <v>6</v>
          </cell>
          <cell r="E99">
            <v>0</v>
          </cell>
          <cell r="F99">
            <v>2.85</v>
          </cell>
        </row>
        <row r="100">
          <cell r="A100">
            <v>3500</v>
          </cell>
          <cell r="B100" t="str">
            <v xml:space="preserve">REDUCTOR  1 BUJE  PP R  2" x 1-1/4" </v>
          </cell>
          <cell r="C100" t="str">
            <v>UNIDAD</v>
          </cell>
          <cell r="D100">
            <v>0</v>
          </cell>
          <cell r="E100">
            <v>0</v>
          </cell>
          <cell r="F100">
            <v>2.12</v>
          </cell>
        </row>
        <row r="101">
          <cell r="A101">
            <v>3600</v>
          </cell>
          <cell r="B101" t="str">
            <v xml:space="preserve">REDUCTOR  1 BUJE  PP R  2" x 1" </v>
          </cell>
          <cell r="C101" t="str">
            <v>UNIDAD</v>
          </cell>
          <cell r="D101">
            <v>4</v>
          </cell>
          <cell r="E101">
            <v>0</v>
          </cell>
          <cell r="F101">
            <v>1.2</v>
          </cell>
        </row>
        <row r="102">
          <cell r="A102">
            <v>3700</v>
          </cell>
          <cell r="B102" t="str">
            <v xml:space="preserve">REDUCTOR  1 BUJE  PP R  2" x 1/2" </v>
          </cell>
          <cell r="C102" t="str">
            <v>UNIDAD</v>
          </cell>
          <cell r="D102">
            <v>0</v>
          </cell>
          <cell r="E102">
            <v>0</v>
          </cell>
          <cell r="F102">
            <v>1.94</v>
          </cell>
        </row>
        <row r="103">
          <cell r="A103">
            <v>3800</v>
          </cell>
          <cell r="B103" t="str">
            <v xml:space="preserve">REDUCTOR  1 BUJE  PP R 1-1/ 2" x 1-1/4" </v>
          </cell>
          <cell r="C103" t="str">
            <v>UNIDAD</v>
          </cell>
          <cell r="D103">
            <v>0</v>
          </cell>
          <cell r="E103">
            <v>0</v>
          </cell>
          <cell r="F103">
            <v>0.62</v>
          </cell>
        </row>
        <row r="104">
          <cell r="A104">
            <v>3900</v>
          </cell>
          <cell r="B104" t="str">
            <v xml:space="preserve">REDUCTOR  1 BUJE  PP R 1-1/ 2" x 1" </v>
          </cell>
          <cell r="C104" t="str">
            <v>UNIDAD</v>
          </cell>
          <cell r="D104">
            <v>15</v>
          </cell>
          <cell r="E104">
            <v>0</v>
          </cell>
          <cell r="F104">
            <v>0.76</v>
          </cell>
        </row>
        <row r="105">
          <cell r="A105">
            <v>4000</v>
          </cell>
          <cell r="B105" t="str">
            <v xml:space="preserve">REDUCTOR  1 BUJE  PP R 1-1/ 2" x 3/4" </v>
          </cell>
          <cell r="C105" t="str">
            <v>UNIDAD</v>
          </cell>
          <cell r="D105">
            <v>2</v>
          </cell>
          <cell r="E105">
            <v>0</v>
          </cell>
          <cell r="F105">
            <v>0.94</v>
          </cell>
        </row>
        <row r="106">
          <cell r="A106">
            <v>4100</v>
          </cell>
          <cell r="B106" t="str">
            <v xml:space="preserve">REDUCTOR  1 BUJE  PP R 1-1/ 2" x 1/2" </v>
          </cell>
          <cell r="C106" t="str">
            <v>UNIDAD</v>
          </cell>
          <cell r="D106">
            <v>12</v>
          </cell>
          <cell r="E106">
            <v>0</v>
          </cell>
          <cell r="F106">
            <v>0.81</v>
          </cell>
        </row>
        <row r="107">
          <cell r="A107">
            <v>4200</v>
          </cell>
          <cell r="B107" t="str">
            <v xml:space="preserve">UNIÓN RED.  1  R/R  POLIPROPILENO  1" x 3/4" </v>
          </cell>
          <cell r="C107" t="str">
            <v>UNIDAD</v>
          </cell>
          <cell r="D107">
            <v>4</v>
          </cell>
          <cell r="E107">
            <v>0</v>
          </cell>
          <cell r="F107">
            <v>0.68</v>
          </cell>
        </row>
        <row r="108">
          <cell r="A108">
            <v>4300</v>
          </cell>
          <cell r="B108" t="str">
            <v xml:space="preserve">UNIÓN RED.  1  R/R  POLIPROPILENO  1" x 1/2" </v>
          </cell>
          <cell r="C108" t="str">
            <v>UNIDAD</v>
          </cell>
          <cell r="D108">
            <v>6</v>
          </cell>
          <cell r="E108">
            <v>0</v>
          </cell>
          <cell r="F108">
            <v>1.19</v>
          </cell>
        </row>
        <row r="109">
          <cell r="A109">
            <v>4400</v>
          </cell>
          <cell r="B109" t="str">
            <v xml:space="preserve">UNIÓN RED.  1  R/R  POLIPROPILENO  3/4" x 1/2" </v>
          </cell>
          <cell r="C109" t="str">
            <v>UNIDAD</v>
          </cell>
          <cell r="D109">
            <v>12</v>
          </cell>
          <cell r="E109">
            <v>0</v>
          </cell>
          <cell r="F109">
            <v>0.62</v>
          </cell>
        </row>
        <row r="110">
          <cell r="A110">
            <v>4500</v>
          </cell>
          <cell r="B110" t="str">
            <v>REDUCTOR  1  BUJE PP  R  1" x 3/4"</v>
          </cell>
          <cell r="C110" t="str">
            <v>UNIDAD</v>
          </cell>
          <cell r="D110">
            <v>4</v>
          </cell>
          <cell r="E110">
            <v>0</v>
          </cell>
          <cell r="F110">
            <v>0.68</v>
          </cell>
        </row>
        <row r="111">
          <cell r="A111">
            <v>4600</v>
          </cell>
          <cell r="B111" t="str">
            <v>REDUCTOR   BUJE PP  R  3/4" x 1/2"</v>
          </cell>
          <cell r="C111" t="str">
            <v>UNIDAD</v>
          </cell>
          <cell r="D111">
            <v>6</v>
          </cell>
          <cell r="E111">
            <v>0</v>
          </cell>
          <cell r="F111">
            <v>0.16</v>
          </cell>
        </row>
        <row r="112">
          <cell r="A112">
            <v>4700</v>
          </cell>
          <cell r="B112" t="str">
            <v>REDUCTOR  2  BUJE PP  R  1/2" x 1/4"</v>
          </cell>
          <cell r="C112" t="str">
            <v>UNIDAD</v>
          </cell>
          <cell r="D112">
            <v>0</v>
          </cell>
          <cell r="E112">
            <v>0</v>
          </cell>
          <cell r="F112">
            <v>0.52</v>
          </cell>
        </row>
        <row r="113">
          <cell r="A113">
            <v>4800</v>
          </cell>
          <cell r="B113" t="str">
            <v>TAPÓN    M   1   R/R    POLIPROPILENO   2"</v>
          </cell>
          <cell r="C113" t="str">
            <v>UNIDAD</v>
          </cell>
          <cell r="D113">
            <v>0</v>
          </cell>
          <cell r="E113">
            <v>0</v>
          </cell>
          <cell r="F113">
            <v>1.99</v>
          </cell>
        </row>
        <row r="114">
          <cell r="A114">
            <v>4900</v>
          </cell>
          <cell r="B114" t="str">
            <v>TAPÓN    M   1   R/R    POLIPROPILENO   1"</v>
          </cell>
          <cell r="C114" t="str">
            <v>UNIDAD</v>
          </cell>
          <cell r="D114">
            <v>0</v>
          </cell>
          <cell r="E114">
            <v>0</v>
          </cell>
          <cell r="F114">
            <v>0.45</v>
          </cell>
        </row>
        <row r="115">
          <cell r="A115">
            <v>5000</v>
          </cell>
          <cell r="B115" t="str">
            <v>UNIÓN   UNIVERSAL  1  R/R    POLIPROPILENO   2"</v>
          </cell>
          <cell r="C115" t="str">
            <v>UNIDAD</v>
          </cell>
          <cell r="D115">
            <v>5</v>
          </cell>
          <cell r="E115">
            <v>0</v>
          </cell>
          <cell r="F115">
            <v>12.92</v>
          </cell>
        </row>
        <row r="116">
          <cell r="A116">
            <v>5100</v>
          </cell>
          <cell r="B116" t="str">
            <v>UNIÓN   UNIVERSAL  1  R/R    POLIPROPILENO   1-1/2"</v>
          </cell>
          <cell r="C116" t="str">
            <v>UNIDAD</v>
          </cell>
          <cell r="D116">
            <v>0</v>
          </cell>
          <cell r="E116">
            <v>0</v>
          </cell>
          <cell r="F116">
            <v>8.75</v>
          </cell>
        </row>
        <row r="117">
          <cell r="A117">
            <v>5200</v>
          </cell>
          <cell r="B117" t="str">
            <v>UNIÓN   UNIVERSAL  1  R/R    POLIPROPILENO   1-1/4"</v>
          </cell>
          <cell r="C117" t="str">
            <v>UNIDAD</v>
          </cell>
          <cell r="D117">
            <v>2</v>
          </cell>
          <cell r="E117">
            <v>0</v>
          </cell>
          <cell r="F117">
            <v>6.58</v>
          </cell>
        </row>
        <row r="118">
          <cell r="A118">
            <v>5300</v>
          </cell>
          <cell r="B118" t="str">
            <v>UNIÓN   UNIVERSAL  1  R/R    POLIPROPILENO   1"</v>
          </cell>
          <cell r="C118" t="str">
            <v>UNIDAD</v>
          </cell>
          <cell r="D118">
            <v>0</v>
          </cell>
          <cell r="E118">
            <v>0</v>
          </cell>
          <cell r="F118">
            <v>2.91</v>
          </cell>
        </row>
        <row r="119">
          <cell r="A119">
            <v>5400</v>
          </cell>
          <cell r="B119" t="str">
            <v>TEE  REDUCTORA   1  R/R    POLIPROPILENO   1"x3/4"</v>
          </cell>
          <cell r="C119" t="str">
            <v>UNIDAD</v>
          </cell>
          <cell r="D119">
            <v>6</v>
          </cell>
          <cell r="E119">
            <v>0</v>
          </cell>
          <cell r="F119">
            <v>1.54</v>
          </cell>
        </row>
        <row r="120">
          <cell r="A120">
            <v>5500</v>
          </cell>
          <cell r="B120" t="str">
            <v>TEE  REDUCTORA   1  R/R    POLIPROPILENO   1"x1/2"</v>
          </cell>
          <cell r="C120" t="str">
            <v>UNIDAD</v>
          </cell>
          <cell r="D120">
            <v>5</v>
          </cell>
          <cell r="E120">
            <v>0</v>
          </cell>
          <cell r="F120">
            <v>1.59</v>
          </cell>
        </row>
        <row r="121">
          <cell r="A121">
            <v>5600</v>
          </cell>
          <cell r="B121" t="str">
            <v>TEE  REDUCTORA   1  R/R    POLIPROPILENO   3/4"x1/2"</v>
          </cell>
          <cell r="C121" t="str">
            <v>UNIDAD</v>
          </cell>
          <cell r="D121">
            <v>6</v>
          </cell>
          <cell r="E121">
            <v>0</v>
          </cell>
          <cell r="F121">
            <v>0.97</v>
          </cell>
        </row>
        <row r="122">
          <cell r="A122">
            <v>5700</v>
          </cell>
          <cell r="B122" t="str">
            <v>NEPLO   1  R/R    POLIPROPILENO   2" x 10cm</v>
          </cell>
          <cell r="C122" t="str">
            <v>UNIDAD</v>
          </cell>
          <cell r="D122">
            <v>16</v>
          </cell>
          <cell r="E122">
            <v>0</v>
          </cell>
          <cell r="F122">
            <v>4.3600000000000003</v>
          </cell>
        </row>
        <row r="123">
          <cell r="A123">
            <v>5800</v>
          </cell>
          <cell r="B123" t="str">
            <v>NEPLO   1  R/R    POLIPROPILENO   1-1/2" x 10cm</v>
          </cell>
          <cell r="C123" t="str">
            <v>UNIDAD</v>
          </cell>
          <cell r="D123">
            <v>12</v>
          </cell>
          <cell r="E123">
            <v>0</v>
          </cell>
          <cell r="F123">
            <v>3.38</v>
          </cell>
        </row>
        <row r="124">
          <cell r="A124">
            <v>5900</v>
          </cell>
          <cell r="B124" t="str">
            <v>NEPLO   1  R/R    POLIPROPILENO   1-1/4" x 10cm</v>
          </cell>
          <cell r="C124" t="str">
            <v>UNIDAD</v>
          </cell>
          <cell r="D124">
            <v>8</v>
          </cell>
          <cell r="E124">
            <v>0</v>
          </cell>
          <cell r="F124">
            <v>2.39</v>
          </cell>
        </row>
        <row r="125">
          <cell r="A125">
            <v>6000</v>
          </cell>
          <cell r="B125" t="str">
            <v>NEPLO   1  R/R    POLIPROPILENO   1" x 10cm</v>
          </cell>
          <cell r="C125" t="str">
            <v>UNIDAD</v>
          </cell>
          <cell r="D125">
            <v>4</v>
          </cell>
          <cell r="E125">
            <v>0</v>
          </cell>
          <cell r="F125">
            <v>1.24</v>
          </cell>
        </row>
        <row r="126">
          <cell r="A126">
            <v>6100</v>
          </cell>
          <cell r="B126" t="str">
            <v>NEPLO   1  R/R    POLIPROPILENO   1/2" x 10cm</v>
          </cell>
          <cell r="C126" t="str">
            <v>UNIDAD</v>
          </cell>
          <cell r="D126">
            <v>18</v>
          </cell>
          <cell r="E126">
            <v>0</v>
          </cell>
          <cell r="F126">
            <v>0.72</v>
          </cell>
        </row>
        <row r="127">
          <cell r="A127">
            <v>6200</v>
          </cell>
          <cell r="B127" t="str">
            <v>UNIÓN   1  R/R    POLIPROPILENO   2"</v>
          </cell>
          <cell r="C127" t="str">
            <v>UNIDAD</v>
          </cell>
          <cell r="D127">
            <v>10</v>
          </cell>
          <cell r="E127">
            <v>0</v>
          </cell>
          <cell r="F127">
            <v>2.39</v>
          </cell>
        </row>
        <row r="128">
          <cell r="A128">
            <v>6300</v>
          </cell>
          <cell r="B128" t="str">
            <v>UNIÓN   1  R/R    POLIPROPILENO  1-1/ 2"</v>
          </cell>
          <cell r="C128" t="str">
            <v>UNIDAD</v>
          </cell>
          <cell r="D128">
            <v>34</v>
          </cell>
          <cell r="E128">
            <v>0</v>
          </cell>
          <cell r="F128">
            <v>2.2000000000000002</v>
          </cell>
        </row>
        <row r="129">
          <cell r="A129">
            <v>6400</v>
          </cell>
          <cell r="B129" t="str">
            <v>UNIÓN   1  R/R    POLIPROPILENO   1"</v>
          </cell>
          <cell r="C129" t="str">
            <v>UNIDAD</v>
          </cell>
          <cell r="D129">
            <v>32</v>
          </cell>
          <cell r="E129">
            <v>0</v>
          </cell>
          <cell r="F129">
            <v>1.02</v>
          </cell>
        </row>
        <row r="130">
          <cell r="A130">
            <v>6500</v>
          </cell>
          <cell r="B130" t="str">
            <v>UNIÓN   1  R/R    POLIPROPILENO   3/4"</v>
          </cell>
          <cell r="C130" t="str">
            <v>UNIDAD</v>
          </cell>
          <cell r="D130">
            <v>18</v>
          </cell>
          <cell r="E130">
            <v>0</v>
          </cell>
          <cell r="F130">
            <v>0.5</v>
          </cell>
        </row>
        <row r="131">
          <cell r="A131">
            <v>6600</v>
          </cell>
          <cell r="B131" t="str">
            <v>UNIÓN   1  R/R    POLIPROPILENO  1/2"</v>
          </cell>
          <cell r="C131" t="str">
            <v>UNIDAD</v>
          </cell>
          <cell r="D131">
            <v>6</v>
          </cell>
          <cell r="E131">
            <v>0</v>
          </cell>
          <cell r="F131">
            <v>0.42</v>
          </cell>
        </row>
        <row r="132">
          <cell r="A132">
            <v>6700</v>
          </cell>
          <cell r="B132" t="str">
            <v>CODO  1  R/R   H   PP  INSERTO  METÁLICO  1/2" x 90O</v>
          </cell>
          <cell r="C132" t="str">
            <v>UNIDAD</v>
          </cell>
          <cell r="D132">
            <v>22</v>
          </cell>
          <cell r="E132">
            <v>0</v>
          </cell>
          <cell r="F132">
            <v>2.75</v>
          </cell>
        </row>
        <row r="133">
          <cell r="A133">
            <v>6800</v>
          </cell>
          <cell r="B133" t="str">
            <v>ADAPTADOR   M   CR   EC   20mm x 1/2"</v>
          </cell>
          <cell r="C133" t="str">
            <v>U</v>
          </cell>
          <cell r="D133">
            <v>8</v>
          </cell>
          <cell r="E133">
            <v>0</v>
          </cell>
          <cell r="F133">
            <v>0.24</v>
          </cell>
        </row>
        <row r="134">
          <cell r="A134">
            <v>6900</v>
          </cell>
          <cell r="B134" t="str">
            <v>TAPÓN    H   1   R/R    POLIPROPILENO   1"</v>
          </cell>
          <cell r="C134" t="str">
            <v>UNIDAD</v>
          </cell>
          <cell r="D134">
            <v>8</v>
          </cell>
          <cell r="E134">
            <v>0</v>
          </cell>
          <cell r="F134">
            <v>0.5</v>
          </cell>
        </row>
        <row r="135">
          <cell r="A135">
            <v>7000</v>
          </cell>
          <cell r="B135" t="str">
            <v>TAPÓN    H   1   R/R    POLIPROPILENO   3/4"</v>
          </cell>
          <cell r="C135" t="str">
            <v>UNIDAD</v>
          </cell>
          <cell r="D135">
            <v>4</v>
          </cell>
          <cell r="E135">
            <v>0</v>
          </cell>
          <cell r="F135">
            <v>0.28000000000000003</v>
          </cell>
        </row>
        <row r="136">
          <cell r="A136">
            <v>7950</v>
          </cell>
          <cell r="B136" t="str">
            <v xml:space="preserve">FLOTADOR  D=2" </v>
          </cell>
          <cell r="C136" t="str">
            <v>U</v>
          </cell>
          <cell r="D136">
            <v>1</v>
          </cell>
          <cell r="E136">
            <v>0</v>
          </cell>
          <cell r="F136">
            <v>55.54</v>
          </cell>
        </row>
        <row r="137">
          <cell r="A137">
            <v>7250</v>
          </cell>
          <cell r="B137" t="str">
            <v xml:space="preserve">VALVULA ESFERICA  CROMADA   ROSC. D: 3" </v>
          </cell>
          <cell r="C137" t="str">
            <v xml:space="preserve">U </v>
          </cell>
          <cell r="D137">
            <v>2</v>
          </cell>
          <cell r="E137">
            <v>0</v>
          </cell>
          <cell r="F137">
            <v>85.68</v>
          </cell>
        </row>
        <row r="138">
          <cell r="A138">
            <v>7800</v>
          </cell>
          <cell r="B138" t="str">
            <v>VÁLVULA CHECK  ROSC .  BRONCE   D=3"</v>
          </cell>
          <cell r="C138" t="str">
            <v>U</v>
          </cell>
          <cell r="D138">
            <v>2</v>
          </cell>
          <cell r="E138">
            <v>0</v>
          </cell>
          <cell r="F138">
            <v>176.4</v>
          </cell>
        </row>
        <row r="139">
          <cell r="A139">
            <v>8000</v>
          </cell>
          <cell r="B139" t="str">
            <v>KALIPEGA</v>
          </cell>
          <cell r="C139" t="str">
            <v>GALÓN</v>
          </cell>
          <cell r="D139">
            <v>2</v>
          </cell>
          <cell r="E139">
            <v>0</v>
          </cell>
          <cell r="F139">
            <v>27.58</v>
          </cell>
        </row>
        <row r="140">
          <cell r="A140">
            <v>9000</v>
          </cell>
          <cell r="B140" t="str">
            <v>POLILIMPIA</v>
          </cell>
          <cell r="C140" t="str">
            <v>GALÓN</v>
          </cell>
          <cell r="D140">
            <v>2</v>
          </cell>
          <cell r="E140">
            <v>0</v>
          </cell>
          <cell r="F140">
            <v>15.95</v>
          </cell>
        </row>
        <row r="141">
          <cell r="A141">
            <v>9100</v>
          </cell>
          <cell r="B141" t="str">
            <v>PASTA POLIMEX   125cc</v>
          </cell>
          <cell r="C141" t="str">
            <v>UNIDAD</v>
          </cell>
          <cell r="D141">
            <v>18</v>
          </cell>
          <cell r="E141">
            <v>0</v>
          </cell>
          <cell r="F141">
            <v>8.08</v>
          </cell>
        </row>
        <row r="142">
          <cell r="A142">
            <v>9150</v>
          </cell>
          <cell r="B142" t="str">
            <v>TEFLON EN CINTA (ROJO)</v>
          </cell>
          <cell r="C142" t="str">
            <v>UNIDAD</v>
          </cell>
          <cell r="D142">
            <v>100</v>
          </cell>
          <cell r="E142">
            <v>0</v>
          </cell>
          <cell r="F142">
            <v>0.23</v>
          </cell>
        </row>
        <row r="144">
          <cell r="B144" t="str">
            <v>VALVULAS</v>
          </cell>
        </row>
        <row r="145">
          <cell r="A145">
            <v>7350</v>
          </cell>
          <cell r="B145" t="str">
            <v xml:space="preserve">VALVULA DE COMPUERTA  BRONCE ROSC   D : 2 </v>
          </cell>
          <cell r="C145" t="str">
            <v xml:space="preserve">U </v>
          </cell>
          <cell r="D145">
            <v>2</v>
          </cell>
          <cell r="E145">
            <v>0</v>
          </cell>
          <cell r="F145">
            <v>35.03</v>
          </cell>
        </row>
        <row r="146">
          <cell r="A146">
            <v>7400</v>
          </cell>
          <cell r="B146" t="str">
            <v xml:space="preserve">VALVULA DE COMPUERTA ROSC BRONCE   D : 1-1/2 </v>
          </cell>
          <cell r="C146" t="str">
            <v xml:space="preserve">U </v>
          </cell>
          <cell r="D146">
            <v>1</v>
          </cell>
          <cell r="E146">
            <v>0</v>
          </cell>
          <cell r="F146">
            <v>21.99</v>
          </cell>
        </row>
        <row r="147">
          <cell r="A147">
            <v>7500</v>
          </cell>
          <cell r="B147" t="str">
            <v>VALVULA DE COMPUERTA ROSC BRONCE   D : 1</v>
          </cell>
          <cell r="C147" t="str">
            <v xml:space="preserve">U </v>
          </cell>
          <cell r="D147">
            <v>4</v>
          </cell>
          <cell r="E147">
            <v>0</v>
          </cell>
          <cell r="F147">
            <v>11.41</v>
          </cell>
        </row>
        <row r="148">
          <cell r="A148">
            <v>7550</v>
          </cell>
          <cell r="B148" t="str">
            <v>VALVULA DE COMPUERTA ROSC BRONCE   D : 3/4</v>
          </cell>
          <cell r="C148" t="str">
            <v xml:space="preserve">U </v>
          </cell>
          <cell r="D148">
            <v>7</v>
          </cell>
          <cell r="E148">
            <v>0</v>
          </cell>
          <cell r="F148">
            <v>8.35</v>
          </cell>
        </row>
        <row r="149">
          <cell r="A149">
            <v>7600</v>
          </cell>
          <cell r="B149" t="str">
            <v>VALVULA DE COMPUERTA ROSC BRONCE   D : 1/2</v>
          </cell>
          <cell r="C149" t="str">
            <v xml:space="preserve">U </v>
          </cell>
          <cell r="D149">
            <v>19</v>
          </cell>
          <cell r="E149">
            <v>0</v>
          </cell>
          <cell r="F149">
            <v>6.4</v>
          </cell>
        </row>
        <row r="150">
          <cell r="A150">
            <v>7650</v>
          </cell>
          <cell r="B150" t="str">
            <v xml:space="preserve">LLAVES DE MANGERA </v>
          </cell>
          <cell r="C150" t="str">
            <v xml:space="preserve">U </v>
          </cell>
          <cell r="D150">
            <v>15</v>
          </cell>
          <cell r="E150">
            <v>0</v>
          </cell>
          <cell r="F150">
            <v>5.7</v>
          </cell>
        </row>
        <row r="151">
          <cell r="A151">
            <v>7700</v>
          </cell>
          <cell r="B151" t="str">
            <v>CAJA PARA MEDIDOR</v>
          </cell>
          <cell r="C151" t="str">
            <v xml:space="preserve">U </v>
          </cell>
          <cell r="D151">
            <v>1</v>
          </cell>
          <cell r="E151">
            <v>0</v>
          </cell>
          <cell r="F151">
            <v>115.92</v>
          </cell>
        </row>
        <row r="152">
          <cell r="A152">
            <v>7750</v>
          </cell>
          <cell r="B152" t="str">
            <v>MEDIDOR DE CHORRO MULTIPLE CON 2 ACOPLES D=1"</v>
          </cell>
          <cell r="C152" t="str">
            <v xml:space="preserve">U </v>
          </cell>
          <cell r="D152">
            <v>1</v>
          </cell>
          <cell r="E152">
            <v>0</v>
          </cell>
          <cell r="F152">
            <v>50.08</v>
          </cell>
        </row>
        <row r="154">
          <cell r="A154">
            <v>7760</v>
          </cell>
          <cell r="B154" t="str">
            <v>MISCELANEOS</v>
          </cell>
          <cell r="C154" t="str">
            <v>GLB</v>
          </cell>
          <cell r="D154">
            <v>46</v>
          </cell>
          <cell r="E154">
            <v>0</v>
          </cell>
          <cell r="F154">
            <v>0.43</v>
          </cell>
        </row>
        <row r="156">
          <cell r="B156" t="str">
            <v>ACCESORIOS DE RED</v>
          </cell>
        </row>
        <row r="157">
          <cell r="A157">
            <v>8600</v>
          </cell>
          <cell r="B157" t="str">
            <v>ACCESORIOS DE PVC PRESIÓN ROSCADA. D= 2"</v>
          </cell>
          <cell r="C157" t="str">
            <v>U</v>
          </cell>
          <cell r="D157">
            <v>42</v>
          </cell>
          <cell r="E157">
            <v>0</v>
          </cell>
          <cell r="F157">
            <v>2.4700000000000002</v>
          </cell>
        </row>
        <row r="158">
          <cell r="A158">
            <v>8650</v>
          </cell>
          <cell r="B158" t="str">
            <v>ACCESORIOS DE PVC PRESIÓN ROSCADA. D= 1-1/2"</v>
          </cell>
          <cell r="C158" t="str">
            <v>U</v>
          </cell>
          <cell r="D158">
            <v>212</v>
          </cell>
          <cell r="E158">
            <v>0</v>
          </cell>
          <cell r="F158">
            <v>2.4700000000000002</v>
          </cell>
        </row>
        <row r="159">
          <cell r="A159">
            <v>8750</v>
          </cell>
          <cell r="B159" t="str">
            <v>ACCESORIOS DE PVC PRESIÓN ROSCADA. D= 1"</v>
          </cell>
          <cell r="C159" t="str">
            <v>U</v>
          </cell>
          <cell r="D159">
            <v>244</v>
          </cell>
          <cell r="E159">
            <v>0</v>
          </cell>
          <cell r="F159">
            <v>2.4700000000000002</v>
          </cell>
        </row>
        <row r="160">
          <cell r="A160">
            <v>8800</v>
          </cell>
          <cell r="B160" t="str">
            <v>ACCESORIOS DE PVC PRESIÓN ROSCADA. D= 3/4"</v>
          </cell>
          <cell r="C160" t="str">
            <v>U</v>
          </cell>
          <cell r="D160">
            <v>160</v>
          </cell>
          <cell r="E160">
            <v>0</v>
          </cell>
          <cell r="F160">
            <v>2.4700000000000002</v>
          </cell>
        </row>
        <row r="161">
          <cell r="A161">
            <v>8850</v>
          </cell>
          <cell r="B161" t="str">
            <v>ACCESORIOS DE PVC PRESIÓN ROSCADA. D= 1/2"</v>
          </cell>
          <cell r="C161" t="str">
            <v>U</v>
          </cell>
          <cell r="D161">
            <v>42</v>
          </cell>
          <cell r="E161">
            <v>0</v>
          </cell>
          <cell r="F161">
            <v>2.4700000000000002</v>
          </cell>
        </row>
        <row r="162">
          <cell r="D162">
            <v>700</v>
          </cell>
        </row>
        <row r="164">
          <cell r="A164" t="str">
            <v>600-01</v>
          </cell>
          <cell r="B164" t="str">
            <v>CTO. BOMBAS Y CISTERNA #1  (VÁLVULAS Y ACC.)</v>
          </cell>
          <cell r="C164" t="str">
            <v>GLB</v>
          </cell>
          <cell r="D164">
            <v>23</v>
          </cell>
          <cell r="E164">
            <v>0</v>
          </cell>
          <cell r="F164">
            <v>48.71</v>
          </cell>
        </row>
        <row r="165">
          <cell r="B165" t="str">
            <v>TUBERÍA</v>
          </cell>
        </row>
        <row r="166">
          <cell r="A166">
            <v>100</v>
          </cell>
          <cell r="B166" t="str">
            <v>TUBERIA DE PVC PRESIÓN U/Z  D= 110mm    0.8MPa</v>
          </cell>
          <cell r="C166" t="str">
            <v>MTS</v>
          </cell>
          <cell r="D166">
            <v>3</v>
          </cell>
          <cell r="E166">
            <v>0</v>
          </cell>
          <cell r="F166">
            <v>6.92</v>
          </cell>
        </row>
        <row r="167">
          <cell r="A167">
            <v>300</v>
          </cell>
          <cell r="B167" t="str">
            <v>TUBERIA DE PVC PRESIÓN U/Z  D= 75mm    0.8MPa</v>
          </cell>
          <cell r="C167" t="str">
            <v>MTS</v>
          </cell>
          <cell r="D167">
            <v>14</v>
          </cell>
          <cell r="E167">
            <v>0</v>
          </cell>
          <cell r="F167">
            <v>3.27</v>
          </cell>
        </row>
        <row r="168">
          <cell r="A168">
            <v>400</v>
          </cell>
          <cell r="B168" t="str">
            <v>TUBERIA DE PVC PRESIÓN U/Z  D= 63mm    0.8MPa</v>
          </cell>
          <cell r="C168" t="str">
            <v>MTS</v>
          </cell>
          <cell r="D168">
            <v>2</v>
          </cell>
          <cell r="E168">
            <v>0</v>
          </cell>
          <cell r="F168">
            <v>2.61</v>
          </cell>
        </row>
        <row r="169">
          <cell r="A169">
            <v>500</v>
          </cell>
          <cell r="B169" t="str">
            <v>TUBERIA DE PVC PRESIÓN ROSC. D= 2"</v>
          </cell>
          <cell r="C169" t="str">
            <v>MTS</v>
          </cell>
          <cell r="D169">
            <v>3</v>
          </cell>
          <cell r="E169">
            <v>0</v>
          </cell>
          <cell r="F169">
            <v>5.07</v>
          </cell>
        </row>
        <row r="170">
          <cell r="A170">
            <v>600</v>
          </cell>
          <cell r="B170" t="str">
            <v>TUBERIA DE PVC PRESIÓN ROSC. D= 1 1/2"</v>
          </cell>
          <cell r="C170" t="str">
            <v>MTS</v>
          </cell>
          <cell r="D170">
            <v>1</v>
          </cell>
          <cell r="E170">
            <v>0</v>
          </cell>
          <cell r="F170">
            <v>4.03</v>
          </cell>
        </row>
        <row r="171">
          <cell r="D171">
            <v>23</v>
          </cell>
        </row>
        <row r="172">
          <cell r="A172" t="str">
            <v>600-02</v>
          </cell>
          <cell r="B172" t="str">
            <v xml:space="preserve">TUBERÍA DE PRESIÓN U/Z , ROSCABLE </v>
          </cell>
          <cell r="C172" t="str">
            <v>GLB</v>
          </cell>
          <cell r="D172">
            <v>1</v>
          </cell>
          <cell r="E172">
            <v>0</v>
          </cell>
          <cell r="F172">
            <v>81.900000000000006</v>
          </cell>
        </row>
        <row r="173">
          <cell r="A173">
            <v>1001</v>
          </cell>
          <cell r="B173" t="str">
            <v>TUBERIA DE PVC PP ROSCABLE  D= 2"</v>
          </cell>
          <cell r="C173" t="str">
            <v>MTS</v>
          </cell>
          <cell r="D173">
            <v>6</v>
          </cell>
          <cell r="E173">
            <v>0</v>
          </cell>
          <cell r="F173">
            <v>6.88</v>
          </cell>
        </row>
        <row r="174">
          <cell r="A174">
            <v>1002</v>
          </cell>
          <cell r="B174" t="str">
            <v>TUBERIA DE PVC PP ROSCABLE  D= 1-1/2"</v>
          </cell>
          <cell r="C174" t="str">
            <v>MTS</v>
          </cell>
          <cell r="D174">
            <v>6</v>
          </cell>
          <cell r="E174">
            <v>0</v>
          </cell>
          <cell r="F174">
            <v>5.15</v>
          </cell>
        </row>
        <row r="175">
          <cell r="A175">
            <v>101</v>
          </cell>
          <cell r="B175" t="str">
            <v>CODO PVC  EC    D=110mm x 90O</v>
          </cell>
          <cell r="C175" t="str">
            <v>U</v>
          </cell>
          <cell r="D175">
            <v>2</v>
          </cell>
          <cell r="E175">
            <v>0</v>
          </cell>
          <cell r="F175">
            <v>9.8800000000000008</v>
          </cell>
        </row>
        <row r="176">
          <cell r="A176">
            <v>103</v>
          </cell>
          <cell r="B176" t="str">
            <v>CODO PVC  EC    D=75mm x 90O</v>
          </cell>
          <cell r="C176" t="str">
            <v>U</v>
          </cell>
          <cell r="D176">
            <v>4</v>
          </cell>
          <cell r="E176">
            <v>0</v>
          </cell>
          <cell r="F176">
            <v>5.19</v>
          </cell>
        </row>
        <row r="177">
          <cell r="A177">
            <v>107</v>
          </cell>
          <cell r="B177" t="str">
            <v>REDUCTOR 1  BUJE EC  75mm A 63mm</v>
          </cell>
          <cell r="C177" t="str">
            <v>U</v>
          </cell>
          <cell r="D177">
            <v>2</v>
          </cell>
          <cell r="E177">
            <v>0</v>
          </cell>
          <cell r="F177">
            <v>1.86</v>
          </cell>
        </row>
        <row r="178">
          <cell r="A178">
            <v>108</v>
          </cell>
          <cell r="B178" t="str">
            <v>ADAPTADOR   1   H   CR   EC   63mm x 2"</v>
          </cell>
          <cell r="C178" t="str">
            <v>U</v>
          </cell>
          <cell r="D178">
            <v>4</v>
          </cell>
          <cell r="E178">
            <v>0</v>
          </cell>
          <cell r="F178">
            <v>2.34</v>
          </cell>
        </row>
        <row r="179">
          <cell r="A179">
            <v>112</v>
          </cell>
          <cell r="B179" t="str">
            <v>ADAPTADOR   M   CR   EC   110mm x 4"</v>
          </cell>
          <cell r="C179" t="str">
            <v>U</v>
          </cell>
          <cell r="D179">
            <v>2</v>
          </cell>
          <cell r="E179">
            <v>0</v>
          </cell>
          <cell r="F179">
            <v>6.61</v>
          </cell>
        </row>
        <row r="180">
          <cell r="A180">
            <v>113</v>
          </cell>
          <cell r="B180" t="str">
            <v>ADAPTADOR   M   CR   EC   75mm x 3"</v>
          </cell>
          <cell r="C180" t="str">
            <v>U</v>
          </cell>
          <cell r="D180">
            <v>6</v>
          </cell>
          <cell r="E180">
            <v>0</v>
          </cell>
          <cell r="F180">
            <v>6.15</v>
          </cell>
        </row>
        <row r="181">
          <cell r="A181">
            <v>115</v>
          </cell>
          <cell r="B181" t="str">
            <v>ADAPTADOR   M   CR   EC   63mm x 2"</v>
          </cell>
          <cell r="C181" t="str">
            <v>U</v>
          </cell>
          <cell r="D181">
            <v>2</v>
          </cell>
          <cell r="E181">
            <v>0</v>
          </cell>
          <cell r="F181">
            <v>2.4700000000000002</v>
          </cell>
        </row>
        <row r="182">
          <cell r="A182">
            <v>2000</v>
          </cell>
          <cell r="B182" t="str">
            <v>UNIÓN UNIVERSAL PVC  D=4"</v>
          </cell>
          <cell r="C182" t="str">
            <v>U</v>
          </cell>
          <cell r="D182">
            <v>2</v>
          </cell>
          <cell r="E182">
            <v>0</v>
          </cell>
          <cell r="F182">
            <v>28.13</v>
          </cell>
        </row>
        <row r="183">
          <cell r="A183">
            <v>119</v>
          </cell>
          <cell r="B183" t="str">
            <v>TEE   1     EC  75mm</v>
          </cell>
          <cell r="C183" t="str">
            <v>U</v>
          </cell>
          <cell r="D183">
            <v>2</v>
          </cell>
          <cell r="E183">
            <v>0</v>
          </cell>
          <cell r="F183">
            <v>3.83</v>
          </cell>
        </row>
        <row r="184">
          <cell r="A184">
            <v>120</v>
          </cell>
          <cell r="B184" t="str">
            <v>TEE   1     EC  63mm</v>
          </cell>
          <cell r="C184" t="str">
            <v>U</v>
          </cell>
          <cell r="D184">
            <v>3</v>
          </cell>
          <cell r="E184">
            <v>0</v>
          </cell>
          <cell r="F184">
            <v>3.53</v>
          </cell>
        </row>
        <row r="185">
          <cell r="A185">
            <v>123</v>
          </cell>
          <cell r="B185" t="str">
            <v>UNIÓN  CC   EC  75mm</v>
          </cell>
          <cell r="C185" t="str">
            <v>U</v>
          </cell>
          <cell r="D185">
            <v>6</v>
          </cell>
          <cell r="E185">
            <v>0</v>
          </cell>
          <cell r="F185">
            <v>1.94</v>
          </cell>
        </row>
        <row r="186">
          <cell r="A186">
            <v>124</v>
          </cell>
          <cell r="B186" t="str">
            <v>UNIÓN  CC   EC  63mm</v>
          </cell>
          <cell r="C186" t="str">
            <v>U</v>
          </cell>
          <cell r="D186">
            <v>2</v>
          </cell>
          <cell r="E186">
            <v>0</v>
          </cell>
          <cell r="F186">
            <v>2.83</v>
          </cell>
        </row>
        <row r="187">
          <cell r="A187">
            <v>2400</v>
          </cell>
          <cell r="B187" t="str">
            <v>CODO 1 R/R   H   POLIPROPILENO  2" x 90O</v>
          </cell>
          <cell r="C187" t="str">
            <v>UNIDAD</v>
          </cell>
          <cell r="D187">
            <v>3</v>
          </cell>
          <cell r="E187">
            <v>0</v>
          </cell>
          <cell r="F187">
            <v>4.59</v>
          </cell>
        </row>
        <row r="188">
          <cell r="A188">
            <v>2600</v>
          </cell>
          <cell r="B188" t="str">
            <v>CODO 1 R/R   H   POLIPROPILENO  1-1/4" x 90O</v>
          </cell>
          <cell r="C188" t="str">
            <v>UNIDAD</v>
          </cell>
          <cell r="D188">
            <v>3</v>
          </cell>
          <cell r="E188">
            <v>0</v>
          </cell>
          <cell r="F188">
            <v>3.52</v>
          </cell>
        </row>
        <row r="189">
          <cell r="A189">
            <v>3000</v>
          </cell>
          <cell r="B189" t="str">
            <v xml:space="preserve">TEE 1 R/R   POLIPROPILENO  2" </v>
          </cell>
          <cell r="C189" t="str">
            <v>UNIDAD</v>
          </cell>
          <cell r="D189">
            <v>4</v>
          </cell>
          <cell r="E189">
            <v>0</v>
          </cell>
          <cell r="F189">
            <v>5.89</v>
          </cell>
        </row>
        <row r="190">
          <cell r="A190">
            <v>3400</v>
          </cell>
          <cell r="B190" t="str">
            <v xml:space="preserve">REDUCTOR  1 BUJE  PP R  2" x 1-1/2" </v>
          </cell>
          <cell r="C190" t="str">
            <v>UNIDAD</v>
          </cell>
          <cell r="D190">
            <v>2</v>
          </cell>
          <cell r="E190">
            <v>0</v>
          </cell>
          <cell r="F190">
            <v>2.85</v>
          </cell>
        </row>
        <row r="191">
          <cell r="A191">
            <v>3500</v>
          </cell>
          <cell r="B191" t="str">
            <v xml:space="preserve">REDUCTOR  1 BUJE  PP R  2" x 1-1/4" </v>
          </cell>
          <cell r="C191" t="str">
            <v>UNIDAD</v>
          </cell>
          <cell r="D191">
            <v>2</v>
          </cell>
          <cell r="E191">
            <v>0</v>
          </cell>
          <cell r="F191">
            <v>2.12</v>
          </cell>
        </row>
        <row r="192">
          <cell r="A192">
            <v>3700</v>
          </cell>
          <cell r="B192" t="str">
            <v xml:space="preserve">REDUCTOR  1 BUJE  PP R  2" x 1/2" </v>
          </cell>
          <cell r="C192" t="str">
            <v>UNIDAD</v>
          </cell>
          <cell r="D192">
            <v>2</v>
          </cell>
          <cell r="E192">
            <v>0</v>
          </cell>
          <cell r="F192">
            <v>1.94</v>
          </cell>
        </row>
        <row r="193">
          <cell r="A193">
            <v>3800</v>
          </cell>
          <cell r="B193" t="str">
            <v xml:space="preserve">REDUCTOR  1 BUJE  PP R 1-1/ 2" x 1-1/4" </v>
          </cell>
          <cell r="C193" t="str">
            <v>UNIDAD</v>
          </cell>
          <cell r="D193">
            <v>2</v>
          </cell>
          <cell r="E193">
            <v>0</v>
          </cell>
          <cell r="F193">
            <v>0.62</v>
          </cell>
        </row>
        <row r="194">
          <cell r="A194">
            <v>4700</v>
          </cell>
          <cell r="B194" t="str">
            <v>REDUCTOR  2  BUJE PP  R  1/2" x 1/4"</v>
          </cell>
          <cell r="C194" t="str">
            <v>UNIDAD</v>
          </cell>
          <cell r="D194">
            <v>2</v>
          </cell>
          <cell r="E194">
            <v>0</v>
          </cell>
          <cell r="F194">
            <v>0.52</v>
          </cell>
        </row>
        <row r="195">
          <cell r="A195">
            <v>4800</v>
          </cell>
          <cell r="B195" t="str">
            <v>TAPÓN    M   1   R/R    POLIPROPILENO   2"</v>
          </cell>
          <cell r="C195" t="str">
            <v>UNIDAD</v>
          </cell>
          <cell r="D195">
            <v>2</v>
          </cell>
          <cell r="E195">
            <v>0</v>
          </cell>
          <cell r="F195">
            <v>1.99</v>
          </cell>
        </row>
        <row r="196">
          <cell r="A196">
            <v>5000</v>
          </cell>
          <cell r="B196" t="str">
            <v>UNIÓN   UNIVERSAL  1  R/R    POLIPROPILENO   2"</v>
          </cell>
          <cell r="C196" t="str">
            <v>UNIDAD</v>
          </cell>
          <cell r="D196">
            <v>4</v>
          </cell>
          <cell r="E196">
            <v>0</v>
          </cell>
          <cell r="F196">
            <v>12.92</v>
          </cell>
        </row>
        <row r="197">
          <cell r="A197">
            <v>5100</v>
          </cell>
          <cell r="B197" t="str">
            <v>UNIÓN   UNIVERSAL  1  R/R    POLIPROPILENO   1-1/2"</v>
          </cell>
          <cell r="C197" t="str">
            <v>UNIDAD</v>
          </cell>
          <cell r="D197">
            <v>2</v>
          </cell>
          <cell r="E197">
            <v>0</v>
          </cell>
          <cell r="F197">
            <v>8.75</v>
          </cell>
        </row>
        <row r="198">
          <cell r="A198">
            <v>7200</v>
          </cell>
          <cell r="B198" t="str">
            <v xml:space="preserve">VALVULA ESFERICA  CROMADA  ROSC. D: 4" </v>
          </cell>
          <cell r="C198" t="str">
            <v xml:space="preserve">U </v>
          </cell>
          <cell r="D198">
            <v>1</v>
          </cell>
          <cell r="E198">
            <v>0</v>
          </cell>
          <cell r="F198">
            <v>148.94999999999999</v>
          </cell>
        </row>
        <row r="199">
          <cell r="A199">
            <v>7250</v>
          </cell>
          <cell r="B199" t="str">
            <v xml:space="preserve">VALVULA ESFERICA  CROMADA   ROSC. D: 3" </v>
          </cell>
          <cell r="C199" t="str">
            <v xml:space="preserve">U </v>
          </cell>
          <cell r="D199">
            <v>2</v>
          </cell>
          <cell r="E199">
            <v>0</v>
          </cell>
          <cell r="F199">
            <v>111.15</v>
          </cell>
        </row>
        <row r="200">
          <cell r="A200">
            <v>7350</v>
          </cell>
          <cell r="B200" t="str">
            <v xml:space="preserve">VALVULA DE COMPUERTA  BRONCE ROSC   D : 2 </v>
          </cell>
          <cell r="C200" t="str">
            <v xml:space="preserve">U </v>
          </cell>
          <cell r="D200">
            <v>4</v>
          </cell>
          <cell r="E200">
            <v>0</v>
          </cell>
          <cell r="F200">
            <v>24.85</v>
          </cell>
        </row>
        <row r="201">
          <cell r="A201">
            <v>7400</v>
          </cell>
          <cell r="B201" t="str">
            <v xml:space="preserve">VALVULA DE COMPUERTA ROSC BRONCE   D : 1-1/2 </v>
          </cell>
          <cell r="C201" t="str">
            <v xml:space="preserve">U </v>
          </cell>
          <cell r="D201">
            <v>2</v>
          </cell>
          <cell r="E201">
            <v>0</v>
          </cell>
          <cell r="F201">
            <v>19.989999999999998</v>
          </cell>
        </row>
        <row r="202">
          <cell r="A202">
            <v>7850</v>
          </cell>
          <cell r="B202" t="str">
            <v>VÁLVULA CHECK  ROSC .  BRONCE   D=2"</v>
          </cell>
          <cell r="C202" t="str">
            <v>U</v>
          </cell>
          <cell r="D202">
            <v>2</v>
          </cell>
          <cell r="E202">
            <v>0</v>
          </cell>
          <cell r="F202">
            <v>54</v>
          </cell>
        </row>
        <row r="203">
          <cell r="A203">
            <v>7900</v>
          </cell>
          <cell r="B203" t="str">
            <v>VÁLVULA DE PIE BRONCE  D=3"</v>
          </cell>
          <cell r="C203" t="str">
            <v>U</v>
          </cell>
          <cell r="D203">
            <v>2</v>
          </cell>
          <cell r="E203">
            <v>0</v>
          </cell>
          <cell r="F203">
            <v>59.27</v>
          </cell>
        </row>
        <row r="204">
          <cell r="A204">
            <v>7950</v>
          </cell>
          <cell r="B204" t="str">
            <v>KALIPEGA</v>
          </cell>
          <cell r="C204" t="str">
            <v>GALÓN</v>
          </cell>
          <cell r="D204">
            <v>1</v>
          </cell>
          <cell r="E204">
            <v>0</v>
          </cell>
          <cell r="F204">
            <v>27.58</v>
          </cell>
        </row>
        <row r="205">
          <cell r="A205">
            <v>7960</v>
          </cell>
          <cell r="B205" t="str">
            <v>POLILIMPIA</v>
          </cell>
          <cell r="C205" t="str">
            <v>GALÓN</v>
          </cell>
          <cell r="D205">
            <v>1</v>
          </cell>
          <cell r="E205">
            <v>0</v>
          </cell>
          <cell r="F205">
            <v>15.95</v>
          </cell>
        </row>
        <row r="206">
          <cell r="A206">
            <v>9100</v>
          </cell>
          <cell r="B206" t="str">
            <v>PASTA POLIMEX   125cc</v>
          </cell>
          <cell r="C206" t="str">
            <v>UNIDAD</v>
          </cell>
          <cell r="D206">
            <v>6</v>
          </cell>
          <cell r="E206">
            <v>0</v>
          </cell>
          <cell r="F206">
            <v>8.08</v>
          </cell>
        </row>
        <row r="207">
          <cell r="A207">
            <v>9150</v>
          </cell>
          <cell r="B207" t="str">
            <v>TEFLON EN CINTA (ROJO)</v>
          </cell>
          <cell r="C207" t="str">
            <v>UNIDAD</v>
          </cell>
          <cell r="D207">
            <v>25</v>
          </cell>
          <cell r="E207">
            <v>0</v>
          </cell>
          <cell r="F207">
            <v>0.23</v>
          </cell>
        </row>
        <row r="209">
          <cell r="A209" t="str">
            <v>800-01</v>
          </cell>
          <cell r="B209" t="str">
            <v>CTO. BOMBAS Y CISTERNA  #2  (TUBERÍA Y ACC.)</v>
          </cell>
          <cell r="C209" t="str">
            <v>GLB</v>
          </cell>
          <cell r="D209">
            <v>15</v>
          </cell>
          <cell r="E209">
            <v>0</v>
          </cell>
          <cell r="F209">
            <v>8.5399999999999991</v>
          </cell>
        </row>
        <row r="210">
          <cell r="B210" t="str">
            <v>TUBERÍA</v>
          </cell>
        </row>
        <row r="211">
          <cell r="A211">
            <v>700</v>
          </cell>
          <cell r="B211" t="str">
            <v>TUBERIA DE PVC PRESIÓN ROSC. D= 1 1/4"</v>
          </cell>
          <cell r="C211" t="str">
            <v>MTS</v>
          </cell>
          <cell r="D211">
            <v>12</v>
          </cell>
          <cell r="E211">
            <v>0</v>
          </cell>
          <cell r="F211">
            <v>3.34</v>
          </cell>
        </row>
        <row r="212">
          <cell r="A212">
            <v>800</v>
          </cell>
          <cell r="B212" t="str">
            <v>TUBERIA DE PVC PRESIÓN ROSC. D= 1"</v>
          </cell>
          <cell r="C212" t="str">
            <v>MTS</v>
          </cell>
          <cell r="D212">
            <v>3</v>
          </cell>
          <cell r="E212">
            <v>0</v>
          </cell>
          <cell r="F212">
            <v>2.57</v>
          </cell>
        </row>
        <row r="213">
          <cell r="D213">
            <v>15</v>
          </cell>
        </row>
        <row r="214">
          <cell r="A214" t="str">
            <v>800-02</v>
          </cell>
          <cell r="B214" t="str">
            <v xml:space="preserve">TUBERÍA DE PRESIÓN U/Z , ROSCABLE </v>
          </cell>
          <cell r="C214" t="str">
            <v>GLB</v>
          </cell>
          <cell r="D214">
            <v>1</v>
          </cell>
          <cell r="E214">
            <v>0</v>
          </cell>
          <cell r="F214">
            <v>43.01</v>
          </cell>
        </row>
        <row r="215">
          <cell r="A215">
            <v>2600</v>
          </cell>
          <cell r="B215" t="str">
            <v>CODO 1 R/R   H   POLIPROPILENO  1-1/4" x 90O</v>
          </cell>
          <cell r="C215" t="str">
            <v>UNIDAD</v>
          </cell>
          <cell r="D215">
            <v>2</v>
          </cell>
          <cell r="E215">
            <v>0</v>
          </cell>
          <cell r="F215">
            <v>3.52</v>
          </cell>
        </row>
        <row r="216">
          <cell r="A216">
            <v>2700</v>
          </cell>
          <cell r="B216" t="str">
            <v>CODO 1 R/R   H   POLIPROPILENO  1" x 90O</v>
          </cell>
          <cell r="C216" t="str">
            <v>UNIDAD</v>
          </cell>
          <cell r="D216">
            <v>1</v>
          </cell>
          <cell r="E216">
            <v>0</v>
          </cell>
          <cell r="F216">
            <v>1.33</v>
          </cell>
        </row>
        <row r="217">
          <cell r="A217">
            <v>3200</v>
          </cell>
          <cell r="B217" t="str">
            <v xml:space="preserve">TEE 1 R/R   POLIPROPILENO  1" </v>
          </cell>
          <cell r="C217" t="str">
            <v>UNIDAD</v>
          </cell>
          <cell r="D217">
            <v>3</v>
          </cell>
          <cell r="E217">
            <v>0</v>
          </cell>
          <cell r="F217">
            <v>1.5</v>
          </cell>
        </row>
        <row r="218">
          <cell r="A218">
            <v>3900</v>
          </cell>
          <cell r="B218" t="str">
            <v xml:space="preserve">REDUCTOR  1 BUJE  PP R 1-1/ 2" x 1" </v>
          </cell>
          <cell r="C218" t="str">
            <v>UNIDAD</v>
          </cell>
          <cell r="D218">
            <v>1</v>
          </cell>
          <cell r="E218">
            <v>0</v>
          </cell>
          <cell r="F218">
            <v>0.76</v>
          </cell>
        </row>
        <row r="219">
          <cell r="A219">
            <v>4700</v>
          </cell>
          <cell r="B219" t="str">
            <v>REDUCTOR  2  BUJE PP  R  1/2" x 1/4"</v>
          </cell>
          <cell r="C219" t="str">
            <v>UNIDAD</v>
          </cell>
          <cell r="D219">
            <v>1</v>
          </cell>
          <cell r="E219">
            <v>0</v>
          </cell>
          <cell r="F219">
            <v>0.52</v>
          </cell>
        </row>
        <row r="220">
          <cell r="A220">
            <v>4900</v>
          </cell>
          <cell r="B220" t="str">
            <v>TAPÓN    M   1   R/R    POLIPROPILENO   1"</v>
          </cell>
          <cell r="C220" t="str">
            <v>UNIDAD</v>
          </cell>
          <cell r="D220">
            <v>1</v>
          </cell>
          <cell r="E220">
            <v>0</v>
          </cell>
          <cell r="F220">
            <v>0.45</v>
          </cell>
        </row>
        <row r="221">
          <cell r="A221">
            <v>5200</v>
          </cell>
          <cell r="B221" t="str">
            <v>UNIÓN   UNIVERSAL  1  R/R    POLIPROPILENO   1-1/4"</v>
          </cell>
          <cell r="C221" t="str">
            <v>UNIDAD</v>
          </cell>
          <cell r="D221">
            <v>1</v>
          </cell>
          <cell r="E221">
            <v>0</v>
          </cell>
          <cell r="F221">
            <v>6.58</v>
          </cell>
        </row>
        <row r="222">
          <cell r="A222">
            <v>5300</v>
          </cell>
          <cell r="B222" t="str">
            <v>UNIÓN   UNIVERSAL  1  R/R    POLIPROPILENO   1"</v>
          </cell>
          <cell r="C222" t="str">
            <v>UNIDAD</v>
          </cell>
          <cell r="D222">
            <v>2</v>
          </cell>
          <cell r="E222">
            <v>0</v>
          </cell>
          <cell r="F222">
            <v>2.91</v>
          </cell>
        </row>
        <row r="223">
          <cell r="A223">
            <v>5500</v>
          </cell>
          <cell r="B223" t="str">
            <v>TEE  REDUCTORA   1  R/R    POLIPROPILENO   1"x1/2"</v>
          </cell>
          <cell r="C223" t="str">
            <v>UNIDAD</v>
          </cell>
          <cell r="D223">
            <v>1</v>
          </cell>
          <cell r="E223">
            <v>0</v>
          </cell>
          <cell r="F223">
            <v>1.59</v>
          </cell>
        </row>
        <row r="224">
          <cell r="A224">
            <v>7450</v>
          </cell>
          <cell r="B224" t="str">
            <v>VALVULA DE COMPUERTA ROSC BRONCE   D : 1-1/4</v>
          </cell>
          <cell r="C224" t="str">
            <v xml:space="preserve">U </v>
          </cell>
          <cell r="D224">
            <v>1</v>
          </cell>
          <cell r="E224">
            <v>0</v>
          </cell>
          <cell r="F224">
            <v>14.9</v>
          </cell>
        </row>
        <row r="225">
          <cell r="A225">
            <v>7500</v>
          </cell>
          <cell r="B225" t="str">
            <v>VALVULA DE COMPUERTA ROSC BRONCE   D : 1</v>
          </cell>
          <cell r="C225" t="str">
            <v xml:space="preserve">U </v>
          </cell>
          <cell r="D225">
            <v>3</v>
          </cell>
          <cell r="E225">
            <v>0</v>
          </cell>
          <cell r="F225">
            <v>10.49</v>
          </cell>
        </row>
        <row r="226">
          <cell r="A226">
            <v>7900</v>
          </cell>
          <cell r="B226" t="str">
            <v>VÁLVULA CHECK  ROSC .  BRONCE   D=1"</v>
          </cell>
          <cell r="C226" t="str">
            <v>U</v>
          </cell>
          <cell r="D226">
            <v>1</v>
          </cell>
          <cell r="E226">
            <v>0</v>
          </cell>
          <cell r="F226">
            <v>16.61</v>
          </cell>
        </row>
        <row r="227">
          <cell r="A227">
            <v>8250</v>
          </cell>
          <cell r="B227" t="str">
            <v>VÁLVULA DE PIE BRONCE  D=1-1/4"</v>
          </cell>
          <cell r="C227" t="str">
            <v>U</v>
          </cell>
          <cell r="D227">
            <v>1</v>
          </cell>
          <cell r="E227">
            <v>0</v>
          </cell>
          <cell r="F227">
            <v>23.09</v>
          </cell>
        </row>
        <row r="228">
          <cell r="A228">
            <v>9100</v>
          </cell>
          <cell r="B228" t="str">
            <v>PASTA POLIMEX   125cc</v>
          </cell>
          <cell r="C228" t="str">
            <v>UNIDAD</v>
          </cell>
          <cell r="D228">
            <v>3</v>
          </cell>
          <cell r="E228">
            <v>0</v>
          </cell>
          <cell r="F228">
            <v>8.08</v>
          </cell>
        </row>
        <row r="229">
          <cell r="A229">
            <v>9150</v>
          </cell>
          <cell r="B229" t="str">
            <v>TEFLON EN CINTA (ROJO)</v>
          </cell>
          <cell r="C229" t="str">
            <v>UNIDAD</v>
          </cell>
          <cell r="D229">
            <v>15</v>
          </cell>
          <cell r="E229">
            <v>0</v>
          </cell>
          <cell r="F229">
            <v>0.23</v>
          </cell>
        </row>
        <row r="231">
          <cell r="A231">
            <v>9300</v>
          </cell>
          <cell r="B231" t="str">
            <v>EQUIPO HIDRONEUMÁTICO #1</v>
          </cell>
          <cell r="C231" t="str">
            <v>glb</v>
          </cell>
          <cell r="D231">
            <v>1</v>
          </cell>
          <cell r="E231">
            <v>0</v>
          </cell>
          <cell r="F231">
            <v>0</v>
          </cell>
        </row>
        <row r="232">
          <cell r="A232">
            <v>9310</v>
          </cell>
          <cell r="B232" t="str">
            <v>Bomba  marca F&amp;W (66-28GPM) : (Q=1.76 l/seg.- 4.16 l/seg.)</v>
          </cell>
          <cell r="C232" t="str">
            <v>U</v>
          </cell>
          <cell r="D232">
            <v>2</v>
          </cell>
          <cell r="E232">
            <v>0</v>
          </cell>
          <cell r="F232">
            <v>249.43</v>
          </cell>
        </row>
        <row r="233">
          <cell r="A233">
            <v>9315</v>
          </cell>
          <cell r="B233" t="str">
            <v>Panel de control Duplex (Incluye: Gabinete Metálico, contactor, Rele de Sobrecarga Bimetálico, Pulsador / Selector, Breaker, Luces.</v>
          </cell>
          <cell r="C233" t="str">
            <v>U</v>
          </cell>
          <cell r="D233">
            <v>1</v>
          </cell>
          <cell r="E233">
            <v>0</v>
          </cell>
          <cell r="F233">
            <v>654.79999999999995</v>
          </cell>
        </row>
        <row r="234">
          <cell r="A234">
            <v>9320</v>
          </cell>
          <cell r="B234" t="str">
            <v>Tanque de presión  Cap:119 Gls</v>
          </cell>
          <cell r="C234" t="str">
            <v>U</v>
          </cell>
          <cell r="D234">
            <v>2</v>
          </cell>
          <cell r="E234">
            <v>0</v>
          </cell>
          <cell r="F234">
            <v>422.48</v>
          </cell>
        </row>
        <row r="235">
          <cell r="A235">
            <v>9325</v>
          </cell>
          <cell r="B235" t="str">
            <v xml:space="preserve">Accesorios :  Automático de Presión(2u),Switch de nivel (1u), Manometros (2u)  </v>
          </cell>
          <cell r="C235" t="str">
            <v>glb</v>
          </cell>
          <cell r="D235">
            <v>1</v>
          </cell>
          <cell r="E235">
            <v>0</v>
          </cell>
          <cell r="F235">
            <v>30.45</v>
          </cell>
        </row>
        <row r="237">
          <cell r="A237">
            <v>9410</v>
          </cell>
          <cell r="B237" t="str">
            <v>EQUIPO HIDRONEUMÁTICO #2</v>
          </cell>
          <cell r="C237" t="str">
            <v>glb</v>
          </cell>
          <cell r="D237">
            <v>1</v>
          </cell>
          <cell r="E237">
            <v>0</v>
          </cell>
          <cell r="F237">
            <v>0</v>
          </cell>
        </row>
        <row r="238">
          <cell r="A238">
            <v>9415</v>
          </cell>
          <cell r="B238" t="str">
            <v>Bomba  marca F&amp;W (66-28GPM) : (Q=1.76 l/seg.- 4.16 l/seg.)</v>
          </cell>
          <cell r="C238" t="str">
            <v>U</v>
          </cell>
          <cell r="D238">
            <v>1</v>
          </cell>
          <cell r="E238">
            <v>0</v>
          </cell>
          <cell r="F238">
            <v>249.43</v>
          </cell>
        </row>
        <row r="239">
          <cell r="A239">
            <v>9420</v>
          </cell>
          <cell r="B239" t="str">
            <v>Panel de control (Incluye: Gabinete Metálico, contactor, Rele de Sobrecarga Bimetálico, Pulsador / Selector, Breaker, Luces.</v>
          </cell>
          <cell r="C239" t="str">
            <v>U</v>
          </cell>
          <cell r="D239">
            <v>1</v>
          </cell>
          <cell r="E239">
            <v>0</v>
          </cell>
          <cell r="F239">
            <v>503.69</v>
          </cell>
        </row>
        <row r="240">
          <cell r="A240">
            <v>9425</v>
          </cell>
          <cell r="B240" t="str">
            <v>Tanque de presión  Cap:86 Gls</v>
          </cell>
          <cell r="C240" t="str">
            <v>U</v>
          </cell>
          <cell r="D240">
            <v>1</v>
          </cell>
          <cell r="E240">
            <v>0</v>
          </cell>
          <cell r="F240">
            <v>422.48</v>
          </cell>
        </row>
        <row r="241">
          <cell r="A241">
            <v>9430</v>
          </cell>
          <cell r="B241" t="str">
            <v xml:space="preserve">Accesorios :  Automático de Presión(1u),Switch de nivel (1u), Manometros (1u)  </v>
          </cell>
          <cell r="C241" t="str">
            <v>glb</v>
          </cell>
          <cell r="D241">
            <v>1</v>
          </cell>
          <cell r="E241">
            <v>0</v>
          </cell>
          <cell r="F241">
            <v>30.24</v>
          </cell>
        </row>
        <row r="243">
          <cell r="A243">
            <v>9500</v>
          </cell>
          <cell r="B243" t="str">
            <v>EQUIPO DE BOMBEO #3</v>
          </cell>
          <cell r="C243" t="str">
            <v>glb</v>
          </cell>
          <cell r="D243">
            <v>1</v>
          </cell>
          <cell r="E243">
            <v>0</v>
          </cell>
          <cell r="F243">
            <v>0</v>
          </cell>
        </row>
        <row r="244">
          <cell r="A244">
            <v>9510</v>
          </cell>
          <cell r="B244" t="str">
            <v>Bomba  marca Goulds (80GPM) : (Q=5.04 l/seg.)</v>
          </cell>
          <cell r="C244" t="str">
            <v>U</v>
          </cell>
          <cell r="D244">
            <v>2</v>
          </cell>
          <cell r="E244">
            <v>0</v>
          </cell>
          <cell r="F244">
            <v>766.39</v>
          </cell>
        </row>
        <row r="245">
          <cell r="A245">
            <v>9515</v>
          </cell>
          <cell r="B245" t="str">
            <v>Arrancador Directo Duplex  para bomba de 1HP / 1HP para trabajo en alternancia</v>
          </cell>
          <cell r="C245" t="str">
            <v>U</v>
          </cell>
          <cell r="D245">
            <v>1</v>
          </cell>
          <cell r="E245">
            <v>0</v>
          </cell>
          <cell r="F245">
            <v>699.96</v>
          </cell>
        </row>
        <row r="246">
          <cell r="A246">
            <v>9520</v>
          </cell>
          <cell r="B246" t="str">
            <v>Accesorios :Switch de nivel (2u)</v>
          </cell>
          <cell r="C246" t="str">
            <v>U</v>
          </cell>
          <cell r="D246">
            <v>2</v>
          </cell>
          <cell r="E246">
            <v>0</v>
          </cell>
          <cell r="F246">
            <v>15.12</v>
          </cell>
        </row>
        <row r="248">
          <cell r="B248" t="str">
            <v>TUBERÍA (PUNTOS: 1" -3/4" -1/2" )</v>
          </cell>
        </row>
        <row r="249">
          <cell r="A249">
            <v>800</v>
          </cell>
          <cell r="B249" t="str">
            <v>TUBERIA DE PVC PRESIÓN ROSC. D= 1"</v>
          </cell>
          <cell r="C249" t="str">
            <v>MTS</v>
          </cell>
          <cell r="D249">
            <v>8</v>
          </cell>
          <cell r="E249">
            <v>0</v>
          </cell>
          <cell r="F249">
            <v>2.57</v>
          </cell>
        </row>
        <row r="250">
          <cell r="A250" t="str">
            <v>1000-1</v>
          </cell>
          <cell r="B250" t="str">
            <v>TUBERIA DE PVC PRESIÓN ROSC. D=3/4 Y 1/2"</v>
          </cell>
          <cell r="C250" t="str">
            <v>MTS</v>
          </cell>
          <cell r="D250">
            <v>28</v>
          </cell>
          <cell r="E250">
            <v>0</v>
          </cell>
          <cell r="F250">
            <v>0.95</v>
          </cell>
        </row>
        <row r="251">
          <cell r="D251">
            <v>36</v>
          </cell>
        </row>
        <row r="253">
          <cell r="A253" t="str">
            <v>9150-1</v>
          </cell>
          <cell r="B253" t="str">
            <v>ACCESORIOS  PRESIÓN ROSCADO D=1"</v>
          </cell>
          <cell r="C253" t="str">
            <v>U</v>
          </cell>
          <cell r="D253">
            <v>8</v>
          </cell>
          <cell r="E253">
            <v>0</v>
          </cell>
          <cell r="F253">
            <v>7.79</v>
          </cell>
        </row>
        <row r="254">
          <cell r="A254" t="str">
            <v>9150-2</v>
          </cell>
          <cell r="B254" t="str">
            <v>ACCESORIOS DE PRESIÓN ROSCADO  D=3/4" Y 1/2"</v>
          </cell>
          <cell r="C254" t="str">
            <v>U</v>
          </cell>
          <cell r="D254">
            <v>28</v>
          </cell>
          <cell r="E254">
            <v>0</v>
          </cell>
          <cell r="F254">
            <v>7.79</v>
          </cell>
        </row>
        <row r="256">
          <cell r="A256">
            <v>6700</v>
          </cell>
          <cell r="B256" t="str">
            <v>CODO  1  R/R   H   PP  INSERTO  METÁLICO  1/2" x 90O</v>
          </cell>
          <cell r="C256" t="str">
            <v>UNIDAD</v>
          </cell>
          <cell r="D256">
            <v>25</v>
          </cell>
          <cell r="E256">
            <v>0</v>
          </cell>
          <cell r="F256">
            <v>2.75</v>
          </cell>
        </row>
        <row r="257">
          <cell r="A257">
            <v>2900</v>
          </cell>
          <cell r="B257" t="str">
            <v>CODO 1 R/R   H   POLIPROPILENO  1/2" x 90O</v>
          </cell>
          <cell r="C257" t="str">
            <v>UNIDAD</v>
          </cell>
          <cell r="D257">
            <v>10</v>
          </cell>
          <cell r="E257">
            <v>0</v>
          </cell>
          <cell r="F257">
            <v>0.37</v>
          </cell>
        </row>
        <row r="258">
          <cell r="A258">
            <v>2800</v>
          </cell>
          <cell r="B258" t="str">
            <v>CODO 1 R/R   H   POLIPROPILENO  3/4" x 90O</v>
          </cell>
          <cell r="C258" t="str">
            <v>UNIDAD</v>
          </cell>
          <cell r="D258">
            <v>12</v>
          </cell>
          <cell r="E258">
            <v>0</v>
          </cell>
          <cell r="F258">
            <v>0.68</v>
          </cell>
        </row>
        <row r="259">
          <cell r="A259">
            <v>2700</v>
          </cell>
          <cell r="B259" t="str">
            <v>CODO 1 R/R   H   POLIPROPILENO  1" x 90O</v>
          </cell>
          <cell r="C259" t="str">
            <v>UNIDAD</v>
          </cell>
          <cell r="D259">
            <v>8</v>
          </cell>
          <cell r="E259">
            <v>0</v>
          </cell>
          <cell r="F259">
            <v>1.33</v>
          </cell>
        </row>
        <row r="260">
          <cell r="A260">
            <v>3100</v>
          </cell>
          <cell r="B260" t="str">
            <v xml:space="preserve">TEE 1 R/R   POLIPROPILENO  1-1/2" </v>
          </cell>
          <cell r="C260" t="str">
            <v>UNIDAD</v>
          </cell>
          <cell r="D260">
            <v>17</v>
          </cell>
          <cell r="E260">
            <v>0</v>
          </cell>
          <cell r="F260">
            <v>3.34</v>
          </cell>
        </row>
        <row r="261">
          <cell r="A261">
            <v>3300</v>
          </cell>
          <cell r="B261" t="str">
            <v xml:space="preserve">TEE 1 R/R   POLIPROPILENO  3/4" </v>
          </cell>
          <cell r="C261" t="str">
            <v>UNIDAD</v>
          </cell>
          <cell r="D261">
            <v>1</v>
          </cell>
          <cell r="E261">
            <v>0</v>
          </cell>
          <cell r="F261">
            <v>0.76</v>
          </cell>
        </row>
        <row r="262">
          <cell r="A262">
            <v>3900</v>
          </cell>
          <cell r="B262" t="str">
            <v xml:space="preserve">REDUCTOR  1 BUJE  PP R 1-1/ 2" x 1" </v>
          </cell>
          <cell r="C262" t="str">
            <v>UNIDAD</v>
          </cell>
          <cell r="D262">
            <v>10</v>
          </cell>
          <cell r="E262">
            <v>0</v>
          </cell>
          <cell r="F262">
            <v>0.76</v>
          </cell>
        </row>
        <row r="263">
          <cell r="A263">
            <v>4000</v>
          </cell>
          <cell r="B263" t="str">
            <v xml:space="preserve">REDUCTOR  1 BUJE  PP R 1-1/ 2" x 3/4" </v>
          </cell>
          <cell r="C263" t="str">
            <v>UNIDAD</v>
          </cell>
          <cell r="D263">
            <v>4</v>
          </cell>
          <cell r="E263">
            <v>0</v>
          </cell>
          <cell r="F263">
            <v>0.94</v>
          </cell>
        </row>
        <row r="264">
          <cell r="A264">
            <v>4100</v>
          </cell>
          <cell r="B264" t="str">
            <v xml:space="preserve">REDUCTOR  1 BUJE  PP R 1-1/ 2" x 1/2" </v>
          </cell>
          <cell r="C264" t="str">
            <v>UNIDAD</v>
          </cell>
          <cell r="D264">
            <v>6</v>
          </cell>
          <cell r="E264">
            <v>0</v>
          </cell>
          <cell r="F264">
            <v>0.81</v>
          </cell>
        </row>
        <row r="265">
          <cell r="A265">
            <v>4400</v>
          </cell>
          <cell r="B265" t="str">
            <v xml:space="preserve">UNIÓN RED.  1  R/R  POLIPROPILENO  3/4" x 1/2" </v>
          </cell>
          <cell r="C265" t="str">
            <v>UNIDAD</v>
          </cell>
          <cell r="D265">
            <v>6</v>
          </cell>
          <cell r="E265">
            <v>0</v>
          </cell>
          <cell r="F265">
            <v>0.62</v>
          </cell>
        </row>
        <row r="266">
          <cell r="A266">
            <v>5500</v>
          </cell>
          <cell r="B266" t="str">
            <v>TEE  REDUCTORA   1  R/R    POLIPROPILENO   1"x1/2"</v>
          </cell>
          <cell r="C266" t="str">
            <v>UNIDAD</v>
          </cell>
          <cell r="D266">
            <v>4</v>
          </cell>
          <cell r="E266">
            <v>0</v>
          </cell>
          <cell r="F266">
            <v>1.59</v>
          </cell>
        </row>
        <row r="267">
          <cell r="A267">
            <v>5600</v>
          </cell>
          <cell r="B267" t="str">
            <v>TEE  REDUCTORA   1  R/R    POLIPROPILENO   3/4"x1/2"</v>
          </cell>
          <cell r="C267" t="str">
            <v>UNIDAD</v>
          </cell>
          <cell r="D267">
            <v>5</v>
          </cell>
          <cell r="E267">
            <v>0</v>
          </cell>
          <cell r="F267">
            <v>0.97</v>
          </cell>
        </row>
        <row r="268">
          <cell r="A268">
            <v>9100</v>
          </cell>
          <cell r="B268" t="str">
            <v>PASTA POLIMEX   125cc</v>
          </cell>
          <cell r="C268" t="str">
            <v>UNIDAD</v>
          </cell>
          <cell r="D268">
            <v>12</v>
          </cell>
          <cell r="E268">
            <v>0</v>
          </cell>
          <cell r="F268">
            <v>8.08</v>
          </cell>
        </row>
        <row r="269">
          <cell r="A269">
            <v>9150</v>
          </cell>
          <cell r="B269" t="str">
            <v>TEFLON EN CINTA (ROJO)</v>
          </cell>
          <cell r="C269" t="str">
            <v>UNIDAD</v>
          </cell>
          <cell r="D269">
            <v>150</v>
          </cell>
          <cell r="E269">
            <v>0</v>
          </cell>
          <cell r="F269">
            <v>0.23</v>
          </cell>
        </row>
        <row r="271">
          <cell r="A271" t="str">
            <v>9500-08</v>
          </cell>
          <cell r="B271" t="str">
            <v>ANCLAJE   DE  HORMIGÓN SIMPLE (0.1x0.1x0.15)=0.0015m3</v>
          </cell>
          <cell r="C271" t="str">
            <v>U</v>
          </cell>
          <cell r="D271">
            <v>28</v>
          </cell>
          <cell r="E271">
            <v>0</v>
          </cell>
          <cell r="F271">
            <v>1.07</v>
          </cell>
        </row>
        <row r="272">
          <cell r="A272" t="str">
            <v>36500-01</v>
          </cell>
          <cell r="B272" t="str">
            <v>HORMIGON SIMPLE F´C=180 KG/CM2</v>
          </cell>
          <cell r="C272" t="str">
            <v>M3</v>
          </cell>
          <cell r="D272">
            <v>1.4999999999999999E-2</v>
          </cell>
          <cell r="E272">
            <v>0</v>
          </cell>
          <cell r="F272">
            <v>79.650000000000006</v>
          </cell>
        </row>
        <row r="277">
          <cell r="B277" t="str">
            <v>MATERIAL DE AGUAS SERVIDAS Y VENTILACION</v>
          </cell>
        </row>
        <row r="278">
          <cell r="A278">
            <v>11810</v>
          </cell>
          <cell r="B278" t="str">
            <v>TUBERIA PVC SCEDULE 40 D: 200mm</v>
          </cell>
          <cell r="C278" t="str">
            <v>ML</v>
          </cell>
          <cell r="D278">
            <v>0</v>
          </cell>
          <cell r="E278">
            <v>12.66</v>
          </cell>
          <cell r="F278">
            <v>13.49</v>
          </cell>
        </row>
        <row r="279">
          <cell r="A279">
            <v>11800</v>
          </cell>
          <cell r="B279" t="str">
            <v>TUBERIA PVC SCEDULE 40 D: 160mm</v>
          </cell>
          <cell r="C279" t="str">
            <v>ML</v>
          </cell>
          <cell r="D279">
            <v>8</v>
          </cell>
          <cell r="E279">
            <v>7.26</v>
          </cell>
          <cell r="F279">
            <v>6.57</v>
          </cell>
        </row>
        <row r="280">
          <cell r="A280">
            <v>11900</v>
          </cell>
          <cell r="B280" t="str">
            <v>TUBERIA PVC SCEDULE 40 D: 110mm</v>
          </cell>
          <cell r="C280" t="str">
            <v>ML</v>
          </cell>
          <cell r="D280">
            <v>15</v>
          </cell>
          <cell r="E280">
            <v>4.09</v>
          </cell>
          <cell r="F280">
            <v>2.78</v>
          </cell>
        </row>
        <row r="281">
          <cell r="A281">
            <v>12000</v>
          </cell>
          <cell r="B281" t="str">
            <v>TUBERIA PVC SCEDULE 40 D: 75mm</v>
          </cell>
          <cell r="C281" t="str">
            <v>ML</v>
          </cell>
          <cell r="D281">
            <v>14</v>
          </cell>
          <cell r="E281">
            <v>3.1</v>
          </cell>
          <cell r="F281">
            <v>2.39</v>
          </cell>
        </row>
        <row r="282">
          <cell r="A282">
            <v>12100</v>
          </cell>
          <cell r="B282" t="str">
            <v>TUBERIA PVC SCEDULE 40 D: 50mm</v>
          </cell>
          <cell r="C282" t="str">
            <v>ML</v>
          </cell>
          <cell r="D282">
            <v>35</v>
          </cell>
          <cell r="E282">
            <v>1.5</v>
          </cell>
          <cell r="F282">
            <v>1.1000000000000001</v>
          </cell>
        </row>
        <row r="283">
          <cell r="D283">
            <v>72</v>
          </cell>
        </row>
        <row r="285">
          <cell r="A285">
            <v>12200</v>
          </cell>
          <cell r="B285" t="str">
            <v>Tuberia pvc estructurada doble pared D=315mm</v>
          </cell>
          <cell r="C285" t="str">
            <v>ML</v>
          </cell>
          <cell r="D285">
            <v>0</v>
          </cell>
          <cell r="F285">
            <v>25.5</v>
          </cell>
        </row>
        <row r="286">
          <cell r="A286">
            <v>12210</v>
          </cell>
          <cell r="B286" t="str">
            <v>ANILLO DE CAUCHO D=315mm</v>
          </cell>
          <cell r="C286" t="str">
            <v>U</v>
          </cell>
          <cell r="D286">
            <v>0</v>
          </cell>
          <cell r="F286">
            <v>15.37</v>
          </cell>
        </row>
        <row r="287">
          <cell r="A287">
            <v>12300</v>
          </cell>
          <cell r="B287" t="str">
            <v>Tuberia pvc estructurada doble pared D=250mm</v>
          </cell>
          <cell r="C287" t="str">
            <v>ML</v>
          </cell>
          <cell r="D287">
            <v>0</v>
          </cell>
          <cell r="F287">
            <v>16.809999999999999</v>
          </cell>
        </row>
        <row r="288">
          <cell r="A288">
            <v>12310</v>
          </cell>
          <cell r="B288" t="str">
            <v>ANILLO DE CAUCHO D=250mm</v>
          </cell>
          <cell r="C288" t="str">
            <v>U</v>
          </cell>
          <cell r="D288">
            <v>0</v>
          </cell>
          <cell r="F288">
            <v>7.3</v>
          </cell>
        </row>
        <row r="289">
          <cell r="A289">
            <v>12400</v>
          </cell>
          <cell r="B289" t="str">
            <v>Tuberia pvc estructurada doble pared D=200mm</v>
          </cell>
          <cell r="C289" t="str">
            <v>ML</v>
          </cell>
          <cell r="D289">
            <v>0</v>
          </cell>
          <cell r="F289">
            <v>12.54</v>
          </cell>
        </row>
        <row r="290">
          <cell r="A290">
            <v>12410</v>
          </cell>
          <cell r="B290" t="str">
            <v>ANILLO DE CAUCHO D=200mm</v>
          </cell>
          <cell r="C290" t="str">
            <v>U</v>
          </cell>
          <cell r="D290">
            <v>0</v>
          </cell>
          <cell r="F290">
            <v>4.32</v>
          </cell>
        </row>
        <row r="291">
          <cell r="A291">
            <v>12420</v>
          </cell>
          <cell r="B291" t="str">
            <v>Tuberia pvc estructurada doble pared D=160mm</v>
          </cell>
          <cell r="C291" t="str">
            <v>ML</v>
          </cell>
          <cell r="D291">
            <v>187</v>
          </cell>
          <cell r="F291">
            <v>7.99</v>
          </cell>
        </row>
        <row r="292">
          <cell r="A292">
            <v>12430</v>
          </cell>
          <cell r="B292" t="str">
            <v>ANILLO DE CAUCHO D=160mm</v>
          </cell>
          <cell r="C292" t="str">
            <v>U</v>
          </cell>
          <cell r="D292">
            <v>30</v>
          </cell>
          <cell r="F292">
            <v>2.48</v>
          </cell>
        </row>
        <row r="293">
          <cell r="F293">
            <v>0</v>
          </cell>
        </row>
        <row r="294">
          <cell r="A294" t="str">
            <v>12420-1</v>
          </cell>
          <cell r="B294" t="str">
            <v>Tuberia pvc estructurada doble pared D=110mm</v>
          </cell>
          <cell r="C294" t="str">
            <v>ML</v>
          </cell>
          <cell r="D294">
            <v>51</v>
          </cell>
          <cell r="F294">
            <v>4.54</v>
          </cell>
        </row>
        <row r="295">
          <cell r="A295" t="str">
            <v>12430-1</v>
          </cell>
          <cell r="B295" t="str">
            <v>ANILLO DE CAUCHO D=110mm</v>
          </cell>
          <cell r="C295" t="str">
            <v>U</v>
          </cell>
          <cell r="D295">
            <v>8</v>
          </cell>
          <cell r="F295">
            <v>1.51</v>
          </cell>
        </row>
        <row r="298">
          <cell r="B298" t="str">
            <v>SOPORTERIA</v>
          </cell>
        </row>
        <row r="299">
          <cell r="A299">
            <v>12600</v>
          </cell>
          <cell r="B299" t="str">
            <v>SOPORTE  TIPO PERA GALV  D: 6"</v>
          </cell>
          <cell r="C299" t="str">
            <v>U</v>
          </cell>
          <cell r="D299">
            <v>0</v>
          </cell>
          <cell r="E299">
            <v>0.89400000000000002</v>
          </cell>
          <cell r="F299">
            <v>1.21</v>
          </cell>
        </row>
        <row r="300">
          <cell r="A300">
            <v>12700</v>
          </cell>
          <cell r="B300" t="str">
            <v>SOPORTE TIPO PERA GALV  D: 4"</v>
          </cell>
          <cell r="C300" t="str">
            <v>U</v>
          </cell>
          <cell r="D300">
            <v>0</v>
          </cell>
          <cell r="E300">
            <v>0.43</v>
          </cell>
          <cell r="F300">
            <v>0.57999999999999996</v>
          </cell>
        </row>
        <row r="301">
          <cell r="A301">
            <v>12800</v>
          </cell>
          <cell r="B301" t="str">
            <v>SOPORTE  T/P GALV D:3"</v>
          </cell>
          <cell r="C301" t="str">
            <v>U</v>
          </cell>
          <cell r="D301">
            <v>0</v>
          </cell>
          <cell r="E301">
            <v>0.28999999999999998</v>
          </cell>
          <cell r="F301">
            <v>0.39</v>
          </cell>
        </row>
        <row r="302">
          <cell r="A302">
            <v>12900</v>
          </cell>
          <cell r="B302" t="str">
            <v>SOPORTE T/P GALV D:2"</v>
          </cell>
          <cell r="C302" t="str">
            <v>U</v>
          </cell>
          <cell r="D302">
            <v>0</v>
          </cell>
          <cell r="E302">
            <v>0.25</v>
          </cell>
          <cell r="F302">
            <v>0.34</v>
          </cell>
        </row>
        <row r="303">
          <cell r="A303">
            <v>13000</v>
          </cell>
          <cell r="B303" t="str">
            <v>GALVANIZED SINGLE HOLE PIPE STRAP 3/8(VINCHAS)D:3"</v>
          </cell>
          <cell r="C303" t="str">
            <v>U</v>
          </cell>
          <cell r="D303">
            <v>0</v>
          </cell>
          <cell r="F303">
            <v>0</v>
          </cell>
        </row>
        <row r="304">
          <cell r="A304">
            <v>13100</v>
          </cell>
          <cell r="B304" t="str">
            <v>STRUT CLAMP  GALVANIZADO D:3</v>
          </cell>
          <cell r="C304" t="str">
            <v>U</v>
          </cell>
          <cell r="D304">
            <v>0</v>
          </cell>
          <cell r="E304">
            <v>0.73</v>
          </cell>
          <cell r="F304">
            <v>0.99</v>
          </cell>
        </row>
        <row r="305">
          <cell r="A305">
            <v>13200</v>
          </cell>
          <cell r="B305" t="str">
            <v>STRUT CLAMP  GALVANIZADO D:6</v>
          </cell>
          <cell r="C305" t="str">
            <v>U</v>
          </cell>
          <cell r="D305">
            <v>0</v>
          </cell>
          <cell r="E305">
            <v>1.72</v>
          </cell>
          <cell r="F305">
            <v>2.3199999999999998</v>
          </cell>
        </row>
        <row r="306">
          <cell r="A306">
            <v>13300</v>
          </cell>
          <cell r="B306" t="str">
            <v>PERNOS EN U GALVANIZADO PARA TUB  3¨</v>
          </cell>
          <cell r="C306" t="str">
            <v>U</v>
          </cell>
          <cell r="D306">
            <v>0</v>
          </cell>
          <cell r="E306">
            <v>1.361</v>
          </cell>
          <cell r="F306">
            <v>1.84</v>
          </cell>
        </row>
        <row r="307">
          <cell r="A307">
            <v>13400</v>
          </cell>
          <cell r="B307" t="str">
            <v>PERNOS EN U GALVANIZADO PARA TUB  4¨</v>
          </cell>
          <cell r="C307" t="str">
            <v>U</v>
          </cell>
          <cell r="D307">
            <v>0</v>
          </cell>
          <cell r="E307">
            <v>1.4830000000000001</v>
          </cell>
          <cell r="F307">
            <v>2</v>
          </cell>
        </row>
        <row r="308">
          <cell r="A308">
            <v>13500</v>
          </cell>
          <cell r="B308" t="str">
            <v>PERNOS EN U GALVANIZADO PARA TUB  6¨</v>
          </cell>
          <cell r="C308" t="str">
            <v>U</v>
          </cell>
          <cell r="D308">
            <v>0</v>
          </cell>
          <cell r="E308">
            <v>3.1179999999999999</v>
          </cell>
          <cell r="F308">
            <v>4.21</v>
          </cell>
        </row>
        <row r="309">
          <cell r="A309">
            <v>13600</v>
          </cell>
          <cell r="B309" t="str">
            <v>STRUT CORNER CONNECTORS  2-HOLE</v>
          </cell>
          <cell r="C309" t="str">
            <v>U</v>
          </cell>
          <cell r="D309">
            <v>0</v>
          </cell>
          <cell r="E309">
            <v>0.53900000000000003</v>
          </cell>
          <cell r="F309">
            <v>0.73</v>
          </cell>
        </row>
        <row r="310">
          <cell r="A310">
            <v>13700</v>
          </cell>
          <cell r="B310" t="str">
            <v>STRUT CORNER CONNECTORS  3-HOLE</v>
          </cell>
          <cell r="C310" t="str">
            <v>U</v>
          </cell>
          <cell r="D310">
            <v>0</v>
          </cell>
          <cell r="E310">
            <v>0.73699999999999999</v>
          </cell>
          <cell r="F310">
            <v>0.99</v>
          </cell>
        </row>
        <row r="311">
          <cell r="A311">
            <v>13800</v>
          </cell>
          <cell r="B311" t="str">
            <v>WEDGE ANCHORS  (PERNOS DE EXPANSION) 3/8"</v>
          </cell>
          <cell r="C311" t="str">
            <v>U</v>
          </cell>
          <cell r="D311">
            <v>0</v>
          </cell>
          <cell r="E311">
            <v>0.316</v>
          </cell>
          <cell r="F311">
            <v>0.43</v>
          </cell>
        </row>
        <row r="312">
          <cell r="A312">
            <v>13900</v>
          </cell>
          <cell r="B312" t="str">
            <v>DROP-IN  ANCHORS (TACOS DE EXPANSION)3/8"</v>
          </cell>
          <cell r="C312" t="str">
            <v>U</v>
          </cell>
          <cell r="D312">
            <v>0</v>
          </cell>
          <cell r="E312">
            <v>0.253</v>
          </cell>
          <cell r="F312">
            <v>0.34</v>
          </cell>
        </row>
        <row r="313">
          <cell r="A313">
            <v>14000</v>
          </cell>
          <cell r="B313" t="str">
            <v>DROP-IN  ANCHORS (TACOS DE EXPANSION)1/2"</v>
          </cell>
          <cell r="C313" t="str">
            <v>U</v>
          </cell>
          <cell r="D313">
            <v>0</v>
          </cell>
          <cell r="E313">
            <v>0.45400000000000001</v>
          </cell>
          <cell r="F313">
            <v>0.61</v>
          </cell>
        </row>
        <row r="314">
          <cell r="A314">
            <v>14100</v>
          </cell>
          <cell r="B314" t="str">
            <v>FLAT WASHER PLATED(ANILLO ) 1/2"</v>
          </cell>
          <cell r="C314" t="str">
            <v>U</v>
          </cell>
          <cell r="D314">
            <v>0</v>
          </cell>
          <cell r="E314">
            <v>3.1E-2</v>
          </cell>
          <cell r="F314">
            <v>0.04</v>
          </cell>
        </row>
        <row r="315">
          <cell r="A315">
            <v>14200</v>
          </cell>
          <cell r="B315" t="str">
            <v>FLAT WASHER PLATED(ANILLO )3/8"</v>
          </cell>
          <cell r="C315" t="str">
            <v>U</v>
          </cell>
          <cell r="D315">
            <v>0</v>
          </cell>
          <cell r="E315">
            <v>2.1000000000000001E-2</v>
          </cell>
          <cell r="F315">
            <v>0.03</v>
          </cell>
        </row>
        <row r="316">
          <cell r="A316">
            <v>14300</v>
          </cell>
          <cell r="B316" t="str">
            <v>HEX NUTS PLATED (TUERCAS) 1/2"</v>
          </cell>
          <cell r="C316" t="str">
            <v>U</v>
          </cell>
          <cell r="D316">
            <v>0</v>
          </cell>
          <cell r="E316">
            <v>7.0999999999999994E-2</v>
          </cell>
          <cell r="F316">
            <v>0.1</v>
          </cell>
        </row>
        <row r="317">
          <cell r="A317">
            <v>14400</v>
          </cell>
          <cell r="B317" t="str">
            <v>HEX NUTS PLATED (TUERCAS) 3/8"</v>
          </cell>
          <cell r="C317" t="str">
            <v>U</v>
          </cell>
          <cell r="D317">
            <v>0</v>
          </cell>
          <cell r="E317">
            <v>3.1E-2</v>
          </cell>
          <cell r="F317">
            <v>0.04</v>
          </cell>
        </row>
        <row r="318">
          <cell r="A318">
            <v>14500</v>
          </cell>
          <cell r="B318" t="str">
            <v>THREADED ROD 3/8X 6 (VARILLAS ROSCADAS)</v>
          </cell>
          <cell r="C318" t="str">
            <v>MTS</v>
          </cell>
          <cell r="D318">
            <v>0</v>
          </cell>
          <cell r="E318">
            <v>1.1000000000000001</v>
          </cell>
          <cell r="F318">
            <v>1.49</v>
          </cell>
        </row>
        <row r="319">
          <cell r="A319">
            <v>14600</v>
          </cell>
          <cell r="B319" t="str">
            <v>THREADED ROD 1/2X 6 (VARILLAS ROSCADAS)</v>
          </cell>
          <cell r="C319" t="str">
            <v>MTS</v>
          </cell>
          <cell r="D319">
            <v>0</v>
          </cell>
          <cell r="E319">
            <v>2.04</v>
          </cell>
          <cell r="F319">
            <v>2.75</v>
          </cell>
        </row>
        <row r="320">
          <cell r="A320">
            <v>14700</v>
          </cell>
          <cell r="B320" t="str">
            <v>CANAL RANURADO</v>
          </cell>
          <cell r="C320" t="str">
            <v>MTS</v>
          </cell>
          <cell r="D320">
            <v>0</v>
          </cell>
          <cell r="E320">
            <v>3</v>
          </cell>
          <cell r="F320">
            <v>4.05</v>
          </cell>
        </row>
        <row r="321">
          <cell r="A321">
            <v>14750</v>
          </cell>
          <cell r="B321" t="str">
            <v>SOPORTE</v>
          </cell>
          <cell r="C321" t="str">
            <v>U</v>
          </cell>
          <cell r="D321">
            <v>0</v>
          </cell>
          <cell r="F321">
            <v>0</v>
          </cell>
        </row>
        <row r="323">
          <cell r="B323" t="str">
            <v>INTERCEPTORES</v>
          </cell>
        </row>
        <row r="324">
          <cell r="A324">
            <v>14800</v>
          </cell>
          <cell r="B324" t="str">
            <v>INTERSEPTOR DE SOLIDOS ZURN</v>
          </cell>
          <cell r="C324" t="str">
            <v>UNIDAD</v>
          </cell>
          <cell r="D324">
            <v>0</v>
          </cell>
          <cell r="E324">
            <v>172.36</v>
          </cell>
          <cell r="F324">
            <v>232.69</v>
          </cell>
        </row>
        <row r="325">
          <cell r="A325">
            <v>14900</v>
          </cell>
          <cell r="B325" t="str">
            <v>INTERSEPTOR DE GRASAS</v>
          </cell>
          <cell r="C325" t="str">
            <v>UNIDAD</v>
          </cell>
          <cell r="D325">
            <v>1</v>
          </cell>
          <cell r="E325">
            <v>337.28</v>
          </cell>
          <cell r="F325">
            <v>135</v>
          </cell>
        </row>
        <row r="326">
          <cell r="A326">
            <v>15000</v>
          </cell>
          <cell r="B326" t="str">
            <v>TRAMPA DE GRASA EXTERIOR</v>
          </cell>
          <cell r="C326" t="str">
            <v>UNIDAD</v>
          </cell>
          <cell r="D326">
            <v>0</v>
          </cell>
          <cell r="F326">
            <v>0</v>
          </cell>
        </row>
        <row r="327">
          <cell r="A327">
            <v>15100</v>
          </cell>
          <cell r="B327" t="str">
            <v>TRAMPA DE GRASA EXTERIOR</v>
          </cell>
          <cell r="C327" t="str">
            <v>UNIDAD</v>
          </cell>
          <cell r="D327">
            <v>0</v>
          </cell>
          <cell r="F327">
            <v>0</v>
          </cell>
        </row>
        <row r="329">
          <cell r="A329">
            <v>15112</v>
          </cell>
          <cell r="B329" t="str">
            <v>ACCESORIO DE RED  PVC SCEDULE 40 D: 8"</v>
          </cell>
          <cell r="C329" t="str">
            <v>U</v>
          </cell>
          <cell r="D329">
            <v>0</v>
          </cell>
          <cell r="E329">
            <v>0</v>
          </cell>
          <cell r="F329">
            <v>5.71</v>
          </cell>
        </row>
        <row r="330">
          <cell r="A330">
            <v>15110</v>
          </cell>
          <cell r="B330" t="str">
            <v>ACCESORIO DE RED  PVC SCEDULE 40 D: 6"</v>
          </cell>
          <cell r="C330" t="str">
            <v>U</v>
          </cell>
          <cell r="D330">
            <v>8</v>
          </cell>
          <cell r="E330">
            <v>0</v>
          </cell>
          <cell r="F330">
            <v>5.71</v>
          </cell>
        </row>
        <row r="331">
          <cell r="A331">
            <v>15120</v>
          </cell>
          <cell r="B331" t="str">
            <v>ACCESORIO DE RED  PVC SCEDULE 40 D: 4"</v>
          </cell>
          <cell r="C331" t="str">
            <v>U</v>
          </cell>
          <cell r="D331">
            <v>15</v>
          </cell>
          <cell r="E331">
            <v>0</v>
          </cell>
          <cell r="F331">
            <v>5.71</v>
          </cell>
        </row>
        <row r="332">
          <cell r="A332">
            <v>15130</v>
          </cell>
          <cell r="B332" t="str">
            <v>ACCESORIO DE RED  PVC SCEDULE 40 D: 3"</v>
          </cell>
          <cell r="C332" t="str">
            <v>U</v>
          </cell>
          <cell r="D332">
            <v>14</v>
          </cell>
          <cell r="E332">
            <v>0</v>
          </cell>
          <cell r="F332">
            <v>5.71</v>
          </cell>
        </row>
        <row r="333">
          <cell r="A333">
            <v>15140</v>
          </cell>
          <cell r="B333" t="str">
            <v>ACCESORIO DE RED  PVC SCEDULE 40 D: 2"</v>
          </cell>
          <cell r="C333" t="str">
            <v>U</v>
          </cell>
          <cell r="D333">
            <v>35</v>
          </cell>
          <cell r="E333">
            <v>0</v>
          </cell>
          <cell r="F333">
            <v>5.71</v>
          </cell>
        </row>
        <row r="335">
          <cell r="B335" t="str">
            <v>ACCESORIOS PVC</v>
          </cell>
        </row>
        <row r="336">
          <cell r="A336">
            <v>15200</v>
          </cell>
          <cell r="B336" t="str">
            <v>YEE PVC  SCHEDULE 40  D: 6"</v>
          </cell>
          <cell r="C336" t="str">
            <v>UNIDAD</v>
          </cell>
          <cell r="D336">
            <v>0</v>
          </cell>
          <cell r="E336">
            <v>14.31</v>
          </cell>
          <cell r="F336">
            <v>12.62</v>
          </cell>
        </row>
        <row r="337">
          <cell r="A337">
            <v>15300</v>
          </cell>
          <cell r="B337" t="str">
            <v>YEE PVC  SCHEDULE 40  D: 4"</v>
          </cell>
          <cell r="C337" t="str">
            <v>UNIDAD</v>
          </cell>
          <cell r="D337">
            <v>2</v>
          </cell>
          <cell r="E337">
            <v>3.3690000000000002</v>
          </cell>
          <cell r="F337">
            <v>2.78</v>
          </cell>
        </row>
        <row r="338">
          <cell r="A338">
            <v>15302</v>
          </cell>
          <cell r="B338" t="str">
            <v>YEE PVC  SCHEDULE 40  D: 3"</v>
          </cell>
          <cell r="C338" t="str">
            <v>UNIDAD</v>
          </cell>
          <cell r="D338">
            <v>0</v>
          </cell>
          <cell r="E338">
            <v>2.8</v>
          </cell>
          <cell r="F338">
            <v>2.08</v>
          </cell>
        </row>
        <row r="339">
          <cell r="A339">
            <v>15400</v>
          </cell>
          <cell r="B339" t="str">
            <v>YEE PVC  SCHEDULE 40  D: 2"</v>
          </cell>
          <cell r="C339" t="str">
            <v>UNIDAD</v>
          </cell>
          <cell r="D339">
            <v>0</v>
          </cell>
          <cell r="E339">
            <v>0.75</v>
          </cell>
          <cell r="F339">
            <v>0.96</v>
          </cell>
        </row>
        <row r="340">
          <cell r="A340">
            <v>15500</v>
          </cell>
          <cell r="B340" t="str">
            <v>YEE RED PVC  SCHEDULE 40  D: 6" x 4"</v>
          </cell>
          <cell r="C340" t="str">
            <v>UNIDAD</v>
          </cell>
          <cell r="D340">
            <v>7</v>
          </cell>
          <cell r="E340">
            <v>10.52</v>
          </cell>
          <cell r="F340">
            <v>18.16</v>
          </cell>
        </row>
        <row r="341">
          <cell r="A341">
            <v>15502</v>
          </cell>
          <cell r="B341" t="str">
            <v>YEE RED PVC  SCHEDULE 40  D: 6" x 3"</v>
          </cell>
          <cell r="C341" t="str">
            <v>UNIDAD</v>
          </cell>
          <cell r="D341">
            <v>0</v>
          </cell>
          <cell r="E341">
            <v>12.72</v>
          </cell>
          <cell r="F341">
            <v>0</v>
          </cell>
        </row>
        <row r="342">
          <cell r="A342" t="str">
            <v>15502-1</v>
          </cell>
          <cell r="B342" t="str">
            <v>YEE RED PVC  SCHEDULE 40  D: 6" x 2"</v>
          </cell>
          <cell r="C342" t="str">
            <v>UNIDAD</v>
          </cell>
          <cell r="D342">
            <v>0</v>
          </cell>
          <cell r="E342">
            <v>12.72</v>
          </cell>
          <cell r="F342">
            <v>0</v>
          </cell>
        </row>
        <row r="343">
          <cell r="A343">
            <v>15600</v>
          </cell>
          <cell r="B343" t="str">
            <v>YEE RED PVC  SCHEDULE 40  D: 4" x 3"</v>
          </cell>
          <cell r="C343" t="str">
            <v>UNIDAD</v>
          </cell>
          <cell r="D343">
            <v>0</v>
          </cell>
          <cell r="E343">
            <v>2.68</v>
          </cell>
          <cell r="F343">
            <v>10.71</v>
          </cell>
        </row>
        <row r="344">
          <cell r="A344">
            <v>15700</v>
          </cell>
          <cell r="B344" t="str">
            <v>YEE RED PVC  SCHEDULE 40  D: 4" x 2"</v>
          </cell>
          <cell r="C344" t="str">
            <v>UNIDAD</v>
          </cell>
          <cell r="D344">
            <v>5</v>
          </cell>
          <cell r="E344">
            <v>2.2999999999999998</v>
          </cell>
          <cell r="F344">
            <v>2.37</v>
          </cell>
        </row>
        <row r="345">
          <cell r="A345">
            <v>15800</v>
          </cell>
          <cell r="B345" t="str">
            <v>YEE RED PVC  SCHEDULE 40  D: 3" x 2"</v>
          </cell>
          <cell r="C345" t="str">
            <v>UNIDAD</v>
          </cell>
          <cell r="D345">
            <v>6</v>
          </cell>
          <cell r="E345">
            <v>1.38</v>
          </cell>
          <cell r="F345">
            <v>2.78</v>
          </cell>
        </row>
        <row r="346">
          <cell r="A346">
            <v>15900</v>
          </cell>
          <cell r="B346" t="str">
            <v>CODO PVC SCHEDULE 40 D: 6" x 90</v>
          </cell>
          <cell r="C346" t="str">
            <v>UNIDAD</v>
          </cell>
          <cell r="D346">
            <v>0</v>
          </cell>
          <cell r="E346">
            <v>9.6</v>
          </cell>
          <cell r="F346">
            <v>7.52</v>
          </cell>
        </row>
        <row r="347">
          <cell r="A347">
            <v>16000</v>
          </cell>
          <cell r="B347" t="str">
            <v>CODO PVC SCHEDULE 40 D: 4" x 90</v>
          </cell>
          <cell r="C347" t="str">
            <v>UNIDAD</v>
          </cell>
          <cell r="D347">
            <v>5</v>
          </cell>
          <cell r="E347">
            <v>1.9</v>
          </cell>
          <cell r="F347">
            <v>1.9</v>
          </cell>
        </row>
        <row r="348">
          <cell r="A348">
            <v>16100</v>
          </cell>
          <cell r="B348" t="str">
            <v>CODO PVC SCHEDULE 40 D: 3" x 90</v>
          </cell>
          <cell r="C348" t="str">
            <v>UNIDAD</v>
          </cell>
          <cell r="D348">
            <v>12</v>
          </cell>
          <cell r="E348">
            <v>1.08</v>
          </cell>
          <cell r="F348">
            <v>1.1000000000000001</v>
          </cell>
        </row>
        <row r="349">
          <cell r="A349">
            <v>16200</v>
          </cell>
          <cell r="B349" t="str">
            <v>CODO PVC SCHEDULE 40 D: 2" x 90</v>
          </cell>
          <cell r="C349" t="str">
            <v>UNIDAD</v>
          </cell>
          <cell r="D349">
            <v>27</v>
          </cell>
          <cell r="E349">
            <v>0.4</v>
          </cell>
          <cell r="F349">
            <v>0.56999999999999995</v>
          </cell>
        </row>
        <row r="350">
          <cell r="A350">
            <v>16300</v>
          </cell>
          <cell r="B350" t="str">
            <v>CODO PVC SCHEDULE 40 D: 6" x 45</v>
          </cell>
          <cell r="C350" t="str">
            <v>UNIDAD</v>
          </cell>
          <cell r="D350">
            <v>0</v>
          </cell>
          <cell r="E350">
            <v>9</v>
          </cell>
          <cell r="F350">
            <v>12.83</v>
          </cell>
        </row>
        <row r="351">
          <cell r="A351">
            <v>16400</v>
          </cell>
          <cell r="B351" t="str">
            <v>CODO PVC SCHEDULE 40 D: 4" x 45</v>
          </cell>
          <cell r="C351" t="str">
            <v>UNIDAD</v>
          </cell>
          <cell r="D351">
            <v>12</v>
          </cell>
          <cell r="E351">
            <v>1.7</v>
          </cell>
          <cell r="F351">
            <v>2.48</v>
          </cell>
        </row>
        <row r="352">
          <cell r="A352">
            <v>16500</v>
          </cell>
          <cell r="B352" t="str">
            <v>CODO PVC SCHEDULE 40 D: 3" x 45</v>
          </cell>
          <cell r="C352" t="str">
            <v>UNIDAD</v>
          </cell>
          <cell r="D352">
            <v>1</v>
          </cell>
          <cell r="E352">
            <v>1.02</v>
          </cell>
          <cell r="F352">
            <v>1.3</v>
          </cell>
        </row>
        <row r="353">
          <cell r="A353">
            <v>16600</v>
          </cell>
          <cell r="B353" t="str">
            <v>CODO PVC SCHEDULE 40 D: 2" x 45</v>
          </cell>
          <cell r="C353" t="str">
            <v>UNIDAD</v>
          </cell>
          <cell r="D353">
            <v>11</v>
          </cell>
          <cell r="E353">
            <v>0.4</v>
          </cell>
          <cell r="F353">
            <v>0.61</v>
          </cell>
        </row>
        <row r="354">
          <cell r="A354">
            <v>16700</v>
          </cell>
          <cell r="B354" t="str">
            <v>BUSHING PVC SCHEDULE 40 D: 6" x 4"</v>
          </cell>
          <cell r="C354" t="str">
            <v>UNIDAD</v>
          </cell>
          <cell r="D354">
            <v>0</v>
          </cell>
          <cell r="E354">
            <v>5.65</v>
          </cell>
          <cell r="F354">
            <v>8.1199999999999992</v>
          </cell>
        </row>
        <row r="355">
          <cell r="A355">
            <v>16702</v>
          </cell>
          <cell r="B355" t="str">
            <v>BUSHING PVC SCHEDULE 40 D: 6" x 3"</v>
          </cell>
          <cell r="C355" t="str">
            <v>UNIDAD</v>
          </cell>
          <cell r="D355">
            <v>0</v>
          </cell>
          <cell r="E355">
            <v>9</v>
          </cell>
          <cell r="F355">
            <v>0</v>
          </cell>
        </row>
        <row r="356">
          <cell r="A356">
            <v>16704</v>
          </cell>
          <cell r="B356" t="str">
            <v>BUSHING PVC SCHEDULE 40 D: 6" x 2"</v>
          </cell>
          <cell r="C356" t="str">
            <v>UNIDAD</v>
          </cell>
          <cell r="D356">
            <v>0</v>
          </cell>
          <cell r="E356">
            <v>9</v>
          </cell>
          <cell r="F356">
            <v>0</v>
          </cell>
        </row>
        <row r="357">
          <cell r="A357">
            <v>16800</v>
          </cell>
          <cell r="B357" t="str">
            <v>BUSHING PVC SCHEDULE 40 D: 4" x 3"</v>
          </cell>
          <cell r="C357" t="str">
            <v>UNIDAD</v>
          </cell>
          <cell r="D357">
            <v>2</v>
          </cell>
          <cell r="E357">
            <v>1.508</v>
          </cell>
          <cell r="F357">
            <v>1.42</v>
          </cell>
        </row>
        <row r="358">
          <cell r="A358">
            <v>16900</v>
          </cell>
          <cell r="B358" t="str">
            <v>BUSHING PVC SCHEDULE 40 D: 4" x 2"</v>
          </cell>
          <cell r="C358" t="str">
            <v>UNIDAD</v>
          </cell>
          <cell r="D358">
            <v>4</v>
          </cell>
          <cell r="E358">
            <v>2.7240000000000002</v>
          </cell>
          <cell r="F358">
            <v>1.42</v>
          </cell>
        </row>
        <row r="359">
          <cell r="A359">
            <v>17000</v>
          </cell>
          <cell r="B359" t="str">
            <v>BUSHING PVC SCHEDULE 40 D: 3" x 2"</v>
          </cell>
          <cell r="C359" t="str">
            <v>UNIDAD</v>
          </cell>
          <cell r="D359">
            <v>5</v>
          </cell>
          <cell r="E359">
            <v>0.69299999999999995</v>
          </cell>
          <cell r="F359">
            <v>0.97</v>
          </cell>
        </row>
        <row r="360">
          <cell r="A360">
            <v>17100</v>
          </cell>
          <cell r="B360" t="str">
            <v>TEE PVC SCHEDULE D:  40  D: 4"</v>
          </cell>
          <cell r="C360" t="str">
            <v>UNIDAD</v>
          </cell>
          <cell r="D360">
            <v>0</v>
          </cell>
          <cell r="E360">
            <v>8.8520000000000003</v>
          </cell>
          <cell r="F360">
            <v>2.4300000000000002</v>
          </cell>
        </row>
        <row r="361">
          <cell r="A361">
            <v>17200</v>
          </cell>
          <cell r="B361" t="str">
            <v xml:space="preserve">TEE PVC SCHEDULE 40 D: 3" </v>
          </cell>
          <cell r="C361" t="str">
            <v>UNIDAD</v>
          </cell>
          <cell r="D361">
            <v>0</v>
          </cell>
          <cell r="E361">
            <v>3.3460000000000001</v>
          </cell>
          <cell r="F361">
            <v>1.42</v>
          </cell>
        </row>
        <row r="362">
          <cell r="A362">
            <v>17300</v>
          </cell>
          <cell r="B362" t="str">
            <v xml:space="preserve">TEE PVC SCHEDULE 40 D: 2" </v>
          </cell>
          <cell r="C362" t="str">
            <v>UNIDAD</v>
          </cell>
          <cell r="D362">
            <v>1</v>
          </cell>
          <cell r="E362">
            <v>1</v>
          </cell>
          <cell r="F362">
            <v>0.67</v>
          </cell>
        </row>
        <row r="363">
          <cell r="A363">
            <v>17202</v>
          </cell>
          <cell r="B363" t="str">
            <v>TEE PVC SCHEDULE 40 D: 3" X 2"</v>
          </cell>
          <cell r="C363" t="str">
            <v>UNIDAD</v>
          </cell>
          <cell r="D363">
            <v>0</v>
          </cell>
          <cell r="E363">
            <v>3.12</v>
          </cell>
          <cell r="F363">
            <v>0</v>
          </cell>
        </row>
        <row r="364">
          <cell r="A364">
            <v>17400</v>
          </cell>
          <cell r="B364" t="str">
            <v>CRUZ EN TEE PVC SCHEDULE 40 D: 2"</v>
          </cell>
          <cell r="C364" t="str">
            <v>UNIDAD</v>
          </cell>
          <cell r="D364">
            <v>0</v>
          </cell>
          <cell r="E364">
            <v>2</v>
          </cell>
          <cell r="F364">
            <v>7.48</v>
          </cell>
        </row>
        <row r="365">
          <cell r="A365">
            <v>17402</v>
          </cell>
          <cell r="B365" t="str">
            <v>SIFON D=2"</v>
          </cell>
          <cell r="C365" t="str">
            <v>UNIDAD</v>
          </cell>
          <cell r="D365">
            <v>8</v>
          </cell>
          <cell r="E365">
            <v>4.47</v>
          </cell>
          <cell r="F365">
            <v>2.27</v>
          </cell>
        </row>
        <row r="366">
          <cell r="A366">
            <v>17404</v>
          </cell>
          <cell r="B366" t="str">
            <v>SIFÓN D=3"</v>
          </cell>
          <cell r="C366" t="str">
            <v>UNIDAD</v>
          </cell>
          <cell r="D366">
            <v>0</v>
          </cell>
          <cell r="E366">
            <v>1.3</v>
          </cell>
          <cell r="F366">
            <v>3.63</v>
          </cell>
        </row>
        <row r="367">
          <cell r="A367">
            <v>17500</v>
          </cell>
          <cell r="B367" t="str">
            <v>TAPON PEGABLE PVC SCHEDULE 40 D: 4"</v>
          </cell>
          <cell r="C367" t="str">
            <v>UNIDAD</v>
          </cell>
          <cell r="D367">
            <v>0</v>
          </cell>
          <cell r="E367">
            <v>3.3250000000000002</v>
          </cell>
          <cell r="F367">
            <v>0.86</v>
          </cell>
        </row>
        <row r="368">
          <cell r="A368">
            <v>17600</v>
          </cell>
          <cell r="B368" t="str">
            <v>UNION PVC SCEDULE 40 D: 6"</v>
          </cell>
          <cell r="C368" t="str">
            <v>UNIDAD</v>
          </cell>
          <cell r="D368">
            <v>0</v>
          </cell>
          <cell r="E368">
            <v>11.393000000000001</v>
          </cell>
          <cell r="F368">
            <v>6.29</v>
          </cell>
        </row>
        <row r="369">
          <cell r="A369">
            <v>17700</v>
          </cell>
          <cell r="B369" t="str">
            <v>UNION PVC SCEDULE 40 D: 4"</v>
          </cell>
          <cell r="C369" t="str">
            <v>UNIDAD</v>
          </cell>
          <cell r="D369">
            <v>0</v>
          </cell>
          <cell r="E369">
            <v>3.4969999999999999</v>
          </cell>
          <cell r="F369">
            <v>1.04</v>
          </cell>
        </row>
        <row r="370">
          <cell r="A370">
            <v>17800</v>
          </cell>
          <cell r="B370" t="str">
            <v>UNION PVC SCEDULE 40 D: 3"</v>
          </cell>
          <cell r="C370" t="str">
            <v>UNIDAD</v>
          </cell>
          <cell r="D370">
            <v>0</v>
          </cell>
          <cell r="E370">
            <v>1.821</v>
          </cell>
          <cell r="F370">
            <v>0.86</v>
          </cell>
        </row>
        <row r="371">
          <cell r="A371">
            <v>17900</v>
          </cell>
          <cell r="B371" t="str">
            <v>UNION PVC SCEDULE 40 D: 2"</v>
          </cell>
          <cell r="C371" t="str">
            <v>UNIDAD</v>
          </cell>
          <cell r="D371">
            <v>0</v>
          </cell>
          <cell r="E371">
            <v>0.72399999999999998</v>
          </cell>
          <cell r="F371">
            <v>0.51</v>
          </cell>
        </row>
        <row r="372">
          <cell r="A372">
            <v>18000</v>
          </cell>
          <cell r="B372" t="str">
            <v>ADAPTADOR HILO EXTERIOR  PEG/ROSC D: 3"</v>
          </cell>
          <cell r="C372" t="str">
            <v>UNIDAD</v>
          </cell>
          <cell r="D372">
            <v>0</v>
          </cell>
          <cell r="E372">
            <v>5.4580000000000002</v>
          </cell>
          <cell r="F372">
            <v>0</v>
          </cell>
        </row>
        <row r="373">
          <cell r="A373">
            <v>18100</v>
          </cell>
          <cell r="B373" t="str">
            <v>UNION UNIVERSAL PVC D: 3"</v>
          </cell>
          <cell r="C373" t="str">
            <v>UNIDAD</v>
          </cell>
          <cell r="D373">
            <v>0</v>
          </cell>
          <cell r="E373">
            <v>13.298</v>
          </cell>
          <cell r="F373">
            <v>0</v>
          </cell>
        </row>
        <row r="374">
          <cell r="A374">
            <v>18200</v>
          </cell>
          <cell r="B374" t="str">
            <v>OATEY PVC CEMENT-CLEAR(PEGANTE)</v>
          </cell>
          <cell r="C374" t="str">
            <v>GALON</v>
          </cell>
          <cell r="D374">
            <v>4</v>
          </cell>
          <cell r="E374">
            <v>11.125999999999999</v>
          </cell>
          <cell r="F374">
            <v>30.9</v>
          </cell>
        </row>
        <row r="375">
          <cell r="A375">
            <v>18300</v>
          </cell>
          <cell r="B375" t="str">
            <v>OATEY ALL PURPOSE PVC CEMENT (LIMPIANTE)</v>
          </cell>
          <cell r="C375" t="str">
            <v>GALON</v>
          </cell>
          <cell r="D375">
            <v>4</v>
          </cell>
          <cell r="E375">
            <v>8.5410000000000004</v>
          </cell>
          <cell r="F375">
            <v>15.95</v>
          </cell>
        </row>
        <row r="376">
          <cell r="A376">
            <v>18400</v>
          </cell>
          <cell r="B376" t="str">
            <v>TEFLON EN CINTA</v>
          </cell>
          <cell r="C376" t="str">
            <v>UNIDAD</v>
          </cell>
          <cell r="D376">
            <v>0</v>
          </cell>
          <cell r="E376">
            <v>1.554</v>
          </cell>
          <cell r="F376">
            <v>0.39</v>
          </cell>
        </row>
        <row r="377">
          <cell r="A377">
            <v>18600</v>
          </cell>
          <cell r="B377" t="str">
            <v>VALVULA DE COMPUERTA  D: 3"</v>
          </cell>
          <cell r="C377" t="str">
            <v>UNIDAD</v>
          </cell>
          <cell r="D377">
            <v>0</v>
          </cell>
          <cell r="F377">
            <v>151.19999999999999</v>
          </cell>
        </row>
        <row r="378">
          <cell r="A378">
            <v>18700</v>
          </cell>
          <cell r="B378" t="str">
            <v>TAPON REGISTRO PVC SCHEDULE 40 D: 6"</v>
          </cell>
          <cell r="C378" t="str">
            <v>UNIDAD</v>
          </cell>
          <cell r="D378">
            <v>0</v>
          </cell>
          <cell r="E378">
            <v>8.8520000000000003</v>
          </cell>
          <cell r="F378">
            <v>11.59</v>
          </cell>
        </row>
        <row r="379">
          <cell r="A379">
            <v>18800</v>
          </cell>
          <cell r="B379" t="str">
            <v>TAPON REGISTRO PVC SCHEDULE 40 D: 4"</v>
          </cell>
          <cell r="C379" t="str">
            <v>UNIDAD</v>
          </cell>
          <cell r="D379">
            <v>0</v>
          </cell>
          <cell r="E379">
            <v>3.3460000000000001</v>
          </cell>
          <cell r="F379">
            <v>5.89</v>
          </cell>
        </row>
        <row r="380">
          <cell r="A380">
            <v>18900</v>
          </cell>
          <cell r="B380" t="str">
            <v>TAPON REGISTRO PVC SCHEDULE 40 D: 3"</v>
          </cell>
          <cell r="C380" t="str">
            <v>UNIDAD</v>
          </cell>
          <cell r="D380">
            <v>0</v>
          </cell>
          <cell r="E380">
            <v>1.74</v>
          </cell>
          <cell r="F380">
            <v>4.03</v>
          </cell>
        </row>
        <row r="381">
          <cell r="A381">
            <v>18900</v>
          </cell>
          <cell r="B381" t="str">
            <v>TAPON REGISTRO PVC SCHEDULE 40 D: 2"</v>
          </cell>
          <cell r="C381" t="str">
            <v>UNIDAD</v>
          </cell>
          <cell r="D381">
            <v>0</v>
          </cell>
          <cell r="E381">
            <v>1.74</v>
          </cell>
          <cell r="F381">
            <v>3.53</v>
          </cell>
        </row>
        <row r="383">
          <cell r="A383" t="str">
            <v>18500-01</v>
          </cell>
          <cell r="B383" t="str">
            <v>VALVULA TIDEFLEX D: 6"</v>
          </cell>
          <cell r="C383" t="str">
            <v>UNIDAD</v>
          </cell>
          <cell r="D383">
            <v>1</v>
          </cell>
          <cell r="E383">
            <v>1235</v>
          </cell>
          <cell r="F383">
            <v>1667.25</v>
          </cell>
        </row>
        <row r="385">
          <cell r="B385" t="str">
            <v>REJILLA DE BRONCE- ALUMINIO- PVC- H/F</v>
          </cell>
        </row>
        <row r="386">
          <cell r="A386">
            <v>25405</v>
          </cell>
          <cell r="B386" t="str">
            <v>REJILLA DE ALUMINIO TIPO CC-250x200 MM</v>
          </cell>
          <cell r="C386" t="str">
            <v>U</v>
          </cell>
          <cell r="D386">
            <v>0</v>
          </cell>
          <cell r="F386">
            <v>0</v>
          </cell>
        </row>
        <row r="387">
          <cell r="A387">
            <v>25400</v>
          </cell>
          <cell r="B387" t="str">
            <v>REJILLA DE ALUMINIO TIPO CC-200x150 MM</v>
          </cell>
          <cell r="C387" t="str">
            <v>U</v>
          </cell>
          <cell r="D387">
            <v>0</v>
          </cell>
          <cell r="F387">
            <v>59.36</v>
          </cell>
        </row>
        <row r="388">
          <cell r="A388">
            <v>25500</v>
          </cell>
          <cell r="B388" t="str">
            <v>REJILLA DE ALUMINIO TIPO CC-150x110 MM</v>
          </cell>
          <cell r="C388" t="str">
            <v>U</v>
          </cell>
          <cell r="D388">
            <v>0</v>
          </cell>
          <cell r="F388">
            <v>11.2</v>
          </cell>
        </row>
        <row r="389">
          <cell r="A389">
            <v>25600</v>
          </cell>
          <cell r="B389" t="str">
            <v>REJILLA DE ALUMINIO TIPO CC-125x75 MM</v>
          </cell>
          <cell r="C389" t="str">
            <v>U</v>
          </cell>
          <cell r="D389">
            <v>0</v>
          </cell>
          <cell r="F389">
            <v>10.47</v>
          </cell>
        </row>
        <row r="390">
          <cell r="A390">
            <v>25705</v>
          </cell>
          <cell r="B390" t="str">
            <v>REJILLA DE BRONCE T-300x150 MM</v>
          </cell>
          <cell r="C390" t="str">
            <v>U</v>
          </cell>
          <cell r="D390">
            <v>0</v>
          </cell>
          <cell r="F390">
            <v>350.6</v>
          </cell>
        </row>
        <row r="391">
          <cell r="A391">
            <v>25700</v>
          </cell>
          <cell r="B391" t="str">
            <v>REJILLA DE BRONCE T-150x110 MM</v>
          </cell>
          <cell r="C391" t="str">
            <v>U</v>
          </cell>
          <cell r="D391">
            <v>0</v>
          </cell>
          <cell r="F391">
            <v>40.96</v>
          </cell>
        </row>
        <row r="392">
          <cell r="A392">
            <v>25800</v>
          </cell>
          <cell r="B392" t="str">
            <v>REJILLA DE BRONCE T-125x75 MM</v>
          </cell>
          <cell r="C392" t="str">
            <v>U</v>
          </cell>
          <cell r="D392">
            <v>0</v>
          </cell>
          <cell r="F392">
            <v>23.58</v>
          </cell>
        </row>
        <row r="393">
          <cell r="A393" t="str">
            <v>25800-1</v>
          </cell>
          <cell r="B393" t="str">
            <v>REJILLA DE ALUMINIO T-150x110 MM</v>
          </cell>
          <cell r="C393" t="str">
            <v>U</v>
          </cell>
          <cell r="D393">
            <v>1</v>
          </cell>
          <cell r="F393">
            <v>9.9</v>
          </cell>
        </row>
        <row r="394">
          <cell r="A394" t="str">
            <v>25800-2</v>
          </cell>
          <cell r="B394" t="str">
            <v>REJILLA DE ALUMINIO T-125x75 MM</v>
          </cell>
          <cell r="C394" t="str">
            <v>U</v>
          </cell>
          <cell r="D394">
            <v>1</v>
          </cell>
          <cell r="F394">
            <v>7.38</v>
          </cell>
        </row>
        <row r="395">
          <cell r="A395" t="str">
            <v>25800-3</v>
          </cell>
          <cell r="B395" t="str">
            <v>TAPÓN DE INSPECCIÓNDE BRONCE TI-150x110 MM</v>
          </cell>
          <cell r="C395" t="str">
            <v>U</v>
          </cell>
          <cell r="D395">
            <v>2</v>
          </cell>
          <cell r="F395">
            <v>71.17</v>
          </cell>
        </row>
        <row r="396">
          <cell r="A396" t="str">
            <v>25800-4</v>
          </cell>
          <cell r="B396" t="str">
            <v>TAPÓN DE INSPECCIÓNDE BRONCE TI-125x75 MM</v>
          </cell>
          <cell r="C396" t="str">
            <v>U</v>
          </cell>
          <cell r="D396">
            <v>0</v>
          </cell>
          <cell r="F396">
            <v>42.23</v>
          </cell>
        </row>
        <row r="397">
          <cell r="A397">
            <v>25900</v>
          </cell>
          <cell r="B397" t="str">
            <v>REJILLA CAR-50x30 CM DE HIERRO FUNDIDO</v>
          </cell>
          <cell r="C397" t="str">
            <v>U</v>
          </cell>
          <cell r="D397">
            <v>0</v>
          </cell>
          <cell r="F397">
            <v>66.709999999999994</v>
          </cell>
        </row>
        <row r="398">
          <cell r="A398">
            <v>25910</v>
          </cell>
          <cell r="B398" t="str">
            <v>REJILLA DE PVC D=6"</v>
          </cell>
          <cell r="C398" t="str">
            <v>U</v>
          </cell>
          <cell r="D398">
            <v>0</v>
          </cell>
          <cell r="F398">
            <v>10.8</v>
          </cell>
        </row>
        <row r="399">
          <cell r="A399">
            <v>25912</v>
          </cell>
          <cell r="B399" t="str">
            <v>REJILLA DE PVC D=4"</v>
          </cell>
          <cell r="C399" t="str">
            <v>U</v>
          </cell>
          <cell r="D399">
            <v>0</v>
          </cell>
          <cell r="F399">
            <v>9</v>
          </cell>
        </row>
        <row r="400">
          <cell r="A400" t="str">
            <v>25912-1</v>
          </cell>
          <cell r="B400" t="str">
            <v>REJILLA DE PVC D=3"</v>
          </cell>
          <cell r="C400" t="str">
            <v>U</v>
          </cell>
          <cell r="D400">
            <v>0</v>
          </cell>
          <cell r="F400">
            <v>4.5</v>
          </cell>
        </row>
        <row r="404">
          <cell r="B404" t="str">
            <v>MATERIAL DE AGUAS LLUVIAS</v>
          </cell>
        </row>
        <row r="405">
          <cell r="A405">
            <v>22000</v>
          </cell>
          <cell r="B405" t="str">
            <v>TUBERIA PVC D/N D: 200mm</v>
          </cell>
          <cell r="C405" t="str">
            <v>ML</v>
          </cell>
          <cell r="D405">
            <v>18</v>
          </cell>
          <cell r="E405">
            <v>10.4</v>
          </cell>
          <cell r="F405">
            <v>13.49</v>
          </cell>
        </row>
        <row r="406">
          <cell r="A406">
            <v>22100</v>
          </cell>
          <cell r="B406" t="str">
            <v>TUBERIA PVC D/N D: 160mm</v>
          </cell>
          <cell r="C406" t="str">
            <v>ML</v>
          </cell>
          <cell r="D406">
            <v>550</v>
          </cell>
          <cell r="E406">
            <v>7.26</v>
          </cell>
          <cell r="F406">
            <v>6.57</v>
          </cell>
        </row>
        <row r="407">
          <cell r="A407">
            <v>22200</v>
          </cell>
          <cell r="B407" t="str">
            <v>TUBERIA PVC D/N D: 110mm</v>
          </cell>
          <cell r="C407" t="str">
            <v>ML</v>
          </cell>
          <cell r="D407">
            <v>70</v>
          </cell>
          <cell r="E407">
            <v>4.09</v>
          </cell>
          <cell r="F407">
            <v>2.78</v>
          </cell>
        </row>
        <row r="408">
          <cell r="A408">
            <v>22300</v>
          </cell>
          <cell r="B408" t="str">
            <v>TUBERIA PVC D/N D: 75mm</v>
          </cell>
          <cell r="C408" t="str">
            <v>ML</v>
          </cell>
          <cell r="E408">
            <v>3.1</v>
          </cell>
          <cell r="F408">
            <v>4.1900000000000004</v>
          </cell>
        </row>
        <row r="409">
          <cell r="D409">
            <v>638</v>
          </cell>
        </row>
        <row r="410">
          <cell r="A410">
            <v>22310</v>
          </cell>
          <cell r="B410" t="str">
            <v>ACCESORIO DE RED  PVC SCEDULE 40 D: 8"</v>
          </cell>
          <cell r="C410" t="str">
            <v>U</v>
          </cell>
          <cell r="D410">
            <v>18</v>
          </cell>
          <cell r="E410">
            <v>0</v>
          </cell>
          <cell r="F410">
            <v>2.48</v>
          </cell>
        </row>
        <row r="411">
          <cell r="A411">
            <v>22320</v>
          </cell>
          <cell r="B411" t="str">
            <v>ACCESORIO DE RED  PVC SCEDULE 40 D: 6"</v>
          </cell>
          <cell r="C411" t="str">
            <v>U</v>
          </cell>
          <cell r="D411">
            <v>550</v>
          </cell>
          <cell r="E411">
            <v>0</v>
          </cell>
          <cell r="F411">
            <v>2.48</v>
          </cell>
        </row>
        <row r="412">
          <cell r="A412">
            <v>22330</v>
          </cell>
          <cell r="B412" t="str">
            <v>ACCESORIO DE RED  PVC SCEDULE 40 D: 4"</v>
          </cell>
          <cell r="C412" t="str">
            <v>U</v>
          </cell>
          <cell r="D412">
            <v>70</v>
          </cell>
          <cell r="E412">
            <v>0</v>
          </cell>
          <cell r="F412">
            <v>2.48</v>
          </cell>
        </row>
        <row r="413">
          <cell r="A413">
            <v>22340</v>
          </cell>
          <cell r="B413" t="str">
            <v>ACCESORIO DE RED  PVC SCEDULE 40 D: 3"</v>
          </cell>
          <cell r="C413" t="str">
            <v>U</v>
          </cell>
          <cell r="D413">
            <v>0</v>
          </cell>
          <cell r="E413">
            <v>0</v>
          </cell>
          <cell r="F413">
            <v>2.48</v>
          </cell>
        </row>
        <row r="415">
          <cell r="A415">
            <v>22600</v>
          </cell>
          <cell r="B415" t="str">
            <v>Tuberia pvc estructurada doble pared D: 730 mm</v>
          </cell>
          <cell r="C415" t="str">
            <v>ML</v>
          </cell>
          <cell r="D415">
            <v>0</v>
          </cell>
          <cell r="F415">
            <v>62.72</v>
          </cell>
        </row>
        <row r="416">
          <cell r="A416">
            <v>22602</v>
          </cell>
          <cell r="B416" t="str">
            <v>ANILLO DE CAUCHO D=730mm</v>
          </cell>
          <cell r="C416" t="str">
            <v>U</v>
          </cell>
          <cell r="F416">
            <v>9</v>
          </cell>
        </row>
        <row r="417">
          <cell r="A417">
            <v>22700</v>
          </cell>
          <cell r="B417" t="str">
            <v>Tuberia pvc estructurada doble pared D: 640 mm</v>
          </cell>
          <cell r="C417" t="str">
            <v>ML</v>
          </cell>
          <cell r="D417">
            <v>0</v>
          </cell>
          <cell r="F417">
            <v>52.27</v>
          </cell>
        </row>
        <row r="418">
          <cell r="A418">
            <v>22702</v>
          </cell>
          <cell r="B418" t="str">
            <v>ANILLO DE CAUCHO D=640mm</v>
          </cell>
          <cell r="C418" t="str">
            <v>U</v>
          </cell>
          <cell r="F418">
            <v>7.5</v>
          </cell>
        </row>
        <row r="419">
          <cell r="A419">
            <v>22800</v>
          </cell>
          <cell r="B419" t="str">
            <v>Tuberia pvc estructurada doble pared D: 525 mm</v>
          </cell>
          <cell r="C419" t="str">
            <v>ML</v>
          </cell>
          <cell r="D419">
            <v>155</v>
          </cell>
          <cell r="F419">
            <v>48.53</v>
          </cell>
        </row>
        <row r="420">
          <cell r="A420">
            <v>22802</v>
          </cell>
          <cell r="B420" t="str">
            <v>ANILLO DE CAUCHO D=525mm</v>
          </cell>
          <cell r="C420" t="str">
            <v>U</v>
          </cell>
          <cell r="D420">
            <v>26</v>
          </cell>
          <cell r="F420">
            <v>27.22</v>
          </cell>
        </row>
        <row r="421">
          <cell r="A421">
            <v>22900</v>
          </cell>
          <cell r="B421" t="str">
            <v>Tuberia pvc estructurada doble pared D=400mm</v>
          </cell>
          <cell r="C421" t="str">
            <v>ML</v>
          </cell>
          <cell r="D421">
            <v>264</v>
          </cell>
          <cell r="F421">
            <v>38.64</v>
          </cell>
        </row>
        <row r="422">
          <cell r="A422">
            <v>22902</v>
          </cell>
          <cell r="B422" t="str">
            <v>ANILLO DE CAUCHO D=400mm</v>
          </cell>
          <cell r="C422" t="str">
            <v>U</v>
          </cell>
          <cell r="D422">
            <v>44</v>
          </cell>
          <cell r="F422">
            <v>26.09</v>
          </cell>
        </row>
        <row r="423">
          <cell r="A423">
            <v>12200</v>
          </cell>
          <cell r="B423" t="str">
            <v>Tuberia pvc estructurada doble pared D=315mm</v>
          </cell>
          <cell r="C423" t="str">
            <v>ML</v>
          </cell>
          <cell r="D423">
            <v>18</v>
          </cell>
          <cell r="F423">
            <v>25.5</v>
          </cell>
        </row>
        <row r="424">
          <cell r="A424">
            <v>12210</v>
          </cell>
          <cell r="B424" t="str">
            <v>ANILLO DE CAUCHO D=315mm</v>
          </cell>
          <cell r="C424" t="str">
            <v>U</v>
          </cell>
          <cell r="D424">
            <v>3</v>
          </cell>
          <cell r="F424">
            <v>15.37</v>
          </cell>
        </row>
        <row r="425">
          <cell r="A425">
            <v>12400</v>
          </cell>
          <cell r="B425" t="str">
            <v>Tuberia pvc estructurada doble pared D=200mm</v>
          </cell>
          <cell r="C425" t="str">
            <v>ML</v>
          </cell>
          <cell r="D425">
            <v>18</v>
          </cell>
          <cell r="F425">
            <v>12.54</v>
          </cell>
        </row>
        <row r="426">
          <cell r="A426">
            <v>12410</v>
          </cell>
          <cell r="B426" t="str">
            <v>ANILLO DE CAUCHO D=200mm</v>
          </cell>
          <cell r="C426" t="str">
            <v>U</v>
          </cell>
          <cell r="D426">
            <v>3</v>
          </cell>
          <cell r="F426">
            <v>4.32</v>
          </cell>
        </row>
        <row r="428">
          <cell r="A428" t="str">
            <v>23000-01</v>
          </cell>
          <cell r="B428" t="str">
            <v>SOPORTES</v>
          </cell>
          <cell r="C428" t="str">
            <v>U</v>
          </cell>
          <cell r="D428">
            <v>220</v>
          </cell>
          <cell r="E428">
            <v>2.2777272727272724</v>
          </cell>
          <cell r="F428">
            <v>3.07</v>
          </cell>
        </row>
        <row r="430">
          <cell r="A430">
            <v>23000</v>
          </cell>
          <cell r="B430" t="str">
            <v>SOPORTE  TIPO PERA GALV  D: 8"</v>
          </cell>
          <cell r="C430" t="str">
            <v>U</v>
          </cell>
          <cell r="D430">
            <v>0</v>
          </cell>
          <cell r="E430">
            <v>1.458</v>
          </cell>
          <cell r="F430">
            <v>1.97</v>
          </cell>
        </row>
        <row r="431">
          <cell r="A431">
            <v>23100</v>
          </cell>
          <cell r="B431" t="str">
            <v>SOPORTE  TIPO PERA D: 6"</v>
          </cell>
          <cell r="C431" t="str">
            <v>U</v>
          </cell>
          <cell r="D431">
            <v>220</v>
          </cell>
          <cell r="E431">
            <v>0.89400000000000002</v>
          </cell>
          <cell r="F431">
            <v>1.21</v>
          </cell>
        </row>
        <row r="432">
          <cell r="A432">
            <v>23200</v>
          </cell>
          <cell r="B432" t="str">
            <v>SOPORTE TIPO PERA GALV  D: 4"</v>
          </cell>
          <cell r="C432" t="str">
            <v>U</v>
          </cell>
          <cell r="D432">
            <v>0</v>
          </cell>
          <cell r="E432">
            <v>0.43</v>
          </cell>
          <cell r="F432">
            <v>0.57999999999999996</v>
          </cell>
        </row>
        <row r="433">
          <cell r="A433">
            <v>23300</v>
          </cell>
          <cell r="B433" t="str">
            <v>SOPORTE  T/P GALV D:3"</v>
          </cell>
          <cell r="C433" t="str">
            <v>U</v>
          </cell>
          <cell r="D433">
            <v>0</v>
          </cell>
          <cell r="E433">
            <v>0.30399999999999999</v>
          </cell>
          <cell r="F433">
            <v>0.41</v>
          </cell>
        </row>
        <row r="434">
          <cell r="A434">
            <v>23400</v>
          </cell>
          <cell r="B434" t="str">
            <v>GALVANIZED SINGLE HOLE PIPE STRAP(VINCHA) 3"</v>
          </cell>
          <cell r="C434" t="str">
            <v>U</v>
          </cell>
          <cell r="D434">
            <v>0</v>
          </cell>
          <cell r="F434">
            <v>0</v>
          </cell>
        </row>
        <row r="435">
          <cell r="A435">
            <v>23500</v>
          </cell>
          <cell r="B435" t="str">
            <v>GALVANIZED SINGLE HOLE PIPE STRAP(VINCHA) 6"</v>
          </cell>
          <cell r="C435" t="str">
            <v>U</v>
          </cell>
          <cell r="D435">
            <v>0</v>
          </cell>
          <cell r="F435">
            <v>0</v>
          </cell>
        </row>
        <row r="436">
          <cell r="A436">
            <v>23600</v>
          </cell>
          <cell r="B436" t="str">
            <v xml:space="preserve">PERNOS EN U GALVANIZADOS D: 8" </v>
          </cell>
          <cell r="C436" t="str">
            <v>U</v>
          </cell>
          <cell r="D436">
            <v>0</v>
          </cell>
          <cell r="E436">
            <v>3.496</v>
          </cell>
          <cell r="F436">
            <v>4.72</v>
          </cell>
        </row>
        <row r="437">
          <cell r="A437">
            <v>23700</v>
          </cell>
          <cell r="B437" t="str">
            <v xml:space="preserve">PERNOS EN U GALVANIZADOS D: 6" </v>
          </cell>
          <cell r="C437" t="str">
            <v>U</v>
          </cell>
          <cell r="D437">
            <v>0</v>
          </cell>
          <cell r="E437">
            <v>3.1179999999999999</v>
          </cell>
          <cell r="F437">
            <v>4.21</v>
          </cell>
        </row>
        <row r="438">
          <cell r="A438">
            <v>23800</v>
          </cell>
          <cell r="B438" t="str">
            <v xml:space="preserve">PERNOS EN U GALVANIZADOS D: 4" </v>
          </cell>
          <cell r="C438" t="str">
            <v>U</v>
          </cell>
          <cell r="D438">
            <v>0</v>
          </cell>
          <cell r="E438">
            <v>1.4830000000000001</v>
          </cell>
          <cell r="F438">
            <v>2</v>
          </cell>
        </row>
        <row r="439">
          <cell r="A439">
            <v>23900</v>
          </cell>
          <cell r="B439" t="str">
            <v>PERNOS EN U GALVANIZADOS D: 3"</v>
          </cell>
          <cell r="C439" t="str">
            <v>U</v>
          </cell>
          <cell r="D439">
            <v>0</v>
          </cell>
          <cell r="E439">
            <v>1.361</v>
          </cell>
          <cell r="F439">
            <v>1.84</v>
          </cell>
        </row>
        <row r="440">
          <cell r="A440">
            <v>24000</v>
          </cell>
          <cell r="B440" t="str">
            <v>STRUT CLAMP  GALVANIZADO D:6</v>
          </cell>
          <cell r="C440" t="str">
            <v>U</v>
          </cell>
          <cell r="D440">
            <v>0</v>
          </cell>
          <cell r="E440">
            <v>1.6870000000000001</v>
          </cell>
          <cell r="F440">
            <v>2.2799999999999998</v>
          </cell>
        </row>
        <row r="441">
          <cell r="A441">
            <v>24100</v>
          </cell>
          <cell r="B441" t="str">
            <v>STRUT CLAMP  GALVANIZADO D:3</v>
          </cell>
          <cell r="C441" t="str">
            <v>U</v>
          </cell>
          <cell r="D441">
            <v>0</v>
          </cell>
          <cell r="E441">
            <v>0.71199999999999997</v>
          </cell>
          <cell r="F441">
            <v>0.96</v>
          </cell>
        </row>
        <row r="442">
          <cell r="A442">
            <v>24200</v>
          </cell>
          <cell r="B442" t="str">
            <v>STRUT CORNER CONNECTORS  2-HOLE</v>
          </cell>
          <cell r="C442" t="str">
            <v>U</v>
          </cell>
          <cell r="D442">
            <v>0</v>
          </cell>
          <cell r="E442">
            <v>2.1000000000000001E-2</v>
          </cell>
          <cell r="F442">
            <v>0.03</v>
          </cell>
        </row>
        <row r="443">
          <cell r="A443">
            <v>24300</v>
          </cell>
          <cell r="B443" t="str">
            <v>STRUT CORNER CONNECTORS  3-HOLE</v>
          </cell>
          <cell r="C443" t="str">
            <v>U</v>
          </cell>
          <cell r="D443">
            <v>0</v>
          </cell>
          <cell r="F443">
            <v>0</v>
          </cell>
        </row>
        <row r="444">
          <cell r="A444">
            <v>24400</v>
          </cell>
          <cell r="B444" t="str">
            <v>WEDGE ANCHORS  (PERNOS DE EXPANSION) 3/8"</v>
          </cell>
          <cell r="C444" t="str">
            <v>U</v>
          </cell>
          <cell r="D444">
            <v>440</v>
          </cell>
          <cell r="E444">
            <v>0.316</v>
          </cell>
          <cell r="F444">
            <v>0.43</v>
          </cell>
        </row>
        <row r="445">
          <cell r="A445">
            <v>24500</v>
          </cell>
          <cell r="B445" t="str">
            <v>DROP-IN  ANCHORS (TACOS DE EXPANSION)3/8"</v>
          </cell>
          <cell r="C445" t="str">
            <v>U</v>
          </cell>
          <cell r="D445">
            <v>0</v>
          </cell>
          <cell r="E445">
            <v>0.253</v>
          </cell>
          <cell r="F445">
            <v>0.34</v>
          </cell>
        </row>
        <row r="446">
          <cell r="A446">
            <v>24600</v>
          </cell>
          <cell r="B446" t="str">
            <v>DROP-IN  ANCHORS (TACOS DE EXPANSION)1/2"</v>
          </cell>
          <cell r="C446" t="str">
            <v>U</v>
          </cell>
          <cell r="D446">
            <v>0</v>
          </cell>
          <cell r="F446">
            <v>0</v>
          </cell>
        </row>
        <row r="447">
          <cell r="A447">
            <v>24700</v>
          </cell>
          <cell r="B447" t="str">
            <v>FLAT WASHER PLATED(ANILLO ) 1/2"</v>
          </cell>
          <cell r="C447" t="str">
            <v>U</v>
          </cell>
          <cell r="D447">
            <v>0</v>
          </cell>
          <cell r="E447">
            <v>5.0999999999999997E-2</v>
          </cell>
          <cell r="F447">
            <v>7.0000000000000007E-2</v>
          </cell>
        </row>
        <row r="448">
          <cell r="A448">
            <v>24800</v>
          </cell>
          <cell r="B448" t="str">
            <v>FLAT WASHER PLATED(ANILLO )3/8"</v>
          </cell>
          <cell r="C448" t="str">
            <v>U</v>
          </cell>
          <cell r="D448">
            <v>440</v>
          </cell>
          <cell r="E448">
            <v>2.1000000000000001E-2</v>
          </cell>
          <cell r="F448">
            <v>0.03</v>
          </cell>
        </row>
        <row r="449">
          <cell r="A449">
            <v>24900</v>
          </cell>
          <cell r="B449" t="str">
            <v>HEX NUTS PLATED (TUERCAS) 1/2"</v>
          </cell>
          <cell r="C449" t="str">
            <v>U</v>
          </cell>
          <cell r="D449">
            <v>0</v>
          </cell>
          <cell r="E449">
            <v>0.45400000000000001</v>
          </cell>
          <cell r="F449">
            <v>0.61</v>
          </cell>
        </row>
        <row r="450">
          <cell r="A450">
            <v>25000</v>
          </cell>
          <cell r="B450" t="str">
            <v>HEX NUTS PLATED (TUERCAS) 3/8"</v>
          </cell>
          <cell r="C450" t="str">
            <v>U</v>
          </cell>
          <cell r="D450">
            <v>440</v>
          </cell>
          <cell r="E450">
            <v>3.1E-2</v>
          </cell>
          <cell r="F450">
            <v>0.04</v>
          </cell>
        </row>
        <row r="451">
          <cell r="A451">
            <v>25100</v>
          </cell>
          <cell r="B451" t="str">
            <v>THREADED ROD 3/8X 6 (VARILLAS ROSCADAS)</v>
          </cell>
          <cell r="C451" t="str">
            <v>MTS</v>
          </cell>
          <cell r="D451">
            <v>10</v>
          </cell>
          <cell r="E451">
            <v>1.1000000000000001</v>
          </cell>
          <cell r="F451">
            <v>1.49</v>
          </cell>
        </row>
        <row r="452">
          <cell r="A452">
            <v>25200</v>
          </cell>
          <cell r="B452" t="str">
            <v>THREADED ROD 1/2X 6 (VARILLAS ROSCADAS)</v>
          </cell>
          <cell r="C452" t="str">
            <v>MTS</v>
          </cell>
          <cell r="D452">
            <v>0</v>
          </cell>
          <cell r="E452">
            <v>2.04</v>
          </cell>
          <cell r="F452">
            <v>2.75</v>
          </cell>
        </row>
        <row r="453">
          <cell r="A453">
            <v>25300</v>
          </cell>
          <cell r="B453" t="str">
            <v>CANAL RANURADO</v>
          </cell>
          <cell r="C453" t="str">
            <v>MTS</v>
          </cell>
          <cell r="D453">
            <v>0</v>
          </cell>
          <cell r="E453">
            <v>2.0409999999999999</v>
          </cell>
          <cell r="F453">
            <v>2.76</v>
          </cell>
        </row>
        <row r="454">
          <cell r="B454" t="str">
            <v>REJILLAS</v>
          </cell>
        </row>
        <row r="455">
          <cell r="A455">
            <v>25405</v>
          </cell>
          <cell r="B455" t="str">
            <v>REJILLA DE ALUMINIO TIPO CC-250x200 MM</v>
          </cell>
          <cell r="C455" t="str">
            <v>U</v>
          </cell>
          <cell r="D455">
            <v>0</v>
          </cell>
          <cell r="F455">
            <v>207.29</v>
          </cell>
        </row>
        <row r="456">
          <cell r="A456">
            <v>25400</v>
          </cell>
          <cell r="B456" t="str">
            <v>REJILLA DE ALUMINIO TIPO CC-200x150 MM</v>
          </cell>
          <cell r="C456" t="str">
            <v>U</v>
          </cell>
          <cell r="D456">
            <v>42</v>
          </cell>
          <cell r="F456">
            <v>50.45</v>
          </cell>
        </row>
        <row r="457">
          <cell r="A457">
            <v>25500</v>
          </cell>
          <cell r="B457" t="str">
            <v>REJILLA DE ALUMINIO TIPO CC-150x110 MM</v>
          </cell>
          <cell r="C457" t="str">
            <v>U</v>
          </cell>
          <cell r="D457">
            <v>6</v>
          </cell>
          <cell r="F457">
            <v>11.19</v>
          </cell>
        </row>
        <row r="458">
          <cell r="A458">
            <v>25600</v>
          </cell>
          <cell r="B458" t="str">
            <v>REJILLA DE ALUMINIO TIPO CC-125x75 MM</v>
          </cell>
          <cell r="C458" t="str">
            <v>U</v>
          </cell>
          <cell r="D458">
            <v>0</v>
          </cell>
          <cell r="F458">
            <v>9.23</v>
          </cell>
        </row>
        <row r="459">
          <cell r="A459">
            <v>25705</v>
          </cell>
          <cell r="B459" t="str">
            <v>REJILLA DE BRONCE T-300x150 MM</v>
          </cell>
          <cell r="C459" t="str">
            <v>U</v>
          </cell>
          <cell r="D459">
            <v>0</v>
          </cell>
          <cell r="F459">
            <v>252.27</v>
          </cell>
        </row>
        <row r="460">
          <cell r="A460">
            <v>25700</v>
          </cell>
          <cell r="B460" t="str">
            <v>REJILLA DE BRONCE T-150x110 MM</v>
          </cell>
          <cell r="C460" t="str">
            <v>U</v>
          </cell>
          <cell r="D460">
            <v>0</v>
          </cell>
          <cell r="F460">
            <v>23.09</v>
          </cell>
        </row>
        <row r="461">
          <cell r="A461">
            <v>25800</v>
          </cell>
          <cell r="B461" t="str">
            <v>REJILLA DE BRONCE T-125x75 MM</v>
          </cell>
          <cell r="C461" t="str">
            <v>U</v>
          </cell>
          <cell r="D461">
            <v>0</v>
          </cell>
          <cell r="F461">
            <v>23.75</v>
          </cell>
        </row>
        <row r="462">
          <cell r="A462" t="str">
            <v>25800-3</v>
          </cell>
          <cell r="B462" t="str">
            <v>TAPÓN DE INSPECCIÓNDE BRONCE TI-150x110 MM</v>
          </cell>
          <cell r="C462" t="str">
            <v>U</v>
          </cell>
          <cell r="D462">
            <v>0</v>
          </cell>
          <cell r="F462">
            <v>71.17</v>
          </cell>
        </row>
        <row r="463">
          <cell r="A463" t="str">
            <v>25800-4</v>
          </cell>
          <cell r="B463" t="str">
            <v>TAPÓN DE INSPECCIÓNDE BRONCE TI-125x75 MM</v>
          </cell>
          <cell r="C463" t="str">
            <v>U</v>
          </cell>
          <cell r="D463">
            <v>0</v>
          </cell>
          <cell r="F463">
            <v>42.23</v>
          </cell>
        </row>
        <row r="464">
          <cell r="A464">
            <v>25900</v>
          </cell>
          <cell r="B464" t="str">
            <v>REJILLA CAR-50x30 CM DE HIERRO FUNDIDO</v>
          </cell>
          <cell r="C464" t="str">
            <v>U</v>
          </cell>
          <cell r="D464">
            <v>0</v>
          </cell>
          <cell r="F464">
            <v>66.709999999999994</v>
          </cell>
        </row>
        <row r="465">
          <cell r="A465">
            <v>25910</v>
          </cell>
          <cell r="B465" t="str">
            <v>REJILLA DE PVC D=6"</v>
          </cell>
          <cell r="C465" t="str">
            <v>U</v>
          </cell>
          <cell r="D465">
            <v>0</v>
          </cell>
          <cell r="F465">
            <v>10.8</v>
          </cell>
        </row>
        <row r="466">
          <cell r="A466">
            <v>25912</v>
          </cell>
          <cell r="B466" t="str">
            <v>REJILLA DE PVC D=4"</v>
          </cell>
          <cell r="C466" t="str">
            <v>U</v>
          </cell>
          <cell r="D466">
            <v>0</v>
          </cell>
          <cell r="F466">
            <v>9</v>
          </cell>
        </row>
        <row r="467">
          <cell r="A467" t="str">
            <v>25912-1</v>
          </cell>
          <cell r="B467" t="str">
            <v>REJILLA DE PVC D=3"</v>
          </cell>
          <cell r="C467" t="str">
            <v>U</v>
          </cell>
          <cell r="D467">
            <v>0</v>
          </cell>
          <cell r="F467">
            <v>4.5</v>
          </cell>
        </row>
        <row r="468">
          <cell r="B468" t="str">
            <v>ACCESORIOS DE AA.LL</v>
          </cell>
        </row>
        <row r="469">
          <cell r="A469">
            <v>26000</v>
          </cell>
          <cell r="B469" t="str">
            <v>YEE PVC  SCHEDULE 40  D: 8"</v>
          </cell>
          <cell r="C469" t="str">
            <v>UNIDAD</v>
          </cell>
          <cell r="D469">
            <v>0</v>
          </cell>
          <cell r="E469">
            <v>32.29</v>
          </cell>
          <cell r="F469">
            <v>43.59</v>
          </cell>
        </row>
        <row r="470">
          <cell r="A470">
            <v>26100</v>
          </cell>
          <cell r="B470" t="str">
            <v>YEE PVC  SCHEDULE 40  D: 6"</v>
          </cell>
          <cell r="C470" t="str">
            <v>UNIDAD</v>
          </cell>
          <cell r="D470">
            <v>0</v>
          </cell>
          <cell r="E470">
            <v>14.31</v>
          </cell>
          <cell r="F470">
            <v>15.12</v>
          </cell>
        </row>
        <row r="471">
          <cell r="A471">
            <v>26200</v>
          </cell>
          <cell r="B471" t="str">
            <v>YEE PVC  SCHEDULE 40  D: 4"</v>
          </cell>
          <cell r="C471" t="str">
            <v>UNIDAD</v>
          </cell>
          <cell r="D471">
            <v>0</v>
          </cell>
          <cell r="E471">
            <v>3.9740000000000002</v>
          </cell>
          <cell r="F471">
            <v>7.2</v>
          </cell>
        </row>
        <row r="472">
          <cell r="A472">
            <v>26300</v>
          </cell>
          <cell r="B472" t="str">
            <v>YEE PVC  SCHEDULE 40  D: 3"</v>
          </cell>
          <cell r="C472" t="str">
            <v>UNIDAD</v>
          </cell>
          <cell r="D472">
            <v>0</v>
          </cell>
          <cell r="E472">
            <v>2.1339999999999999</v>
          </cell>
          <cell r="F472">
            <v>2.88</v>
          </cell>
        </row>
        <row r="473">
          <cell r="A473">
            <v>26400</v>
          </cell>
          <cell r="B473" t="str">
            <v>YEE RED PVC  SCHEDULE 40  D: 6" x 4"</v>
          </cell>
          <cell r="C473" t="str">
            <v>UNIDAD</v>
          </cell>
          <cell r="D473">
            <v>0</v>
          </cell>
          <cell r="E473">
            <v>10.52</v>
          </cell>
          <cell r="F473">
            <v>14.2</v>
          </cell>
        </row>
        <row r="474">
          <cell r="A474">
            <v>26500</v>
          </cell>
          <cell r="B474" t="str">
            <v>YEE RED PVC  SCHEDULE 40  D: 4" x 3"</v>
          </cell>
          <cell r="C474" t="str">
            <v>UNIDAD</v>
          </cell>
          <cell r="D474">
            <v>0</v>
          </cell>
          <cell r="E474">
            <v>3.7250000000000001</v>
          </cell>
          <cell r="F474">
            <v>5.03</v>
          </cell>
        </row>
        <row r="475">
          <cell r="A475">
            <v>26600</v>
          </cell>
          <cell r="B475" t="str">
            <v>CODO PVC SCHEDULE 40 D: 6" x 90</v>
          </cell>
          <cell r="C475" t="str">
            <v>UNIDAD</v>
          </cell>
          <cell r="D475">
            <v>56</v>
          </cell>
          <cell r="E475">
            <v>13.335000000000001</v>
          </cell>
          <cell r="F475">
            <v>18</v>
          </cell>
        </row>
        <row r="476">
          <cell r="A476">
            <v>26700</v>
          </cell>
          <cell r="B476" t="str">
            <v>CODO PVC SCHEDULE 40 D: 4" x 90</v>
          </cell>
          <cell r="C476" t="str">
            <v>UNIDAD</v>
          </cell>
          <cell r="D476">
            <v>12</v>
          </cell>
          <cell r="E476">
            <v>2.1930000000000001</v>
          </cell>
          <cell r="F476">
            <v>2.96</v>
          </cell>
        </row>
        <row r="477">
          <cell r="A477">
            <v>26800</v>
          </cell>
          <cell r="B477" t="str">
            <v>CODO PVC SCHEDULE 40 D: 3" x 90</v>
          </cell>
          <cell r="C477" t="str">
            <v>UNIDAD</v>
          </cell>
          <cell r="D477">
            <v>0</v>
          </cell>
          <cell r="E477">
            <v>1.2190000000000001</v>
          </cell>
          <cell r="F477">
            <v>1.65</v>
          </cell>
        </row>
        <row r="478">
          <cell r="A478">
            <v>26900</v>
          </cell>
          <cell r="B478" t="str">
            <v>CODO PVC SCHEDULE 40 D: 8" x 45</v>
          </cell>
          <cell r="C478" t="str">
            <v>UNIDAD</v>
          </cell>
          <cell r="D478">
            <v>0</v>
          </cell>
          <cell r="E478">
            <v>21.56</v>
          </cell>
          <cell r="F478">
            <v>29.11</v>
          </cell>
        </row>
        <row r="479">
          <cell r="A479">
            <v>27000</v>
          </cell>
          <cell r="B479" t="str">
            <v>CODO PVC SCHEDULE 40 D: 6" x 45</v>
          </cell>
          <cell r="C479" t="str">
            <v>UNIDAD</v>
          </cell>
          <cell r="D479">
            <v>30</v>
          </cell>
          <cell r="E479">
            <v>12.207000000000001</v>
          </cell>
          <cell r="F479">
            <v>16.48</v>
          </cell>
        </row>
        <row r="480">
          <cell r="A480">
            <v>27100</v>
          </cell>
          <cell r="B480" t="str">
            <v>CODO PVC SCHEDULE 40 D: 4" x 45</v>
          </cell>
          <cell r="C480" t="str">
            <v>UNIDAD</v>
          </cell>
          <cell r="D480">
            <v>18</v>
          </cell>
          <cell r="E480">
            <v>1.7470000000000001</v>
          </cell>
          <cell r="F480">
            <v>2.36</v>
          </cell>
        </row>
        <row r="481">
          <cell r="A481">
            <v>27200</v>
          </cell>
          <cell r="B481" t="str">
            <v>CODO PVC SCHEDULE 40 D: 8" x 90</v>
          </cell>
          <cell r="C481" t="str">
            <v>UNIDAD</v>
          </cell>
          <cell r="D481">
            <v>0</v>
          </cell>
          <cell r="E481">
            <v>18.07</v>
          </cell>
          <cell r="F481">
            <v>24.39</v>
          </cell>
        </row>
        <row r="482">
          <cell r="A482">
            <v>27300</v>
          </cell>
          <cell r="B482" t="str">
            <v>BUSHING PVC SCHEDULE 40 D: 8" x 6"</v>
          </cell>
          <cell r="C482" t="str">
            <v>UNIDAD</v>
          </cell>
          <cell r="D482">
            <v>0</v>
          </cell>
          <cell r="E482">
            <v>19.23</v>
          </cell>
          <cell r="F482">
            <v>25.96</v>
          </cell>
        </row>
        <row r="483">
          <cell r="A483">
            <v>27400</v>
          </cell>
          <cell r="B483" t="str">
            <v>BUSHING PVC SCHEDULE 40 D: 6" x 4"</v>
          </cell>
          <cell r="C483" t="str">
            <v>UNIDAD</v>
          </cell>
          <cell r="D483">
            <v>0</v>
          </cell>
          <cell r="E483">
            <v>5.64</v>
          </cell>
          <cell r="F483">
            <v>6.45</v>
          </cell>
        </row>
        <row r="484">
          <cell r="A484">
            <v>27500</v>
          </cell>
          <cell r="B484" t="str">
            <v>BUSHING PVC SCHEDULE 40 D: 4" x 3"</v>
          </cell>
          <cell r="C484" t="str">
            <v>UNIDAD</v>
          </cell>
          <cell r="D484">
            <v>0</v>
          </cell>
          <cell r="E484">
            <v>1.508</v>
          </cell>
          <cell r="F484">
            <v>2.04</v>
          </cell>
        </row>
        <row r="485">
          <cell r="A485">
            <v>27600</v>
          </cell>
          <cell r="B485" t="str">
            <v xml:space="preserve">TEE PVC SCHEDULE 40 D: 3" </v>
          </cell>
          <cell r="C485" t="str">
            <v>UNIDAD</v>
          </cell>
          <cell r="D485">
            <v>0</v>
          </cell>
          <cell r="F485">
            <v>0</v>
          </cell>
        </row>
        <row r="486">
          <cell r="A486">
            <v>27700</v>
          </cell>
          <cell r="B486" t="str">
            <v>UNION PVC SCEDULE 40 D: 8"</v>
          </cell>
          <cell r="C486" t="str">
            <v>UNIDAD</v>
          </cell>
          <cell r="D486">
            <v>0</v>
          </cell>
          <cell r="E486">
            <v>12.252000000000001</v>
          </cell>
          <cell r="F486">
            <v>16.54</v>
          </cell>
        </row>
        <row r="487">
          <cell r="A487">
            <v>27800</v>
          </cell>
          <cell r="B487" t="str">
            <v>UNION PVC SCEDULE 40 D: 6"</v>
          </cell>
          <cell r="C487" t="str">
            <v>UNIDAD</v>
          </cell>
          <cell r="D487">
            <v>0</v>
          </cell>
          <cell r="E487">
            <v>11.393000000000001</v>
          </cell>
          <cell r="F487">
            <v>9.27</v>
          </cell>
        </row>
        <row r="488">
          <cell r="A488">
            <v>27900</v>
          </cell>
          <cell r="B488" t="str">
            <v>UNION PVC SCEDULE 40 D: 4"</v>
          </cell>
          <cell r="C488" t="str">
            <v>UNIDAD</v>
          </cell>
          <cell r="D488">
            <v>0</v>
          </cell>
          <cell r="E488">
            <v>3.4969999999999999</v>
          </cell>
          <cell r="F488">
            <v>3.06</v>
          </cell>
        </row>
        <row r="489">
          <cell r="A489">
            <v>28000</v>
          </cell>
          <cell r="B489" t="str">
            <v>UNION PVC SCEDULE 40 D: 3"</v>
          </cell>
          <cell r="C489" t="str">
            <v>UNIDAD</v>
          </cell>
          <cell r="D489">
            <v>0</v>
          </cell>
          <cell r="E489">
            <v>1.821</v>
          </cell>
          <cell r="F489">
            <v>2.25</v>
          </cell>
        </row>
        <row r="490">
          <cell r="A490">
            <v>28100</v>
          </cell>
          <cell r="B490" t="str">
            <v>OATEY PVC CEMENT-CLEAR (  PEGANTE)</v>
          </cell>
          <cell r="C490" t="str">
            <v>GALON</v>
          </cell>
          <cell r="D490">
            <v>7</v>
          </cell>
          <cell r="E490">
            <v>11.125999999999999</v>
          </cell>
          <cell r="F490">
            <v>15.02</v>
          </cell>
        </row>
        <row r="491">
          <cell r="A491">
            <v>28200</v>
          </cell>
          <cell r="B491" t="str">
            <v>OATEY ALL PURPOSE PVC CEMENT (LIMPIANTE)</v>
          </cell>
          <cell r="C491" t="str">
            <v>GALON</v>
          </cell>
          <cell r="D491">
            <v>6</v>
          </cell>
          <cell r="E491">
            <v>8.5410000000000004</v>
          </cell>
          <cell r="F491">
            <v>11.53</v>
          </cell>
        </row>
        <row r="492">
          <cell r="A492">
            <v>28300</v>
          </cell>
          <cell r="B492" t="str">
            <v>TEFLON EN CINTA</v>
          </cell>
          <cell r="C492" t="str">
            <v>UNIDAD</v>
          </cell>
          <cell r="D492">
            <v>0</v>
          </cell>
          <cell r="E492">
            <v>1.554</v>
          </cell>
          <cell r="F492">
            <v>2.1</v>
          </cell>
        </row>
        <row r="493">
          <cell r="A493">
            <v>28400</v>
          </cell>
          <cell r="B493" t="str">
            <v>ADAPTADOR HILO EXTERIOR ROSC /PEG D: 3"</v>
          </cell>
          <cell r="C493" t="str">
            <v>U</v>
          </cell>
          <cell r="D493">
            <v>0</v>
          </cell>
          <cell r="E493">
            <v>7.45</v>
          </cell>
          <cell r="F493">
            <v>10.06</v>
          </cell>
        </row>
        <row r="494">
          <cell r="A494">
            <v>28500</v>
          </cell>
          <cell r="B494" t="str">
            <v>UNION UNIVERSAL PVC D=3"</v>
          </cell>
          <cell r="C494" t="str">
            <v>U</v>
          </cell>
          <cell r="D494">
            <v>0</v>
          </cell>
          <cell r="E494">
            <v>15.2</v>
          </cell>
          <cell r="F494">
            <v>20.52</v>
          </cell>
        </row>
        <row r="495">
          <cell r="A495">
            <v>28600</v>
          </cell>
          <cell r="B495" t="str">
            <v>VALV DE COMPUERTA D: 3"</v>
          </cell>
          <cell r="C495" t="str">
            <v>U</v>
          </cell>
          <cell r="D495">
            <v>0</v>
          </cell>
          <cell r="F495">
            <v>151.19999999999999</v>
          </cell>
        </row>
        <row r="496">
          <cell r="A496">
            <v>28700</v>
          </cell>
          <cell r="B496" t="str">
            <v>VALV CHECK D: 3"</v>
          </cell>
          <cell r="C496" t="str">
            <v>U</v>
          </cell>
          <cell r="D496">
            <v>0</v>
          </cell>
          <cell r="F496">
            <v>157.5</v>
          </cell>
        </row>
        <row r="497">
          <cell r="A497">
            <v>28702</v>
          </cell>
          <cell r="B497" t="str">
            <v>Bomba electrosumergible 2,8Kw (3,7HP) Flygt 80gpm</v>
          </cell>
          <cell r="C497" t="str">
            <v>U</v>
          </cell>
          <cell r="D497">
            <v>0</v>
          </cell>
          <cell r="F497">
            <v>1150</v>
          </cell>
        </row>
        <row r="498">
          <cell r="A498">
            <v>28703</v>
          </cell>
          <cell r="B498" t="str">
            <v>Tablero eléctrico con 2 arrancadores para bombas de 2,8Kw</v>
          </cell>
          <cell r="C498" t="str">
            <v>U</v>
          </cell>
          <cell r="D498">
            <v>0</v>
          </cell>
          <cell r="F498">
            <v>1950</v>
          </cell>
        </row>
        <row r="499">
          <cell r="A499">
            <v>28704</v>
          </cell>
          <cell r="B499" t="str">
            <v>Reguladores de nivel #5828803</v>
          </cell>
          <cell r="C499" t="str">
            <v>glb</v>
          </cell>
          <cell r="D499">
            <v>0</v>
          </cell>
          <cell r="F499">
            <v>380</v>
          </cell>
        </row>
        <row r="502">
          <cell r="A502" t="str">
            <v>28800-001</v>
          </cell>
          <cell r="B502" t="str">
            <v>TUBERÍA U/Z D=400mm 1.25 mpa</v>
          </cell>
          <cell r="C502" t="str">
            <v>ML</v>
          </cell>
          <cell r="D502">
            <v>60</v>
          </cell>
          <cell r="F502">
            <v>170.1</v>
          </cell>
        </row>
        <row r="506">
          <cell r="A506">
            <v>28800</v>
          </cell>
          <cell r="B506" t="str">
            <v>TAPON REGISTRO PVC SCHEDULE 40 D: 8"</v>
          </cell>
          <cell r="C506" t="str">
            <v>UNIDAD</v>
          </cell>
          <cell r="D506">
            <v>0</v>
          </cell>
          <cell r="E506">
            <v>55.884</v>
          </cell>
          <cell r="F506">
            <v>75.44</v>
          </cell>
        </row>
        <row r="507">
          <cell r="A507">
            <v>28900</v>
          </cell>
          <cell r="B507" t="str">
            <v>TAPON REGISTRO PVC SCHEDULE 40 D: 6"</v>
          </cell>
          <cell r="C507" t="str">
            <v>UNIDAD</v>
          </cell>
          <cell r="D507">
            <v>0</v>
          </cell>
          <cell r="E507">
            <v>8.8520000000000003</v>
          </cell>
          <cell r="F507">
            <v>8.51</v>
          </cell>
        </row>
        <row r="508">
          <cell r="A508">
            <v>29000</v>
          </cell>
          <cell r="B508" t="str">
            <v>TAPON REGISTRO PVC SCHEDULE 40 D: 4"</v>
          </cell>
          <cell r="C508" t="str">
            <v>UNIDAD</v>
          </cell>
          <cell r="D508">
            <v>0</v>
          </cell>
          <cell r="E508">
            <v>3.3460000000000001</v>
          </cell>
          <cell r="F508">
            <v>4.5199999999999996</v>
          </cell>
        </row>
        <row r="509">
          <cell r="A509">
            <v>29100</v>
          </cell>
          <cell r="B509" t="str">
            <v>TAPON REGISTRO PVC SCHEDULE 40 D: 3"</v>
          </cell>
          <cell r="C509" t="str">
            <v>UNIDAD</v>
          </cell>
          <cell r="D509">
            <v>0</v>
          </cell>
          <cell r="E509">
            <v>1.74</v>
          </cell>
          <cell r="F509">
            <v>2.35</v>
          </cell>
        </row>
        <row r="511">
          <cell r="B511" t="str">
            <v>MATERIAL DEL SISTEMA CONTRA INCENDIOS</v>
          </cell>
        </row>
        <row r="512">
          <cell r="A512">
            <v>29202</v>
          </cell>
          <cell r="B512" t="str">
            <v xml:space="preserve">TUBO  SCH 40  A53 D: 1 " </v>
          </cell>
          <cell r="C512" t="str">
            <v>M</v>
          </cell>
          <cell r="D512">
            <v>624</v>
          </cell>
          <cell r="E512">
            <v>3.01</v>
          </cell>
          <cell r="F512">
            <v>4.03</v>
          </cell>
        </row>
        <row r="513">
          <cell r="A513">
            <v>29200</v>
          </cell>
          <cell r="B513" t="str">
            <v xml:space="preserve">TUBO  SCH 40  A53 D: 1-1/4 " </v>
          </cell>
          <cell r="C513" t="str">
            <v>M</v>
          </cell>
          <cell r="D513">
            <v>0</v>
          </cell>
          <cell r="E513">
            <v>4.17</v>
          </cell>
          <cell r="F513">
            <v>0</v>
          </cell>
        </row>
        <row r="514">
          <cell r="A514">
            <v>29300</v>
          </cell>
          <cell r="B514" t="str">
            <v xml:space="preserve">TUBO  SCH 40  A53 D: 1-1/2 " </v>
          </cell>
          <cell r="C514" t="str">
            <v>M</v>
          </cell>
          <cell r="D514">
            <v>414</v>
          </cell>
          <cell r="E514">
            <v>4.59</v>
          </cell>
          <cell r="F514">
            <v>6.55</v>
          </cell>
        </row>
        <row r="515">
          <cell r="A515">
            <v>29302</v>
          </cell>
          <cell r="B515" t="str">
            <v xml:space="preserve">TUBO  SCH 40  A53 D: 2 " </v>
          </cell>
          <cell r="C515" t="str">
            <v>M</v>
          </cell>
          <cell r="D515">
            <v>666</v>
          </cell>
          <cell r="E515">
            <v>6.41</v>
          </cell>
          <cell r="F515">
            <v>8.2799999999999994</v>
          </cell>
        </row>
        <row r="516">
          <cell r="A516">
            <v>29400</v>
          </cell>
          <cell r="B516" t="str">
            <v xml:space="preserve">TUBO  SCH 40  A53 D: 2-1/2 " </v>
          </cell>
          <cell r="C516" t="str">
            <v>M</v>
          </cell>
          <cell r="D516">
            <v>2172</v>
          </cell>
          <cell r="E516">
            <v>10.27</v>
          </cell>
          <cell r="F516">
            <v>13.69</v>
          </cell>
        </row>
        <row r="517">
          <cell r="A517">
            <v>29500</v>
          </cell>
          <cell r="B517" t="str">
            <v xml:space="preserve">TUBO  SCH 40  A53 D: 3 " </v>
          </cell>
          <cell r="C517" t="str">
            <v>M</v>
          </cell>
          <cell r="D517">
            <v>54</v>
          </cell>
          <cell r="E517">
            <v>13.47</v>
          </cell>
          <cell r="F517">
            <v>17.55</v>
          </cell>
        </row>
        <row r="518">
          <cell r="A518">
            <v>29600</v>
          </cell>
          <cell r="B518" t="str">
            <v xml:space="preserve">TUBO  SCH 40  A53 D: 4 " </v>
          </cell>
          <cell r="C518" t="str">
            <v>M</v>
          </cell>
          <cell r="D518">
            <v>438</v>
          </cell>
          <cell r="E518">
            <v>19.989999999999998</v>
          </cell>
          <cell r="F518">
            <v>23.24</v>
          </cell>
        </row>
        <row r="519">
          <cell r="A519">
            <v>29700</v>
          </cell>
          <cell r="B519" t="str">
            <v xml:space="preserve">TUBO  SCH 40  A53 D: 6 " </v>
          </cell>
          <cell r="C519" t="str">
            <v>M</v>
          </cell>
          <cell r="D519">
            <v>166</v>
          </cell>
          <cell r="E519">
            <v>37.130000000000003</v>
          </cell>
          <cell r="F519">
            <v>43.41</v>
          </cell>
        </row>
        <row r="520">
          <cell r="D520">
            <v>4534</v>
          </cell>
        </row>
        <row r="521">
          <cell r="B521" t="str">
            <v>SOPORTERIA</v>
          </cell>
        </row>
        <row r="522">
          <cell r="A522">
            <v>29800</v>
          </cell>
          <cell r="B522" t="str">
            <v xml:space="preserve">SOPORTES T/ESTRIBO  GALV D: 4" </v>
          </cell>
          <cell r="C522" t="str">
            <v>U</v>
          </cell>
          <cell r="D522">
            <v>54</v>
          </cell>
          <cell r="E522">
            <v>0.54</v>
          </cell>
          <cell r="F522">
            <v>0.73</v>
          </cell>
        </row>
        <row r="523">
          <cell r="A523">
            <v>29900</v>
          </cell>
          <cell r="B523" t="str">
            <v xml:space="preserve">SOPORTES T/P GALV D: 3" </v>
          </cell>
          <cell r="C523" t="str">
            <v>U</v>
          </cell>
          <cell r="D523">
            <v>24</v>
          </cell>
          <cell r="E523">
            <v>0.4</v>
          </cell>
          <cell r="F523">
            <v>0.54</v>
          </cell>
        </row>
        <row r="524">
          <cell r="A524">
            <v>30000</v>
          </cell>
          <cell r="B524" t="str">
            <v xml:space="preserve">SOPORTES T/P GALV D: 2-1/2" </v>
          </cell>
          <cell r="C524" t="str">
            <v>U</v>
          </cell>
          <cell r="D524">
            <v>350</v>
          </cell>
          <cell r="E524">
            <v>0.4</v>
          </cell>
          <cell r="F524">
            <v>0.54</v>
          </cell>
        </row>
        <row r="525">
          <cell r="A525">
            <v>30000</v>
          </cell>
          <cell r="B525" t="str">
            <v xml:space="preserve">SOPORTES T/P GALV D: 2" </v>
          </cell>
          <cell r="C525" t="str">
            <v>U</v>
          </cell>
          <cell r="D525">
            <v>224</v>
          </cell>
          <cell r="E525">
            <v>0.23</v>
          </cell>
          <cell r="F525">
            <v>0.31</v>
          </cell>
        </row>
        <row r="526">
          <cell r="A526">
            <v>30100</v>
          </cell>
          <cell r="B526" t="str">
            <v xml:space="preserve">SOPORTES T/P GALV D: 1-1/2" </v>
          </cell>
          <cell r="C526" t="str">
            <v>U</v>
          </cell>
          <cell r="D526">
            <v>100</v>
          </cell>
          <cell r="E526">
            <v>0.22</v>
          </cell>
          <cell r="F526">
            <v>0.3</v>
          </cell>
        </row>
        <row r="527">
          <cell r="A527" t="str">
            <v>30100-1</v>
          </cell>
          <cell r="B527" t="str">
            <v xml:space="preserve">SOPORTES T/P GALV D: 1" </v>
          </cell>
          <cell r="C527" t="str">
            <v>U</v>
          </cell>
          <cell r="D527">
            <v>550</v>
          </cell>
          <cell r="E527">
            <v>0.2</v>
          </cell>
          <cell r="F527">
            <v>0.27</v>
          </cell>
        </row>
        <row r="528">
          <cell r="A528">
            <v>30200</v>
          </cell>
          <cell r="B528" t="str">
            <v>PERNOS EN U GALV D: 6"</v>
          </cell>
          <cell r="C528" t="str">
            <v>U</v>
          </cell>
          <cell r="D528">
            <v>40</v>
          </cell>
          <cell r="E528">
            <v>3.98</v>
          </cell>
          <cell r="F528">
            <v>5.37</v>
          </cell>
        </row>
        <row r="529">
          <cell r="A529">
            <v>30300</v>
          </cell>
          <cell r="B529" t="str">
            <v>PERNOS EN U GALV D: 4"</v>
          </cell>
          <cell r="C529" t="str">
            <v>U</v>
          </cell>
          <cell r="D529">
            <v>50</v>
          </cell>
          <cell r="E529">
            <v>1.86</v>
          </cell>
          <cell r="F529">
            <v>2.5099999999999998</v>
          </cell>
        </row>
        <row r="530">
          <cell r="A530">
            <v>30400</v>
          </cell>
          <cell r="B530" t="str">
            <v>PERNOS EN U GALV D: 2-1/2"</v>
          </cell>
          <cell r="C530" t="str">
            <v>U</v>
          </cell>
          <cell r="D530">
            <v>30</v>
          </cell>
          <cell r="E530">
            <v>1.51</v>
          </cell>
          <cell r="F530">
            <v>2.04</v>
          </cell>
        </row>
        <row r="531">
          <cell r="A531">
            <v>30500</v>
          </cell>
          <cell r="B531" t="str">
            <v>STRUT CLAMPS GALV D: 6</v>
          </cell>
          <cell r="C531" t="str">
            <v>U</v>
          </cell>
          <cell r="D531">
            <v>0</v>
          </cell>
          <cell r="E531">
            <v>0</v>
          </cell>
          <cell r="F531">
            <v>0</v>
          </cell>
        </row>
        <row r="532">
          <cell r="A532">
            <v>30600</v>
          </cell>
          <cell r="B532" t="str">
            <v>STRUT CLAMPS GALV D: 4</v>
          </cell>
          <cell r="C532" t="str">
            <v>U</v>
          </cell>
          <cell r="D532">
            <v>0</v>
          </cell>
          <cell r="E532">
            <v>0</v>
          </cell>
          <cell r="F532">
            <v>0</v>
          </cell>
        </row>
        <row r="533">
          <cell r="A533">
            <v>30700</v>
          </cell>
          <cell r="B533" t="str">
            <v>PERNO DE EXPANSION  3/8</v>
          </cell>
          <cell r="C533" t="str">
            <v>U</v>
          </cell>
          <cell r="D533">
            <v>450</v>
          </cell>
          <cell r="E533">
            <v>0.33</v>
          </cell>
          <cell r="F533">
            <v>0.45</v>
          </cell>
        </row>
        <row r="534">
          <cell r="A534">
            <v>30800</v>
          </cell>
          <cell r="B534" t="str">
            <v>TACOS DE EXPANSION 3/8</v>
          </cell>
          <cell r="C534" t="str">
            <v>U</v>
          </cell>
          <cell r="D534">
            <v>250</v>
          </cell>
          <cell r="E534">
            <v>0.253</v>
          </cell>
          <cell r="F534">
            <v>0.34</v>
          </cell>
        </row>
        <row r="535">
          <cell r="A535">
            <v>30900</v>
          </cell>
          <cell r="B535" t="str">
            <v>TACOS DE EXPANSION 1/2</v>
          </cell>
          <cell r="C535" t="str">
            <v>U</v>
          </cell>
          <cell r="D535">
            <v>500</v>
          </cell>
          <cell r="E535">
            <v>0.45400000000000001</v>
          </cell>
          <cell r="F535">
            <v>0.61</v>
          </cell>
        </row>
        <row r="536">
          <cell r="A536">
            <v>31000</v>
          </cell>
          <cell r="B536" t="str">
            <v>CANAL RANURADO</v>
          </cell>
          <cell r="C536" t="str">
            <v>U</v>
          </cell>
          <cell r="D536">
            <v>100</v>
          </cell>
          <cell r="E536">
            <v>15.75</v>
          </cell>
          <cell r="F536">
            <v>21.26</v>
          </cell>
        </row>
        <row r="537">
          <cell r="A537">
            <v>31100</v>
          </cell>
          <cell r="B537" t="str">
            <v>VARILLA ROSCADA 3/8</v>
          </cell>
          <cell r="C537" t="str">
            <v>U</v>
          </cell>
          <cell r="D537">
            <v>1500</v>
          </cell>
          <cell r="E537">
            <v>1.512</v>
          </cell>
          <cell r="F537">
            <v>2.04</v>
          </cell>
        </row>
        <row r="538">
          <cell r="A538">
            <v>31205</v>
          </cell>
          <cell r="B538" t="str">
            <v>SOPORTE</v>
          </cell>
          <cell r="C538" t="str">
            <v>U</v>
          </cell>
          <cell r="D538">
            <v>1422</v>
          </cell>
          <cell r="F538">
            <v>4.6900984528832632</v>
          </cell>
        </row>
        <row r="540">
          <cell r="B540" t="str">
            <v>ACCESORIOS</v>
          </cell>
        </row>
        <row r="541">
          <cell r="A541">
            <v>31300</v>
          </cell>
          <cell r="B541" t="str">
            <v>ACOPLAMIENTO RIGIDO FIRELOCK  D: 6  (VICTAULIC)</v>
          </cell>
          <cell r="C541" t="str">
            <v>UNIDAD</v>
          </cell>
          <cell r="D541">
            <v>36</v>
          </cell>
          <cell r="E541">
            <v>8.24</v>
          </cell>
          <cell r="F541">
            <v>28.32</v>
          </cell>
        </row>
        <row r="542">
          <cell r="A542">
            <v>31400</v>
          </cell>
          <cell r="B542" t="str">
            <v>ACOPLAMIENTO RIGIDO FIRELOCK  D: 4  (VICTAULIC)</v>
          </cell>
          <cell r="C542" t="str">
            <v>UNIDAD</v>
          </cell>
          <cell r="D542">
            <v>78</v>
          </cell>
          <cell r="E542">
            <v>4.7699999999999996</v>
          </cell>
          <cell r="F542">
            <v>19.57</v>
          </cell>
        </row>
        <row r="543">
          <cell r="A543">
            <v>31500</v>
          </cell>
          <cell r="B543" t="str">
            <v>ACOPLAMIENTO RIGIDO FIRELOCK  D: 3  (VICTAULIC)</v>
          </cell>
          <cell r="C543" t="str">
            <v>UNIDAD</v>
          </cell>
          <cell r="D543">
            <v>50</v>
          </cell>
          <cell r="E543">
            <v>3.35</v>
          </cell>
          <cell r="F543">
            <v>19.57</v>
          </cell>
        </row>
        <row r="544">
          <cell r="A544">
            <v>31600</v>
          </cell>
          <cell r="B544" t="str">
            <v>ACOPLAMIENTO RIGIDO FIRELOCK  D: 2-1/2  (VICTAULIC)</v>
          </cell>
          <cell r="C544" t="str">
            <v>UNIDAD</v>
          </cell>
          <cell r="D544">
            <v>200</v>
          </cell>
          <cell r="E544">
            <v>2.88</v>
          </cell>
          <cell r="F544">
            <v>19.57</v>
          </cell>
        </row>
        <row r="545">
          <cell r="A545" t="str">
            <v>31600-1</v>
          </cell>
          <cell r="B545" t="str">
            <v>ACOPLAMIENTO RIGIDO FIRELOCK  D: 2  (VICTAULIC)</v>
          </cell>
          <cell r="C545" t="str">
            <v>UNIDAD</v>
          </cell>
          <cell r="D545">
            <v>4</v>
          </cell>
          <cell r="E545">
            <v>2.5</v>
          </cell>
          <cell r="F545">
            <v>10.08</v>
          </cell>
        </row>
        <row r="546">
          <cell r="A546">
            <v>31800</v>
          </cell>
          <cell r="B546" t="str">
            <v>CODO RANURADO H/N D: 6" x 90</v>
          </cell>
          <cell r="C546" t="str">
            <v>UNIDAD</v>
          </cell>
          <cell r="D546">
            <v>5</v>
          </cell>
          <cell r="E546">
            <v>37.82</v>
          </cell>
          <cell r="F546">
            <v>20.63</v>
          </cell>
        </row>
        <row r="547">
          <cell r="A547">
            <v>31900</v>
          </cell>
          <cell r="B547" t="str">
            <v>CODO RANURADO H/N D: 4" x 90</v>
          </cell>
          <cell r="C547" t="str">
            <v>UNIDAD</v>
          </cell>
          <cell r="D547">
            <v>22</v>
          </cell>
          <cell r="E547">
            <v>13.36</v>
          </cell>
          <cell r="F547">
            <v>7.19</v>
          </cell>
        </row>
        <row r="548">
          <cell r="A548">
            <v>32000</v>
          </cell>
          <cell r="B548" t="str">
            <v>CODO RANURADO H/N D: 3" x 90</v>
          </cell>
          <cell r="C548" t="str">
            <v>UNIDAD</v>
          </cell>
          <cell r="D548">
            <v>30</v>
          </cell>
          <cell r="E548">
            <v>12.26</v>
          </cell>
          <cell r="F548">
            <v>5.47</v>
          </cell>
        </row>
        <row r="549">
          <cell r="A549">
            <v>32100</v>
          </cell>
          <cell r="B549" t="str">
            <v>CODO RANURADO H/N D: 2-1/2 x 90</v>
          </cell>
          <cell r="C549" t="str">
            <v>UNIDAD</v>
          </cell>
          <cell r="D549">
            <v>78</v>
          </cell>
          <cell r="E549">
            <v>6.61</v>
          </cell>
          <cell r="F549">
            <v>4.87</v>
          </cell>
        </row>
        <row r="550">
          <cell r="A550">
            <v>32200</v>
          </cell>
          <cell r="B550" t="str">
            <v>CODO RANURADO H/N D: 6" x 45</v>
          </cell>
          <cell r="C550" t="str">
            <v>UNIDAD</v>
          </cell>
          <cell r="D550">
            <v>0</v>
          </cell>
          <cell r="E550">
            <v>0</v>
          </cell>
          <cell r="F550">
            <v>0</v>
          </cell>
        </row>
        <row r="551">
          <cell r="A551">
            <v>32300</v>
          </cell>
          <cell r="B551" t="str">
            <v>CODO RANURADO H/N D: 4" x 45</v>
          </cell>
          <cell r="C551" t="str">
            <v>UNIDAD</v>
          </cell>
          <cell r="D551">
            <v>0</v>
          </cell>
          <cell r="E551">
            <v>0</v>
          </cell>
          <cell r="F551">
            <v>0</v>
          </cell>
        </row>
        <row r="552">
          <cell r="A552">
            <v>32400</v>
          </cell>
          <cell r="B552" t="str">
            <v>CODO RANURADO H/N D: 3" x 45</v>
          </cell>
          <cell r="C552" t="str">
            <v>UNIDAD</v>
          </cell>
          <cell r="D552">
            <v>8</v>
          </cell>
          <cell r="E552">
            <v>12.26</v>
          </cell>
          <cell r="F552">
            <v>12.56</v>
          </cell>
        </row>
        <row r="553">
          <cell r="A553">
            <v>32500</v>
          </cell>
          <cell r="B553" t="str">
            <v>CODO RANURADO H/N D: 2-1/2" x 45</v>
          </cell>
          <cell r="C553" t="str">
            <v>UNIDAD</v>
          </cell>
          <cell r="D553">
            <v>8</v>
          </cell>
          <cell r="E553">
            <v>6.91</v>
          </cell>
          <cell r="F553">
            <v>9.44</v>
          </cell>
        </row>
        <row r="554">
          <cell r="A554">
            <v>32800</v>
          </cell>
          <cell r="B554" t="str">
            <v>REDUCCION DE ACERO NEGRO RANURADO D: 3" x 2-1/2"</v>
          </cell>
          <cell r="C554" t="str">
            <v>UNIDAD</v>
          </cell>
          <cell r="D554">
            <v>10</v>
          </cell>
          <cell r="E554">
            <v>9.6999999999999993</v>
          </cell>
          <cell r="F554">
            <v>7.19</v>
          </cell>
        </row>
        <row r="555">
          <cell r="A555">
            <v>32900</v>
          </cell>
          <cell r="B555" t="str">
            <v>REDUCCION DE ACERO NEGRO RANURADO D: 4" x 2-1/2"</v>
          </cell>
          <cell r="C555" t="str">
            <v>UNIDAD</v>
          </cell>
          <cell r="D555">
            <v>10</v>
          </cell>
          <cell r="E555">
            <v>11.74</v>
          </cell>
          <cell r="F555">
            <v>13.31</v>
          </cell>
        </row>
        <row r="556">
          <cell r="A556">
            <v>33000</v>
          </cell>
          <cell r="B556" t="str">
            <v>REDUCCION DE ACERO NEGRO RANURADO D: 4" x 3"</v>
          </cell>
          <cell r="C556" t="str">
            <v>UNIDAD</v>
          </cell>
          <cell r="D556">
            <v>10</v>
          </cell>
          <cell r="E556">
            <v>11.74</v>
          </cell>
          <cell r="F556">
            <v>13.31</v>
          </cell>
        </row>
        <row r="557">
          <cell r="A557">
            <v>33100</v>
          </cell>
          <cell r="B557" t="str">
            <v>REDUCCION DE ACERO NEGRO RANURADO D: 6" x 4"</v>
          </cell>
          <cell r="C557" t="str">
            <v>UNIDAD</v>
          </cell>
          <cell r="D557">
            <v>2</v>
          </cell>
          <cell r="E557">
            <v>18.97</v>
          </cell>
          <cell r="F557">
            <v>30.24</v>
          </cell>
        </row>
        <row r="558">
          <cell r="A558" t="str">
            <v>33100-1</v>
          </cell>
          <cell r="B558" t="str">
            <v>REDUCCION DE ACERO NEGRO RANURADO D: 6" x 2"</v>
          </cell>
          <cell r="C558" t="str">
            <v>UNIDAD</v>
          </cell>
          <cell r="D558">
            <v>0</v>
          </cell>
          <cell r="E558">
            <v>21.79</v>
          </cell>
          <cell r="F558">
            <v>30.24</v>
          </cell>
        </row>
        <row r="559">
          <cell r="A559">
            <v>33200</v>
          </cell>
          <cell r="B559" t="str">
            <v>REDUCCION DE ACERO NEGRO ROSC D: 2-1/2"x 2"</v>
          </cell>
          <cell r="C559" t="str">
            <v>UNIDAD</v>
          </cell>
          <cell r="D559">
            <v>32</v>
          </cell>
          <cell r="E559">
            <v>5.66</v>
          </cell>
          <cell r="F559">
            <v>4.58</v>
          </cell>
        </row>
        <row r="560">
          <cell r="A560">
            <v>33300</v>
          </cell>
          <cell r="B560" t="str">
            <v>REDUCCION DE ACERO NEGRO ROSC D: 2-1/2" x 1-1/2"</v>
          </cell>
          <cell r="C560" t="str">
            <v>UNIDAD</v>
          </cell>
          <cell r="D560">
            <v>11</v>
          </cell>
          <cell r="E560">
            <v>6.59</v>
          </cell>
          <cell r="F560">
            <v>3.72</v>
          </cell>
        </row>
        <row r="561">
          <cell r="A561" t="str">
            <v>33300-1</v>
          </cell>
          <cell r="B561" t="str">
            <v>REDUCCION DE ACERO NEGRO ROSC D: 2-1/2" x 1"</v>
          </cell>
          <cell r="C561" t="str">
            <v>UNIDAD</v>
          </cell>
          <cell r="D561">
            <v>468</v>
          </cell>
          <cell r="E561">
            <v>6.45</v>
          </cell>
          <cell r="F561">
            <v>3</v>
          </cell>
        </row>
        <row r="562">
          <cell r="A562" t="str">
            <v>33300-2</v>
          </cell>
          <cell r="B562" t="str">
            <v>REDUCCION DE ACERO NEGRO ROSC D: 2" x 1-1/2"</v>
          </cell>
          <cell r="C562" t="str">
            <v>UNIDAD</v>
          </cell>
          <cell r="D562">
            <v>32</v>
          </cell>
          <cell r="E562">
            <v>2.2200000000000002</v>
          </cell>
          <cell r="F562">
            <v>1.76</v>
          </cell>
        </row>
        <row r="563">
          <cell r="A563" t="str">
            <v>33300-3</v>
          </cell>
          <cell r="B563" t="str">
            <v>REDUCCION DE ACERO NEGRO ROSC D: 2" x 1"</v>
          </cell>
          <cell r="C563" t="str">
            <v>UNIDAD</v>
          </cell>
          <cell r="D563">
            <v>164</v>
          </cell>
          <cell r="E563">
            <v>2.4</v>
          </cell>
          <cell r="F563">
            <v>1.69</v>
          </cell>
        </row>
        <row r="564">
          <cell r="A564" t="str">
            <v>33300-4</v>
          </cell>
          <cell r="B564" t="str">
            <v>REDUCCION DE ACERO NEGRO ROSC D: 1-1/2" x 1"</v>
          </cell>
          <cell r="C564" t="str">
            <v>UNIDAD</v>
          </cell>
          <cell r="D564">
            <v>128</v>
          </cell>
          <cell r="E564">
            <v>1.77</v>
          </cell>
          <cell r="F564">
            <v>1.1599999999999999</v>
          </cell>
        </row>
        <row r="565">
          <cell r="A565" t="str">
            <v>33300-5</v>
          </cell>
          <cell r="B565" t="str">
            <v>REDUCCION DE ACERO NEGRO ROSC D: 1-1/2" x 1/2"</v>
          </cell>
          <cell r="C565" t="str">
            <v>UNIDAD</v>
          </cell>
          <cell r="D565">
            <v>0</v>
          </cell>
          <cell r="E565">
            <v>1.77</v>
          </cell>
          <cell r="F565">
            <v>1.37</v>
          </cell>
        </row>
        <row r="566">
          <cell r="A566" t="str">
            <v>33300-6</v>
          </cell>
          <cell r="B566" t="str">
            <v>REDUCCION DE ACERO NEGRO ROSC D: 1" x 1/2"</v>
          </cell>
          <cell r="C566" t="str">
            <v>UNIDAD</v>
          </cell>
          <cell r="D566">
            <v>756</v>
          </cell>
          <cell r="E566">
            <v>0.97</v>
          </cell>
          <cell r="F566">
            <v>0.59</v>
          </cell>
        </row>
        <row r="567">
          <cell r="A567">
            <v>33400</v>
          </cell>
          <cell r="B567" t="str">
            <v>TEE DE ACERO NEGRO RANURADA  D: 6"</v>
          </cell>
          <cell r="C567" t="str">
            <v>UNIDAD</v>
          </cell>
          <cell r="D567">
            <v>1</v>
          </cell>
          <cell r="E567">
            <v>61.48</v>
          </cell>
          <cell r="F567">
            <v>70.12</v>
          </cell>
        </row>
        <row r="568">
          <cell r="A568">
            <v>33500</v>
          </cell>
          <cell r="B568" t="str">
            <v>TEE DE ACERO NEGRO RANURADA  D: 4"</v>
          </cell>
          <cell r="C568" t="str">
            <v>UNIDAD</v>
          </cell>
          <cell r="D568">
            <v>14</v>
          </cell>
          <cell r="E568">
            <v>22.66</v>
          </cell>
          <cell r="F568">
            <v>29.68</v>
          </cell>
        </row>
        <row r="569">
          <cell r="A569">
            <v>33628</v>
          </cell>
          <cell r="B569" t="str">
            <v>TEE DE ACERO NEGRO RANURADA D=3"</v>
          </cell>
          <cell r="C569" t="str">
            <v>U</v>
          </cell>
          <cell r="D569">
            <v>0</v>
          </cell>
          <cell r="E569">
            <v>0</v>
          </cell>
          <cell r="F569">
            <v>0</v>
          </cell>
        </row>
        <row r="570">
          <cell r="A570">
            <v>33600</v>
          </cell>
          <cell r="B570" t="str">
            <v xml:space="preserve">TEE DE ACERO NEGRO RANURADA D: 2-1/2" </v>
          </cell>
          <cell r="C570" t="str">
            <v>UNIDAD</v>
          </cell>
          <cell r="D570">
            <v>2</v>
          </cell>
          <cell r="E570">
            <v>10.64</v>
          </cell>
          <cell r="F570">
            <v>5.14</v>
          </cell>
        </row>
        <row r="571">
          <cell r="A571">
            <v>33630</v>
          </cell>
          <cell r="B571" t="str">
            <v>TEE DE ACERO NEGRO RANURADA D=2"</v>
          </cell>
          <cell r="C571" t="str">
            <v>U</v>
          </cell>
          <cell r="D571">
            <v>0</v>
          </cell>
          <cell r="E571">
            <v>0</v>
          </cell>
          <cell r="F571">
            <v>3.73</v>
          </cell>
        </row>
        <row r="572">
          <cell r="A572" t="str">
            <v>33630-1</v>
          </cell>
          <cell r="B572" t="str">
            <v>TEE DE ACERO NEGRO ROSCADA D=2-1/2"</v>
          </cell>
          <cell r="C572" t="str">
            <v>U</v>
          </cell>
          <cell r="D572">
            <v>479</v>
          </cell>
          <cell r="E572">
            <v>8.9700000000000006</v>
          </cell>
          <cell r="F572">
            <v>5.14</v>
          </cell>
        </row>
        <row r="573">
          <cell r="A573" t="str">
            <v>33630-2</v>
          </cell>
          <cell r="B573" t="str">
            <v>TEE DE ACERO NEGRO ROSCADA D=2"</v>
          </cell>
          <cell r="C573" t="str">
            <v>U</v>
          </cell>
          <cell r="D573">
            <v>160</v>
          </cell>
          <cell r="E573">
            <v>4.3600000000000003</v>
          </cell>
          <cell r="F573">
            <v>3.73</v>
          </cell>
        </row>
        <row r="574">
          <cell r="A574" t="str">
            <v>33630-3</v>
          </cell>
          <cell r="B574" t="str">
            <v>TEE DE ACERO NEGRO ROSCADA D=1-1/2"</v>
          </cell>
          <cell r="C574" t="str">
            <v>U</v>
          </cell>
          <cell r="D574">
            <v>96</v>
          </cell>
          <cell r="E574">
            <v>2.57</v>
          </cell>
          <cell r="F574">
            <v>1.61</v>
          </cell>
        </row>
        <row r="575">
          <cell r="A575">
            <v>33602</v>
          </cell>
          <cell r="B575" t="str">
            <v>UNION ROSCABLE D=2"</v>
          </cell>
          <cell r="C575" t="str">
            <v xml:space="preserve">U </v>
          </cell>
          <cell r="D575">
            <v>0</v>
          </cell>
          <cell r="E575">
            <v>0</v>
          </cell>
          <cell r="F575">
            <v>1.73</v>
          </cell>
        </row>
        <row r="576">
          <cell r="A576">
            <v>33604</v>
          </cell>
          <cell r="B576" t="str">
            <v>UNION ROSCABLE D=1-1/2"</v>
          </cell>
          <cell r="C576" t="str">
            <v>U</v>
          </cell>
          <cell r="D576">
            <v>0</v>
          </cell>
          <cell r="E576">
            <v>0</v>
          </cell>
          <cell r="F576">
            <v>1.71</v>
          </cell>
        </row>
        <row r="577">
          <cell r="A577">
            <v>31700</v>
          </cell>
          <cell r="B577" t="str">
            <v>UNION ROSCABLE  D: 1</v>
          </cell>
          <cell r="C577" t="str">
            <v>UNIDAD</v>
          </cell>
          <cell r="D577">
            <v>16</v>
          </cell>
          <cell r="E577">
            <v>0.94</v>
          </cell>
          <cell r="F577">
            <v>1.51</v>
          </cell>
        </row>
        <row r="578">
          <cell r="A578" t="str">
            <v>33606-1</v>
          </cell>
          <cell r="B578" t="str">
            <v>CODO ROSCABLE H/N D=2-1/2x90</v>
          </cell>
          <cell r="C578" t="str">
            <v>U</v>
          </cell>
          <cell r="D578">
            <v>12</v>
          </cell>
          <cell r="E578">
            <v>6.58</v>
          </cell>
          <cell r="F578">
            <v>4.87</v>
          </cell>
        </row>
        <row r="579">
          <cell r="A579">
            <v>33606</v>
          </cell>
          <cell r="B579" t="str">
            <v>CODO ROSCABLE H/N D=2x90</v>
          </cell>
          <cell r="C579" t="str">
            <v>U</v>
          </cell>
          <cell r="D579">
            <v>0</v>
          </cell>
          <cell r="E579">
            <v>0</v>
          </cell>
          <cell r="F579">
            <v>2.8</v>
          </cell>
        </row>
        <row r="580">
          <cell r="A580">
            <v>33608</v>
          </cell>
          <cell r="B580" t="str">
            <v>CODO ROSCABLE H/N D=1-1/2x90</v>
          </cell>
          <cell r="C580" t="str">
            <v>U</v>
          </cell>
          <cell r="D580">
            <v>0</v>
          </cell>
          <cell r="E580">
            <v>1.77</v>
          </cell>
          <cell r="F580">
            <v>2.42</v>
          </cell>
        </row>
        <row r="581">
          <cell r="A581">
            <v>33610</v>
          </cell>
          <cell r="B581" t="str">
            <v>CODO ROSCABLE H/N D=1-1/4x90</v>
          </cell>
          <cell r="C581" t="str">
            <v>U</v>
          </cell>
          <cell r="D581">
            <v>0</v>
          </cell>
          <cell r="E581">
            <v>0</v>
          </cell>
          <cell r="F581">
            <v>1.27</v>
          </cell>
        </row>
        <row r="582">
          <cell r="A582">
            <v>33612</v>
          </cell>
          <cell r="B582" t="str">
            <v>CODO ROSCABLE H/N D=1x90</v>
          </cell>
          <cell r="C582" t="str">
            <v>U</v>
          </cell>
          <cell r="D582">
            <v>1564</v>
          </cell>
          <cell r="E582">
            <v>0.83</v>
          </cell>
          <cell r="F582">
            <v>1.21</v>
          </cell>
        </row>
        <row r="583">
          <cell r="A583">
            <v>32600</v>
          </cell>
          <cell r="B583" t="str">
            <v>JUNTA DE EXPANSION ESTILO 150  D: 6"</v>
          </cell>
          <cell r="C583" t="str">
            <v>UNIDAD</v>
          </cell>
          <cell r="D583">
            <v>0</v>
          </cell>
          <cell r="E583">
            <v>378</v>
          </cell>
          <cell r="F583">
            <v>191.52</v>
          </cell>
        </row>
        <row r="584">
          <cell r="A584">
            <v>32700</v>
          </cell>
          <cell r="B584" t="str">
            <v xml:space="preserve">JUNTA DE EXPANSION ESTILO 150 D: 4" </v>
          </cell>
          <cell r="C584" t="str">
            <v>UNIDAD</v>
          </cell>
          <cell r="D584">
            <v>0</v>
          </cell>
          <cell r="E584">
            <v>243</v>
          </cell>
          <cell r="F584">
            <v>101.81</v>
          </cell>
        </row>
        <row r="585">
          <cell r="A585">
            <v>33614</v>
          </cell>
          <cell r="B585" t="str">
            <v>JUNTA DE EXPANSIÓN ESTILO 150 D=3"</v>
          </cell>
          <cell r="C585" t="str">
            <v>U</v>
          </cell>
          <cell r="D585">
            <v>0</v>
          </cell>
          <cell r="E585">
            <v>0</v>
          </cell>
          <cell r="F585">
            <v>0</v>
          </cell>
        </row>
        <row r="586">
          <cell r="A586">
            <v>33616</v>
          </cell>
          <cell r="B586" t="str">
            <v>JUNTA DE EXPANSIÓN ESTILO 150 D=2-1/2"</v>
          </cell>
          <cell r="C586" t="str">
            <v>U</v>
          </cell>
          <cell r="D586">
            <v>0</v>
          </cell>
          <cell r="E586">
            <v>0</v>
          </cell>
          <cell r="F586">
            <v>0</v>
          </cell>
        </row>
        <row r="587">
          <cell r="A587">
            <v>33632</v>
          </cell>
          <cell r="B587" t="str">
            <v>TEE DE ACERO NEGRO RANURADA D=6" X 4"</v>
          </cell>
          <cell r="C587" t="str">
            <v>U</v>
          </cell>
          <cell r="D587">
            <v>4</v>
          </cell>
          <cell r="E587">
            <v>96.93</v>
          </cell>
          <cell r="F587">
            <v>79.83</v>
          </cell>
        </row>
        <row r="588">
          <cell r="A588">
            <v>33634</v>
          </cell>
          <cell r="B588" t="str">
            <v>TEE DE ACERO NEGRO RANURADA D=6" X 1-1/4"</v>
          </cell>
          <cell r="C588" t="str">
            <v>U</v>
          </cell>
          <cell r="D588">
            <v>0</v>
          </cell>
          <cell r="E588">
            <v>0</v>
          </cell>
          <cell r="F588">
            <v>0</v>
          </cell>
        </row>
        <row r="589">
          <cell r="A589">
            <v>33636</v>
          </cell>
          <cell r="B589" t="str">
            <v>TEE DE ACERO NEGRO RANURADA D=4" X 3"</v>
          </cell>
          <cell r="C589" t="str">
            <v>U</v>
          </cell>
          <cell r="D589">
            <v>0</v>
          </cell>
          <cell r="E589">
            <v>0</v>
          </cell>
          <cell r="F589">
            <v>0</v>
          </cell>
        </row>
        <row r="590">
          <cell r="A590">
            <v>33638</v>
          </cell>
          <cell r="B590" t="str">
            <v>TEE DE ACERO NEGRO RANURADA D=4" X 2-1/2"</v>
          </cell>
          <cell r="C590" t="str">
            <v>U</v>
          </cell>
          <cell r="D590">
            <v>8</v>
          </cell>
          <cell r="E590">
            <v>40.950000000000003</v>
          </cell>
          <cell r="F590">
            <v>73.180000000000007</v>
          </cell>
        </row>
        <row r="591">
          <cell r="A591">
            <v>33640</v>
          </cell>
          <cell r="B591" t="str">
            <v>TEE DE ACERO NEGRO RANURADA D=4" X 2"</v>
          </cell>
          <cell r="C591" t="str">
            <v>U</v>
          </cell>
          <cell r="D591">
            <v>4</v>
          </cell>
          <cell r="E591">
            <v>40.950000000000003</v>
          </cell>
          <cell r="F591">
            <v>59.88</v>
          </cell>
        </row>
        <row r="592">
          <cell r="A592">
            <v>33642</v>
          </cell>
          <cell r="B592" t="str">
            <v>TEE DE ACERO NEGRO RANURADA D=4" X 1"</v>
          </cell>
          <cell r="C592" t="str">
            <v>U</v>
          </cell>
          <cell r="D592">
            <v>0</v>
          </cell>
          <cell r="E592">
            <v>0</v>
          </cell>
          <cell r="F592">
            <v>0</v>
          </cell>
        </row>
        <row r="593">
          <cell r="A593">
            <v>33644</v>
          </cell>
          <cell r="B593" t="str">
            <v>TEE DE ACERO NEGRO RANURADA D=3" X 2-1/2"</v>
          </cell>
          <cell r="C593" t="str">
            <v>U</v>
          </cell>
          <cell r="D593">
            <v>16</v>
          </cell>
          <cell r="E593">
            <v>30.31</v>
          </cell>
          <cell r="F593">
            <v>8.52</v>
          </cell>
        </row>
        <row r="594">
          <cell r="A594">
            <v>33646</v>
          </cell>
          <cell r="B594" t="str">
            <v>TEE DE ACERO NEGRO RANURADA D=2-1/2" X 1-1/2"</v>
          </cell>
          <cell r="C594" t="str">
            <v>U</v>
          </cell>
          <cell r="D594">
            <v>0</v>
          </cell>
          <cell r="E594">
            <v>0</v>
          </cell>
          <cell r="F594">
            <v>0</v>
          </cell>
        </row>
        <row r="595">
          <cell r="A595">
            <v>33648</v>
          </cell>
          <cell r="B595" t="str">
            <v>TEE DE ACERO NEGRO RANURADA D=2" X 1"</v>
          </cell>
          <cell r="C595" t="str">
            <v>U</v>
          </cell>
          <cell r="D595">
            <v>0</v>
          </cell>
          <cell r="E595">
            <v>0</v>
          </cell>
          <cell r="F595">
            <v>0</v>
          </cell>
        </row>
        <row r="596">
          <cell r="A596">
            <v>33650</v>
          </cell>
          <cell r="B596" t="str">
            <v>TEE ROSCABLE DE 2" X 1"</v>
          </cell>
          <cell r="C596" t="str">
            <v>U</v>
          </cell>
          <cell r="D596">
            <v>0</v>
          </cell>
          <cell r="E596">
            <v>0</v>
          </cell>
          <cell r="F596">
            <v>6.85</v>
          </cell>
        </row>
        <row r="597">
          <cell r="A597">
            <v>33652</v>
          </cell>
          <cell r="B597" t="str">
            <v>TEE ROSCABLE DE D: 1"</v>
          </cell>
          <cell r="C597" t="str">
            <v>U</v>
          </cell>
          <cell r="D597">
            <v>0</v>
          </cell>
          <cell r="E597">
            <v>0</v>
          </cell>
          <cell r="F597">
            <v>1.81</v>
          </cell>
        </row>
        <row r="598">
          <cell r="A598">
            <v>33654</v>
          </cell>
          <cell r="B598" t="str">
            <v>VALV. DE CONTRO D=1-1/2" ROSCABLE</v>
          </cell>
          <cell r="C598" t="str">
            <v>U</v>
          </cell>
          <cell r="D598">
            <v>0</v>
          </cell>
          <cell r="E598">
            <v>14.95</v>
          </cell>
          <cell r="F598">
            <v>47.42</v>
          </cell>
        </row>
        <row r="599">
          <cell r="A599">
            <v>33656</v>
          </cell>
          <cell r="B599" t="str">
            <v>VALV. DE CONTRO D=1" ROSCABLE</v>
          </cell>
          <cell r="C599" t="str">
            <v>U</v>
          </cell>
          <cell r="D599">
            <v>4</v>
          </cell>
          <cell r="E599">
            <v>6.65</v>
          </cell>
          <cell r="F599">
            <v>13.57</v>
          </cell>
        </row>
        <row r="600">
          <cell r="A600" t="str">
            <v>33656-1</v>
          </cell>
          <cell r="B600" t="str">
            <v>VALV. DE BOLA D=1/2" ROSCABLE</v>
          </cell>
          <cell r="C600" t="str">
            <v>U</v>
          </cell>
          <cell r="D600">
            <v>0</v>
          </cell>
          <cell r="E600">
            <v>2.9</v>
          </cell>
          <cell r="F600">
            <v>17.61</v>
          </cell>
        </row>
        <row r="601">
          <cell r="A601">
            <v>34300</v>
          </cell>
          <cell r="B601" t="str">
            <v xml:space="preserve">PASTA DE TEFLON  </v>
          </cell>
          <cell r="C601" t="str">
            <v>UNIDAD</v>
          </cell>
          <cell r="D601">
            <v>0</v>
          </cell>
          <cell r="E601">
            <v>0</v>
          </cell>
          <cell r="F601">
            <v>0</v>
          </cell>
        </row>
        <row r="602">
          <cell r="A602">
            <v>33700</v>
          </cell>
          <cell r="B602" t="str">
            <v>VALVULA DE ALIVIO D: 6</v>
          </cell>
          <cell r="C602" t="str">
            <v>UNIDAD</v>
          </cell>
          <cell r="D602">
            <v>1</v>
          </cell>
          <cell r="E602">
            <v>1000</v>
          </cell>
          <cell r="F602">
            <v>0</v>
          </cell>
        </row>
        <row r="603">
          <cell r="A603">
            <v>33702</v>
          </cell>
          <cell r="B603" t="str">
            <v>VALVULA DE PIE D: 6</v>
          </cell>
          <cell r="C603" t="str">
            <v>UNIDAD</v>
          </cell>
          <cell r="D603">
            <v>0</v>
          </cell>
          <cell r="E603">
            <v>0</v>
          </cell>
          <cell r="F603">
            <v>328.5</v>
          </cell>
        </row>
        <row r="604">
          <cell r="A604">
            <v>33800</v>
          </cell>
          <cell r="B604" t="str">
            <v>VALVULA DE MARIPOSA 3522-11  D: 6" VICTAULIC</v>
          </cell>
          <cell r="C604" t="str">
            <v>UNIDAD</v>
          </cell>
          <cell r="D604">
            <v>1</v>
          </cell>
          <cell r="E604">
            <v>204.79</v>
          </cell>
          <cell r="F604">
            <v>155.69999999999999</v>
          </cell>
        </row>
        <row r="605">
          <cell r="A605">
            <v>33900</v>
          </cell>
          <cell r="B605" t="str">
            <v>VALVULA DE MARIPOSA 3522-11  D: 4"  VICTAULIC</v>
          </cell>
          <cell r="C605" t="str">
            <v>UNIDAD</v>
          </cell>
          <cell r="D605">
            <v>2</v>
          </cell>
          <cell r="E605">
            <v>108.75</v>
          </cell>
          <cell r="F605">
            <v>111.89</v>
          </cell>
        </row>
        <row r="606">
          <cell r="A606">
            <v>34000</v>
          </cell>
          <cell r="B606" t="str">
            <v>VALVULA CHECK ESTILO 716   D: 6"  VICTAULIC</v>
          </cell>
          <cell r="C606" t="str">
            <v>UNIDAD</v>
          </cell>
          <cell r="D606">
            <v>0</v>
          </cell>
          <cell r="E606">
            <v>162.44999999999999</v>
          </cell>
          <cell r="F606">
            <v>0</v>
          </cell>
        </row>
        <row r="607">
          <cell r="A607">
            <v>34100</v>
          </cell>
          <cell r="B607" t="str">
            <v>MANOMETRO 0-300</v>
          </cell>
          <cell r="C607" t="str">
            <v>UNIDAD</v>
          </cell>
          <cell r="D607">
            <v>4</v>
          </cell>
          <cell r="E607">
            <v>4.6500000000000004</v>
          </cell>
          <cell r="F607">
            <v>45</v>
          </cell>
        </row>
        <row r="608">
          <cell r="A608">
            <v>34300</v>
          </cell>
          <cell r="B608" t="str">
            <v xml:space="preserve">PASTA DE TEFLON  </v>
          </cell>
          <cell r="C608" t="str">
            <v>UNIDAD</v>
          </cell>
          <cell r="D608">
            <v>70</v>
          </cell>
          <cell r="E608">
            <v>11.77</v>
          </cell>
          <cell r="F608">
            <v>3.15</v>
          </cell>
        </row>
        <row r="609">
          <cell r="A609">
            <v>34400</v>
          </cell>
          <cell r="B609" t="str">
            <v>VALVULA CHECK D=4"  VICTAULIC</v>
          </cell>
          <cell r="C609" t="str">
            <v>UNIDAD</v>
          </cell>
          <cell r="D609">
            <v>2</v>
          </cell>
          <cell r="E609">
            <v>82.8</v>
          </cell>
          <cell r="F609">
            <v>100.8</v>
          </cell>
        </row>
        <row r="610">
          <cell r="A610">
            <v>7100</v>
          </cell>
          <cell r="B610" t="str">
            <v>VALVULA DE COMPUERTA H/F BRIDADA  D: 10" (250mm)</v>
          </cell>
          <cell r="C610" t="str">
            <v xml:space="preserve">U </v>
          </cell>
          <cell r="D610">
            <v>1</v>
          </cell>
          <cell r="E610">
            <v>0</v>
          </cell>
          <cell r="F610">
            <v>474.3</v>
          </cell>
        </row>
        <row r="611">
          <cell r="A611">
            <v>7200</v>
          </cell>
          <cell r="B611" t="str">
            <v>VALVULA DE COMPUERTA H/F BRIDADA  D: 8" (200mm)</v>
          </cell>
          <cell r="C611" t="str">
            <v xml:space="preserve">U </v>
          </cell>
          <cell r="D611">
            <v>2</v>
          </cell>
          <cell r="E611">
            <v>0</v>
          </cell>
          <cell r="F611">
            <v>320.39999999999998</v>
          </cell>
        </row>
        <row r="612">
          <cell r="A612">
            <v>36200</v>
          </cell>
          <cell r="B612" t="str">
            <v>EXTINTOR ABC 10LBS</v>
          </cell>
          <cell r="C612" t="str">
            <v>U</v>
          </cell>
          <cell r="D612">
            <v>3</v>
          </cell>
          <cell r="E612">
            <v>46.55</v>
          </cell>
          <cell r="F612">
            <v>34.450000000000003</v>
          </cell>
        </row>
        <row r="613">
          <cell r="A613">
            <v>8300</v>
          </cell>
          <cell r="B613" t="str">
            <v>BRIDAS d=10"  DE PVC</v>
          </cell>
          <cell r="C613" t="str">
            <v>U</v>
          </cell>
          <cell r="D613">
            <v>2</v>
          </cell>
          <cell r="E613">
            <v>0</v>
          </cell>
          <cell r="F613">
            <v>77.62</v>
          </cell>
        </row>
        <row r="614">
          <cell r="A614">
            <v>8350</v>
          </cell>
          <cell r="B614" t="str">
            <v>BRIDAS d=8" DE PVC</v>
          </cell>
          <cell r="C614" t="str">
            <v>U</v>
          </cell>
          <cell r="D614">
            <v>4</v>
          </cell>
          <cell r="E614">
            <v>0</v>
          </cell>
          <cell r="F614">
            <v>38.299999999999997</v>
          </cell>
        </row>
        <row r="617">
          <cell r="A617">
            <v>34510</v>
          </cell>
          <cell r="B617" t="str">
            <v xml:space="preserve">ACCESORIO DE RED  SCH 40  A53 D: 1" </v>
          </cell>
          <cell r="C617" t="str">
            <v>U</v>
          </cell>
          <cell r="D617">
            <v>624</v>
          </cell>
          <cell r="E617">
            <v>4.6100000000000003</v>
          </cell>
          <cell r="F617">
            <v>4.6100000000000003</v>
          </cell>
        </row>
        <row r="618">
          <cell r="A618">
            <v>34512</v>
          </cell>
          <cell r="B618" t="str">
            <v xml:space="preserve">ACCESORIO DE RED  SCH 40  A53 D: 1-1/4 " </v>
          </cell>
          <cell r="C618" t="str">
            <v>U</v>
          </cell>
          <cell r="D618">
            <v>0</v>
          </cell>
          <cell r="E618">
            <v>4.6100000000000003</v>
          </cell>
          <cell r="F618">
            <v>4.6100000000000003</v>
          </cell>
        </row>
        <row r="619">
          <cell r="A619">
            <v>34520</v>
          </cell>
          <cell r="B619" t="str">
            <v xml:space="preserve">ACCESORIO DE RED  SCH 40  A53 D: 1-1/2 " </v>
          </cell>
          <cell r="C619" t="str">
            <v>U</v>
          </cell>
          <cell r="D619">
            <v>414</v>
          </cell>
          <cell r="E619">
            <v>4.6100000000000003</v>
          </cell>
          <cell r="F619">
            <v>4.6100000000000003</v>
          </cell>
        </row>
        <row r="620">
          <cell r="A620">
            <v>34532</v>
          </cell>
          <cell r="B620" t="str">
            <v xml:space="preserve">ACCESORIO DE RED  SCH 40  A53 D: 2 " </v>
          </cell>
          <cell r="C620" t="str">
            <v>U</v>
          </cell>
          <cell r="D620">
            <v>666</v>
          </cell>
          <cell r="E620">
            <v>4.6100000000000003</v>
          </cell>
          <cell r="F620">
            <v>4.6100000000000003</v>
          </cell>
        </row>
        <row r="621">
          <cell r="A621">
            <v>34530</v>
          </cell>
          <cell r="B621" t="str">
            <v xml:space="preserve">ACCESORIO DE RED  SCH 40  A53 D: 2-1/2 " </v>
          </cell>
          <cell r="C621" t="str">
            <v>U</v>
          </cell>
          <cell r="D621">
            <v>2172</v>
          </cell>
          <cell r="E621">
            <v>4.6100000000000003</v>
          </cell>
          <cell r="F621">
            <v>4.6100000000000003</v>
          </cell>
        </row>
        <row r="622">
          <cell r="A622">
            <v>34540</v>
          </cell>
          <cell r="B622" t="str">
            <v xml:space="preserve">ACCESORIO DE RED  SCH 40  A53 D: 3 " </v>
          </cell>
          <cell r="C622" t="str">
            <v>U</v>
          </cell>
          <cell r="D622">
            <v>54</v>
          </cell>
          <cell r="E622">
            <v>4.6100000000000003</v>
          </cell>
          <cell r="F622">
            <v>4.6100000000000003</v>
          </cell>
        </row>
        <row r="623">
          <cell r="A623">
            <v>34550</v>
          </cell>
          <cell r="B623" t="str">
            <v xml:space="preserve">ACCESORIO DE RED  SCH 40  A53 D: 4 " </v>
          </cell>
          <cell r="C623" t="str">
            <v>U</v>
          </cell>
          <cell r="D623">
            <v>438</v>
          </cell>
          <cell r="E623">
            <v>4.6100000000000003</v>
          </cell>
          <cell r="F623">
            <v>4.6100000000000003</v>
          </cell>
        </row>
        <row r="624">
          <cell r="A624">
            <v>34560</v>
          </cell>
          <cell r="B624" t="str">
            <v xml:space="preserve">ACCESORIO DE RED  SCH 40  A53 D: 6 " </v>
          </cell>
          <cell r="C624" t="str">
            <v>U</v>
          </cell>
          <cell r="D624">
            <v>166</v>
          </cell>
          <cell r="E624">
            <v>4.6100000000000003</v>
          </cell>
          <cell r="F624">
            <v>4.6100000000000003</v>
          </cell>
        </row>
        <row r="626">
          <cell r="A626">
            <v>34502</v>
          </cell>
          <cell r="B626" t="str">
            <v>ACCESORIOS DE INSTALACION DEL EQUIPO DE BOMBEO S.C.I</v>
          </cell>
          <cell r="C626" t="str">
            <v>GLB</v>
          </cell>
          <cell r="D626">
            <v>1</v>
          </cell>
          <cell r="E626">
            <v>8086.8700000000008</v>
          </cell>
          <cell r="F626">
            <v>10917.27</v>
          </cell>
        </row>
        <row r="628">
          <cell r="B628" t="str">
            <v>TUBERIA DEL CUARTO DE BOMBAS</v>
          </cell>
        </row>
        <row r="629">
          <cell r="A629">
            <v>29700</v>
          </cell>
          <cell r="B629" t="str">
            <v xml:space="preserve">TUBO  SCH 40  A53 D: 6 " </v>
          </cell>
          <cell r="C629" t="str">
            <v>M</v>
          </cell>
          <cell r="D629">
            <v>26</v>
          </cell>
          <cell r="E629">
            <v>37.130000000000003</v>
          </cell>
          <cell r="F629">
            <v>43.41</v>
          </cell>
        </row>
        <row r="630">
          <cell r="A630">
            <v>29300</v>
          </cell>
          <cell r="B630" t="str">
            <v xml:space="preserve">TUBO  SCH 40  A53 D: 1-1/2 " </v>
          </cell>
          <cell r="C630" t="str">
            <v>M</v>
          </cell>
          <cell r="D630">
            <v>8</v>
          </cell>
          <cell r="E630">
            <v>4.59</v>
          </cell>
          <cell r="F630">
            <v>6.55</v>
          </cell>
        </row>
        <row r="631">
          <cell r="A631">
            <v>29202</v>
          </cell>
          <cell r="B631" t="str">
            <v xml:space="preserve">TUBO  SCH 40  A53 D: 1 " </v>
          </cell>
          <cell r="C631" t="str">
            <v>M</v>
          </cell>
          <cell r="D631">
            <v>8</v>
          </cell>
          <cell r="E631">
            <v>3.01</v>
          </cell>
          <cell r="F631">
            <v>4.03</v>
          </cell>
        </row>
        <row r="632">
          <cell r="D632">
            <v>42</v>
          </cell>
        </row>
        <row r="634">
          <cell r="A634" t="str">
            <v>34100-0010</v>
          </cell>
          <cell r="B634" t="str">
            <v>AACCESORIOS DEL CUARTO DE BOMBAS</v>
          </cell>
          <cell r="C634" t="str">
            <v>glb</v>
          </cell>
          <cell r="D634">
            <v>42</v>
          </cell>
          <cell r="E634">
            <v>163.65642857142859</v>
          </cell>
          <cell r="F634">
            <v>147.29</v>
          </cell>
        </row>
        <row r="636">
          <cell r="A636">
            <v>31800</v>
          </cell>
          <cell r="B636" t="str">
            <v>CODO RANURADO H/N D: 6" x 90</v>
          </cell>
          <cell r="C636" t="str">
            <v>UNIDAD</v>
          </cell>
          <cell r="D636">
            <v>10</v>
          </cell>
          <cell r="E636">
            <v>37.82</v>
          </cell>
          <cell r="F636">
            <v>18.420000000000002</v>
          </cell>
        </row>
        <row r="637">
          <cell r="A637">
            <v>33608</v>
          </cell>
          <cell r="B637" t="str">
            <v>CODO ROSCABLE H/N D=1-1/2x90</v>
          </cell>
          <cell r="C637" t="str">
            <v>U</v>
          </cell>
          <cell r="D637">
            <v>4</v>
          </cell>
          <cell r="E637">
            <v>1.77</v>
          </cell>
          <cell r="F637">
            <v>2.16</v>
          </cell>
        </row>
        <row r="638">
          <cell r="A638">
            <v>33400</v>
          </cell>
          <cell r="B638" t="str">
            <v>TEE DE ACERO NEGRO RANURADA  D: 6"</v>
          </cell>
          <cell r="C638" t="str">
            <v>UNIDAD</v>
          </cell>
          <cell r="D638">
            <v>8</v>
          </cell>
          <cell r="E638">
            <v>61.48</v>
          </cell>
          <cell r="F638">
            <v>59</v>
          </cell>
        </row>
        <row r="639">
          <cell r="A639">
            <v>33500</v>
          </cell>
          <cell r="B639" t="str">
            <v>TEE DE ACERO NEGRO RANURADA  D: 4"</v>
          </cell>
          <cell r="C639" t="str">
            <v>UNIDAD</v>
          </cell>
          <cell r="D639">
            <v>8</v>
          </cell>
          <cell r="E639">
            <v>22.66</v>
          </cell>
          <cell r="F639">
            <v>26.5</v>
          </cell>
        </row>
        <row r="640">
          <cell r="A640" t="str">
            <v>33630-3</v>
          </cell>
          <cell r="B640" t="str">
            <v>TEE DE ACERO NEGRO ROSCADA D=1-1/2"</v>
          </cell>
          <cell r="C640" t="str">
            <v>U</v>
          </cell>
          <cell r="D640">
            <v>3</v>
          </cell>
          <cell r="E640">
            <v>2.57</v>
          </cell>
          <cell r="F640">
            <v>1.44</v>
          </cell>
        </row>
        <row r="641">
          <cell r="A641" t="str">
            <v>33100-1</v>
          </cell>
          <cell r="B641" t="str">
            <v>REDUCCION DE ACERO NEGRO RANURADO D: 6" x 2"</v>
          </cell>
          <cell r="C641" t="str">
            <v>UNIDAD</v>
          </cell>
          <cell r="D641">
            <v>2</v>
          </cell>
          <cell r="E641">
            <v>21.79</v>
          </cell>
          <cell r="F641">
            <v>27</v>
          </cell>
        </row>
        <row r="642">
          <cell r="A642">
            <v>33300</v>
          </cell>
          <cell r="B642" t="str">
            <v>REDUCCION DE ACERO NEGRO ROSC D: 2-1/2" x 1-1/2"</v>
          </cell>
          <cell r="C642" t="str">
            <v>UNIDAD</v>
          </cell>
          <cell r="D642">
            <v>2</v>
          </cell>
          <cell r="E642">
            <v>6.59</v>
          </cell>
          <cell r="F642">
            <v>3.32</v>
          </cell>
        </row>
        <row r="643">
          <cell r="A643" t="str">
            <v>33300-3</v>
          </cell>
          <cell r="B643" t="str">
            <v>REDUCCION DE ACERO NEGRO ROSC D: 2" x 1"</v>
          </cell>
          <cell r="C643" t="str">
            <v>UNIDAD</v>
          </cell>
          <cell r="D643">
            <v>2</v>
          </cell>
          <cell r="E643">
            <v>2.4</v>
          </cell>
          <cell r="F643">
            <v>1.51</v>
          </cell>
        </row>
        <row r="644">
          <cell r="A644" t="str">
            <v>33300-5</v>
          </cell>
          <cell r="B644" t="str">
            <v>REDUCCION DE ACERO NEGRO ROSC D: 1-1/2" x 1/2"</v>
          </cell>
          <cell r="C644" t="str">
            <v>UNIDAD</v>
          </cell>
          <cell r="D644">
            <v>2</v>
          </cell>
          <cell r="E644">
            <v>1.77</v>
          </cell>
          <cell r="F644">
            <v>1.22</v>
          </cell>
        </row>
        <row r="645">
          <cell r="A645" t="str">
            <v>33300-7</v>
          </cell>
          <cell r="B645" t="str">
            <v>REDUCCION DE ACERO NEGRO ROSC D: 1/2" x 1/4"</v>
          </cell>
          <cell r="C645" t="str">
            <v>UNIDAD</v>
          </cell>
          <cell r="D645">
            <v>2</v>
          </cell>
          <cell r="E645">
            <v>1.5</v>
          </cell>
          <cell r="F645">
            <v>1.35</v>
          </cell>
        </row>
        <row r="646">
          <cell r="A646">
            <v>33800</v>
          </cell>
          <cell r="B646" t="str">
            <v>VALVULA DE MARIPOSA 3522-11  D: 6" VICTAULIC</v>
          </cell>
          <cell r="C646" t="str">
            <v>UNIDAD</v>
          </cell>
          <cell r="D646">
            <v>7</v>
          </cell>
          <cell r="E646">
            <v>204.79</v>
          </cell>
          <cell r="F646">
            <v>155.69999999999999</v>
          </cell>
        </row>
        <row r="647">
          <cell r="A647">
            <v>33654</v>
          </cell>
          <cell r="B647" t="str">
            <v>VALV. DE CONTRO D=1-1/2" ROSCABLE</v>
          </cell>
          <cell r="C647" t="str">
            <v>U</v>
          </cell>
          <cell r="D647">
            <v>3</v>
          </cell>
          <cell r="E647">
            <v>14.95</v>
          </cell>
          <cell r="F647">
            <v>42.34</v>
          </cell>
        </row>
        <row r="648">
          <cell r="A648">
            <v>33656</v>
          </cell>
          <cell r="B648" t="str">
            <v>VALV. DE CONTRO D=1" ROSCABLE</v>
          </cell>
          <cell r="C648" t="str">
            <v>U</v>
          </cell>
          <cell r="D648">
            <v>3</v>
          </cell>
          <cell r="E648">
            <v>6.65</v>
          </cell>
          <cell r="F648">
            <v>12.88</v>
          </cell>
        </row>
        <row r="649">
          <cell r="A649" t="str">
            <v>33656-1</v>
          </cell>
          <cell r="B649" t="str">
            <v>VALV. DE BOLA D=1/2" ROSCABLE</v>
          </cell>
          <cell r="C649" t="str">
            <v>U</v>
          </cell>
          <cell r="D649">
            <v>4</v>
          </cell>
          <cell r="E649">
            <v>2.9</v>
          </cell>
          <cell r="F649">
            <v>2.96</v>
          </cell>
        </row>
        <row r="650">
          <cell r="A650">
            <v>34000</v>
          </cell>
          <cell r="B650" t="str">
            <v>VALVULA CHECK ESTILO 716   D: 6"  VICTAULIC</v>
          </cell>
          <cell r="C650" t="str">
            <v>UNIDAD</v>
          </cell>
          <cell r="D650">
            <v>2</v>
          </cell>
          <cell r="E650">
            <v>162.44999999999999</v>
          </cell>
          <cell r="F650">
            <v>219.31</v>
          </cell>
        </row>
        <row r="651">
          <cell r="A651" t="str">
            <v>34400-1</v>
          </cell>
          <cell r="B651" t="str">
            <v xml:space="preserve">VALVULA CHECK D=1-1/2"  </v>
          </cell>
          <cell r="C651" t="str">
            <v>UNIDAD</v>
          </cell>
          <cell r="D651">
            <v>1</v>
          </cell>
          <cell r="E651">
            <v>76</v>
          </cell>
          <cell r="F651">
            <v>102.6</v>
          </cell>
        </row>
        <row r="652">
          <cell r="A652" t="str">
            <v>34400-2</v>
          </cell>
          <cell r="B652" t="str">
            <v xml:space="preserve">VALVULA CHECK D=1/2"  </v>
          </cell>
          <cell r="C652" t="str">
            <v>UNIDAD</v>
          </cell>
          <cell r="D652">
            <v>2</v>
          </cell>
          <cell r="E652">
            <v>26.5</v>
          </cell>
          <cell r="F652">
            <v>35.78</v>
          </cell>
        </row>
        <row r="653">
          <cell r="A653">
            <v>33702</v>
          </cell>
          <cell r="B653" t="str">
            <v>VALVULA DE PIE D: 6</v>
          </cell>
          <cell r="C653" t="str">
            <v>UNIDAD</v>
          </cell>
          <cell r="D653">
            <v>2</v>
          </cell>
          <cell r="E653">
            <v>498</v>
          </cell>
          <cell r="F653">
            <v>292.32</v>
          </cell>
        </row>
        <row r="654">
          <cell r="A654" t="str">
            <v>33702-2</v>
          </cell>
          <cell r="B654" t="str">
            <v>VALVULA DE PIE D: 1-1/2</v>
          </cell>
          <cell r="C654" t="str">
            <v>UNIDAD</v>
          </cell>
          <cell r="D654">
            <v>1</v>
          </cell>
          <cell r="E654">
            <v>19.75</v>
          </cell>
          <cell r="F654">
            <v>292.32</v>
          </cell>
        </row>
        <row r="655">
          <cell r="A655">
            <v>31300</v>
          </cell>
          <cell r="B655" t="str">
            <v>ACOPLAMIENTO RIGIDO FIRELOCK  D: 6  (VICTAULIC)</v>
          </cell>
          <cell r="C655" t="str">
            <v>UNIDAD</v>
          </cell>
          <cell r="D655">
            <v>20</v>
          </cell>
          <cell r="E655">
            <v>8.24</v>
          </cell>
          <cell r="F655">
            <v>25.29</v>
          </cell>
        </row>
        <row r="656">
          <cell r="A656" t="str">
            <v>31600-1</v>
          </cell>
          <cell r="B656" t="str">
            <v>ACOPLAMIENTO RIGIDO FIRELOCK  D: 2  (VICTAULIC)</v>
          </cell>
          <cell r="C656" t="str">
            <v>UNIDAD</v>
          </cell>
          <cell r="D656">
            <v>2</v>
          </cell>
          <cell r="E656">
            <v>2.5</v>
          </cell>
          <cell r="F656">
            <v>9</v>
          </cell>
        </row>
        <row r="657">
          <cell r="A657">
            <v>7950</v>
          </cell>
          <cell r="B657" t="str">
            <v xml:space="preserve">FLOTADOR  D=2" </v>
          </cell>
          <cell r="C657" t="str">
            <v>U</v>
          </cell>
          <cell r="D657">
            <v>2</v>
          </cell>
          <cell r="E657">
            <v>0</v>
          </cell>
          <cell r="F657">
            <v>70.06</v>
          </cell>
        </row>
        <row r="658">
          <cell r="A658">
            <v>31700</v>
          </cell>
          <cell r="B658" t="str">
            <v>UNION ROSCABLE  D: 1</v>
          </cell>
          <cell r="C658" t="str">
            <v>UNIDAD</v>
          </cell>
          <cell r="D658">
            <v>2</v>
          </cell>
          <cell r="E658">
            <v>0.94</v>
          </cell>
          <cell r="F658">
            <v>1.27</v>
          </cell>
        </row>
        <row r="659">
          <cell r="A659">
            <v>32600</v>
          </cell>
          <cell r="B659" t="str">
            <v>JUNTA DE EXPANSION ESTILO 150  D: 6"</v>
          </cell>
          <cell r="C659" t="str">
            <v>UNIDAD</v>
          </cell>
          <cell r="D659">
            <v>2</v>
          </cell>
          <cell r="E659">
            <v>378</v>
          </cell>
          <cell r="F659">
            <v>510.3</v>
          </cell>
        </row>
        <row r="660">
          <cell r="A660">
            <v>32700</v>
          </cell>
          <cell r="B660" t="str">
            <v xml:space="preserve">JUNTA DE EXPANSION ESTILO 150 D: 4" </v>
          </cell>
          <cell r="C660" t="str">
            <v>UNIDAD</v>
          </cell>
          <cell r="D660">
            <v>2</v>
          </cell>
          <cell r="E660">
            <v>243</v>
          </cell>
          <cell r="F660">
            <v>328.05</v>
          </cell>
        </row>
        <row r="661">
          <cell r="A661" t="str">
            <v>32700-1</v>
          </cell>
          <cell r="B661" t="str">
            <v>UNIÓN UNIVERSAL D=1-1/2"</v>
          </cell>
          <cell r="C661" t="str">
            <v>UNIDAD</v>
          </cell>
          <cell r="D661">
            <v>2</v>
          </cell>
          <cell r="E661">
            <v>15.85</v>
          </cell>
          <cell r="F661">
            <v>21.4</v>
          </cell>
        </row>
        <row r="662">
          <cell r="A662" t="str">
            <v>33700-2</v>
          </cell>
          <cell r="B662" t="str">
            <v>VALVULA DE ALIVIO DE PRESIÓN  D: 6"</v>
          </cell>
          <cell r="C662" t="str">
            <v>UNIDAD</v>
          </cell>
          <cell r="D662">
            <v>1</v>
          </cell>
          <cell r="E662">
            <v>500</v>
          </cell>
          <cell r="F662">
            <v>675</v>
          </cell>
        </row>
        <row r="663">
          <cell r="A663">
            <v>35500</v>
          </cell>
          <cell r="B663" t="str">
            <v>EXTINTOR CO2 10 LBS</v>
          </cell>
          <cell r="C663" t="str">
            <v>U</v>
          </cell>
          <cell r="D663">
            <v>0</v>
          </cell>
          <cell r="E663">
            <v>168</v>
          </cell>
          <cell r="F663">
            <v>80.64</v>
          </cell>
        </row>
        <row r="664">
          <cell r="A664">
            <v>34100</v>
          </cell>
          <cell r="B664" t="str">
            <v>MANOMETRO 0-300</v>
          </cell>
          <cell r="C664" t="str">
            <v>UNIDAD</v>
          </cell>
          <cell r="D664">
            <v>6</v>
          </cell>
          <cell r="E664">
            <v>4.6500000000000004</v>
          </cell>
          <cell r="F664">
            <v>6.28</v>
          </cell>
        </row>
        <row r="665">
          <cell r="A665" t="str">
            <v>34100-1</v>
          </cell>
          <cell r="B665" t="str">
            <v>TUBERÍA COBRE 1/2"</v>
          </cell>
          <cell r="C665" t="str">
            <v>ML</v>
          </cell>
          <cell r="D665">
            <v>12</v>
          </cell>
          <cell r="E665">
            <v>2.16</v>
          </cell>
          <cell r="F665">
            <v>2.92</v>
          </cell>
        </row>
        <row r="666">
          <cell r="A666" t="str">
            <v>34100-2</v>
          </cell>
          <cell r="B666" t="str">
            <v>CODO COBRE 1/2"</v>
          </cell>
          <cell r="C666" t="str">
            <v>U</v>
          </cell>
          <cell r="D666">
            <v>14</v>
          </cell>
          <cell r="E666">
            <v>0.2</v>
          </cell>
          <cell r="F666">
            <v>0.27</v>
          </cell>
        </row>
        <row r="667">
          <cell r="A667" t="str">
            <v>34100-3</v>
          </cell>
          <cell r="B667" t="str">
            <v>TEE COBRE 1/2"</v>
          </cell>
          <cell r="C667" t="str">
            <v>U</v>
          </cell>
          <cell r="D667">
            <v>2</v>
          </cell>
          <cell r="E667">
            <v>0.34</v>
          </cell>
          <cell r="F667">
            <v>0.46</v>
          </cell>
        </row>
        <row r="668">
          <cell r="A668" t="str">
            <v>34100-4</v>
          </cell>
          <cell r="B668" t="str">
            <v>ADAPTADOR DE  COBRE  SO-HE 1/2"</v>
          </cell>
          <cell r="C668" t="str">
            <v>U</v>
          </cell>
          <cell r="D668">
            <v>16</v>
          </cell>
          <cell r="E668">
            <v>0.41</v>
          </cell>
          <cell r="F668">
            <v>0.55000000000000004</v>
          </cell>
        </row>
        <row r="669">
          <cell r="A669" t="str">
            <v>34100-5</v>
          </cell>
          <cell r="B669" t="str">
            <v>ADAPTADOR DE  COBRE  SO-HI 1/2"</v>
          </cell>
          <cell r="C669" t="str">
            <v>U</v>
          </cell>
          <cell r="D669">
            <v>2</v>
          </cell>
          <cell r="E669">
            <v>0.66</v>
          </cell>
          <cell r="F669">
            <v>0.89</v>
          </cell>
        </row>
        <row r="670">
          <cell r="A670" t="str">
            <v>34100-6</v>
          </cell>
          <cell r="B670" t="str">
            <v>UNIÓN  DE  COBRE  1/2"</v>
          </cell>
          <cell r="C670" t="str">
            <v>U</v>
          </cell>
          <cell r="D670">
            <v>2</v>
          </cell>
          <cell r="E670">
            <v>2.13</v>
          </cell>
          <cell r="F670">
            <v>2.88</v>
          </cell>
        </row>
        <row r="671">
          <cell r="A671" t="str">
            <v>34100-7</v>
          </cell>
          <cell r="B671" t="str">
            <v>SOLDADURA COBRE 5%</v>
          </cell>
          <cell r="C671" t="str">
            <v>LBS</v>
          </cell>
          <cell r="D671">
            <v>0.5</v>
          </cell>
          <cell r="E671">
            <v>17.399999999999999</v>
          </cell>
          <cell r="F671">
            <v>23.49</v>
          </cell>
        </row>
        <row r="672">
          <cell r="A672">
            <v>34300</v>
          </cell>
          <cell r="B672" t="str">
            <v xml:space="preserve">PASTA DE TEFLON  </v>
          </cell>
          <cell r="C672" t="str">
            <v>UNIDAD</v>
          </cell>
          <cell r="D672">
            <v>0</v>
          </cell>
          <cell r="E672">
            <v>11.77</v>
          </cell>
          <cell r="F672">
            <v>15.89</v>
          </cell>
        </row>
        <row r="674">
          <cell r="B674" t="str">
            <v>TUBERIA HIERRO DUCTÍL</v>
          </cell>
        </row>
        <row r="675">
          <cell r="A675" t="str">
            <v>81100-4</v>
          </cell>
          <cell r="B675" t="str">
            <v>TUBERÍA DE HIERRO DUCTÍL D=6"</v>
          </cell>
          <cell r="C675" t="str">
            <v>ML</v>
          </cell>
          <cell r="D675">
            <v>18</v>
          </cell>
          <cell r="E675">
            <v>35.752000000000002</v>
          </cell>
          <cell r="F675">
            <v>48.27</v>
          </cell>
        </row>
        <row r="676">
          <cell r="A676">
            <v>81110</v>
          </cell>
          <cell r="B676" t="str">
            <v>TUBERÍA DE HIERRO DUCTÍL D=4"</v>
          </cell>
          <cell r="C676" t="str">
            <v>ML</v>
          </cell>
          <cell r="D676">
            <v>192</v>
          </cell>
          <cell r="E676">
            <v>37.228000000000002</v>
          </cell>
          <cell r="F676">
            <v>50.26</v>
          </cell>
        </row>
        <row r="677">
          <cell r="D677">
            <v>210</v>
          </cell>
        </row>
        <row r="679">
          <cell r="A679">
            <v>81115</v>
          </cell>
          <cell r="B679" t="str">
            <v xml:space="preserve">ACCESORIOS HIERRO DUCTÍL </v>
          </cell>
          <cell r="C679" t="str">
            <v>glb</v>
          </cell>
          <cell r="D679">
            <v>210</v>
          </cell>
          <cell r="E679">
            <v>33.299999999999997</v>
          </cell>
          <cell r="F679">
            <v>44.96</v>
          </cell>
        </row>
        <row r="681">
          <cell r="A681">
            <v>81120</v>
          </cell>
          <cell r="B681" t="str">
            <v>CODO DE HIERRO DUCTÍL D=6"</v>
          </cell>
          <cell r="C681" t="str">
            <v>U</v>
          </cell>
          <cell r="D681">
            <v>8</v>
          </cell>
          <cell r="E681">
            <v>106</v>
          </cell>
          <cell r="F681">
            <v>143.1</v>
          </cell>
        </row>
        <row r="682">
          <cell r="A682">
            <v>81125</v>
          </cell>
          <cell r="B682" t="str">
            <v>CODO DE HIERRO DUCTÍL D=4"</v>
          </cell>
          <cell r="C682" t="str">
            <v>U</v>
          </cell>
          <cell r="D682">
            <v>6</v>
          </cell>
          <cell r="E682">
            <v>66</v>
          </cell>
          <cell r="F682">
            <v>89.1</v>
          </cell>
        </row>
        <row r="683">
          <cell r="A683">
            <v>81130</v>
          </cell>
          <cell r="B683" t="str">
            <v>TEE DE HIERRO DUCTÍL D=4"</v>
          </cell>
          <cell r="C683" t="str">
            <v>U</v>
          </cell>
          <cell r="D683">
            <v>1</v>
          </cell>
          <cell r="E683">
            <v>99</v>
          </cell>
          <cell r="F683">
            <v>133.65</v>
          </cell>
        </row>
        <row r="684">
          <cell r="A684">
            <v>81135</v>
          </cell>
          <cell r="B684" t="str">
            <v>ACOLE DE HIERRO DUCTÍL D=6"</v>
          </cell>
          <cell r="C684" t="str">
            <v>U</v>
          </cell>
          <cell r="D684">
            <v>18</v>
          </cell>
          <cell r="E684">
            <v>64</v>
          </cell>
          <cell r="F684">
            <v>86.4</v>
          </cell>
        </row>
        <row r="685">
          <cell r="A685">
            <v>81140</v>
          </cell>
          <cell r="B685" t="str">
            <v>ACOLE DE HIERRO DUCTÍL D=4"</v>
          </cell>
          <cell r="C685" t="str">
            <v>U</v>
          </cell>
          <cell r="D685">
            <v>48</v>
          </cell>
          <cell r="E685">
            <v>43</v>
          </cell>
          <cell r="F685">
            <v>58.05</v>
          </cell>
        </row>
        <row r="686">
          <cell r="A686">
            <v>81145</v>
          </cell>
          <cell r="B686" t="str">
            <v>ADAPTADOR BRIDADO HIERRO DUCTÍL D=6"</v>
          </cell>
          <cell r="C686" t="str">
            <v>U</v>
          </cell>
          <cell r="D686">
            <v>4</v>
          </cell>
          <cell r="E686">
            <v>99</v>
          </cell>
          <cell r="F686">
            <v>133.65</v>
          </cell>
        </row>
        <row r="687">
          <cell r="A687">
            <v>81150</v>
          </cell>
          <cell r="B687" t="str">
            <v>ADAPTADOR BRIDADO HIERRO DUCTÍL D=4"</v>
          </cell>
          <cell r="C687" t="str">
            <v>U</v>
          </cell>
          <cell r="D687">
            <v>3</v>
          </cell>
          <cell r="E687">
            <v>75</v>
          </cell>
          <cell r="F687">
            <v>101.25</v>
          </cell>
        </row>
        <row r="690">
          <cell r="A690">
            <v>34800</v>
          </cell>
          <cell r="B690" t="str">
            <v>SIAMESA MOD : 5170 POTTER ROEMER 4"x2-1/2"x2-1/2"</v>
          </cell>
          <cell r="C690" t="str">
            <v>U</v>
          </cell>
          <cell r="D690">
            <v>2</v>
          </cell>
          <cell r="E690">
            <v>278</v>
          </cell>
          <cell r="F690">
            <v>375.3</v>
          </cell>
        </row>
        <row r="691">
          <cell r="A691">
            <v>34200</v>
          </cell>
          <cell r="B691" t="str">
            <v>VALVULA TESTMASTER  718  D:1"</v>
          </cell>
          <cell r="C691" t="str">
            <v>UNIDAD</v>
          </cell>
          <cell r="D691">
            <v>4</v>
          </cell>
          <cell r="E691">
            <v>58.35</v>
          </cell>
          <cell r="F691">
            <v>78.77</v>
          </cell>
        </row>
        <row r="692">
          <cell r="A692">
            <v>34202</v>
          </cell>
          <cell r="B692" t="str">
            <v>VALVULA SENSORA  D:4"</v>
          </cell>
          <cell r="C692" t="str">
            <v>UNIDAD</v>
          </cell>
          <cell r="D692">
            <v>4</v>
          </cell>
          <cell r="E692">
            <v>71</v>
          </cell>
          <cell r="F692">
            <v>95.85</v>
          </cell>
        </row>
        <row r="693">
          <cell r="A693">
            <v>34204</v>
          </cell>
          <cell r="B693" t="str">
            <v>VALVULA SUPERVISORA DE FLUJO  D:4"</v>
          </cell>
          <cell r="C693" t="str">
            <v>UNIDAD</v>
          </cell>
          <cell r="D693">
            <v>4</v>
          </cell>
          <cell r="E693">
            <v>153</v>
          </cell>
          <cell r="F693">
            <v>206.55</v>
          </cell>
        </row>
        <row r="695">
          <cell r="A695">
            <v>35700</v>
          </cell>
          <cell r="B695" t="str">
            <v>EXTINTOR ABC 20LBS</v>
          </cell>
          <cell r="C695" t="str">
            <v>U</v>
          </cell>
          <cell r="D695">
            <v>9</v>
          </cell>
          <cell r="E695">
            <v>70</v>
          </cell>
          <cell r="F695">
            <v>60.48</v>
          </cell>
        </row>
        <row r="697">
          <cell r="B697" t="str">
            <v>GABINETES (Incluye: PortaManguera, Manguera de 30 mts, Neplo de Bronce, Válvula 1-1/2", Pitón de Bronce, Extintor PQS 10 Lbs, Hacha)</v>
          </cell>
          <cell r="C697" t="str">
            <v>U</v>
          </cell>
          <cell r="D697">
            <v>11</v>
          </cell>
          <cell r="E697">
            <v>491.96</v>
          </cell>
          <cell r="F697">
            <v>596.48</v>
          </cell>
        </row>
        <row r="698">
          <cell r="A698">
            <v>35800</v>
          </cell>
          <cell r="B698" t="str">
            <v>CAJETÍN METÁLICO</v>
          </cell>
          <cell r="C698" t="str">
            <v>U</v>
          </cell>
          <cell r="D698">
            <v>11</v>
          </cell>
          <cell r="E698">
            <v>172.2</v>
          </cell>
          <cell r="F698">
            <v>88.45</v>
          </cell>
        </row>
        <row r="699">
          <cell r="A699">
            <v>35900</v>
          </cell>
          <cell r="B699" t="str">
            <v>FIRE HOSE RACK ASSEMBLY x100´ (MANGUERA-VÁLV. 1-1/2"-NEPLO- PITÓN</v>
          </cell>
          <cell r="C699" t="str">
            <v>U</v>
          </cell>
          <cell r="D699">
            <v>11</v>
          </cell>
          <cell r="E699">
            <v>178</v>
          </cell>
          <cell r="F699">
            <v>285.26</v>
          </cell>
        </row>
        <row r="700">
          <cell r="A700">
            <v>36010</v>
          </cell>
          <cell r="B700" t="str">
            <v xml:space="preserve">VALVULA ANGULAR D=2-1/2" </v>
          </cell>
          <cell r="C700" t="str">
            <v>U</v>
          </cell>
          <cell r="D700">
            <v>11</v>
          </cell>
          <cell r="E700">
            <v>47.95</v>
          </cell>
          <cell r="F700">
            <v>136.08000000000001</v>
          </cell>
        </row>
        <row r="701">
          <cell r="A701">
            <v>36100</v>
          </cell>
          <cell r="B701" t="str">
            <v>TAPON MOD. 4625 AND CHAIN D=2-1/2"</v>
          </cell>
          <cell r="C701" t="str">
            <v>U</v>
          </cell>
          <cell r="D701">
            <v>11</v>
          </cell>
          <cell r="E701">
            <v>9.11</v>
          </cell>
          <cell r="F701">
            <v>24.19</v>
          </cell>
        </row>
        <row r="702">
          <cell r="A702" t="str">
            <v>36200-01</v>
          </cell>
          <cell r="B702" t="str">
            <v>EXTINTOR ABC 10LBS</v>
          </cell>
          <cell r="C702" t="str">
            <v>U</v>
          </cell>
          <cell r="D702">
            <v>11</v>
          </cell>
          <cell r="E702">
            <v>46.55</v>
          </cell>
          <cell r="F702">
            <v>40.32</v>
          </cell>
        </row>
        <row r="703">
          <cell r="A703">
            <v>36202</v>
          </cell>
          <cell r="B703" t="str">
            <v>#6060 FIRE AXE (HACHA)</v>
          </cell>
          <cell r="C703" t="str">
            <v>U</v>
          </cell>
          <cell r="D703">
            <v>11</v>
          </cell>
          <cell r="E703">
            <v>38.15</v>
          </cell>
          <cell r="F703">
            <v>22.18</v>
          </cell>
        </row>
        <row r="706">
          <cell r="B706" t="str">
            <v>EQUIPO DE BOMBEO S.C.I</v>
          </cell>
        </row>
        <row r="707">
          <cell r="A707" t="str">
            <v>36210-01</v>
          </cell>
          <cell r="B707" t="str">
            <v>Bomba principal Diesel -Marca fairbanks horse-Motor 1KGR-Uf11 52HP-CLARKE- Tanque dee Combustible - Clarke fire Controller.</v>
          </cell>
          <cell r="C707" t="str">
            <v>U</v>
          </cell>
          <cell r="D707">
            <v>1</v>
          </cell>
          <cell r="E707">
            <v>0</v>
          </cell>
          <cell r="F707">
            <v>40219.199999999997</v>
          </cell>
        </row>
        <row r="708">
          <cell r="A708" t="str">
            <v>36211-01</v>
          </cell>
          <cell r="B708" t="str">
            <v>Tablero de control electrico principal</v>
          </cell>
          <cell r="C708" t="str">
            <v>U</v>
          </cell>
          <cell r="E708">
            <v>0</v>
          </cell>
          <cell r="F708">
            <v>0</v>
          </cell>
        </row>
        <row r="709">
          <cell r="A709" t="str">
            <v>36212-01</v>
          </cell>
          <cell r="B709" t="str">
            <v>Bomba Jockey ITT A-C  15gpm</v>
          </cell>
          <cell r="C709" t="str">
            <v>U</v>
          </cell>
          <cell r="E709">
            <v>0</v>
          </cell>
          <cell r="F709">
            <v>0</v>
          </cell>
        </row>
        <row r="710">
          <cell r="A710" t="str">
            <v>36213-01</v>
          </cell>
          <cell r="B710" t="str">
            <v>Tablero de control, bomba Jockey</v>
          </cell>
          <cell r="C710" t="str">
            <v>U</v>
          </cell>
          <cell r="E710">
            <v>0</v>
          </cell>
          <cell r="F710">
            <v>0</v>
          </cell>
        </row>
        <row r="711">
          <cell r="A711" t="str">
            <v>36214-01</v>
          </cell>
          <cell r="B711" t="str">
            <v xml:space="preserve">Valvula de alivio </v>
          </cell>
          <cell r="E711">
            <v>0</v>
          </cell>
        </row>
        <row r="712">
          <cell r="A712" t="str">
            <v>36215-01</v>
          </cell>
          <cell r="B712" t="str">
            <v>Base estructural de acero</v>
          </cell>
          <cell r="E712">
            <v>0</v>
          </cell>
        </row>
        <row r="713">
          <cell r="A713" t="str">
            <v>36216-01</v>
          </cell>
          <cell r="B713" t="str">
            <v>Medidor de Flujo 750 gpm, D=6"</v>
          </cell>
          <cell r="C713" t="str">
            <v>U</v>
          </cell>
          <cell r="E713">
            <v>0</v>
          </cell>
          <cell r="F713">
            <v>0</v>
          </cell>
        </row>
        <row r="717">
          <cell r="B717" t="str">
            <v>EQUIPO DE BOMBEO S.C.I</v>
          </cell>
        </row>
        <row r="718">
          <cell r="A718">
            <v>36210</v>
          </cell>
          <cell r="B718" t="str">
            <v>Bomba principal Fairbanks (IN-LINE) UL-FM  500 gpm</v>
          </cell>
          <cell r="C718" t="str">
            <v>U</v>
          </cell>
          <cell r="D718">
            <v>1</v>
          </cell>
          <cell r="E718">
            <v>0</v>
          </cell>
          <cell r="F718">
            <v>16205.09</v>
          </cell>
        </row>
        <row r="719">
          <cell r="A719">
            <v>36211</v>
          </cell>
          <cell r="B719" t="str">
            <v>Tablero de control electrico principal UL-FM 30HP</v>
          </cell>
          <cell r="C719" t="str">
            <v>U</v>
          </cell>
          <cell r="E719">
            <v>0</v>
          </cell>
          <cell r="F719">
            <v>0</v>
          </cell>
        </row>
        <row r="720">
          <cell r="A720">
            <v>36212</v>
          </cell>
          <cell r="B720" t="str">
            <v>Bomba Jockey UL-FM  10gpm- 1.5HP</v>
          </cell>
          <cell r="C720" t="str">
            <v>U</v>
          </cell>
          <cell r="E720">
            <v>0</v>
          </cell>
          <cell r="F720">
            <v>0</v>
          </cell>
        </row>
        <row r="721">
          <cell r="A721">
            <v>36213</v>
          </cell>
          <cell r="B721" t="str">
            <v>Tablero de control, bomba Jockey</v>
          </cell>
          <cell r="C721" t="str">
            <v>U</v>
          </cell>
          <cell r="E721">
            <v>0</v>
          </cell>
          <cell r="F721">
            <v>0</v>
          </cell>
        </row>
        <row r="722">
          <cell r="A722">
            <v>36214</v>
          </cell>
          <cell r="B722" t="str">
            <v xml:space="preserve">Valvula de alivio </v>
          </cell>
          <cell r="E722">
            <v>0</v>
          </cell>
        </row>
        <row r="723">
          <cell r="A723">
            <v>36215</v>
          </cell>
          <cell r="B723" t="str">
            <v>Base estructural de acero</v>
          </cell>
          <cell r="E723">
            <v>0</v>
          </cell>
        </row>
        <row r="724">
          <cell r="A724">
            <v>36216</v>
          </cell>
          <cell r="B724" t="str">
            <v>Medidor de Flujo 750 gpm, D=6"</v>
          </cell>
          <cell r="C724" t="str">
            <v>U</v>
          </cell>
          <cell r="E724">
            <v>0</v>
          </cell>
          <cell r="F724">
            <v>0</v>
          </cell>
        </row>
        <row r="727">
          <cell r="A727">
            <v>36218</v>
          </cell>
          <cell r="B727" t="str">
            <v>Sprinklers Pendnet standart Gb-1/2" automatic</v>
          </cell>
          <cell r="C727" t="str">
            <v>U</v>
          </cell>
          <cell r="D727">
            <v>756</v>
          </cell>
          <cell r="E727">
            <v>4.25</v>
          </cell>
          <cell r="F727">
            <v>5.74</v>
          </cell>
        </row>
        <row r="731">
          <cell r="B731" t="str">
            <v>AGREGADOS</v>
          </cell>
        </row>
        <row r="732">
          <cell r="A732">
            <v>36300</v>
          </cell>
          <cell r="B732" t="str">
            <v>MATERIAL DE MEJORAMIENTO</v>
          </cell>
          <cell r="C732" t="str">
            <v>M3</v>
          </cell>
          <cell r="D732">
            <v>709.3</v>
          </cell>
          <cell r="F732">
            <v>4.5</v>
          </cell>
        </row>
        <row r="733">
          <cell r="A733">
            <v>36400</v>
          </cell>
          <cell r="B733" t="str">
            <v>ARENA</v>
          </cell>
          <cell r="C733" t="str">
            <v>M3</v>
          </cell>
          <cell r="D733">
            <v>63.53</v>
          </cell>
          <cell r="F733">
            <v>9.9</v>
          </cell>
        </row>
        <row r="734">
          <cell r="A734">
            <v>36500</v>
          </cell>
          <cell r="B734" t="str">
            <v>HORMIGON SIMPLE F´C=210 KG/CM2</v>
          </cell>
          <cell r="C734" t="str">
            <v>M3</v>
          </cell>
          <cell r="D734">
            <v>20.25</v>
          </cell>
          <cell r="F734">
            <v>82.15</v>
          </cell>
        </row>
        <row r="735">
          <cell r="A735">
            <v>36600</v>
          </cell>
          <cell r="B735" t="str">
            <v>HORMIGON SIMPLE F´C=280 KG/CM2</v>
          </cell>
          <cell r="C735" t="str">
            <v>M3</v>
          </cell>
          <cell r="D735">
            <v>1</v>
          </cell>
          <cell r="F735">
            <v>90.61</v>
          </cell>
        </row>
        <row r="736">
          <cell r="A736">
            <v>36700</v>
          </cell>
          <cell r="B736" t="str">
            <v>ENCOFRADO</v>
          </cell>
          <cell r="C736" t="str">
            <v>M2</v>
          </cell>
          <cell r="D736">
            <v>196</v>
          </cell>
          <cell r="F736">
            <v>8.5500000000000007</v>
          </cell>
        </row>
        <row r="737">
          <cell r="A737">
            <v>36800</v>
          </cell>
          <cell r="B737" t="str">
            <v>HIERRO F'Y=4200 KG/CM2</v>
          </cell>
          <cell r="C737" t="str">
            <v>KG</v>
          </cell>
          <cell r="D737">
            <v>45.5</v>
          </cell>
          <cell r="F737">
            <v>0.78</v>
          </cell>
        </row>
        <row r="738">
          <cell r="A738">
            <v>36900</v>
          </cell>
          <cell r="B738" t="str">
            <v>MALLA ELECTROSOLDADA</v>
          </cell>
          <cell r="C738" t="str">
            <v>M2</v>
          </cell>
          <cell r="D738">
            <v>62.8</v>
          </cell>
          <cell r="F738">
            <v>1.26</v>
          </cell>
        </row>
        <row r="739">
          <cell r="A739">
            <v>37000</v>
          </cell>
          <cell r="B739" t="str">
            <v>MISCELANEOS</v>
          </cell>
          <cell r="C739" t="str">
            <v>GLB</v>
          </cell>
          <cell r="D739">
            <v>1</v>
          </cell>
          <cell r="F739">
            <v>81</v>
          </cell>
        </row>
        <row r="740">
          <cell r="A740">
            <v>37100</v>
          </cell>
          <cell r="B740" t="str">
            <v>ANGULO METÁLICO 2"</v>
          </cell>
          <cell r="C740" t="str">
            <v>ML</v>
          </cell>
          <cell r="D740">
            <v>48.72</v>
          </cell>
          <cell r="F740">
            <v>2.4300000000000002</v>
          </cell>
        </row>
        <row r="741">
          <cell r="A741">
            <v>37102</v>
          </cell>
          <cell r="B741" t="str">
            <v>ANGULO METÁLICO 1X1/4"</v>
          </cell>
          <cell r="C741" t="str">
            <v>ML</v>
          </cell>
          <cell r="D741">
            <v>1</v>
          </cell>
          <cell r="F741">
            <v>6.75</v>
          </cell>
        </row>
        <row r="742">
          <cell r="A742">
            <v>37200</v>
          </cell>
          <cell r="B742" t="str">
            <v>TAPA DE HIERRO FUNDIDO</v>
          </cell>
          <cell r="C742" t="str">
            <v>U</v>
          </cell>
          <cell r="D742">
            <v>1</v>
          </cell>
          <cell r="F742">
            <v>76.5</v>
          </cell>
        </row>
        <row r="743">
          <cell r="A743">
            <v>37300</v>
          </cell>
          <cell r="B743" t="str">
            <v>ANILLO DE CERA</v>
          </cell>
          <cell r="C743" t="str">
            <v>U</v>
          </cell>
          <cell r="D743">
            <v>36</v>
          </cell>
          <cell r="F743">
            <v>1.62</v>
          </cell>
        </row>
        <row r="744">
          <cell r="A744">
            <v>37400</v>
          </cell>
          <cell r="B744" t="str">
            <v>T.C. POSTIZA</v>
          </cell>
          <cell r="C744" t="str">
            <v>U</v>
          </cell>
          <cell r="D744">
            <v>72</v>
          </cell>
          <cell r="F744">
            <v>0.27</v>
          </cell>
        </row>
        <row r="745">
          <cell r="A745">
            <v>37500</v>
          </cell>
          <cell r="B745" t="str">
            <v>SILICON</v>
          </cell>
          <cell r="C745" t="str">
            <v>U</v>
          </cell>
          <cell r="D745">
            <v>10</v>
          </cell>
          <cell r="F745">
            <v>2.7</v>
          </cell>
        </row>
        <row r="746">
          <cell r="A746">
            <v>37600</v>
          </cell>
          <cell r="B746" t="str">
            <v>TORNILLO T/PATO</v>
          </cell>
          <cell r="C746" t="str">
            <v>U</v>
          </cell>
          <cell r="D746">
            <v>216</v>
          </cell>
          <cell r="F746">
            <v>0.03</v>
          </cell>
        </row>
        <row r="747">
          <cell r="A747">
            <v>37700</v>
          </cell>
          <cell r="B747" t="str">
            <v>TACO FISHER #8</v>
          </cell>
          <cell r="C747" t="str">
            <v>U</v>
          </cell>
          <cell r="D747">
            <v>1</v>
          </cell>
          <cell r="F747">
            <v>0.03</v>
          </cell>
        </row>
        <row r="748">
          <cell r="A748">
            <v>37800</v>
          </cell>
          <cell r="B748" t="str">
            <v>TUB. DE ACERO INOXIDABLE e=1,65 MM</v>
          </cell>
          <cell r="C748" t="str">
            <v>ML</v>
          </cell>
          <cell r="D748">
            <v>1</v>
          </cell>
          <cell r="F748">
            <v>5.21</v>
          </cell>
        </row>
        <row r="749">
          <cell r="A749">
            <v>37802</v>
          </cell>
          <cell r="B749" t="str">
            <v>TAPA DE H.F. Clase D 250</v>
          </cell>
          <cell r="C749" t="str">
            <v>U</v>
          </cell>
          <cell r="D749">
            <v>1</v>
          </cell>
          <cell r="F749">
            <v>135</v>
          </cell>
        </row>
        <row r="750">
          <cell r="A750" t="str">
            <v>37802-01</v>
          </cell>
          <cell r="B750" t="str">
            <v>TAPA DE H.F. Mod. HC-700</v>
          </cell>
          <cell r="C750" t="str">
            <v>U</v>
          </cell>
          <cell r="D750">
            <v>1</v>
          </cell>
          <cell r="F750">
            <v>135</v>
          </cell>
        </row>
        <row r="751">
          <cell r="A751">
            <v>37803</v>
          </cell>
          <cell r="B751" t="str">
            <v>CAJON CON TUBERIA DE ACERO INOXIDABLE D=1"</v>
          </cell>
          <cell r="C751" t="str">
            <v>GLB</v>
          </cell>
          <cell r="D751">
            <v>1</v>
          </cell>
          <cell r="F751">
            <v>1674</v>
          </cell>
        </row>
        <row r="752">
          <cell r="A752">
            <v>37804</v>
          </cell>
          <cell r="B752" t="str">
            <v>TAPA DE H.F. MODELO HCPI 800</v>
          </cell>
          <cell r="C752" t="str">
            <v>U</v>
          </cell>
          <cell r="D752">
            <v>1</v>
          </cell>
          <cell r="F752">
            <v>446.3</v>
          </cell>
        </row>
        <row r="753">
          <cell r="A753">
            <v>37805</v>
          </cell>
          <cell r="B753" t="str">
            <v>TAPA DE H.F. MODELO HC-700</v>
          </cell>
          <cell r="C753" t="str">
            <v>U</v>
          </cell>
          <cell r="D753">
            <v>1</v>
          </cell>
          <cell r="F753">
            <v>166.5</v>
          </cell>
        </row>
        <row r="755">
          <cell r="A755" t="str">
            <v>37805-01</v>
          </cell>
          <cell r="B755" t="str">
            <v>DESALOJO</v>
          </cell>
          <cell r="C755" t="str">
            <v>ML</v>
          </cell>
          <cell r="D755">
            <v>1</v>
          </cell>
          <cell r="F755">
            <v>1.57</v>
          </cell>
        </row>
        <row r="756">
          <cell r="A756" t="str">
            <v>36400-01</v>
          </cell>
          <cell r="B756" t="str">
            <v>CASCAJO NUEVO</v>
          </cell>
          <cell r="C756" t="str">
            <v>M3</v>
          </cell>
          <cell r="D756">
            <v>0</v>
          </cell>
          <cell r="F756">
            <v>2.67</v>
          </cell>
        </row>
        <row r="757">
          <cell r="A757" t="str">
            <v>36400-02</v>
          </cell>
          <cell r="B757" t="str">
            <v>ARENA 1.20mm</v>
          </cell>
          <cell r="C757" t="str">
            <v>M3</v>
          </cell>
          <cell r="D757">
            <v>0</v>
          </cell>
          <cell r="F757">
            <v>10.119999999999999</v>
          </cell>
        </row>
        <row r="758">
          <cell r="A758" t="str">
            <v>36400-03</v>
          </cell>
          <cell r="B758" t="str">
            <v>ARENA 2.00mm</v>
          </cell>
          <cell r="C758" t="str">
            <v>M3</v>
          </cell>
          <cell r="D758">
            <v>0</v>
          </cell>
          <cell r="F758">
            <v>10.119999999999999</v>
          </cell>
        </row>
        <row r="759">
          <cell r="A759" t="str">
            <v>36400-04</v>
          </cell>
          <cell r="B759" t="str">
            <v>PIEDRA #1/8</v>
          </cell>
          <cell r="C759" t="str">
            <v>M3</v>
          </cell>
          <cell r="D759">
            <v>0</v>
          </cell>
          <cell r="F759">
            <v>12.8</v>
          </cell>
        </row>
        <row r="760">
          <cell r="A760" t="str">
            <v>36400-05</v>
          </cell>
          <cell r="B760" t="str">
            <v>PIEDRA #1/4</v>
          </cell>
          <cell r="C760" t="str">
            <v>M3</v>
          </cell>
          <cell r="D760">
            <v>0</v>
          </cell>
          <cell r="F760">
            <v>12.8</v>
          </cell>
        </row>
        <row r="761">
          <cell r="A761" t="str">
            <v>36400-06</v>
          </cell>
          <cell r="B761" t="str">
            <v>PIEDRA #4</v>
          </cell>
          <cell r="C761" t="str">
            <v>M3</v>
          </cell>
          <cell r="D761">
            <v>0</v>
          </cell>
          <cell r="F761">
            <v>8.25</v>
          </cell>
        </row>
        <row r="762">
          <cell r="A762" t="str">
            <v>36400-07</v>
          </cell>
          <cell r="B762" t="str">
            <v>PIEDRA BOLA</v>
          </cell>
          <cell r="C762" t="str">
            <v>M3</v>
          </cell>
          <cell r="D762">
            <v>0</v>
          </cell>
          <cell r="F762">
            <v>7.06</v>
          </cell>
        </row>
        <row r="763">
          <cell r="A763" t="str">
            <v>36400-08</v>
          </cell>
          <cell r="B763" t="str">
            <v>TAPÓN MACHO D=400mm U/Z</v>
          </cell>
          <cell r="C763" t="str">
            <v>U</v>
          </cell>
          <cell r="D763">
            <v>0</v>
          </cell>
          <cell r="F763">
            <v>111.44</v>
          </cell>
        </row>
        <row r="764">
          <cell r="A764" t="str">
            <v>36400-09</v>
          </cell>
          <cell r="B764" t="str">
            <v>RELLENO CON MISMO MAT. DEL SITIO</v>
          </cell>
          <cell r="C764" t="str">
            <v>M3</v>
          </cell>
          <cell r="D764">
            <v>0</v>
          </cell>
          <cell r="F764">
            <v>2.5499999999999998</v>
          </cell>
        </row>
        <row r="765">
          <cell r="A765" t="str">
            <v>36400-10</v>
          </cell>
          <cell r="B765" t="str">
            <v>EXCAVACIÓN</v>
          </cell>
          <cell r="C765" t="str">
            <v>M3</v>
          </cell>
          <cell r="D765">
            <v>0</v>
          </cell>
          <cell r="F765">
            <v>3.02</v>
          </cell>
        </row>
        <row r="767">
          <cell r="A767" t="str">
            <v>37805-1</v>
          </cell>
          <cell r="B767" t="str">
            <v>Bandeja galvanizada D=1.00x1.00 (Incluye: Extension Galv, para anclaje</v>
          </cell>
          <cell r="C767" t="str">
            <v>U</v>
          </cell>
          <cell r="D767">
            <v>1</v>
          </cell>
          <cell r="F767">
            <v>89.71</v>
          </cell>
        </row>
        <row r="768">
          <cell r="A768" t="str">
            <v>37805-2</v>
          </cell>
          <cell r="B768" t="str">
            <v>Anclaje para las bandejas</v>
          </cell>
          <cell r="C768" t="str">
            <v>U</v>
          </cell>
          <cell r="D768">
            <v>1</v>
          </cell>
          <cell r="F768">
            <v>2.0299999999999998</v>
          </cell>
        </row>
        <row r="769">
          <cell r="A769" t="str">
            <v>37805-3</v>
          </cell>
          <cell r="B769" t="str">
            <v>Uniones Galvanizadas D=2"</v>
          </cell>
          <cell r="C769" t="str">
            <v>U</v>
          </cell>
          <cell r="D769">
            <v>1</v>
          </cell>
          <cell r="F769">
            <v>3.28</v>
          </cell>
        </row>
        <row r="770">
          <cell r="A770" t="str">
            <v>37805-4</v>
          </cell>
          <cell r="B770" t="str">
            <v>Miscelaneos  (Permatex, Teflon,Adaptadores ( Rosc- Pegable))</v>
          </cell>
          <cell r="C770" t="str">
            <v>U</v>
          </cell>
          <cell r="D770">
            <v>15.5</v>
          </cell>
          <cell r="F770">
            <v>0.95</v>
          </cell>
        </row>
        <row r="2084">
          <cell r="A2084" t="str">
            <v>xxxxxxxxxxxxxx</v>
          </cell>
          <cell r="B2084" t="str">
            <v>xxxxxxxxxxxxxxxxxxxxxxxxxxxxxxxxxxxxxxxxxxxxxxx</v>
          </cell>
          <cell r="C2084" t="str">
            <v>xxxxxxxxxxxxxx</v>
          </cell>
          <cell r="D2084" t="str">
            <v>xxxxxxxxxxxx</v>
          </cell>
          <cell r="E2084" t="str">
            <v>xxxxxxxxxxxx</v>
          </cell>
          <cell r="F2084" t="str">
            <v>xxxxxxxxxx</v>
          </cell>
        </row>
      </sheetData>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
      <sheetName val="MDO"/>
      <sheetName val="RUBROS"/>
      <sheetName val="1"/>
      <sheetName val="2"/>
      <sheetName val="3"/>
      <sheetName val="4"/>
      <sheetName val="5"/>
      <sheetName val="9"/>
      <sheetName val="10"/>
      <sheetName val="11"/>
      <sheetName val="12"/>
      <sheetName val="13"/>
      <sheetName val="14"/>
      <sheetName val="15"/>
      <sheetName val="16"/>
      <sheetName val="17"/>
      <sheetName val="21"/>
      <sheetName val="22"/>
      <sheetName val="23"/>
      <sheetName val="24"/>
      <sheetName val="25"/>
      <sheetName val="26"/>
      <sheetName val="28"/>
      <sheetName val="29"/>
      <sheetName val="30"/>
      <sheetName val="41"/>
      <sheetName val="45"/>
      <sheetName val="50"/>
      <sheetName val="51"/>
      <sheetName val="54"/>
      <sheetName val="55"/>
      <sheetName val="56"/>
      <sheetName val="57"/>
      <sheetName val="58"/>
      <sheetName val="59"/>
      <sheetName val="61"/>
      <sheetName val="62"/>
      <sheetName val="63"/>
      <sheetName val="64"/>
      <sheetName val="65"/>
      <sheetName val="66"/>
      <sheetName val="67"/>
      <sheetName val="68"/>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120"/>
      <sheetName val="121"/>
      <sheetName val="122"/>
      <sheetName val="123"/>
      <sheetName val="124"/>
      <sheetName val="125"/>
      <sheetName val="126"/>
      <sheetName val="127"/>
      <sheetName val="128"/>
      <sheetName val="131"/>
      <sheetName val="133"/>
      <sheetName val="135"/>
      <sheetName val="136"/>
      <sheetName val="138"/>
      <sheetName val="139"/>
      <sheetName val="140"/>
      <sheetName val="149"/>
      <sheetName val="160"/>
      <sheetName val="161"/>
      <sheetName val="162"/>
      <sheetName val="163"/>
      <sheetName val="164"/>
      <sheetName val="166"/>
      <sheetName val="168"/>
      <sheetName val="170"/>
      <sheetName val="172"/>
      <sheetName val="173"/>
      <sheetName val="174"/>
      <sheetName val="175"/>
      <sheetName val="176"/>
      <sheetName val="178"/>
      <sheetName val="180"/>
      <sheetName val="181"/>
      <sheetName val="183"/>
      <sheetName val="186"/>
      <sheetName val="187"/>
      <sheetName val="188"/>
      <sheetName val="191"/>
      <sheetName val="192"/>
      <sheetName val="193"/>
      <sheetName val="196"/>
      <sheetName val="199"/>
      <sheetName val="202"/>
      <sheetName val="207"/>
      <sheetName val="208"/>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601"/>
      <sheetName val="609"/>
      <sheetName val="603"/>
      <sheetName val="625"/>
      <sheetName val="629"/>
      <sheetName val="631"/>
      <sheetName val="636"/>
      <sheetName val="660"/>
      <sheetName val="662"/>
      <sheetName val="663"/>
      <sheetName val="711"/>
      <sheetName val="712"/>
      <sheetName val="713"/>
      <sheetName val="812"/>
      <sheetName val="812,1"/>
      <sheetName val="831"/>
      <sheetName val="844"/>
      <sheetName val="845"/>
      <sheetName val="845,1"/>
      <sheetName val="845,2"/>
      <sheetName val="846"/>
      <sheetName val="902"/>
      <sheetName val="905"/>
      <sheetName val="907"/>
      <sheetName val="908"/>
      <sheetName val="909"/>
      <sheetName val="910"/>
      <sheetName val="911"/>
      <sheetName val="954"/>
      <sheetName val="974"/>
      <sheetName val="1021"/>
      <sheetName val="1030"/>
      <sheetName val="1052"/>
      <sheetName val="1151"/>
      <sheetName val="1202"/>
      <sheetName val="1203"/>
      <sheetName val="1220"/>
      <sheetName val="1501"/>
      <sheetName val="1502"/>
      <sheetName val="1503"/>
      <sheetName val="1504"/>
      <sheetName val="1601"/>
      <sheetName val="1603"/>
      <sheetName val="1610"/>
      <sheetName val="1701"/>
      <sheetName val="1307"/>
      <sheetName val="TABLAS"/>
      <sheetName val="TABLE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5">
          <cell r="K5" t="str">
            <v>TUBERIA</v>
          </cell>
          <cell r="L5" t="str">
            <v>UNION</v>
          </cell>
          <cell r="M5" t="str">
            <v>CONECTOR</v>
          </cell>
          <cell r="N5" t="str">
            <v>GRAPA</v>
          </cell>
          <cell r="O5" t="str">
            <v>CODO</v>
          </cell>
          <cell r="P5" t="str">
            <v>FUNDA SELL</v>
          </cell>
          <cell r="Q5" t="str">
            <v>CONEC</v>
          </cell>
          <cell r="R5" t="str">
            <v>FUNDA BX</v>
          </cell>
          <cell r="S5" t="str">
            <v>CONEC</v>
          </cell>
        </row>
        <row r="6">
          <cell r="B6" t="str">
            <v>110805</v>
          </cell>
          <cell r="C6" t="str">
            <v>840121</v>
          </cell>
          <cell r="K6" t="str">
            <v>218001</v>
          </cell>
          <cell r="L6" t="str">
            <v>319701</v>
          </cell>
          <cell r="M6" t="str">
            <v>318301</v>
          </cell>
          <cell r="N6" t="str">
            <v>318501</v>
          </cell>
          <cell r="P6" t="str">
            <v>249001</v>
          </cell>
          <cell r="Q6" t="str">
            <v>349101</v>
          </cell>
          <cell r="R6" t="str">
            <v>259001</v>
          </cell>
          <cell r="S6" t="str">
            <v>359101</v>
          </cell>
        </row>
        <row r="7">
          <cell r="B7" t="str">
            <v>110806</v>
          </cell>
          <cell r="C7" t="str">
            <v>840121</v>
          </cell>
          <cell r="K7" t="str">
            <v>218002</v>
          </cell>
          <cell r="L7" t="str">
            <v>319702</v>
          </cell>
          <cell r="M7" t="str">
            <v>318302</v>
          </cell>
          <cell r="N7" t="str">
            <v>318502</v>
          </cell>
          <cell r="P7" t="str">
            <v>249002</v>
          </cell>
          <cell r="Q7" t="str">
            <v>349102</v>
          </cell>
          <cell r="R7" t="str">
            <v>259002</v>
          </cell>
          <cell r="S7" t="str">
            <v>359102</v>
          </cell>
        </row>
        <row r="8">
          <cell r="B8" t="str">
            <v>110807</v>
          </cell>
          <cell r="C8" t="str">
            <v>840122</v>
          </cell>
          <cell r="K8" t="str">
            <v>218003</v>
          </cell>
          <cell r="L8" t="str">
            <v>319703</v>
          </cell>
          <cell r="M8" t="str">
            <v>318303</v>
          </cell>
          <cell r="N8" t="str">
            <v>318503</v>
          </cell>
          <cell r="O8" t="str">
            <v>318403</v>
          </cell>
          <cell r="P8" t="str">
            <v>249003</v>
          </cell>
          <cell r="Q8" t="str">
            <v>349103</v>
          </cell>
          <cell r="R8" t="str">
            <v>259003</v>
          </cell>
          <cell r="S8" t="str">
            <v>359103</v>
          </cell>
        </row>
        <row r="9">
          <cell r="B9" t="str">
            <v>110808</v>
          </cell>
          <cell r="C9" t="str">
            <v>840123</v>
          </cell>
          <cell r="K9" t="str">
            <v>218004</v>
          </cell>
          <cell r="L9" t="str">
            <v>319704</v>
          </cell>
          <cell r="M9" t="str">
            <v>318304</v>
          </cell>
          <cell r="N9" t="str">
            <v>318504</v>
          </cell>
          <cell r="O9" t="str">
            <v>318404</v>
          </cell>
          <cell r="P9" t="str">
            <v>249004</v>
          </cell>
          <cell r="Q9" t="str">
            <v>349104</v>
          </cell>
          <cell r="R9" t="str">
            <v>259004</v>
          </cell>
          <cell r="S9" t="str">
            <v>359104</v>
          </cell>
        </row>
        <row r="10">
          <cell r="B10" t="str">
            <v>110809</v>
          </cell>
          <cell r="C10" t="str">
            <v>840124</v>
          </cell>
          <cell r="K10" t="str">
            <v>218005</v>
          </cell>
          <cell r="L10" t="str">
            <v>319705</v>
          </cell>
          <cell r="M10" t="str">
            <v>318305</v>
          </cell>
          <cell r="N10" t="str">
            <v>318505</v>
          </cell>
          <cell r="O10" t="str">
            <v>318405</v>
          </cell>
          <cell r="P10" t="str">
            <v>249005</v>
          </cell>
          <cell r="Q10" t="str">
            <v>349105</v>
          </cell>
          <cell r="R10" t="str">
            <v>259005</v>
          </cell>
          <cell r="S10" t="str">
            <v>359105</v>
          </cell>
        </row>
        <row r="11">
          <cell r="B11" t="str">
            <v>110810</v>
          </cell>
          <cell r="C11" t="str">
            <v>840125</v>
          </cell>
          <cell r="K11" t="str">
            <v>218006</v>
          </cell>
          <cell r="L11" t="str">
            <v>319706</v>
          </cell>
          <cell r="M11" t="str">
            <v>319306</v>
          </cell>
          <cell r="N11" t="str">
            <v>318506</v>
          </cell>
          <cell r="O11" t="str">
            <v>318406</v>
          </cell>
          <cell r="P11" t="str">
            <v>249006</v>
          </cell>
          <cell r="Q11" t="str">
            <v>349106</v>
          </cell>
          <cell r="R11" t="str">
            <v>259006</v>
          </cell>
          <cell r="S11" t="str">
            <v>359106</v>
          </cell>
        </row>
        <row r="12">
          <cell r="B12" t="str">
            <v>110811</v>
          </cell>
          <cell r="C12" t="str">
            <v>840133</v>
          </cell>
          <cell r="K12" t="str">
            <v>218007</v>
          </cell>
          <cell r="L12" t="str">
            <v>319707</v>
          </cell>
          <cell r="M12" t="str">
            <v>319307</v>
          </cell>
          <cell r="N12" t="str">
            <v>318507</v>
          </cell>
          <cell r="O12" t="str">
            <v>318407</v>
          </cell>
          <cell r="P12" t="str">
            <v>249007</v>
          </cell>
          <cell r="Q12" t="str">
            <v>349107</v>
          </cell>
          <cell r="R12" t="str">
            <v>259007</v>
          </cell>
          <cell r="S12" t="str">
            <v>359107</v>
          </cell>
        </row>
        <row r="13">
          <cell r="B13" t="str">
            <v>110812</v>
          </cell>
          <cell r="C13" t="str">
            <v>840134</v>
          </cell>
          <cell r="K13" t="str">
            <v>218008</v>
          </cell>
          <cell r="L13" t="str">
            <v>319708</v>
          </cell>
          <cell r="M13" t="str">
            <v>319308</v>
          </cell>
          <cell r="N13" t="str">
            <v>318508</v>
          </cell>
          <cell r="O13" t="str">
            <v>318408</v>
          </cell>
          <cell r="P13" t="str">
            <v>249008</v>
          </cell>
          <cell r="Q13" t="str">
            <v>349108</v>
          </cell>
          <cell r="R13" t="str">
            <v>259008</v>
          </cell>
          <cell r="S13" t="str">
            <v>359108</v>
          </cell>
        </row>
        <row r="14">
          <cell r="B14" t="str">
            <v>110813</v>
          </cell>
          <cell r="C14" t="str">
            <v>840135</v>
          </cell>
          <cell r="K14" t="str">
            <v>223101</v>
          </cell>
          <cell r="N14" t="str">
            <v>318501</v>
          </cell>
        </row>
        <row r="15">
          <cell r="B15" t="str">
            <v>110814</v>
          </cell>
          <cell r="C15" t="str">
            <v>840135</v>
          </cell>
          <cell r="K15" t="str">
            <v>223102</v>
          </cell>
          <cell r="N15" t="str">
            <v>318502</v>
          </cell>
        </row>
        <row r="16">
          <cell r="B16" t="str">
            <v>110815</v>
          </cell>
          <cell r="C16" t="str">
            <v>840146</v>
          </cell>
          <cell r="K16" t="str">
            <v>223103</v>
          </cell>
          <cell r="N16" t="str">
            <v>318503</v>
          </cell>
        </row>
        <row r="17">
          <cell r="B17" t="str">
            <v>110816</v>
          </cell>
          <cell r="C17" t="str">
            <v>840153</v>
          </cell>
          <cell r="K17" t="str">
            <v>223105</v>
          </cell>
          <cell r="N17" t="str">
            <v>318505</v>
          </cell>
        </row>
        <row r="18">
          <cell r="B18" t="str">
            <v>110817</v>
          </cell>
          <cell r="C18" t="str">
            <v>840154</v>
          </cell>
          <cell r="K18" t="str">
            <v>223106</v>
          </cell>
          <cell r="N18" t="str">
            <v>318506</v>
          </cell>
        </row>
        <row r="19">
          <cell r="B19" t="str">
            <v>110818</v>
          </cell>
          <cell r="C19" t="str">
            <v>840155</v>
          </cell>
          <cell r="K19" t="str">
            <v>223307</v>
          </cell>
          <cell r="N19" t="str">
            <v>318507</v>
          </cell>
        </row>
        <row r="20">
          <cell r="B20" t="str">
            <v>110819</v>
          </cell>
          <cell r="C20" t="str">
            <v>840155</v>
          </cell>
          <cell r="K20" t="str">
            <v>223308</v>
          </cell>
          <cell r="N20" t="str">
            <v>318508</v>
          </cell>
        </row>
        <row r="21">
          <cell r="B21" t="str">
            <v>110820</v>
          </cell>
          <cell r="C21" t="str">
            <v>840165</v>
          </cell>
          <cell r="K21" t="str">
            <v>223309</v>
          </cell>
          <cell r="N21" t="str">
            <v>318509</v>
          </cell>
        </row>
        <row r="22">
          <cell r="K22" t="str">
            <v>238001</v>
          </cell>
          <cell r="N22" t="str">
            <v>331201</v>
          </cell>
          <cell r="O22" t="str">
            <v>338101</v>
          </cell>
          <cell r="P22" t="str">
            <v>249001</v>
          </cell>
          <cell r="Q22" t="str">
            <v>349101</v>
          </cell>
        </row>
        <row r="23">
          <cell r="K23" t="str">
            <v>238002</v>
          </cell>
          <cell r="N23" t="str">
            <v>331202</v>
          </cell>
          <cell r="O23" t="str">
            <v>338102</v>
          </cell>
          <cell r="P23" t="str">
            <v>249002</v>
          </cell>
          <cell r="Q23" t="str">
            <v>349102</v>
          </cell>
        </row>
        <row r="24">
          <cell r="K24" t="str">
            <v>238003</v>
          </cell>
          <cell r="N24" t="str">
            <v>331203</v>
          </cell>
          <cell r="O24" t="str">
            <v>338103</v>
          </cell>
          <cell r="P24" t="str">
            <v>249003</v>
          </cell>
          <cell r="Q24" t="str">
            <v>349103</v>
          </cell>
        </row>
      </sheetData>
      <sheetData sheetId="19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LISTA DE DIRECTORIOS"/>
      <sheetName val="2.MENU"/>
      <sheetName val="3.DATOS"/>
      <sheetName val="4.LISTA DE RUBROS"/>
      <sheetName val="5.ANALISIS DE PRECIOS"/>
      <sheetName val="6.COPIAR PRESUPUESTO"/>
      <sheetName val="7.COPIAR PRESUPUESTO 2"/>
      <sheetName val="8.COPIAR ANALISIS"/>
      <sheetName val="9.DESCRIPCION"/>
      <sheetName val="10.LISTA DE MAT.-EQUIPO-M.O"/>
      <sheetName val="11.SIMBOLOS"/>
      <sheetName val="12.FORMULA"/>
      <sheetName val="13.CUADRILLA"/>
      <sheetName val="14.PRESUPUESTO"/>
      <sheetName val="15.COPIAR PROYECTO DESDE APU"/>
      <sheetName val="16.IMP.ANALISIS"/>
      <sheetName val="17.CORREGIR"/>
      <sheetName val="18.CRONOGRAMA"/>
      <sheetName val="19.BUSCAR"/>
      <sheetName val="20.CI"/>
      <sheetName val="21.BUSQUEDA"/>
      <sheetName val="22.CRONO TOTAL"/>
      <sheetName val="ANALISIS DE PUNIS"/>
      <sheetName val="24.CANT. COSTO"/>
      <sheetName val="VER"/>
      <sheetName val="HOJA 1"/>
      <sheetName val="CRONO EQ-MO"/>
      <sheetName val="28. VAE"/>
      <sheetName val="29. CPC"/>
      <sheetName val="30. MOBRA"/>
      <sheetName val="PUNIS V10"/>
      <sheetName val="31"/>
      <sheetName val="32. L"/>
      <sheetName val="INCIDENC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ATOS"/>
      <sheetName val="SAN MATEO"/>
      <sheetName val="JARAMIJÓ"/>
      <sheetName val="JARAMIJÓ (80-20)"/>
      <sheetName val="JARAMIJÓ (filtro)"/>
      <sheetName val="rubros a revisar"/>
      <sheetName val="Subcontrato"/>
    </sheetNames>
    <sheetDataSet>
      <sheetData sheetId="0" refreshError="1">
        <row r="1">
          <cell r="B1" t="str">
            <v>INSTITUTO DE CONTRATACION DE OBRAS ICO</v>
          </cell>
        </row>
        <row r="2">
          <cell r="B2" t="str">
            <v xml:space="preserve">                     ANALISIS DE PRECIOS UNITARIOS</v>
          </cell>
        </row>
        <row r="3">
          <cell r="B3" t="str">
            <v>DIRECCION DE ANALISIS TECNICO Y PRESUPUESTO</v>
          </cell>
        </row>
        <row r="4">
          <cell r="B4" t="str">
            <v>OBRA  :</v>
          </cell>
          <cell r="C4" t="str">
            <v>TIPO</v>
          </cell>
          <cell r="E4" t="str">
            <v>FECHA    : FEBRERO DEL 2.012</v>
          </cell>
        </row>
        <row r="5">
          <cell r="B5" t="str">
            <v>PROVINCIA:</v>
          </cell>
          <cell r="C5" t="str">
            <v>SIERRA</v>
          </cell>
          <cell r="E5" t="str">
            <v>ELABORADO: ESTUDIOS Y FISCALIZACION</v>
          </cell>
        </row>
        <row r="6">
          <cell r="B6" t="str">
            <v>CANTON</v>
          </cell>
          <cell r="E6" t="str">
            <v>PRECIOS REFERENCIALES</v>
          </cell>
        </row>
        <row r="8">
          <cell r="B8" t="str">
            <v>PORCENTAJE COSTOS INDIRECTOS</v>
          </cell>
          <cell r="C8">
            <v>0.25</v>
          </cell>
          <cell r="F8" t="str">
            <v/>
          </cell>
        </row>
        <row r="9">
          <cell r="B9" t="str">
            <v xml:space="preserve">DISTANCIA </v>
          </cell>
          <cell r="C9">
            <v>100</v>
          </cell>
        </row>
        <row r="10">
          <cell r="C10" t="str">
            <v>LISTA DE PRECIOS</v>
          </cell>
        </row>
        <row r="12">
          <cell r="C12" t="str">
            <v>KM</v>
          </cell>
          <cell r="D12">
            <v>200</v>
          </cell>
        </row>
        <row r="13">
          <cell r="D13" t="str">
            <v>TRONCO QUEMADO</v>
          </cell>
        </row>
        <row r="14">
          <cell r="A14" t="str">
            <v>RUBRO</v>
          </cell>
          <cell r="B14" t="str">
            <v>DESCRIPCION</v>
          </cell>
          <cell r="C14" t="str">
            <v>UNIDAD</v>
          </cell>
          <cell r="D14" t="str">
            <v>CANTIDAD</v>
          </cell>
          <cell r="E14" t="str">
            <v>P.UNITARIO</v>
          </cell>
        </row>
        <row r="15">
          <cell r="B15" t="str">
            <v>PRELIMINARES</v>
          </cell>
          <cell r="G15">
            <v>13.26</v>
          </cell>
          <cell r="H15">
            <v>246</v>
          </cell>
        </row>
        <row r="16">
          <cell r="A16">
            <v>1</v>
          </cell>
          <cell r="B16" t="str">
            <v>Limpieza y desbroce  del terreno</v>
          </cell>
          <cell r="C16" t="str">
            <v>m2</v>
          </cell>
          <cell r="D16">
            <v>1</v>
          </cell>
          <cell r="E16">
            <v>0.7</v>
          </cell>
          <cell r="G16">
            <v>1.01</v>
          </cell>
        </row>
        <row r="17">
          <cell r="A17">
            <v>2</v>
          </cell>
          <cell r="B17" t="str">
            <v>Replanteo y nivelación</v>
          </cell>
          <cell r="C17" t="str">
            <v>m2</v>
          </cell>
          <cell r="D17">
            <v>1</v>
          </cell>
          <cell r="E17">
            <v>1.02</v>
          </cell>
          <cell r="G17">
            <v>3.1</v>
          </cell>
        </row>
        <row r="18">
          <cell r="A18">
            <v>3</v>
          </cell>
          <cell r="B18" t="str">
            <v>Replanteo y nivelación</v>
          </cell>
          <cell r="C18" t="str">
            <v>km</v>
          </cell>
          <cell r="D18">
            <v>1</v>
          </cell>
          <cell r="E18">
            <v>193.73</v>
          </cell>
          <cell r="G18">
            <v>15.83</v>
          </cell>
        </row>
        <row r="19">
          <cell r="A19">
            <v>4</v>
          </cell>
          <cell r="B19" t="str">
            <v xml:space="preserve">Limpieza de estero </v>
          </cell>
          <cell r="C19" t="str">
            <v>m</v>
          </cell>
          <cell r="D19">
            <v>1</v>
          </cell>
          <cell r="E19">
            <v>6.58</v>
          </cell>
          <cell r="G19">
            <v>0.53</v>
          </cell>
        </row>
        <row r="20">
          <cell r="A20">
            <v>5</v>
          </cell>
          <cell r="B20" t="str">
            <v>Acometida e instalaciones de agua potable provisional</v>
          </cell>
          <cell r="C20" t="str">
            <v>u</v>
          </cell>
          <cell r="D20">
            <v>1</v>
          </cell>
          <cell r="E20">
            <v>206.81</v>
          </cell>
          <cell r="G20">
            <v>27.74</v>
          </cell>
        </row>
        <row r="21">
          <cell r="A21">
            <v>6</v>
          </cell>
          <cell r="B21" t="str">
            <v>Acometida e instalaciones electricas provisionales</v>
          </cell>
          <cell r="C21" t="str">
            <v>u</v>
          </cell>
          <cell r="D21">
            <v>1</v>
          </cell>
          <cell r="E21">
            <v>271.75</v>
          </cell>
          <cell r="G21">
            <v>3.68</v>
          </cell>
        </row>
        <row r="22">
          <cell r="A22">
            <v>7</v>
          </cell>
          <cell r="B22" t="str">
            <v>Limpieza y nivelacion de terreno a maquina</v>
          </cell>
          <cell r="C22" t="str">
            <v>m2</v>
          </cell>
          <cell r="D22">
            <v>1</v>
          </cell>
          <cell r="E22">
            <v>0.48</v>
          </cell>
          <cell r="G22">
            <v>3.29</v>
          </cell>
        </row>
        <row r="23">
          <cell r="A23" t="str">
            <v/>
          </cell>
          <cell r="B23" t="str">
            <v>MOVIMIENTO DE TIERRAS</v>
          </cell>
          <cell r="G23">
            <v>13.04</v>
          </cell>
        </row>
        <row r="24">
          <cell r="A24">
            <v>51</v>
          </cell>
          <cell r="B24" t="str">
            <v>Acarreo manual de material de los pisos 4 -8</v>
          </cell>
          <cell r="C24" t="str">
            <v>m3</v>
          </cell>
          <cell r="D24">
            <v>1</v>
          </cell>
          <cell r="E24">
            <v>13.39</v>
          </cell>
          <cell r="G24">
            <v>10.33</v>
          </cell>
        </row>
        <row r="25">
          <cell r="A25">
            <v>52</v>
          </cell>
          <cell r="B25" t="str">
            <v xml:space="preserve">Cama de arena de rio cercano al sitio del proyecto </v>
          </cell>
          <cell r="C25" t="str">
            <v>m3</v>
          </cell>
          <cell r="D25">
            <v>1</v>
          </cell>
          <cell r="E25">
            <v>13.41</v>
          </cell>
          <cell r="G25">
            <v>12.17</v>
          </cell>
        </row>
        <row r="26">
          <cell r="A26">
            <v>53</v>
          </cell>
          <cell r="B26" t="str">
            <v xml:space="preserve">Desalojo de material de excavación </v>
          </cell>
          <cell r="C26" t="str">
            <v>m3</v>
          </cell>
          <cell r="D26">
            <v>1</v>
          </cell>
          <cell r="E26">
            <v>3.63</v>
          </cell>
          <cell r="G26">
            <v>1.63</v>
          </cell>
        </row>
        <row r="27">
          <cell r="A27">
            <v>54</v>
          </cell>
          <cell r="B27" t="str">
            <v>Desbanque, excavaciones en muros perimetrales (a mano)</v>
          </cell>
          <cell r="C27" t="str">
            <v>m3</v>
          </cell>
          <cell r="D27">
            <v>1</v>
          </cell>
          <cell r="E27">
            <v>6.29</v>
          </cell>
          <cell r="G27">
            <v>1.25</v>
          </cell>
        </row>
        <row r="28">
          <cell r="A28">
            <v>55</v>
          </cell>
          <cell r="B28" t="str">
            <v>Entibamiento de taludes</v>
          </cell>
          <cell r="C28" t="str">
            <v>m2</v>
          </cell>
          <cell r="D28">
            <v>1</v>
          </cell>
          <cell r="E28">
            <v>5.04</v>
          </cell>
          <cell r="G28">
            <v>12.43</v>
          </cell>
        </row>
        <row r="29">
          <cell r="A29">
            <v>56</v>
          </cell>
          <cell r="B29" t="str">
            <v>Excavación  a máquina</v>
          </cell>
          <cell r="C29" t="str">
            <v>m3</v>
          </cell>
          <cell r="D29">
            <v>1</v>
          </cell>
          <cell r="E29">
            <v>2.2799999999999998</v>
          </cell>
          <cell r="G29">
            <v>8.49</v>
          </cell>
        </row>
        <row r="30">
          <cell r="A30">
            <v>57</v>
          </cell>
          <cell r="B30" t="str">
            <v>Excavación manual de zanjas</v>
          </cell>
          <cell r="C30" t="str">
            <v>m3</v>
          </cell>
          <cell r="D30">
            <v>1</v>
          </cell>
          <cell r="E30">
            <v>6.29</v>
          </cell>
          <cell r="G30">
            <v>179.61</v>
          </cell>
        </row>
        <row r="31">
          <cell r="A31">
            <v>58</v>
          </cell>
          <cell r="B31" t="str">
            <v>Excavación manual en plintos y  cimientos</v>
          </cell>
          <cell r="C31" t="str">
            <v>m3</v>
          </cell>
          <cell r="D31">
            <v>1</v>
          </cell>
          <cell r="E31">
            <v>6.29</v>
          </cell>
          <cell r="G31">
            <v>45.26</v>
          </cell>
        </row>
        <row r="32">
          <cell r="A32">
            <v>59</v>
          </cell>
          <cell r="B32" t="str">
            <v>Peinado de taludes</v>
          </cell>
          <cell r="C32" t="str">
            <v>m2</v>
          </cell>
          <cell r="D32">
            <v>1</v>
          </cell>
          <cell r="E32">
            <v>2.23</v>
          </cell>
          <cell r="G32">
            <v>12.22</v>
          </cell>
        </row>
        <row r="33">
          <cell r="A33">
            <v>60</v>
          </cell>
          <cell r="B33" t="str">
            <v xml:space="preserve">Relleno compactado con maquinaria y con material de mejoramiento cercano al proyecto </v>
          </cell>
          <cell r="C33" t="str">
            <v>m3</v>
          </cell>
          <cell r="D33">
            <v>1</v>
          </cell>
          <cell r="E33">
            <v>15.66</v>
          </cell>
          <cell r="G33">
            <v>11.95</v>
          </cell>
        </row>
        <row r="34">
          <cell r="A34">
            <v>61</v>
          </cell>
          <cell r="B34" t="str">
            <v>Relleno manual compactado con material del sitio</v>
          </cell>
          <cell r="C34" t="str">
            <v>m3</v>
          </cell>
          <cell r="D34">
            <v>1</v>
          </cell>
          <cell r="E34">
            <v>7.54</v>
          </cell>
          <cell r="G34">
            <v>13.46</v>
          </cell>
        </row>
        <row r="35">
          <cell r="A35">
            <v>62</v>
          </cell>
          <cell r="B35" t="str">
            <v xml:space="preserve">Relleno de piedra bola </v>
          </cell>
          <cell r="C35" t="str">
            <v>m3</v>
          </cell>
          <cell r="D35">
            <v>1</v>
          </cell>
          <cell r="E35">
            <v>25.77</v>
          </cell>
          <cell r="G35">
            <v>14.35</v>
          </cell>
        </row>
        <row r="36">
          <cell r="A36">
            <v>63</v>
          </cell>
          <cell r="B36" t="str">
            <v>Sub-base granular clase 3 incluye compactación y transporte</v>
          </cell>
          <cell r="C36" t="str">
            <v>m3</v>
          </cell>
          <cell r="D36">
            <v>1</v>
          </cell>
          <cell r="E36">
            <v>28.9</v>
          </cell>
          <cell r="G36">
            <v>15.82</v>
          </cell>
        </row>
        <row r="37">
          <cell r="A37">
            <v>64</v>
          </cell>
          <cell r="B37" t="str">
            <v>Sub-Base granular clase 2 incluye compactación y transporte</v>
          </cell>
          <cell r="C37" t="str">
            <v>m3</v>
          </cell>
          <cell r="D37">
            <v>1</v>
          </cell>
          <cell r="E37">
            <v>28.06</v>
          </cell>
          <cell r="G37">
            <v>15.15</v>
          </cell>
        </row>
        <row r="38">
          <cell r="A38">
            <v>65</v>
          </cell>
          <cell r="B38" t="str">
            <v>Conformación de subrasantes</v>
          </cell>
          <cell r="C38" t="str">
            <v>m2</v>
          </cell>
          <cell r="D38">
            <v>1</v>
          </cell>
          <cell r="E38">
            <v>1.95</v>
          </cell>
          <cell r="G38">
            <v>42.4</v>
          </cell>
        </row>
        <row r="39">
          <cell r="A39">
            <v>66</v>
          </cell>
          <cell r="B39" t="str">
            <v>Grava para drenes</v>
          </cell>
          <cell r="C39" t="str">
            <v>m3</v>
          </cell>
          <cell r="D39">
            <v>1</v>
          </cell>
          <cell r="E39">
            <v>24.31</v>
          </cell>
          <cell r="G39">
            <v>3.33</v>
          </cell>
        </row>
        <row r="40">
          <cell r="A40">
            <v>67</v>
          </cell>
          <cell r="B40" t="str">
            <v>Reposición de suelo con lastre minado en sitio cercano al proyecto y compactadora manual</v>
          </cell>
          <cell r="C40" t="str">
            <v>m3</v>
          </cell>
          <cell r="D40">
            <v>1</v>
          </cell>
          <cell r="E40">
            <v>23.2</v>
          </cell>
          <cell r="G40">
            <v>14.4</v>
          </cell>
        </row>
        <row r="41">
          <cell r="A41">
            <v>68</v>
          </cell>
          <cell r="B41" t="str">
            <v>Relleno sin compactar</v>
          </cell>
          <cell r="C41" t="str">
            <v>m3</v>
          </cell>
          <cell r="D41">
            <v>1</v>
          </cell>
          <cell r="E41">
            <v>8.9499999999999993</v>
          </cell>
          <cell r="G41">
            <v>19.16</v>
          </cell>
        </row>
        <row r="42">
          <cell r="A42">
            <v>69</v>
          </cell>
          <cell r="B42" t="str">
            <v>Rasanteo de zanja</v>
          </cell>
          <cell r="C42" t="str">
            <v>m2</v>
          </cell>
          <cell r="D42">
            <v>1</v>
          </cell>
          <cell r="E42">
            <v>0.71</v>
          </cell>
          <cell r="G42">
            <v>11</v>
          </cell>
        </row>
        <row r="43">
          <cell r="A43">
            <v>70</v>
          </cell>
          <cell r="B43" t="str">
            <v xml:space="preserve">Mejoramiento con cemento tipo portland </v>
          </cell>
          <cell r="C43" t="str">
            <v>m3</v>
          </cell>
          <cell r="D43">
            <v>1</v>
          </cell>
          <cell r="E43">
            <v>48.39</v>
          </cell>
          <cell r="G43">
            <v>8.9</v>
          </cell>
        </row>
        <row r="44">
          <cell r="A44">
            <v>71</v>
          </cell>
          <cell r="B44" t="str">
            <v xml:space="preserve">Enrocado </v>
          </cell>
          <cell r="C44" t="str">
            <v>m3</v>
          </cell>
          <cell r="D44">
            <v>1</v>
          </cell>
          <cell r="E44">
            <v>32.770000000000003</v>
          </cell>
          <cell r="G44">
            <v>5.76</v>
          </cell>
        </row>
        <row r="45">
          <cell r="A45">
            <v>72</v>
          </cell>
          <cell r="B45" t="str">
            <v>Excavación de zanjas de 0-2m a maquina</v>
          </cell>
          <cell r="C45" t="str">
            <v>m3</v>
          </cell>
          <cell r="D45">
            <v>1</v>
          </cell>
          <cell r="E45">
            <v>2.42</v>
          </cell>
          <cell r="G45">
            <v>221.17</v>
          </cell>
        </row>
        <row r="46">
          <cell r="A46">
            <v>73</v>
          </cell>
          <cell r="B46" t="str">
            <v>Excavación de zanjas de 2-4m a maquina</v>
          </cell>
          <cell r="C46" t="str">
            <v>m3</v>
          </cell>
          <cell r="D46">
            <v>1</v>
          </cell>
          <cell r="E46">
            <v>2.91</v>
          </cell>
          <cell r="G46">
            <v>10.53</v>
          </cell>
        </row>
        <row r="47">
          <cell r="A47">
            <v>74</v>
          </cell>
          <cell r="B47" t="str">
            <v>Excavación de zanjas de 4-6m a maquina</v>
          </cell>
          <cell r="C47" t="str">
            <v>m3</v>
          </cell>
          <cell r="D47">
            <v>1</v>
          </cell>
          <cell r="E47">
            <v>5.25</v>
          </cell>
          <cell r="G47">
            <v>24.71</v>
          </cell>
        </row>
        <row r="48">
          <cell r="A48">
            <v>75</v>
          </cell>
          <cell r="B48" t="str">
            <v>Excavación en fango (a maquina)</v>
          </cell>
          <cell r="C48" t="str">
            <v>m3</v>
          </cell>
          <cell r="D48">
            <v>1</v>
          </cell>
          <cell r="E48">
            <v>5.25</v>
          </cell>
          <cell r="G48">
            <v>11.02</v>
          </cell>
        </row>
        <row r="49">
          <cell r="A49">
            <v>76</v>
          </cell>
          <cell r="B49" t="str">
            <v>Desalojo de material pétreo de estructura existente 2 (tanque)</v>
          </cell>
          <cell r="C49" t="str">
            <v>m3</v>
          </cell>
          <cell r="D49">
            <v>1</v>
          </cell>
          <cell r="E49">
            <v>5.64</v>
          </cell>
          <cell r="G49">
            <v>2.11</v>
          </cell>
        </row>
        <row r="50">
          <cell r="A50">
            <v>77</v>
          </cell>
          <cell r="B50" t="str">
            <v>Excavación manual</v>
          </cell>
          <cell r="C50" t="str">
            <v>m3</v>
          </cell>
          <cell r="D50">
            <v>1</v>
          </cell>
          <cell r="E50">
            <v>6.29</v>
          </cell>
          <cell r="G50">
            <v>16.82</v>
          </cell>
        </row>
        <row r="51">
          <cell r="A51">
            <v>78</v>
          </cell>
          <cell r="B51" t="str">
            <v>Base clase 1B 1 1/2” 20cm incluye compactación y transporte</v>
          </cell>
          <cell r="C51" t="str">
            <v>M3</v>
          </cell>
          <cell r="D51">
            <v>1</v>
          </cell>
          <cell r="E51">
            <v>31.2</v>
          </cell>
          <cell r="G51">
            <v>10.99</v>
          </cell>
        </row>
        <row r="52">
          <cell r="A52">
            <v>79</v>
          </cell>
          <cell r="B52" t="str">
            <v>Excavación de zanjas de 0-2m a maquina en conglomerado incluye rasanteo</v>
          </cell>
          <cell r="C52" t="str">
            <v>m3</v>
          </cell>
          <cell r="D52">
            <v>1</v>
          </cell>
          <cell r="E52">
            <v>3.64</v>
          </cell>
          <cell r="G52">
            <v>14.15</v>
          </cell>
        </row>
        <row r="53">
          <cell r="A53">
            <v>80</v>
          </cell>
          <cell r="B53" t="str">
            <v>Excavación de zanjas de 2-4m a maquina en conglomerado incluye rasanteo</v>
          </cell>
          <cell r="C53" t="str">
            <v>m3</v>
          </cell>
          <cell r="D53">
            <v>1</v>
          </cell>
          <cell r="E53">
            <v>4.3600000000000003</v>
          </cell>
          <cell r="G53">
            <v>3.6</v>
          </cell>
        </row>
        <row r="54">
          <cell r="A54">
            <v>81</v>
          </cell>
          <cell r="B54" t="str">
            <v>Excavación de zanjas de 4-6m a maquina en conglomerado incluye rasanteo</v>
          </cell>
          <cell r="C54" t="str">
            <v>m3</v>
          </cell>
          <cell r="D54">
            <v>1</v>
          </cell>
          <cell r="E54">
            <v>7.88</v>
          </cell>
          <cell r="G54">
            <v>3.09</v>
          </cell>
        </row>
        <row r="55">
          <cell r="A55">
            <v>82</v>
          </cell>
          <cell r="B55" t="str">
            <v>Excavación de zanjas en roca con explosivos incluye rasanteo</v>
          </cell>
          <cell r="C55" t="str">
            <v>m3</v>
          </cell>
          <cell r="D55">
            <v>1</v>
          </cell>
          <cell r="E55">
            <v>28.73</v>
          </cell>
          <cell r="G55">
            <v>0.38</v>
          </cell>
        </row>
        <row r="56">
          <cell r="A56">
            <v>83</v>
          </cell>
          <cell r="B56" t="str">
            <v>Arena para filtros</v>
          </cell>
          <cell r="C56" t="str">
            <v>m3</v>
          </cell>
          <cell r="D56">
            <v>1</v>
          </cell>
          <cell r="E56">
            <v>41.46</v>
          </cell>
          <cell r="G56">
            <v>1.42</v>
          </cell>
        </row>
        <row r="57">
          <cell r="A57">
            <v>84</v>
          </cell>
          <cell r="B57" t="str">
            <v>Ripio para filtro</v>
          </cell>
          <cell r="C57" t="str">
            <v>m3</v>
          </cell>
          <cell r="D57">
            <v>1</v>
          </cell>
          <cell r="E57">
            <v>24.63</v>
          </cell>
          <cell r="G57">
            <v>11.36</v>
          </cell>
        </row>
        <row r="58">
          <cell r="A58">
            <v>85</v>
          </cell>
          <cell r="B58" t="str">
            <v xml:space="preserve">Desalojo de material de excavación </v>
          </cell>
          <cell r="C58" t="str">
            <v>m3-km</v>
          </cell>
          <cell r="D58">
            <v>1</v>
          </cell>
          <cell r="E58">
            <v>0.25</v>
          </cell>
          <cell r="G58">
            <v>24.2</v>
          </cell>
        </row>
        <row r="59">
          <cell r="A59">
            <v>86</v>
          </cell>
          <cell r="B59" t="str">
            <v>Relleno y retiro de piedra bola (solo mano de obra)</v>
          </cell>
          <cell r="C59" t="str">
            <v>m3</v>
          </cell>
          <cell r="D59">
            <v>1</v>
          </cell>
          <cell r="E59">
            <v>4.3499999999999996</v>
          </cell>
          <cell r="G59">
            <v>21.19</v>
          </cell>
        </row>
        <row r="60">
          <cell r="A60">
            <v>87</v>
          </cell>
          <cell r="B60" t="str">
            <v>Relleno compactado a máquina con material  del sitio</v>
          </cell>
          <cell r="C60" t="str">
            <v>m3</v>
          </cell>
          <cell r="D60">
            <v>1</v>
          </cell>
          <cell r="E60">
            <v>5.46</v>
          </cell>
          <cell r="G60">
            <v>13.78</v>
          </cell>
        </row>
        <row r="61">
          <cell r="A61">
            <v>88</v>
          </cell>
          <cell r="B61" t="str">
            <v>Capa de cisco e=5cm para adoquinado</v>
          </cell>
          <cell r="C61" t="str">
            <v>m3</v>
          </cell>
          <cell r="D61">
            <v>1</v>
          </cell>
          <cell r="E61">
            <v>15.29</v>
          </cell>
          <cell r="G61">
            <v>6.27</v>
          </cell>
        </row>
        <row r="62">
          <cell r="A62">
            <v>89</v>
          </cell>
          <cell r="B62" t="str">
            <v>Capa de rodadura para circulacion peatonal en puente</v>
          </cell>
          <cell r="C62" t="str">
            <v>m2</v>
          </cell>
          <cell r="D62">
            <v>1</v>
          </cell>
          <cell r="E62">
            <v>8.93</v>
          </cell>
          <cell r="G62">
            <v>5.67</v>
          </cell>
        </row>
        <row r="63">
          <cell r="A63">
            <v>90</v>
          </cell>
          <cell r="B63" t="str">
            <v>Acarreo manual de material petreo  sin vias de acceso</v>
          </cell>
          <cell r="C63" t="str">
            <v>m3</v>
          </cell>
          <cell r="D63">
            <v>1</v>
          </cell>
          <cell r="E63">
            <v>15.3</v>
          </cell>
          <cell r="G63">
            <v>18.29</v>
          </cell>
        </row>
        <row r="64">
          <cell r="A64">
            <v>91</v>
          </cell>
          <cell r="B64" t="str">
            <v>Conformación de talud</v>
          </cell>
          <cell r="C64" t="str">
            <v>m2</v>
          </cell>
          <cell r="D64">
            <v>1</v>
          </cell>
          <cell r="E64">
            <v>4.13</v>
          </cell>
          <cell r="G64">
            <v>7.32</v>
          </cell>
        </row>
        <row r="65">
          <cell r="A65">
            <v>92</v>
          </cell>
          <cell r="B65" t="str">
            <v>Material filtrante</v>
          </cell>
          <cell r="C65" t="str">
            <v>m3</v>
          </cell>
          <cell r="D65">
            <v>1</v>
          </cell>
          <cell r="E65">
            <v>20.34</v>
          </cell>
          <cell r="G65">
            <v>16.8</v>
          </cell>
        </row>
        <row r="66">
          <cell r="A66">
            <v>93</v>
          </cell>
          <cell r="B66" t="str">
            <v>Remocion de carpeta asfaltica H. asfaltico incluye desalojo E=5cm</v>
          </cell>
          <cell r="C66" t="str">
            <v>m2</v>
          </cell>
          <cell r="D66">
            <v>1</v>
          </cell>
          <cell r="E66">
            <v>3.68</v>
          </cell>
          <cell r="G66">
            <v>238.23</v>
          </cell>
        </row>
        <row r="67">
          <cell r="A67">
            <v>94</v>
          </cell>
          <cell r="B67" t="str">
            <v>Base clase 2 incluye compactacion y transporte</v>
          </cell>
          <cell r="C67" t="str">
            <v>m3</v>
          </cell>
          <cell r="D67">
            <v>1</v>
          </cell>
          <cell r="E67">
            <v>28.9</v>
          </cell>
          <cell r="G67">
            <v>2</v>
          </cell>
        </row>
        <row r="68">
          <cell r="A68">
            <v>95</v>
          </cell>
          <cell r="B68" t="str">
            <v>Sub-Base granular clase 2 incluye compactación y transporte en lancha</v>
          </cell>
          <cell r="C68" t="str">
            <v>m3</v>
          </cell>
          <cell r="D68">
            <v>1</v>
          </cell>
          <cell r="E68">
            <v>35.67</v>
          </cell>
          <cell r="G68">
            <v>2.98</v>
          </cell>
        </row>
        <row r="69">
          <cell r="A69">
            <v>96</v>
          </cell>
          <cell r="B69" t="str">
            <v>Reposición de suelo con lastre incluye transp. en lancha</v>
          </cell>
          <cell r="C69" t="str">
            <v>m3</v>
          </cell>
          <cell r="D69">
            <v>1</v>
          </cell>
          <cell r="E69">
            <v>28.14</v>
          </cell>
          <cell r="G69">
            <v>2.98</v>
          </cell>
        </row>
        <row r="70">
          <cell r="A70">
            <v>97</v>
          </cell>
          <cell r="B70" t="str">
            <v>Excavacion a maquina y desalojo</v>
          </cell>
          <cell r="C70" t="str">
            <v>m3</v>
          </cell>
          <cell r="D70">
            <v>1</v>
          </cell>
          <cell r="E70">
            <v>6.02</v>
          </cell>
          <cell r="G70">
            <v>1.24</v>
          </cell>
        </row>
        <row r="71">
          <cell r="A71">
            <v>98</v>
          </cell>
          <cell r="B71" t="str">
            <v>Entibado en zanjas para alcantarillado o agua potable</v>
          </cell>
          <cell r="C71" t="str">
            <v>m2</v>
          </cell>
          <cell r="D71">
            <v>1</v>
          </cell>
          <cell r="E71">
            <v>3.63</v>
          </cell>
          <cell r="G71">
            <v>98.28</v>
          </cell>
        </row>
        <row r="72">
          <cell r="A72">
            <v>99</v>
          </cell>
          <cell r="B72" t="str">
            <v>Pilote de hormigon armado f´c=350kg/cm2</v>
          </cell>
          <cell r="C72" t="str">
            <v>m3</v>
          </cell>
          <cell r="D72">
            <v>1</v>
          </cell>
          <cell r="E72">
            <v>540.94000000000005</v>
          </cell>
          <cell r="G72">
            <v>5.2</v>
          </cell>
        </row>
        <row r="73">
          <cell r="A73">
            <v>100</v>
          </cell>
          <cell r="B73" t="str">
            <v>Relleno con material de nucleo(cascajo)</v>
          </cell>
          <cell r="C73" t="str">
            <v>m3</v>
          </cell>
          <cell r="D73">
            <v>1</v>
          </cell>
          <cell r="E73">
            <v>16.34</v>
          </cell>
          <cell r="G73">
            <v>57.43</v>
          </cell>
        </row>
        <row r="74">
          <cell r="A74">
            <v>101</v>
          </cell>
          <cell r="B74" t="str">
            <v>Relleno compactado de material granular (RIPIO e= 5cm)</v>
          </cell>
          <cell r="C74" t="str">
            <v>m3</v>
          </cell>
          <cell r="D74">
            <v>1</v>
          </cell>
          <cell r="E74">
            <v>17.29</v>
          </cell>
          <cell r="G74">
            <v>9.18</v>
          </cell>
        </row>
        <row r="75">
          <cell r="A75">
            <v>102</v>
          </cell>
          <cell r="B75" t="str">
            <v>Relleno compactado de material granular (CHISPA GRUESA e= 5cm)</v>
          </cell>
          <cell r="C75" t="str">
            <v>M3</v>
          </cell>
          <cell r="D75">
            <v>1</v>
          </cell>
          <cell r="E75">
            <v>25.55</v>
          </cell>
          <cell r="G75">
            <v>41.04</v>
          </cell>
        </row>
        <row r="76">
          <cell r="A76">
            <v>103</v>
          </cell>
          <cell r="B76" t="str">
            <v>Relleno compactado de arena (Drenaje = 1cm)</v>
          </cell>
          <cell r="C76" t="str">
            <v>m3</v>
          </cell>
          <cell r="D76">
            <v>1</v>
          </cell>
          <cell r="E76">
            <v>47.79</v>
          </cell>
          <cell r="G76">
            <v>66.53</v>
          </cell>
        </row>
        <row r="77">
          <cell r="A77">
            <v>104</v>
          </cell>
          <cell r="B77" t="str">
            <v>Conformación de subrasantes (máquina)</v>
          </cell>
          <cell r="C77" t="str">
            <v>m2</v>
          </cell>
          <cell r="D77">
            <v>1</v>
          </cell>
          <cell r="E77">
            <v>3.31</v>
          </cell>
          <cell r="G77">
            <v>31.43</v>
          </cell>
        </row>
        <row r="78">
          <cell r="A78">
            <v>105</v>
          </cell>
          <cell r="B78" t="str">
            <v xml:space="preserve">Desalojo de material con carretilla  </v>
          </cell>
          <cell r="C78" t="str">
            <v>m3</v>
          </cell>
          <cell r="D78">
            <v>1</v>
          </cell>
          <cell r="E78">
            <v>10.71</v>
          </cell>
          <cell r="G78">
            <v>45.15</v>
          </cell>
        </row>
        <row r="79">
          <cell r="A79">
            <v>106</v>
          </cell>
          <cell r="B79" t="str">
            <v xml:space="preserve">Acarreo manual de material petreo en vias empinadas no carrosables </v>
          </cell>
          <cell r="C79" t="str">
            <v>m3</v>
          </cell>
          <cell r="D79">
            <v>1</v>
          </cell>
          <cell r="E79">
            <v>17.850000000000001</v>
          </cell>
          <cell r="G79">
            <v>123.13</v>
          </cell>
        </row>
        <row r="80">
          <cell r="A80">
            <v>107</v>
          </cell>
          <cell r="B80" t="str">
            <v xml:space="preserve">Relleno compactado con cascajo </v>
          </cell>
          <cell r="C80" t="str">
            <v>m3</v>
          </cell>
          <cell r="D80">
            <v>1</v>
          </cell>
          <cell r="E80">
            <v>14.1</v>
          </cell>
          <cell r="G80">
            <v>157.77000000000001</v>
          </cell>
        </row>
        <row r="81">
          <cell r="A81">
            <v>108</v>
          </cell>
          <cell r="B81" t="str">
            <v xml:space="preserve">Relleno compactado con material granular sin finos </v>
          </cell>
          <cell r="C81" t="str">
            <v>m3</v>
          </cell>
          <cell r="D81">
            <v>1</v>
          </cell>
          <cell r="E81">
            <v>29.3</v>
          </cell>
          <cell r="G81">
            <v>99.46</v>
          </cell>
        </row>
        <row r="82">
          <cell r="A82">
            <v>109</v>
          </cell>
          <cell r="B82" t="str">
            <v xml:space="preserve">Relleno núcleo bajo nivel de agua </v>
          </cell>
          <cell r="C82" t="str">
            <v>m3</v>
          </cell>
          <cell r="D82">
            <v>1</v>
          </cell>
          <cell r="E82">
            <v>12.34</v>
          </cell>
          <cell r="G82">
            <v>25.4</v>
          </cell>
        </row>
        <row r="83">
          <cell r="A83">
            <v>110</v>
          </cell>
          <cell r="B83" t="str">
            <v xml:space="preserve">Relleno núcleo sobre nivel de agua </v>
          </cell>
          <cell r="C83" t="str">
            <v>m3</v>
          </cell>
          <cell r="D83">
            <v>1</v>
          </cell>
          <cell r="E83">
            <v>12.02</v>
          </cell>
          <cell r="G83">
            <v>9.59</v>
          </cell>
        </row>
        <row r="84">
          <cell r="A84">
            <v>111</v>
          </cell>
          <cell r="B84" t="str">
            <v xml:space="preserve">Transporte de áridos </v>
          </cell>
          <cell r="C84" t="str">
            <v>m3-km</v>
          </cell>
          <cell r="D84">
            <v>1</v>
          </cell>
          <cell r="E84">
            <v>0.22</v>
          </cell>
          <cell r="G84">
            <v>227.42</v>
          </cell>
        </row>
        <row r="85">
          <cell r="A85">
            <v>112</v>
          </cell>
          <cell r="B85" t="str">
            <v>Relleno sin compactar (Piedra # 4)</v>
          </cell>
          <cell r="C85" t="str">
            <v>m3</v>
          </cell>
          <cell r="D85">
            <v>1</v>
          </cell>
          <cell r="E85">
            <v>19.21</v>
          </cell>
          <cell r="G85">
            <v>7.68</v>
          </cell>
        </row>
        <row r="86">
          <cell r="A86">
            <v>113</v>
          </cell>
          <cell r="B86" t="str">
            <v xml:space="preserve">Sub - base clase 1 </v>
          </cell>
          <cell r="C86" t="str">
            <v>m3</v>
          </cell>
          <cell r="D86">
            <v>1</v>
          </cell>
          <cell r="E86">
            <v>25.11</v>
          </cell>
          <cell r="G86">
            <v>14.56</v>
          </cell>
        </row>
        <row r="87">
          <cell r="A87">
            <v>114</v>
          </cell>
          <cell r="B87" t="str">
            <v xml:space="preserve">Excavación a maquina en conglomerado </v>
          </cell>
          <cell r="C87" t="str">
            <v>m3</v>
          </cell>
          <cell r="D87">
            <v>1</v>
          </cell>
          <cell r="E87">
            <v>2.91</v>
          </cell>
          <cell r="G87">
            <v>7.42</v>
          </cell>
        </row>
        <row r="88">
          <cell r="A88">
            <v>115</v>
          </cell>
          <cell r="B88" t="str">
            <v xml:space="preserve">Excavación a maquina en suelo rocoso </v>
          </cell>
          <cell r="C88" t="str">
            <v>m3</v>
          </cell>
          <cell r="D88">
            <v>1</v>
          </cell>
          <cell r="E88">
            <v>12.18</v>
          </cell>
          <cell r="G88">
            <v>9.7799999999999994</v>
          </cell>
        </row>
        <row r="89">
          <cell r="A89">
            <v>116</v>
          </cell>
          <cell r="B89" t="str">
            <v>Excavacion a mano en conglomerado</v>
          </cell>
          <cell r="C89" t="str">
            <v>m3</v>
          </cell>
          <cell r="D89">
            <v>1</v>
          </cell>
          <cell r="E89">
            <v>14.09</v>
          </cell>
          <cell r="G89">
            <v>15.24</v>
          </cell>
        </row>
        <row r="90">
          <cell r="A90">
            <v>117</v>
          </cell>
          <cell r="B90" t="str">
            <v>Estrato Coraza y salpicadero (W50=4,45 Ton. D50=1,26)</v>
          </cell>
          <cell r="C90" t="str">
            <v>m3</v>
          </cell>
          <cell r="D90">
            <v>1</v>
          </cell>
          <cell r="E90">
            <v>25.72</v>
          </cell>
          <cell r="G90">
            <v>43.23</v>
          </cell>
        </row>
        <row r="91">
          <cell r="A91">
            <v>118</v>
          </cell>
          <cell r="B91" t="str">
            <v>Material de relleno para estrato intermedio d=0,60m. W=296,8 a 445,2 Kgs</v>
          </cell>
          <cell r="C91" t="str">
            <v>m3</v>
          </cell>
          <cell r="D91">
            <v>1</v>
          </cell>
          <cell r="E91">
            <v>23.48</v>
          </cell>
          <cell r="G91">
            <v>4.5199999999999996</v>
          </cell>
        </row>
        <row r="92">
          <cell r="A92">
            <v>119</v>
          </cell>
          <cell r="B92" t="str">
            <v>Granilla lavada</v>
          </cell>
          <cell r="C92" t="str">
            <v>m3</v>
          </cell>
          <cell r="D92">
            <v>1</v>
          </cell>
          <cell r="E92">
            <v>29.39</v>
          </cell>
          <cell r="G92">
            <v>16.57</v>
          </cell>
        </row>
        <row r="93">
          <cell r="A93">
            <v>120</v>
          </cell>
          <cell r="B93" t="str">
            <v>Piedra coralina</v>
          </cell>
          <cell r="C93" t="str">
            <v>m3</v>
          </cell>
          <cell r="D93">
            <v>1</v>
          </cell>
          <cell r="E93">
            <v>26.04</v>
          </cell>
          <cell r="G93">
            <v>54.21</v>
          </cell>
        </row>
        <row r="94">
          <cell r="A94">
            <v>121</v>
          </cell>
          <cell r="B94" t="str">
            <v>Excavacion y relleno  en enrocado de rompeolas</v>
          </cell>
          <cell r="C94" t="str">
            <v>m3</v>
          </cell>
          <cell r="D94">
            <v>1</v>
          </cell>
          <cell r="E94">
            <v>29.44</v>
          </cell>
          <cell r="G94">
            <v>47.77</v>
          </cell>
        </row>
        <row r="95">
          <cell r="A95">
            <v>122</v>
          </cell>
          <cell r="B95" t="str">
            <v xml:space="preserve">Conformacion de rampas de acceso </v>
          </cell>
          <cell r="C95" t="str">
            <v>m2</v>
          </cell>
          <cell r="D95">
            <v>1</v>
          </cell>
          <cell r="E95">
            <v>1.89</v>
          </cell>
          <cell r="G95">
            <v>15.05</v>
          </cell>
        </row>
        <row r="96">
          <cell r="A96">
            <v>123</v>
          </cell>
          <cell r="B96" t="str">
            <v>Evacuacion de aguas lluvias en plataforma</v>
          </cell>
          <cell r="C96" t="str">
            <v>dia</v>
          </cell>
          <cell r="D96">
            <v>1</v>
          </cell>
          <cell r="E96">
            <v>19.32</v>
          </cell>
          <cell r="G96">
            <v>26.55</v>
          </cell>
        </row>
        <row r="97">
          <cell r="A97">
            <v>124</v>
          </cell>
          <cell r="B97" t="str">
            <v>Conformacion de plataforma a mano</v>
          </cell>
          <cell r="C97" t="str">
            <v>m2</v>
          </cell>
          <cell r="D97">
            <v>1</v>
          </cell>
          <cell r="E97">
            <v>2.02</v>
          </cell>
          <cell r="G97">
            <v>2.11</v>
          </cell>
        </row>
        <row r="98">
          <cell r="A98">
            <v>125</v>
          </cell>
          <cell r="B98" t="str">
            <v>Arena minada en es el sitio del proyecto  para estructuras menores</v>
          </cell>
          <cell r="C98" t="str">
            <v>m3</v>
          </cell>
          <cell r="D98">
            <v>1</v>
          </cell>
          <cell r="E98">
            <v>11.87</v>
          </cell>
          <cell r="G98">
            <v>3.08</v>
          </cell>
        </row>
        <row r="99">
          <cell r="A99">
            <v>126</v>
          </cell>
          <cell r="B99" t="str">
            <v>Excavación para anclajes y recolección de piedras</v>
          </cell>
          <cell r="C99" t="str">
            <v>u</v>
          </cell>
          <cell r="D99">
            <v>1</v>
          </cell>
          <cell r="E99">
            <v>44.18</v>
          </cell>
          <cell r="G99">
            <v>4.2699999999999996</v>
          </cell>
        </row>
        <row r="100">
          <cell r="A100">
            <v>127</v>
          </cell>
          <cell r="B100" t="str">
            <v>Excavación para poste de hormigon y recolección de piedra</v>
          </cell>
          <cell r="C100" t="str">
            <v>u</v>
          </cell>
          <cell r="D100">
            <v>1</v>
          </cell>
          <cell r="E100">
            <v>39.76</v>
          </cell>
          <cell r="G100">
            <v>4.43</v>
          </cell>
        </row>
        <row r="101">
          <cell r="A101">
            <v>128</v>
          </cell>
          <cell r="B101" t="str">
            <v xml:space="preserve">Relleno para estrato intermedio </v>
          </cell>
          <cell r="C101" t="str">
            <v>m3</v>
          </cell>
          <cell r="D101">
            <v>1</v>
          </cell>
          <cell r="E101">
            <v>11.44</v>
          </cell>
          <cell r="G101">
            <v>16.53</v>
          </cell>
        </row>
        <row r="102">
          <cell r="A102">
            <v>129</v>
          </cell>
          <cell r="B102" t="str">
            <v>Excavacion sin clasificacion manual incluye desalojo</v>
          </cell>
          <cell r="C102" t="str">
            <v>m3</v>
          </cell>
          <cell r="D102">
            <v>1</v>
          </cell>
          <cell r="E102">
            <v>11.64</v>
          </cell>
          <cell r="G102">
            <v>21.47</v>
          </cell>
        </row>
        <row r="103">
          <cell r="A103">
            <v>130</v>
          </cell>
          <cell r="G103">
            <v>12.54</v>
          </cell>
        </row>
        <row r="104">
          <cell r="A104">
            <v>131</v>
          </cell>
          <cell r="G104">
            <v>2.23</v>
          </cell>
        </row>
        <row r="105">
          <cell r="A105">
            <v>132</v>
          </cell>
          <cell r="G105">
            <v>121.69</v>
          </cell>
        </row>
        <row r="106">
          <cell r="A106">
            <v>133</v>
          </cell>
          <cell r="G106">
            <v>25.99</v>
          </cell>
        </row>
        <row r="107">
          <cell r="A107">
            <v>134</v>
          </cell>
          <cell r="G107">
            <v>71.400000000000006</v>
          </cell>
        </row>
        <row r="108">
          <cell r="G108">
            <v>39.880000000000003</v>
          </cell>
        </row>
        <row r="109">
          <cell r="G109">
            <v>75.25</v>
          </cell>
        </row>
        <row r="110">
          <cell r="G110">
            <v>51.22</v>
          </cell>
        </row>
        <row r="111">
          <cell r="B111" t="str">
            <v xml:space="preserve">ESTRUCTURA   </v>
          </cell>
          <cell r="G111">
            <v>16.59</v>
          </cell>
        </row>
        <row r="112">
          <cell r="A112">
            <v>301</v>
          </cell>
          <cell r="B112" t="str">
            <v>Acero de refuerzo en varillas corrugadas fy=4200 kg/cm2 (provisión, conf y colocación)</v>
          </cell>
          <cell r="C112" t="str">
            <v>kg</v>
          </cell>
          <cell r="D112">
            <v>1</v>
          </cell>
          <cell r="E112">
            <v>1.93</v>
          </cell>
          <cell r="G112">
            <v>13.89</v>
          </cell>
        </row>
        <row r="113">
          <cell r="A113">
            <v>302</v>
          </cell>
          <cell r="B113" t="str">
            <v>Acero estructural (provisión y montaje)</v>
          </cell>
          <cell r="C113" t="str">
            <v>kg</v>
          </cell>
          <cell r="D113">
            <v>1</v>
          </cell>
          <cell r="E113">
            <v>3.69</v>
          </cell>
          <cell r="G113">
            <v>7.32</v>
          </cell>
        </row>
        <row r="114">
          <cell r="A114">
            <v>303</v>
          </cell>
          <cell r="B114" t="str">
            <v>Alfeizer bajo ventana F`c=210kg/cm2 incluye acero de refuerzo</v>
          </cell>
          <cell r="C114" t="str">
            <v>m</v>
          </cell>
          <cell r="D114">
            <v>1</v>
          </cell>
          <cell r="E114">
            <v>13.89</v>
          </cell>
          <cell r="G114">
            <v>5.85</v>
          </cell>
        </row>
        <row r="115">
          <cell r="A115">
            <v>304</v>
          </cell>
          <cell r="B115" t="str">
            <v>Borde de losa en hormigón 210kg/cm2 bajo antepecho</v>
          </cell>
          <cell r="C115" t="str">
            <v>m</v>
          </cell>
          <cell r="D115">
            <v>1</v>
          </cell>
          <cell r="E115">
            <v>18.93</v>
          </cell>
          <cell r="G115">
            <v>1.64</v>
          </cell>
        </row>
        <row r="116">
          <cell r="A116">
            <v>305</v>
          </cell>
          <cell r="B116" t="str">
            <v>Columnetas 10 x 20 cm (2Ø 10 + 1Ø8 c/20 cm.)</v>
          </cell>
          <cell r="C116" t="str">
            <v>m</v>
          </cell>
          <cell r="D116">
            <v>1</v>
          </cell>
          <cell r="E116">
            <v>13.36</v>
          </cell>
          <cell r="G116">
            <v>0.62</v>
          </cell>
        </row>
        <row r="117">
          <cell r="A117">
            <v>306</v>
          </cell>
          <cell r="B117" t="str">
            <v>Dinteles 10 x 20 cm (2Ø 10 + 1Ø8 c/20 cm.)</v>
          </cell>
          <cell r="C117" t="str">
            <v>m</v>
          </cell>
          <cell r="D117">
            <v>1</v>
          </cell>
          <cell r="E117">
            <v>13.36</v>
          </cell>
          <cell r="G117">
            <v>90.83</v>
          </cell>
        </row>
        <row r="118">
          <cell r="A118">
            <v>307</v>
          </cell>
          <cell r="B118" t="str">
            <v>Alivianamiento para losa de 15cm</v>
          </cell>
          <cell r="C118" t="str">
            <v>u</v>
          </cell>
          <cell r="D118">
            <v>1</v>
          </cell>
          <cell r="E118">
            <v>0.43</v>
          </cell>
          <cell r="G118">
            <v>13.07</v>
          </cell>
        </row>
        <row r="119">
          <cell r="A119">
            <v>308</v>
          </cell>
          <cell r="B119" t="str">
            <v>Alivianamiento para losa de 20cm</v>
          </cell>
          <cell r="C119" t="str">
            <v>u</v>
          </cell>
          <cell r="D119">
            <v>1</v>
          </cell>
          <cell r="E119">
            <v>0.51</v>
          </cell>
          <cell r="G119">
            <v>0.56999999999999995</v>
          </cell>
        </row>
        <row r="120">
          <cell r="A120">
            <v>309</v>
          </cell>
          <cell r="B120" t="str">
            <v>Alivianamiento para losa de 25cm</v>
          </cell>
          <cell r="C120" t="str">
            <v>u</v>
          </cell>
          <cell r="D120">
            <v>1</v>
          </cell>
          <cell r="E120">
            <v>0.66</v>
          </cell>
          <cell r="G120">
            <v>1.1200000000000001</v>
          </cell>
        </row>
        <row r="121">
          <cell r="A121">
            <v>310</v>
          </cell>
          <cell r="B121" t="str">
            <v>Hormigón ciclópeo  f 'c= 180 kg/cm2 (Inc. Encofrado)H.S 60% P. 40%</v>
          </cell>
          <cell r="C121" t="str">
            <v>m3</v>
          </cell>
          <cell r="D121">
            <v>1</v>
          </cell>
          <cell r="E121">
            <v>107.72</v>
          </cell>
          <cell r="G121">
            <v>1.41</v>
          </cell>
        </row>
        <row r="122">
          <cell r="A122">
            <v>311</v>
          </cell>
          <cell r="B122" t="str">
            <v>Hormigón para cisterna f´c=240kg/cm2 Inc. Encofrado</v>
          </cell>
          <cell r="C122" t="str">
            <v>m3</v>
          </cell>
          <cell r="D122">
            <v>1</v>
          </cell>
          <cell r="E122">
            <v>278.12</v>
          </cell>
          <cell r="G122">
            <v>2.56</v>
          </cell>
        </row>
        <row r="123">
          <cell r="A123">
            <v>312</v>
          </cell>
          <cell r="B123" t="str">
            <v>Hormigón premezclado f'c=240Kg/cm2 (Incluye Encofrado) cadenas</v>
          </cell>
          <cell r="C123" t="str">
            <v>m3</v>
          </cell>
          <cell r="D123">
            <v>1</v>
          </cell>
          <cell r="E123">
            <v>257.41000000000003</v>
          </cell>
          <cell r="G123">
            <v>1.42</v>
          </cell>
        </row>
        <row r="124">
          <cell r="A124">
            <v>313</v>
          </cell>
          <cell r="B124" t="str">
            <v>Hormigón premezclado f'c=240Kg/cm2 (Incluye Encofrado) en columnas</v>
          </cell>
          <cell r="C124" t="str">
            <v>m3</v>
          </cell>
          <cell r="D124">
            <v>1</v>
          </cell>
          <cell r="E124">
            <v>306.91000000000003</v>
          </cell>
          <cell r="G124">
            <v>2.3199999999999998</v>
          </cell>
        </row>
        <row r="125">
          <cell r="A125">
            <v>314</v>
          </cell>
          <cell r="B125" t="str">
            <v xml:space="preserve">Hormigón premezclado f'c=240Kg/cm2 (Incluye Encofrado) losa </v>
          </cell>
          <cell r="C125" t="str">
            <v>m3</v>
          </cell>
          <cell r="D125">
            <v>1</v>
          </cell>
          <cell r="E125">
            <v>281.87</v>
          </cell>
          <cell r="G125">
            <v>1.7</v>
          </cell>
        </row>
        <row r="126">
          <cell r="A126">
            <v>315</v>
          </cell>
          <cell r="B126" t="str">
            <v>Hormigón premezclado f'c=240Kg/cm2 (Incluye Encofrado) muros</v>
          </cell>
          <cell r="C126" t="str">
            <v>m3</v>
          </cell>
          <cell r="D126">
            <v>1</v>
          </cell>
          <cell r="E126">
            <v>289.06</v>
          </cell>
          <cell r="G126">
            <v>4.42</v>
          </cell>
        </row>
        <row r="127">
          <cell r="A127">
            <v>316</v>
          </cell>
          <cell r="B127" t="str">
            <v>Hormigón premezclado f'c=240Kg/cm2 (Incluye Encofrado) vigas</v>
          </cell>
          <cell r="C127" t="str">
            <v>m3</v>
          </cell>
          <cell r="D127">
            <v>1</v>
          </cell>
          <cell r="E127">
            <v>284.02999999999997</v>
          </cell>
          <cell r="G127">
            <v>228.1</v>
          </cell>
        </row>
        <row r="128">
          <cell r="A128">
            <v>317</v>
          </cell>
          <cell r="B128" t="str">
            <v>Hormigón simple en cadena de f´c= 210 kg/cm2 Inc. Encofrado</v>
          </cell>
          <cell r="C128" t="str">
            <v>m3</v>
          </cell>
          <cell r="D128">
            <v>1</v>
          </cell>
          <cell r="E128">
            <v>217.59</v>
          </cell>
          <cell r="G128">
            <v>5.28</v>
          </cell>
        </row>
        <row r="129">
          <cell r="A129">
            <v>318</v>
          </cell>
          <cell r="B129" t="str">
            <v>Hormigón Simple en cadenas  f 'c= 240 kg/cm2 (Inc. Encofrado)</v>
          </cell>
          <cell r="C129" t="str">
            <v>m3</v>
          </cell>
          <cell r="D129">
            <v>1</v>
          </cell>
          <cell r="E129">
            <v>226.64</v>
          </cell>
          <cell r="G129">
            <v>39.07</v>
          </cell>
        </row>
        <row r="130">
          <cell r="A130">
            <v>319</v>
          </cell>
          <cell r="B130" t="str">
            <v>Hormigón simple en columna de f´c= 210 kg/cm2  Inc. Encofrado</v>
          </cell>
          <cell r="C130" t="str">
            <v>m3</v>
          </cell>
          <cell r="D130">
            <v>1</v>
          </cell>
          <cell r="E130">
            <v>245.71</v>
          </cell>
          <cell r="G130">
            <v>68.33</v>
          </cell>
        </row>
        <row r="131">
          <cell r="A131">
            <v>320</v>
          </cell>
          <cell r="B131" t="str">
            <v>Hormigón Simple en columnas f 'c= 240 kg/cm2 (Inc. Encofrado)</v>
          </cell>
          <cell r="C131" t="str">
            <v>m3</v>
          </cell>
          <cell r="D131">
            <v>1</v>
          </cell>
          <cell r="E131">
            <v>255.95</v>
          </cell>
          <cell r="G131">
            <v>10.37</v>
          </cell>
        </row>
        <row r="132">
          <cell r="A132">
            <v>321</v>
          </cell>
          <cell r="B132" t="str">
            <v>Hormigón simple en escalera F´c=240kg/cm2 (incluye encofrado)</v>
          </cell>
          <cell r="C132" t="str">
            <v>m3</v>
          </cell>
          <cell r="D132">
            <v>1</v>
          </cell>
          <cell r="E132">
            <v>277.76</v>
          </cell>
          <cell r="G132">
            <v>261.7</v>
          </cell>
        </row>
        <row r="133">
          <cell r="A133">
            <v>322</v>
          </cell>
          <cell r="B133" t="str">
            <v>Hormigón Simple en losa  f 'c= 240 kg/cm2 (Inc. Encofrado)</v>
          </cell>
          <cell r="C133" t="str">
            <v>m3</v>
          </cell>
          <cell r="D133">
            <v>1</v>
          </cell>
          <cell r="E133">
            <v>269.42</v>
          </cell>
          <cell r="G133">
            <v>23.21</v>
          </cell>
        </row>
        <row r="134">
          <cell r="A134">
            <v>323</v>
          </cell>
          <cell r="B134" t="str">
            <v>Hormigón simple en losa f´c= 210 kg/cm2 Inc. Encofrado</v>
          </cell>
          <cell r="C134" t="str">
            <v>m3</v>
          </cell>
          <cell r="D134">
            <v>1</v>
          </cell>
          <cell r="E134">
            <v>260.38</v>
          </cell>
          <cell r="G134">
            <v>14.89</v>
          </cell>
        </row>
        <row r="135">
          <cell r="A135">
            <v>324</v>
          </cell>
          <cell r="B135" t="str">
            <v>Hormigón Simple en muros  F 'c= 240 kg/cm2 incluye encofrado</v>
          </cell>
          <cell r="C135" t="str">
            <v>m3</v>
          </cell>
          <cell r="D135">
            <v>1</v>
          </cell>
          <cell r="E135">
            <v>250.66</v>
          </cell>
          <cell r="G135">
            <v>7.12</v>
          </cell>
        </row>
        <row r="136">
          <cell r="A136">
            <v>325</v>
          </cell>
          <cell r="B136" t="str">
            <v>Hormigón simple en plinto de f´c= 210 kg/cm2 Inc. Encofrado</v>
          </cell>
          <cell r="C136" t="str">
            <v>m3</v>
          </cell>
          <cell r="D136">
            <v>1</v>
          </cell>
          <cell r="E136">
            <v>194.89</v>
          </cell>
          <cell r="G136">
            <v>7.78</v>
          </cell>
        </row>
        <row r="137">
          <cell r="A137">
            <v>326</v>
          </cell>
          <cell r="B137" t="str">
            <v>Hormigón Simple en plintos f 'c= 240 kg/cm2 (Inc. Encofrado)</v>
          </cell>
          <cell r="C137" t="str">
            <v>m3</v>
          </cell>
          <cell r="D137">
            <v>1</v>
          </cell>
          <cell r="E137">
            <v>202.9</v>
          </cell>
          <cell r="G137">
            <v>4.0999999999999996</v>
          </cell>
        </row>
        <row r="138">
          <cell r="A138">
            <v>327</v>
          </cell>
          <cell r="B138" t="str">
            <v>Hormigón Simple en Replantillo  f 'c= 140 kg/cm2</v>
          </cell>
          <cell r="C138" t="str">
            <v>m3</v>
          </cell>
          <cell r="D138">
            <v>1</v>
          </cell>
          <cell r="E138">
            <v>105.47</v>
          </cell>
          <cell r="G138">
            <v>8.93</v>
          </cell>
        </row>
        <row r="139">
          <cell r="A139">
            <v>328</v>
          </cell>
          <cell r="B139" t="str">
            <v>Hormigón Simple en replantillo  H.S 180  kg/cm2</v>
          </cell>
          <cell r="C139" t="str">
            <v>m3</v>
          </cell>
          <cell r="D139">
            <v>1</v>
          </cell>
          <cell r="E139">
            <v>124.1</v>
          </cell>
          <cell r="G139">
            <v>4.5199999999999996</v>
          </cell>
        </row>
        <row r="140">
          <cell r="A140">
            <v>329</v>
          </cell>
          <cell r="B140" t="str">
            <v>Hormigón simple en viga de f´c= 210 kg/cm2 Inc. Encofrado</v>
          </cell>
          <cell r="C140" t="str">
            <v>m3</v>
          </cell>
          <cell r="D140">
            <v>1</v>
          </cell>
          <cell r="E140">
            <v>249.72</v>
          </cell>
          <cell r="G140">
            <v>4.45</v>
          </cell>
        </row>
        <row r="141">
          <cell r="A141">
            <v>330</v>
          </cell>
          <cell r="B141" t="str">
            <v>Hormigón Simple en vigas  f 'c= 240 kg/cm2 incluye encofrado</v>
          </cell>
          <cell r="C141" t="str">
            <v>m3</v>
          </cell>
          <cell r="D141">
            <v>1</v>
          </cell>
          <cell r="E141">
            <v>258.77</v>
          </cell>
          <cell r="G141">
            <v>7.5</v>
          </cell>
        </row>
        <row r="142">
          <cell r="A142">
            <v>331</v>
          </cell>
          <cell r="B142" t="str">
            <v>Hormigón Simple en vigas de cimentación F 'c= 240 kg/cm2 incluye encofrado</v>
          </cell>
          <cell r="C142" t="str">
            <v>m3</v>
          </cell>
          <cell r="D142">
            <v>1</v>
          </cell>
          <cell r="E142">
            <v>251.39</v>
          </cell>
          <cell r="G142">
            <v>34.21</v>
          </cell>
        </row>
        <row r="143">
          <cell r="A143">
            <v>332</v>
          </cell>
          <cell r="B143" t="str">
            <v>Malla electrosoldada R-283 (6.10)</v>
          </cell>
          <cell r="C143" t="str">
            <v>m2</v>
          </cell>
          <cell r="D143">
            <v>1</v>
          </cell>
          <cell r="E143">
            <v>7.64</v>
          </cell>
          <cell r="G143">
            <v>20.59</v>
          </cell>
        </row>
        <row r="144">
          <cell r="A144">
            <v>333</v>
          </cell>
          <cell r="B144" t="str">
            <v>Malla electrosoldada R-131 (5.15)</v>
          </cell>
          <cell r="C144" t="str">
            <v>m2</v>
          </cell>
          <cell r="D144">
            <v>1</v>
          </cell>
          <cell r="E144">
            <v>4.2</v>
          </cell>
          <cell r="G144">
            <v>20.73</v>
          </cell>
        </row>
        <row r="145">
          <cell r="A145">
            <v>334</v>
          </cell>
          <cell r="B145" t="str">
            <v>Malla electrosoldada R-188 (6.15)</v>
          </cell>
          <cell r="C145" t="str">
            <v>m2</v>
          </cell>
          <cell r="D145">
            <v>1</v>
          </cell>
          <cell r="E145">
            <v>5.59</v>
          </cell>
          <cell r="G145">
            <v>9.6999999999999993</v>
          </cell>
        </row>
        <row r="146">
          <cell r="A146">
            <v>335</v>
          </cell>
          <cell r="B146" t="str">
            <v>Malla electrosoldada</v>
          </cell>
          <cell r="C146" t="str">
            <v>kg</v>
          </cell>
          <cell r="D146">
            <v>1</v>
          </cell>
          <cell r="E146">
            <v>2.0699999999999998</v>
          </cell>
          <cell r="G146">
            <v>15.9</v>
          </cell>
        </row>
        <row r="147">
          <cell r="A147">
            <v>336</v>
          </cell>
          <cell r="B147" t="str">
            <v>Mesón de hormigón armado</v>
          </cell>
          <cell r="C147" t="str">
            <v>m</v>
          </cell>
          <cell r="D147">
            <v>1</v>
          </cell>
          <cell r="E147">
            <v>26.98</v>
          </cell>
          <cell r="G147">
            <v>23.15</v>
          </cell>
        </row>
        <row r="148">
          <cell r="A148">
            <v>337</v>
          </cell>
          <cell r="B148" t="str">
            <v>Pozo de ascensor de hormigón f´c=280 kg/cm2 (incluye encofrado)</v>
          </cell>
          <cell r="C148" t="str">
            <v>m3</v>
          </cell>
          <cell r="D148">
            <v>1</v>
          </cell>
          <cell r="E148">
            <v>301.05</v>
          </cell>
          <cell r="G148">
            <v>142.4</v>
          </cell>
        </row>
        <row r="149">
          <cell r="A149">
            <v>338</v>
          </cell>
          <cell r="B149" t="str">
            <v>Pata para mesones</v>
          </cell>
          <cell r="C149" t="str">
            <v>u</v>
          </cell>
          <cell r="D149">
            <v>1</v>
          </cell>
          <cell r="E149">
            <v>7.24</v>
          </cell>
          <cell r="G149">
            <v>209.87</v>
          </cell>
        </row>
        <row r="150">
          <cell r="A150">
            <v>339</v>
          </cell>
          <cell r="B150" t="str">
            <v>Malla electrosoldada 15x15x4mm</v>
          </cell>
          <cell r="C150" t="str">
            <v>m2</v>
          </cell>
          <cell r="D150">
            <v>1</v>
          </cell>
          <cell r="E150">
            <v>3.01</v>
          </cell>
          <cell r="G150">
            <v>18.53</v>
          </cell>
        </row>
        <row r="151">
          <cell r="A151">
            <v>340</v>
          </cell>
          <cell r="B151" t="str">
            <v>Hormigón Simple en muros  F 'c= 210 kg/cm2 incluye encofrado</v>
          </cell>
          <cell r="C151" t="str">
            <v>m3</v>
          </cell>
          <cell r="D151">
            <v>1</v>
          </cell>
          <cell r="E151">
            <v>236.85</v>
          </cell>
          <cell r="G151">
            <v>70.150000000000006</v>
          </cell>
        </row>
        <row r="152">
          <cell r="A152">
            <v>341</v>
          </cell>
          <cell r="B152" t="str">
            <v>Hormigón armado en Dinteles F´c=210kg/cm2 15 x 10 cm x1,20m(2Ø 12 + 1Ø8 c/20 cm.)</v>
          </cell>
          <cell r="C152" t="str">
            <v>u</v>
          </cell>
          <cell r="D152">
            <v>1</v>
          </cell>
          <cell r="E152">
            <v>13.78</v>
          </cell>
          <cell r="G152">
            <v>1.1000000000000001</v>
          </cell>
        </row>
        <row r="153">
          <cell r="A153">
            <v>342</v>
          </cell>
          <cell r="B153" t="str">
            <v>Hormigón armado en riostras F´c=210kg/cm2 15 x 10 cm (2Ø 12 + 1Ø8 c/20 cm.)</v>
          </cell>
          <cell r="C153" t="str">
            <v>m</v>
          </cell>
          <cell r="D153">
            <v>1</v>
          </cell>
          <cell r="E153">
            <v>14.34</v>
          </cell>
          <cell r="G153">
            <v>1.86</v>
          </cell>
        </row>
        <row r="154">
          <cell r="A154">
            <v>343</v>
          </cell>
          <cell r="B154" t="str">
            <v>Malla electrosoldada M (10.15)</v>
          </cell>
          <cell r="C154" t="str">
            <v>m2</v>
          </cell>
          <cell r="D154">
            <v>1</v>
          </cell>
          <cell r="E154">
            <v>13.81</v>
          </cell>
          <cell r="G154">
            <v>2.5299999999999998</v>
          </cell>
        </row>
        <row r="155">
          <cell r="A155">
            <v>344</v>
          </cell>
          <cell r="B155" t="str">
            <v>Placa metálica de 6mm</v>
          </cell>
          <cell r="C155" t="str">
            <v>u</v>
          </cell>
          <cell r="D155">
            <v>1</v>
          </cell>
          <cell r="E155">
            <v>19.79</v>
          </cell>
          <cell r="G155">
            <v>7.76</v>
          </cell>
        </row>
        <row r="156">
          <cell r="A156">
            <v>345</v>
          </cell>
          <cell r="B156" t="str">
            <v>Estructura de madera según detalle</v>
          </cell>
          <cell r="C156" t="str">
            <v>m2</v>
          </cell>
          <cell r="D156">
            <v>1</v>
          </cell>
          <cell r="E156">
            <v>12.32</v>
          </cell>
          <cell r="G156">
            <v>5.8</v>
          </cell>
        </row>
        <row r="157">
          <cell r="A157">
            <v>346</v>
          </cell>
          <cell r="B157" t="str">
            <v>Placa colaborante DECK metálico 0,65mm</v>
          </cell>
          <cell r="C157" t="str">
            <v>m2</v>
          </cell>
          <cell r="D157">
            <v>1</v>
          </cell>
          <cell r="E157">
            <v>17.29</v>
          </cell>
          <cell r="G157">
            <v>15.91</v>
          </cell>
        </row>
        <row r="158">
          <cell r="A158">
            <v>347</v>
          </cell>
          <cell r="B158" t="str">
            <v>Placa colaborante DECK metálico 0,75mm</v>
          </cell>
          <cell r="C158" t="str">
            <v>m2</v>
          </cell>
          <cell r="D158">
            <v>1</v>
          </cell>
          <cell r="E158">
            <v>23.26</v>
          </cell>
          <cell r="G158">
            <v>18.04</v>
          </cell>
        </row>
        <row r="159">
          <cell r="A159">
            <v>348</v>
          </cell>
          <cell r="B159" t="str">
            <v>Malla electrosoldada M (8.15)</v>
          </cell>
          <cell r="C159" t="str">
            <v>m2</v>
          </cell>
          <cell r="D159">
            <v>1</v>
          </cell>
          <cell r="E159">
            <v>9.18</v>
          </cell>
          <cell r="G159">
            <v>83.39</v>
          </cell>
        </row>
        <row r="160">
          <cell r="A160">
            <v>349</v>
          </cell>
          <cell r="B160" t="str">
            <v>Hormigón Simple en losa Cimentacion o con DECK f 'c= 240 kg/cm2 (Encofrado lateral)</v>
          </cell>
          <cell r="C160" t="str">
            <v>m3</v>
          </cell>
          <cell r="D160">
            <v>1</v>
          </cell>
          <cell r="E160">
            <v>207.01</v>
          </cell>
          <cell r="G160">
            <v>2.81</v>
          </cell>
        </row>
        <row r="161">
          <cell r="A161">
            <v>350</v>
          </cell>
          <cell r="B161" t="str">
            <v>Vigas de madera colorado contra polilla</v>
          </cell>
          <cell r="C161" t="str">
            <v>m</v>
          </cell>
          <cell r="D161">
            <v>1</v>
          </cell>
          <cell r="E161">
            <v>12</v>
          </cell>
          <cell r="G161">
            <v>33.57</v>
          </cell>
        </row>
        <row r="162">
          <cell r="A162">
            <v>351</v>
          </cell>
          <cell r="B162" t="str">
            <v xml:space="preserve">Rampas peatonales con malla R-64 </v>
          </cell>
          <cell r="C162" t="str">
            <v>m2</v>
          </cell>
          <cell r="D162">
            <v>1</v>
          </cell>
          <cell r="E162">
            <v>25.72</v>
          </cell>
          <cell r="G162">
            <v>11.32</v>
          </cell>
        </row>
        <row r="163">
          <cell r="A163">
            <v>352</v>
          </cell>
          <cell r="B163" t="str">
            <v>malla M 3,5 15 (6.25x2,40)</v>
          </cell>
          <cell r="C163" t="str">
            <v>m2</v>
          </cell>
          <cell r="D163">
            <v>1</v>
          </cell>
          <cell r="E163">
            <v>2.2599999999999998</v>
          </cell>
          <cell r="G163">
            <v>2.85</v>
          </cell>
        </row>
        <row r="164">
          <cell r="A164">
            <v>353</v>
          </cell>
          <cell r="B164" t="str">
            <v>Hormigón simple en escalera F´c=210kg/cm2 (incluye encofrado)</v>
          </cell>
          <cell r="C164" t="str">
            <v>m3</v>
          </cell>
          <cell r="D164">
            <v>1</v>
          </cell>
          <cell r="E164">
            <v>268.70999999999998</v>
          </cell>
          <cell r="G164">
            <v>0.36</v>
          </cell>
        </row>
        <row r="165">
          <cell r="A165">
            <v>354</v>
          </cell>
          <cell r="B165" t="str">
            <v>Hormigón armado estructura de templete cívico incluye. Tubo y polea</v>
          </cell>
          <cell r="C165" t="str">
            <v>u</v>
          </cell>
          <cell r="D165">
            <v>1</v>
          </cell>
          <cell r="E165">
            <v>558.55999999999995</v>
          </cell>
          <cell r="G165">
            <v>0.28000000000000003</v>
          </cell>
        </row>
        <row r="166">
          <cell r="A166">
            <v>355</v>
          </cell>
          <cell r="B166" t="str">
            <v>Entramado de bambú tecnificado en cubierta</v>
          </cell>
          <cell r="C166" t="str">
            <v>m2</v>
          </cell>
          <cell r="D166">
            <v>1</v>
          </cell>
          <cell r="E166">
            <v>26.9</v>
          </cell>
          <cell r="G166">
            <v>2.14</v>
          </cell>
        </row>
        <row r="167">
          <cell r="A167">
            <v>356</v>
          </cell>
          <cell r="B167" t="str">
            <v>Empernado galvanizado en estructura</v>
          </cell>
          <cell r="C167" t="str">
            <v>u</v>
          </cell>
          <cell r="D167">
            <v>1</v>
          </cell>
          <cell r="E167">
            <v>2.63</v>
          </cell>
          <cell r="G167">
            <v>1.46</v>
          </cell>
        </row>
        <row r="168">
          <cell r="A168">
            <v>357</v>
          </cell>
          <cell r="B168" t="str">
            <v>Junta estructural de construcción</v>
          </cell>
          <cell r="C168" t="str">
            <v>m</v>
          </cell>
          <cell r="D168">
            <v>1</v>
          </cell>
          <cell r="E168">
            <v>10.34</v>
          </cell>
          <cell r="G168">
            <v>10.37</v>
          </cell>
        </row>
        <row r="169">
          <cell r="A169">
            <v>358</v>
          </cell>
          <cell r="B169" t="str">
            <v>Hormigón Simple en vigas de cimentación F 'c= 210 kg/cm2 incluye encofrado</v>
          </cell>
          <cell r="C169" t="str">
            <v>M3</v>
          </cell>
          <cell r="D169">
            <v>1</v>
          </cell>
          <cell r="E169">
            <v>242.35</v>
          </cell>
          <cell r="G169">
            <v>99.63</v>
          </cell>
        </row>
        <row r="170">
          <cell r="A170">
            <v>359</v>
          </cell>
          <cell r="B170" t="str">
            <v>Malla de alambre galvanizada en estructura</v>
          </cell>
          <cell r="C170" t="str">
            <v>m2</v>
          </cell>
          <cell r="D170">
            <v>1</v>
          </cell>
          <cell r="E170">
            <v>5.76</v>
          </cell>
          <cell r="G170">
            <v>1.27</v>
          </cell>
        </row>
        <row r="171">
          <cell r="A171">
            <v>360</v>
          </cell>
          <cell r="B171" t="str">
            <v>Casetón plástico recuperable (15 veces) 40x40x15 cms.</v>
          </cell>
          <cell r="C171" t="str">
            <v>u</v>
          </cell>
          <cell r="D171">
            <v>1</v>
          </cell>
          <cell r="E171">
            <v>0.91</v>
          </cell>
          <cell r="G171">
            <v>16.34</v>
          </cell>
        </row>
        <row r="172">
          <cell r="A172">
            <v>361</v>
          </cell>
          <cell r="B172" t="str">
            <v>Anclaje con epóxido para diafragma ø10, perforación 12mm</v>
          </cell>
          <cell r="C172" t="str">
            <v>u</v>
          </cell>
          <cell r="D172">
            <v>1</v>
          </cell>
          <cell r="E172">
            <v>11.43</v>
          </cell>
          <cell r="G172">
            <v>40.61</v>
          </cell>
        </row>
        <row r="173">
          <cell r="A173">
            <v>362</v>
          </cell>
          <cell r="B173" t="str">
            <v>Hormigón Simple en plintos f 'c= 280 kg/cm2 (Inc. Encofrado)</v>
          </cell>
          <cell r="C173" t="str">
            <v>m3</v>
          </cell>
          <cell r="D173">
            <v>1</v>
          </cell>
          <cell r="E173">
            <v>226.26</v>
          </cell>
          <cell r="G173">
            <v>9.84</v>
          </cell>
        </row>
        <row r="174">
          <cell r="A174">
            <v>363</v>
          </cell>
          <cell r="B174" t="str">
            <v>Hormigón Simple en cadenas  f 'c= 280 kg/cm2 (Inc. Encofrado)</v>
          </cell>
          <cell r="C174" t="str">
            <v>m3</v>
          </cell>
          <cell r="D174">
            <v>1</v>
          </cell>
          <cell r="E174">
            <v>233.66</v>
          </cell>
          <cell r="G174">
            <v>14.93</v>
          </cell>
        </row>
        <row r="175">
          <cell r="A175">
            <v>364</v>
          </cell>
          <cell r="B175" t="str">
            <v>Hormigón simple en columna de f´c= 280 kg/cm2  Inc. Encofrado</v>
          </cell>
          <cell r="C175" t="str">
            <v>m3</v>
          </cell>
          <cell r="D175">
            <v>1</v>
          </cell>
          <cell r="E175">
            <v>273.45999999999998</v>
          </cell>
          <cell r="G175">
            <v>33.32</v>
          </cell>
        </row>
        <row r="176">
          <cell r="A176">
            <v>365</v>
          </cell>
          <cell r="B176" t="str">
            <v>Hormigón Simple en vigas  f 'c= 280 kg/cm2 incluye encofrado</v>
          </cell>
          <cell r="C176" t="str">
            <v>m3</v>
          </cell>
          <cell r="D176">
            <v>1</v>
          </cell>
          <cell r="E176">
            <v>253.1</v>
          </cell>
          <cell r="G176">
            <v>15.24</v>
          </cell>
        </row>
        <row r="177">
          <cell r="A177">
            <v>366</v>
          </cell>
          <cell r="B177" t="str">
            <v>Losa pretensada doble T F´c=400Kg/cm2 e=6cm incluye montaje</v>
          </cell>
          <cell r="C177" t="str">
            <v>m2</v>
          </cell>
          <cell r="D177">
            <v>1</v>
          </cell>
          <cell r="E177">
            <v>75.040000000000006</v>
          </cell>
          <cell r="G177">
            <v>13.18</v>
          </cell>
        </row>
        <row r="178">
          <cell r="A178">
            <v>367</v>
          </cell>
          <cell r="B178" t="str">
            <v>Topping en cubierta f´c=280kg/cm2 e=6cm incluye encofrado</v>
          </cell>
          <cell r="C178" t="str">
            <v>m2</v>
          </cell>
          <cell r="D178">
            <v>1</v>
          </cell>
          <cell r="E178">
            <v>12.48</v>
          </cell>
          <cell r="G178">
            <v>6.39</v>
          </cell>
        </row>
        <row r="179">
          <cell r="A179">
            <v>368</v>
          </cell>
          <cell r="B179" t="str">
            <v>Malla electrosoldada R-131 (5.5-15)</v>
          </cell>
          <cell r="C179" t="str">
            <v>m2</v>
          </cell>
          <cell r="D179">
            <v>1</v>
          </cell>
          <cell r="E179">
            <v>4.74</v>
          </cell>
          <cell r="G179">
            <v>13.5</v>
          </cell>
        </row>
        <row r="180">
          <cell r="A180">
            <v>369</v>
          </cell>
          <cell r="B180" t="str">
            <v>Hormigón Simple en losa maciza f 'c= 280 kg/cm2 (Inc. Encofrado)</v>
          </cell>
          <cell r="C180" t="str">
            <v>m3</v>
          </cell>
          <cell r="D180">
            <v>1</v>
          </cell>
          <cell r="E180">
            <v>293.70999999999998</v>
          </cell>
          <cell r="G180">
            <v>13.5</v>
          </cell>
        </row>
        <row r="181">
          <cell r="A181">
            <v>370</v>
          </cell>
          <cell r="B181" t="str">
            <v>Hormigón Simple en losa  f 'c= 240 kg/cm2 ( Encofrado lateral)</v>
          </cell>
          <cell r="C181" t="str">
            <v>m3</v>
          </cell>
          <cell r="D181">
            <v>1</v>
          </cell>
          <cell r="E181">
            <v>185.5</v>
          </cell>
          <cell r="G181">
            <v>16.07</v>
          </cell>
        </row>
        <row r="182">
          <cell r="A182">
            <v>371</v>
          </cell>
          <cell r="B182" t="str">
            <v>Hormigón simple en losa f´c= 210 kg/cm2  Encofrado lateral</v>
          </cell>
          <cell r="C182" t="str">
            <v>m3</v>
          </cell>
          <cell r="D182">
            <v>1</v>
          </cell>
          <cell r="E182">
            <v>172.51</v>
          </cell>
          <cell r="G182">
            <v>25.46</v>
          </cell>
        </row>
        <row r="183">
          <cell r="A183">
            <v>372</v>
          </cell>
          <cell r="B183" t="str">
            <v xml:space="preserve">Hormigón simple en base tanques de f´c= 210 kg/cm2 </v>
          </cell>
          <cell r="C183" t="str">
            <v>m3</v>
          </cell>
          <cell r="D183">
            <v>1</v>
          </cell>
          <cell r="E183">
            <v>141.87</v>
          </cell>
          <cell r="G183">
            <v>5.81</v>
          </cell>
        </row>
        <row r="184">
          <cell r="A184">
            <v>373</v>
          </cell>
          <cell r="B184" t="str">
            <v xml:space="preserve">Hormigón simple en plataforma base de f´c= 210 kg/cm2 </v>
          </cell>
          <cell r="C184" t="str">
            <v>m3</v>
          </cell>
          <cell r="D184">
            <v>1</v>
          </cell>
          <cell r="E184">
            <v>183.99</v>
          </cell>
          <cell r="G184">
            <v>7.72</v>
          </cell>
        </row>
        <row r="185">
          <cell r="A185">
            <v>374</v>
          </cell>
          <cell r="B185" t="str">
            <v>Muro de gaviones calibre No. 12</v>
          </cell>
          <cell r="C185" t="str">
            <v>m3</v>
          </cell>
          <cell r="D185">
            <v>1</v>
          </cell>
          <cell r="E185">
            <v>86.28</v>
          </cell>
          <cell r="G185">
            <v>152.11000000000001</v>
          </cell>
        </row>
        <row r="186">
          <cell r="A186">
            <v>375</v>
          </cell>
          <cell r="B186" t="str">
            <v>Junta de construcción con espumafón</v>
          </cell>
          <cell r="C186" t="str">
            <v>m2</v>
          </cell>
          <cell r="D186">
            <v>1</v>
          </cell>
          <cell r="E186">
            <v>1.99</v>
          </cell>
          <cell r="G186">
            <v>0.84</v>
          </cell>
        </row>
        <row r="187">
          <cell r="A187">
            <v>376</v>
          </cell>
          <cell r="B187" t="str">
            <v>Sello Junta de construcción con material bituminoso</v>
          </cell>
          <cell r="C187" t="str">
            <v>m</v>
          </cell>
          <cell r="D187">
            <v>1</v>
          </cell>
          <cell r="E187">
            <v>2.76</v>
          </cell>
          <cell r="G187">
            <v>500</v>
          </cell>
        </row>
        <row r="188">
          <cell r="A188">
            <v>377</v>
          </cell>
          <cell r="B188" t="str">
            <v>Pernos expansivos ø 5/8"x3"</v>
          </cell>
          <cell r="C188" t="str">
            <v>u</v>
          </cell>
          <cell r="D188">
            <v>1</v>
          </cell>
          <cell r="E188">
            <v>4.8499999999999996</v>
          </cell>
          <cell r="G188">
            <v>60</v>
          </cell>
        </row>
        <row r="189">
          <cell r="A189">
            <v>378</v>
          </cell>
          <cell r="B189" t="str">
            <v xml:space="preserve">Hormigón Simple  f 'c= 240 kg/cm2 </v>
          </cell>
          <cell r="C189" t="str">
            <v>m3</v>
          </cell>
          <cell r="D189">
            <v>1</v>
          </cell>
          <cell r="E189">
            <v>153.32</v>
          </cell>
          <cell r="G189">
            <v>2.0460000000000003</v>
          </cell>
        </row>
        <row r="190">
          <cell r="A190">
            <v>379</v>
          </cell>
          <cell r="B190" t="str">
            <v xml:space="preserve">Hormigón simple  f´c= 210 kg/cm2 </v>
          </cell>
          <cell r="C190" t="str">
            <v>m3</v>
          </cell>
          <cell r="D190">
            <v>1</v>
          </cell>
          <cell r="E190">
            <v>144.28</v>
          </cell>
        </row>
        <row r="191">
          <cell r="A191">
            <v>380</v>
          </cell>
          <cell r="B191" t="str">
            <v>Hormigón simple  f´c= 180 kg/cm2 sin Encofrado</v>
          </cell>
          <cell r="C191" t="str">
            <v>m3</v>
          </cell>
          <cell r="D191">
            <v>1</v>
          </cell>
          <cell r="E191">
            <v>103.44</v>
          </cell>
        </row>
        <row r="192">
          <cell r="A192">
            <v>381</v>
          </cell>
          <cell r="B192" t="str">
            <v>Hormigón F´c=210kg/cm2 en riostras</v>
          </cell>
          <cell r="C192" t="str">
            <v>m3</v>
          </cell>
          <cell r="D192">
            <v>1</v>
          </cell>
          <cell r="E192">
            <v>214.58</v>
          </cell>
        </row>
        <row r="193">
          <cell r="A193">
            <v>382</v>
          </cell>
          <cell r="B193" t="str">
            <v>Pérgolas de madera de 10x20</v>
          </cell>
          <cell r="C193" t="str">
            <v>u</v>
          </cell>
          <cell r="D193">
            <v>1</v>
          </cell>
          <cell r="E193">
            <v>17.38</v>
          </cell>
        </row>
        <row r="194">
          <cell r="A194">
            <v>383</v>
          </cell>
          <cell r="B194" t="str">
            <v>Hormigón lanzado f'c=240Kg/cm2 inc. Malla</v>
          </cell>
          <cell r="C194" t="str">
            <v>m2</v>
          </cell>
          <cell r="D194">
            <v>1</v>
          </cell>
          <cell r="E194">
            <v>21.9</v>
          </cell>
        </row>
        <row r="195">
          <cell r="A195">
            <v>384</v>
          </cell>
          <cell r="B195" t="str">
            <v>Hormigón Simple en anillo tanque agua potable  F 'c= 240 kg/cm2 incluye encofrado</v>
          </cell>
          <cell r="C195" t="str">
            <v>m3</v>
          </cell>
          <cell r="D195">
            <v>1</v>
          </cell>
          <cell r="E195">
            <v>271.49</v>
          </cell>
        </row>
        <row r="196">
          <cell r="A196">
            <v>385</v>
          </cell>
          <cell r="B196" t="str">
            <v>Hormigón simple en canal de AALL (0,4x0,15x0,08m) de f´c= 210 kg/cm2 Inc. Encofrado</v>
          </cell>
          <cell r="C196" t="str">
            <v>m</v>
          </cell>
          <cell r="D196">
            <v>1</v>
          </cell>
          <cell r="E196">
            <v>29.07</v>
          </cell>
        </row>
        <row r="197">
          <cell r="A197">
            <v>386</v>
          </cell>
          <cell r="B197" t="str">
            <v>Junta de neopreno de 150mm x250mm</v>
          </cell>
          <cell r="C197" t="str">
            <v>u</v>
          </cell>
          <cell r="D197">
            <v>1</v>
          </cell>
          <cell r="E197">
            <v>1.3</v>
          </cell>
        </row>
        <row r="198">
          <cell r="A198">
            <v>387</v>
          </cell>
          <cell r="B198" t="str">
            <v>Junta de neopreno de 150mmx1000mm</v>
          </cell>
          <cell r="C198" t="str">
            <v>u</v>
          </cell>
          <cell r="D198">
            <v>1</v>
          </cell>
          <cell r="E198">
            <v>1.93</v>
          </cell>
        </row>
        <row r="199">
          <cell r="A199">
            <v>388</v>
          </cell>
          <cell r="B199" t="str">
            <v>Hormigón para cisterna f´c=210kg/cm2 Inc. Encofrado</v>
          </cell>
          <cell r="C199" t="str">
            <v>m3</v>
          </cell>
          <cell r="D199">
            <v>1</v>
          </cell>
          <cell r="E199">
            <v>288.17</v>
          </cell>
        </row>
        <row r="200">
          <cell r="A200">
            <v>389</v>
          </cell>
          <cell r="B200" t="str">
            <v>Hormigón para pozo f´c=210kg/cm2 Inc. Encofrado</v>
          </cell>
          <cell r="C200" t="str">
            <v>m3</v>
          </cell>
          <cell r="D200">
            <v>1</v>
          </cell>
          <cell r="E200">
            <v>257.06</v>
          </cell>
        </row>
        <row r="201">
          <cell r="A201">
            <v>390</v>
          </cell>
          <cell r="B201" t="str">
            <v>Anclaje con aditivo RE-500 perno Hilti 5"x16mm</v>
          </cell>
          <cell r="C201" t="str">
            <v>u</v>
          </cell>
          <cell r="D201">
            <v>1</v>
          </cell>
          <cell r="E201">
            <v>8.49</v>
          </cell>
        </row>
        <row r="202">
          <cell r="A202">
            <v>391</v>
          </cell>
          <cell r="B202" t="str">
            <v xml:space="preserve">Placa metálica </v>
          </cell>
          <cell r="C202" t="str">
            <v>kg</v>
          </cell>
          <cell r="D202">
            <v>1</v>
          </cell>
          <cell r="E202">
            <v>3.98</v>
          </cell>
        </row>
        <row r="203">
          <cell r="A203">
            <v>392</v>
          </cell>
          <cell r="B203" t="str">
            <v>Hormigón Simple  f 'c= 240 kg/cm2 con aditivo expansor (GROUT)</v>
          </cell>
          <cell r="C203" t="str">
            <v>m3</v>
          </cell>
          <cell r="D203">
            <v>1</v>
          </cell>
          <cell r="E203">
            <v>123.83</v>
          </cell>
        </row>
        <row r="204">
          <cell r="A204">
            <v>393</v>
          </cell>
          <cell r="B204" t="str">
            <v>Limpieza, desoxidación, y pintura de placas de 0,20x0,20</v>
          </cell>
          <cell r="C204" t="str">
            <v>u</v>
          </cell>
          <cell r="D204">
            <v>1</v>
          </cell>
          <cell r="E204">
            <v>1.28</v>
          </cell>
        </row>
        <row r="205">
          <cell r="A205">
            <v>394</v>
          </cell>
          <cell r="B205" t="str">
            <v>Columnetas y dinteles 15 x 20 cm</v>
          </cell>
          <cell r="C205" t="str">
            <v>m</v>
          </cell>
          <cell r="D205">
            <v>1</v>
          </cell>
          <cell r="E205">
            <v>13.53</v>
          </cell>
        </row>
        <row r="206">
          <cell r="A206">
            <v>395</v>
          </cell>
          <cell r="B206" t="str">
            <v>Construcción de canal de drenaje diseño en "V"</v>
          </cell>
          <cell r="C206" t="str">
            <v>m</v>
          </cell>
          <cell r="D206">
            <v>1</v>
          </cell>
          <cell r="E206">
            <v>19.93</v>
          </cell>
        </row>
        <row r="207">
          <cell r="A207">
            <v>396</v>
          </cell>
          <cell r="B207" t="str">
            <v>Hormigón premezclado f'c=210Kg/cm2 (Incluye Encofrado) cadenas</v>
          </cell>
          <cell r="C207" t="str">
            <v>m3</v>
          </cell>
          <cell r="D207">
            <v>1</v>
          </cell>
          <cell r="E207">
            <v>238.28</v>
          </cell>
        </row>
        <row r="208">
          <cell r="A208">
            <v>397</v>
          </cell>
          <cell r="B208" t="str">
            <v>Hormigón premezclado f'c=210Kg/cm2 (Incluye Encofrado) en columnas</v>
          </cell>
          <cell r="C208" t="str">
            <v>m3</v>
          </cell>
          <cell r="D208">
            <v>1</v>
          </cell>
          <cell r="E208">
            <v>267.70999999999998</v>
          </cell>
        </row>
        <row r="209">
          <cell r="A209">
            <v>398</v>
          </cell>
          <cell r="B209" t="str">
            <v xml:space="preserve">Hormigón premezclado f'c=210Kg/cm2 (Incluye Encofrado) losa </v>
          </cell>
          <cell r="C209" t="str">
            <v>m3</v>
          </cell>
          <cell r="D209">
            <v>1</v>
          </cell>
          <cell r="E209">
            <v>272.43</v>
          </cell>
        </row>
        <row r="210">
          <cell r="A210">
            <v>399</v>
          </cell>
          <cell r="B210" t="str">
            <v>Hormigón premezclado f'c=210Kg/cm2 (Incluye Encofrado) muros</v>
          </cell>
          <cell r="C210" t="str">
            <v>m3</v>
          </cell>
          <cell r="D210">
            <v>1</v>
          </cell>
          <cell r="E210">
            <v>263.87</v>
          </cell>
        </row>
        <row r="211">
          <cell r="A211">
            <v>400</v>
          </cell>
          <cell r="B211" t="str">
            <v>Hormigón premezclado f'c=210Kg/cm2 (Incluye Encofrado) vigas</v>
          </cell>
          <cell r="C211" t="str">
            <v>m3</v>
          </cell>
          <cell r="D211">
            <v>1</v>
          </cell>
          <cell r="E211">
            <v>256.17</v>
          </cell>
        </row>
        <row r="212">
          <cell r="A212">
            <v>401</v>
          </cell>
          <cell r="B212" t="str">
            <v>Hormigón Simple en zapatas F 'c= 240 kg/cm2 incluye encofrado</v>
          </cell>
          <cell r="C212" t="str">
            <v>m3</v>
          </cell>
          <cell r="D212">
            <v>1</v>
          </cell>
          <cell r="E212">
            <v>251.39</v>
          </cell>
        </row>
        <row r="213">
          <cell r="A213">
            <v>402</v>
          </cell>
          <cell r="B213" t="str">
            <v>Hormigón armado en riostras F´c=210kg/cm2 10 x 10 cm (2Ø 12 + 1Ø8 c/20 cm.)</v>
          </cell>
          <cell r="C213" t="str">
            <v>m</v>
          </cell>
          <cell r="D213">
            <v>1</v>
          </cell>
          <cell r="E213">
            <v>13.88</v>
          </cell>
        </row>
        <row r="214">
          <cell r="A214">
            <v>403</v>
          </cell>
          <cell r="B214" t="str">
            <v>Hormigón armado en riostras F´c=210kg/cm2 15 x 15 cm (2Ø 12 + 1Ø8 c/20 cm.)</v>
          </cell>
          <cell r="C214" t="str">
            <v>m</v>
          </cell>
          <cell r="D214">
            <v>1</v>
          </cell>
          <cell r="E214">
            <v>15.02</v>
          </cell>
        </row>
        <row r="215">
          <cell r="A215">
            <v>404</v>
          </cell>
          <cell r="B215" t="str">
            <v>Dado de hormigon simple fc= 210kg/cm2</v>
          </cell>
          <cell r="C215" t="str">
            <v>m3</v>
          </cell>
          <cell r="D215">
            <v>1</v>
          </cell>
          <cell r="E215">
            <v>231.77</v>
          </cell>
        </row>
        <row r="216">
          <cell r="A216">
            <v>405</v>
          </cell>
          <cell r="B216" t="str">
            <v>Dado de hormigon simple fc= 240kg/cm2</v>
          </cell>
          <cell r="C216" t="str">
            <v>m3</v>
          </cell>
          <cell r="D216">
            <v>1</v>
          </cell>
          <cell r="E216">
            <v>240.81</v>
          </cell>
        </row>
        <row r="217">
          <cell r="A217">
            <v>406</v>
          </cell>
          <cell r="B217" t="str">
            <v>Vigas de madera de eucalipto de 12x4cm</v>
          </cell>
          <cell r="C217" t="str">
            <v>m</v>
          </cell>
          <cell r="D217">
            <v>1</v>
          </cell>
          <cell r="E217">
            <v>13.21</v>
          </cell>
        </row>
        <row r="218">
          <cell r="A218">
            <v>407</v>
          </cell>
          <cell r="B218" t="str">
            <v>Vigas de madera de eucalipto inmunizada de 0,12x0,12x2,3m</v>
          </cell>
          <cell r="C218" t="str">
            <v>m</v>
          </cell>
          <cell r="D218">
            <v>1</v>
          </cell>
          <cell r="E218">
            <v>37</v>
          </cell>
        </row>
        <row r="219">
          <cell r="A219">
            <v>408</v>
          </cell>
          <cell r="B219" t="str">
            <v>Columna de madera dura de eucalipto inmunizada 0,08x0,04x1,20m</v>
          </cell>
          <cell r="C219" t="str">
            <v>u</v>
          </cell>
          <cell r="D219">
            <v>1</v>
          </cell>
          <cell r="E219">
            <v>22.8</v>
          </cell>
        </row>
        <row r="220">
          <cell r="A220">
            <v>409</v>
          </cell>
          <cell r="B220" t="str">
            <v>Hormigón Simple en columnas de portones f 'c= 240 kg/cm2 (Inc. Encofrado)</v>
          </cell>
          <cell r="C220" t="str">
            <v>m3</v>
          </cell>
          <cell r="D220">
            <v>1</v>
          </cell>
          <cell r="E220">
            <v>223.94</v>
          </cell>
        </row>
        <row r="221">
          <cell r="A221">
            <v>410</v>
          </cell>
          <cell r="B221" t="str">
            <v>Hormigón F´c=240kg/cm2 en riostras</v>
          </cell>
          <cell r="C221" t="str">
            <v>m3</v>
          </cell>
          <cell r="D221">
            <v>1</v>
          </cell>
          <cell r="E221">
            <v>223.63</v>
          </cell>
        </row>
        <row r="222">
          <cell r="A222">
            <v>411</v>
          </cell>
          <cell r="B222" t="str">
            <v>Hormigon para cabezales de columnas 210Kg/cm2</v>
          </cell>
          <cell r="C222" t="str">
            <v>m3</v>
          </cell>
          <cell r="D222">
            <v>1</v>
          </cell>
          <cell r="E222">
            <v>200.16</v>
          </cell>
        </row>
        <row r="223">
          <cell r="A223">
            <v>412</v>
          </cell>
          <cell r="B223" t="str">
            <v>Hormigon para cabezales de columnas 240Kg/cm2</v>
          </cell>
          <cell r="C223" t="str">
            <v>m3</v>
          </cell>
          <cell r="D223">
            <v>1</v>
          </cell>
          <cell r="E223">
            <v>209.2</v>
          </cell>
        </row>
        <row r="224">
          <cell r="A224">
            <v>413</v>
          </cell>
          <cell r="B224" t="str">
            <v>Vigas de madera rolliza sin corteza d=15cm( incluye descortezado, inmunizado secado y transp.)</v>
          </cell>
          <cell r="C224" t="str">
            <v>m</v>
          </cell>
          <cell r="D224">
            <v>1</v>
          </cell>
          <cell r="E224">
            <v>23.32</v>
          </cell>
        </row>
        <row r="225">
          <cell r="A225">
            <v>414</v>
          </cell>
          <cell r="B225" t="str">
            <v>Pilotes pre barrenados de H.A. H=4mt</v>
          </cell>
          <cell r="C225" t="str">
            <v>u</v>
          </cell>
          <cell r="D225">
            <v>1</v>
          </cell>
          <cell r="E225">
            <v>388.56</v>
          </cell>
        </row>
        <row r="226">
          <cell r="A226">
            <v>415</v>
          </cell>
          <cell r="B226" t="str">
            <v>Pilotes pre barrenados de H.A. H=7,5m  d=0,30m</v>
          </cell>
          <cell r="C226" t="str">
            <v>u</v>
          </cell>
          <cell r="D226">
            <v>1</v>
          </cell>
          <cell r="E226">
            <v>482.54</v>
          </cell>
        </row>
        <row r="227">
          <cell r="A227">
            <v>416</v>
          </cell>
          <cell r="B227" t="str">
            <v>Vigas de madera rolliza sin corteza d=30cm( incluye descortezado, inmunizado secado y transp.)</v>
          </cell>
          <cell r="C227" t="str">
            <v>m</v>
          </cell>
          <cell r="D227">
            <v>1</v>
          </cell>
          <cell r="E227">
            <v>37.299999999999997</v>
          </cell>
        </row>
        <row r="228">
          <cell r="A228">
            <v>417</v>
          </cell>
          <cell r="B228" t="str">
            <v>Vigas de madera rolliza sin corteza d=20cm( incluye descortezado, inmunizado secado y transp.)</v>
          </cell>
          <cell r="C228" t="str">
            <v>m</v>
          </cell>
          <cell r="D228">
            <v>1</v>
          </cell>
          <cell r="E228">
            <v>27.69</v>
          </cell>
        </row>
        <row r="229">
          <cell r="A229">
            <v>418</v>
          </cell>
          <cell r="B229" t="str">
            <v>Placa de anclaje 8mm ASTM A-36</v>
          </cell>
          <cell r="C229" t="str">
            <v>u</v>
          </cell>
          <cell r="D229">
            <v>1</v>
          </cell>
          <cell r="E229">
            <v>22.07</v>
          </cell>
        </row>
        <row r="230">
          <cell r="A230">
            <v>419</v>
          </cell>
          <cell r="B230" t="str">
            <v>Varillas sin fin acero galvanizado de ø12mm (incluye tuercas y anillos)</v>
          </cell>
          <cell r="C230" t="str">
            <v>m</v>
          </cell>
          <cell r="D230">
            <v>1</v>
          </cell>
          <cell r="E230">
            <v>7.47</v>
          </cell>
        </row>
        <row r="231">
          <cell r="A231">
            <v>420</v>
          </cell>
          <cell r="B231" t="str">
            <v>Montaje e instalacion de piso puente 30m</v>
          </cell>
          <cell r="C231" t="str">
            <v>m2</v>
          </cell>
          <cell r="D231">
            <v>1</v>
          </cell>
          <cell r="E231">
            <v>24</v>
          </cell>
        </row>
        <row r="232">
          <cell r="A232">
            <v>421</v>
          </cell>
          <cell r="B232" t="str">
            <v>Pilotes pre barrenados de H.A. H=6m  d=0,30m</v>
          </cell>
          <cell r="C232" t="str">
            <v>u</v>
          </cell>
          <cell r="D232">
            <v>1</v>
          </cell>
          <cell r="E232">
            <v>482.54</v>
          </cell>
        </row>
        <row r="233">
          <cell r="A233">
            <v>422</v>
          </cell>
          <cell r="B233" t="str">
            <v>Ducto de hormigon F´c=240kg/cm2</v>
          </cell>
          <cell r="C233" t="str">
            <v>m3</v>
          </cell>
          <cell r="D233">
            <v>1</v>
          </cell>
          <cell r="E233">
            <v>222.06</v>
          </cell>
        </row>
        <row r="234">
          <cell r="A234">
            <v>423</v>
          </cell>
          <cell r="B234" t="str">
            <v>Vigas de madera rolliza sin corteza d=25cm( incluye descortezado, inmunizado secado y transp.)</v>
          </cell>
          <cell r="C234" t="str">
            <v>m</v>
          </cell>
          <cell r="D234">
            <v>1</v>
          </cell>
          <cell r="E234">
            <v>31.66</v>
          </cell>
        </row>
        <row r="235">
          <cell r="A235">
            <v>424</v>
          </cell>
          <cell r="B235" t="str">
            <v>Malla electrosoldada de 4x10mm</v>
          </cell>
          <cell r="C235" t="str">
            <v>m2</v>
          </cell>
          <cell r="D235">
            <v>1</v>
          </cell>
          <cell r="E235">
            <v>4.58</v>
          </cell>
        </row>
        <row r="236">
          <cell r="A236">
            <v>425</v>
          </cell>
          <cell r="B236" t="str">
            <v>Estructura de madera Teca de 14x7cm</v>
          </cell>
          <cell r="C236" t="str">
            <v>m</v>
          </cell>
          <cell r="D236">
            <v>1</v>
          </cell>
          <cell r="E236">
            <v>13.43</v>
          </cell>
        </row>
        <row r="237">
          <cell r="A237">
            <v>426</v>
          </cell>
          <cell r="B237" t="str">
            <v>Correas de madera de Teca 7x7cm</v>
          </cell>
          <cell r="C237" t="str">
            <v>m</v>
          </cell>
          <cell r="D237">
            <v>1</v>
          </cell>
          <cell r="E237">
            <v>6.49</v>
          </cell>
        </row>
        <row r="238">
          <cell r="A238">
            <v>427</v>
          </cell>
          <cell r="B238" t="str">
            <v xml:space="preserve">Reforzamiento cerchas con placas metalicas </v>
          </cell>
          <cell r="C238" t="str">
            <v>kg</v>
          </cell>
          <cell r="D238">
            <v>1</v>
          </cell>
          <cell r="E238">
            <v>3.86</v>
          </cell>
        </row>
        <row r="239">
          <cell r="A239">
            <v>428</v>
          </cell>
          <cell r="B239" t="str">
            <v xml:space="preserve">Asfalto </v>
          </cell>
          <cell r="C239" t="str">
            <v>m2</v>
          </cell>
          <cell r="D239">
            <v>1</v>
          </cell>
          <cell r="E239">
            <v>3.44</v>
          </cell>
        </row>
        <row r="240">
          <cell r="A240">
            <v>429</v>
          </cell>
          <cell r="B240" t="str">
            <v>Hormigon F´c=280kg/cm2</v>
          </cell>
          <cell r="C240" t="str">
            <v>m3</v>
          </cell>
          <cell r="D240">
            <v>1</v>
          </cell>
          <cell r="E240">
            <v>176.18</v>
          </cell>
        </row>
        <row r="241">
          <cell r="A241">
            <v>430</v>
          </cell>
          <cell r="B241" t="str">
            <v>Hormigon premezlado f´c=350kg/cm2 incluye curador</v>
          </cell>
          <cell r="C241" t="str">
            <v>m3</v>
          </cell>
          <cell r="D241">
            <v>1</v>
          </cell>
          <cell r="E241">
            <v>230.39</v>
          </cell>
        </row>
        <row r="242">
          <cell r="A242">
            <v>431</v>
          </cell>
          <cell r="B242" t="str">
            <v>Carpeta asfaltica</v>
          </cell>
          <cell r="C242" t="str">
            <v>m3</v>
          </cell>
          <cell r="D242">
            <v>1</v>
          </cell>
          <cell r="E242">
            <v>113.83</v>
          </cell>
        </row>
        <row r="243">
          <cell r="A243">
            <v>432</v>
          </cell>
          <cell r="B243" t="str">
            <v>Malla electrosoldada R-196 (5x10)</v>
          </cell>
          <cell r="C243" t="str">
            <v>m2</v>
          </cell>
          <cell r="D243">
            <v>1</v>
          </cell>
          <cell r="E243">
            <v>5.87</v>
          </cell>
        </row>
        <row r="244">
          <cell r="A244">
            <v>433</v>
          </cell>
          <cell r="B244" t="str">
            <v>Losa de puente de hormigon armado f´c=210kg/cm2</v>
          </cell>
          <cell r="C244" t="str">
            <v>m3</v>
          </cell>
          <cell r="D244">
            <v>1</v>
          </cell>
          <cell r="E244">
            <v>335.71</v>
          </cell>
        </row>
        <row r="245">
          <cell r="A245">
            <v>434</v>
          </cell>
          <cell r="B245" t="str">
            <v>Hormigón Simple en muros  F 'c= 280 kg/cm2 incluye encofrado</v>
          </cell>
          <cell r="C245" t="str">
            <v>m3</v>
          </cell>
          <cell r="D245">
            <v>1</v>
          </cell>
          <cell r="E245">
            <v>299.08</v>
          </cell>
        </row>
        <row r="246">
          <cell r="A246">
            <v>435</v>
          </cell>
          <cell r="B246" t="str">
            <v>Losa de hormigon con deck 0,75mm y hormigon premezclado 280kg/cm2</v>
          </cell>
          <cell r="C246" t="str">
            <v>m2</v>
          </cell>
          <cell r="D246">
            <v>1</v>
          </cell>
          <cell r="E246">
            <v>46.31</v>
          </cell>
        </row>
        <row r="247">
          <cell r="A247">
            <v>436</v>
          </cell>
          <cell r="B247" t="str">
            <v>Hormigon 280K/cm2 para puente con encofrado metalico en muelle de islas(material en barcaza)</v>
          </cell>
          <cell r="C247" t="str">
            <v>m3</v>
          </cell>
          <cell r="D247">
            <v>1</v>
          </cell>
          <cell r="E247">
            <v>292.77999999999997</v>
          </cell>
        </row>
        <row r="248">
          <cell r="A248">
            <v>437</v>
          </cell>
          <cell r="B248" t="str">
            <v>Cable tensor de 16mm</v>
          </cell>
          <cell r="C248" t="str">
            <v>m</v>
          </cell>
          <cell r="D248">
            <v>1</v>
          </cell>
          <cell r="E248">
            <v>45.17</v>
          </cell>
        </row>
        <row r="249">
          <cell r="A249">
            <v>438</v>
          </cell>
          <cell r="B249" t="str">
            <v>Hormigon de losa en muelle de islas f´c=280kg/cm2(mater. En barcaza)</v>
          </cell>
          <cell r="C249" t="str">
            <v>m3</v>
          </cell>
          <cell r="D249">
            <v>1</v>
          </cell>
          <cell r="E249">
            <v>291.42</v>
          </cell>
        </row>
        <row r="250">
          <cell r="A250">
            <v>439</v>
          </cell>
          <cell r="B250" t="str">
            <v>Acero de refuerzo en varillas corrugadas en muelles de islas  fy=4200 kg/cm2 (provisión, conf y colocación) llevado en barcaza</v>
          </cell>
          <cell r="C250" t="str">
            <v>kg</v>
          </cell>
          <cell r="D250">
            <v>1</v>
          </cell>
          <cell r="E250">
            <v>2.4900000000000002</v>
          </cell>
        </row>
        <row r="251">
          <cell r="A251">
            <v>440</v>
          </cell>
          <cell r="B251" t="str">
            <v>Hormigón Simple en muros de muelles de islas  F 'c= 280 kg/cm2 incluye encofrado</v>
          </cell>
          <cell r="C251" t="str">
            <v>m3</v>
          </cell>
          <cell r="D251">
            <v>1</v>
          </cell>
          <cell r="E251">
            <v>320.55</v>
          </cell>
        </row>
        <row r="252">
          <cell r="A252">
            <v>441</v>
          </cell>
          <cell r="B252" t="str">
            <v>Acero estructural (provisión y montaje) en puente mecanico</v>
          </cell>
          <cell r="C252" t="str">
            <v>kg</v>
          </cell>
          <cell r="D252">
            <v>1</v>
          </cell>
          <cell r="E252">
            <v>4.17</v>
          </cell>
        </row>
        <row r="253">
          <cell r="A253">
            <v>442</v>
          </cell>
          <cell r="B253" t="str">
            <v>Pilote monotubo de 1220mm en muelles (acero)</v>
          </cell>
          <cell r="C253" t="str">
            <v>m</v>
          </cell>
          <cell r="D253">
            <v>1</v>
          </cell>
          <cell r="E253">
            <v>3386.88</v>
          </cell>
        </row>
        <row r="254">
          <cell r="A254">
            <v>443</v>
          </cell>
          <cell r="B254" t="str">
            <v xml:space="preserve">Hormigón premezclado f'c=280Kg/cm2  en losa de muelle </v>
          </cell>
          <cell r="C254" t="str">
            <v>m3</v>
          </cell>
          <cell r="D254">
            <v>1</v>
          </cell>
          <cell r="E254">
            <v>281.89</v>
          </cell>
        </row>
        <row r="255">
          <cell r="A255">
            <v>444</v>
          </cell>
          <cell r="B255" t="str">
            <v>Pilotes de hormigon de 50x50 L= 21m</v>
          </cell>
          <cell r="C255" t="str">
            <v>m</v>
          </cell>
          <cell r="D255">
            <v>1</v>
          </cell>
          <cell r="E255">
            <v>135.69</v>
          </cell>
        </row>
        <row r="256">
          <cell r="A256">
            <v>445</v>
          </cell>
          <cell r="B256" t="str">
            <v>Hincado de pilotes prefabricados de hormigon 50x50cm incluye descabezado</v>
          </cell>
          <cell r="C256" t="str">
            <v>m</v>
          </cell>
          <cell r="D256">
            <v>1</v>
          </cell>
          <cell r="E256">
            <v>85.63</v>
          </cell>
        </row>
        <row r="257">
          <cell r="A257">
            <v>446</v>
          </cell>
          <cell r="B257" t="str">
            <v>Hormigon simple f´c =280kg/cm2 incluye encofrado para badenes(canto rodado)</v>
          </cell>
          <cell r="C257" t="str">
            <v>m3</v>
          </cell>
          <cell r="D257">
            <v>1</v>
          </cell>
          <cell r="E257">
            <v>259.7</v>
          </cell>
        </row>
        <row r="258">
          <cell r="A258">
            <v>447</v>
          </cell>
          <cell r="B258" t="str">
            <v>Montaje de vigas</v>
          </cell>
          <cell r="C258" t="str">
            <v>kg</v>
          </cell>
          <cell r="D258">
            <v>1</v>
          </cell>
          <cell r="E258">
            <v>0.83</v>
          </cell>
        </row>
        <row r="259">
          <cell r="A259">
            <v>448</v>
          </cell>
          <cell r="B259" t="str">
            <v>Montaje de losa</v>
          </cell>
          <cell r="C259" t="str">
            <v>m2</v>
          </cell>
          <cell r="D259">
            <v>1</v>
          </cell>
          <cell r="E259">
            <v>25.67</v>
          </cell>
        </row>
        <row r="260">
          <cell r="A260">
            <v>449</v>
          </cell>
          <cell r="B260" t="str">
            <v>Montaje de cabezales</v>
          </cell>
          <cell r="C260" t="str">
            <v>u</v>
          </cell>
          <cell r="D260">
            <v>1</v>
          </cell>
          <cell r="E260">
            <v>1974.25</v>
          </cell>
        </row>
        <row r="261">
          <cell r="A261">
            <v>450</v>
          </cell>
          <cell r="B261" t="str">
            <v>Hormigon en plintos f´c=210kg/cm2 incluye transporte en lancha</v>
          </cell>
          <cell r="C261" t="str">
            <v>m3</v>
          </cell>
          <cell r="D261">
            <v>1</v>
          </cell>
          <cell r="E261">
            <v>351.41</v>
          </cell>
        </row>
        <row r="262">
          <cell r="A262">
            <v>451</v>
          </cell>
          <cell r="B262" t="str">
            <v>Hormigon en cadenas f´c=210kg/cm2 incluye transporte en lancha</v>
          </cell>
          <cell r="C262" t="str">
            <v>m3</v>
          </cell>
          <cell r="D262">
            <v>1</v>
          </cell>
          <cell r="E262">
            <v>404.65</v>
          </cell>
        </row>
        <row r="263">
          <cell r="A263">
            <v>452</v>
          </cell>
          <cell r="B263" t="str">
            <v>Hormigon en columnas f´c=210kg/cm2 incluye transporte en lancha</v>
          </cell>
          <cell r="C263" t="str">
            <v>m3</v>
          </cell>
          <cell r="D263">
            <v>1</v>
          </cell>
          <cell r="E263">
            <v>470.19</v>
          </cell>
        </row>
        <row r="264">
          <cell r="A264">
            <v>453</v>
          </cell>
          <cell r="B264" t="str">
            <v>Hormigon en vigas f´c=210kg/cm2 incluye transporte en lancha</v>
          </cell>
          <cell r="C264" t="str">
            <v>m3</v>
          </cell>
          <cell r="D264">
            <v>1</v>
          </cell>
          <cell r="E264">
            <v>499.14</v>
          </cell>
        </row>
        <row r="265">
          <cell r="A265">
            <v>454</v>
          </cell>
          <cell r="B265" t="str">
            <v>Hormigón ciclópeo  f 'c= 180 kg/cm2 (Inc. Encofrado)H.S 60% P. 40% incluye transporte en lancha</v>
          </cell>
          <cell r="C265" t="str">
            <v>m3</v>
          </cell>
          <cell r="D265">
            <v>1</v>
          </cell>
          <cell r="E265">
            <v>248.28</v>
          </cell>
        </row>
        <row r="266">
          <cell r="A266">
            <v>455</v>
          </cell>
          <cell r="B266" t="str">
            <v>Hormigón Simple en Replantillo  f 'c= 140 kg/cm2 incluye transporte en lancha</v>
          </cell>
          <cell r="C266" t="str">
            <v>m3</v>
          </cell>
          <cell r="D266">
            <v>1</v>
          </cell>
          <cell r="E266">
            <v>245.76</v>
          </cell>
        </row>
        <row r="267">
          <cell r="A267">
            <v>456</v>
          </cell>
          <cell r="B267" t="str">
            <v>Acero de refuerzo en varillas corrugadas fy=4200 kg/cm2 (provisión, conf y colocación) incluye transp. En lancha</v>
          </cell>
          <cell r="C267" t="str">
            <v>kg</v>
          </cell>
          <cell r="D267">
            <v>1</v>
          </cell>
          <cell r="E267">
            <v>2.71</v>
          </cell>
        </row>
        <row r="268">
          <cell r="A268">
            <v>457</v>
          </cell>
          <cell r="B268" t="str">
            <v>Acero estructural (provisión y montaje) incluye transp. En lancha</v>
          </cell>
          <cell r="C268" t="str">
            <v>kg</v>
          </cell>
          <cell r="D268">
            <v>1</v>
          </cell>
          <cell r="E268">
            <v>5.16</v>
          </cell>
        </row>
        <row r="269">
          <cell r="A269">
            <v>458</v>
          </cell>
          <cell r="B269" t="str">
            <v>Mesón de hormigón armado incluy. Transp. En lancha</v>
          </cell>
          <cell r="C269" t="str">
            <v>m</v>
          </cell>
          <cell r="D269">
            <v>1</v>
          </cell>
          <cell r="E269">
            <v>30.11</v>
          </cell>
        </row>
        <row r="270">
          <cell r="A270">
            <v>459</v>
          </cell>
          <cell r="B270" t="str">
            <v>Hormigón armado en riostras F´c=210kg/cm2 15 x 10 cm (2Ø 12 + 1Ø8 c/20 cm.) incluy. Transp. En lancha</v>
          </cell>
          <cell r="C270" t="str">
            <v>m</v>
          </cell>
          <cell r="D270">
            <v>1</v>
          </cell>
          <cell r="E270">
            <v>17.989999999999998</v>
          </cell>
        </row>
        <row r="271">
          <cell r="A271">
            <v>460</v>
          </cell>
          <cell r="B271" t="str">
            <v>Hormigón Simple en losa  f 'c= 240 kg/cm2 (Inc. Encofrado)INCLUY TRANSP. EN LANCHA</v>
          </cell>
          <cell r="C271" t="str">
            <v>m3</v>
          </cell>
          <cell r="D271">
            <v>1</v>
          </cell>
          <cell r="E271">
            <v>282.97000000000003</v>
          </cell>
        </row>
        <row r="272">
          <cell r="A272">
            <v>461</v>
          </cell>
          <cell r="B272" t="str">
            <v>Malla electrosoldada R-131 (5.5-15)INCLUY TRANSP. EN LANCHA</v>
          </cell>
          <cell r="C272" t="str">
            <v>m2</v>
          </cell>
          <cell r="D272">
            <v>1</v>
          </cell>
          <cell r="E272">
            <v>7.66</v>
          </cell>
        </row>
        <row r="273">
          <cell r="A273">
            <v>462</v>
          </cell>
          <cell r="B273" t="str">
            <v>Alivianamiento para losa de 15cm incluye transporte en lancha</v>
          </cell>
          <cell r="C273" t="str">
            <v>u</v>
          </cell>
          <cell r="D273">
            <v>1</v>
          </cell>
          <cell r="E273">
            <v>0.65</v>
          </cell>
        </row>
        <row r="274">
          <cell r="A274">
            <v>463</v>
          </cell>
          <cell r="B274" t="str">
            <v>Malla electrosoldada M (8.15)incluye transporte en lancha</v>
          </cell>
          <cell r="C274" t="str">
            <v>m2</v>
          </cell>
          <cell r="D274">
            <v>1</v>
          </cell>
          <cell r="E274">
            <v>10.36</v>
          </cell>
        </row>
        <row r="275">
          <cell r="A275">
            <v>464</v>
          </cell>
          <cell r="B275" t="str">
            <v>Junta de construcción con espumafón  ancho=0,30 m</v>
          </cell>
          <cell r="C275" t="str">
            <v>ml</v>
          </cell>
          <cell r="D275">
            <v>1</v>
          </cell>
          <cell r="E275">
            <v>0.89</v>
          </cell>
        </row>
        <row r="276">
          <cell r="A276">
            <v>465</v>
          </cell>
          <cell r="B276" t="str">
            <v>Hormigón premezclado en plinto de f´c= 210 kg/cm2 Inc. Encofrado</v>
          </cell>
          <cell r="C276" t="str">
            <v>m3</v>
          </cell>
          <cell r="D276">
            <v>1</v>
          </cell>
          <cell r="E276">
            <v>226.06</v>
          </cell>
        </row>
        <row r="277">
          <cell r="A277">
            <v>466</v>
          </cell>
          <cell r="B277" t="str">
            <v>Hormigón premezclado en plintos f 'c= 240 kg/cm2 (Inc. Encofrado)</v>
          </cell>
          <cell r="C277" t="str">
            <v>m3</v>
          </cell>
          <cell r="D277">
            <v>1</v>
          </cell>
          <cell r="E277">
            <v>235.12</v>
          </cell>
        </row>
        <row r="278">
          <cell r="A278">
            <v>467</v>
          </cell>
          <cell r="B278" t="str">
            <v>Hormigón premezclado en replantillo de f´c= 250 kg/cm2 Inc. Encofrado</v>
          </cell>
          <cell r="C278" t="str">
            <v>m3</v>
          </cell>
          <cell r="D278">
            <v>1</v>
          </cell>
          <cell r="E278">
            <v>125.05</v>
          </cell>
        </row>
        <row r="279">
          <cell r="A279">
            <v>468</v>
          </cell>
          <cell r="B279" t="str">
            <v>Hormigón premezclado en replantillo f 'c= 180 kg/cm2 (Inc. Encofrado)</v>
          </cell>
          <cell r="C279" t="str">
            <v>m3</v>
          </cell>
          <cell r="D279">
            <v>1</v>
          </cell>
          <cell r="E279">
            <v>114.64</v>
          </cell>
        </row>
        <row r="280">
          <cell r="A280">
            <v>469</v>
          </cell>
          <cell r="B280" t="str">
            <v>Hormigón F´c=280kg/cm2 en riostras</v>
          </cell>
          <cell r="C280" t="str">
            <v>m3</v>
          </cell>
          <cell r="D280">
            <v>1</v>
          </cell>
          <cell r="E280">
            <v>244.75</v>
          </cell>
        </row>
        <row r="281">
          <cell r="A281">
            <v>470</v>
          </cell>
          <cell r="B281" t="str">
            <v>Pilotes pretensados 0,65x0,65m f´c=420kg/cm2 (incluye torones)</v>
          </cell>
          <cell r="C281" t="str">
            <v>m</v>
          </cell>
          <cell r="D281">
            <v>1</v>
          </cell>
          <cell r="E281">
            <v>228.08</v>
          </cell>
        </row>
        <row r="282">
          <cell r="A282">
            <v>471</v>
          </cell>
          <cell r="B282" t="str">
            <v>Vigas rurales TEE f´c=420kg/cm2 (40x60cm)</v>
          </cell>
          <cell r="C282" t="str">
            <v>m</v>
          </cell>
          <cell r="D282">
            <v>1</v>
          </cell>
          <cell r="E282">
            <v>87.58</v>
          </cell>
        </row>
        <row r="283">
          <cell r="A283">
            <v>472</v>
          </cell>
          <cell r="B283" t="str">
            <v>Anclaje en roca</v>
          </cell>
          <cell r="C283" t="str">
            <v>m</v>
          </cell>
          <cell r="D283">
            <v>1</v>
          </cell>
          <cell r="E283">
            <v>42.3</v>
          </cell>
        </row>
        <row r="284">
          <cell r="A284">
            <v>473</v>
          </cell>
          <cell r="B284" t="str">
            <v>Defensa de caucho VA 500H L=3,5m (incluye anclaje)</v>
          </cell>
          <cell r="C284" t="str">
            <v>u</v>
          </cell>
          <cell r="D284">
            <v>1</v>
          </cell>
          <cell r="E284">
            <v>6421.4</v>
          </cell>
        </row>
        <row r="285">
          <cell r="A285">
            <v>474</v>
          </cell>
          <cell r="B285" t="str">
            <v>VIGA TIPO DOBLE TEE (1,510 M DE ANCHO)</v>
          </cell>
          <cell r="C285" t="str">
            <v>m</v>
          </cell>
          <cell r="D285">
            <v>1</v>
          </cell>
          <cell r="E285">
            <v>154.19</v>
          </cell>
        </row>
        <row r="286">
          <cell r="A286">
            <v>475</v>
          </cell>
          <cell r="B286" t="str">
            <v xml:space="preserve">Bita de amarre </v>
          </cell>
          <cell r="C286" t="str">
            <v>u</v>
          </cell>
          <cell r="D286">
            <v>1</v>
          </cell>
          <cell r="E286">
            <v>322.74</v>
          </cell>
        </row>
        <row r="287">
          <cell r="A287">
            <v>476</v>
          </cell>
          <cell r="B287" t="str">
            <v>Hincado de pilotes de hormigon armado</v>
          </cell>
          <cell r="C287" t="str">
            <v>m</v>
          </cell>
          <cell r="D287">
            <v>1</v>
          </cell>
          <cell r="E287">
            <v>142.72999999999999</v>
          </cell>
        </row>
        <row r="288">
          <cell r="A288">
            <v>477</v>
          </cell>
          <cell r="B288" t="str">
            <v xml:space="preserve">Izado y traslado de pilote </v>
          </cell>
          <cell r="C288" t="str">
            <v>m</v>
          </cell>
          <cell r="D288">
            <v>1</v>
          </cell>
          <cell r="E288">
            <v>9.73</v>
          </cell>
        </row>
        <row r="289">
          <cell r="A289">
            <v>478</v>
          </cell>
          <cell r="B289" t="str">
            <v>Hormigón para cisterna f´c=280kg/cm2 Inc. Encofrado</v>
          </cell>
          <cell r="C289" t="str">
            <v>m3</v>
          </cell>
          <cell r="D289">
            <v>1</v>
          </cell>
          <cell r="E289">
            <v>300.48</v>
          </cell>
        </row>
        <row r="290">
          <cell r="A290">
            <v>479</v>
          </cell>
          <cell r="B290" t="str">
            <v>Dado de hormigon simple fc= 280kg/cm2</v>
          </cell>
          <cell r="C290" t="str">
            <v>m3</v>
          </cell>
          <cell r="D290">
            <v>1</v>
          </cell>
          <cell r="E290">
            <v>255.21</v>
          </cell>
        </row>
        <row r="291">
          <cell r="A291">
            <v>480</v>
          </cell>
          <cell r="B291" t="str">
            <v xml:space="preserve">Prebarrenado </v>
          </cell>
          <cell r="C291" t="str">
            <v>m</v>
          </cell>
          <cell r="D291">
            <v>1</v>
          </cell>
          <cell r="E291">
            <v>692.95</v>
          </cell>
        </row>
        <row r="292">
          <cell r="A292">
            <v>481</v>
          </cell>
          <cell r="B292" t="str">
            <v>Acero estructural (provisión y montaje) incluye sandblasting</v>
          </cell>
          <cell r="C292" t="str">
            <v>kg</v>
          </cell>
          <cell r="D292">
            <v>1</v>
          </cell>
          <cell r="E292">
            <v>4.5</v>
          </cell>
        </row>
        <row r="293">
          <cell r="A293">
            <v>482</v>
          </cell>
          <cell r="B293" t="str">
            <v>Hormigón premezclado f'c=280Kg/cm2 (Incluye Encofrado) vigas</v>
          </cell>
          <cell r="C293" t="str">
            <v>m3</v>
          </cell>
          <cell r="D293">
            <v>1</v>
          </cell>
          <cell r="E293">
            <v>283.75</v>
          </cell>
        </row>
        <row r="294">
          <cell r="A294">
            <v>483</v>
          </cell>
          <cell r="B294" t="str">
            <v>Hormigón premezclado f'c=280Kg/cm2 (Incluye Encofrado) en columnas</v>
          </cell>
          <cell r="C294" t="str">
            <v>m3</v>
          </cell>
          <cell r="D294">
            <v>1</v>
          </cell>
          <cell r="E294">
            <v>299.82</v>
          </cell>
        </row>
        <row r="295">
          <cell r="A295">
            <v>484</v>
          </cell>
          <cell r="B295" t="str">
            <v>Hormigón premezclado f'c=280Kg/cm2 (Incluye Encofrado) en plintos</v>
          </cell>
          <cell r="C295" t="str">
            <v>m3</v>
          </cell>
          <cell r="D295">
            <v>1</v>
          </cell>
          <cell r="E295">
            <v>246.58</v>
          </cell>
        </row>
        <row r="296">
          <cell r="A296">
            <v>485</v>
          </cell>
          <cell r="B296" t="str">
            <v>Hormigón premezclado f'c=280Kg/cm2 (Incluye Encofrado) en riostras</v>
          </cell>
          <cell r="C296" t="str">
            <v>m3</v>
          </cell>
          <cell r="D296">
            <v>1</v>
          </cell>
          <cell r="E296">
            <v>280.8</v>
          </cell>
        </row>
        <row r="297">
          <cell r="A297">
            <v>486</v>
          </cell>
          <cell r="B297" t="str">
            <v>Hormigón premezclado f'c=140Kg/cm2 (Incluye Encofrado) en replantillo</v>
          </cell>
          <cell r="C297" t="str">
            <v>m3</v>
          </cell>
          <cell r="D297">
            <v>1</v>
          </cell>
          <cell r="E297">
            <v>161.22999999999999</v>
          </cell>
        </row>
        <row r="298">
          <cell r="A298">
            <v>487</v>
          </cell>
          <cell r="B298" t="str">
            <v xml:space="preserve">Perforación de micropilotes </v>
          </cell>
          <cell r="C298" t="str">
            <v>m</v>
          </cell>
          <cell r="D298">
            <v>1</v>
          </cell>
          <cell r="E298">
            <v>6.68</v>
          </cell>
        </row>
        <row r="299">
          <cell r="A299">
            <v>488</v>
          </cell>
          <cell r="B299" t="str">
            <v xml:space="preserve">Hormigón simple en losa de cimentación f´c=240kg/cm2, con endurecedor y pigmento, incluye encofrado lateral </v>
          </cell>
          <cell r="C299" t="str">
            <v>m3</v>
          </cell>
          <cell r="D299">
            <v>1</v>
          </cell>
          <cell r="E299">
            <v>269.27999999999997</v>
          </cell>
        </row>
        <row r="300">
          <cell r="A300">
            <v>489</v>
          </cell>
          <cell r="B300" t="str">
            <v xml:space="preserve">Hormigón simple en micropilotes f´c=240 kg/cm2 con aditivo expansor </v>
          </cell>
          <cell r="C300" t="str">
            <v>m3</v>
          </cell>
          <cell r="D300">
            <v>1</v>
          </cell>
          <cell r="E300">
            <v>244.42</v>
          </cell>
        </row>
        <row r="301">
          <cell r="A301">
            <v>490</v>
          </cell>
          <cell r="B301" t="str">
            <v>Hormigón premezclado en cadenas f´c=280kg/cm2 (incluye encofrado)</v>
          </cell>
          <cell r="C301" t="str">
            <v>m3</v>
          </cell>
          <cell r="D301">
            <v>1</v>
          </cell>
          <cell r="E301">
            <v>260.58</v>
          </cell>
        </row>
        <row r="302">
          <cell r="A302">
            <v>491</v>
          </cell>
          <cell r="B302" t="str">
            <v>Homirgón premezclado en muro f´c=280kg/cm2 (incluye encofrado)</v>
          </cell>
          <cell r="C302" t="str">
            <v>m3</v>
          </cell>
          <cell r="D302">
            <v>1</v>
          </cell>
          <cell r="E302">
            <v>283.48</v>
          </cell>
        </row>
        <row r="303">
          <cell r="A303">
            <v>492</v>
          </cell>
          <cell r="B303" t="str">
            <v>Hormigón premezclado en columnas f´c=350kg/cm2 (incluye encofrado)</v>
          </cell>
          <cell r="C303" t="str">
            <v>m3</v>
          </cell>
          <cell r="D303">
            <v>1</v>
          </cell>
          <cell r="E303">
            <v>311.69</v>
          </cell>
        </row>
        <row r="304">
          <cell r="A304">
            <v>493</v>
          </cell>
          <cell r="B304" t="str">
            <v>Hormigón premezclado en losas f´c=350kg/cm2 (inlcuye encofrado)</v>
          </cell>
          <cell r="C304" t="str">
            <v>m3</v>
          </cell>
          <cell r="D304">
            <v>1</v>
          </cell>
          <cell r="E304">
            <v>322.58999999999997</v>
          </cell>
        </row>
        <row r="305">
          <cell r="A305">
            <v>494</v>
          </cell>
          <cell r="B305" t="str">
            <v>Dados de hormigón f´c=350kg/cm2</v>
          </cell>
          <cell r="C305" t="str">
            <v>m3</v>
          </cell>
          <cell r="D305">
            <v>1</v>
          </cell>
          <cell r="E305">
            <v>294.48</v>
          </cell>
        </row>
        <row r="306">
          <cell r="A306">
            <v>495</v>
          </cell>
          <cell r="B306" t="str">
            <v>Hormigón premezclado en zapata f´c=350kg/cm2</v>
          </cell>
          <cell r="C306" t="str">
            <v>m3</v>
          </cell>
          <cell r="D306">
            <v>1</v>
          </cell>
          <cell r="E306">
            <v>298.83999999999997</v>
          </cell>
        </row>
        <row r="307">
          <cell r="A307">
            <v>496</v>
          </cell>
          <cell r="B307" t="str">
            <v>Hormigón premezclado en escalera f´c=350kg/cm2</v>
          </cell>
          <cell r="C307" t="str">
            <v>m3</v>
          </cell>
          <cell r="D307">
            <v>1</v>
          </cell>
          <cell r="E307">
            <v>354.65</v>
          </cell>
        </row>
        <row r="308">
          <cell r="A308">
            <v>497</v>
          </cell>
          <cell r="B308" t="str">
            <v>Hormigón premezclado en plintos f´c=350kg/cm2 (incluye encofrado)</v>
          </cell>
          <cell r="C308" t="str">
            <v>m3</v>
          </cell>
          <cell r="D308">
            <v>1</v>
          </cell>
          <cell r="E308">
            <v>274.64999999999998</v>
          </cell>
        </row>
        <row r="309">
          <cell r="A309">
            <v>498</v>
          </cell>
          <cell r="B309" t="str">
            <v>Pilotes prefabricados de 35x35  f´c=350kg/cm2</v>
          </cell>
          <cell r="C309" t="str">
            <v>m</v>
          </cell>
          <cell r="D309">
            <v>1</v>
          </cell>
          <cell r="E309">
            <v>96.43</v>
          </cell>
        </row>
        <row r="310">
          <cell r="A310">
            <v>499</v>
          </cell>
          <cell r="B310" t="str">
            <v>Hormigón premezclado en muros f´c=350kg/cm2 (incluye encofrado)</v>
          </cell>
          <cell r="C310" t="str">
            <v>m3</v>
          </cell>
          <cell r="D310">
            <v>1</v>
          </cell>
          <cell r="E310">
            <v>311.7</v>
          </cell>
        </row>
        <row r="311">
          <cell r="A311">
            <v>500</v>
          </cell>
          <cell r="B311" t="str">
            <v>Hormigón premezclado en losa f´c=280kg/cm2</v>
          </cell>
          <cell r="C311" t="str">
            <v>m3</v>
          </cell>
          <cell r="D311">
            <v>1</v>
          </cell>
          <cell r="E311">
            <v>303.83999999999997</v>
          </cell>
        </row>
        <row r="312">
          <cell r="A312">
            <v>501</v>
          </cell>
          <cell r="B312" t="str">
            <v xml:space="preserve">Hormigón premezclado f´c=350kg/cm2 para pavimento rígido </v>
          </cell>
          <cell r="C312" t="str">
            <v>m3</v>
          </cell>
          <cell r="D312">
            <v>1</v>
          </cell>
          <cell r="E312">
            <v>206.44</v>
          </cell>
        </row>
        <row r="313">
          <cell r="A313">
            <v>502</v>
          </cell>
          <cell r="B313" t="str">
            <v>Pernos expansivos ø 1/2"x3"</v>
          </cell>
          <cell r="C313" t="str">
            <v>u</v>
          </cell>
          <cell r="D313">
            <v>1</v>
          </cell>
          <cell r="E313">
            <v>2.56</v>
          </cell>
        </row>
        <row r="314">
          <cell r="A314">
            <v>503</v>
          </cell>
          <cell r="B314" t="str">
            <v>Hormigón premezclado f´c=210 kg/cm2</v>
          </cell>
          <cell r="C314" t="str">
            <v>m3</v>
          </cell>
          <cell r="D314">
            <v>1</v>
          </cell>
          <cell r="E314">
            <v>173.22</v>
          </cell>
        </row>
        <row r="315">
          <cell r="A315">
            <v>504</v>
          </cell>
          <cell r="B315" t="str">
            <v>Perfil C 100x50x3mm</v>
          </cell>
          <cell r="C315" t="str">
            <v>u</v>
          </cell>
          <cell r="D315">
            <v>1</v>
          </cell>
          <cell r="E315">
            <v>41.41</v>
          </cell>
        </row>
        <row r="316">
          <cell r="A316">
            <v>505</v>
          </cell>
          <cell r="B316" t="str">
            <v>Hormigón premezclado f´c=280 kg/cm2 en zapata (incluye encofrado)</v>
          </cell>
          <cell r="C316" t="str">
            <v>m3</v>
          </cell>
          <cell r="D316">
            <v>1</v>
          </cell>
          <cell r="E316">
            <v>274.95999999999998</v>
          </cell>
        </row>
        <row r="317">
          <cell r="A317">
            <v>506</v>
          </cell>
          <cell r="B317" t="str">
            <v xml:space="preserve">Hormigón f´c=280kg/cm2 para viga canal  (incluye encofrado) </v>
          </cell>
          <cell r="C317" t="str">
            <v>m3</v>
          </cell>
          <cell r="D317">
            <v>1</v>
          </cell>
          <cell r="E317">
            <v>295.14</v>
          </cell>
        </row>
        <row r="318">
          <cell r="A318">
            <v>507</v>
          </cell>
          <cell r="B318" t="str">
            <v>Hormigón premezclado en vigas f´c=350kg/cm2 (incluye encofrado)</v>
          </cell>
          <cell r="C318" t="str">
            <v>m3</v>
          </cell>
          <cell r="D318">
            <v>1</v>
          </cell>
          <cell r="E318">
            <v>299.85000000000002</v>
          </cell>
        </row>
        <row r="319">
          <cell r="A319">
            <v>508</v>
          </cell>
          <cell r="B319" t="str">
            <v xml:space="preserve">Hormigón f´c=350kg/cm2 para viga canal  (incluye encofrado) </v>
          </cell>
          <cell r="C319" t="str">
            <v>m3</v>
          </cell>
          <cell r="D319">
            <v>1</v>
          </cell>
          <cell r="E319">
            <v>312.67</v>
          </cell>
        </row>
        <row r="320">
          <cell r="A320">
            <v>509</v>
          </cell>
          <cell r="B320" t="str">
            <v>Pavimento de Hormigón de cem. Pórt. Mod. Rot. Flexión 4,5 MPA/28d(Inc. Relleno de juntas)</v>
          </cell>
          <cell r="C320" t="str">
            <v>m3</v>
          </cell>
          <cell r="D320">
            <v>1</v>
          </cell>
          <cell r="E320">
            <v>141.74</v>
          </cell>
        </row>
        <row r="321">
          <cell r="A321">
            <v>510</v>
          </cell>
          <cell r="B321" t="str">
            <v>Base de columnas prefabricada de hormigon armado F´c=350kg/cm2</v>
          </cell>
          <cell r="C321" t="str">
            <v>m3</v>
          </cell>
          <cell r="D321">
            <v>1</v>
          </cell>
          <cell r="E321">
            <v>372.3</v>
          </cell>
        </row>
        <row r="322">
          <cell r="A322">
            <v>511</v>
          </cell>
          <cell r="B322" t="str">
            <v>Hormigón Simple en losa Cimentacion o con DECK f 'c= 280 kg/cm2 (Encofrado lateral)</v>
          </cell>
          <cell r="C322" t="str">
            <v>m3</v>
          </cell>
          <cell r="D322">
            <v>1</v>
          </cell>
          <cell r="E322">
            <v>221.42</v>
          </cell>
        </row>
        <row r="323">
          <cell r="A323">
            <v>512</v>
          </cell>
          <cell r="B323" t="str">
            <v>Cabezal de hormigon f´c=350Kg/cm2 (1,0x1,0x0,35m)</v>
          </cell>
          <cell r="C323" t="str">
            <v>u</v>
          </cell>
          <cell r="D323">
            <v>1</v>
          </cell>
          <cell r="E323">
            <v>127.81</v>
          </cell>
        </row>
        <row r="324">
          <cell r="A324">
            <v>513</v>
          </cell>
          <cell r="B324" t="str">
            <v>Pantalla de microhormigon lanzado (con enlumax estructural)</v>
          </cell>
          <cell r="C324" t="str">
            <v>m2</v>
          </cell>
          <cell r="D324">
            <v>1</v>
          </cell>
          <cell r="E324">
            <v>19.53</v>
          </cell>
        </row>
        <row r="325">
          <cell r="A325">
            <v>514</v>
          </cell>
          <cell r="B325" t="str">
            <v>Izado y colocacion de vigas prefabricadas en muelles</v>
          </cell>
          <cell r="C325" t="str">
            <v>u</v>
          </cell>
          <cell r="D325">
            <v>1</v>
          </cell>
          <cell r="E325">
            <v>72.69</v>
          </cell>
        </row>
        <row r="326">
          <cell r="A326">
            <v>515</v>
          </cell>
          <cell r="B326" t="str">
            <v>Hormigón premezclado en escalera f´c=280kg/cm2</v>
          </cell>
          <cell r="C326" t="str">
            <v>m3</v>
          </cell>
          <cell r="D326">
            <v>1</v>
          </cell>
          <cell r="E326">
            <v>333.29</v>
          </cell>
        </row>
        <row r="327">
          <cell r="A327">
            <v>516</v>
          </cell>
          <cell r="B327" t="str">
            <v>Anclaje en muros (Perf. 4" varillas 32mm L=8m</v>
          </cell>
          <cell r="C327" t="str">
            <v>m</v>
          </cell>
          <cell r="D327">
            <v>1</v>
          </cell>
          <cell r="E327">
            <v>419.28</v>
          </cell>
        </row>
        <row r="328">
          <cell r="A328">
            <v>517</v>
          </cell>
          <cell r="B328" t="str">
            <v>Fibras de acero para losas</v>
          </cell>
          <cell r="C328" t="str">
            <v>kg</v>
          </cell>
          <cell r="D328">
            <v>1</v>
          </cell>
          <cell r="E328">
            <v>1.93</v>
          </cell>
        </row>
        <row r="329">
          <cell r="A329">
            <v>518</v>
          </cell>
          <cell r="B329" t="str">
            <v>Aisladores sismicos 3D,Suministro instalacion, pruebas</v>
          </cell>
          <cell r="C329" t="str">
            <v>u</v>
          </cell>
          <cell r="D329">
            <v>1</v>
          </cell>
          <cell r="E329">
            <v>78491.58</v>
          </cell>
        </row>
        <row r="330">
          <cell r="A330">
            <v>519</v>
          </cell>
          <cell r="B330" t="str">
            <v>Hormigón para aceras exteriores f´c=210kg/cm2 e=0,12 (No incluye petreos)</v>
          </cell>
          <cell r="C330" t="str">
            <v>m2</v>
          </cell>
          <cell r="D330">
            <v>1</v>
          </cell>
          <cell r="E330">
            <v>18.62</v>
          </cell>
        </row>
        <row r="331">
          <cell r="A331">
            <v>520</v>
          </cell>
          <cell r="B331" t="str">
            <v>Hormigón para muro de cerramiento exterior f´c=180kg/cm2 (no incluye petreos)</v>
          </cell>
          <cell r="C331" t="str">
            <v>m3</v>
          </cell>
          <cell r="D331">
            <v>1</v>
          </cell>
          <cell r="E331">
            <v>179.45</v>
          </cell>
        </row>
        <row r="332">
          <cell r="A332">
            <v>521</v>
          </cell>
          <cell r="B332" t="str">
            <v>Perforaciones de columnas con taladro industrial</v>
          </cell>
          <cell r="C332" t="str">
            <v>pto</v>
          </cell>
          <cell r="D332">
            <v>1</v>
          </cell>
          <cell r="E332">
            <v>5.29</v>
          </cell>
        </row>
        <row r="333">
          <cell r="A333">
            <v>522</v>
          </cell>
          <cell r="B333" t="str">
            <v>Hormigón armado f´c=240kg/cm2 para cimentación de torres de alumbrado</v>
          </cell>
          <cell r="C333" t="str">
            <v>m3</v>
          </cell>
          <cell r="D333">
            <v>1</v>
          </cell>
          <cell r="E333">
            <v>292.75</v>
          </cell>
        </row>
        <row r="334">
          <cell r="A334">
            <v>523</v>
          </cell>
          <cell r="B334" t="str">
            <v>Mantenimiento de estructura metálica inc. Pintura</v>
          </cell>
          <cell r="C334" t="str">
            <v>kg</v>
          </cell>
          <cell r="D334">
            <v>1</v>
          </cell>
          <cell r="E334">
            <v>1.36</v>
          </cell>
        </row>
        <row r="335">
          <cell r="A335">
            <v>524</v>
          </cell>
          <cell r="B335" t="str">
            <v>Pilotes de hormigon de 60x60cm</v>
          </cell>
          <cell r="C335" t="str">
            <v>m</v>
          </cell>
          <cell r="D335">
            <v>1</v>
          </cell>
          <cell r="E335">
            <v>180.39</v>
          </cell>
        </row>
        <row r="336">
          <cell r="A336">
            <v>525</v>
          </cell>
          <cell r="B336" t="str">
            <v>Curado de vías con aditivo químico</v>
          </cell>
          <cell r="C336" t="str">
            <v>m2</v>
          </cell>
          <cell r="D336">
            <v>1</v>
          </cell>
          <cell r="E336">
            <v>0.77</v>
          </cell>
        </row>
        <row r="337">
          <cell r="A337">
            <v>526</v>
          </cell>
          <cell r="B337" t="str">
            <v>Formaletas de espuma flex h=0,30m (alivianamiento de losa)</v>
          </cell>
          <cell r="C337" t="str">
            <v>m2</v>
          </cell>
          <cell r="D337">
            <v>1</v>
          </cell>
          <cell r="E337">
            <v>12.64</v>
          </cell>
        </row>
        <row r="338">
          <cell r="A338">
            <v>527</v>
          </cell>
          <cell r="B338" t="str">
            <v>Estructura soportante de pared con panel metálico tipo Kubionda</v>
          </cell>
          <cell r="C338" t="str">
            <v>m2</v>
          </cell>
          <cell r="D338">
            <v>1</v>
          </cell>
          <cell r="E338">
            <v>67.59</v>
          </cell>
        </row>
        <row r="339">
          <cell r="A339">
            <v>528</v>
          </cell>
          <cell r="B339" t="str">
            <v xml:space="preserve">Louver ACERO ASTM A36 con malla antimosquito </v>
          </cell>
          <cell r="C339" t="str">
            <v>m2</v>
          </cell>
          <cell r="D339">
            <v>1</v>
          </cell>
          <cell r="E339">
            <v>171.72</v>
          </cell>
        </row>
        <row r="340">
          <cell r="A340">
            <v>529</v>
          </cell>
          <cell r="B340" t="str">
            <v>Hormigón simple en zapata f´c=210 kg/cm2</v>
          </cell>
          <cell r="C340" t="str">
            <v>m3</v>
          </cell>
          <cell r="D340">
            <v>1</v>
          </cell>
          <cell r="E340">
            <v>236.23</v>
          </cell>
        </row>
        <row r="341">
          <cell r="A341">
            <v>530</v>
          </cell>
          <cell r="B341" t="str">
            <v>Hormigón ciclópeo f´c=210 kg/cm2 (incluye encofrado) HS. 60% P 40%</v>
          </cell>
          <cell r="C341" t="str">
            <v>m3</v>
          </cell>
          <cell r="D341">
            <v>1</v>
          </cell>
          <cell r="E341">
            <v>114.59</v>
          </cell>
        </row>
        <row r="342">
          <cell r="A342">
            <v>531</v>
          </cell>
          <cell r="B342" t="str">
            <v>Pilotes monotubo de perforación 6" (acero)</v>
          </cell>
          <cell r="C342" t="str">
            <v>ml</v>
          </cell>
          <cell r="D342">
            <v>1</v>
          </cell>
          <cell r="E342">
            <v>236.97</v>
          </cell>
        </row>
        <row r="343">
          <cell r="A343">
            <v>532</v>
          </cell>
          <cell r="B343" t="str">
            <v>Hormigón f´c=280kg/cm2 en viga de cimentación (incluye encofrado)</v>
          </cell>
          <cell r="C343" t="str">
            <v>m3</v>
          </cell>
          <cell r="D343">
            <v>1</v>
          </cell>
          <cell r="E343">
            <v>265.33999999999997</v>
          </cell>
        </row>
        <row r="344">
          <cell r="A344">
            <v>533</v>
          </cell>
          <cell r="B344" t="str">
            <v>Anclaje en talud (varilla 20 mm)</v>
          </cell>
          <cell r="C344" t="str">
            <v>ml</v>
          </cell>
          <cell r="D344">
            <v>1</v>
          </cell>
          <cell r="E344">
            <v>23.16</v>
          </cell>
        </row>
        <row r="345">
          <cell r="A345">
            <v>534</v>
          </cell>
          <cell r="B345" t="str">
            <v>Anclaje en talud (varilla 25 mm)</v>
          </cell>
          <cell r="C345" t="str">
            <v>m</v>
          </cell>
          <cell r="D345">
            <v>1</v>
          </cell>
          <cell r="E345">
            <v>26.53</v>
          </cell>
        </row>
        <row r="346">
          <cell r="A346">
            <v>535</v>
          </cell>
          <cell r="B346" t="str">
            <v>Drenaje en talud (PVC 2")</v>
          </cell>
          <cell r="C346" t="str">
            <v>m</v>
          </cell>
          <cell r="D346">
            <v>1</v>
          </cell>
          <cell r="E346">
            <v>3.74</v>
          </cell>
        </row>
        <row r="347">
          <cell r="A347">
            <v>536</v>
          </cell>
          <cell r="B347" t="str">
            <v>Hormigón premezclado f´c= 210 kg/cm2 en plintos (incluye encofrado)</v>
          </cell>
          <cell r="C347" t="str">
            <v>m3</v>
          </cell>
          <cell r="D347">
            <v>1</v>
          </cell>
          <cell r="E347">
            <v>252.27</v>
          </cell>
        </row>
        <row r="348">
          <cell r="A348">
            <v>537</v>
          </cell>
          <cell r="B348" t="str">
            <v>Hormigón premezclado f´c=210kg/cm2 en viga de cimentación (incluye encofrado)</v>
          </cell>
          <cell r="C348" t="str">
            <v>m3</v>
          </cell>
          <cell r="D348">
            <v>1</v>
          </cell>
          <cell r="E348">
            <v>326.75</v>
          </cell>
        </row>
        <row r="349">
          <cell r="A349">
            <v>538</v>
          </cell>
          <cell r="B349" t="str">
            <v xml:space="preserve">Hormigón premezclado f´c=210 kg/cm2 en viga canal Iincluye encofrado </v>
          </cell>
          <cell r="C349" t="str">
            <v>m3</v>
          </cell>
          <cell r="D349">
            <v>1</v>
          </cell>
          <cell r="E349">
            <v>262.36</v>
          </cell>
        </row>
        <row r="350">
          <cell r="A350">
            <v>539</v>
          </cell>
          <cell r="B350" t="str">
            <v>Columneta tubo sch 40 4" (pintura automotriz)</v>
          </cell>
          <cell r="C350" t="str">
            <v>m</v>
          </cell>
          <cell r="D350">
            <v>1</v>
          </cell>
          <cell r="E350">
            <v>155.21</v>
          </cell>
        </row>
        <row r="351">
          <cell r="A351">
            <v>540</v>
          </cell>
          <cell r="B351" t="str">
            <v xml:space="preserve">Limpieza de estructura metálica con sandblasting </v>
          </cell>
          <cell r="C351" t="str">
            <v>kg</v>
          </cell>
          <cell r="D351">
            <v>1</v>
          </cell>
          <cell r="E351">
            <v>1.73</v>
          </cell>
        </row>
        <row r="352">
          <cell r="A352">
            <v>541</v>
          </cell>
          <cell r="B352" t="str">
            <v>Placa metalica de 100x100x5 mm con pernos expansivos</v>
          </cell>
          <cell r="C352" t="str">
            <v>u</v>
          </cell>
          <cell r="D352">
            <v>1</v>
          </cell>
          <cell r="E352">
            <v>29.8</v>
          </cell>
        </row>
        <row r="353">
          <cell r="A353">
            <v>542</v>
          </cell>
          <cell r="B353" t="str">
            <v>Hormigon F´c=180kg/cm2 para cajas incluye encofrado y tapa</v>
          </cell>
          <cell r="C353" t="str">
            <v>m3</v>
          </cell>
          <cell r="D353">
            <v>1</v>
          </cell>
          <cell r="E353">
            <v>202.02</v>
          </cell>
        </row>
        <row r="354">
          <cell r="A354">
            <v>543</v>
          </cell>
          <cell r="B354" t="str">
            <v>Azuche de acero para pilotes</v>
          </cell>
          <cell r="C354" t="str">
            <v>u</v>
          </cell>
          <cell r="D354">
            <v>1</v>
          </cell>
          <cell r="E354">
            <v>76.599999999999994</v>
          </cell>
        </row>
        <row r="355">
          <cell r="A355">
            <v>544</v>
          </cell>
          <cell r="B355" t="str">
            <v>Descabezado de pilotes de hormigon</v>
          </cell>
          <cell r="C355" t="str">
            <v>u</v>
          </cell>
          <cell r="D355">
            <v>1</v>
          </cell>
          <cell r="E355">
            <v>19.54</v>
          </cell>
        </row>
        <row r="356">
          <cell r="A356">
            <v>545</v>
          </cell>
          <cell r="B356" t="str">
            <v>Manejo, izado e incado de pilotes de hormigon</v>
          </cell>
          <cell r="C356" t="str">
            <v>m</v>
          </cell>
          <cell r="D356">
            <v>1</v>
          </cell>
          <cell r="E356">
            <v>183.16</v>
          </cell>
        </row>
        <row r="357">
          <cell r="A357">
            <v>546</v>
          </cell>
          <cell r="B357" t="str">
            <v>Pilote pretensado de 0, 45x0,45m f´c=420kg/cm2</v>
          </cell>
          <cell r="C357" t="str">
            <v>m</v>
          </cell>
          <cell r="D357">
            <v>1</v>
          </cell>
          <cell r="E357">
            <v>165.32</v>
          </cell>
        </row>
        <row r="358">
          <cell r="A358">
            <v>547</v>
          </cell>
          <cell r="B358" t="str">
            <v>Remocion de rocas de talud en muelles y reposicion</v>
          </cell>
          <cell r="C358" t="str">
            <v>m</v>
          </cell>
          <cell r="D358">
            <v>1</v>
          </cell>
          <cell r="E358">
            <v>87.62</v>
          </cell>
        </row>
        <row r="359">
          <cell r="A359">
            <v>548</v>
          </cell>
          <cell r="B359" t="str">
            <v>Defensa fentex AN400 E3 L=1,0m</v>
          </cell>
          <cell r="C359" t="str">
            <v>u</v>
          </cell>
          <cell r="D359">
            <v>1</v>
          </cell>
          <cell r="E359">
            <v>5263.17</v>
          </cell>
        </row>
        <row r="360">
          <cell r="A360">
            <v>549</v>
          </cell>
          <cell r="B360" t="str">
            <v>Defensa fentex AN400 E3 L=2,0m</v>
          </cell>
          <cell r="C360" t="str">
            <v>u</v>
          </cell>
          <cell r="D360">
            <v>1</v>
          </cell>
          <cell r="E360">
            <v>10459.25</v>
          </cell>
        </row>
        <row r="361">
          <cell r="A361">
            <v>550</v>
          </cell>
          <cell r="B361" t="str">
            <v>Defensa fentex AN400 E3 L=3,0m</v>
          </cell>
          <cell r="C361" t="str">
            <v>u</v>
          </cell>
          <cell r="D361">
            <v>1</v>
          </cell>
          <cell r="E361">
            <v>15654.05</v>
          </cell>
        </row>
        <row r="362">
          <cell r="A362">
            <v>551</v>
          </cell>
          <cell r="B362" t="str">
            <v>Pantalla de hormigon f´c=280kg/cm2</v>
          </cell>
          <cell r="C362" t="str">
            <v>m3</v>
          </cell>
          <cell r="D362">
            <v>1</v>
          </cell>
          <cell r="E362">
            <v>295.63</v>
          </cell>
        </row>
        <row r="363">
          <cell r="A363">
            <v>552</v>
          </cell>
          <cell r="B363" t="str">
            <v xml:space="preserve">Relleno con mortero grout </v>
          </cell>
          <cell r="C363" t="str">
            <v>m3</v>
          </cell>
          <cell r="D363">
            <v>1</v>
          </cell>
          <cell r="E363">
            <v>321.92</v>
          </cell>
        </row>
        <row r="364">
          <cell r="A364">
            <v>553</v>
          </cell>
          <cell r="B364" t="str">
            <v>Pilotes de acero  A36 D=550mm E= 16mm</v>
          </cell>
          <cell r="C364" t="str">
            <v>kg</v>
          </cell>
          <cell r="D364">
            <v>1</v>
          </cell>
          <cell r="E364">
            <v>3.85</v>
          </cell>
        </row>
        <row r="365">
          <cell r="A365">
            <v>554</v>
          </cell>
          <cell r="B365" t="str">
            <v>Tapon de hormigon f´c=280kg/cm2</v>
          </cell>
          <cell r="C365" t="str">
            <v>m3</v>
          </cell>
          <cell r="D365">
            <v>1</v>
          </cell>
          <cell r="E365">
            <v>277.97000000000003</v>
          </cell>
        </row>
        <row r="366">
          <cell r="A366">
            <v>555</v>
          </cell>
          <cell r="B366" t="str">
            <v>Topping en cubierta f´c=280kg/cm2 e=15 cm incluye encofrado</v>
          </cell>
          <cell r="C366" t="str">
            <v>m3</v>
          </cell>
          <cell r="D366">
            <v>1</v>
          </cell>
          <cell r="E366">
            <v>216.01</v>
          </cell>
        </row>
        <row r="367">
          <cell r="A367">
            <v>556</v>
          </cell>
          <cell r="B367" t="str">
            <v>Pilote de 6" e= 10 mm  sch 80</v>
          </cell>
          <cell r="C367" t="str">
            <v>m</v>
          </cell>
          <cell r="D367">
            <v>1</v>
          </cell>
          <cell r="E367">
            <v>75.099999999999994</v>
          </cell>
        </row>
        <row r="368">
          <cell r="A368">
            <v>557</v>
          </cell>
          <cell r="B368" t="str">
            <v>Hincado de pilotes (sistema de polipastos)</v>
          </cell>
          <cell r="C368" t="str">
            <v>m</v>
          </cell>
          <cell r="D368">
            <v>1</v>
          </cell>
          <cell r="E368">
            <v>167.65</v>
          </cell>
        </row>
        <row r="369">
          <cell r="A369">
            <v>558</v>
          </cell>
          <cell r="B369" t="str">
            <v>Rueda de deslizamiento móvil</v>
          </cell>
          <cell r="C369" t="str">
            <v>u</v>
          </cell>
          <cell r="D369">
            <v>1</v>
          </cell>
          <cell r="E369">
            <v>369.12</v>
          </cell>
        </row>
        <row r="370">
          <cell r="A370">
            <v>559</v>
          </cell>
          <cell r="B370" t="str">
            <v xml:space="preserve">Tubo de 3,5"  e= 7,62 mm </v>
          </cell>
          <cell r="C370" t="str">
            <v>m</v>
          </cell>
          <cell r="D370">
            <v>1</v>
          </cell>
          <cell r="E370">
            <v>58.8</v>
          </cell>
        </row>
        <row r="371">
          <cell r="A371">
            <v>560</v>
          </cell>
          <cell r="B371" t="str">
            <v>Eje de rotación fijo</v>
          </cell>
          <cell r="C371" t="str">
            <v>u</v>
          </cell>
          <cell r="D371">
            <v>1</v>
          </cell>
          <cell r="E371">
            <v>75.900000000000006</v>
          </cell>
        </row>
        <row r="372">
          <cell r="A372">
            <v>561</v>
          </cell>
          <cell r="B372" t="str">
            <v xml:space="preserve">Poste rodillo </v>
          </cell>
          <cell r="C372" t="str">
            <v>u</v>
          </cell>
          <cell r="D372">
            <v>1</v>
          </cell>
          <cell r="E372">
            <v>181.51</v>
          </cell>
        </row>
        <row r="373">
          <cell r="A373">
            <v>562</v>
          </cell>
          <cell r="B373" t="str">
            <v>Hormigón premezclado en zapata f´c=240kg/cm2 (incluye encofrado)</v>
          </cell>
          <cell r="C373" t="str">
            <v>m3</v>
          </cell>
          <cell r="D373">
            <v>1</v>
          </cell>
          <cell r="E373">
            <v>271.89999999999998</v>
          </cell>
        </row>
        <row r="374">
          <cell r="A374">
            <v>563</v>
          </cell>
          <cell r="B374" t="str">
            <v>Hormigón simple en replantillo f´c=210 kg/cm2</v>
          </cell>
          <cell r="C374" t="str">
            <v>m3</v>
          </cell>
          <cell r="D374">
            <v>1</v>
          </cell>
          <cell r="E374">
            <v>145.06</v>
          </cell>
        </row>
        <row r="375">
          <cell r="A375">
            <v>564</v>
          </cell>
          <cell r="B375" t="str">
            <v>Hormigón premezclado en cadena f´c=350 kg/cm2</v>
          </cell>
          <cell r="C375" t="str">
            <v>m3</v>
          </cell>
          <cell r="D375">
            <v>1</v>
          </cell>
          <cell r="E375">
            <v>280.31</v>
          </cell>
        </row>
        <row r="376">
          <cell r="A376">
            <v>565</v>
          </cell>
          <cell r="B376" t="str">
            <v>Cabezales de Hormigon f´c=280Kg/cm2</v>
          </cell>
          <cell r="C376" t="str">
            <v>m3</v>
          </cell>
          <cell r="D376">
            <v>1</v>
          </cell>
          <cell r="E376">
            <v>224.36</v>
          </cell>
        </row>
        <row r="377">
          <cell r="A377">
            <v>566</v>
          </cell>
          <cell r="B377" t="str">
            <v>Hormigon en plintos f´c=240kg/cm2 incluye transporte en lancha</v>
          </cell>
          <cell r="C377" t="str">
            <v>m3</v>
          </cell>
          <cell r="D377">
            <v>1</v>
          </cell>
          <cell r="E377">
            <v>344.8</v>
          </cell>
        </row>
        <row r="378">
          <cell r="A378">
            <v>567</v>
          </cell>
          <cell r="B378" t="str">
            <v>Hormigon en cadenas f´c=240kg/cm2 incluye transporte en lancha</v>
          </cell>
          <cell r="C378" t="str">
            <v>m3</v>
          </cell>
          <cell r="D378">
            <v>1</v>
          </cell>
          <cell r="E378">
            <v>371.29</v>
          </cell>
        </row>
        <row r="379">
          <cell r="A379">
            <v>568</v>
          </cell>
          <cell r="B379" t="str">
            <v>Hormigon en columnas f´c=240kg/cm2 incluye transporte en lancha</v>
          </cell>
          <cell r="C379" t="str">
            <v>m3</v>
          </cell>
          <cell r="D379">
            <v>1</v>
          </cell>
          <cell r="E379">
            <v>415.03</v>
          </cell>
        </row>
        <row r="380">
          <cell r="A380">
            <v>569</v>
          </cell>
          <cell r="B380" t="str">
            <v>Hormigon en vigas f´c=240kg/cm2 incluye transporte en lancha</v>
          </cell>
          <cell r="C380" t="str">
            <v>m3</v>
          </cell>
          <cell r="D380">
            <v>1</v>
          </cell>
          <cell r="E380">
            <v>410.27</v>
          </cell>
        </row>
        <row r="381">
          <cell r="A381">
            <v>570</v>
          </cell>
          <cell r="B381" t="str">
            <v>Placa colaborante DECK metálico 0,65mm incluye transporte en lancha</v>
          </cell>
          <cell r="C381" t="str">
            <v>m2</v>
          </cell>
          <cell r="D381">
            <v>1</v>
          </cell>
          <cell r="E381">
            <v>30.98</v>
          </cell>
        </row>
        <row r="382">
          <cell r="A382">
            <v>571</v>
          </cell>
          <cell r="B382" t="str">
            <v>Columnetas 10 x 10 cm (2Ø 10 + 1Ø8 c/20 cm.)</v>
          </cell>
          <cell r="C382" t="str">
            <v>m</v>
          </cell>
          <cell r="D382">
            <v>1</v>
          </cell>
          <cell r="E382">
            <v>13.33</v>
          </cell>
        </row>
        <row r="383">
          <cell r="A383">
            <v>572</v>
          </cell>
          <cell r="B383" t="str">
            <v>Dinteles 10 x 10 cm (2Ø 10 + 1Ø8 c/20 cm.)</v>
          </cell>
          <cell r="C383" t="str">
            <v>m</v>
          </cell>
          <cell r="D383">
            <v>1</v>
          </cell>
          <cell r="E383">
            <v>13.06</v>
          </cell>
        </row>
        <row r="384">
          <cell r="A384">
            <v>573</v>
          </cell>
          <cell r="B384" t="str">
            <v>Acero estructural A36 (tuberia )</v>
          </cell>
          <cell r="C384" t="str">
            <v>kg</v>
          </cell>
          <cell r="D384">
            <v>1</v>
          </cell>
          <cell r="E384">
            <v>4.0199999999999996</v>
          </cell>
        </row>
        <row r="385">
          <cell r="A385">
            <v>574</v>
          </cell>
          <cell r="B385" t="str">
            <v xml:space="preserve">Vigas IPE </v>
          </cell>
          <cell r="C385" t="str">
            <v>kg</v>
          </cell>
          <cell r="D385">
            <v>1</v>
          </cell>
          <cell r="E385">
            <v>4.0599999999999996</v>
          </cell>
        </row>
        <row r="386">
          <cell r="A386">
            <v>575</v>
          </cell>
          <cell r="B386" t="str">
            <v>Planchas de acero CAL 16 (1,6mm)</v>
          </cell>
          <cell r="C386" t="str">
            <v>m2</v>
          </cell>
          <cell r="D386">
            <v>1</v>
          </cell>
          <cell r="E386">
            <v>31.94</v>
          </cell>
        </row>
        <row r="387">
          <cell r="A387">
            <v>576</v>
          </cell>
          <cell r="B387" t="str">
            <v>Planchas de acero CAL 8 (0,8mm)</v>
          </cell>
          <cell r="C387" t="str">
            <v>m2</v>
          </cell>
          <cell r="D387">
            <v>1</v>
          </cell>
          <cell r="E387">
            <v>16.399999999999999</v>
          </cell>
        </row>
        <row r="388">
          <cell r="A388">
            <v>577</v>
          </cell>
          <cell r="B388" t="str">
            <v>Pilote tubo de 10" SCH 40</v>
          </cell>
          <cell r="C388" t="str">
            <v>ml</v>
          </cell>
          <cell r="D388">
            <v>1</v>
          </cell>
          <cell r="E388">
            <v>349.91</v>
          </cell>
        </row>
        <row r="389">
          <cell r="A389">
            <v>578</v>
          </cell>
        </row>
        <row r="403">
          <cell r="A403" t="str">
            <v/>
          </cell>
          <cell r="B403" t="str">
            <v>MAMPOSTERIA</v>
          </cell>
        </row>
        <row r="404">
          <cell r="A404">
            <v>1001</v>
          </cell>
          <cell r="B404" t="str">
            <v>Cuadrada de boquetes para puertas y ventanas</v>
          </cell>
          <cell r="C404" t="str">
            <v>m</v>
          </cell>
          <cell r="D404">
            <v>1</v>
          </cell>
          <cell r="E404">
            <v>3.13</v>
          </cell>
        </row>
        <row r="405">
          <cell r="A405">
            <v>1002</v>
          </cell>
          <cell r="B405" t="str">
            <v>Mampostería de bloque 10cm</v>
          </cell>
          <cell r="C405" t="str">
            <v>m2</v>
          </cell>
          <cell r="D405">
            <v>1</v>
          </cell>
          <cell r="E405">
            <v>14.73</v>
          </cell>
        </row>
        <row r="406">
          <cell r="A406">
            <v>1003</v>
          </cell>
          <cell r="B406" t="str">
            <v>Mampostería de bloque de 15cm</v>
          </cell>
          <cell r="C406" t="str">
            <v>m2</v>
          </cell>
          <cell r="D406">
            <v>1</v>
          </cell>
          <cell r="E406">
            <v>16.510000000000002</v>
          </cell>
        </row>
        <row r="407">
          <cell r="A407">
            <v>1004</v>
          </cell>
          <cell r="B407" t="str">
            <v>Mampostería de bloque de 20cm</v>
          </cell>
          <cell r="C407" t="str">
            <v>m2</v>
          </cell>
          <cell r="D407">
            <v>1</v>
          </cell>
          <cell r="E407">
            <v>17.62</v>
          </cell>
        </row>
        <row r="408">
          <cell r="A408">
            <v>1005</v>
          </cell>
          <cell r="B408" t="str">
            <v>Mampostería de ladrillo burrito  para patas de mesones</v>
          </cell>
          <cell r="C408" t="str">
            <v>m2</v>
          </cell>
          <cell r="D408">
            <v>1</v>
          </cell>
          <cell r="E408">
            <v>15.41</v>
          </cell>
        </row>
        <row r="409">
          <cell r="A409">
            <v>1006</v>
          </cell>
          <cell r="B409" t="str">
            <v>Mampostería de ladrillo macizo de 15cm</v>
          </cell>
          <cell r="C409" t="str">
            <v>m2</v>
          </cell>
          <cell r="D409">
            <v>1</v>
          </cell>
          <cell r="E409">
            <v>17.23</v>
          </cell>
        </row>
        <row r="410">
          <cell r="A410">
            <v>1007</v>
          </cell>
          <cell r="B410" t="str">
            <v>Mampostería de ladrillo macizo de 30cm</v>
          </cell>
          <cell r="C410" t="str">
            <v>m2</v>
          </cell>
          <cell r="D410">
            <v>1</v>
          </cell>
          <cell r="E410">
            <v>18.760000000000002</v>
          </cell>
        </row>
        <row r="411">
          <cell r="A411">
            <v>1008</v>
          </cell>
          <cell r="B411" t="str">
            <v>Mampostería de ladrillo mambrón 10cm</v>
          </cell>
          <cell r="C411" t="str">
            <v>m2</v>
          </cell>
          <cell r="D411">
            <v>1</v>
          </cell>
          <cell r="E411">
            <v>18.93</v>
          </cell>
        </row>
        <row r="412">
          <cell r="A412">
            <v>1009</v>
          </cell>
          <cell r="B412" t="str">
            <v>Mampostería de ladrillo mambrón 20cm</v>
          </cell>
          <cell r="C412" t="str">
            <v>m2</v>
          </cell>
          <cell r="D412">
            <v>1</v>
          </cell>
          <cell r="E412">
            <v>18.100000000000001</v>
          </cell>
        </row>
        <row r="413">
          <cell r="A413">
            <v>1010</v>
          </cell>
          <cell r="B413" t="str">
            <v>Bordillo de tina de baño h=20cm, bloque enlucido Inc. cerámica</v>
          </cell>
          <cell r="C413" t="str">
            <v>m</v>
          </cell>
          <cell r="D413">
            <v>1</v>
          </cell>
          <cell r="E413">
            <v>19.190000000000001</v>
          </cell>
        </row>
        <row r="414">
          <cell r="A414">
            <v>1011</v>
          </cell>
          <cell r="B414" t="str">
            <v>Ladrillo de vidrio con estructura metálica de 19x19x8</v>
          </cell>
          <cell r="C414" t="str">
            <v>m2</v>
          </cell>
          <cell r="D414">
            <v>1</v>
          </cell>
          <cell r="E414">
            <v>208.05</v>
          </cell>
        </row>
        <row r="415">
          <cell r="A415">
            <v>1012</v>
          </cell>
          <cell r="B415" t="str">
            <v>Mampostería de piedra</v>
          </cell>
          <cell r="C415" t="str">
            <v>m3</v>
          </cell>
          <cell r="D415">
            <v>1</v>
          </cell>
          <cell r="E415">
            <v>50.4</v>
          </cell>
        </row>
        <row r="416">
          <cell r="A416">
            <v>1013</v>
          </cell>
          <cell r="B416" t="str">
            <v>Mampostería de jaboncillo con mortero 1:4</v>
          </cell>
          <cell r="C416" t="str">
            <v>m2</v>
          </cell>
          <cell r="D416">
            <v>1</v>
          </cell>
          <cell r="E416">
            <v>19.27</v>
          </cell>
        </row>
        <row r="417">
          <cell r="A417">
            <v>1014</v>
          </cell>
          <cell r="B417" t="str">
            <v>Mortero:1-4</v>
          </cell>
          <cell r="C417" t="str">
            <v>m2</v>
          </cell>
          <cell r="D417">
            <v>1</v>
          </cell>
          <cell r="E417">
            <v>6.35</v>
          </cell>
        </row>
        <row r="418">
          <cell r="A418">
            <v>1015</v>
          </cell>
          <cell r="B418" t="str">
            <v>Vaciado de mortero en canutos</v>
          </cell>
          <cell r="C418" t="str">
            <v>u</v>
          </cell>
          <cell r="D418">
            <v>1</v>
          </cell>
          <cell r="E418">
            <v>2.46</v>
          </cell>
        </row>
        <row r="419">
          <cell r="A419">
            <v>1016</v>
          </cell>
          <cell r="B419" t="str">
            <v>Mampostería de ladrillo visto de 15cm</v>
          </cell>
          <cell r="C419" t="str">
            <v>m2</v>
          </cell>
          <cell r="D419">
            <v>1</v>
          </cell>
          <cell r="E419">
            <v>20.21</v>
          </cell>
        </row>
        <row r="420">
          <cell r="A420">
            <v>1017</v>
          </cell>
          <cell r="B420" t="str">
            <v>Mampostería de ladrillo visto de 30cm ( doble)</v>
          </cell>
          <cell r="C420" t="str">
            <v>m2</v>
          </cell>
          <cell r="D420">
            <v>1</v>
          </cell>
          <cell r="E420">
            <v>40.32</v>
          </cell>
        </row>
        <row r="421">
          <cell r="A421">
            <v>1018</v>
          </cell>
          <cell r="B421" t="str">
            <v>Mampostería de piedra revocada E=0,50m</v>
          </cell>
          <cell r="C421" t="str">
            <v>m3</v>
          </cell>
          <cell r="D421">
            <v>1</v>
          </cell>
          <cell r="E421">
            <v>54.65</v>
          </cell>
        </row>
        <row r="422">
          <cell r="A422">
            <v>1019</v>
          </cell>
          <cell r="B422" t="str">
            <v>Bordillo de tina de baño h=15cm, bloque enlucido Inc. Cerámica</v>
          </cell>
          <cell r="C422" t="str">
            <v>m</v>
          </cell>
          <cell r="D422">
            <v>1</v>
          </cell>
          <cell r="E422">
            <v>17.84</v>
          </cell>
        </row>
        <row r="423">
          <cell r="A423">
            <v>1020</v>
          </cell>
          <cell r="B423" t="str">
            <v>Mampostería de gypsum dos caras</v>
          </cell>
          <cell r="C423" t="str">
            <v>m2</v>
          </cell>
          <cell r="D423">
            <v>1</v>
          </cell>
          <cell r="E423">
            <v>33.64</v>
          </cell>
        </row>
        <row r="424">
          <cell r="A424">
            <v>1021</v>
          </cell>
          <cell r="B424" t="str">
            <v>mampostería de hormigón 2 e=14cm incluye filos, cuadrada de boquetes y remates</v>
          </cell>
          <cell r="C424" t="str">
            <v>m2</v>
          </cell>
          <cell r="D424">
            <v>1</v>
          </cell>
          <cell r="E424">
            <v>36.229999999999997</v>
          </cell>
        </row>
        <row r="425">
          <cell r="A425">
            <v>1022</v>
          </cell>
          <cell r="B425" t="str">
            <v>Mampostería de bloque 10cm incluye transp. En lancha</v>
          </cell>
          <cell r="C425" t="str">
            <v>m2</v>
          </cell>
          <cell r="D425">
            <v>1</v>
          </cell>
          <cell r="E425">
            <v>19.809999999999999</v>
          </cell>
        </row>
        <row r="426">
          <cell r="A426">
            <v>1023</v>
          </cell>
          <cell r="B426" t="str">
            <v>Mampostería de bloque de 15cm incluye trasp. En lancha</v>
          </cell>
          <cell r="C426" t="str">
            <v>m2</v>
          </cell>
          <cell r="D426">
            <v>1</v>
          </cell>
          <cell r="E426">
            <v>20.84</v>
          </cell>
        </row>
        <row r="427">
          <cell r="A427">
            <v>1024</v>
          </cell>
          <cell r="B427" t="str">
            <v>Mampostería de piedra incluy. Transp. En lancha</v>
          </cell>
          <cell r="C427" t="str">
            <v>m3</v>
          </cell>
          <cell r="D427">
            <v>1</v>
          </cell>
          <cell r="E427">
            <v>59.79</v>
          </cell>
        </row>
        <row r="428">
          <cell r="A428">
            <v>1025</v>
          </cell>
          <cell r="B428" t="str">
            <v>Chaflan de hormigon simple</v>
          </cell>
          <cell r="C428" t="str">
            <v>m</v>
          </cell>
          <cell r="D428">
            <v>1</v>
          </cell>
          <cell r="E428">
            <v>7.07</v>
          </cell>
        </row>
        <row r="429">
          <cell r="A429">
            <v>1026</v>
          </cell>
          <cell r="B429" t="str">
            <v xml:space="preserve">Bloque ornamental 10x20x20 </v>
          </cell>
          <cell r="C429" t="str">
            <v>m2</v>
          </cell>
          <cell r="D429">
            <v>1</v>
          </cell>
          <cell r="E429">
            <v>20.440000000000001</v>
          </cell>
        </row>
        <row r="430">
          <cell r="A430">
            <v>1027</v>
          </cell>
          <cell r="B430" t="str">
            <v>Bloque Ornamental 8x20x20 (25m2)</v>
          </cell>
          <cell r="C430" t="str">
            <v>m2</v>
          </cell>
          <cell r="D430">
            <v>1</v>
          </cell>
          <cell r="E430">
            <v>25.37</v>
          </cell>
        </row>
        <row r="431">
          <cell r="A431">
            <v>1028</v>
          </cell>
          <cell r="B431" t="str">
            <v>Mampostería de bloque pesado 10cm con pegablock</v>
          </cell>
          <cell r="C431" t="str">
            <v>m2</v>
          </cell>
          <cell r="D431">
            <v>1</v>
          </cell>
          <cell r="E431">
            <v>15.55</v>
          </cell>
        </row>
        <row r="432">
          <cell r="A432">
            <v>1029</v>
          </cell>
          <cell r="B432" t="str">
            <v>Mampostería de bloque pesado de 15cm con pegablock</v>
          </cell>
          <cell r="C432" t="str">
            <v>m2</v>
          </cell>
          <cell r="D432">
            <v>1</v>
          </cell>
          <cell r="E432">
            <v>18.38</v>
          </cell>
        </row>
        <row r="433">
          <cell r="A433">
            <v>1030</v>
          </cell>
          <cell r="B433" t="str">
            <v>Mampostería de bloque pesado de 20cm con pagablock</v>
          </cell>
          <cell r="C433" t="str">
            <v>m2</v>
          </cell>
          <cell r="D433">
            <v>1</v>
          </cell>
          <cell r="E433">
            <v>21.04</v>
          </cell>
        </row>
        <row r="434">
          <cell r="A434">
            <v>1031</v>
          </cell>
          <cell r="B434" t="str">
            <v>Bloque Ornamental de vidrio 8x20x20 (25m2)</v>
          </cell>
          <cell r="C434" t="str">
            <v>m2</v>
          </cell>
          <cell r="D434">
            <v>1</v>
          </cell>
          <cell r="E434">
            <v>79.62</v>
          </cell>
        </row>
        <row r="435">
          <cell r="A435">
            <v>1032</v>
          </cell>
          <cell r="B435" t="str">
            <v>Mamposteria de piedra bola para bordillos (incluy cimentación H.ciclóp. Y drenaje)</v>
          </cell>
          <cell r="C435" t="str">
            <v>m3</v>
          </cell>
          <cell r="D435">
            <v>1</v>
          </cell>
          <cell r="E435">
            <v>70.319999999999993</v>
          </cell>
        </row>
        <row r="436">
          <cell r="A436">
            <v>1033</v>
          </cell>
          <cell r="B436" t="str">
            <v>Mampostería doble de bloque de 15 cm</v>
          </cell>
          <cell r="C436" t="str">
            <v>m2</v>
          </cell>
          <cell r="D436">
            <v>1</v>
          </cell>
          <cell r="E436">
            <v>26.89</v>
          </cell>
        </row>
        <row r="437">
          <cell r="A437">
            <v>1034</v>
          </cell>
          <cell r="B437" t="str">
            <v>Estructura soportante de pared con panel metálico tipo Kubionda a los dos lados</v>
          </cell>
          <cell r="C437" t="str">
            <v>m2</v>
          </cell>
          <cell r="D437">
            <v>1</v>
          </cell>
          <cell r="E437">
            <v>63.33</v>
          </cell>
        </row>
        <row r="438">
          <cell r="A438">
            <v>1035</v>
          </cell>
          <cell r="B438" t="str">
            <v>Gypsum en Mamposteria 12cm empaste y pin</v>
          </cell>
          <cell r="C438" t="str">
            <v>m2</v>
          </cell>
          <cell r="D438">
            <v>1</v>
          </cell>
          <cell r="E438">
            <v>28.34</v>
          </cell>
        </row>
        <row r="439">
          <cell r="A439">
            <v>1036</v>
          </cell>
          <cell r="B439" t="str">
            <v>Mamposteria de piedra bola para bordillos (incluy cimentación H.ciclóp. Y drenaje)</v>
          </cell>
          <cell r="C439" t="str">
            <v>m3</v>
          </cell>
          <cell r="D439">
            <v>1</v>
          </cell>
          <cell r="E439">
            <v>87.01</v>
          </cell>
        </row>
        <row r="440">
          <cell r="A440">
            <v>1037</v>
          </cell>
          <cell r="B440" t="str">
            <v>Mampostería doble de bloque de 15 cm</v>
          </cell>
          <cell r="C440" t="str">
            <v>m2</v>
          </cell>
          <cell r="D440">
            <v>1</v>
          </cell>
          <cell r="E440">
            <v>29.67</v>
          </cell>
        </row>
        <row r="441">
          <cell r="A441">
            <v>1038</v>
          </cell>
          <cell r="B441" t="str">
            <v>Muro de piedra (0,20 x 1,00)</v>
          </cell>
          <cell r="C441" t="str">
            <v>m</v>
          </cell>
          <cell r="D441">
            <v>1</v>
          </cell>
          <cell r="E441">
            <v>23.28</v>
          </cell>
        </row>
        <row r="442">
          <cell r="A442">
            <v>1039</v>
          </cell>
          <cell r="B442" t="str">
            <v>Paredes portante de hormigon armado 180kg/cm2 malla electrosoldad 6x15 y aditivo</v>
          </cell>
          <cell r="C442" t="str">
            <v>m</v>
          </cell>
          <cell r="D442">
            <v>1</v>
          </cell>
          <cell r="E442">
            <v>43.43</v>
          </cell>
        </row>
        <row r="443">
          <cell r="A443">
            <v>1040</v>
          </cell>
        </row>
        <row r="444">
          <cell r="A444">
            <v>1041</v>
          </cell>
        </row>
        <row r="445">
          <cell r="A445">
            <v>1042</v>
          </cell>
        </row>
        <row r="446">
          <cell r="A446">
            <v>1043</v>
          </cell>
        </row>
        <row r="447">
          <cell r="A447">
            <v>1044</v>
          </cell>
        </row>
        <row r="448">
          <cell r="A448">
            <v>1045</v>
          </cell>
        </row>
        <row r="449">
          <cell r="A449">
            <v>1046</v>
          </cell>
        </row>
        <row r="450">
          <cell r="A450">
            <v>1047</v>
          </cell>
        </row>
        <row r="451">
          <cell r="A451">
            <v>1048</v>
          </cell>
        </row>
        <row r="457">
          <cell r="A457" t="str">
            <v/>
          </cell>
          <cell r="B457" t="str">
            <v>ENLUCIDOS</v>
          </cell>
        </row>
        <row r="458">
          <cell r="A458">
            <v>1301</v>
          </cell>
          <cell r="B458" t="str">
            <v>Empaste exterior de pared (dos manos)</v>
          </cell>
          <cell r="C458" t="str">
            <v>m2</v>
          </cell>
          <cell r="D458">
            <v>1</v>
          </cell>
          <cell r="E458">
            <v>3.27</v>
          </cell>
        </row>
        <row r="459">
          <cell r="A459">
            <v>1302</v>
          </cell>
          <cell r="B459" t="str">
            <v>Empaste interior de pared (dos manos)</v>
          </cell>
          <cell r="C459" t="str">
            <v>m2</v>
          </cell>
          <cell r="D459">
            <v>1</v>
          </cell>
          <cell r="E459">
            <v>2.5499999999999998</v>
          </cell>
        </row>
        <row r="460">
          <cell r="A460">
            <v>1303</v>
          </cell>
          <cell r="B460" t="str">
            <v>Enlucido horizontal</v>
          </cell>
          <cell r="C460" t="str">
            <v>m2</v>
          </cell>
          <cell r="D460">
            <v>1</v>
          </cell>
          <cell r="E460">
            <v>7.62</v>
          </cell>
        </row>
        <row r="461">
          <cell r="A461">
            <v>1304</v>
          </cell>
          <cell r="B461" t="str">
            <v>Enlucido Vertical</v>
          </cell>
          <cell r="C461" t="str">
            <v>m2</v>
          </cell>
          <cell r="D461">
            <v>1</v>
          </cell>
          <cell r="E461">
            <v>7.28</v>
          </cell>
        </row>
        <row r="462">
          <cell r="A462">
            <v>1305</v>
          </cell>
          <cell r="B462" t="str">
            <v>Enlucido medias cañas</v>
          </cell>
          <cell r="C462" t="str">
            <v>m</v>
          </cell>
          <cell r="D462">
            <v>1</v>
          </cell>
          <cell r="E462">
            <v>2.36</v>
          </cell>
        </row>
        <row r="463">
          <cell r="A463">
            <v>1306</v>
          </cell>
          <cell r="B463" t="str">
            <v>Enlucido vertical mas estucado</v>
          </cell>
          <cell r="C463" t="str">
            <v>m2</v>
          </cell>
          <cell r="D463">
            <v>1</v>
          </cell>
          <cell r="E463">
            <v>8.7799999999999994</v>
          </cell>
        </row>
        <row r="464">
          <cell r="A464">
            <v>1307</v>
          </cell>
          <cell r="B464" t="str">
            <v>Enlucido Vertical paleteado</v>
          </cell>
          <cell r="C464" t="str">
            <v>m2</v>
          </cell>
          <cell r="D464">
            <v>1</v>
          </cell>
          <cell r="E464">
            <v>6.39</v>
          </cell>
        </row>
        <row r="465">
          <cell r="A465">
            <v>1308</v>
          </cell>
          <cell r="B465" t="str">
            <v>Enlucido vertical con impermeabilizante</v>
          </cell>
          <cell r="C465" t="str">
            <v>m2</v>
          </cell>
          <cell r="D465">
            <v>1</v>
          </cell>
          <cell r="E465">
            <v>7.57</v>
          </cell>
        </row>
        <row r="466">
          <cell r="A466">
            <v>1309</v>
          </cell>
          <cell r="B466" t="str">
            <v>Enlucidos Fajas Interiores ancho= 25 cm</v>
          </cell>
          <cell r="C466" t="str">
            <v>m</v>
          </cell>
          <cell r="D466">
            <v>1</v>
          </cell>
          <cell r="E466">
            <v>2.79</v>
          </cell>
        </row>
        <row r="467">
          <cell r="A467">
            <v>1310</v>
          </cell>
          <cell r="B467" t="str">
            <v>Estucado tumbado</v>
          </cell>
          <cell r="C467" t="str">
            <v>m2</v>
          </cell>
          <cell r="D467">
            <v>1</v>
          </cell>
          <cell r="E467">
            <v>3.27</v>
          </cell>
        </row>
        <row r="468">
          <cell r="A468">
            <v>1311</v>
          </cell>
          <cell r="B468" t="str">
            <v>Estucado de pared</v>
          </cell>
          <cell r="C468" t="str">
            <v>m2</v>
          </cell>
          <cell r="D468">
            <v>1</v>
          </cell>
          <cell r="E468">
            <v>3.12</v>
          </cell>
        </row>
        <row r="469">
          <cell r="A469">
            <v>1312</v>
          </cell>
          <cell r="B469" t="str">
            <v>Estucos/ Gysump Cielo Raso</v>
          </cell>
          <cell r="C469" t="str">
            <v>m2</v>
          </cell>
          <cell r="D469">
            <v>1</v>
          </cell>
          <cell r="E469">
            <v>1.82</v>
          </cell>
        </row>
        <row r="470">
          <cell r="A470">
            <v>1313</v>
          </cell>
          <cell r="B470" t="str">
            <v>Estucos/ Gysump Pared</v>
          </cell>
          <cell r="C470" t="str">
            <v>m2</v>
          </cell>
          <cell r="D470">
            <v>1</v>
          </cell>
          <cell r="E470">
            <v>1.82</v>
          </cell>
        </row>
        <row r="471">
          <cell r="A471">
            <v>1314</v>
          </cell>
          <cell r="B471" t="str">
            <v>Filos Interiores y exteriores</v>
          </cell>
          <cell r="C471" t="str">
            <v>m</v>
          </cell>
          <cell r="D471">
            <v>1</v>
          </cell>
          <cell r="E471">
            <v>2.93</v>
          </cell>
        </row>
        <row r="472">
          <cell r="A472">
            <v>1315</v>
          </cell>
          <cell r="B472" t="str">
            <v>Limpieza y resane de paredes y muros de piedra</v>
          </cell>
          <cell r="C472" t="str">
            <v>m2</v>
          </cell>
          <cell r="D472">
            <v>1</v>
          </cell>
          <cell r="E472">
            <v>12.55</v>
          </cell>
        </row>
        <row r="473">
          <cell r="A473">
            <v>1316</v>
          </cell>
          <cell r="B473" t="str">
            <v>Botaguas</v>
          </cell>
          <cell r="C473" t="str">
            <v>m</v>
          </cell>
          <cell r="D473">
            <v>1</v>
          </cell>
          <cell r="E473">
            <v>4.1399999999999997</v>
          </cell>
        </row>
        <row r="474">
          <cell r="A474">
            <v>1317</v>
          </cell>
          <cell r="B474" t="str">
            <v>Enlucido decorativo en base de capitel de columnas de ventanas y porch</v>
          </cell>
          <cell r="C474" t="str">
            <v>m</v>
          </cell>
          <cell r="D474">
            <v>1</v>
          </cell>
          <cell r="E474">
            <v>5.74</v>
          </cell>
        </row>
        <row r="475">
          <cell r="A475">
            <v>1318</v>
          </cell>
          <cell r="B475" t="str">
            <v>Enlucido molduras en ventanas y porch</v>
          </cell>
          <cell r="C475" t="str">
            <v>m</v>
          </cell>
          <cell r="D475">
            <v>1</v>
          </cell>
          <cell r="E475">
            <v>5.74</v>
          </cell>
        </row>
        <row r="476">
          <cell r="A476">
            <v>1319</v>
          </cell>
          <cell r="B476" t="str">
            <v>Champeado</v>
          </cell>
          <cell r="C476" t="str">
            <v>m2</v>
          </cell>
          <cell r="D476">
            <v>1</v>
          </cell>
          <cell r="E476">
            <v>4.07</v>
          </cell>
        </row>
        <row r="477">
          <cell r="A477">
            <v>1320</v>
          </cell>
          <cell r="B477" t="str">
            <v>Revocado mampostería, mortero 1:1:6</v>
          </cell>
          <cell r="C477" t="str">
            <v>m2</v>
          </cell>
          <cell r="D477">
            <v>1</v>
          </cell>
          <cell r="E477">
            <v>1.62</v>
          </cell>
        </row>
        <row r="478">
          <cell r="A478">
            <v>1321</v>
          </cell>
          <cell r="B478" t="str">
            <v>Corchado de ondas de cubierta</v>
          </cell>
          <cell r="C478" t="str">
            <v>m</v>
          </cell>
          <cell r="D478">
            <v>1</v>
          </cell>
          <cell r="E478">
            <v>7.31</v>
          </cell>
        </row>
        <row r="479">
          <cell r="A479">
            <v>1322</v>
          </cell>
          <cell r="B479" t="str">
            <v>Granito lavado en filos de escalera</v>
          </cell>
          <cell r="C479" t="str">
            <v>m</v>
          </cell>
          <cell r="D479">
            <v>1</v>
          </cell>
          <cell r="E479">
            <v>6.88</v>
          </cell>
        </row>
        <row r="480">
          <cell r="A480">
            <v>1323</v>
          </cell>
          <cell r="B480" t="str">
            <v>Recubrimiento de granito lavado para Templete Cívico</v>
          </cell>
          <cell r="C480" t="str">
            <v>m2</v>
          </cell>
          <cell r="D480">
            <v>1</v>
          </cell>
          <cell r="E480">
            <v>33.22</v>
          </cell>
        </row>
        <row r="481">
          <cell r="A481">
            <v>1324</v>
          </cell>
          <cell r="B481" t="str">
            <v>Enlucido con malla en elementos metálicos</v>
          </cell>
          <cell r="C481" t="str">
            <v>m2</v>
          </cell>
          <cell r="D481">
            <v>1</v>
          </cell>
          <cell r="E481">
            <v>10.7</v>
          </cell>
        </row>
        <row r="482">
          <cell r="A482">
            <v>1325</v>
          </cell>
          <cell r="B482" t="str">
            <v>Enlucido vertical en alto relieve</v>
          </cell>
          <cell r="C482" t="str">
            <v>m2</v>
          </cell>
          <cell r="D482">
            <v>1</v>
          </cell>
          <cell r="E482">
            <v>18</v>
          </cell>
        </row>
        <row r="483">
          <cell r="A483">
            <v>1326</v>
          </cell>
          <cell r="B483" t="str">
            <v>Enlucido vertical mas estucado incluye transp. En lancha</v>
          </cell>
          <cell r="C483" t="str">
            <v>m2</v>
          </cell>
          <cell r="D483">
            <v>1</v>
          </cell>
          <cell r="E483">
            <v>10.6</v>
          </cell>
        </row>
        <row r="484">
          <cell r="A484">
            <v>1327</v>
          </cell>
          <cell r="B484" t="str">
            <v>Enlucido Vertical paleteado incluye transp. En lancha</v>
          </cell>
          <cell r="C484" t="str">
            <v>m2</v>
          </cell>
          <cell r="D484">
            <v>1</v>
          </cell>
          <cell r="E484">
            <v>7.6</v>
          </cell>
        </row>
        <row r="485">
          <cell r="A485">
            <v>1328</v>
          </cell>
          <cell r="B485" t="str">
            <v>Enlucido horizontalincluy. Transp. En lancha</v>
          </cell>
          <cell r="C485" t="str">
            <v>m2</v>
          </cell>
          <cell r="D485">
            <v>1</v>
          </cell>
          <cell r="E485">
            <v>9.31</v>
          </cell>
        </row>
        <row r="486">
          <cell r="A486">
            <v>1329</v>
          </cell>
          <cell r="B486" t="str">
            <v>Estucado de pared incluye transporte en lancha</v>
          </cell>
          <cell r="C486" t="str">
            <v>m2</v>
          </cell>
          <cell r="D486">
            <v>1</v>
          </cell>
          <cell r="E486">
            <v>4.22</v>
          </cell>
        </row>
        <row r="487">
          <cell r="A487">
            <v>1330</v>
          </cell>
          <cell r="B487" t="str">
            <v>Cortagotas</v>
          </cell>
          <cell r="C487" t="str">
            <v>m</v>
          </cell>
          <cell r="D487">
            <v>1</v>
          </cell>
          <cell r="E487">
            <v>2.36</v>
          </cell>
        </row>
        <row r="488">
          <cell r="A488">
            <v>1331</v>
          </cell>
          <cell r="B488" t="str">
            <v>Enlucido con enlumax</v>
          </cell>
          <cell r="C488" t="str">
            <v>m2</v>
          </cell>
          <cell r="D488">
            <v>1</v>
          </cell>
          <cell r="E488">
            <v>6.66</v>
          </cell>
        </row>
        <row r="489">
          <cell r="A489">
            <v>1332</v>
          </cell>
          <cell r="B489" t="str">
            <v>Enlucido en zócalo</v>
          </cell>
          <cell r="C489" t="str">
            <v>m2</v>
          </cell>
          <cell r="D489">
            <v>1</v>
          </cell>
          <cell r="E489">
            <v>6.28</v>
          </cell>
        </row>
        <row r="490">
          <cell r="A490">
            <v>1333</v>
          </cell>
          <cell r="B490" t="str">
            <v>Enlucido loseta mesón cocina (incluye filos)</v>
          </cell>
          <cell r="C490" t="str">
            <v>m</v>
          </cell>
          <cell r="D490">
            <v>1</v>
          </cell>
          <cell r="E490">
            <v>6.58</v>
          </cell>
        </row>
        <row r="491">
          <cell r="A491">
            <v>1334</v>
          </cell>
          <cell r="B491" t="str">
            <v>Enlucido vertical exterior terminado pulido esponjeado (incluye impermeabilizante)</v>
          </cell>
          <cell r="C491" t="str">
            <v>m2</v>
          </cell>
          <cell r="D491">
            <v>1</v>
          </cell>
          <cell r="E491">
            <v>8.5500000000000007</v>
          </cell>
        </row>
        <row r="492">
          <cell r="A492">
            <v>1335</v>
          </cell>
          <cell r="B492" t="str">
            <v>Enlucido vertical exterior  (+ 4 pisos)</v>
          </cell>
          <cell r="C492" t="str">
            <v>m2</v>
          </cell>
          <cell r="D492">
            <v>1</v>
          </cell>
          <cell r="E492">
            <v>8.52</v>
          </cell>
        </row>
        <row r="493">
          <cell r="A493">
            <v>1336</v>
          </cell>
          <cell r="B493" t="str">
            <v>Estucado de pared exterior ( + 4 pisos)</v>
          </cell>
          <cell r="C493" t="str">
            <v>m2</v>
          </cell>
          <cell r="D493">
            <v>1</v>
          </cell>
          <cell r="E493">
            <v>3.61</v>
          </cell>
        </row>
        <row r="494">
          <cell r="A494">
            <v>1337</v>
          </cell>
          <cell r="B494" t="str">
            <v>Enlucido de columnas de hormigon con enlumax</v>
          </cell>
          <cell r="C494" t="str">
            <v>m2</v>
          </cell>
          <cell r="D494">
            <v>1</v>
          </cell>
          <cell r="E494">
            <v>8.4</v>
          </cell>
        </row>
        <row r="495">
          <cell r="A495">
            <v>1338</v>
          </cell>
          <cell r="B495" t="str">
            <v>Enlucido en vigas de hormigon con enlumax</v>
          </cell>
          <cell r="C495" t="str">
            <v>m2</v>
          </cell>
          <cell r="D495">
            <v>1</v>
          </cell>
          <cell r="E495">
            <v>9.4499999999999993</v>
          </cell>
        </row>
        <row r="496">
          <cell r="A496">
            <v>1339</v>
          </cell>
          <cell r="B496" t="str">
            <v>Enlucido de columnas de hormigon con mortero 1:3</v>
          </cell>
          <cell r="C496" t="str">
            <v>m2</v>
          </cell>
          <cell r="D496">
            <v>1</v>
          </cell>
          <cell r="E496">
            <v>7.45</v>
          </cell>
        </row>
        <row r="497">
          <cell r="A497">
            <v>1340</v>
          </cell>
          <cell r="B497" t="str">
            <v>Enlucido en vigas de hormigon con mortero 1:3</v>
          </cell>
          <cell r="C497" t="str">
            <v>m2</v>
          </cell>
          <cell r="D497">
            <v>1</v>
          </cell>
          <cell r="E497">
            <v>8.49</v>
          </cell>
        </row>
        <row r="498">
          <cell r="A498">
            <v>1341</v>
          </cell>
        </row>
        <row r="499">
          <cell r="A499">
            <v>1342</v>
          </cell>
        </row>
        <row r="500">
          <cell r="A500">
            <v>1343</v>
          </cell>
        </row>
        <row r="501">
          <cell r="A501">
            <v>1344</v>
          </cell>
        </row>
        <row r="502">
          <cell r="A502">
            <v>1345</v>
          </cell>
        </row>
        <row r="503">
          <cell r="A503">
            <v>1346</v>
          </cell>
        </row>
        <row r="504">
          <cell r="A504">
            <v>1347</v>
          </cell>
        </row>
        <row r="505">
          <cell r="A505">
            <v>1348</v>
          </cell>
        </row>
        <row r="518">
          <cell r="A518" t="str">
            <v/>
          </cell>
          <cell r="B518" t="str">
            <v>PISOS</v>
          </cell>
        </row>
        <row r="520">
          <cell r="A520">
            <v>1601</v>
          </cell>
          <cell r="B520" t="str">
            <v>Barrederas de vinyl</v>
          </cell>
          <cell r="C520" t="str">
            <v>m</v>
          </cell>
          <cell r="D520">
            <v>1</v>
          </cell>
          <cell r="E520">
            <v>1.84</v>
          </cell>
        </row>
        <row r="521">
          <cell r="A521">
            <v>1602</v>
          </cell>
          <cell r="B521" t="str">
            <v>Barrederas porcelanato Boleado h= 10 cm</v>
          </cell>
          <cell r="C521" t="str">
            <v>m</v>
          </cell>
          <cell r="D521">
            <v>1</v>
          </cell>
          <cell r="E521">
            <v>4.5199999999999996</v>
          </cell>
        </row>
        <row r="522">
          <cell r="A522">
            <v>1603</v>
          </cell>
          <cell r="B522" t="str">
            <v>Bordes plásticos en cerámica</v>
          </cell>
          <cell r="C522" t="str">
            <v>m</v>
          </cell>
          <cell r="D522">
            <v>1</v>
          </cell>
          <cell r="E522">
            <v>0.56000000000000005</v>
          </cell>
        </row>
        <row r="523">
          <cell r="A523">
            <v>1604</v>
          </cell>
          <cell r="B523" t="str">
            <v>Cerámica de piso alto trafico y antideslizante clase A de 40X40</v>
          </cell>
          <cell r="C523" t="str">
            <v>m2</v>
          </cell>
          <cell r="D523">
            <v>1</v>
          </cell>
          <cell r="E523">
            <v>22.21</v>
          </cell>
        </row>
        <row r="524">
          <cell r="A524">
            <v>1605</v>
          </cell>
          <cell r="B524" t="str">
            <v>Cerámica de piso de 0.30 x 0.30 antideslizante</v>
          </cell>
          <cell r="C524" t="str">
            <v>m2</v>
          </cell>
          <cell r="D524">
            <v>1</v>
          </cell>
          <cell r="E524">
            <v>21.41</v>
          </cell>
        </row>
        <row r="525">
          <cell r="A525">
            <v>1606</v>
          </cell>
          <cell r="B525" t="str">
            <v>Cinta antideslizante para pisos y filos de grada</v>
          </cell>
          <cell r="C525" t="str">
            <v>m</v>
          </cell>
          <cell r="D525">
            <v>1</v>
          </cell>
          <cell r="E525">
            <v>2.14</v>
          </cell>
        </row>
        <row r="526">
          <cell r="A526">
            <v>1607</v>
          </cell>
          <cell r="B526" t="str">
            <v>Pisos de Vinyl Conductivo electrostatico laboratorio</v>
          </cell>
          <cell r="C526" t="str">
            <v>m2</v>
          </cell>
          <cell r="D526">
            <v>1</v>
          </cell>
          <cell r="E526">
            <v>77.61</v>
          </cell>
        </row>
        <row r="527">
          <cell r="A527">
            <v>1608</v>
          </cell>
          <cell r="B527" t="str">
            <v>Contrapiso Alisado Hormigón Prem.140kg/cm2.espesor 6 cm</v>
          </cell>
          <cell r="C527" t="str">
            <v>m2</v>
          </cell>
          <cell r="D527">
            <v>1</v>
          </cell>
          <cell r="E527">
            <v>22.17</v>
          </cell>
        </row>
        <row r="528">
          <cell r="A528">
            <v>1609</v>
          </cell>
          <cell r="B528" t="str">
            <v>Contrapiso f 'c= 180 kg/cm2 e=6cm (incluye piedra bola e=15cm)</v>
          </cell>
          <cell r="C528" t="str">
            <v>m2</v>
          </cell>
          <cell r="D528">
            <v>1</v>
          </cell>
          <cell r="E528">
            <v>20.2</v>
          </cell>
        </row>
        <row r="529">
          <cell r="A529">
            <v>1610</v>
          </cell>
          <cell r="B529" t="str">
            <v>Contrapiso H.S 240 kg/cm2, E=10cm piedra bola E= 15cm malla 6:10 R-283</v>
          </cell>
          <cell r="C529" t="str">
            <v>m2</v>
          </cell>
          <cell r="D529">
            <v>1</v>
          </cell>
          <cell r="E529">
            <v>31.25</v>
          </cell>
        </row>
        <row r="530">
          <cell r="A530">
            <v>1611</v>
          </cell>
          <cell r="B530" t="str">
            <v>Contrapiso H.Simple F'c=210kg/cm2 malla 6x10 y polietileno  E=10cm</v>
          </cell>
          <cell r="C530" t="str">
            <v>m2</v>
          </cell>
          <cell r="D530">
            <v>1</v>
          </cell>
          <cell r="E530">
            <v>25.61</v>
          </cell>
        </row>
        <row r="531">
          <cell r="A531">
            <v>1612</v>
          </cell>
          <cell r="B531" t="str">
            <v>Juntas de dilatación 15mm(masujunt)</v>
          </cell>
          <cell r="C531" t="str">
            <v>m</v>
          </cell>
          <cell r="D531">
            <v>1</v>
          </cell>
          <cell r="E531">
            <v>1.78</v>
          </cell>
        </row>
        <row r="532">
          <cell r="A532">
            <v>1613</v>
          </cell>
          <cell r="B532" t="str">
            <v>Juntas de dilatación 40mm (masujunt)</v>
          </cell>
          <cell r="C532" t="str">
            <v>m</v>
          </cell>
          <cell r="D532">
            <v>1</v>
          </cell>
          <cell r="E532">
            <v>3.06</v>
          </cell>
        </row>
        <row r="533">
          <cell r="A533">
            <v>1614</v>
          </cell>
          <cell r="B533" t="str">
            <v>Masillado de losa incluye impermeabilizante</v>
          </cell>
          <cell r="C533" t="str">
            <v>m2</v>
          </cell>
          <cell r="D533">
            <v>1</v>
          </cell>
          <cell r="E533">
            <v>5.42</v>
          </cell>
        </row>
        <row r="534">
          <cell r="A534">
            <v>1615</v>
          </cell>
          <cell r="B534" t="str">
            <v>Masillado y alisado de pisos</v>
          </cell>
          <cell r="C534" t="str">
            <v>m2</v>
          </cell>
          <cell r="D534">
            <v>1</v>
          </cell>
          <cell r="E534">
            <v>5.13</v>
          </cell>
        </row>
        <row r="535">
          <cell r="A535">
            <v>1616</v>
          </cell>
          <cell r="B535" t="str">
            <v>Masillado liso de pisos con helicóptero</v>
          </cell>
          <cell r="C535" t="str">
            <v>m2</v>
          </cell>
          <cell r="D535">
            <v>1</v>
          </cell>
          <cell r="E535">
            <v>3.75</v>
          </cell>
        </row>
        <row r="536">
          <cell r="A536">
            <v>1617</v>
          </cell>
          <cell r="B536" t="str">
            <v>Piso de PVC autoadhesivo para hospitales</v>
          </cell>
          <cell r="C536" t="str">
            <v>m2</v>
          </cell>
          <cell r="D536">
            <v>1</v>
          </cell>
          <cell r="E536">
            <v>75.91</v>
          </cell>
        </row>
        <row r="537">
          <cell r="A537">
            <v>1618</v>
          </cell>
          <cell r="B537" t="str">
            <v>Piso de vinil alto trafico 3,2 mm</v>
          </cell>
          <cell r="C537" t="str">
            <v>m2</v>
          </cell>
          <cell r="D537">
            <v>1</v>
          </cell>
          <cell r="E537">
            <v>11.19</v>
          </cell>
        </row>
        <row r="538">
          <cell r="A538">
            <v>1619</v>
          </cell>
          <cell r="B538" t="str">
            <v>Piso flotante Alemán</v>
          </cell>
          <cell r="C538" t="str">
            <v>m2</v>
          </cell>
          <cell r="D538">
            <v>1</v>
          </cell>
          <cell r="E538">
            <v>23.47</v>
          </cell>
        </row>
        <row r="539">
          <cell r="A539">
            <v>1620</v>
          </cell>
          <cell r="B539" t="str">
            <v>Provisión y colocación de porcelanato en gradas</v>
          </cell>
          <cell r="C539" t="str">
            <v>m2</v>
          </cell>
          <cell r="D539">
            <v>1</v>
          </cell>
          <cell r="E539">
            <v>33.659999999999997</v>
          </cell>
        </row>
        <row r="540">
          <cell r="A540">
            <v>1621</v>
          </cell>
          <cell r="B540" t="str">
            <v>Recubrimiento de granito para piso</v>
          </cell>
          <cell r="C540" t="str">
            <v>m2</v>
          </cell>
          <cell r="D540">
            <v>1</v>
          </cell>
          <cell r="E540">
            <v>96.14</v>
          </cell>
        </row>
        <row r="541">
          <cell r="A541">
            <v>1622</v>
          </cell>
          <cell r="B541" t="str">
            <v>Adoquín ornamental vibroprensado de 20x10x6cm f´c=350Kg/cm2</v>
          </cell>
          <cell r="C541" t="str">
            <v>m2</v>
          </cell>
          <cell r="D541">
            <v>1</v>
          </cell>
          <cell r="E541">
            <v>25.54</v>
          </cell>
        </row>
        <row r="542">
          <cell r="A542">
            <v>1623</v>
          </cell>
          <cell r="B542" t="str">
            <v>Contrapiso f 'c= 180 kg/cm2 e=6cm (incluye piedra bola e=15cm) incluye malla electrosoldada 5x15 y polietileno</v>
          </cell>
          <cell r="C542" t="str">
            <v>m2</v>
          </cell>
          <cell r="D542">
            <v>1</v>
          </cell>
          <cell r="E542">
            <v>25.92</v>
          </cell>
        </row>
        <row r="543">
          <cell r="A543">
            <v>1624</v>
          </cell>
          <cell r="B543" t="str">
            <v>Contrapiso H.S 210 kg/cm2, E=10cm piedra bola, malla electrosoldada R131(5x15) y polietileno</v>
          </cell>
          <cell r="C543" t="str">
            <v>m2</v>
          </cell>
          <cell r="D543">
            <v>1</v>
          </cell>
          <cell r="E543">
            <v>27.6</v>
          </cell>
        </row>
        <row r="544">
          <cell r="A544">
            <v>1625</v>
          </cell>
          <cell r="B544" t="str">
            <v>Piso industrial de ucrete( poliuretano cementicio antideslizante)</v>
          </cell>
          <cell r="C544" t="str">
            <v>m2</v>
          </cell>
          <cell r="D544">
            <v>1</v>
          </cell>
          <cell r="E544">
            <v>85.22</v>
          </cell>
        </row>
        <row r="545">
          <cell r="A545">
            <v>1626</v>
          </cell>
          <cell r="B545" t="str">
            <v>Adoquín vehicular hexagonal 20/m2 f´c=400Kg/cm2</v>
          </cell>
          <cell r="C545" t="str">
            <v>m2</v>
          </cell>
          <cell r="D545">
            <v>1</v>
          </cell>
          <cell r="E545">
            <v>18.440000000000001</v>
          </cell>
        </row>
        <row r="546">
          <cell r="A546">
            <v>1627</v>
          </cell>
          <cell r="B546" t="str">
            <v>Parquet de chanul lacado</v>
          </cell>
          <cell r="C546" t="str">
            <v>m2</v>
          </cell>
          <cell r="D546">
            <v>1</v>
          </cell>
          <cell r="E546">
            <v>36.43</v>
          </cell>
        </row>
        <row r="547">
          <cell r="A547">
            <v>1628</v>
          </cell>
          <cell r="B547" t="str">
            <v>Piso de Parquet de Guayacán</v>
          </cell>
          <cell r="C547" t="str">
            <v>m2</v>
          </cell>
          <cell r="D547">
            <v>1</v>
          </cell>
          <cell r="E547">
            <v>35.479999999999997</v>
          </cell>
        </row>
        <row r="548">
          <cell r="A548">
            <v>1629</v>
          </cell>
          <cell r="B548" t="str">
            <v>Piso de media duela eucalipto</v>
          </cell>
          <cell r="C548" t="str">
            <v>m2</v>
          </cell>
          <cell r="D548">
            <v>1</v>
          </cell>
          <cell r="E548">
            <v>36.299999999999997</v>
          </cell>
        </row>
        <row r="549">
          <cell r="A549">
            <v>1630</v>
          </cell>
          <cell r="B549" t="str">
            <v>Piso duela de chanul</v>
          </cell>
          <cell r="C549" t="str">
            <v>m2</v>
          </cell>
          <cell r="D549">
            <v>1</v>
          </cell>
          <cell r="E549">
            <v>36.19</v>
          </cell>
        </row>
        <row r="550">
          <cell r="A550">
            <v>1631</v>
          </cell>
          <cell r="B550" t="str">
            <v xml:space="preserve">Pisos de gres tipo 30x30cmtradicion rojo </v>
          </cell>
          <cell r="C550" t="str">
            <v>m2</v>
          </cell>
          <cell r="D550">
            <v>1</v>
          </cell>
          <cell r="E550">
            <v>21.82</v>
          </cell>
        </row>
        <row r="551">
          <cell r="A551">
            <v>1632</v>
          </cell>
          <cell r="B551" t="str">
            <v>Berma de hormigón simple f`c=180kg/cm2</v>
          </cell>
          <cell r="C551" t="str">
            <v>m</v>
          </cell>
          <cell r="D551">
            <v>1</v>
          </cell>
          <cell r="E551">
            <v>9.66</v>
          </cell>
        </row>
        <row r="552">
          <cell r="A552">
            <v>1633</v>
          </cell>
          <cell r="B552" t="str">
            <v>Adoquín ornamental colores 22/m2 f´c=400Kg/cm2</v>
          </cell>
          <cell r="C552" t="str">
            <v>m2</v>
          </cell>
          <cell r="D552">
            <v>1</v>
          </cell>
          <cell r="E552">
            <v>27.34</v>
          </cell>
        </row>
        <row r="553">
          <cell r="A553">
            <v>1634</v>
          </cell>
          <cell r="B553" t="str">
            <v>Contrapiso f 'c= 180 kg/cm2 e=10cm (incluye piedra bola e=15cm) incluye malla electrosoldada 4x15 y polietileno</v>
          </cell>
          <cell r="C553" t="str">
            <v>m2</v>
          </cell>
          <cell r="D553">
            <v>1</v>
          </cell>
          <cell r="E553">
            <v>28.39</v>
          </cell>
        </row>
        <row r="554">
          <cell r="A554">
            <v>1635</v>
          </cell>
          <cell r="B554" t="str">
            <v>Masillado y alisado de pisos con endurecedor de cuarzo</v>
          </cell>
          <cell r="C554" t="str">
            <v>m2</v>
          </cell>
          <cell r="D554">
            <v>1</v>
          </cell>
          <cell r="E554">
            <v>4.6100000000000003</v>
          </cell>
        </row>
        <row r="555">
          <cell r="A555">
            <v>1636</v>
          </cell>
          <cell r="B555" t="str">
            <v>Provisión y colocación de porcelanato en pisos</v>
          </cell>
          <cell r="C555" t="str">
            <v>m2</v>
          </cell>
          <cell r="D555">
            <v>1</v>
          </cell>
          <cell r="E555">
            <v>33.700000000000003</v>
          </cell>
        </row>
        <row r="556">
          <cell r="A556">
            <v>1637</v>
          </cell>
          <cell r="B556" t="str">
            <v>Contrapiso f 'c= 180 kg/cm2 e=8cm (incluye piedra bola e=15cm) incluye malla electrosoldada 5x15 y polietileno</v>
          </cell>
          <cell r="C556" t="str">
            <v>M2</v>
          </cell>
          <cell r="D556">
            <v>1</v>
          </cell>
          <cell r="E556">
            <v>27.12</v>
          </cell>
        </row>
        <row r="557">
          <cell r="A557">
            <v>1638</v>
          </cell>
          <cell r="B557" t="str">
            <v>Barrederas de cerámica 10cm</v>
          </cell>
          <cell r="C557" t="str">
            <v>m</v>
          </cell>
          <cell r="D557">
            <v>1</v>
          </cell>
          <cell r="E557">
            <v>3.19</v>
          </cell>
        </row>
        <row r="558">
          <cell r="A558">
            <v>1639</v>
          </cell>
          <cell r="B558" t="str">
            <v>Barrederas de madera de laurel o colorado</v>
          </cell>
          <cell r="C558" t="str">
            <v>m</v>
          </cell>
          <cell r="D558">
            <v>1</v>
          </cell>
          <cell r="E558">
            <v>2.25</v>
          </cell>
        </row>
        <row r="559">
          <cell r="A559">
            <v>1640</v>
          </cell>
          <cell r="B559" t="str">
            <v>Contrapiso f 'c= 210 kg/cm2 e=6cm Inc. piedra bola e=10cm y polietileno</v>
          </cell>
          <cell r="C559" t="str">
            <v>m2</v>
          </cell>
          <cell r="D559">
            <v>1</v>
          </cell>
          <cell r="E559">
            <v>22.69</v>
          </cell>
        </row>
        <row r="560">
          <cell r="A560">
            <v>1641</v>
          </cell>
          <cell r="B560" t="str">
            <v>Contrapiso f 'c= 180 kg/cm2 e=6cm Inc. piedra bola e=10cm</v>
          </cell>
          <cell r="C560" t="str">
            <v>m2</v>
          </cell>
          <cell r="D560">
            <v>1</v>
          </cell>
          <cell r="E560">
            <v>21.12</v>
          </cell>
        </row>
        <row r="561">
          <cell r="A561">
            <v>1642</v>
          </cell>
          <cell r="B561" t="str">
            <v>Masillado y alisado de pisos en gradas</v>
          </cell>
          <cell r="C561" t="str">
            <v>m2</v>
          </cell>
          <cell r="D561">
            <v>1</v>
          </cell>
          <cell r="E561">
            <v>5.53</v>
          </cell>
        </row>
        <row r="562">
          <cell r="A562">
            <v>1643</v>
          </cell>
          <cell r="B562" t="str">
            <v>Porcelanato en piso alto trafico y antideslizante</v>
          </cell>
          <cell r="C562" t="str">
            <v>m2</v>
          </cell>
          <cell r="D562">
            <v>1</v>
          </cell>
          <cell r="E562">
            <v>32.200000000000003</v>
          </cell>
        </row>
        <row r="563">
          <cell r="A563">
            <v>1644</v>
          </cell>
          <cell r="B563" t="str">
            <v>Porcelanato en exteriores alto trafico y antideslizante</v>
          </cell>
          <cell r="C563" t="str">
            <v>m2</v>
          </cell>
          <cell r="D563">
            <v>1</v>
          </cell>
          <cell r="E563">
            <v>33.76</v>
          </cell>
        </row>
        <row r="564">
          <cell r="A564">
            <v>1645</v>
          </cell>
          <cell r="B564" t="str">
            <v>Masillado y alisado de pisos con impermeabilizantes</v>
          </cell>
          <cell r="C564" t="str">
            <v>m2</v>
          </cell>
          <cell r="D564">
            <v>1</v>
          </cell>
          <cell r="E564">
            <v>5.0199999999999996</v>
          </cell>
        </row>
        <row r="565">
          <cell r="A565">
            <v>1646</v>
          </cell>
          <cell r="B565" t="str">
            <v>Baldosa de gris  piedra  caliza  grano fino 50X50 pulida</v>
          </cell>
          <cell r="C565" t="str">
            <v>m2</v>
          </cell>
          <cell r="D565">
            <v>1</v>
          </cell>
          <cell r="E565">
            <v>16.3</v>
          </cell>
        </row>
        <row r="566">
          <cell r="A566">
            <v>1647</v>
          </cell>
          <cell r="B566" t="str">
            <v>Contrapiso uso múltiple f´c=210 kg/cm2</v>
          </cell>
          <cell r="C566" t="str">
            <v>m3</v>
          </cell>
          <cell r="D566">
            <v>1</v>
          </cell>
          <cell r="E566">
            <v>16.3</v>
          </cell>
        </row>
        <row r="567">
          <cell r="A567">
            <v>1648</v>
          </cell>
          <cell r="B567" t="str">
            <v>Baldosa de gris  piedra  caliza  grano fino 30X30 pulida</v>
          </cell>
          <cell r="C567" t="str">
            <v>m2</v>
          </cell>
          <cell r="D567">
            <v>1</v>
          </cell>
          <cell r="E567">
            <v>14.79</v>
          </cell>
        </row>
        <row r="568">
          <cell r="A568">
            <v>1649</v>
          </cell>
          <cell r="B568" t="str">
            <v>Piso de entablado de madera TECA e=2,5cm y pulida</v>
          </cell>
          <cell r="C568" t="str">
            <v>m2</v>
          </cell>
          <cell r="D568">
            <v>1</v>
          </cell>
          <cell r="E568">
            <v>69.989999999999995</v>
          </cell>
        </row>
        <row r="569">
          <cell r="A569">
            <v>1650</v>
          </cell>
          <cell r="B569" t="str">
            <v>Estructura de piso de madera cuartones de 10x20cm</v>
          </cell>
          <cell r="C569" t="str">
            <v>m2</v>
          </cell>
          <cell r="D569">
            <v>1</v>
          </cell>
          <cell r="E569">
            <v>72.98</v>
          </cell>
        </row>
        <row r="570">
          <cell r="A570">
            <v>1651</v>
          </cell>
          <cell r="B570" t="str">
            <v>Cuartones de madera dura de 5x5cm estructura de piso</v>
          </cell>
          <cell r="C570" t="str">
            <v>m2</v>
          </cell>
          <cell r="D570">
            <v>1</v>
          </cell>
          <cell r="E570">
            <v>38.979999999999997</v>
          </cell>
        </row>
        <row r="571">
          <cell r="A571">
            <v>1652</v>
          </cell>
          <cell r="B571" t="str">
            <v>Provisión e instalacion de tablas machimbradas de madera dura de 0,16x0,02cmx4mts.</v>
          </cell>
          <cell r="C571" t="str">
            <v>m2</v>
          </cell>
          <cell r="D571">
            <v>1</v>
          </cell>
          <cell r="E571">
            <v>64.010000000000005</v>
          </cell>
        </row>
        <row r="572">
          <cell r="A572">
            <v>1653</v>
          </cell>
          <cell r="B572" t="str">
            <v>Provision e instalacion de barandas de madera para rampas y escaleras</v>
          </cell>
          <cell r="C572" t="str">
            <v>m</v>
          </cell>
          <cell r="D572">
            <v>1</v>
          </cell>
          <cell r="E572">
            <v>74.45</v>
          </cell>
        </row>
        <row r="573">
          <cell r="A573">
            <v>1654</v>
          </cell>
          <cell r="B573" t="str">
            <v>Entablado de TECA exterior (incl. tablon e=4cm y estructura)</v>
          </cell>
          <cell r="C573" t="str">
            <v>m2</v>
          </cell>
          <cell r="D573">
            <v>1</v>
          </cell>
          <cell r="E573">
            <v>159.77000000000001</v>
          </cell>
        </row>
        <row r="574">
          <cell r="A574">
            <v>1655</v>
          </cell>
          <cell r="B574" t="str">
            <v>Provision de madera para  sendero  mantenimiento. Dim= 1,2x4mts</v>
          </cell>
          <cell r="C574" t="str">
            <v>u</v>
          </cell>
          <cell r="D574">
            <v>1</v>
          </cell>
          <cell r="E574">
            <v>913.68</v>
          </cell>
        </row>
        <row r="575">
          <cell r="A575">
            <v>1656</v>
          </cell>
          <cell r="B575" t="str">
            <v>Pantallla de madera sobre pared</v>
          </cell>
          <cell r="C575" t="str">
            <v>m2</v>
          </cell>
          <cell r="D575">
            <v>1</v>
          </cell>
          <cell r="E575">
            <v>130.13</v>
          </cell>
        </row>
        <row r="576">
          <cell r="A576">
            <v>1657</v>
          </cell>
          <cell r="B576" t="str">
            <v>Paneles tipo p1 y p3 (doble tira de madera y malla antim.) Incl. Estruc.</v>
          </cell>
          <cell r="C576" t="str">
            <v>m2</v>
          </cell>
          <cell r="D576">
            <v>1</v>
          </cell>
          <cell r="E576">
            <v>177.04</v>
          </cell>
        </row>
        <row r="577">
          <cell r="A577">
            <v>1658</v>
          </cell>
          <cell r="B577" t="str">
            <v>Paneles tipo p9 (vidrio laminado 6mm). Incly. Herrajes y estruc.</v>
          </cell>
          <cell r="C577" t="str">
            <v>m2</v>
          </cell>
          <cell r="D577">
            <v>1</v>
          </cell>
          <cell r="E577">
            <v>110.06</v>
          </cell>
        </row>
        <row r="578">
          <cell r="A578">
            <v>1659</v>
          </cell>
          <cell r="B578" t="str">
            <v>Paneles de madera y caña en dos lados</v>
          </cell>
          <cell r="C578" t="str">
            <v>m2</v>
          </cell>
          <cell r="D578">
            <v>1</v>
          </cell>
          <cell r="E578">
            <v>57.39</v>
          </cell>
        </row>
        <row r="579">
          <cell r="A579">
            <v>1660</v>
          </cell>
          <cell r="B579" t="str">
            <v>Pergola de madera dura (tipo teca, colorado)</v>
          </cell>
          <cell r="C579" t="str">
            <v>u</v>
          </cell>
          <cell r="D579">
            <v>1</v>
          </cell>
          <cell r="E579">
            <v>2605.7600000000002</v>
          </cell>
        </row>
        <row r="580">
          <cell r="A580">
            <v>1661</v>
          </cell>
          <cell r="B580" t="str">
            <v>Modulo de sendero tipo A sobre cimiento tipo 1: Provisión madera dura(tipo teca, colorado)  incluye inmunizado en autoclave, secado al horno y traslado</v>
          </cell>
          <cell r="C580" t="str">
            <v>u</v>
          </cell>
          <cell r="D580">
            <v>1</v>
          </cell>
          <cell r="E580">
            <v>1856.05</v>
          </cell>
        </row>
        <row r="581">
          <cell r="A581">
            <v>1662</v>
          </cell>
          <cell r="B581" t="str">
            <v>Fabricación y montaje de Modulo A (sobre cimiento tipo 1)</v>
          </cell>
          <cell r="C581" t="str">
            <v>u</v>
          </cell>
          <cell r="D581">
            <v>1</v>
          </cell>
          <cell r="E581">
            <v>562.07000000000005</v>
          </cell>
        </row>
        <row r="582">
          <cell r="A582">
            <v>1663</v>
          </cell>
          <cell r="B582" t="str">
            <v xml:space="preserve">Modulo de sendero tipo H cimiento 2-3: Provisión de madera dura(tipo teca, caimitillo, colorado)  </v>
          </cell>
          <cell r="C582" t="str">
            <v>u</v>
          </cell>
          <cell r="D582">
            <v>1</v>
          </cell>
          <cell r="E582">
            <v>1981.65</v>
          </cell>
        </row>
        <row r="583">
          <cell r="A583">
            <v>1664</v>
          </cell>
          <cell r="B583" t="str">
            <v>Fabricación y montaje de Modulo H</v>
          </cell>
          <cell r="C583" t="str">
            <v>u</v>
          </cell>
          <cell r="D583">
            <v>1</v>
          </cell>
          <cell r="E583">
            <v>588.41</v>
          </cell>
        </row>
        <row r="584">
          <cell r="A584">
            <v>1665</v>
          </cell>
          <cell r="B584" t="str">
            <v>Entablado para piso de liston 0,04x0,08*2,30m sobre vigas de madera de 0,12x0,04m</v>
          </cell>
          <cell r="C584" t="str">
            <v>m2</v>
          </cell>
          <cell r="D584">
            <v>1</v>
          </cell>
          <cell r="E584">
            <v>139.06</v>
          </cell>
        </row>
        <row r="585">
          <cell r="A585">
            <v>1666</v>
          </cell>
          <cell r="B585" t="str">
            <v>Entablado de cubierta de liston 0,02x0,08*1,50m sobre vigas de madera de 0,12x0,04m</v>
          </cell>
          <cell r="C585" t="str">
            <v>m2</v>
          </cell>
          <cell r="D585">
            <v>1</v>
          </cell>
          <cell r="E585">
            <v>19.96</v>
          </cell>
        </row>
        <row r="586">
          <cell r="A586">
            <v>1667</v>
          </cell>
          <cell r="B586" t="str">
            <v>Barredera de madera de eucalipto inmunizada 10cm</v>
          </cell>
          <cell r="C586" t="str">
            <v>m</v>
          </cell>
          <cell r="D586">
            <v>1</v>
          </cell>
          <cell r="E586">
            <v>3.71</v>
          </cell>
        </row>
        <row r="587">
          <cell r="A587">
            <v>1668</v>
          </cell>
          <cell r="B587" t="str">
            <v xml:space="preserve">Piso de piedra andesita </v>
          </cell>
          <cell r="C587" t="str">
            <v>m2</v>
          </cell>
          <cell r="D587">
            <v>1</v>
          </cell>
          <cell r="E587">
            <v>46.94</v>
          </cell>
        </row>
        <row r="588">
          <cell r="A588">
            <v>1669</v>
          </cell>
          <cell r="B588" t="str">
            <v>Piso de cascarilla de coco</v>
          </cell>
          <cell r="C588" t="str">
            <v>m2</v>
          </cell>
          <cell r="D588">
            <v>1</v>
          </cell>
          <cell r="E588">
            <v>9.44</v>
          </cell>
        </row>
        <row r="589">
          <cell r="A589">
            <v>1670</v>
          </cell>
          <cell r="B589" t="str">
            <v>Piso de deck de madera para exteriores</v>
          </cell>
          <cell r="C589" t="str">
            <v>m2</v>
          </cell>
          <cell r="D589">
            <v>1</v>
          </cell>
          <cell r="E589">
            <v>41.87</v>
          </cell>
        </row>
        <row r="590">
          <cell r="A590">
            <v>1671</v>
          </cell>
          <cell r="B590" t="str">
            <v>Piso de madera rolliza diferentes diametros</v>
          </cell>
          <cell r="C590" t="str">
            <v>m2</v>
          </cell>
          <cell r="D590">
            <v>1</v>
          </cell>
          <cell r="E590">
            <v>25.28</v>
          </cell>
        </row>
        <row r="591">
          <cell r="A591">
            <v>1672</v>
          </cell>
          <cell r="B591" t="str">
            <v>Adoquín  peatonal 20/m2 f´c=350Kg/cm2</v>
          </cell>
          <cell r="C591" t="str">
            <v>m2</v>
          </cell>
          <cell r="D591">
            <v>1</v>
          </cell>
          <cell r="E591">
            <v>17.579999999999998</v>
          </cell>
        </row>
        <row r="592">
          <cell r="A592">
            <v>1673</v>
          </cell>
          <cell r="B592" t="str">
            <v>Modulo de sendero tipo B sobre cimiento tipo 2-3: Provisión madera dura(tipo teca, colorado)  incluye inmunizado en autoclave, secado al horno y traslado</v>
          </cell>
          <cell r="C592" t="str">
            <v>u</v>
          </cell>
          <cell r="D592">
            <v>1</v>
          </cell>
          <cell r="E592">
            <v>1095.02</v>
          </cell>
        </row>
        <row r="593">
          <cell r="A593">
            <v>1674</v>
          </cell>
          <cell r="B593" t="str">
            <v>Fabricación y montaje de Modulo B</v>
          </cell>
          <cell r="C593" t="str">
            <v>u</v>
          </cell>
          <cell r="D593">
            <v>1</v>
          </cell>
          <cell r="E593">
            <v>223.61</v>
          </cell>
        </row>
        <row r="594">
          <cell r="A594">
            <v>1675</v>
          </cell>
          <cell r="B594" t="str">
            <v>Modulo de sendero tipo c sobre cimiento tipo 2-3: Provisión madera dura(tipo teca, colorado)  incluye inmunizado en autoclave, secado al horno y traslado</v>
          </cell>
          <cell r="C594" t="str">
            <v>u</v>
          </cell>
          <cell r="D594">
            <v>1</v>
          </cell>
          <cell r="E594">
            <v>1941.62</v>
          </cell>
        </row>
        <row r="595">
          <cell r="A595">
            <v>1676</v>
          </cell>
          <cell r="B595" t="str">
            <v>Fabricación y montaje de Modulo c</v>
          </cell>
          <cell r="C595" t="str">
            <v>u</v>
          </cell>
          <cell r="D595">
            <v>1</v>
          </cell>
          <cell r="E595">
            <v>672.64</v>
          </cell>
        </row>
        <row r="596">
          <cell r="A596">
            <v>1677</v>
          </cell>
          <cell r="B596" t="str">
            <v>Modulo de sendero tipo D sobre cimiento tipo 2-3: Provisión madera dura(tipo teca, colorado)  incluye inmunizado en autoclave, secado al horno y traslado</v>
          </cell>
          <cell r="C596" t="str">
            <v>u</v>
          </cell>
          <cell r="D596">
            <v>1</v>
          </cell>
          <cell r="E596">
            <v>1831.62</v>
          </cell>
        </row>
        <row r="597">
          <cell r="A597">
            <v>1678</v>
          </cell>
          <cell r="B597" t="str">
            <v>Fabricación y montaje de Modulo D</v>
          </cell>
          <cell r="C597" t="str">
            <v>u</v>
          </cell>
          <cell r="D597">
            <v>1</v>
          </cell>
          <cell r="E597">
            <v>666.38</v>
          </cell>
        </row>
        <row r="598">
          <cell r="A598">
            <v>1679</v>
          </cell>
          <cell r="B598" t="str">
            <v>Modulo de sendero tipo E sobre cimiento tipo 2-3: Provisión madera dura(tipo teca, colorado)  incluye inmunizado en autoclave, secado al horno y traslado</v>
          </cell>
          <cell r="C598" t="str">
            <v>u</v>
          </cell>
          <cell r="D598">
            <v>1</v>
          </cell>
          <cell r="E598">
            <v>1694.19</v>
          </cell>
        </row>
        <row r="599">
          <cell r="A599">
            <v>1680</v>
          </cell>
          <cell r="B599" t="str">
            <v>Fabricación y montaje de Modulo E</v>
          </cell>
          <cell r="C599" t="str">
            <v>u</v>
          </cell>
          <cell r="D599">
            <v>1</v>
          </cell>
          <cell r="E599">
            <v>656.67</v>
          </cell>
        </row>
        <row r="600">
          <cell r="A600">
            <v>1681</v>
          </cell>
          <cell r="B600" t="str">
            <v>Modulo de sendero tipo F sobre cimiento n2-3 : Provisión madera dura(tipo teca, colorado)  incluye inmunizado en autoclave, secado al horno y traslado</v>
          </cell>
          <cell r="C600" t="str">
            <v>u</v>
          </cell>
          <cell r="D600">
            <v>1</v>
          </cell>
          <cell r="E600">
            <v>13798.71</v>
          </cell>
        </row>
        <row r="601">
          <cell r="A601">
            <v>1682</v>
          </cell>
          <cell r="B601" t="str">
            <v>Fabricación y montaje de Modulo F</v>
          </cell>
          <cell r="C601" t="str">
            <v>u</v>
          </cell>
          <cell r="D601">
            <v>1</v>
          </cell>
          <cell r="E601">
            <v>3068.69</v>
          </cell>
        </row>
        <row r="602">
          <cell r="A602">
            <v>1683</v>
          </cell>
          <cell r="B602" t="str">
            <v>Modulo de sendero tipo G sobre cimiento 2-3 : Provisión madera dura(tipo teca, colorado)  incluye inmunizado en autoclave, secado al horno y traslado</v>
          </cell>
          <cell r="C602" t="str">
            <v>u</v>
          </cell>
          <cell r="D602">
            <v>1</v>
          </cell>
          <cell r="E602">
            <v>2811.34</v>
          </cell>
        </row>
        <row r="603">
          <cell r="A603">
            <v>1684</v>
          </cell>
          <cell r="B603" t="str">
            <v>Fabricación y montaje de Modulo G</v>
          </cell>
          <cell r="C603" t="str">
            <v>u</v>
          </cell>
          <cell r="D603">
            <v>1</v>
          </cell>
          <cell r="E603">
            <v>1016.84</v>
          </cell>
        </row>
        <row r="604">
          <cell r="A604">
            <v>1685</v>
          </cell>
          <cell r="B604" t="str">
            <v>Modulo de sendero tipo I sobre cimiento 2-3: Provisión madera dura(tipo teca, colorado)  incluye inmunizado en autoclave, secado al horno y traslado</v>
          </cell>
          <cell r="C604" t="str">
            <v>u</v>
          </cell>
          <cell r="D604">
            <v>1</v>
          </cell>
          <cell r="E604">
            <v>1831.62</v>
          </cell>
        </row>
        <row r="605">
          <cell r="A605">
            <v>1686</v>
          </cell>
          <cell r="B605" t="str">
            <v>Fabricación y montaje de Modulo I</v>
          </cell>
          <cell r="C605" t="str">
            <v>u</v>
          </cell>
          <cell r="D605">
            <v>1</v>
          </cell>
          <cell r="E605">
            <v>669.01</v>
          </cell>
        </row>
        <row r="606">
          <cell r="A606">
            <v>1687</v>
          </cell>
          <cell r="B606" t="str">
            <v>Modulo de sendero tipo A sobre cimiento 2-3: Provisión madera dura(tipo teca, colorado)  incluye inmunizado en autoclave, secado al horno y traslado</v>
          </cell>
          <cell r="C606" t="str">
            <v>u</v>
          </cell>
          <cell r="D606">
            <v>1</v>
          </cell>
          <cell r="E606">
            <v>1971.8</v>
          </cell>
        </row>
        <row r="607">
          <cell r="A607">
            <v>1688</v>
          </cell>
          <cell r="B607" t="str">
            <v xml:space="preserve">Fabricación y montaje de Modulo A  </v>
          </cell>
          <cell r="C607" t="str">
            <v>u</v>
          </cell>
          <cell r="D607">
            <v>1</v>
          </cell>
          <cell r="E607">
            <v>676.81</v>
          </cell>
        </row>
        <row r="608">
          <cell r="A608">
            <v>1689</v>
          </cell>
          <cell r="B608" t="str">
            <v>Modulo B sobre cimiento 1: Provisión madera dura(tipo teca, colorado)  incluye inmunizado en autoclave, secado al horno y traslado</v>
          </cell>
          <cell r="C608" t="str">
            <v>u</v>
          </cell>
          <cell r="D608">
            <v>1</v>
          </cell>
          <cell r="E608">
            <v>979.27</v>
          </cell>
        </row>
        <row r="609">
          <cell r="A609">
            <v>1690</v>
          </cell>
          <cell r="B609" t="str">
            <v>Fabricación y montaje de Modulo B</v>
          </cell>
          <cell r="C609" t="str">
            <v>u</v>
          </cell>
          <cell r="D609">
            <v>1</v>
          </cell>
          <cell r="E609">
            <v>588.30999999999995</v>
          </cell>
        </row>
        <row r="610">
          <cell r="A610">
            <v>1691</v>
          </cell>
          <cell r="B610" t="str">
            <v>Modulo C sobre cimiento 1: Provisión madera dura(tipo teca, colorado)  incluye inmunizado en autoclave, secado al horno y traslado</v>
          </cell>
          <cell r="C610" t="str">
            <v>u</v>
          </cell>
          <cell r="D610">
            <v>1</v>
          </cell>
          <cell r="E610">
            <v>1825.87</v>
          </cell>
        </row>
        <row r="611">
          <cell r="A611">
            <v>1692</v>
          </cell>
          <cell r="B611" t="str">
            <v>Fabricación y montaje de Modulo C</v>
          </cell>
          <cell r="C611" t="str">
            <v>u</v>
          </cell>
          <cell r="D611">
            <v>1</v>
          </cell>
          <cell r="E611">
            <v>469.23</v>
          </cell>
        </row>
        <row r="612">
          <cell r="A612">
            <v>1693</v>
          </cell>
          <cell r="B612" t="str">
            <v>Modulo D sobre cimiento 1: Provisión madera dura(tipo teca, colorado)  incluye inmunizado en autoclave, secado al horno y traslado</v>
          </cell>
          <cell r="C612" t="str">
            <v>u</v>
          </cell>
          <cell r="D612">
            <v>1</v>
          </cell>
          <cell r="E612">
            <v>1743.06</v>
          </cell>
        </row>
        <row r="613">
          <cell r="A613">
            <v>1694</v>
          </cell>
          <cell r="B613" t="str">
            <v>Fabricación y montaje de Modulo D</v>
          </cell>
          <cell r="C613" t="str">
            <v>u</v>
          </cell>
          <cell r="D613">
            <v>1</v>
          </cell>
          <cell r="E613">
            <v>288.35000000000002</v>
          </cell>
        </row>
        <row r="614">
          <cell r="A614">
            <v>1695</v>
          </cell>
          <cell r="B614" t="str">
            <v>Modulo H sobre cimiento 1: Provisión madera dura(tipo teca, colorado)  incluye inmunizado en autoclave, secado al horno y traslado</v>
          </cell>
          <cell r="C614" t="str">
            <v>u</v>
          </cell>
          <cell r="D614">
            <v>1</v>
          </cell>
          <cell r="E614">
            <v>1825.87</v>
          </cell>
        </row>
        <row r="615">
          <cell r="A615">
            <v>1696</v>
          </cell>
          <cell r="B615" t="str">
            <v>Fabricación y montaje de Modulo H</v>
          </cell>
          <cell r="C615" t="str">
            <v>u</v>
          </cell>
          <cell r="D615">
            <v>1</v>
          </cell>
          <cell r="E615">
            <v>314.7</v>
          </cell>
        </row>
        <row r="616">
          <cell r="A616">
            <v>1697</v>
          </cell>
          <cell r="B616" t="str">
            <v>Provision de madera dura puente 30m(tipo teca o colorado)incluy. Inmunizado en autoclave secado al horno y traslado</v>
          </cell>
          <cell r="C616" t="str">
            <v>u</v>
          </cell>
          <cell r="D616">
            <v>1</v>
          </cell>
          <cell r="E616">
            <v>10376.67</v>
          </cell>
        </row>
        <row r="617">
          <cell r="A617">
            <v>1698</v>
          </cell>
          <cell r="B617" t="str">
            <v>Provision de madera dura puente 12m(tipo teca o colorado)incluy. Inmunizado en autoclave secado al horno y traslado</v>
          </cell>
          <cell r="C617" t="str">
            <v>u</v>
          </cell>
          <cell r="D617">
            <v>1</v>
          </cell>
          <cell r="E617">
            <v>3269.02</v>
          </cell>
        </row>
        <row r="618">
          <cell r="A618">
            <v>1699</v>
          </cell>
          <cell r="B618" t="str">
            <v>Provision de madera dura puente 8m(tipo teca o colorado)incluy. Inmunizado en autoclave secado al horno y traslado</v>
          </cell>
          <cell r="C618" t="str">
            <v>u</v>
          </cell>
          <cell r="D618">
            <v>1</v>
          </cell>
          <cell r="E618">
            <v>2119.3200000000002</v>
          </cell>
        </row>
        <row r="619">
          <cell r="A619">
            <v>1700</v>
          </cell>
          <cell r="B619" t="str">
            <v>Fabricacion y montaje de sendero de mantenimiento D=1,2*4m</v>
          </cell>
          <cell r="C619" t="str">
            <v>u</v>
          </cell>
          <cell r="D619">
            <v>1</v>
          </cell>
          <cell r="E619">
            <v>291.79000000000002</v>
          </cell>
        </row>
        <row r="620">
          <cell r="A620">
            <v>1701</v>
          </cell>
          <cell r="B620" t="str">
            <v>Paneles divisorios</v>
          </cell>
          <cell r="C620" t="str">
            <v>m2</v>
          </cell>
          <cell r="D620">
            <v>1</v>
          </cell>
          <cell r="E620">
            <v>76.16</v>
          </cell>
        </row>
        <row r="621">
          <cell r="A621">
            <v>1702</v>
          </cell>
          <cell r="B621" t="str">
            <v>Pergola de madera dura (tipo teca, colorado)inmunizado en autoclave secado al horno y traslado</v>
          </cell>
          <cell r="C621" t="str">
            <v>u</v>
          </cell>
          <cell r="D621">
            <v>1</v>
          </cell>
          <cell r="E621">
            <v>9830.2800000000007</v>
          </cell>
        </row>
        <row r="622">
          <cell r="A622">
            <v>1703</v>
          </cell>
          <cell r="B622" t="str">
            <v>Paneles divisorios de caña guadua y madera</v>
          </cell>
          <cell r="C622" t="str">
            <v>m2</v>
          </cell>
          <cell r="D622">
            <v>1</v>
          </cell>
          <cell r="E622">
            <v>51.51</v>
          </cell>
        </row>
        <row r="623">
          <cell r="A623">
            <v>1704</v>
          </cell>
          <cell r="B623" t="str">
            <v>Divisiones interiores con tablero tipo RH revestido con melamina y rudones,Incluy puerta con cerradura,lamina de proteccion de acero inox.,maniguetas, bisagra y fijaciones de acero inox.)</v>
          </cell>
          <cell r="C623" t="str">
            <v>m2</v>
          </cell>
          <cell r="D623">
            <v>1</v>
          </cell>
          <cell r="E623">
            <v>87.41</v>
          </cell>
        </row>
        <row r="624">
          <cell r="A624">
            <v>1705</v>
          </cell>
          <cell r="B624" t="str">
            <v>Recolocacion de duelas existentes</v>
          </cell>
          <cell r="C624" t="str">
            <v>m2</v>
          </cell>
          <cell r="D624">
            <v>1</v>
          </cell>
          <cell r="E624">
            <v>4.4400000000000004</v>
          </cell>
        </row>
        <row r="625">
          <cell r="A625">
            <v>1706</v>
          </cell>
          <cell r="B625" t="str">
            <v>Barrederas de madera de Teca</v>
          </cell>
          <cell r="C625" t="str">
            <v>m</v>
          </cell>
          <cell r="D625">
            <v>1</v>
          </cell>
          <cell r="E625">
            <v>3.05</v>
          </cell>
        </row>
        <row r="626">
          <cell r="A626">
            <v>1707</v>
          </cell>
          <cell r="B626" t="str">
            <v xml:space="preserve">Contrapiso f 'c= 180 kg/cm2 e=8cm </v>
          </cell>
          <cell r="C626" t="str">
            <v>m2</v>
          </cell>
          <cell r="D626">
            <v>1</v>
          </cell>
          <cell r="E626">
            <v>12.94</v>
          </cell>
        </row>
        <row r="627">
          <cell r="A627">
            <v>1708</v>
          </cell>
          <cell r="B627" t="str">
            <v>Viniloflexible en rollo</v>
          </cell>
          <cell r="C627" t="str">
            <v>m2</v>
          </cell>
          <cell r="D627">
            <v>1</v>
          </cell>
          <cell r="E627">
            <v>42.99</v>
          </cell>
        </row>
        <row r="628">
          <cell r="A628">
            <v>1709</v>
          </cell>
          <cell r="B628" t="str">
            <v>Vinil conductivo para quirofano incluye curva sanitaria y clip remate</v>
          </cell>
          <cell r="C628" t="str">
            <v>m2</v>
          </cell>
          <cell r="D628">
            <v>1</v>
          </cell>
          <cell r="E628">
            <v>88.73</v>
          </cell>
        </row>
        <row r="629">
          <cell r="A629">
            <v>1710</v>
          </cell>
          <cell r="B629" t="str">
            <v>Contrapiso f 'c= 180 kg/cm2 e=8cm con malla electrosoldad de 5x15</v>
          </cell>
          <cell r="C629" t="str">
            <v>m2</v>
          </cell>
          <cell r="D629">
            <v>1</v>
          </cell>
          <cell r="E629">
            <v>16.59</v>
          </cell>
        </row>
        <row r="630">
          <cell r="A630">
            <v>1711</v>
          </cell>
          <cell r="B630" t="str">
            <v>Barredera de granito</v>
          </cell>
          <cell r="C630" t="str">
            <v>m</v>
          </cell>
          <cell r="D630">
            <v>1</v>
          </cell>
          <cell r="E630">
            <v>7.19</v>
          </cell>
        </row>
        <row r="631">
          <cell r="A631">
            <v>1712</v>
          </cell>
          <cell r="B631" t="str">
            <v>Contrapiso f 'c= 180 kg/cm2 e=10cm con malla electrosoldad de 5x15 y polietileno incluy. Transp. En lancha</v>
          </cell>
          <cell r="C631" t="str">
            <v>m2</v>
          </cell>
          <cell r="D631">
            <v>1</v>
          </cell>
          <cell r="E631">
            <v>22.98</v>
          </cell>
        </row>
        <row r="632">
          <cell r="A632">
            <v>1713</v>
          </cell>
          <cell r="B632" t="str">
            <v>Cerámica de piso alto trafico y antideslizante clase A de 40X40 incluy. Transp. En lancha</v>
          </cell>
          <cell r="C632" t="str">
            <v>m2</v>
          </cell>
          <cell r="D632">
            <v>1</v>
          </cell>
          <cell r="E632">
            <v>25.94</v>
          </cell>
        </row>
        <row r="633">
          <cell r="A633">
            <v>1714</v>
          </cell>
          <cell r="B633" t="str">
            <v>Barrederas de cerámica 10cm incluy. Transp. En lancha</v>
          </cell>
          <cell r="C633" t="str">
            <v>m</v>
          </cell>
          <cell r="D633">
            <v>1</v>
          </cell>
          <cell r="E633">
            <v>3.73</v>
          </cell>
        </row>
        <row r="634">
          <cell r="A634">
            <v>1715</v>
          </cell>
          <cell r="B634" t="str">
            <v>Masillado y alisado de pisos incluye transp. En lancha</v>
          </cell>
          <cell r="C634" t="str">
            <v>m2</v>
          </cell>
          <cell r="D634">
            <v>1</v>
          </cell>
          <cell r="E634">
            <v>6.88</v>
          </cell>
        </row>
        <row r="635">
          <cell r="A635">
            <v>1716</v>
          </cell>
          <cell r="B635" t="str">
            <v>Contrapiso H.S 210 kg/cm2, E=10cm piedra bola, malla electrosoldada y polietileno incluye transp. En lancha</v>
          </cell>
          <cell r="C635" t="str">
            <v>m2</v>
          </cell>
          <cell r="D635">
            <v>1</v>
          </cell>
          <cell r="E635">
            <v>30.67</v>
          </cell>
        </row>
        <row r="636">
          <cell r="A636">
            <v>1717</v>
          </cell>
          <cell r="B636" t="str">
            <v>Masillado de losa incluye impermeabilizante incluye transp. En lancha</v>
          </cell>
          <cell r="C636" t="str">
            <v>m2</v>
          </cell>
          <cell r="D636">
            <v>1</v>
          </cell>
          <cell r="E636">
            <v>7.18</v>
          </cell>
        </row>
        <row r="637">
          <cell r="A637">
            <v>1718</v>
          </cell>
          <cell r="B637" t="str">
            <v>Contrapiso f 'c= 180 kg/cm2 e=10cm con malla electrosoldad de 5x15</v>
          </cell>
          <cell r="C637" t="str">
            <v>m2</v>
          </cell>
          <cell r="D637">
            <v>1</v>
          </cell>
          <cell r="E637">
            <v>17.059999999999999</v>
          </cell>
        </row>
        <row r="638">
          <cell r="A638">
            <v>1719</v>
          </cell>
          <cell r="B638" t="str">
            <v xml:space="preserve">Provisión y colocación de porcelanato nacional rectificado 50x50 en pisos </v>
          </cell>
          <cell r="C638" t="str">
            <v>m2</v>
          </cell>
          <cell r="D638">
            <v>1</v>
          </cell>
          <cell r="E638">
            <v>37.25</v>
          </cell>
        </row>
        <row r="639">
          <cell r="A639">
            <v>1720</v>
          </cell>
          <cell r="B639" t="str">
            <v xml:space="preserve">Barredera de porcelanato rectificado </v>
          </cell>
          <cell r="C639" t="str">
            <v>ml</v>
          </cell>
          <cell r="D639">
            <v>1</v>
          </cell>
          <cell r="E639">
            <v>5.07</v>
          </cell>
        </row>
        <row r="640">
          <cell r="A640">
            <v>1721</v>
          </cell>
          <cell r="B640" t="str">
            <v>Adoquín de colores  vibroprensado de 30x60  f´c=400Kg/cm2 e=8cm</v>
          </cell>
          <cell r="C640" t="str">
            <v>m2</v>
          </cell>
          <cell r="D640">
            <v>1</v>
          </cell>
          <cell r="E640">
            <v>34.97</v>
          </cell>
        </row>
        <row r="641">
          <cell r="A641">
            <v>1722</v>
          </cell>
          <cell r="B641" t="str">
            <v>Adoquín tipo ecológico vibroprensado de 40x60  f´c=400Kg/cm2 e=10cm</v>
          </cell>
          <cell r="C641" t="str">
            <v>m2</v>
          </cell>
          <cell r="D641">
            <v>1</v>
          </cell>
          <cell r="E641">
            <v>26.93</v>
          </cell>
        </row>
        <row r="642">
          <cell r="A642">
            <v>1723</v>
          </cell>
          <cell r="B642" t="str">
            <v>Adoquín de colores  vibroprensado de 20x10  f´c=400Kg/cm2 e=8cm</v>
          </cell>
          <cell r="C642" t="str">
            <v>m2</v>
          </cell>
          <cell r="D642">
            <v>1</v>
          </cell>
          <cell r="E642">
            <v>27.29</v>
          </cell>
        </row>
        <row r="643">
          <cell r="A643">
            <v>1724</v>
          </cell>
          <cell r="B643" t="str">
            <v>Provisión y colocación de porcelanato rectificado en grada (huella + contrahuella, filo boleado, 4 acanalados)</v>
          </cell>
          <cell r="C643" t="str">
            <v>m</v>
          </cell>
          <cell r="D643">
            <v>1</v>
          </cell>
          <cell r="E643">
            <v>14.05</v>
          </cell>
        </row>
        <row r="644">
          <cell r="A644">
            <v>1725</v>
          </cell>
          <cell r="B644" t="str">
            <v>Recubrimiento de teca en bastidores (exterior )</v>
          </cell>
          <cell r="C644" t="str">
            <v>m2</v>
          </cell>
          <cell r="D644">
            <v>1</v>
          </cell>
          <cell r="E644">
            <v>84.25</v>
          </cell>
        </row>
        <row r="645">
          <cell r="A645">
            <v>1726</v>
          </cell>
          <cell r="B645" t="str">
            <v>Deck de teca para exteriores (viga de teca 7x14 cm, cuartón 7x7 cm)</v>
          </cell>
          <cell r="C645" t="str">
            <v>m2</v>
          </cell>
          <cell r="D645">
            <v>1</v>
          </cell>
          <cell r="E645">
            <v>171.29</v>
          </cell>
        </row>
        <row r="646">
          <cell r="A646">
            <v>1727</v>
          </cell>
          <cell r="B646" t="str">
            <v>Deck de teca para exteriores (viga de teca 7x14 cm cuatón 12x4 cm)</v>
          </cell>
          <cell r="C646" t="str">
            <v>m2</v>
          </cell>
          <cell r="D646">
            <v>1</v>
          </cell>
          <cell r="E646">
            <v>159.1</v>
          </cell>
        </row>
        <row r="647">
          <cell r="A647">
            <v>1728</v>
          </cell>
          <cell r="B647" t="str">
            <v>Plataforma flotantes 5,00x7,00 m</v>
          </cell>
          <cell r="C647" t="str">
            <v>u</v>
          </cell>
          <cell r="D647">
            <v>1</v>
          </cell>
          <cell r="E647">
            <v>7832.46</v>
          </cell>
        </row>
        <row r="648">
          <cell r="A648">
            <v>1729</v>
          </cell>
          <cell r="B648" t="str">
            <v>Plataformas flotantes 10,45X3,00m</v>
          </cell>
          <cell r="C648" t="str">
            <v>u</v>
          </cell>
          <cell r="D648">
            <v>1</v>
          </cell>
          <cell r="E648">
            <v>8848.7000000000007</v>
          </cell>
        </row>
        <row r="649">
          <cell r="A649">
            <v>1730</v>
          </cell>
          <cell r="B649" t="str">
            <v>Plataformas flotantes 6,93X3,00m</v>
          </cell>
          <cell r="C649" t="str">
            <v>u</v>
          </cell>
          <cell r="D649">
            <v>1</v>
          </cell>
          <cell r="E649">
            <v>6907.21</v>
          </cell>
        </row>
        <row r="650">
          <cell r="A650">
            <v>1731</v>
          </cell>
          <cell r="B650" t="str">
            <v>Plataforma flotante 8,00x2,00 m</v>
          </cell>
          <cell r="C650" t="str">
            <v>u</v>
          </cell>
          <cell r="D650">
            <v>1</v>
          </cell>
          <cell r="E650">
            <v>6907.21</v>
          </cell>
        </row>
        <row r="651">
          <cell r="A651">
            <v>1732</v>
          </cell>
          <cell r="B651" t="str">
            <v>Piso epóxico (e=5 mm)</v>
          </cell>
          <cell r="C651" t="str">
            <v>m2</v>
          </cell>
          <cell r="D651">
            <v>1</v>
          </cell>
          <cell r="E651">
            <v>77.459999999999994</v>
          </cell>
        </row>
        <row r="652">
          <cell r="A652">
            <v>1733</v>
          </cell>
          <cell r="B652" t="str">
            <v>Piso epóxico (e=2,5 mm)</v>
          </cell>
          <cell r="C652" t="str">
            <v>m2</v>
          </cell>
          <cell r="D652">
            <v>1</v>
          </cell>
          <cell r="E652">
            <v>41.29</v>
          </cell>
        </row>
        <row r="653">
          <cell r="A653">
            <v>1734</v>
          </cell>
          <cell r="B653" t="str">
            <v xml:space="preserve">Piso de chanul para pasarela en muelle </v>
          </cell>
          <cell r="C653" t="str">
            <v>m2</v>
          </cell>
          <cell r="D653">
            <v>1</v>
          </cell>
          <cell r="E653">
            <v>77.22</v>
          </cell>
        </row>
        <row r="654">
          <cell r="A654">
            <v>1735</v>
          </cell>
          <cell r="B654" t="str">
            <v>Pasarelas y rampas de acceso</v>
          </cell>
          <cell r="C654" t="str">
            <v>m2</v>
          </cell>
          <cell r="D654">
            <v>1</v>
          </cell>
          <cell r="E654">
            <v>225.35</v>
          </cell>
        </row>
        <row r="655">
          <cell r="A655">
            <v>1736</v>
          </cell>
          <cell r="B655" t="str">
            <v>Muelle flotante</v>
          </cell>
          <cell r="C655" t="str">
            <v>m2</v>
          </cell>
          <cell r="D655">
            <v>1</v>
          </cell>
          <cell r="E655">
            <v>624.04999999999995</v>
          </cell>
        </row>
        <row r="656">
          <cell r="A656">
            <v>1737</v>
          </cell>
          <cell r="B656" t="str">
            <v>Porcelanato rectificado importado de 60x60cm en pisos de baños</v>
          </cell>
          <cell r="C656" t="str">
            <v>m2</v>
          </cell>
          <cell r="D656">
            <v>1</v>
          </cell>
          <cell r="E656">
            <v>65.86</v>
          </cell>
        </row>
        <row r="657">
          <cell r="A657">
            <v>1738</v>
          </cell>
          <cell r="B657" t="str">
            <v>Porcelanato rectificado importado de 40x40cm en pisos de baños</v>
          </cell>
          <cell r="C657" t="str">
            <v>m2</v>
          </cell>
          <cell r="D657">
            <v>1</v>
          </cell>
          <cell r="E657">
            <v>65.86</v>
          </cell>
        </row>
        <row r="658">
          <cell r="A658">
            <v>1739</v>
          </cell>
          <cell r="B658" t="str">
            <v>Porcelanato rectificado importado de 60x60cm en pisos de cafeteria</v>
          </cell>
          <cell r="C658" t="str">
            <v>m2</v>
          </cell>
          <cell r="D658">
            <v>1</v>
          </cell>
          <cell r="E658">
            <v>65.86</v>
          </cell>
        </row>
        <row r="659">
          <cell r="A659">
            <v>1740</v>
          </cell>
          <cell r="B659" t="str">
            <v>Porcelanato rectificado importado de 60x60cm en pisos de cocina</v>
          </cell>
          <cell r="C659" t="str">
            <v>m2</v>
          </cell>
          <cell r="D659">
            <v>1</v>
          </cell>
          <cell r="E659">
            <v>65.86</v>
          </cell>
        </row>
        <row r="660">
          <cell r="A660">
            <v>1741</v>
          </cell>
          <cell r="B660" t="str">
            <v>Porcelanato rectificado importado de 300x100cm cara fibra</v>
          </cell>
          <cell r="C660" t="str">
            <v>m2</v>
          </cell>
          <cell r="D660">
            <v>1</v>
          </cell>
          <cell r="E660">
            <v>110.87</v>
          </cell>
        </row>
        <row r="661">
          <cell r="A661">
            <v>1742</v>
          </cell>
          <cell r="B661" t="str">
            <v xml:space="preserve">Cerámica para gradas de 30x30  tipo A                              </v>
          </cell>
          <cell r="C661" t="str">
            <v>m2</v>
          </cell>
          <cell r="D661">
            <v>1</v>
          </cell>
          <cell r="E661">
            <v>23.13</v>
          </cell>
        </row>
        <row r="662">
          <cell r="A662">
            <v>1743</v>
          </cell>
          <cell r="B662" t="str">
            <v>Alfombra importada alto trafico</v>
          </cell>
          <cell r="C662" t="str">
            <v>m2</v>
          </cell>
          <cell r="D662">
            <v>1</v>
          </cell>
          <cell r="E662">
            <v>25.07</v>
          </cell>
        </row>
        <row r="663">
          <cell r="A663">
            <v>1744</v>
          </cell>
          <cell r="B663" t="str">
            <v>Piso flotante Alemán importado</v>
          </cell>
          <cell r="C663" t="str">
            <v>m2</v>
          </cell>
          <cell r="D663">
            <v>1</v>
          </cell>
          <cell r="E663">
            <v>33.83</v>
          </cell>
        </row>
        <row r="664">
          <cell r="A664">
            <v>1745</v>
          </cell>
          <cell r="B664" t="str">
            <v xml:space="preserve">Piso falso removible antiestatico </v>
          </cell>
          <cell r="C664" t="str">
            <v>m2</v>
          </cell>
          <cell r="D664">
            <v>1</v>
          </cell>
          <cell r="E664">
            <v>240.34</v>
          </cell>
        </row>
        <row r="665">
          <cell r="A665">
            <v>1746</v>
          </cell>
          <cell r="B665" t="str">
            <v>Granito importado  100x50cm cenefa plaza</v>
          </cell>
          <cell r="C665" t="str">
            <v>m2</v>
          </cell>
          <cell r="D665">
            <v>1</v>
          </cell>
          <cell r="E665">
            <v>154</v>
          </cell>
        </row>
        <row r="666">
          <cell r="A666">
            <v>1747</v>
          </cell>
          <cell r="B666" t="str">
            <v>Barrederas rehundidas H=10cm e=1cm</v>
          </cell>
          <cell r="C666" t="str">
            <v>m</v>
          </cell>
          <cell r="D666">
            <v>1</v>
          </cell>
          <cell r="E666">
            <v>5.41</v>
          </cell>
        </row>
        <row r="667">
          <cell r="A667">
            <v>1748</v>
          </cell>
          <cell r="B667" t="str">
            <v>revestimiento con piedra de la zona</v>
          </cell>
          <cell r="C667" t="str">
            <v>m2</v>
          </cell>
          <cell r="D667">
            <v>1</v>
          </cell>
          <cell r="E667">
            <v>17.34</v>
          </cell>
        </row>
        <row r="668">
          <cell r="A668">
            <v>1749</v>
          </cell>
          <cell r="B668" t="str">
            <v>Barrederas de aluminio negro e=10cm instalada</v>
          </cell>
          <cell r="C668" t="str">
            <v>m</v>
          </cell>
          <cell r="D668">
            <v>1</v>
          </cell>
          <cell r="E668">
            <v>29.02</v>
          </cell>
        </row>
        <row r="669">
          <cell r="A669">
            <v>1750</v>
          </cell>
          <cell r="B669" t="str">
            <v>Suministro e instalación de geomembrana HDPE 2mm</v>
          </cell>
          <cell r="C669" t="str">
            <v>m2</v>
          </cell>
          <cell r="D669">
            <v>1</v>
          </cell>
          <cell r="E669">
            <v>11.05</v>
          </cell>
        </row>
        <row r="670">
          <cell r="A670">
            <v>1751</v>
          </cell>
          <cell r="B670" t="str">
            <v>Suministro e instalación de adoquín f´c=400kg/cm2 de color 8cm (37u)</v>
          </cell>
          <cell r="C670" t="str">
            <v>m2</v>
          </cell>
          <cell r="D670">
            <v>1</v>
          </cell>
          <cell r="E670">
            <v>23.49</v>
          </cell>
        </row>
        <row r="671">
          <cell r="A671">
            <v>1752</v>
          </cell>
          <cell r="B671" t="str">
            <v>Contrapiso hormigón f´c=210kg/cm2 e=6 cm (piedra bola 10cm, polietileno, malla 4 15)</v>
          </cell>
          <cell r="C671" t="str">
            <v>m2</v>
          </cell>
          <cell r="D671">
            <v>1</v>
          </cell>
          <cell r="E671">
            <v>24.98</v>
          </cell>
        </row>
        <row r="672">
          <cell r="A672">
            <v>1753</v>
          </cell>
          <cell r="B672" t="str">
            <v xml:space="preserve">Masillado y escobillado de pisos </v>
          </cell>
          <cell r="C672" t="str">
            <v>m2</v>
          </cell>
          <cell r="D672">
            <v>1</v>
          </cell>
          <cell r="E672">
            <v>5.13</v>
          </cell>
        </row>
        <row r="673">
          <cell r="A673">
            <v>1754</v>
          </cell>
          <cell r="B673" t="str">
            <v>Rampas de estacionamiento incluye contrapiso 10 cm con malla</v>
          </cell>
          <cell r="C673" t="str">
            <v>m2</v>
          </cell>
          <cell r="D673">
            <v>1</v>
          </cell>
          <cell r="E673">
            <v>28.09</v>
          </cell>
        </row>
        <row r="674">
          <cell r="A674">
            <v>1755</v>
          </cell>
          <cell r="B674" t="str">
            <v xml:space="preserve">Rampas de HA  con martilinado contrapiso  10 cm con malla </v>
          </cell>
          <cell r="C674" t="str">
            <v>m2</v>
          </cell>
          <cell r="D674">
            <v>1</v>
          </cell>
          <cell r="E674">
            <v>29.38</v>
          </cell>
        </row>
        <row r="675">
          <cell r="A675">
            <v>1756</v>
          </cell>
          <cell r="B675" t="str">
            <v>Impermeabilización de losa (poliuretano)</v>
          </cell>
          <cell r="C675" t="str">
            <v>m2</v>
          </cell>
          <cell r="D675">
            <v>1</v>
          </cell>
          <cell r="E675">
            <v>4.12</v>
          </cell>
        </row>
        <row r="676">
          <cell r="A676">
            <v>1757</v>
          </cell>
          <cell r="B676" t="str">
            <v>Adoquín vehicular hexagonal (22,7x19,7x8) (28 u/m2; 400 kg/cm2)</v>
          </cell>
          <cell r="C676" t="str">
            <v>m2</v>
          </cell>
          <cell r="D676">
            <v>1</v>
          </cell>
          <cell r="E676">
            <v>25.52</v>
          </cell>
        </row>
        <row r="677">
          <cell r="A677">
            <v>1758</v>
          </cell>
          <cell r="B677" t="str">
            <v>Contrapiso de hormigon simple f´c=280kg/cm2 15cm de espesor</v>
          </cell>
          <cell r="C677" t="str">
            <v>m2</v>
          </cell>
          <cell r="D677">
            <v>1</v>
          </cell>
          <cell r="E677">
            <v>34.44</v>
          </cell>
        </row>
        <row r="678">
          <cell r="A678">
            <v>1759</v>
          </cell>
          <cell r="B678" t="str">
            <v>Sistema modular de alto impacto para superficies deportivas (baldosas de polipropileno , co-polímero) incluye marcación de líneas de juego con pintura de poliuretano</v>
          </cell>
          <cell r="C678" t="str">
            <v>m2</v>
          </cell>
          <cell r="D678">
            <v>1</v>
          </cell>
          <cell r="E678">
            <v>89.66</v>
          </cell>
        </row>
        <row r="679">
          <cell r="A679">
            <v>1760</v>
          </cell>
          <cell r="B679" t="str">
            <v>Adoquín vehicular hexagonal 20/m2 f´c=400Kg/cm2 incluye transporte en lancha</v>
          </cell>
          <cell r="C679" t="str">
            <v>m2</v>
          </cell>
          <cell r="D679">
            <v>1</v>
          </cell>
          <cell r="E679">
            <v>34.1</v>
          </cell>
        </row>
        <row r="680">
          <cell r="A680">
            <v>1761</v>
          </cell>
          <cell r="B680" t="str">
            <v>Masillado y alisado de pisos con endurecedor de cuarzo incluye transporte en lancha</v>
          </cell>
          <cell r="C680" t="str">
            <v>m2</v>
          </cell>
          <cell r="D680">
            <v>1</v>
          </cell>
          <cell r="E680">
            <v>6.43</v>
          </cell>
        </row>
        <row r="681">
          <cell r="A681">
            <v>1762</v>
          </cell>
          <cell r="B681" t="str">
            <v>Piso epoxico con epocoat 2mm</v>
          </cell>
          <cell r="C681" t="str">
            <v>m2</v>
          </cell>
          <cell r="D681">
            <v>1</v>
          </cell>
          <cell r="E681">
            <v>57.72</v>
          </cell>
        </row>
        <row r="682">
          <cell r="A682">
            <v>1763</v>
          </cell>
          <cell r="B682" t="str">
            <v>Hormigon premezclado de 210kg/cm2 para contrapiso</v>
          </cell>
          <cell r="C682" t="str">
            <v>m3</v>
          </cell>
          <cell r="D682">
            <v>1</v>
          </cell>
          <cell r="E682">
            <v>168.56</v>
          </cell>
        </row>
        <row r="683">
          <cell r="A683">
            <v>1764</v>
          </cell>
          <cell r="B683" t="str">
            <v>Recubrimiento de granito pulido nacional en escaleras</v>
          </cell>
          <cell r="C683" t="str">
            <v>m2</v>
          </cell>
          <cell r="D683">
            <v>1</v>
          </cell>
          <cell r="E683">
            <v>71.98</v>
          </cell>
        </row>
        <row r="684">
          <cell r="A684">
            <v>1765</v>
          </cell>
        </row>
        <row r="685">
          <cell r="A685">
            <v>1766</v>
          </cell>
        </row>
        <row r="686">
          <cell r="A686">
            <v>1767</v>
          </cell>
        </row>
        <row r="687">
          <cell r="A687">
            <v>1768</v>
          </cell>
        </row>
        <row r="688">
          <cell r="A688">
            <v>1769</v>
          </cell>
        </row>
        <row r="689">
          <cell r="A689">
            <v>1770</v>
          </cell>
        </row>
        <row r="690">
          <cell r="A690">
            <v>1771</v>
          </cell>
        </row>
        <row r="691">
          <cell r="A691">
            <v>1772</v>
          </cell>
        </row>
        <row r="700">
          <cell r="B700" t="str">
            <v>CARPINTERIA METAL-MECANICA</v>
          </cell>
        </row>
        <row r="701">
          <cell r="A701">
            <v>2001</v>
          </cell>
          <cell r="B701" t="str">
            <v>Arreglo de Puertas de madera</v>
          </cell>
          <cell r="C701" t="str">
            <v>u</v>
          </cell>
          <cell r="D701">
            <v>1</v>
          </cell>
          <cell r="E701">
            <v>20.69</v>
          </cell>
        </row>
        <row r="702">
          <cell r="A702">
            <v>2002</v>
          </cell>
          <cell r="B702" t="str">
            <v>Ascensor: Estándar de tres paradas, sistema normal con cuarto de maquinas y poleas con contrapiso, apertura sobre el mismo lado, cabina inoxidable, con capacidad para 8 personas y minusvalidos. No incluye cuarto de maquinas.</v>
          </cell>
          <cell r="C702" t="str">
            <v>u</v>
          </cell>
          <cell r="D702">
            <v>1</v>
          </cell>
          <cell r="E702">
            <v>74595.08</v>
          </cell>
        </row>
        <row r="703">
          <cell r="A703">
            <v>2003</v>
          </cell>
          <cell r="B703" t="str">
            <v>Cerradura Alta seguridad</v>
          </cell>
          <cell r="C703" t="str">
            <v>u</v>
          </cell>
          <cell r="D703">
            <v>1</v>
          </cell>
          <cell r="E703">
            <v>465.44</v>
          </cell>
        </row>
        <row r="704">
          <cell r="A704">
            <v>2004</v>
          </cell>
          <cell r="B704" t="str">
            <v>Cerradura de baño de pomo</v>
          </cell>
          <cell r="C704" t="str">
            <v>u</v>
          </cell>
          <cell r="D704">
            <v>1</v>
          </cell>
          <cell r="E704">
            <v>14.05</v>
          </cell>
        </row>
        <row r="705">
          <cell r="A705">
            <v>2005</v>
          </cell>
          <cell r="B705" t="str">
            <v>Cerradura plana</v>
          </cell>
          <cell r="C705" t="str">
            <v>u</v>
          </cell>
          <cell r="D705">
            <v>1</v>
          </cell>
          <cell r="E705">
            <v>24.77</v>
          </cell>
        </row>
        <row r="706">
          <cell r="A706">
            <v>2006</v>
          </cell>
          <cell r="B706" t="str">
            <v>Cerradura de palanca en baño</v>
          </cell>
          <cell r="C706" t="str">
            <v>u</v>
          </cell>
          <cell r="D706">
            <v>1</v>
          </cell>
          <cell r="E706">
            <v>41.94</v>
          </cell>
        </row>
        <row r="707">
          <cell r="A707">
            <v>2007</v>
          </cell>
          <cell r="B707" t="str">
            <v>Cerradura de palanca llave-seguro</v>
          </cell>
          <cell r="C707" t="str">
            <v>u</v>
          </cell>
          <cell r="D707">
            <v>1</v>
          </cell>
          <cell r="E707">
            <v>76.290000000000006</v>
          </cell>
        </row>
        <row r="708">
          <cell r="A708">
            <v>2008</v>
          </cell>
          <cell r="B708" t="str">
            <v>Cerradura baño/pomo  (Latón brillante)</v>
          </cell>
          <cell r="C708" t="str">
            <v>u</v>
          </cell>
          <cell r="D708">
            <v>1</v>
          </cell>
          <cell r="E708">
            <v>24.63</v>
          </cell>
        </row>
        <row r="709">
          <cell r="A709">
            <v>2009</v>
          </cell>
          <cell r="B709" t="str">
            <v>Cerradura dormitorio / pomo  (Latón brillante)</v>
          </cell>
          <cell r="C709" t="str">
            <v>u</v>
          </cell>
          <cell r="D709">
            <v>1</v>
          </cell>
          <cell r="E709">
            <v>28.79</v>
          </cell>
        </row>
        <row r="710">
          <cell r="A710">
            <v>2010</v>
          </cell>
          <cell r="B710" t="str">
            <v>Cerradura pomo llave-llave acabado cromo satinado</v>
          </cell>
          <cell r="C710" t="str">
            <v>u</v>
          </cell>
          <cell r="D710">
            <v>1</v>
          </cell>
          <cell r="E710">
            <v>17.77</v>
          </cell>
        </row>
        <row r="711">
          <cell r="A711">
            <v>2011</v>
          </cell>
          <cell r="B711" t="str">
            <v>Cerradura principal / pomo  (Latón antiguo)</v>
          </cell>
          <cell r="C711" t="str">
            <v>u</v>
          </cell>
          <cell r="D711">
            <v>1</v>
          </cell>
          <cell r="E711">
            <v>38.090000000000003</v>
          </cell>
        </row>
        <row r="712">
          <cell r="A712">
            <v>2012</v>
          </cell>
          <cell r="B712" t="str">
            <v>Cierra puertas 180grad. Jackson embutido en perfil</v>
          </cell>
          <cell r="C712" t="str">
            <v>u</v>
          </cell>
          <cell r="D712">
            <v>1</v>
          </cell>
          <cell r="E712">
            <v>236.82</v>
          </cell>
        </row>
        <row r="713">
          <cell r="A713">
            <v>2013</v>
          </cell>
          <cell r="B713" t="str">
            <v>Cierra puertas 90 grados Tipo Jackson</v>
          </cell>
          <cell r="C713" t="str">
            <v>u</v>
          </cell>
          <cell r="D713">
            <v>1</v>
          </cell>
          <cell r="E713">
            <v>145.22</v>
          </cell>
        </row>
        <row r="714">
          <cell r="A714">
            <v>2014</v>
          </cell>
          <cell r="B714" t="str">
            <v>Closet de madera lacada</v>
          </cell>
          <cell r="C714" t="str">
            <v>m2</v>
          </cell>
          <cell r="D714">
            <v>1</v>
          </cell>
          <cell r="E714">
            <v>172.93</v>
          </cell>
        </row>
        <row r="715">
          <cell r="A715">
            <v>2015</v>
          </cell>
          <cell r="B715" t="str">
            <v>Divisiones modulares de aluminio y melaminas de 12mm</v>
          </cell>
          <cell r="C715" t="str">
            <v>m2</v>
          </cell>
          <cell r="D715">
            <v>1</v>
          </cell>
          <cell r="E715">
            <v>85.99</v>
          </cell>
        </row>
        <row r="716">
          <cell r="A716">
            <v>2016</v>
          </cell>
          <cell r="B716" t="str">
            <v>Esquinero de acero inoxidable  5x5cm</v>
          </cell>
          <cell r="C716" t="str">
            <v>m</v>
          </cell>
          <cell r="D716">
            <v>1</v>
          </cell>
          <cell r="E716">
            <v>57.17</v>
          </cell>
        </row>
        <row r="717">
          <cell r="A717">
            <v>2017</v>
          </cell>
          <cell r="B717" t="str">
            <v>Esquinero de aluminio de 1,50 m</v>
          </cell>
          <cell r="C717" t="str">
            <v>m</v>
          </cell>
          <cell r="D717">
            <v>1</v>
          </cell>
          <cell r="E717">
            <v>10.99</v>
          </cell>
        </row>
        <row r="718">
          <cell r="A718">
            <v>2018</v>
          </cell>
          <cell r="B718" t="str">
            <v>Protector de pared para camillas de vynil</v>
          </cell>
          <cell r="C718" t="str">
            <v>m</v>
          </cell>
          <cell r="D718">
            <v>1</v>
          </cell>
          <cell r="E718">
            <v>6.29</v>
          </cell>
        </row>
        <row r="719">
          <cell r="A719">
            <v>2019</v>
          </cell>
          <cell r="B719" t="str">
            <v>Estación de enfermería</v>
          </cell>
          <cell r="C719" t="str">
            <v>m2</v>
          </cell>
          <cell r="D719">
            <v>1</v>
          </cell>
          <cell r="E719">
            <v>426.85</v>
          </cell>
        </row>
        <row r="720">
          <cell r="A720">
            <v>2020</v>
          </cell>
          <cell r="B720" t="str">
            <v>Estructura metálica para vidrio templado</v>
          </cell>
          <cell r="C720" t="str">
            <v>m2</v>
          </cell>
          <cell r="D720">
            <v>1</v>
          </cell>
          <cell r="E720">
            <v>20.03</v>
          </cell>
        </row>
        <row r="721">
          <cell r="A721">
            <v>2021</v>
          </cell>
          <cell r="B721" t="str">
            <v>Flashing de remate de culata y cielos falsos</v>
          </cell>
          <cell r="C721" t="str">
            <v>m</v>
          </cell>
          <cell r="D721">
            <v>1</v>
          </cell>
          <cell r="E721">
            <v>2.48</v>
          </cell>
        </row>
        <row r="722">
          <cell r="A722">
            <v>2022</v>
          </cell>
          <cell r="B722" t="str">
            <v>Lockers doble tres cuerpos de acero 6mm</v>
          </cell>
          <cell r="C722" t="str">
            <v>u</v>
          </cell>
          <cell r="D722">
            <v>1</v>
          </cell>
          <cell r="E722">
            <v>419.94</v>
          </cell>
        </row>
        <row r="723">
          <cell r="A723">
            <v>2023</v>
          </cell>
          <cell r="B723" t="str">
            <v>Lockers en vestidores triple de cuatro cuerpos de acero de 6mm</v>
          </cell>
          <cell r="C723" t="str">
            <v>u</v>
          </cell>
          <cell r="D723">
            <v>1</v>
          </cell>
          <cell r="E723">
            <v>706.29</v>
          </cell>
        </row>
        <row r="724">
          <cell r="A724">
            <v>2024</v>
          </cell>
          <cell r="B724" t="str">
            <v>Louvers en aluminio</v>
          </cell>
          <cell r="C724" t="str">
            <v>m2</v>
          </cell>
          <cell r="D724">
            <v>1</v>
          </cell>
          <cell r="E724">
            <v>71.599999999999994</v>
          </cell>
        </row>
        <row r="725">
          <cell r="A725">
            <v>2025</v>
          </cell>
          <cell r="B725" t="str">
            <v>Mamparas de aluminio  y vidrio de 6mm</v>
          </cell>
          <cell r="C725" t="str">
            <v>m2</v>
          </cell>
          <cell r="D725">
            <v>1</v>
          </cell>
          <cell r="E725">
            <v>75.040000000000006</v>
          </cell>
        </row>
        <row r="726">
          <cell r="A726">
            <v>2026</v>
          </cell>
          <cell r="B726" t="str">
            <v>Marcos metálicos para puertas</v>
          </cell>
          <cell r="C726" t="str">
            <v>m</v>
          </cell>
          <cell r="D726">
            <v>1</v>
          </cell>
          <cell r="E726">
            <v>30.44</v>
          </cell>
        </row>
        <row r="727">
          <cell r="A727">
            <v>2027</v>
          </cell>
          <cell r="B727" t="str">
            <v>Mobiliario Espera RX.</v>
          </cell>
          <cell r="C727" t="str">
            <v>u</v>
          </cell>
          <cell r="D727">
            <v>1</v>
          </cell>
          <cell r="E727">
            <v>364.78</v>
          </cell>
        </row>
        <row r="728">
          <cell r="A728">
            <v>2028</v>
          </cell>
          <cell r="B728" t="str">
            <v>Mueble altos de madera de laurel</v>
          </cell>
          <cell r="C728" t="str">
            <v>m</v>
          </cell>
          <cell r="D728">
            <v>1</v>
          </cell>
          <cell r="E728">
            <v>123.62</v>
          </cell>
        </row>
        <row r="729">
          <cell r="A729">
            <v>2029</v>
          </cell>
          <cell r="B729" t="str">
            <v>Mueble bajo de madera laurel</v>
          </cell>
          <cell r="C729" t="str">
            <v>m</v>
          </cell>
          <cell r="D729">
            <v>1</v>
          </cell>
          <cell r="E729">
            <v>123.33</v>
          </cell>
        </row>
        <row r="730">
          <cell r="A730">
            <v>2030</v>
          </cell>
          <cell r="B730" t="str">
            <v>Mueble de madera para lavabo</v>
          </cell>
          <cell r="C730" t="str">
            <v>u</v>
          </cell>
          <cell r="D730">
            <v>1</v>
          </cell>
          <cell r="E730">
            <v>96.68</v>
          </cell>
        </row>
        <row r="731">
          <cell r="A731">
            <v>2031</v>
          </cell>
          <cell r="B731" t="str">
            <v>Mueble Horizontal Para Instalaciones medicas</v>
          </cell>
          <cell r="C731" t="str">
            <v>m2</v>
          </cell>
          <cell r="D731">
            <v>1</v>
          </cell>
          <cell r="E731">
            <v>108.91</v>
          </cell>
        </row>
        <row r="732">
          <cell r="A732">
            <v>2032</v>
          </cell>
          <cell r="B732" t="str">
            <v>Muebles de melaminico bajos</v>
          </cell>
          <cell r="C732" t="str">
            <v>m</v>
          </cell>
          <cell r="D732">
            <v>1</v>
          </cell>
          <cell r="E732">
            <v>133.84</v>
          </cell>
        </row>
        <row r="733">
          <cell r="A733">
            <v>2033</v>
          </cell>
          <cell r="B733" t="str">
            <v>Muebles modulares mdf</v>
          </cell>
          <cell r="C733" t="str">
            <v>m</v>
          </cell>
          <cell r="D733">
            <v>1</v>
          </cell>
          <cell r="E733">
            <v>85.6</v>
          </cell>
        </row>
        <row r="734">
          <cell r="A734">
            <v>2034</v>
          </cell>
          <cell r="B734" t="str">
            <v>Panel de acero inoxidable  H=1,2m</v>
          </cell>
          <cell r="C734" t="str">
            <v>m2</v>
          </cell>
          <cell r="D734">
            <v>1</v>
          </cell>
          <cell r="E734">
            <v>119.56</v>
          </cell>
        </row>
        <row r="735">
          <cell r="A735">
            <v>2035</v>
          </cell>
          <cell r="B735" t="str">
            <v>Paneles de aluminio</v>
          </cell>
          <cell r="C735" t="str">
            <v>m2</v>
          </cell>
          <cell r="D735">
            <v>1</v>
          </cell>
          <cell r="E735">
            <v>62.22</v>
          </cell>
        </row>
        <row r="736">
          <cell r="A736">
            <v>2036</v>
          </cell>
          <cell r="B736" t="str">
            <v>Pasamanos de acero inoxidable para baño de discapacitados</v>
          </cell>
          <cell r="C736" t="str">
            <v>m</v>
          </cell>
          <cell r="D736">
            <v>1</v>
          </cell>
          <cell r="E736">
            <v>59.32</v>
          </cell>
        </row>
        <row r="737">
          <cell r="A737">
            <v>2037</v>
          </cell>
          <cell r="B737" t="str">
            <v>Pasamanos de acero inoxidable. H=0.90m</v>
          </cell>
          <cell r="C737" t="str">
            <v>m</v>
          </cell>
          <cell r="D737">
            <v>1</v>
          </cell>
          <cell r="E737">
            <v>119.68</v>
          </cell>
        </row>
        <row r="738">
          <cell r="A738">
            <v>2038</v>
          </cell>
          <cell r="B738" t="str">
            <v>Pasamanos metálico H.G para baño de discapacitados</v>
          </cell>
          <cell r="C738" t="str">
            <v>m</v>
          </cell>
          <cell r="D738">
            <v>1</v>
          </cell>
          <cell r="E738">
            <v>74.17</v>
          </cell>
        </row>
        <row r="739">
          <cell r="A739">
            <v>2039</v>
          </cell>
          <cell r="B739" t="str">
            <v>Protección de acero inoxidable para puerta</v>
          </cell>
          <cell r="C739" t="str">
            <v>m</v>
          </cell>
          <cell r="D739">
            <v>1</v>
          </cell>
          <cell r="E739">
            <v>24.79</v>
          </cell>
        </row>
        <row r="740">
          <cell r="A740">
            <v>2040</v>
          </cell>
          <cell r="B740" t="str">
            <v>Protección de Ventana  varilla cuadrada 1/2"</v>
          </cell>
          <cell r="C740" t="str">
            <v>m2</v>
          </cell>
          <cell r="D740">
            <v>1</v>
          </cell>
          <cell r="E740">
            <v>49.79</v>
          </cell>
        </row>
        <row r="741">
          <cell r="A741">
            <v>2041</v>
          </cell>
          <cell r="B741" t="str">
            <v>Puerta de tol 1/20", marco y estructura de  25*50*1,5 CON CERRADURA</v>
          </cell>
          <cell r="C741" t="str">
            <v>m2</v>
          </cell>
          <cell r="D741">
            <v>1</v>
          </cell>
          <cell r="E741">
            <v>128.30000000000001</v>
          </cell>
        </row>
        <row r="742">
          <cell r="A742">
            <v>2042</v>
          </cell>
          <cell r="B742" t="str">
            <v>Puerta Batiente de dos hojas con pívot, vidrio templado 8 mm-cerradura cilíndrica, haladeras de acero inoxidable 30 cm</v>
          </cell>
          <cell r="C742" t="str">
            <v>m2</v>
          </cell>
          <cell r="D742">
            <v>1</v>
          </cell>
          <cell r="E742">
            <v>328.71</v>
          </cell>
        </row>
        <row r="743">
          <cell r="A743">
            <v>2043</v>
          </cell>
          <cell r="B743" t="str">
            <v>Puerta de aluminio con acrílico para ducha</v>
          </cell>
          <cell r="C743" t="str">
            <v>m2</v>
          </cell>
          <cell r="D743">
            <v>1</v>
          </cell>
          <cell r="E743">
            <v>53.9</v>
          </cell>
        </row>
        <row r="744">
          <cell r="A744">
            <v>2044</v>
          </cell>
          <cell r="B744" t="str">
            <v xml:space="preserve">Puerta de Aluminio y vidrio 6mm Cerradura Kwisset </v>
          </cell>
          <cell r="C744" t="str">
            <v>m2</v>
          </cell>
          <cell r="D744">
            <v>1</v>
          </cell>
          <cell r="E744">
            <v>129.41</v>
          </cell>
        </row>
        <row r="745">
          <cell r="A745">
            <v>2045</v>
          </cell>
          <cell r="B745" t="str">
            <v>Puerta corredera de abertura automática, de una hoja de 100x210 cm, y vidrio lateral fijo de 120x210 cm, con vidrios laminares 5+5 mm con perfil superior e inferior de aluminio, dintel con mecanismos y tapa de aluminio, 2 radares detectores de presencia, 1 célula fotoeléctrica de seguridad y cuadro de mando de 4 posiciones</v>
          </cell>
          <cell r="C745" t="str">
            <v>u</v>
          </cell>
          <cell r="D745">
            <v>1</v>
          </cell>
          <cell r="E745">
            <v>4728.95</v>
          </cell>
        </row>
        <row r="746">
          <cell r="A746">
            <v>2046</v>
          </cell>
          <cell r="B746" t="str">
            <v>Puerta de aluminio y vidrio en baños (esmeriladas)</v>
          </cell>
          <cell r="C746" t="str">
            <v>u</v>
          </cell>
          <cell r="D746">
            <v>1</v>
          </cell>
          <cell r="E746">
            <v>42.04</v>
          </cell>
        </row>
        <row r="747">
          <cell r="A747">
            <v>2047</v>
          </cell>
          <cell r="B747" t="str">
            <v>Puerta Batiente de dos hojas con pívot, vidrio templado 8 mm-cerradura cilíndrica, haladeras de acero inoxidable 30 cm</v>
          </cell>
          <cell r="C747" t="str">
            <v>m2</v>
          </cell>
          <cell r="D747">
            <v>1</v>
          </cell>
          <cell r="E747">
            <v>425.17</v>
          </cell>
        </row>
        <row r="748">
          <cell r="A748">
            <v>2048</v>
          </cell>
          <cell r="B748" t="str">
            <v>Puerta de madera tangare con marco metálico</v>
          </cell>
          <cell r="C748" t="str">
            <v>m2</v>
          </cell>
          <cell r="D748">
            <v>1</v>
          </cell>
          <cell r="E748">
            <v>152.94999999999999</v>
          </cell>
        </row>
        <row r="749">
          <cell r="A749">
            <v>2049</v>
          </cell>
          <cell r="B749" t="str">
            <v>Puerta de madera laurel con marco y tapamarco</v>
          </cell>
          <cell r="C749" t="str">
            <v>m2</v>
          </cell>
          <cell r="D749">
            <v>1</v>
          </cell>
          <cell r="E749">
            <v>152.75</v>
          </cell>
        </row>
        <row r="750">
          <cell r="A750">
            <v>2050</v>
          </cell>
          <cell r="B750" t="str">
            <v>Puerta de madera pino con marco metálico</v>
          </cell>
          <cell r="C750" t="str">
            <v>m2</v>
          </cell>
          <cell r="D750">
            <v>1</v>
          </cell>
          <cell r="E750">
            <v>145.25</v>
          </cell>
        </row>
        <row r="751">
          <cell r="A751">
            <v>2051</v>
          </cell>
          <cell r="B751" t="str">
            <v>Puerta de madera copal con marco metálico</v>
          </cell>
          <cell r="C751" t="str">
            <v>m2</v>
          </cell>
          <cell r="D751">
            <v>1</v>
          </cell>
          <cell r="E751">
            <v>142.37</v>
          </cell>
        </row>
        <row r="752">
          <cell r="A752">
            <v>2052</v>
          </cell>
          <cell r="B752" t="str">
            <v>Puerta de madera seike con marco metálico INCLUYE CERRADURA</v>
          </cell>
          <cell r="C752" t="str">
            <v>m2</v>
          </cell>
          <cell r="D752">
            <v>1</v>
          </cell>
          <cell r="E752">
            <v>172.69</v>
          </cell>
        </row>
        <row r="753">
          <cell r="A753">
            <v>2053</v>
          </cell>
          <cell r="B753" t="str">
            <v>Puerta de madera colorado fino con marco metálico</v>
          </cell>
          <cell r="C753" t="str">
            <v>m2</v>
          </cell>
          <cell r="D753">
            <v>1</v>
          </cell>
          <cell r="E753">
            <v>152.94999999999999</v>
          </cell>
        </row>
        <row r="754">
          <cell r="A754">
            <v>2054</v>
          </cell>
          <cell r="B754" t="str">
            <v>Puerta de madera  MDF  con batiente y marco metálico</v>
          </cell>
          <cell r="C754" t="str">
            <v>m2</v>
          </cell>
          <cell r="D754">
            <v>1</v>
          </cell>
          <cell r="E754">
            <v>131.84</v>
          </cell>
        </row>
        <row r="755">
          <cell r="A755">
            <v>2055</v>
          </cell>
          <cell r="B755" t="str">
            <v>Puerta de madera alistonada  inc. Marco y tapamarco</v>
          </cell>
          <cell r="C755" t="str">
            <v>m2</v>
          </cell>
          <cell r="D755">
            <v>1</v>
          </cell>
          <cell r="E755">
            <v>106.56</v>
          </cell>
        </row>
        <row r="756">
          <cell r="A756">
            <v>2056</v>
          </cell>
          <cell r="B756" t="str">
            <v xml:space="preserve">Puerta de madera alistonada </v>
          </cell>
          <cell r="C756" t="str">
            <v>m2</v>
          </cell>
          <cell r="D756">
            <v>1</v>
          </cell>
          <cell r="E756">
            <v>78.88</v>
          </cell>
        </row>
        <row r="757">
          <cell r="A757">
            <v>2057</v>
          </cell>
          <cell r="B757" t="str">
            <v>Puerta de madera y vidrio</v>
          </cell>
          <cell r="C757" t="str">
            <v>m2</v>
          </cell>
          <cell r="D757">
            <v>1</v>
          </cell>
          <cell r="E757">
            <v>75.94</v>
          </cell>
        </row>
        <row r="758">
          <cell r="A758">
            <v>2058</v>
          </cell>
          <cell r="B758" t="str">
            <v>Puerta de malla galvanizada</v>
          </cell>
          <cell r="C758" t="str">
            <v>m2</v>
          </cell>
          <cell r="D758">
            <v>1</v>
          </cell>
          <cell r="E758">
            <v>67.58</v>
          </cell>
        </row>
        <row r="759">
          <cell r="A759">
            <v>2059</v>
          </cell>
          <cell r="B759" t="str">
            <v>Puerta enrollable</v>
          </cell>
          <cell r="C759" t="str">
            <v>m2</v>
          </cell>
          <cell r="D759">
            <v>1</v>
          </cell>
          <cell r="E759">
            <v>122.41</v>
          </cell>
        </row>
        <row r="760">
          <cell r="A760">
            <v>2060</v>
          </cell>
          <cell r="B760" t="str">
            <v>Puerta especial con lamina de plomo (1 X 2.1 m)</v>
          </cell>
          <cell r="C760" t="str">
            <v>m2</v>
          </cell>
          <cell r="D760">
            <v>1</v>
          </cell>
          <cell r="E760">
            <v>741.54</v>
          </cell>
        </row>
        <row r="761">
          <cell r="A761">
            <v>2061</v>
          </cell>
          <cell r="B761" t="str">
            <v>Puerta metálica plegable</v>
          </cell>
          <cell r="C761" t="str">
            <v>m2</v>
          </cell>
          <cell r="D761">
            <v>1</v>
          </cell>
          <cell r="E761">
            <v>111.34</v>
          </cell>
        </row>
        <row r="762">
          <cell r="A762">
            <v>2062</v>
          </cell>
          <cell r="B762" t="str">
            <v>Puerta tamborada incluye marco y tapamarco</v>
          </cell>
          <cell r="C762" t="str">
            <v>m2</v>
          </cell>
          <cell r="D762">
            <v>1</v>
          </cell>
          <cell r="E762">
            <v>83.61</v>
          </cell>
        </row>
        <row r="763">
          <cell r="A763">
            <v>2063</v>
          </cell>
          <cell r="B763" t="str">
            <v xml:space="preserve">Puerta tamborada </v>
          </cell>
          <cell r="C763" t="str">
            <v>m2</v>
          </cell>
          <cell r="D763">
            <v>1</v>
          </cell>
          <cell r="E763">
            <v>58.92</v>
          </cell>
        </row>
        <row r="764">
          <cell r="A764">
            <v>2064</v>
          </cell>
          <cell r="B764" t="str">
            <v>Rejas de hierro varilla cuadrada 1/2"</v>
          </cell>
          <cell r="C764" t="str">
            <v>m2</v>
          </cell>
          <cell r="D764">
            <v>1</v>
          </cell>
          <cell r="E764">
            <v>50.02</v>
          </cell>
        </row>
        <row r="765">
          <cell r="A765">
            <v>2065</v>
          </cell>
          <cell r="B765" t="str">
            <v>Rejilla de hierro de ángulo y tee 1½"x1½" c/2,5cm</v>
          </cell>
          <cell r="C765" t="str">
            <v>m2</v>
          </cell>
          <cell r="D765">
            <v>1</v>
          </cell>
          <cell r="E765">
            <v>76.63</v>
          </cell>
        </row>
        <row r="766">
          <cell r="A766">
            <v>2066</v>
          </cell>
          <cell r="B766" t="str">
            <v>Rejilla de losa tipo tortuga 3"</v>
          </cell>
          <cell r="C766" t="str">
            <v>u</v>
          </cell>
          <cell r="D766">
            <v>1</v>
          </cell>
          <cell r="E766">
            <v>5.75</v>
          </cell>
        </row>
        <row r="767">
          <cell r="A767">
            <v>2067</v>
          </cell>
          <cell r="B767" t="str">
            <v>Rejillas de 2"</v>
          </cell>
          <cell r="C767" t="str">
            <v>u</v>
          </cell>
          <cell r="D767">
            <v>1</v>
          </cell>
          <cell r="E767">
            <v>6.04</v>
          </cell>
        </row>
        <row r="768">
          <cell r="A768">
            <v>2068</v>
          </cell>
          <cell r="B768" t="str">
            <v>Rejillas de 3"</v>
          </cell>
          <cell r="C768" t="str">
            <v>u</v>
          </cell>
          <cell r="D768">
            <v>1</v>
          </cell>
          <cell r="E768">
            <v>6.62</v>
          </cell>
        </row>
        <row r="769">
          <cell r="A769">
            <v>2069</v>
          </cell>
          <cell r="B769" t="str">
            <v>Rejillas de 4"</v>
          </cell>
          <cell r="C769" t="str">
            <v>u</v>
          </cell>
          <cell r="D769">
            <v>1</v>
          </cell>
          <cell r="E769">
            <v>9.25</v>
          </cell>
        </row>
        <row r="770">
          <cell r="A770">
            <v>2070</v>
          </cell>
          <cell r="B770" t="str">
            <v>Riel metálico porta sueros móvil</v>
          </cell>
          <cell r="C770" t="str">
            <v>u</v>
          </cell>
          <cell r="D770">
            <v>1</v>
          </cell>
          <cell r="E770">
            <v>29.24</v>
          </cell>
        </row>
        <row r="771">
          <cell r="A771">
            <v>2071</v>
          </cell>
          <cell r="B771" t="str">
            <v>Riel para cortinas de cubículos</v>
          </cell>
          <cell r="C771" t="str">
            <v>m</v>
          </cell>
          <cell r="D771">
            <v>1</v>
          </cell>
          <cell r="E771">
            <v>5.32</v>
          </cell>
        </row>
        <row r="772">
          <cell r="A772">
            <v>2072</v>
          </cell>
          <cell r="B772" t="str">
            <v>Soporte metálico fijo</v>
          </cell>
          <cell r="C772" t="str">
            <v>u</v>
          </cell>
          <cell r="D772">
            <v>1</v>
          </cell>
          <cell r="E772">
            <v>20.420000000000002</v>
          </cell>
        </row>
        <row r="773">
          <cell r="A773">
            <v>2073</v>
          </cell>
          <cell r="B773" t="str">
            <v>Soporte metálico para tubería agrupada</v>
          </cell>
          <cell r="C773" t="str">
            <v>u</v>
          </cell>
          <cell r="D773">
            <v>1</v>
          </cell>
          <cell r="E773">
            <v>19.61</v>
          </cell>
        </row>
        <row r="774">
          <cell r="A774">
            <v>2074</v>
          </cell>
          <cell r="B774" t="str">
            <v>Tapa para caja de revisión (cerco metálico y fundición)24"</v>
          </cell>
          <cell r="C774" t="str">
            <v>u</v>
          </cell>
          <cell r="D774">
            <v>1</v>
          </cell>
          <cell r="E774">
            <v>112.46</v>
          </cell>
        </row>
        <row r="775">
          <cell r="A775">
            <v>2075</v>
          </cell>
          <cell r="B775" t="str">
            <v>Topes para puertas</v>
          </cell>
          <cell r="C775" t="str">
            <v>u</v>
          </cell>
          <cell r="D775">
            <v>1</v>
          </cell>
          <cell r="E775">
            <v>1.64</v>
          </cell>
        </row>
        <row r="776">
          <cell r="A776">
            <v>2076</v>
          </cell>
          <cell r="B776" t="str">
            <v>Ventana  PVC + vidrio de 6mm</v>
          </cell>
          <cell r="C776" t="str">
            <v>m2</v>
          </cell>
          <cell r="D776">
            <v>1</v>
          </cell>
          <cell r="E776">
            <v>161.18</v>
          </cell>
        </row>
        <row r="777">
          <cell r="A777">
            <v>2077</v>
          </cell>
          <cell r="B777" t="str">
            <v>Ventana corrediza aluminio y vidrio 6mm</v>
          </cell>
          <cell r="C777" t="str">
            <v>m2</v>
          </cell>
          <cell r="D777">
            <v>1</v>
          </cell>
          <cell r="E777">
            <v>74.14</v>
          </cell>
        </row>
        <row r="778">
          <cell r="A778">
            <v>2078</v>
          </cell>
          <cell r="B778" t="str">
            <v>Ventana de aluminio vidrio curvo 6mm</v>
          </cell>
          <cell r="C778" t="str">
            <v>m2</v>
          </cell>
          <cell r="D778">
            <v>1</v>
          </cell>
          <cell r="E778">
            <v>85.92</v>
          </cell>
        </row>
        <row r="779">
          <cell r="A779">
            <v>2079</v>
          </cell>
          <cell r="B779" t="str">
            <v>Ventana de aluminio y vidrio 4mm corrediza</v>
          </cell>
          <cell r="C779" t="str">
            <v>m2</v>
          </cell>
          <cell r="D779">
            <v>1</v>
          </cell>
          <cell r="E779">
            <v>66.8</v>
          </cell>
        </row>
        <row r="780">
          <cell r="A780">
            <v>2080</v>
          </cell>
          <cell r="B780" t="str">
            <v>Ventana de malla antimosquito</v>
          </cell>
          <cell r="C780" t="str">
            <v>m2</v>
          </cell>
          <cell r="D780">
            <v>1</v>
          </cell>
          <cell r="E780">
            <v>19.149999999999999</v>
          </cell>
        </row>
        <row r="781">
          <cell r="A781">
            <v>2081</v>
          </cell>
          <cell r="B781" t="str">
            <v>Ventana fijas de aluminio y vidrio 4mm</v>
          </cell>
          <cell r="C781" t="str">
            <v>m2</v>
          </cell>
          <cell r="D781">
            <v>1</v>
          </cell>
          <cell r="E781">
            <v>58.28</v>
          </cell>
        </row>
        <row r="782">
          <cell r="A782">
            <v>2082</v>
          </cell>
          <cell r="B782" t="str">
            <v>Ventana fijas de aluminio y vidrio 6mm</v>
          </cell>
          <cell r="C782" t="str">
            <v>m2</v>
          </cell>
          <cell r="D782">
            <v>1</v>
          </cell>
          <cell r="E782">
            <v>64.23</v>
          </cell>
        </row>
        <row r="783">
          <cell r="A783">
            <v>2083</v>
          </cell>
          <cell r="B783" t="str">
            <v>Ventana con vidrio aplomado 10 mm</v>
          </cell>
          <cell r="C783" t="str">
            <v>m2</v>
          </cell>
          <cell r="D783">
            <v>1</v>
          </cell>
          <cell r="E783">
            <v>7106.97</v>
          </cell>
        </row>
        <row r="784">
          <cell r="A784">
            <v>2084</v>
          </cell>
          <cell r="B784" t="str">
            <v>Plywood de 5mm beteado</v>
          </cell>
          <cell r="C784" t="str">
            <v>m2</v>
          </cell>
          <cell r="D784">
            <v>1</v>
          </cell>
          <cell r="E784">
            <v>8.67</v>
          </cell>
        </row>
        <row r="785">
          <cell r="A785">
            <v>2085</v>
          </cell>
          <cell r="B785" t="str">
            <v>Puerta panelada mínimo tres paneles</v>
          </cell>
          <cell r="C785" t="str">
            <v>m2</v>
          </cell>
          <cell r="D785">
            <v>1</v>
          </cell>
          <cell r="E785">
            <v>157.78</v>
          </cell>
        </row>
        <row r="786">
          <cell r="A786">
            <v>2086</v>
          </cell>
          <cell r="B786" t="str">
            <v>Puerta panelada mínimo tres paneles con tarjeta</v>
          </cell>
          <cell r="C786" t="str">
            <v>m2</v>
          </cell>
          <cell r="D786">
            <v>1</v>
          </cell>
          <cell r="E786">
            <v>161.43</v>
          </cell>
        </row>
        <row r="787">
          <cell r="A787">
            <v>2087</v>
          </cell>
          <cell r="B787" t="str">
            <v>Picaporte de 2" negro</v>
          </cell>
          <cell r="C787" t="str">
            <v>u</v>
          </cell>
          <cell r="D787">
            <v>1</v>
          </cell>
          <cell r="E787">
            <v>1.41</v>
          </cell>
        </row>
        <row r="788">
          <cell r="A788">
            <v>2088</v>
          </cell>
          <cell r="B788" t="str">
            <v>Tiradera niquelada 5"</v>
          </cell>
          <cell r="C788" t="str">
            <v>u</v>
          </cell>
          <cell r="D788">
            <v>1</v>
          </cell>
          <cell r="E788">
            <v>1.19</v>
          </cell>
        </row>
        <row r="789">
          <cell r="A789">
            <v>2089</v>
          </cell>
          <cell r="B789" t="str">
            <v>Quiebrasoles prefabricados en aluminio anonizado, perfiles verticales de soporte de quiebrasoles horizontal</v>
          </cell>
          <cell r="C789" t="str">
            <v>m2</v>
          </cell>
          <cell r="D789">
            <v>1</v>
          </cell>
          <cell r="E789">
            <v>466.38</v>
          </cell>
        </row>
        <row r="790">
          <cell r="A790">
            <v>2090</v>
          </cell>
          <cell r="B790" t="str">
            <v>Pasamanos metálico H.G 2"</v>
          </cell>
          <cell r="C790" t="str">
            <v>m</v>
          </cell>
          <cell r="D790">
            <v>1</v>
          </cell>
          <cell r="E790">
            <v>67.48</v>
          </cell>
        </row>
        <row r="791">
          <cell r="A791">
            <v>2091</v>
          </cell>
          <cell r="B791" t="str">
            <v>Soporte de básquet de H.A</v>
          </cell>
          <cell r="C791" t="str">
            <v>u</v>
          </cell>
          <cell r="D791">
            <v>1</v>
          </cell>
          <cell r="E791">
            <v>659.5</v>
          </cell>
        </row>
        <row r="792">
          <cell r="A792">
            <v>2092</v>
          </cell>
          <cell r="B792" t="str">
            <v>Arco de cancha con malla</v>
          </cell>
          <cell r="C792" t="str">
            <v>u</v>
          </cell>
          <cell r="D792">
            <v>1</v>
          </cell>
          <cell r="E792">
            <v>241.45</v>
          </cell>
        </row>
        <row r="793">
          <cell r="A793">
            <v>2093</v>
          </cell>
          <cell r="B793" t="str">
            <v>Soporte de vóley</v>
          </cell>
          <cell r="C793" t="str">
            <v>u</v>
          </cell>
          <cell r="D793">
            <v>1</v>
          </cell>
          <cell r="E793">
            <v>148.83000000000001</v>
          </cell>
        </row>
        <row r="794">
          <cell r="A794">
            <v>2094</v>
          </cell>
          <cell r="B794" t="str">
            <v>Tablero para básquet</v>
          </cell>
          <cell r="C794" t="str">
            <v>u</v>
          </cell>
          <cell r="D794">
            <v>1</v>
          </cell>
          <cell r="E794">
            <v>455.63</v>
          </cell>
        </row>
        <row r="795">
          <cell r="A795">
            <v>2095</v>
          </cell>
          <cell r="B795" t="str">
            <v>Portón de acceso principal</v>
          </cell>
          <cell r="C795" t="str">
            <v>m2</v>
          </cell>
          <cell r="D795">
            <v>1</v>
          </cell>
          <cell r="E795">
            <v>148.72</v>
          </cell>
        </row>
        <row r="796">
          <cell r="A796">
            <v>2096</v>
          </cell>
          <cell r="B796" t="str">
            <v>Tapa de tol pintado 1/16" de 60x60</v>
          </cell>
          <cell r="C796" t="str">
            <v>u</v>
          </cell>
          <cell r="D796">
            <v>1</v>
          </cell>
          <cell r="E796">
            <v>48.55</v>
          </cell>
        </row>
        <row r="797">
          <cell r="A797">
            <v>2097</v>
          </cell>
          <cell r="B797" t="str">
            <v>Verja de protección varilla ø 10mm</v>
          </cell>
          <cell r="C797" t="str">
            <v>m2</v>
          </cell>
          <cell r="D797">
            <v>1</v>
          </cell>
          <cell r="E797">
            <v>36.72</v>
          </cell>
        </row>
        <row r="798">
          <cell r="A798">
            <v>2098</v>
          </cell>
          <cell r="B798" t="str">
            <v>Puerta de tol, incluye. Vidrio de 6mm, haladera y protección de hierro ø9mm pintado</v>
          </cell>
          <cell r="C798" t="str">
            <v>m2</v>
          </cell>
          <cell r="D798">
            <v>1</v>
          </cell>
          <cell r="E798">
            <v>105.85</v>
          </cell>
        </row>
        <row r="799">
          <cell r="A799">
            <v>2099</v>
          </cell>
          <cell r="B799" t="str">
            <v>Puerta panelada mínimo tres paneles 0,90x2,10m</v>
          </cell>
          <cell r="C799" t="str">
            <v>u</v>
          </cell>
          <cell r="D799">
            <v>1</v>
          </cell>
          <cell r="E799">
            <v>279.93</v>
          </cell>
        </row>
        <row r="800">
          <cell r="A800">
            <v>2100</v>
          </cell>
          <cell r="B800" t="str">
            <v>Puerta panelada mínimo tres paneles 0,80x2,10m</v>
          </cell>
          <cell r="C800" t="str">
            <v>u</v>
          </cell>
          <cell r="D800">
            <v>1</v>
          </cell>
          <cell r="E800">
            <v>257</v>
          </cell>
        </row>
        <row r="801">
          <cell r="A801">
            <v>2101</v>
          </cell>
          <cell r="B801" t="str">
            <v>Puerta panelada mínimo tres paneles 0,70x2,10m</v>
          </cell>
          <cell r="C801" t="str">
            <v>u</v>
          </cell>
          <cell r="D801">
            <v>1</v>
          </cell>
          <cell r="E801">
            <v>219.11</v>
          </cell>
        </row>
        <row r="802">
          <cell r="A802">
            <v>2102</v>
          </cell>
          <cell r="B802" t="str">
            <v>Puerta de hierro y tol 1/20", marco figurado y estructura de  25*50*1,5</v>
          </cell>
          <cell r="C802" t="str">
            <v>m2</v>
          </cell>
          <cell r="D802">
            <v>1</v>
          </cell>
          <cell r="E802">
            <v>125.05</v>
          </cell>
        </row>
        <row r="803">
          <cell r="A803">
            <v>2103</v>
          </cell>
          <cell r="B803" t="str">
            <v>Puerta panelada mínimo tres paneles 0,70x1,80m</v>
          </cell>
          <cell r="C803" t="str">
            <v>u</v>
          </cell>
          <cell r="D803">
            <v>1</v>
          </cell>
          <cell r="E803">
            <v>189.96</v>
          </cell>
        </row>
        <row r="804">
          <cell r="A804">
            <v>2104</v>
          </cell>
          <cell r="B804" t="str">
            <v>Puerta panelada mínimo tres paneles 1,00x2,10m</v>
          </cell>
          <cell r="C804" t="str">
            <v>u</v>
          </cell>
          <cell r="D804">
            <v>1</v>
          </cell>
          <cell r="E804">
            <v>302.85000000000002</v>
          </cell>
        </row>
        <row r="805">
          <cell r="A805">
            <v>2105</v>
          </cell>
          <cell r="B805" t="str">
            <v>PUERTA DE VIDRIO TEMPLADO 3.60X2.80 m e=10 mm, BOMBA JACKSON, BISAGRA PUNTO FIJO</v>
          </cell>
          <cell r="C805" t="str">
            <v>m2</v>
          </cell>
          <cell r="D805">
            <v>1</v>
          </cell>
          <cell r="E805">
            <v>318.5</v>
          </cell>
        </row>
        <row r="806">
          <cell r="A806">
            <v>2106</v>
          </cell>
          <cell r="B806" t="str">
            <v>Piel de vidrio</v>
          </cell>
          <cell r="C806" t="str">
            <v>m2</v>
          </cell>
          <cell r="D806">
            <v>1</v>
          </cell>
          <cell r="E806">
            <v>161.08000000000001</v>
          </cell>
        </row>
        <row r="807">
          <cell r="A807">
            <v>2107</v>
          </cell>
          <cell r="B807" t="str">
            <v>Persiana de madera, incluida riel metálica</v>
          </cell>
          <cell r="C807" t="str">
            <v>m2</v>
          </cell>
          <cell r="D807">
            <v>1</v>
          </cell>
          <cell r="E807">
            <v>92.82</v>
          </cell>
        </row>
        <row r="808">
          <cell r="A808">
            <v>2108</v>
          </cell>
          <cell r="B808" t="str">
            <v>Paneles de cielo raso enduelado de bambú (duelas :0,04x0,025x1,2)</v>
          </cell>
          <cell r="C808" t="str">
            <v>m2</v>
          </cell>
          <cell r="D808">
            <v>1</v>
          </cell>
          <cell r="E808">
            <v>21.82</v>
          </cell>
        </row>
        <row r="809">
          <cell r="A809">
            <v>2109</v>
          </cell>
          <cell r="B809" t="str">
            <v>Barras de acero inoxidable mate para baño de discapacitados</v>
          </cell>
          <cell r="C809" t="str">
            <v>u</v>
          </cell>
          <cell r="D809">
            <v>1</v>
          </cell>
          <cell r="E809">
            <v>391.04</v>
          </cell>
        </row>
        <row r="810">
          <cell r="A810">
            <v>2110</v>
          </cell>
          <cell r="B810" t="str">
            <v>Mamparas de aluminio  y vidrio de 8mm</v>
          </cell>
          <cell r="C810" t="str">
            <v>m2</v>
          </cell>
          <cell r="D810">
            <v>1</v>
          </cell>
          <cell r="E810">
            <v>93.32</v>
          </cell>
        </row>
        <row r="811">
          <cell r="A811">
            <v>2111</v>
          </cell>
          <cell r="B811" t="str">
            <v>Ventana de aluminio y vidrio 8mm según diseño</v>
          </cell>
          <cell r="C811" t="str">
            <v>m2</v>
          </cell>
          <cell r="D811">
            <v>1</v>
          </cell>
          <cell r="E811">
            <v>71.22</v>
          </cell>
        </row>
        <row r="812">
          <cell r="A812">
            <v>2112</v>
          </cell>
          <cell r="B812" t="str">
            <v>Ventana corrediza aluminio y vidrio 8mm</v>
          </cell>
          <cell r="C812" t="str">
            <v>m2</v>
          </cell>
          <cell r="D812">
            <v>1</v>
          </cell>
          <cell r="E812">
            <v>79.739999999999995</v>
          </cell>
        </row>
        <row r="813">
          <cell r="A813">
            <v>2113</v>
          </cell>
          <cell r="B813" t="str">
            <v>Mampara de aluminio y madera (haya -30cm) y vidrio 8mm</v>
          </cell>
          <cell r="C813" t="str">
            <v>m2</v>
          </cell>
          <cell r="D813">
            <v>1</v>
          </cell>
          <cell r="E813">
            <v>97.07</v>
          </cell>
        </row>
        <row r="814">
          <cell r="A814">
            <v>2114</v>
          </cell>
          <cell r="B814" t="str">
            <v>Mampara de aluminio y madera Haya</v>
          </cell>
          <cell r="C814" t="str">
            <v>m2</v>
          </cell>
          <cell r="D814">
            <v>1</v>
          </cell>
          <cell r="E814">
            <v>105.8</v>
          </cell>
        </row>
        <row r="815">
          <cell r="A815">
            <v>2115</v>
          </cell>
          <cell r="B815" t="str">
            <v>Puerta de Aluminio y madera haya</v>
          </cell>
          <cell r="C815" t="str">
            <v>m2</v>
          </cell>
          <cell r="D815">
            <v>1</v>
          </cell>
          <cell r="E815">
            <v>123.24</v>
          </cell>
        </row>
        <row r="816">
          <cell r="A816">
            <v>2116</v>
          </cell>
          <cell r="B816" t="str">
            <v>Quiebrasoles de aluminio H=1,65m</v>
          </cell>
          <cell r="C816" t="str">
            <v>m</v>
          </cell>
          <cell r="D816">
            <v>1</v>
          </cell>
          <cell r="E816">
            <v>77.88</v>
          </cell>
        </row>
        <row r="817">
          <cell r="A817">
            <v>2117</v>
          </cell>
          <cell r="B817" t="str">
            <v>Mampara de aluminio y madera (haya -85cm) y vidrio 8mm</v>
          </cell>
          <cell r="C817" t="str">
            <v>m2</v>
          </cell>
          <cell r="D817">
            <v>1</v>
          </cell>
          <cell r="E817">
            <v>98.57</v>
          </cell>
        </row>
        <row r="818">
          <cell r="A818">
            <v>2118</v>
          </cell>
          <cell r="B818" t="str">
            <v>Ventana proyectable de aluminio, vidrio y madera de haya</v>
          </cell>
          <cell r="C818" t="str">
            <v>m2</v>
          </cell>
          <cell r="D818">
            <v>1</v>
          </cell>
          <cell r="E818">
            <v>78.41</v>
          </cell>
        </row>
        <row r="819">
          <cell r="A819">
            <v>2119</v>
          </cell>
          <cell r="B819" t="str">
            <v>Divisones modulares en baños</v>
          </cell>
          <cell r="C819" t="str">
            <v>m2</v>
          </cell>
          <cell r="D819">
            <v>1</v>
          </cell>
          <cell r="E819">
            <v>76.28</v>
          </cell>
        </row>
        <row r="820">
          <cell r="A820">
            <v>2120</v>
          </cell>
          <cell r="B820" t="str">
            <v>Puertas de MDF</v>
          </cell>
          <cell r="C820" t="str">
            <v>m2</v>
          </cell>
          <cell r="D820">
            <v>1</v>
          </cell>
          <cell r="E820">
            <v>80.13</v>
          </cell>
        </row>
        <row r="821">
          <cell r="A821">
            <v>2121</v>
          </cell>
          <cell r="B821" t="str">
            <v>Mampara de aluminio y madera haya</v>
          </cell>
          <cell r="C821" t="str">
            <v>m2</v>
          </cell>
          <cell r="D821">
            <v>1</v>
          </cell>
          <cell r="E821">
            <v>99.43</v>
          </cell>
        </row>
        <row r="822">
          <cell r="A822">
            <v>2122</v>
          </cell>
          <cell r="B822" t="str">
            <v>Baranda metálica de platina de 60x10mm H=90cm con mangón metálico</v>
          </cell>
          <cell r="C822" t="str">
            <v>m</v>
          </cell>
          <cell r="D822">
            <v>1</v>
          </cell>
          <cell r="E822">
            <v>68.86</v>
          </cell>
        </row>
        <row r="823">
          <cell r="A823">
            <v>2123</v>
          </cell>
          <cell r="B823" t="str">
            <v>Mamparas compuesta de aluminio  y vidrio de 6mm, y alucobond de 4mm</v>
          </cell>
          <cell r="C823" t="str">
            <v>m2</v>
          </cell>
          <cell r="D823">
            <v>1</v>
          </cell>
          <cell r="E823">
            <v>107.21</v>
          </cell>
        </row>
        <row r="824">
          <cell r="A824">
            <v>2124</v>
          </cell>
          <cell r="B824" t="str">
            <v>Puerta compuesta de aluminio  y vidrio de 6mm, y alucobond de 4mm Inc. Cerradura</v>
          </cell>
          <cell r="C824" t="str">
            <v>m2</v>
          </cell>
          <cell r="D824">
            <v>1</v>
          </cell>
          <cell r="E824">
            <v>121.85</v>
          </cell>
        </row>
        <row r="825">
          <cell r="A825">
            <v>2125</v>
          </cell>
          <cell r="B825" t="str">
            <v>Puerta metálica con tubo rectangular 1/2"x1"x1,2mm Inc. Cerradura</v>
          </cell>
          <cell r="C825" t="str">
            <v>m2</v>
          </cell>
          <cell r="D825">
            <v>1</v>
          </cell>
          <cell r="E825">
            <v>90</v>
          </cell>
        </row>
        <row r="826">
          <cell r="A826">
            <v>2126</v>
          </cell>
          <cell r="B826" t="str">
            <v>Puerta metálica de tool, tubo rect. de 50x25x2mm, y Vidrio templado 6mm, inc. Cerradura</v>
          </cell>
          <cell r="C826" t="str">
            <v>m2</v>
          </cell>
          <cell r="D826">
            <v>1</v>
          </cell>
          <cell r="E826">
            <v>134.83000000000001</v>
          </cell>
        </row>
        <row r="827">
          <cell r="A827">
            <v>2127</v>
          </cell>
          <cell r="B827" t="str">
            <v>Puerta de Aluminio y vidrio catedral 6mm Cerradura</v>
          </cell>
          <cell r="C827" t="str">
            <v>m2</v>
          </cell>
          <cell r="D827">
            <v>1</v>
          </cell>
          <cell r="E827">
            <v>159.32</v>
          </cell>
        </row>
        <row r="828">
          <cell r="A828">
            <v>2128</v>
          </cell>
          <cell r="B828" t="str">
            <v>Ventana de aluminio y vidrio catedral 4mm tipo persiana(celosía)</v>
          </cell>
          <cell r="C828" t="str">
            <v>m2</v>
          </cell>
          <cell r="D828">
            <v>1</v>
          </cell>
          <cell r="E828">
            <v>94.2</v>
          </cell>
        </row>
        <row r="829">
          <cell r="A829">
            <v>2129</v>
          </cell>
          <cell r="B829" t="str">
            <v>Puerta de aluminio/y vidrio 8mm doble hoja batiente,accesoprios cierra puertas incluye cerradura</v>
          </cell>
          <cell r="C829" t="str">
            <v>m2</v>
          </cell>
          <cell r="D829">
            <v>1</v>
          </cell>
          <cell r="E829">
            <v>246.61</v>
          </cell>
        </row>
        <row r="830">
          <cell r="A830">
            <v>2130</v>
          </cell>
          <cell r="B830" t="str">
            <v>Vidrio flotado bronce de 4mm</v>
          </cell>
          <cell r="C830" t="str">
            <v>m2</v>
          </cell>
          <cell r="D830">
            <v>1</v>
          </cell>
          <cell r="E830">
            <v>11.97</v>
          </cell>
        </row>
        <row r="831">
          <cell r="A831">
            <v>2131</v>
          </cell>
          <cell r="B831" t="str">
            <v>Vidrio flotado bronce de 6mm</v>
          </cell>
          <cell r="C831" t="str">
            <v>m2</v>
          </cell>
          <cell r="D831">
            <v>1</v>
          </cell>
          <cell r="E831">
            <v>17.920000000000002</v>
          </cell>
        </row>
        <row r="832">
          <cell r="A832">
            <v>2132</v>
          </cell>
          <cell r="B832" t="str">
            <v xml:space="preserve">Puerta de aluminio </v>
          </cell>
          <cell r="C832" t="str">
            <v>m2</v>
          </cell>
          <cell r="D832">
            <v>1</v>
          </cell>
          <cell r="E832">
            <v>88.02</v>
          </cell>
        </row>
        <row r="833">
          <cell r="A833">
            <v>2133</v>
          </cell>
          <cell r="B833" t="str">
            <v>Entablado de eucalipto en cancha y escenario y lacado</v>
          </cell>
          <cell r="C833" t="str">
            <v>m2</v>
          </cell>
          <cell r="D833">
            <v>1</v>
          </cell>
          <cell r="E833">
            <v>68.430000000000007</v>
          </cell>
        </row>
        <row r="834">
          <cell r="A834">
            <v>2134</v>
          </cell>
          <cell r="B834" t="str">
            <v>Ventana de hierro</v>
          </cell>
          <cell r="C834" t="str">
            <v>m2</v>
          </cell>
          <cell r="D834">
            <v>1</v>
          </cell>
          <cell r="E834">
            <v>47.39</v>
          </cell>
        </row>
        <row r="835">
          <cell r="A835">
            <v>2135</v>
          </cell>
          <cell r="B835" t="str">
            <v>Ventana de hierro con protección, con varilla 1/2" incluye vidrio 4mm</v>
          </cell>
          <cell r="C835" t="str">
            <v>m2</v>
          </cell>
          <cell r="D835">
            <v>1</v>
          </cell>
          <cell r="E835">
            <v>79.349999999999994</v>
          </cell>
        </row>
        <row r="836">
          <cell r="A836">
            <v>2136</v>
          </cell>
          <cell r="B836" t="str">
            <v>Vidrio laminado 3mm+lamina+3mm</v>
          </cell>
          <cell r="C836" t="str">
            <v>m2</v>
          </cell>
          <cell r="D836">
            <v>1</v>
          </cell>
          <cell r="E836">
            <v>53.11</v>
          </cell>
        </row>
        <row r="837">
          <cell r="A837">
            <v>2137</v>
          </cell>
          <cell r="B837" t="str">
            <v>Portón con tubería metálica y tol para UEMS</v>
          </cell>
          <cell r="C837" t="str">
            <v>u</v>
          </cell>
          <cell r="D837">
            <v>1</v>
          </cell>
          <cell r="E837">
            <v>657.28</v>
          </cell>
        </row>
        <row r="838">
          <cell r="A838">
            <v>2138</v>
          </cell>
          <cell r="B838" t="str">
            <v>Puerta de tubo estructural y tol  con cerradura eléctrica</v>
          </cell>
          <cell r="C838" t="str">
            <v>u</v>
          </cell>
          <cell r="D838">
            <v>1</v>
          </cell>
          <cell r="E838">
            <v>286.57</v>
          </cell>
        </row>
        <row r="839">
          <cell r="A839">
            <v>2139</v>
          </cell>
          <cell r="B839" t="str">
            <v>Mampara de tubo estructural y tol</v>
          </cell>
          <cell r="C839" t="str">
            <v>u</v>
          </cell>
          <cell r="D839">
            <v>1</v>
          </cell>
          <cell r="E839">
            <v>138.19</v>
          </cell>
        </row>
        <row r="840">
          <cell r="A840">
            <v>2140</v>
          </cell>
          <cell r="B840" t="str">
            <v>Puerta metálica de tool, tubo cuad. de 25x3mm, y Vidrio catedral 4mm, inc. Cerradura</v>
          </cell>
          <cell r="C840" t="str">
            <v>m2</v>
          </cell>
          <cell r="D840">
            <v>1</v>
          </cell>
          <cell r="E840">
            <v>113.32</v>
          </cell>
        </row>
        <row r="841">
          <cell r="A841">
            <v>2141</v>
          </cell>
          <cell r="B841" t="str">
            <v>Protección de ventanas varilla cuadrada 12mm y platina para decorado</v>
          </cell>
          <cell r="C841" t="str">
            <v>m2</v>
          </cell>
          <cell r="D841">
            <v>1</v>
          </cell>
          <cell r="E841">
            <v>79.38</v>
          </cell>
        </row>
        <row r="842">
          <cell r="A842">
            <v>2142</v>
          </cell>
          <cell r="B842" t="str">
            <v>Ventana de hierra inc. Vidrio de 2mm y picaporte</v>
          </cell>
          <cell r="C842" t="str">
            <v>m2</v>
          </cell>
          <cell r="D842">
            <v>1</v>
          </cell>
          <cell r="E842">
            <v>75.680000000000007</v>
          </cell>
        </row>
        <row r="843">
          <cell r="A843">
            <v>2143</v>
          </cell>
          <cell r="B843" t="str">
            <v>Cerramiento metálico con tubo galvanizado 1 1/2" h=2,4, incluye cimentación</v>
          </cell>
          <cell r="C843" t="str">
            <v>m</v>
          </cell>
          <cell r="D843">
            <v>1</v>
          </cell>
          <cell r="E843">
            <v>98.51</v>
          </cell>
        </row>
        <row r="844">
          <cell r="A844">
            <v>2144</v>
          </cell>
          <cell r="B844" t="str">
            <v>Domo para cubierta Inc. Vidrio y Tubo PVC 50mm de ventilación</v>
          </cell>
          <cell r="C844" t="str">
            <v>u</v>
          </cell>
          <cell r="D844">
            <v>1</v>
          </cell>
          <cell r="E844">
            <v>39.85</v>
          </cell>
        </row>
        <row r="845">
          <cell r="A845">
            <v>2145</v>
          </cell>
          <cell r="B845" t="str">
            <v>Rejilla cuadrada PVC para exteriores</v>
          </cell>
          <cell r="C845" t="str">
            <v>u</v>
          </cell>
          <cell r="D845">
            <v>1</v>
          </cell>
          <cell r="E845">
            <v>8.48</v>
          </cell>
        </row>
        <row r="846">
          <cell r="A846">
            <v>2146</v>
          </cell>
          <cell r="B846" t="str">
            <v>Manguera flexible 4" para secadora</v>
          </cell>
          <cell r="C846" t="str">
            <v>m</v>
          </cell>
          <cell r="D846">
            <v>1</v>
          </cell>
          <cell r="E846">
            <v>9.42</v>
          </cell>
        </row>
        <row r="847">
          <cell r="A847">
            <v>2147</v>
          </cell>
          <cell r="B847" t="str">
            <v>Puerta abatible doble hoja para baño</v>
          </cell>
          <cell r="C847" t="str">
            <v>m2</v>
          </cell>
          <cell r="D847">
            <v>1</v>
          </cell>
          <cell r="E847">
            <v>40.79</v>
          </cell>
        </row>
        <row r="848">
          <cell r="A848">
            <v>2148</v>
          </cell>
          <cell r="B848" t="str">
            <v>Puerta corrediza de aluminio y vidrio en baños (esmeriladas)</v>
          </cell>
          <cell r="C848" t="str">
            <v>m2</v>
          </cell>
          <cell r="D848">
            <v>1</v>
          </cell>
          <cell r="E848">
            <v>34.409999999999997</v>
          </cell>
        </row>
        <row r="849">
          <cell r="A849">
            <v>2149</v>
          </cell>
          <cell r="B849" t="str">
            <v>Tapa metálica de H.F. d=0,60m</v>
          </cell>
          <cell r="C849" t="str">
            <v>u</v>
          </cell>
          <cell r="D849">
            <v>1</v>
          </cell>
          <cell r="E849">
            <v>97.28</v>
          </cell>
        </row>
        <row r="850">
          <cell r="A850">
            <v>2150</v>
          </cell>
          <cell r="B850" t="str">
            <v>Entablado con tabloncillo de yumbingue en cancha y escenario, lacado y alistonado</v>
          </cell>
          <cell r="C850" t="str">
            <v>m2</v>
          </cell>
          <cell r="D850">
            <v>1</v>
          </cell>
          <cell r="E850">
            <v>90.01</v>
          </cell>
        </row>
        <row r="851">
          <cell r="A851">
            <v>2151</v>
          </cell>
          <cell r="B851" t="str">
            <v>Cambio de tablones de Yumbingue en graderíos=30cm e=5cm</v>
          </cell>
          <cell r="C851" t="str">
            <v>m</v>
          </cell>
          <cell r="D851">
            <v>1</v>
          </cell>
          <cell r="E851">
            <v>25.71</v>
          </cell>
        </row>
        <row r="852">
          <cell r="A852">
            <v>2152</v>
          </cell>
          <cell r="B852" t="str">
            <v xml:space="preserve">Puertas de emergencia para hospitales </v>
          </cell>
          <cell r="C852" t="str">
            <v>u</v>
          </cell>
          <cell r="D852">
            <v>1</v>
          </cell>
          <cell r="E852">
            <v>3812.41</v>
          </cell>
        </row>
        <row r="853">
          <cell r="A853">
            <v>2153</v>
          </cell>
          <cell r="B853" t="str">
            <v>Puerta eléctricas corredizas para Quirófanos de acero inoxidable, aluminio y vidrio</v>
          </cell>
          <cell r="C853" t="str">
            <v>u</v>
          </cell>
          <cell r="D853">
            <v>1</v>
          </cell>
          <cell r="E853">
            <v>14584.15</v>
          </cell>
        </row>
        <row r="854">
          <cell r="A854">
            <v>2154</v>
          </cell>
          <cell r="B854" t="str">
            <v>Puerta eléctricas corredizas para UCI de acero inoxidable, aluminio y vidrio</v>
          </cell>
          <cell r="C854" t="str">
            <v>u</v>
          </cell>
          <cell r="D854">
            <v>1</v>
          </cell>
          <cell r="E854">
            <v>7915.93</v>
          </cell>
        </row>
        <row r="855">
          <cell r="A855">
            <v>2155</v>
          </cell>
          <cell r="B855" t="str">
            <v>Ventana de aluminio y vidrio catedral 4mm tipo persiana(celosía)</v>
          </cell>
          <cell r="C855" t="str">
            <v>m2</v>
          </cell>
          <cell r="D855">
            <v>1</v>
          </cell>
          <cell r="E855">
            <v>75.040000000000006</v>
          </cell>
        </row>
        <row r="856">
          <cell r="A856">
            <v>2156</v>
          </cell>
          <cell r="B856" t="str">
            <v>Ascensor estándar de 6 personas, 2 paradas, 2 puertas frontales, con cto. De máquinas</v>
          </cell>
          <cell r="C856" t="str">
            <v>u</v>
          </cell>
          <cell r="D856">
            <v>1</v>
          </cell>
          <cell r="E856">
            <v>50341.08</v>
          </cell>
        </row>
        <row r="857">
          <cell r="A857">
            <v>2157</v>
          </cell>
          <cell r="B857" t="str">
            <v>Ventana de aluminio y vidrio templado 4mm, corrediza</v>
          </cell>
          <cell r="C857" t="str">
            <v>m2</v>
          </cell>
          <cell r="D857">
            <v>1</v>
          </cell>
          <cell r="E857">
            <v>189.62</v>
          </cell>
        </row>
        <row r="858">
          <cell r="A858">
            <v>2158</v>
          </cell>
          <cell r="B858" t="str">
            <v>Ventana fija de tubería galvanizada de 2" sin malla, Inc. Marco de mampostería</v>
          </cell>
          <cell r="C858" t="str">
            <v>m2</v>
          </cell>
          <cell r="D858">
            <v>1</v>
          </cell>
          <cell r="E858">
            <v>102.94</v>
          </cell>
        </row>
        <row r="859">
          <cell r="A859">
            <v>2159</v>
          </cell>
          <cell r="B859" t="str">
            <v>Arco de cancha con malla y estructura para Básquet, empotrada</v>
          </cell>
          <cell r="C859" t="str">
            <v>u</v>
          </cell>
          <cell r="D859">
            <v>1</v>
          </cell>
          <cell r="E859">
            <v>688</v>
          </cell>
        </row>
        <row r="860">
          <cell r="A860">
            <v>2160</v>
          </cell>
          <cell r="B860" t="str">
            <v>Puerta de madera (laminada en plomo ) T-3p(0,75x 2,10) pintura sintetica a 2manos</v>
          </cell>
          <cell r="C860" t="str">
            <v>u</v>
          </cell>
          <cell r="D860">
            <v>1</v>
          </cell>
          <cell r="E860">
            <v>517.41999999999996</v>
          </cell>
        </row>
        <row r="861">
          <cell r="A861">
            <v>2161</v>
          </cell>
          <cell r="B861" t="str">
            <v>Puerta de madera (laminada en plomo ) T-3p(1,00x 2,10) pintura sintetica a 2manos</v>
          </cell>
          <cell r="C861" t="str">
            <v>u</v>
          </cell>
          <cell r="D861">
            <v>1</v>
          </cell>
          <cell r="E861">
            <v>636.55999999999995</v>
          </cell>
        </row>
        <row r="862">
          <cell r="A862">
            <v>2162</v>
          </cell>
          <cell r="B862" t="str">
            <v>Puerta de madera (laminada en plomo ) T-3p(1,20x 2,10) pintura sintetica a 2manos</v>
          </cell>
          <cell r="C862" t="str">
            <v>u</v>
          </cell>
          <cell r="D862">
            <v>1</v>
          </cell>
          <cell r="E862">
            <v>708.68</v>
          </cell>
        </row>
        <row r="863">
          <cell r="A863">
            <v>2163</v>
          </cell>
          <cell r="B863" t="str">
            <v>Puerta de madera (laminada en plomo ) T-3p(2,00x 2,10) pintura sintetica a 2manos</v>
          </cell>
          <cell r="C863" t="str">
            <v>u</v>
          </cell>
          <cell r="D863">
            <v>1</v>
          </cell>
          <cell r="E863">
            <v>1122.5</v>
          </cell>
        </row>
        <row r="864">
          <cell r="A864">
            <v>2164</v>
          </cell>
          <cell r="B864" t="str">
            <v>Puerta automatica corrediza E-1(3,2x2,45) vidrio templado bronce claro 10mm</v>
          </cell>
          <cell r="C864" t="str">
            <v>u</v>
          </cell>
          <cell r="D864">
            <v>1</v>
          </cell>
          <cell r="E864">
            <v>6625.89</v>
          </cell>
        </row>
        <row r="865">
          <cell r="A865">
            <v>2165</v>
          </cell>
          <cell r="B865" t="str">
            <v>Puerta automatica corrediza E-1(2,0x2,10) vidrio templado bronce claro 10mm</v>
          </cell>
          <cell r="C865" t="str">
            <v>u</v>
          </cell>
          <cell r="D865">
            <v>1</v>
          </cell>
          <cell r="E865">
            <v>5213.71</v>
          </cell>
        </row>
        <row r="866">
          <cell r="A866">
            <v>2166</v>
          </cell>
          <cell r="B866" t="str">
            <v>Meson con tablero posformado (formica) A=80cm</v>
          </cell>
          <cell r="C866" t="str">
            <v>m</v>
          </cell>
          <cell r="D866">
            <v>1</v>
          </cell>
          <cell r="E866">
            <v>44.89</v>
          </cell>
        </row>
        <row r="867">
          <cell r="A867">
            <v>2167</v>
          </cell>
          <cell r="B867" t="str">
            <v>Puerta de tol dos hojas 1/20", marco y estructura de  25*50*2</v>
          </cell>
          <cell r="C867" t="str">
            <v>m2</v>
          </cell>
          <cell r="D867">
            <v>1</v>
          </cell>
          <cell r="E867">
            <v>129.05000000000001</v>
          </cell>
        </row>
        <row r="868">
          <cell r="A868">
            <v>2168</v>
          </cell>
          <cell r="B868" t="str">
            <v>Pasamanos de madera dura de eucalipto inmunizada</v>
          </cell>
          <cell r="C868" t="str">
            <v>m</v>
          </cell>
          <cell r="D868">
            <v>1</v>
          </cell>
          <cell r="E868">
            <v>25.99</v>
          </cell>
        </row>
        <row r="869">
          <cell r="A869">
            <v>2169</v>
          </cell>
          <cell r="B869" t="str">
            <v>Tablero de madera en fachadas 0,05x0,4x2,40m inmunizado</v>
          </cell>
          <cell r="C869" t="str">
            <v>m2</v>
          </cell>
          <cell r="D869">
            <v>1</v>
          </cell>
          <cell r="E869">
            <v>45.39</v>
          </cell>
        </row>
        <row r="870">
          <cell r="A870">
            <v>2170</v>
          </cell>
          <cell r="B870" t="str">
            <v>Panel de madera inmunizada para juego de niños(16 tablones 0,04x0,20x2,4)</v>
          </cell>
          <cell r="C870" t="str">
            <v>u</v>
          </cell>
          <cell r="D870">
            <v>1</v>
          </cell>
          <cell r="E870">
            <v>338.31</v>
          </cell>
        </row>
        <row r="871">
          <cell r="A871">
            <v>2171</v>
          </cell>
          <cell r="B871" t="str">
            <v>Paneles de melaminico</v>
          </cell>
          <cell r="C871" t="str">
            <v>u</v>
          </cell>
          <cell r="D871">
            <v>1</v>
          </cell>
          <cell r="E871">
            <v>52.85</v>
          </cell>
        </row>
        <row r="872">
          <cell r="A872">
            <v>2172</v>
          </cell>
          <cell r="B872" t="str">
            <v>Louver metalico pintado</v>
          </cell>
          <cell r="C872" t="str">
            <v>m2</v>
          </cell>
          <cell r="D872">
            <v>1</v>
          </cell>
          <cell r="E872">
            <v>65.86</v>
          </cell>
        </row>
        <row r="873">
          <cell r="A873">
            <v>2173</v>
          </cell>
          <cell r="B873" t="str">
            <v>Puerta de dos hojas de madera y vidrio laminado(incluy. Cerradura, batiente, jambas tiraderas etc)</v>
          </cell>
          <cell r="C873" t="str">
            <v>u</v>
          </cell>
          <cell r="D873">
            <v>1</v>
          </cell>
          <cell r="E873">
            <v>627.46</v>
          </cell>
        </row>
        <row r="874">
          <cell r="A874">
            <v>2174</v>
          </cell>
          <cell r="B874" t="str">
            <v>Sendero escalonado(tableestacado)</v>
          </cell>
          <cell r="C874" t="str">
            <v>m2</v>
          </cell>
          <cell r="D874">
            <v>1</v>
          </cell>
          <cell r="E874">
            <v>47.71</v>
          </cell>
        </row>
        <row r="875">
          <cell r="A875">
            <v>2175</v>
          </cell>
          <cell r="B875" t="str">
            <v>Provision e instalacion de puerta TP3 metalica y madera de 0,90x2m doble hoja incluye marcos metalicos, y cerradura</v>
          </cell>
          <cell r="C875" t="str">
            <v>u</v>
          </cell>
          <cell r="D875">
            <v>1</v>
          </cell>
          <cell r="E875">
            <v>552.79999999999995</v>
          </cell>
        </row>
        <row r="876">
          <cell r="A876">
            <v>2176</v>
          </cell>
          <cell r="B876" t="str">
            <v>Provision e instalacion de puerta TP6 metalica y madera de 1,0x2m doble hoja incluye marcos metalicos, y cerradura</v>
          </cell>
          <cell r="C876" t="str">
            <v>m2</v>
          </cell>
          <cell r="D876">
            <v>1</v>
          </cell>
          <cell r="E876">
            <v>488.69</v>
          </cell>
        </row>
        <row r="877">
          <cell r="A877">
            <v>2177</v>
          </cell>
          <cell r="B877" t="str">
            <v>Provisión e instalación de puerta de madera TP1 de 0.90x2m, inc batiente, jambas, bisagras y cerradura de manigueta</v>
          </cell>
          <cell r="C877" t="str">
            <v>u</v>
          </cell>
          <cell r="D877">
            <v>1</v>
          </cell>
          <cell r="E877">
            <v>320.07</v>
          </cell>
        </row>
        <row r="878">
          <cell r="A878">
            <v>2178</v>
          </cell>
          <cell r="B878" t="str">
            <v xml:space="preserve">Provisión e instalación de puerta TP2 de vidrio con marco de madera de 0.90x2m, </v>
          </cell>
          <cell r="C878" t="str">
            <v>u</v>
          </cell>
          <cell r="D878">
            <v>1</v>
          </cell>
          <cell r="E878">
            <v>284.23</v>
          </cell>
        </row>
        <row r="879">
          <cell r="A879">
            <v>2179</v>
          </cell>
          <cell r="B879" t="str">
            <v>Divisiones interiores con tablero melaminico dos caras resistente humedad, y rudones manigueta, bisagras  y fijaciones en acero inox.)</v>
          </cell>
          <cell r="C879" t="str">
            <v>u</v>
          </cell>
          <cell r="D879">
            <v>1</v>
          </cell>
          <cell r="E879">
            <v>81.510000000000005</v>
          </cell>
        </row>
        <row r="880">
          <cell r="A880">
            <v>2180</v>
          </cell>
          <cell r="B880" t="str">
            <v>Provisión e instalación de puertas corredizas tamboradas doble hoja, TP8 0,75x2m cerradura de cilindro</v>
          </cell>
          <cell r="C880" t="str">
            <v>u</v>
          </cell>
          <cell r="D880">
            <v>1</v>
          </cell>
          <cell r="E880">
            <v>175.33</v>
          </cell>
        </row>
        <row r="881">
          <cell r="A881">
            <v>2181</v>
          </cell>
          <cell r="B881" t="str">
            <v>Puerta metalica corrediza de acceso peatonal (incl. soportes, anclajes, rodamientos, rieles, pintura.)</v>
          </cell>
          <cell r="C881" t="str">
            <v>m2</v>
          </cell>
          <cell r="D881">
            <v>1</v>
          </cell>
          <cell r="E881">
            <v>254.95</v>
          </cell>
        </row>
        <row r="882">
          <cell r="A882">
            <v>2182</v>
          </cell>
          <cell r="B882" t="str">
            <v>Montaje e instalacion de baranda puente</v>
          </cell>
          <cell r="C882" t="str">
            <v>m</v>
          </cell>
          <cell r="D882">
            <v>1</v>
          </cell>
          <cell r="E882">
            <v>22.41</v>
          </cell>
        </row>
        <row r="883">
          <cell r="A883">
            <v>2183</v>
          </cell>
          <cell r="B883" t="str">
            <v>Provisione instalacion de ventana abatible de madera y vidrio 6mm</v>
          </cell>
          <cell r="C883" t="str">
            <v>m2</v>
          </cell>
          <cell r="D883">
            <v>1</v>
          </cell>
          <cell r="E883">
            <v>75.64</v>
          </cell>
        </row>
        <row r="884">
          <cell r="A884">
            <v>2184</v>
          </cell>
          <cell r="B884" t="str">
            <v>Escalera metalica ( incluye pasamanos de tubo acero inoxidable en pared y baranda)</v>
          </cell>
          <cell r="C884" t="str">
            <v>m2</v>
          </cell>
          <cell r="D884">
            <v>1</v>
          </cell>
          <cell r="E884">
            <v>305.74</v>
          </cell>
        </row>
        <row r="885">
          <cell r="A885">
            <v>2185</v>
          </cell>
          <cell r="B885" t="str">
            <v>Puerta panelada con marco y tapamarco mínimo tres paneles 0,60x2,10m con cerradura  y cierrapuertas</v>
          </cell>
          <cell r="C885" t="str">
            <v>u</v>
          </cell>
          <cell r="D885">
            <v>1</v>
          </cell>
          <cell r="E885">
            <v>270.45999999999998</v>
          </cell>
        </row>
        <row r="886">
          <cell r="A886">
            <v>2186</v>
          </cell>
          <cell r="B886" t="str">
            <v>Ventanas de madera y vidrio 4mm</v>
          </cell>
          <cell r="C886" t="str">
            <v>m2</v>
          </cell>
          <cell r="D886">
            <v>1</v>
          </cell>
          <cell r="E886">
            <v>82.08</v>
          </cell>
        </row>
        <row r="887">
          <cell r="A887">
            <v>2187</v>
          </cell>
          <cell r="B887" t="str">
            <v>Escalera  incluye viga de madera  y huella tablon</v>
          </cell>
          <cell r="C887" t="str">
            <v>m2</v>
          </cell>
          <cell r="D887">
            <v>1</v>
          </cell>
        </row>
        <row r="888">
          <cell r="A888">
            <v>2188</v>
          </cell>
          <cell r="B888" t="str">
            <v>Provision e instalacion de puerta TP11 metalica y madera de 0,90x2m doble hoja incluye marcos metalicos, y cerradura</v>
          </cell>
          <cell r="C888" t="str">
            <v>u</v>
          </cell>
          <cell r="D888">
            <v>1</v>
          </cell>
          <cell r="E888">
            <v>463.26</v>
          </cell>
        </row>
        <row r="889">
          <cell r="A889">
            <v>2189</v>
          </cell>
          <cell r="B889" t="str">
            <v>Provisión e instalación de puerta  TP5 de seguridad 0.90x2m, categoria 3 inc marco, bisagras tiraderas y cerradura de caja</v>
          </cell>
          <cell r="C889" t="str">
            <v>u</v>
          </cell>
          <cell r="D889">
            <v>1</v>
          </cell>
          <cell r="E889">
            <v>1098.8399999999999</v>
          </cell>
        </row>
        <row r="890">
          <cell r="A890">
            <v>2190</v>
          </cell>
          <cell r="B890" t="str">
            <v>Provision e instalacion tubos de acero galvanizados pintados d=2" e=2mm</v>
          </cell>
          <cell r="C890" t="str">
            <v>m</v>
          </cell>
          <cell r="D890">
            <v>1</v>
          </cell>
          <cell r="E890">
            <v>14.92</v>
          </cell>
        </row>
        <row r="891">
          <cell r="A891">
            <v>2191</v>
          </cell>
          <cell r="B891" t="str">
            <v>Puerta metalica corrediza de salida vehicular</v>
          </cell>
          <cell r="C891" t="str">
            <v>m2</v>
          </cell>
          <cell r="D891">
            <v>1</v>
          </cell>
          <cell r="E891">
            <v>254.95</v>
          </cell>
        </row>
        <row r="892">
          <cell r="A892">
            <v>2192</v>
          </cell>
          <cell r="B892" t="str">
            <v>Puerta metalica enrejada con varilla cuadrada lisa 12mm</v>
          </cell>
          <cell r="C892" t="str">
            <v>m2</v>
          </cell>
          <cell r="D892">
            <v>1</v>
          </cell>
          <cell r="E892">
            <v>92.95</v>
          </cell>
        </row>
        <row r="893">
          <cell r="A893">
            <v>2193</v>
          </cell>
          <cell r="B893" t="str">
            <v>Puerta panelada de madera Teca</v>
          </cell>
          <cell r="C893" t="str">
            <v>m2</v>
          </cell>
          <cell r="D893">
            <v>1</v>
          </cell>
          <cell r="E893">
            <v>113.12</v>
          </cell>
        </row>
        <row r="894">
          <cell r="A894">
            <v>2194</v>
          </cell>
          <cell r="B894" t="str">
            <v>Grada de madera con pasamano</v>
          </cell>
          <cell r="C894" t="str">
            <v>m2</v>
          </cell>
          <cell r="D894">
            <v>1</v>
          </cell>
          <cell r="E894">
            <v>294.68</v>
          </cell>
        </row>
        <row r="895">
          <cell r="A895">
            <v>2195</v>
          </cell>
          <cell r="B895" t="str">
            <v>Puerta de ingreso de madera teca 1,00x2,10 con marco y tapamarco con mecanismos de cierre</v>
          </cell>
          <cell r="C895" t="str">
            <v>u</v>
          </cell>
          <cell r="D895">
            <v>1</v>
          </cell>
          <cell r="E895">
            <v>322.16000000000003</v>
          </cell>
        </row>
        <row r="896">
          <cell r="A896">
            <v>2196</v>
          </cell>
          <cell r="B896" t="str">
            <v>Ventana de madera Teca</v>
          </cell>
          <cell r="C896" t="str">
            <v>m2</v>
          </cell>
          <cell r="D896">
            <v>1</v>
          </cell>
          <cell r="E896">
            <v>97.91</v>
          </cell>
        </row>
        <row r="897">
          <cell r="A897">
            <v>2197</v>
          </cell>
          <cell r="B897" t="str">
            <v>Pasamanos metalico de tubo negro de 2" y 1 1/2"</v>
          </cell>
          <cell r="C897" t="str">
            <v>m</v>
          </cell>
          <cell r="D897">
            <v>1</v>
          </cell>
          <cell r="E897">
            <v>45.3</v>
          </cell>
        </row>
        <row r="898">
          <cell r="A898">
            <v>2198</v>
          </cell>
          <cell r="B898" t="str">
            <v>Puerta principal de aluminio y vidrio templado de 8mm</v>
          </cell>
          <cell r="C898" t="str">
            <v>m2</v>
          </cell>
          <cell r="D898">
            <v>1</v>
          </cell>
          <cell r="E898">
            <v>604.63</v>
          </cell>
        </row>
        <row r="899">
          <cell r="A899">
            <v>2199</v>
          </cell>
          <cell r="B899" t="str">
            <v>Puerta blindada con plomo</v>
          </cell>
          <cell r="C899" t="str">
            <v>m2</v>
          </cell>
          <cell r="D899">
            <v>1</v>
          </cell>
          <cell r="E899">
            <v>471.58</v>
          </cell>
        </row>
        <row r="900">
          <cell r="A900">
            <v>2200</v>
          </cell>
          <cell r="B900" t="str">
            <v>Curtain wall</v>
          </cell>
          <cell r="C900" t="str">
            <v>m2</v>
          </cell>
          <cell r="D900">
            <v>1</v>
          </cell>
          <cell r="E900">
            <v>150.06</v>
          </cell>
        </row>
        <row r="901">
          <cell r="A901">
            <v>2201</v>
          </cell>
          <cell r="B901" t="str">
            <v>Puerta de Aluminio y vidrio 8 mm Cerradura</v>
          </cell>
          <cell r="C901" t="str">
            <v>m2</v>
          </cell>
          <cell r="D901">
            <v>1</v>
          </cell>
          <cell r="E901">
            <v>183.68</v>
          </cell>
        </row>
        <row r="902">
          <cell r="A902">
            <v>2202</v>
          </cell>
          <cell r="B902" t="str">
            <v>Puertas mecanismo Jackson aluminio y vidrio de 6mm templado</v>
          </cell>
          <cell r="C902" t="str">
            <v>m2</v>
          </cell>
          <cell r="D902">
            <v>1</v>
          </cell>
          <cell r="E902">
            <v>455.98</v>
          </cell>
        </row>
        <row r="903">
          <cell r="A903">
            <v>2203</v>
          </cell>
          <cell r="B903" t="str">
            <v>Puertas de vidrio templado laminado 12mm</v>
          </cell>
          <cell r="C903" t="str">
            <v>m2</v>
          </cell>
          <cell r="D903">
            <v>1</v>
          </cell>
          <cell r="E903">
            <v>961.44</v>
          </cell>
        </row>
        <row r="904">
          <cell r="A904">
            <v>2204</v>
          </cell>
          <cell r="B904" t="str">
            <v>Mampara con vidrio templado 10mm</v>
          </cell>
          <cell r="C904" t="str">
            <v>m2</v>
          </cell>
          <cell r="D904">
            <v>1</v>
          </cell>
          <cell r="E904">
            <v>238.35</v>
          </cell>
        </row>
        <row r="905">
          <cell r="A905">
            <v>2205</v>
          </cell>
          <cell r="B905" t="str">
            <v>Soporte para tres tuberias o mas</v>
          </cell>
          <cell r="C905" t="str">
            <v>u</v>
          </cell>
          <cell r="D905">
            <v>1</v>
          </cell>
          <cell r="E905">
            <v>36.590000000000003</v>
          </cell>
        </row>
        <row r="906">
          <cell r="A906">
            <v>2206</v>
          </cell>
          <cell r="B906" t="str">
            <v>Tubo rectangular 60x30x2mm tratamiento anticorrosivo</v>
          </cell>
          <cell r="C906" t="str">
            <v>m</v>
          </cell>
          <cell r="D906">
            <v>1</v>
          </cell>
          <cell r="E906">
            <v>8.32</v>
          </cell>
        </row>
        <row r="907">
          <cell r="A907">
            <v>2207</v>
          </cell>
          <cell r="B907" t="str">
            <v>Cerrajeria decorativa en pletina 40x3mm pintada</v>
          </cell>
          <cell r="C907" t="str">
            <v>u</v>
          </cell>
          <cell r="D907">
            <v>1</v>
          </cell>
          <cell r="E907">
            <v>158.87</v>
          </cell>
        </row>
        <row r="908">
          <cell r="A908">
            <v>2208</v>
          </cell>
          <cell r="B908" t="str">
            <v>Anaquel de madera lacada</v>
          </cell>
          <cell r="C908" t="str">
            <v>m</v>
          </cell>
          <cell r="D908">
            <v>1</v>
          </cell>
          <cell r="E908">
            <v>75.260000000000005</v>
          </cell>
        </row>
        <row r="909">
          <cell r="A909">
            <v>2209</v>
          </cell>
          <cell r="B909" t="str">
            <v>Mueble de acero inoxidable bajo mesones  tipo estanteria instalado</v>
          </cell>
          <cell r="C909" t="str">
            <v>m</v>
          </cell>
          <cell r="D909">
            <v>1</v>
          </cell>
          <cell r="E909">
            <v>349</v>
          </cell>
        </row>
        <row r="910">
          <cell r="A910">
            <v>2210</v>
          </cell>
          <cell r="B910" t="str">
            <v>Meson de acero inoxidable grado hospital doble pozo profundo con soportes de acero  incorporado</v>
          </cell>
          <cell r="C910" t="str">
            <v>u</v>
          </cell>
          <cell r="D910">
            <v>1</v>
          </cell>
          <cell r="E910">
            <v>477.23</v>
          </cell>
        </row>
        <row r="911">
          <cell r="A911">
            <v>2211</v>
          </cell>
          <cell r="B911" t="str">
            <v>Meson de acero inoxidable grado hospital con  pozo y vertedero  incorporado</v>
          </cell>
          <cell r="C911" t="str">
            <v>u</v>
          </cell>
          <cell r="D911">
            <v>1</v>
          </cell>
          <cell r="E911">
            <v>387.47</v>
          </cell>
        </row>
        <row r="912">
          <cell r="A912">
            <v>2212</v>
          </cell>
          <cell r="B912" t="str">
            <v>Puerta de metal y vidrio templado de 6mm de seguridad de ingreso incluy. Cerradura (ESCLUSAS)</v>
          </cell>
          <cell r="C912" t="str">
            <v>m2</v>
          </cell>
          <cell r="D912">
            <v>1</v>
          </cell>
          <cell r="E912">
            <v>171.84</v>
          </cell>
        </row>
        <row r="913">
          <cell r="A913">
            <v>2213</v>
          </cell>
          <cell r="B913" t="str">
            <v>Mueble de enfermeria</v>
          </cell>
          <cell r="C913" t="str">
            <v>m</v>
          </cell>
          <cell r="D913">
            <v>1</v>
          </cell>
          <cell r="E913">
            <v>185.9</v>
          </cell>
        </row>
        <row r="914">
          <cell r="A914">
            <v>2214</v>
          </cell>
          <cell r="B914" t="str">
            <v>Puerta de metal y vidrio templado de 6mm corrediza de seguridad de ingreso incluy. Cerradura (ESCLUSAS)</v>
          </cell>
          <cell r="C914" t="str">
            <v>m2</v>
          </cell>
          <cell r="D914">
            <v>1</v>
          </cell>
          <cell r="E914">
            <v>248.8</v>
          </cell>
        </row>
        <row r="915">
          <cell r="A915">
            <v>2215</v>
          </cell>
          <cell r="B915" t="str">
            <v>Pasamano de aluminio de 50mm</v>
          </cell>
          <cell r="C915" t="str">
            <v>m</v>
          </cell>
          <cell r="D915">
            <v>1</v>
          </cell>
          <cell r="E915">
            <v>23.58</v>
          </cell>
        </row>
        <row r="916">
          <cell r="A916">
            <v>2216</v>
          </cell>
          <cell r="B916" t="str">
            <v>Canceles metalicos (vestidores)</v>
          </cell>
          <cell r="C916" t="str">
            <v>u</v>
          </cell>
          <cell r="D916">
            <v>1</v>
          </cell>
          <cell r="E916">
            <v>63.44</v>
          </cell>
        </row>
        <row r="917">
          <cell r="A917">
            <v>2217</v>
          </cell>
          <cell r="B917" t="str">
            <v>Puerta de tol 1/20", marco y estructura de  25*50*1,5 CON CERRADURA incluy. Transp. En lancha</v>
          </cell>
          <cell r="C917" t="str">
            <v>m2</v>
          </cell>
          <cell r="D917">
            <v>1</v>
          </cell>
          <cell r="E917">
            <v>150.21</v>
          </cell>
        </row>
        <row r="918">
          <cell r="A918">
            <v>2218</v>
          </cell>
          <cell r="B918" t="str">
            <v>Rejas de hierro varilla cuadrada 1/2" incluy. Transp. En lancha</v>
          </cell>
          <cell r="C918" t="str">
            <v>m2</v>
          </cell>
          <cell r="D918">
            <v>1</v>
          </cell>
          <cell r="E918">
            <v>57.69</v>
          </cell>
        </row>
        <row r="919">
          <cell r="A919">
            <v>2219</v>
          </cell>
          <cell r="B919" t="str">
            <v>Ventana de hierro inc. Vidrio de 4mm y picaporte incluy. Transp. En lancha</v>
          </cell>
          <cell r="C919" t="str">
            <v>m2</v>
          </cell>
          <cell r="D919">
            <v>1</v>
          </cell>
          <cell r="E919">
            <v>99.34</v>
          </cell>
        </row>
        <row r="920">
          <cell r="A920">
            <v>2220</v>
          </cell>
          <cell r="B920" t="str">
            <v>Ventana de aluminio y vidrio 4mm corrediza incluye transp. En lancha</v>
          </cell>
          <cell r="C920" t="str">
            <v>m2</v>
          </cell>
          <cell r="D920">
            <v>1</v>
          </cell>
          <cell r="E920">
            <v>83.23</v>
          </cell>
        </row>
        <row r="921">
          <cell r="A921">
            <v>2221</v>
          </cell>
          <cell r="B921" t="str">
            <v>Puerta de Aluminio y vidrio 6mm Cerradura Kwisset incluye transp. En lancha</v>
          </cell>
          <cell r="C921" t="str">
            <v>m2</v>
          </cell>
          <cell r="D921">
            <v>1</v>
          </cell>
          <cell r="E921">
            <v>151.32</v>
          </cell>
        </row>
        <row r="922">
          <cell r="A922">
            <v>2222</v>
          </cell>
          <cell r="B922" t="str">
            <v>Arco de cancha con malla incluye transp. En lancha</v>
          </cell>
          <cell r="C922" t="str">
            <v>u</v>
          </cell>
          <cell r="D922">
            <v>1</v>
          </cell>
          <cell r="E922">
            <v>296.23</v>
          </cell>
        </row>
        <row r="923">
          <cell r="A923">
            <v>2223</v>
          </cell>
          <cell r="B923" t="str">
            <v>Tablero para básquet incluye transp. En lancha</v>
          </cell>
          <cell r="C923" t="str">
            <v>u</v>
          </cell>
          <cell r="D923">
            <v>1</v>
          </cell>
          <cell r="E923">
            <v>496.71</v>
          </cell>
        </row>
        <row r="924">
          <cell r="A924">
            <v>2224</v>
          </cell>
          <cell r="B924" t="str">
            <v>Cerramiento metálico con tubo galvanizado 1 1/2" h=2,4, incluye cimentación incluye transp. En lancha</v>
          </cell>
          <cell r="C924" t="str">
            <v>m</v>
          </cell>
          <cell r="D924">
            <v>1</v>
          </cell>
          <cell r="E924">
            <v>111.43</v>
          </cell>
        </row>
        <row r="925">
          <cell r="A925">
            <v>2225</v>
          </cell>
          <cell r="B925" t="str">
            <v>Mueble alto de cocina (melamínico)</v>
          </cell>
          <cell r="C925" t="str">
            <v>ml</v>
          </cell>
          <cell r="D925">
            <v>1</v>
          </cell>
          <cell r="E925">
            <v>72.489999999999995</v>
          </cell>
        </row>
        <row r="926">
          <cell r="A926">
            <v>2226</v>
          </cell>
          <cell r="B926" t="str">
            <v xml:space="preserve">Ventana fija de aluminio, vidrio claro laminado  3mm+lámina+3mm </v>
          </cell>
          <cell r="C926" t="str">
            <v>m2</v>
          </cell>
          <cell r="D926">
            <v>1</v>
          </cell>
          <cell r="E926">
            <v>101.79</v>
          </cell>
        </row>
        <row r="927">
          <cell r="A927">
            <v>2227</v>
          </cell>
          <cell r="B927" t="str">
            <v>Ventana corrediza de alumnio , vidro claro laminado 3mm+lámina+3mm</v>
          </cell>
          <cell r="C927" t="str">
            <v>m2</v>
          </cell>
          <cell r="D927">
            <v>1</v>
          </cell>
          <cell r="E927">
            <v>110.31</v>
          </cell>
        </row>
        <row r="928">
          <cell r="A928">
            <v>2228</v>
          </cell>
          <cell r="B928" t="str">
            <v xml:space="preserve">Puerta tamborada de hierro con con plancha de aluminio </v>
          </cell>
          <cell r="C928" t="str">
            <v>m2</v>
          </cell>
          <cell r="D928">
            <v>1</v>
          </cell>
          <cell r="E928">
            <v>91.32</v>
          </cell>
        </row>
        <row r="929">
          <cell r="A929">
            <v>2229</v>
          </cell>
          <cell r="B929" t="str">
            <v>Puerta de hierro forjado</v>
          </cell>
          <cell r="C929" t="str">
            <v>m2</v>
          </cell>
          <cell r="D929">
            <v>1</v>
          </cell>
          <cell r="E929">
            <v>156.43</v>
          </cell>
        </row>
        <row r="930">
          <cell r="A930">
            <v>2230</v>
          </cell>
          <cell r="B930" t="str">
            <v>Armarios metalicos</v>
          </cell>
          <cell r="C930" t="str">
            <v>m2</v>
          </cell>
          <cell r="D930">
            <v>1</v>
          </cell>
          <cell r="E930">
            <v>105.03</v>
          </cell>
        </row>
        <row r="931">
          <cell r="A931">
            <v>2231</v>
          </cell>
          <cell r="B931" t="str">
            <v>Mesas de acero inoxidable</v>
          </cell>
          <cell r="C931" t="str">
            <v>u</v>
          </cell>
          <cell r="D931">
            <v>1</v>
          </cell>
          <cell r="E931">
            <v>925.29</v>
          </cell>
        </row>
        <row r="932">
          <cell r="A932">
            <v>2232</v>
          </cell>
          <cell r="B932" t="str">
            <v xml:space="preserve">Gancho de ropa para puerta </v>
          </cell>
          <cell r="C932" t="str">
            <v>u</v>
          </cell>
          <cell r="D932">
            <v>1</v>
          </cell>
          <cell r="E932">
            <v>3.1</v>
          </cell>
        </row>
        <row r="933">
          <cell r="A933">
            <v>2233</v>
          </cell>
          <cell r="B933" t="str">
            <v xml:space="preserve">Pasamano de madera teca </v>
          </cell>
          <cell r="C933" t="str">
            <v>ml</v>
          </cell>
          <cell r="D933">
            <v>1</v>
          </cell>
          <cell r="E933">
            <v>50.25</v>
          </cell>
        </row>
        <row r="934">
          <cell r="A934">
            <v>2234</v>
          </cell>
          <cell r="B934" t="str">
            <v>Vidrio templado y laminado 20 mm (pasamanos)</v>
          </cell>
          <cell r="C934" t="str">
            <v>m2</v>
          </cell>
          <cell r="D934">
            <v>1</v>
          </cell>
          <cell r="E934">
            <v>1274.3</v>
          </cell>
        </row>
        <row r="935">
          <cell r="A935">
            <v>2235</v>
          </cell>
          <cell r="B935" t="str">
            <v>Panel divisorio de acero inoxidable para baños (incluye puerta)</v>
          </cell>
          <cell r="C935" t="str">
            <v>m2</v>
          </cell>
          <cell r="D935">
            <v>1</v>
          </cell>
          <cell r="E935">
            <v>422.81</v>
          </cell>
        </row>
        <row r="936">
          <cell r="A936">
            <v>2236</v>
          </cell>
          <cell r="B936" t="str">
            <v xml:space="preserve">Malla antimosquito </v>
          </cell>
          <cell r="C936" t="str">
            <v>m2</v>
          </cell>
          <cell r="D936">
            <v>1</v>
          </cell>
          <cell r="E936">
            <v>11.99</v>
          </cell>
        </row>
        <row r="937">
          <cell r="A937">
            <v>2237</v>
          </cell>
          <cell r="B937" t="str">
            <v>Esquinero de PVC</v>
          </cell>
          <cell r="C937" t="str">
            <v>u</v>
          </cell>
          <cell r="D937">
            <v>1</v>
          </cell>
          <cell r="E937">
            <v>62.74</v>
          </cell>
        </row>
        <row r="938">
          <cell r="A938">
            <v>2238</v>
          </cell>
          <cell r="B938" t="str">
            <v>Barra de acero inoxidable de 1 1/2" en baño quirurgico</v>
          </cell>
          <cell r="C938" t="str">
            <v>u</v>
          </cell>
          <cell r="D938">
            <v>1</v>
          </cell>
          <cell r="E938">
            <v>102.89</v>
          </cell>
        </row>
        <row r="939">
          <cell r="A939">
            <v>2239</v>
          </cell>
          <cell r="B939" t="str">
            <v>Barra inclinada para inodoro en acero inoxidable quirurgico</v>
          </cell>
          <cell r="C939" t="str">
            <v>u</v>
          </cell>
          <cell r="D939">
            <v>1</v>
          </cell>
          <cell r="E939">
            <v>284.93</v>
          </cell>
        </row>
        <row r="940">
          <cell r="A940">
            <v>2240</v>
          </cell>
          <cell r="B940" t="str">
            <v>Asiento abatible para ducha en acero inoxidable quirurgico</v>
          </cell>
          <cell r="C940" t="str">
            <v>u</v>
          </cell>
          <cell r="D940">
            <v>1</v>
          </cell>
          <cell r="E940">
            <v>301.38</v>
          </cell>
        </row>
        <row r="941">
          <cell r="A941">
            <v>2241</v>
          </cell>
          <cell r="B941" t="str">
            <v xml:space="preserve">Louver ACERO ASTM A36 con malla antimosquito </v>
          </cell>
          <cell r="C941" t="str">
            <v>m2</v>
          </cell>
          <cell r="D941">
            <v>1</v>
          </cell>
          <cell r="E941">
            <v>153.6</v>
          </cell>
        </row>
        <row r="942">
          <cell r="A942">
            <v>2242</v>
          </cell>
          <cell r="B942" t="str">
            <v>Mampara de aluminio y vidrio (6mm) con panel inferior metálico tipo Kubionda</v>
          </cell>
          <cell r="C942" t="str">
            <v>m2</v>
          </cell>
          <cell r="D942">
            <v>1</v>
          </cell>
          <cell r="E942">
            <v>87.12</v>
          </cell>
        </row>
        <row r="943">
          <cell r="A943">
            <v>2243</v>
          </cell>
          <cell r="B943" t="str">
            <v>Puerta metálica con louver (1,2x2,10)  pintura automotriz incluye cerradura</v>
          </cell>
          <cell r="C943" t="str">
            <v>u</v>
          </cell>
          <cell r="D943">
            <v>1</v>
          </cell>
          <cell r="E943">
            <v>517.46</v>
          </cell>
        </row>
        <row r="944">
          <cell r="A944">
            <v>2244</v>
          </cell>
          <cell r="B944" t="str">
            <v>Puerta metálica con louver (0,90x2,10) pintura automotriz incluye cerradura</v>
          </cell>
          <cell r="C944" t="str">
            <v>u</v>
          </cell>
          <cell r="D944">
            <v>1</v>
          </cell>
          <cell r="E944">
            <v>401.25</v>
          </cell>
        </row>
        <row r="945">
          <cell r="A945">
            <v>2245</v>
          </cell>
          <cell r="B945" t="str">
            <v xml:space="preserve">Puerta estructura acero inox. Con acrilico para baños </v>
          </cell>
          <cell r="C945" t="str">
            <v>m2</v>
          </cell>
          <cell r="D945">
            <v>1</v>
          </cell>
          <cell r="E945">
            <v>156.05000000000001</v>
          </cell>
        </row>
        <row r="946">
          <cell r="A946">
            <v>2246</v>
          </cell>
          <cell r="B946" t="str">
            <v>Puerta de alumnio y vidrio (tipo celosía)</v>
          </cell>
          <cell r="C946" t="str">
            <v>m2</v>
          </cell>
          <cell r="D946">
            <v>1</v>
          </cell>
          <cell r="E946">
            <v>186.87</v>
          </cell>
        </row>
        <row r="947">
          <cell r="A947">
            <v>2247</v>
          </cell>
          <cell r="B947" t="str">
            <v xml:space="preserve">Puerta de alumnio y louver metálico </v>
          </cell>
          <cell r="C947" t="str">
            <v>m2</v>
          </cell>
          <cell r="D947">
            <v>1</v>
          </cell>
          <cell r="E947">
            <v>233.42</v>
          </cell>
        </row>
        <row r="948">
          <cell r="A948">
            <v>2248</v>
          </cell>
          <cell r="B948" t="str">
            <v>Ventana PVC y vidrio  6 mm (tipo celosia)</v>
          </cell>
          <cell r="C948" t="str">
            <v>m2</v>
          </cell>
          <cell r="D948">
            <v>1</v>
          </cell>
          <cell r="E948">
            <v>208.66</v>
          </cell>
        </row>
        <row r="949">
          <cell r="A949">
            <v>2249</v>
          </cell>
          <cell r="B949" t="str">
            <v>Puerta PVC con estructura de acero inox (panel PVC)</v>
          </cell>
          <cell r="C949" t="str">
            <v>m2</v>
          </cell>
          <cell r="D949">
            <v>1</v>
          </cell>
          <cell r="E949">
            <v>172.1</v>
          </cell>
        </row>
        <row r="950">
          <cell r="A950">
            <v>2250</v>
          </cell>
          <cell r="B950" t="str">
            <v>PASARALELA DE INSPECCION SUPERIOR</v>
          </cell>
          <cell r="C950" t="str">
            <v>u</v>
          </cell>
          <cell r="D950">
            <v>1</v>
          </cell>
          <cell r="E950">
            <v>438.68</v>
          </cell>
        </row>
        <row r="951">
          <cell r="A951">
            <v>2251</v>
          </cell>
          <cell r="B951" t="str">
            <v>Meson de acero inoxidable a=50cm</v>
          </cell>
          <cell r="C951" t="str">
            <v>m</v>
          </cell>
          <cell r="D951">
            <v>1</v>
          </cell>
          <cell r="E951">
            <v>114.58</v>
          </cell>
        </row>
        <row r="952">
          <cell r="A952">
            <v>2252</v>
          </cell>
          <cell r="B952" t="str">
            <v>Tabique divisorio para baños PVC-U europeo</v>
          </cell>
          <cell r="C952" t="str">
            <v>m2</v>
          </cell>
          <cell r="D952">
            <v>1</v>
          </cell>
          <cell r="E952">
            <v>136.27000000000001</v>
          </cell>
        </row>
        <row r="953">
          <cell r="A953">
            <v>2253</v>
          </cell>
          <cell r="B953" t="str">
            <v>Cajetines para 40-50medidores</v>
          </cell>
          <cell r="C953" t="str">
            <v>u</v>
          </cell>
          <cell r="D953">
            <v>1</v>
          </cell>
          <cell r="E953">
            <v>1419.09</v>
          </cell>
        </row>
        <row r="954">
          <cell r="A954">
            <v>2254</v>
          </cell>
          <cell r="B954" t="str">
            <v xml:space="preserve">Cajetin metalico de piso para medidor general  </v>
          </cell>
          <cell r="C954" t="str">
            <v>u</v>
          </cell>
          <cell r="D954">
            <v>1</v>
          </cell>
          <cell r="E954">
            <v>200.39</v>
          </cell>
        </row>
        <row r="955">
          <cell r="A955">
            <v>2255</v>
          </cell>
          <cell r="B955" t="str">
            <v xml:space="preserve">Pasamanos vidrio templado esmerilado interior 10mm </v>
          </cell>
          <cell r="C955" t="str">
            <v>m2</v>
          </cell>
          <cell r="D955">
            <v>1</v>
          </cell>
          <cell r="E955">
            <v>369.54</v>
          </cell>
        </row>
        <row r="956">
          <cell r="A956">
            <v>2256</v>
          </cell>
          <cell r="B956" t="str">
            <v xml:space="preserve">Pasamanos vidrio templado esmerilado exterior 10mm </v>
          </cell>
          <cell r="C956" t="str">
            <v>m2</v>
          </cell>
          <cell r="D956">
            <v>1</v>
          </cell>
          <cell r="E956">
            <v>369.54</v>
          </cell>
        </row>
        <row r="957">
          <cell r="A957">
            <v>2257</v>
          </cell>
          <cell r="B957" t="str">
            <v>Paneleria modular de madera E=5cm con perfileria de aluminio</v>
          </cell>
          <cell r="C957" t="str">
            <v>m2</v>
          </cell>
          <cell r="D957">
            <v>1</v>
          </cell>
          <cell r="E957">
            <v>36.68</v>
          </cell>
        </row>
        <row r="958">
          <cell r="A958">
            <v>2258</v>
          </cell>
          <cell r="B958" t="str">
            <v>Meson para lavabo tipo A  tablero triplex 18mm</v>
          </cell>
          <cell r="C958" t="str">
            <v>m</v>
          </cell>
          <cell r="D958">
            <v>1</v>
          </cell>
          <cell r="E958">
            <v>95.69</v>
          </cell>
        </row>
        <row r="959">
          <cell r="A959">
            <v>2259</v>
          </cell>
          <cell r="B959" t="str">
            <v>Meson para lavabo tipo B  tablero postform</v>
          </cell>
          <cell r="C959" t="str">
            <v>m</v>
          </cell>
          <cell r="D959">
            <v>1</v>
          </cell>
          <cell r="E959">
            <v>70.680000000000007</v>
          </cell>
        </row>
        <row r="960">
          <cell r="A960">
            <v>2260</v>
          </cell>
          <cell r="B960" t="str">
            <v>Meson para cafeteria , tablero triplex 18mm</v>
          </cell>
          <cell r="C960" t="str">
            <v>m</v>
          </cell>
          <cell r="D960">
            <v>1</v>
          </cell>
          <cell r="E960">
            <v>95.69</v>
          </cell>
        </row>
        <row r="961">
          <cell r="A961">
            <v>2261</v>
          </cell>
          <cell r="B961" t="str">
            <v>Puerta cortafuego 1,2x2,1m instalada, cierre automatico,barra antipanico y manija</v>
          </cell>
          <cell r="C961" t="str">
            <v>u</v>
          </cell>
          <cell r="D961">
            <v>1</v>
          </cell>
          <cell r="E961">
            <v>1396.52</v>
          </cell>
        </row>
        <row r="962">
          <cell r="A962">
            <v>2262</v>
          </cell>
          <cell r="B962" t="str">
            <v>Puerta cortafuego doble 1,8x2,1m instalada, cierre automatico,barra antipanico y manija</v>
          </cell>
          <cell r="C962" t="str">
            <v>u</v>
          </cell>
          <cell r="D962">
            <v>1</v>
          </cell>
          <cell r="E962">
            <v>2582.1799999999998</v>
          </cell>
        </row>
        <row r="963">
          <cell r="A963">
            <v>2263</v>
          </cell>
          <cell r="B963" t="str">
            <v>Puerta de tol 0,6x2,1m pintada incluye cerradura de primera calidad</v>
          </cell>
          <cell r="C963" t="str">
            <v>u</v>
          </cell>
          <cell r="D963">
            <v>1</v>
          </cell>
          <cell r="E963">
            <v>294.57</v>
          </cell>
        </row>
        <row r="964">
          <cell r="A964">
            <v>2264</v>
          </cell>
          <cell r="B964" t="str">
            <v>Puerta de tol 0,8x2,1m pintada incluye cerradura de primera calidad</v>
          </cell>
          <cell r="C964" t="str">
            <v>u</v>
          </cell>
          <cell r="D964">
            <v>1</v>
          </cell>
          <cell r="E964">
            <v>310.02999999999997</v>
          </cell>
        </row>
        <row r="965">
          <cell r="A965">
            <v>2265</v>
          </cell>
          <cell r="B965" t="str">
            <v>Puerta de tol 1,0x2,1m pintada incluye cerradura de primera calidad</v>
          </cell>
          <cell r="C965" t="str">
            <v>u</v>
          </cell>
          <cell r="D965">
            <v>1</v>
          </cell>
          <cell r="E965">
            <v>333.47</v>
          </cell>
        </row>
        <row r="966">
          <cell r="A966">
            <v>2266</v>
          </cell>
          <cell r="B966" t="str">
            <v>Puerta de tol doble H  1,4x2,1m pintada incluye cerradura de primera calidad</v>
          </cell>
          <cell r="C966" t="str">
            <v>u</v>
          </cell>
          <cell r="D966">
            <v>1</v>
          </cell>
          <cell r="E966">
            <v>503.43</v>
          </cell>
        </row>
        <row r="967">
          <cell r="A967">
            <v>2267</v>
          </cell>
          <cell r="B967" t="str">
            <v>Puerta de malla metalica doble H 1,6x2,1m pintada</v>
          </cell>
          <cell r="C967" t="str">
            <v>u</v>
          </cell>
          <cell r="D967">
            <v>1</v>
          </cell>
          <cell r="E967">
            <v>274.64</v>
          </cell>
        </row>
        <row r="968">
          <cell r="A968">
            <v>2268</v>
          </cell>
          <cell r="B968" t="str">
            <v>Puerta de malla metalica 1,0x2,4m pintada</v>
          </cell>
          <cell r="C968" t="str">
            <v>u</v>
          </cell>
          <cell r="D968">
            <v>1</v>
          </cell>
          <cell r="E968">
            <v>200.34</v>
          </cell>
        </row>
        <row r="969">
          <cell r="A969">
            <v>2269</v>
          </cell>
          <cell r="B969" t="str">
            <v>Puerta de cierre automatico accionado por sensores de movimiento, vidrio gray-lite templado 10mm-vano de 1,8x2,4m</v>
          </cell>
          <cell r="C969" t="str">
            <v>u</v>
          </cell>
          <cell r="D969">
            <v>1</v>
          </cell>
          <cell r="E969">
            <v>2212.9899999999998</v>
          </cell>
        </row>
        <row r="970">
          <cell r="A970">
            <v>2270</v>
          </cell>
          <cell r="B970" t="str">
            <v>Puerta de vidrio templado 10mm-doble vano de 1,8x2,4m</v>
          </cell>
          <cell r="C970" t="str">
            <v>u</v>
          </cell>
          <cell r="D970">
            <v>1</v>
          </cell>
          <cell r="E970">
            <v>1058.8699999999999</v>
          </cell>
        </row>
        <row r="971">
          <cell r="A971">
            <v>2271</v>
          </cell>
          <cell r="B971" t="str">
            <v>Puerta de vidrio templado 10mm-corrediza simple de 0,9x2,4m</v>
          </cell>
          <cell r="C971" t="str">
            <v>u</v>
          </cell>
          <cell r="D971">
            <v>1</v>
          </cell>
          <cell r="E971">
            <v>465.4</v>
          </cell>
        </row>
        <row r="972">
          <cell r="A972">
            <v>2272</v>
          </cell>
          <cell r="B972" t="str">
            <v>Puerta de vidrio doble lamina de seguridad 3,4x2,4m</v>
          </cell>
          <cell r="C972" t="str">
            <v>u</v>
          </cell>
          <cell r="D972">
            <v>1</v>
          </cell>
          <cell r="E972">
            <v>3495.34</v>
          </cell>
        </row>
        <row r="973">
          <cell r="A973">
            <v>2273</v>
          </cell>
          <cell r="B973" t="str">
            <v>Puerta de madera 2H 1,4x2,1 lacada e instalada</v>
          </cell>
          <cell r="C973" t="str">
            <v>u</v>
          </cell>
          <cell r="D973">
            <v>1</v>
          </cell>
          <cell r="E973">
            <v>489.29</v>
          </cell>
        </row>
        <row r="974">
          <cell r="A974">
            <v>2274</v>
          </cell>
          <cell r="B974" t="str">
            <v>Puerta de madera 2H 1,6x2,1 lacada e instalada</v>
          </cell>
          <cell r="C974" t="str">
            <v>u</v>
          </cell>
          <cell r="D974">
            <v>1</v>
          </cell>
          <cell r="E974">
            <v>565.07000000000005</v>
          </cell>
        </row>
        <row r="975">
          <cell r="A975">
            <v>2275</v>
          </cell>
          <cell r="B975" t="str">
            <v>Puerta de madera 2H 2,0x2,1 lacada e instalada</v>
          </cell>
          <cell r="C975" t="str">
            <v>u</v>
          </cell>
          <cell r="D975">
            <v>1</v>
          </cell>
          <cell r="E975">
            <v>661.55</v>
          </cell>
        </row>
        <row r="976">
          <cell r="A976">
            <v>2276</v>
          </cell>
          <cell r="B976" t="str">
            <v>Puerta de madera 0,9x2,1 lacada e instalada con tiradera metalica</v>
          </cell>
          <cell r="C976" t="str">
            <v>u</v>
          </cell>
          <cell r="D976">
            <v>1</v>
          </cell>
          <cell r="E976">
            <v>361.17</v>
          </cell>
        </row>
        <row r="977">
          <cell r="A977">
            <v>2277</v>
          </cell>
          <cell r="B977" t="str">
            <v xml:space="preserve">Puerta de vaiven lacada e instalada 1,0x2,1m </v>
          </cell>
          <cell r="C977" t="str">
            <v>u</v>
          </cell>
          <cell r="D977">
            <v>1</v>
          </cell>
          <cell r="E977">
            <v>344.61</v>
          </cell>
        </row>
        <row r="978">
          <cell r="A978">
            <v>2278</v>
          </cell>
          <cell r="B978" t="str">
            <v>Puerta de madera corrediza lacada e instalada de 0,85x2,4</v>
          </cell>
          <cell r="C978" t="str">
            <v>u</v>
          </cell>
          <cell r="D978">
            <v>1</v>
          </cell>
          <cell r="E978">
            <v>347.71</v>
          </cell>
        </row>
        <row r="979">
          <cell r="A979">
            <v>2279</v>
          </cell>
          <cell r="B979" t="str">
            <v>Puerta de acero inoxidable 0,7x2,0m</v>
          </cell>
          <cell r="C979" t="str">
            <v>u</v>
          </cell>
          <cell r="D979">
            <v>1</v>
          </cell>
          <cell r="E979">
            <v>617.57000000000005</v>
          </cell>
        </row>
        <row r="980">
          <cell r="A980">
            <v>2280</v>
          </cell>
          <cell r="B980" t="str">
            <v>Puerta de acero inoxidable 0,9x2,0m</v>
          </cell>
          <cell r="C980" t="str">
            <v>u</v>
          </cell>
          <cell r="D980">
            <v>1</v>
          </cell>
          <cell r="E980">
            <v>720.16</v>
          </cell>
        </row>
        <row r="981">
          <cell r="A981">
            <v>2281</v>
          </cell>
          <cell r="B981" t="str">
            <v>Puerta metalica de seguridad 1,0x2,1m</v>
          </cell>
          <cell r="C981" t="str">
            <v>u</v>
          </cell>
          <cell r="D981">
            <v>1</v>
          </cell>
          <cell r="E981">
            <v>2450.0500000000002</v>
          </cell>
        </row>
        <row r="982">
          <cell r="A982">
            <v>2282</v>
          </cell>
          <cell r="B982" t="str">
            <v>Puerta metalica de seguridad 2H 2,0x2,1m</v>
          </cell>
          <cell r="C982" t="str">
            <v>u</v>
          </cell>
          <cell r="D982">
            <v>1</v>
          </cell>
          <cell r="E982">
            <v>4950.63</v>
          </cell>
        </row>
        <row r="983">
          <cell r="A983">
            <v>2283</v>
          </cell>
          <cell r="B983" t="str">
            <v>Puerta cuarto frio  aluminio anonizado   0,9x2,0m</v>
          </cell>
          <cell r="C983" t="str">
            <v>u</v>
          </cell>
          <cell r="D983">
            <v>1</v>
          </cell>
          <cell r="E983">
            <v>1497.6</v>
          </cell>
        </row>
        <row r="984">
          <cell r="A984">
            <v>2284</v>
          </cell>
          <cell r="B984" t="str">
            <v>Puerta metalica sello hermetico 1,0x2,1m</v>
          </cell>
          <cell r="C984" t="str">
            <v>u</v>
          </cell>
          <cell r="D984">
            <v>1</v>
          </cell>
          <cell r="E984">
            <v>1181.81</v>
          </cell>
        </row>
        <row r="985">
          <cell r="A985">
            <v>2285</v>
          </cell>
          <cell r="B985" t="str">
            <v>Mampara ducha batiente vidrio 1,1x1,9m</v>
          </cell>
          <cell r="C985" t="str">
            <v>u</v>
          </cell>
          <cell r="D985">
            <v>1</v>
          </cell>
          <cell r="E985">
            <v>657.26</v>
          </cell>
        </row>
        <row r="986">
          <cell r="A986">
            <v>2286</v>
          </cell>
          <cell r="B986" t="str">
            <v>Mampara ducha batiente vidrio 1,2x1,9m</v>
          </cell>
          <cell r="C986" t="str">
            <v>u</v>
          </cell>
          <cell r="D986">
            <v>1</v>
          </cell>
          <cell r="E986">
            <v>721.38</v>
          </cell>
        </row>
        <row r="987">
          <cell r="A987">
            <v>2287</v>
          </cell>
          <cell r="B987" t="str">
            <v>Mampara ducha batiente vidrio templado 1,2x1,9H</v>
          </cell>
          <cell r="C987" t="str">
            <v>u</v>
          </cell>
          <cell r="D987">
            <v>1</v>
          </cell>
          <cell r="E987">
            <v>862.44</v>
          </cell>
        </row>
        <row r="988">
          <cell r="A988">
            <v>2288</v>
          </cell>
          <cell r="B988" t="str">
            <v>Mampara ducha corrediza vidrio 1,5x1,9m</v>
          </cell>
          <cell r="C988" t="str">
            <v>u</v>
          </cell>
          <cell r="D988">
            <v>1</v>
          </cell>
          <cell r="E988">
            <v>862.44</v>
          </cell>
        </row>
        <row r="989">
          <cell r="A989">
            <v>2289</v>
          </cell>
          <cell r="B989" t="str">
            <v>Mampara ducha corrediza vidrio 1,61x1,9m</v>
          </cell>
          <cell r="C989" t="str">
            <v>u</v>
          </cell>
          <cell r="D989">
            <v>1</v>
          </cell>
          <cell r="E989">
            <v>977.85</v>
          </cell>
        </row>
        <row r="990">
          <cell r="A990">
            <v>2290</v>
          </cell>
          <cell r="B990" t="str">
            <v>Mampara ducha corrediza vidrio 1,45x1,9m</v>
          </cell>
          <cell r="C990" t="str">
            <v>u</v>
          </cell>
          <cell r="D990">
            <v>1</v>
          </cell>
          <cell r="E990">
            <v>862.44</v>
          </cell>
        </row>
        <row r="991">
          <cell r="A991">
            <v>2291</v>
          </cell>
          <cell r="B991" t="str">
            <v>Cerradura fijas para puertas de vidrio</v>
          </cell>
          <cell r="C991" t="str">
            <v>u</v>
          </cell>
          <cell r="D991">
            <v>1</v>
          </cell>
          <cell r="E991">
            <v>44.26</v>
          </cell>
        </row>
        <row r="992">
          <cell r="A992">
            <v>2292</v>
          </cell>
          <cell r="B992" t="str">
            <v>Divisiones de acero inoxidable para baños</v>
          </cell>
          <cell r="C992" t="str">
            <v>u</v>
          </cell>
          <cell r="D992">
            <v>1</v>
          </cell>
          <cell r="E992">
            <v>276.37</v>
          </cell>
        </row>
        <row r="993">
          <cell r="A993">
            <v>2293</v>
          </cell>
          <cell r="B993" t="str">
            <v>Divisiones de acero inoxidable para urinarios</v>
          </cell>
          <cell r="C993" t="str">
            <v>u</v>
          </cell>
          <cell r="D993">
            <v>1</v>
          </cell>
          <cell r="E993">
            <v>199.43</v>
          </cell>
        </row>
        <row r="994">
          <cell r="A994">
            <v>2294</v>
          </cell>
          <cell r="B994" t="str">
            <v>Puerta de acero inoxidable de 70cm</v>
          </cell>
          <cell r="C994" t="str">
            <v>u</v>
          </cell>
          <cell r="D994">
            <v>1</v>
          </cell>
          <cell r="E994">
            <v>522</v>
          </cell>
        </row>
        <row r="995">
          <cell r="A995">
            <v>2295</v>
          </cell>
          <cell r="B995" t="str">
            <v>Puerta de acero inoxidable  para oficina de 0,90m</v>
          </cell>
          <cell r="C995" t="str">
            <v>u</v>
          </cell>
          <cell r="D995">
            <v>1</v>
          </cell>
          <cell r="E995">
            <v>605.36</v>
          </cell>
        </row>
        <row r="996">
          <cell r="A996">
            <v>2296</v>
          </cell>
          <cell r="B996" t="str">
            <v>Perfiles de acero inoxidable para baños</v>
          </cell>
          <cell r="C996" t="str">
            <v>u</v>
          </cell>
          <cell r="D996">
            <v>1</v>
          </cell>
          <cell r="E996">
            <v>5.38</v>
          </cell>
        </row>
        <row r="997">
          <cell r="A997">
            <v>2297</v>
          </cell>
          <cell r="B997" t="str">
            <v>Perfiles de acero inoxidable para oficina</v>
          </cell>
          <cell r="C997" t="str">
            <v>u</v>
          </cell>
          <cell r="D997">
            <v>1</v>
          </cell>
          <cell r="E997">
            <v>5.38</v>
          </cell>
        </row>
        <row r="998">
          <cell r="A998">
            <v>2298</v>
          </cell>
          <cell r="B998" t="str">
            <v>Escalera de vidrio templado 18mmincluye estructura y pasamano (mezanines)</v>
          </cell>
          <cell r="C998" t="str">
            <v>u</v>
          </cell>
          <cell r="D998">
            <v>1</v>
          </cell>
          <cell r="E998">
            <v>41676.379999999997</v>
          </cell>
        </row>
        <row r="999">
          <cell r="A999">
            <v>2299</v>
          </cell>
          <cell r="B999" t="str">
            <v>Puerta metalica corrediza 3hojas (1fija y 2corredizas) vano 9,70x2,50m</v>
          </cell>
          <cell r="C999" t="str">
            <v>u</v>
          </cell>
          <cell r="D999">
            <v>1</v>
          </cell>
          <cell r="E999">
            <v>5801.04</v>
          </cell>
        </row>
        <row r="1000">
          <cell r="A1000">
            <v>2300</v>
          </cell>
          <cell r="B1000" t="str">
            <v>Puerta metalica doble c/paneles laterales y puerta peatonal, vano de 11,86x2,50m</v>
          </cell>
          <cell r="C1000" t="str">
            <v>u</v>
          </cell>
          <cell r="D1000">
            <v>1</v>
          </cell>
          <cell r="E1000">
            <v>6070.49</v>
          </cell>
        </row>
        <row r="1001">
          <cell r="A1001">
            <v>2301</v>
          </cell>
          <cell r="B1001" t="str">
            <v>Puerta metalica doble c/paneles laterales y puerta peatonal, vano de 9,70x2,50m</v>
          </cell>
          <cell r="C1001" t="str">
            <v>u</v>
          </cell>
          <cell r="D1001">
            <v>1</v>
          </cell>
          <cell r="E1001">
            <v>5801.04</v>
          </cell>
        </row>
        <row r="1002">
          <cell r="A1002">
            <v>2302</v>
          </cell>
          <cell r="B1002" t="str">
            <v>Puerta doble hoja corrediza vano 4,0x2,50m</v>
          </cell>
          <cell r="C1002" t="str">
            <v>u</v>
          </cell>
          <cell r="D1002">
            <v>1</v>
          </cell>
          <cell r="E1002">
            <v>3107.54</v>
          </cell>
        </row>
        <row r="1003">
          <cell r="A1003">
            <v>2303</v>
          </cell>
          <cell r="B1003" t="str">
            <v>Puerta de vidrio automatico vano 1,8x2,4m</v>
          </cell>
          <cell r="C1003" t="str">
            <v>u</v>
          </cell>
          <cell r="D1003">
            <v>1</v>
          </cell>
          <cell r="E1003">
            <v>2218.77</v>
          </cell>
        </row>
        <row r="1004">
          <cell r="A1004">
            <v>2304</v>
          </cell>
          <cell r="B1004" t="str">
            <v>Ascensor estándar de 10 personas, 750kg, 2 paradas, 2 puertas frontales, con cto. De máquinas</v>
          </cell>
          <cell r="C1004" t="str">
            <v>u</v>
          </cell>
          <cell r="D1004">
            <v>1</v>
          </cell>
          <cell r="E1004">
            <v>59317.53</v>
          </cell>
        </row>
        <row r="1005">
          <cell r="A1005">
            <v>2305</v>
          </cell>
          <cell r="B1005" t="str">
            <v>Canastilla metálica para torre de alumbrado</v>
          </cell>
          <cell r="C1005" t="str">
            <v>u</v>
          </cell>
          <cell r="D1005">
            <v>1</v>
          </cell>
          <cell r="E1005">
            <v>1202.21</v>
          </cell>
        </row>
        <row r="1006">
          <cell r="A1006">
            <v>2306</v>
          </cell>
          <cell r="B1006" t="str">
            <v>Puerta termolaminada (hoja sólida MDF  38 mm, marco mistro RH 18 mm mas batido MDF 9mm, tapamarco mixto de MDF con lado visto en melamínico)</v>
          </cell>
          <cell r="C1006" t="str">
            <v>m2</v>
          </cell>
          <cell r="D1006">
            <v>1</v>
          </cell>
          <cell r="E1006">
            <v>220.24</v>
          </cell>
        </row>
        <row r="1007">
          <cell r="A1007">
            <v>2307</v>
          </cell>
          <cell r="B1007" t="str">
            <v>Puerta tamborada (hoja tamborada MDF chapa de madera color wenge, marco mistro RH 18 mm mas batido MDF 9mm, tapamarco mixto de MDF con lado visto en melamínico wenge)</v>
          </cell>
          <cell r="C1007" t="str">
            <v>u</v>
          </cell>
          <cell r="D1007">
            <v>1</v>
          </cell>
          <cell r="E1007">
            <v>325.14</v>
          </cell>
        </row>
        <row r="1008">
          <cell r="A1008">
            <v>2308</v>
          </cell>
          <cell r="B1008" t="str">
            <v>Puerta corta fuego de 0,90x2,00 en acero de 2 mm (incluye accesorios e instalación)</v>
          </cell>
          <cell r="C1008" t="str">
            <v>u</v>
          </cell>
          <cell r="D1008">
            <v>1</v>
          </cell>
          <cell r="E1008">
            <v>1317.2</v>
          </cell>
        </row>
        <row r="1009">
          <cell r="A1009">
            <v>2309</v>
          </cell>
          <cell r="B1009" t="str">
            <v>Puerta corta fuego de 1,00x2,00 en acero de 2 mm (incluye accesorios e instalación)</v>
          </cell>
          <cell r="C1009" t="str">
            <v>u</v>
          </cell>
          <cell r="D1009">
            <v>1</v>
          </cell>
          <cell r="E1009">
            <v>1356.7</v>
          </cell>
        </row>
        <row r="1010">
          <cell r="A1010">
            <v>2310</v>
          </cell>
          <cell r="B1010" t="str">
            <v>Puerta corta fuego de 1,60x2,00 en acero de 2 mm (incluye accesorios e instalación)</v>
          </cell>
          <cell r="C1010" t="str">
            <v>u</v>
          </cell>
          <cell r="D1010">
            <v>1</v>
          </cell>
          <cell r="E1010">
            <v>2045.32</v>
          </cell>
        </row>
        <row r="1011">
          <cell r="A1011">
            <v>2311</v>
          </cell>
          <cell r="B1011" t="str">
            <v>Puerta tamborada (hoja tamborada MDF melamínico blanco, marco mistro RH 18 mm mas batido MDF 9mm, tapamarco mixto de MDF con lado visto en melamínico wenge)</v>
          </cell>
          <cell r="C1011" t="str">
            <v>u</v>
          </cell>
          <cell r="D1011">
            <v>1</v>
          </cell>
          <cell r="E1011">
            <v>211.85</v>
          </cell>
        </row>
        <row r="1012">
          <cell r="A1012">
            <v>2312</v>
          </cell>
          <cell r="B1012" t="str">
            <v xml:space="preserve">Ventana proyectable (aluminio,  vidrio 6 mm, malla antimosquito) </v>
          </cell>
          <cell r="C1012" t="str">
            <v>m2</v>
          </cell>
          <cell r="D1012">
            <v>1</v>
          </cell>
          <cell r="E1012">
            <v>89.01</v>
          </cell>
        </row>
        <row r="1013">
          <cell r="A1013">
            <v>2313</v>
          </cell>
          <cell r="B1013" t="str">
            <v>Mampara aluminio 4" vidrio 8 mm</v>
          </cell>
          <cell r="C1013" t="str">
            <v>m2</v>
          </cell>
          <cell r="D1013">
            <v>1</v>
          </cell>
          <cell r="E1013">
            <v>129.87</v>
          </cell>
        </row>
        <row r="1014">
          <cell r="A1014">
            <v>2314</v>
          </cell>
          <cell r="B1014" t="str">
            <v xml:space="preserve">Ventana de hierro con malla antimosquito </v>
          </cell>
          <cell r="C1014" t="str">
            <v>m2</v>
          </cell>
          <cell r="D1014">
            <v>1</v>
          </cell>
          <cell r="E1014">
            <v>54.94</v>
          </cell>
        </row>
        <row r="1015">
          <cell r="A1015">
            <v>2315</v>
          </cell>
          <cell r="B1015" t="str">
            <v>Puerta tubular de ingreso según diseño incluye cerradura</v>
          </cell>
          <cell r="C1015" t="str">
            <v>m2</v>
          </cell>
          <cell r="D1015">
            <v>1</v>
          </cell>
          <cell r="E1015">
            <v>137.22999999999999</v>
          </cell>
        </row>
        <row r="1016">
          <cell r="A1016">
            <v>2316</v>
          </cell>
          <cell r="B1016" t="str">
            <v>Puerta metalica con barajas (0,75x2,00m)</v>
          </cell>
          <cell r="C1016" t="str">
            <v>u</v>
          </cell>
          <cell r="D1016">
            <v>1</v>
          </cell>
          <cell r="E1016">
            <v>299.02999999999997</v>
          </cell>
        </row>
        <row r="1017">
          <cell r="A1017">
            <v>2317</v>
          </cell>
          <cell r="B1017" t="str">
            <v>Puerta principal de aluminio y vidrio templado de 8mm inlcuye transporte en lancha</v>
          </cell>
          <cell r="C1017" t="str">
            <v>m2</v>
          </cell>
          <cell r="D1017">
            <v>1</v>
          </cell>
          <cell r="E1017">
            <v>648.57000000000005</v>
          </cell>
        </row>
        <row r="1018">
          <cell r="A1018">
            <v>2318</v>
          </cell>
          <cell r="B1018" t="str">
            <v>Ventana corrediza aluminio y vidrio 6mm incluye transporte en lancha</v>
          </cell>
          <cell r="C1018" t="str">
            <v>m2</v>
          </cell>
          <cell r="D1018">
            <v>1</v>
          </cell>
          <cell r="E1018">
            <v>110.66</v>
          </cell>
        </row>
        <row r="1019">
          <cell r="A1019">
            <v>2319</v>
          </cell>
          <cell r="B1019" t="str">
            <v>Pasamano metalico para escaleras y hall</v>
          </cell>
          <cell r="C1019" t="str">
            <v>m</v>
          </cell>
          <cell r="D1019">
            <v>1</v>
          </cell>
          <cell r="E1019">
            <v>40.4</v>
          </cell>
        </row>
        <row r="1020">
          <cell r="A1020">
            <v>2320</v>
          </cell>
          <cell r="B1020" t="str">
            <v>Tablones de 80x50mm L=4m</v>
          </cell>
          <cell r="C1020" t="str">
            <v>u</v>
          </cell>
          <cell r="D1020">
            <v>1</v>
          </cell>
          <cell r="E1020">
            <v>11.21</v>
          </cell>
        </row>
        <row r="1021">
          <cell r="A1021">
            <v>2321</v>
          </cell>
          <cell r="B1021" t="str">
            <v>Plancha de madera de 2cm</v>
          </cell>
          <cell r="C1021" t="str">
            <v>m2</v>
          </cell>
          <cell r="D1021">
            <v>1</v>
          </cell>
          <cell r="E1021">
            <v>11.68</v>
          </cell>
        </row>
        <row r="1022">
          <cell r="A1022">
            <v>2322</v>
          </cell>
          <cell r="B1022" t="str">
            <v>Pasamano para galeria de acero inoxidable 2", 4tubos intermedios 1" y soportes verticales metalicos de hierro negro pintado</v>
          </cell>
          <cell r="C1022" t="str">
            <v>m</v>
          </cell>
          <cell r="D1022">
            <v>1</v>
          </cell>
          <cell r="E1022">
            <v>103.59</v>
          </cell>
        </row>
        <row r="1023">
          <cell r="A1023">
            <v>2323</v>
          </cell>
          <cell r="B1023" t="str">
            <v>Pasamano para escalera principal de acero inoxidable 2", 4tubos intermedios 1" y soportes verticales metalicos de hierro negro pintado</v>
          </cell>
          <cell r="C1023" t="str">
            <v>m</v>
          </cell>
          <cell r="D1023">
            <v>1</v>
          </cell>
          <cell r="E1023">
            <v>103.59</v>
          </cell>
        </row>
        <row r="1024">
          <cell r="A1024">
            <v>2324</v>
          </cell>
          <cell r="B1024" t="str">
            <v>Pasamano para escalera tipo 1 de acero inoxidable 2", 4tubos intermedios 1" y soportes verticales metalicos de hierro negro pintado</v>
          </cell>
          <cell r="C1024" t="str">
            <v>m</v>
          </cell>
          <cell r="D1024">
            <v>1</v>
          </cell>
          <cell r="E1024">
            <v>103.59</v>
          </cell>
        </row>
        <row r="1025">
          <cell r="A1025">
            <v>2325</v>
          </cell>
          <cell r="B1025" t="str">
            <v>Pasamanos escalera servicios  tipo 2   (mangón de tubo con soportes a la pared de hierro  negro pintado )</v>
          </cell>
          <cell r="C1025" t="str">
            <v>m</v>
          </cell>
          <cell r="D1025">
            <v>1</v>
          </cell>
          <cell r="E1025">
            <v>62.63</v>
          </cell>
        </row>
        <row r="1026">
          <cell r="A1026">
            <v>2326</v>
          </cell>
          <cell r="B1026" t="str">
            <v>Estructura de soporte para paneles de identificacion de Locales (cercha de tubo de acero 3cm e=3mm)</v>
          </cell>
          <cell r="C1026" t="str">
            <v>m2</v>
          </cell>
          <cell r="D1026">
            <v>1</v>
          </cell>
          <cell r="E1026">
            <v>33.33</v>
          </cell>
        </row>
        <row r="1027">
          <cell r="A1027">
            <v>2327</v>
          </cell>
          <cell r="B1027" t="str">
            <v>Estructura de pergolas</v>
          </cell>
          <cell r="C1027" t="str">
            <v>m2</v>
          </cell>
          <cell r="D1027">
            <v>1</v>
          </cell>
          <cell r="E1027">
            <v>46.54</v>
          </cell>
        </row>
        <row r="1028">
          <cell r="A1028">
            <v>2328</v>
          </cell>
          <cell r="B1028" t="str">
            <v>Estructura de Piso de locales planta baja</v>
          </cell>
          <cell r="C1028" t="str">
            <v>m2</v>
          </cell>
          <cell r="D1028">
            <v>1</v>
          </cell>
          <cell r="E1028">
            <v>43.12</v>
          </cell>
        </row>
        <row r="1029">
          <cell r="A1029">
            <v>2329</v>
          </cell>
          <cell r="B1029" t="str">
            <v>Panel quiebrasol(incluye estruc. Aluminio tubo 2 1/2" y soporte metalico giratorio)</v>
          </cell>
          <cell r="C1029" t="str">
            <v>m2</v>
          </cell>
          <cell r="D1029">
            <v>1</v>
          </cell>
          <cell r="E1029">
            <v>148.85</v>
          </cell>
        </row>
        <row r="1030">
          <cell r="A1030">
            <v>2330</v>
          </cell>
          <cell r="B1030" t="str">
            <v>Panel quiebrasol(incluye estruc. Aluminio tubo 2 1/2"x1"  y estructuta metalica tubo 4 1/2" e=3mm y tubo 2" e=3mm)</v>
          </cell>
          <cell r="C1030" t="str">
            <v>m2</v>
          </cell>
          <cell r="D1030">
            <v>1</v>
          </cell>
          <cell r="E1030">
            <v>179.49</v>
          </cell>
        </row>
        <row r="1031">
          <cell r="A1031">
            <v>2331</v>
          </cell>
          <cell r="B1031" t="str">
            <v>Panel pergolas ( incluy porta panel)</v>
          </cell>
          <cell r="C1031" t="str">
            <v>m2</v>
          </cell>
          <cell r="D1031">
            <v>1</v>
          </cell>
          <cell r="E1031">
            <v>148.85</v>
          </cell>
        </row>
        <row r="1032">
          <cell r="A1032">
            <v>2332</v>
          </cell>
        </row>
        <row r="1033">
          <cell r="A1033">
            <v>2333</v>
          </cell>
        </row>
        <row r="1034">
          <cell r="A1034">
            <v>2334</v>
          </cell>
        </row>
        <row r="1046">
          <cell r="B1046" t="str">
            <v>RECUBRIMIENTOS</v>
          </cell>
        </row>
        <row r="1047">
          <cell r="A1047">
            <v>2501</v>
          </cell>
          <cell r="B1047" t="str">
            <v>Banda PVC en juntas de 20cm</v>
          </cell>
          <cell r="C1047" t="str">
            <v>m</v>
          </cell>
          <cell r="D1047">
            <v>1</v>
          </cell>
          <cell r="E1047">
            <v>7.01</v>
          </cell>
        </row>
        <row r="1048">
          <cell r="A1048">
            <v>2502</v>
          </cell>
          <cell r="B1048" t="str">
            <v>Baldosa granítica sobre losas</v>
          </cell>
          <cell r="C1048" t="str">
            <v>m2</v>
          </cell>
          <cell r="D1048">
            <v>1</v>
          </cell>
          <cell r="E1048">
            <v>95.86</v>
          </cell>
        </row>
        <row r="1049">
          <cell r="A1049">
            <v>2503</v>
          </cell>
          <cell r="B1049" t="str">
            <v>Bordes plásticos en cerámica</v>
          </cell>
          <cell r="C1049" t="str">
            <v>m</v>
          </cell>
          <cell r="D1049">
            <v>1</v>
          </cell>
          <cell r="E1049">
            <v>0.38</v>
          </cell>
        </row>
        <row r="1050">
          <cell r="A1050">
            <v>2504</v>
          </cell>
          <cell r="B1050" t="str">
            <v>Cenefa de cerámica en baños</v>
          </cell>
          <cell r="C1050" t="str">
            <v>m</v>
          </cell>
          <cell r="D1050">
            <v>1</v>
          </cell>
          <cell r="E1050">
            <v>12.09</v>
          </cell>
        </row>
        <row r="1051">
          <cell r="A1051">
            <v>2505</v>
          </cell>
          <cell r="B1051" t="str">
            <v>Cerámica en zócalos</v>
          </cell>
          <cell r="C1051" t="str">
            <v>m2</v>
          </cell>
          <cell r="D1051">
            <v>1</v>
          </cell>
          <cell r="E1051">
            <v>20.010000000000002</v>
          </cell>
        </row>
        <row r="1052">
          <cell r="A1052">
            <v>2506</v>
          </cell>
          <cell r="B1052" t="str">
            <v xml:space="preserve">Cerámica para paredes                               </v>
          </cell>
          <cell r="C1052" t="str">
            <v>m2</v>
          </cell>
          <cell r="D1052">
            <v>1</v>
          </cell>
          <cell r="E1052">
            <v>21.14</v>
          </cell>
        </row>
        <row r="1053">
          <cell r="A1053">
            <v>2507</v>
          </cell>
          <cell r="B1053" t="str">
            <v xml:space="preserve">impermeabilización con Chova </v>
          </cell>
          <cell r="C1053" t="str">
            <v>m2</v>
          </cell>
          <cell r="D1053">
            <v>1</v>
          </cell>
          <cell r="E1053">
            <v>24.69</v>
          </cell>
        </row>
        <row r="1054">
          <cell r="A1054">
            <v>2508</v>
          </cell>
          <cell r="B1054" t="str">
            <v xml:space="preserve">Cielo  raso de fibrocel y/o pvc  incluye estructura metálica             </v>
          </cell>
          <cell r="C1054" t="str">
            <v>m2</v>
          </cell>
          <cell r="D1054">
            <v>1</v>
          </cell>
          <cell r="E1054">
            <v>21.11</v>
          </cell>
        </row>
        <row r="1055">
          <cell r="A1055">
            <v>2509</v>
          </cell>
          <cell r="B1055" t="str">
            <v xml:space="preserve">Cielo  raso Gypsum  incluye estructura metálica y accesorios             </v>
          </cell>
          <cell r="C1055" t="str">
            <v>m2</v>
          </cell>
          <cell r="D1055">
            <v>1</v>
          </cell>
          <cell r="E1055">
            <v>17.88</v>
          </cell>
        </row>
        <row r="1056">
          <cell r="A1056">
            <v>2510</v>
          </cell>
          <cell r="B1056" t="str">
            <v>Cielo raso fibra mineral Amstrong incluye estructura metálica</v>
          </cell>
          <cell r="C1056" t="str">
            <v>m2</v>
          </cell>
          <cell r="D1056">
            <v>1</v>
          </cell>
          <cell r="E1056">
            <v>22.23</v>
          </cell>
        </row>
        <row r="1057">
          <cell r="A1057">
            <v>2511</v>
          </cell>
          <cell r="B1057" t="str">
            <v>Cielo Raso Gypsum para humedad incluye estructura metálica</v>
          </cell>
          <cell r="C1057" t="str">
            <v>m2</v>
          </cell>
          <cell r="D1057">
            <v>1</v>
          </cell>
          <cell r="E1057">
            <v>28.59</v>
          </cell>
        </row>
        <row r="1058">
          <cell r="A1058">
            <v>2512</v>
          </cell>
          <cell r="B1058" t="str">
            <v>Cielo raso vinil/foil aluminio</v>
          </cell>
          <cell r="C1058" t="str">
            <v>m2</v>
          </cell>
          <cell r="D1058">
            <v>1</v>
          </cell>
          <cell r="E1058">
            <v>27.56</v>
          </cell>
        </row>
        <row r="1059">
          <cell r="A1059">
            <v>2513</v>
          </cell>
          <cell r="B1059" t="str">
            <v>Cinta antideslizante para pisos y filos de grada</v>
          </cell>
          <cell r="C1059" t="str">
            <v>m</v>
          </cell>
          <cell r="D1059">
            <v>1</v>
          </cell>
          <cell r="E1059">
            <v>1.94</v>
          </cell>
        </row>
        <row r="1060">
          <cell r="A1060">
            <v>2514</v>
          </cell>
          <cell r="B1060" t="str">
            <v xml:space="preserve">Cortina de aluminio pesado </v>
          </cell>
          <cell r="C1060" t="str">
            <v>m2</v>
          </cell>
          <cell r="D1060">
            <v>1</v>
          </cell>
          <cell r="E1060">
            <v>43.61</v>
          </cell>
        </row>
        <row r="1061">
          <cell r="A1061">
            <v>2515</v>
          </cell>
          <cell r="B1061" t="str">
            <v>Cortina cubicular para baños incluye rieles e instalacion</v>
          </cell>
          <cell r="C1061" t="str">
            <v>m2</v>
          </cell>
          <cell r="D1061">
            <v>1</v>
          </cell>
          <cell r="E1061">
            <v>120.26</v>
          </cell>
        </row>
        <row r="1062">
          <cell r="A1062">
            <v>2516</v>
          </cell>
          <cell r="B1062" t="str">
            <v>Cortina de Tela para separar camillas</v>
          </cell>
          <cell r="C1062" t="str">
            <v>m</v>
          </cell>
          <cell r="D1062">
            <v>1</v>
          </cell>
          <cell r="E1062">
            <v>113.76</v>
          </cell>
        </row>
        <row r="1063">
          <cell r="A1063">
            <v>2517</v>
          </cell>
          <cell r="B1063" t="str">
            <v>Cortina plástica ducha de baño incluido tubo metálico</v>
          </cell>
          <cell r="C1063" t="str">
            <v>m</v>
          </cell>
          <cell r="D1063">
            <v>1</v>
          </cell>
          <cell r="E1063">
            <v>5.69</v>
          </cell>
        </row>
        <row r="1064">
          <cell r="A1064">
            <v>2518</v>
          </cell>
          <cell r="B1064" t="str">
            <v>Cortineros para ventanas exteriores</v>
          </cell>
          <cell r="C1064" t="str">
            <v>m</v>
          </cell>
          <cell r="D1064">
            <v>1</v>
          </cell>
          <cell r="E1064">
            <v>11.42</v>
          </cell>
        </row>
        <row r="1065">
          <cell r="A1065">
            <v>2519</v>
          </cell>
          <cell r="B1065" t="str">
            <v>Impermeabilización de losa con lamina tipo asfalum</v>
          </cell>
          <cell r="C1065" t="str">
            <v>m2</v>
          </cell>
          <cell r="D1065">
            <v>1</v>
          </cell>
          <cell r="E1065">
            <v>24.43</v>
          </cell>
        </row>
        <row r="1066">
          <cell r="A1066">
            <v>2520</v>
          </cell>
          <cell r="B1066" t="str">
            <v>Impermeabilización losa de cubierta con laminas de betún elastometrico</v>
          </cell>
          <cell r="C1066" t="str">
            <v>m2</v>
          </cell>
          <cell r="D1066">
            <v>1</v>
          </cell>
          <cell r="E1066">
            <v>8.0500000000000007</v>
          </cell>
        </row>
        <row r="1067">
          <cell r="A1067">
            <v>2521</v>
          </cell>
          <cell r="B1067" t="str">
            <v>Lacado de puertas</v>
          </cell>
          <cell r="C1067" t="str">
            <v>m2</v>
          </cell>
          <cell r="D1067">
            <v>1</v>
          </cell>
          <cell r="E1067">
            <v>25.45</v>
          </cell>
        </row>
        <row r="1068">
          <cell r="A1068">
            <v>2522</v>
          </cell>
          <cell r="B1068" t="str">
            <v>Mármol cultivado en mesones de baño</v>
          </cell>
          <cell r="C1068" t="str">
            <v>m</v>
          </cell>
          <cell r="D1068">
            <v>1</v>
          </cell>
          <cell r="E1068">
            <v>99.26</v>
          </cell>
        </row>
        <row r="1069">
          <cell r="A1069">
            <v>2523</v>
          </cell>
          <cell r="B1069" t="str">
            <v>Granito sobre mesón de hormigón</v>
          </cell>
          <cell r="C1069" t="str">
            <v>m2</v>
          </cell>
          <cell r="D1069">
            <v>1</v>
          </cell>
          <cell r="E1069">
            <v>102.24</v>
          </cell>
        </row>
        <row r="1070">
          <cell r="A1070">
            <v>2524</v>
          </cell>
          <cell r="B1070" t="str">
            <v>Persiana horizontal de pvc, incluida riel metálica</v>
          </cell>
          <cell r="C1070" t="str">
            <v>m</v>
          </cell>
          <cell r="D1070">
            <v>1</v>
          </cell>
          <cell r="E1070">
            <v>46.04</v>
          </cell>
        </row>
        <row r="1071">
          <cell r="A1071">
            <v>2525</v>
          </cell>
          <cell r="B1071" t="str">
            <v xml:space="preserve">Pintura de poliuretano acrílica (2 manos) para estructura metálica  </v>
          </cell>
          <cell r="C1071" t="str">
            <v>m2</v>
          </cell>
          <cell r="D1071">
            <v>1</v>
          </cell>
          <cell r="E1071">
            <v>4.72</v>
          </cell>
        </row>
        <row r="1072">
          <cell r="A1072">
            <v>2526</v>
          </cell>
          <cell r="B1072" t="str">
            <v>Pintura esmalte de estructuras Metálicas</v>
          </cell>
          <cell r="C1072" t="str">
            <v>m2</v>
          </cell>
          <cell r="D1072">
            <v>1</v>
          </cell>
          <cell r="E1072">
            <v>5.01</v>
          </cell>
        </row>
        <row r="1073">
          <cell r="A1073">
            <v>2527</v>
          </cell>
          <cell r="B1073" t="str">
            <v>Pintura Exterior satinada tres manos</v>
          </cell>
          <cell r="C1073" t="str">
            <v>m2</v>
          </cell>
          <cell r="D1073">
            <v>1</v>
          </cell>
          <cell r="E1073">
            <v>4.95</v>
          </cell>
        </row>
        <row r="1074">
          <cell r="A1074">
            <v>2528</v>
          </cell>
          <cell r="B1074" t="str">
            <v xml:space="preserve">Pintura interior satinada tres manos                 </v>
          </cell>
          <cell r="C1074" t="str">
            <v>m2</v>
          </cell>
          <cell r="D1074">
            <v>1</v>
          </cell>
          <cell r="E1074">
            <v>4.71</v>
          </cell>
        </row>
        <row r="1075">
          <cell r="A1075">
            <v>2529</v>
          </cell>
          <cell r="B1075" t="str">
            <v>Polietileno</v>
          </cell>
          <cell r="C1075" t="str">
            <v>m2</v>
          </cell>
          <cell r="D1075">
            <v>1</v>
          </cell>
          <cell r="E1075">
            <v>0.82</v>
          </cell>
        </row>
        <row r="1076">
          <cell r="A1076">
            <v>2530</v>
          </cell>
          <cell r="B1076" t="str">
            <v>Porcelanato en pared</v>
          </cell>
          <cell r="C1076" t="str">
            <v>m2</v>
          </cell>
          <cell r="D1076">
            <v>1</v>
          </cell>
          <cell r="E1076">
            <v>29.81</v>
          </cell>
        </row>
        <row r="1077">
          <cell r="A1077">
            <v>2531</v>
          </cell>
          <cell r="B1077" t="str">
            <v>Protector de pared con cubierta de vinil</v>
          </cell>
          <cell r="C1077" t="str">
            <v>m2</v>
          </cell>
          <cell r="D1077">
            <v>1</v>
          </cell>
          <cell r="E1077">
            <v>12.33</v>
          </cell>
        </row>
        <row r="1078">
          <cell r="A1078">
            <v>2532</v>
          </cell>
          <cell r="B1078" t="str">
            <v>Quiebres de gypsum</v>
          </cell>
          <cell r="C1078" t="str">
            <v>m</v>
          </cell>
          <cell r="D1078">
            <v>1</v>
          </cell>
          <cell r="E1078">
            <v>3.35</v>
          </cell>
        </row>
        <row r="1079">
          <cell r="A1079">
            <v>2533</v>
          </cell>
          <cell r="B1079" t="str">
            <v>Recubrimiento de fachaleta de arcilla</v>
          </cell>
          <cell r="C1079" t="str">
            <v>m2</v>
          </cell>
          <cell r="D1079">
            <v>1</v>
          </cell>
          <cell r="E1079">
            <v>20.82</v>
          </cell>
        </row>
        <row r="1080">
          <cell r="A1080">
            <v>2534</v>
          </cell>
          <cell r="B1080" t="str">
            <v>Revestimiento de aluminio-tipo alucubon en fachadas incluye estructura e instalación</v>
          </cell>
          <cell r="C1080" t="str">
            <v>m2</v>
          </cell>
          <cell r="D1080">
            <v>1</v>
          </cell>
          <cell r="E1080">
            <v>54.13</v>
          </cell>
        </row>
        <row r="1081">
          <cell r="A1081">
            <v>2535</v>
          </cell>
          <cell r="B1081" t="str">
            <v>Rudón Protector en Zócalo H=0.90 m.</v>
          </cell>
          <cell r="C1081" t="str">
            <v>m</v>
          </cell>
          <cell r="D1081">
            <v>1</v>
          </cell>
          <cell r="E1081">
            <v>1.02</v>
          </cell>
        </row>
        <row r="1082">
          <cell r="A1082">
            <v>2536</v>
          </cell>
          <cell r="B1082" t="str">
            <v>Suministro e instalación de espejo en baño</v>
          </cell>
          <cell r="C1082" t="str">
            <v>u</v>
          </cell>
          <cell r="D1082">
            <v>1</v>
          </cell>
          <cell r="E1082">
            <v>17.34</v>
          </cell>
        </row>
        <row r="1083">
          <cell r="A1083">
            <v>2537</v>
          </cell>
          <cell r="B1083" t="str">
            <v>Tapajunta de dilatación losa-losa</v>
          </cell>
          <cell r="C1083" t="str">
            <v>m</v>
          </cell>
          <cell r="D1083">
            <v>1</v>
          </cell>
          <cell r="E1083">
            <v>2.71</v>
          </cell>
        </row>
        <row r="1084">
          <cell r="A1084">
            <v>2538</v>
          </cell>
          <cell r="B1084" t="str">
            <v>Tratamiento anti hongos</v>
          </cell>
          <cell r="C1084" t="str">
            <v>m2</v>
          </cell>
          <cell r="D1084">
            <v>1</v>
          </cell>
          <cell r="E1084">
            <v>2.89</v>
          </cell>
        </row>
        <row r="1085">
          <cell r="A1085">
            <v>2539</v>
          </cell>
          <cell r="B1085" t="str">
            <v>Tratamiento superficial con inhibidores de corrosión</v>
          </cell>
          <cell r="C1085" t="str">
            <v>m2</v>
          </cell>
          <cell r="D1085">
            <v>1</v>
          </cell>
          <cell r="E1085">
            <v>4.25</v>
          </cell>
        </row>
        <row r="1086">
          <cell r="A1086">
            <v>2540</v>
          </cell>
          <cell r="B1086" t="str">
            <v>Vidrio templado 6mm</v>
          </cell>
          <cell r="C1086" t="str">
            <v>m2</v>
          </cell>
          <cell r="D1086">
            <v>1</v>
          </cell>
          <cell r="E1086">
            <v>182.91</v>
          </cell>
        </row>
        <row r="1087">
          <cell r="A1087">
            <v>2541</v>
          </cell>
          <cell r="B1087" t="str">
            <v>Vidrio emplomado 6 mm</v>
          </cell>
          <cell r="C1087" t="str">
            <v>m2</v>
          </cell>
          <cell r="D1087">
            <v>1</v>
          </cell>
          <cell r="E1087">
            <v>586.33000000000004</v>
          </cell>
        </row>
        <row r="1088">
          <cell r="A1088">
            <v>2542</v>
          </cell>
          <cell r="B1088" t="str">
            <v>Vidrio templado 10mm</v>
          </cell>
          <cell r="C1088" t="str">
            <v>m2</v>
          </cell>
          <cell r="D1088">
            <v>1</v>
          </cell>
          <cell r="E1088">
            <v>344.4</v>
          </cell>
        </row>
        <row r="1089">
          <cell r="A1089">
            <v>2543</v>
          </cell>
          <cell r="B1089" t="str">
            <v xml:space="preserve">Vinil para pared </v>
          </cell>
          <cell r="C1089" t="str">
            <v>m2</v>
          </cell>
          <cell r="D1089">
            <v>1</v>
          </cell>
          <cell r="E1089">
            <v>18.07</v>
          </cell>
        </row>
        <row r="1090">
          <cell r="A1090">
            <v>2544</v>
          </cell>
          <cell r="B1090" t="str">
            <v>Vinilos decorativos en paredes con motivos infantiles</v>
          </cell>
          <cell r="C1090" t="str">
            <v>m2</v>
          </cell>
          <cell r="D1090">
            <v>1</v>
          </cell>
          <cell r="E1090">
            <v>29.44</v>
          </cell>
        </row>
        <row r="1091">
          <cell r="A1091">
            <v>2545</v>
          </cell>
          <cell r="B1091" t="str">
            <v>Moldura en filos de mesones</v>
          </cell>
          <cell r="C1091" t="str">
            <v>m</v>
          </cell>
          <cell r="D1091">
            <v>1</v>
          </cell>
          <cell r="E1091">
            <v>7.34</v>
          </cell>
        </row>
        <row r="1092">
          <cell r="A1092">
            <v>2546</v>
          </cell>
          <cell r="B1092" t="str">
            <v>Pintura cielo raso</v>
          </cell>
          <cell r="C1092" t="str">
            <v>m2</v>
          </cell>
          <cell r="D1092">
            <v>1</v>
          </cell>
          <cell r="E1092">
            <v>3.85</v>
          </cell>
        </row>
        <row r="1093">
          <cell r="A1093">
            <v>2547</v>
          </cell>
          <cell r="B1093" t="str">
            <v>Pintura de caucho látex vinyl acrílico</v>
          </cell>
          <cell r="C1093" t="str">
            <v>m2</v>
          </cell>
          <cell r="D1093">
            <v>1</v>
          </cell>
          <cell r="E1093">
            <v>3.57</v>
          </cell>
        </row>
        <row r="1094">
          <cell r="A1094">
            <v>2548</v>
          </cell>
          <cell r="B1094" t="str">
            <v>Impermeabilización y pendientes</v>
          </cell>
          <cell r="C1094" t="str">
            <v>m2</v>
          </cell>
          <cell r="D1094">
            <v>1</v>
          </cell>
          <cell r="E1094">
            <v>7.22</v>
          </cell>
        </row>
        <row r="1095">
          <cell r="A1095">
            <v>2549</v>
          </cell>
          <cell r="B1095" t="str">
            <v>Pintura látex intervinil 3manos</v>
          </cell>
          <cell r="C1095" t="str">
            <v>m2</v>
          </cell>
          <cell r="D1095">
            <v>1</v>
          </cell>
          <cell r="E1095">
            <v>5.48</v>
          </cell>
        </row>
        <row r="1096">
          <cell r="A1096">
            <v>2550</v>
          </cell>
          <cell r="B1096" t="str">
            <v>Pintura para señalización</v>
          </cell>
          <cell r="C1096" t="str">
            <v>m</v>
          </cell>
          <cell r="D1096">
            <v>1</v>
          </cell>
          <cell r="E1096">
            <v>2.59</v>
          </cell>
        </row>
        <row r="1097">
          <cell r="A1097">
            <v>2551</v>
          </cell>
          <cell r="B1097" t="str">
            <v>Pintura de trafico zonas y señalizacion</v>
          </cell>
          <cell r="C1097" t="str">
            <v>m2</v>
          </cell>
          <cell r="D1097">
            <v>1</v>
          </cell>
          <cell r="E1097">
            <v>4.29</v>
          </cell>
        </row>
        <row r="1098">
          <cell r="A1098">
            <v>2552</v>
          </cell>
          <cell r="B1098" t="str">
            <v>Aditivo endurecedor de cuarzo</v>
          </cell>
          <cell r="C1098" t="str">
            <v>m2</v>
          </cell>
          <cell r="D1098">
            <v>1</v>
          </cell>
          <cell r="E1098">
            <v>2.6</v>
          </cell>
        </row>
        <row r="1099">
          <cell r="A1099">
            <v>2553</v>
          </cell>
          <cell r="B1099" t="str">
            <v xml:space="preserve">Cerámica para paredes  25x33cm                         </v>
          </cell>
          <cell r="C1099" t="str">
            <v>m2</v>
          </cell>
          <cell r="D1099">
            <v>1</v>
          </cell>
          <cell r="E1099">
            <v>22.19</v>
          </cell>
        </row>
        <row r="1100">
          <cell r="A1100">
            <v>2554</v>
          </cell>
          <cell r="B1100" t="str">
            <v>Colocación de planchas de espumaflex e=1,5cm</v>
          </cell>
          <cell r="C1100" t="str">
            <v>m2</v>
          </cell>
          <cell r="D1100">
            <v>1</v>
          </cell>
          <cell r="E1100">
            <v>3.66</v>
          </cell>
        </row>
        <row r="1101">
          <cell r="A1101">
            <v>2555</v>
          </cell>
          <cell r="B1101" t="str">
            <v>Barnizado de estructura de bambú</v>
          </cell>
          <cell r="C1101" t="str">
            <v>m2</v>
          </cell>
          <cell r="D1101">
            <v>1</v>
          </cell>
          <cell r="E1101">
            <v>7.71</v>
          </cell>
        </row>
        <row r="1102">
          <cell r="A1102">
            <v>2556</v>
          </cell>
          <cell r="B1102" t="str">
            <v>Cielo raso  duela teca tumbado</v>
          </cell>
          <cell r="C1102" t="str">
            <v>m2</v>
          </cell>
          <cell r="D1102">
            <v>1</v>
          </cell>
          <cell r="E1102">
            <v>43.08</v>
          </cell>
        </row>
        <row r="1103">
          <cell r="A1103">
            <v>2557</v>
          </cell>
          <cell r="B1103" t="str">
            <v>Pintura de parqueadero</v>
          </cell>
          <cell r="C1103" t="str">
            <v>m</v>
          </cell>
          <cell r="D1103">
            <v>1</v>
          </cell>
          <cell r="E1103">
            <v>2.3199999999999998</v>
          </cell>
        </row>
        <row r="1104">
          <cell r="A1104">
            <v>2558</v>
          </cell>
          <cell r="B1104" t="str">
            <v>Barnizado de ladrillo visto</v>
          </cell>
          <cell r="C1104" t="str">
            <v>m2</v>
          </cell>
          <cell r="D1104">
            <v>1</v>
          </cell>
          <cell r="E1104">
            <v>4.41</v>
          </cell>
        </row>
        <row r="1105">
          <cell r="A1105">
            <v>2559</v>
          </cell>
          <cell r="B1105" t="str">
            <v>Geotextil no tejido pavco 1600NT</v>
          </cell>
          <cell r="C1105" t="str">
            <v>m2</v>
          </cell>
          <cell r="D1105">
            <v>1</v>
          </cell>
          <cell r="E1105">
            <v>2.29</v>
          </cell>
        </row>
        <row r="1106">
          <cell r="A1106">
            <v>2560</v>
          </cell>
          <cell r="B1106" t="str">
            <v>Geomalla BX 1100</v>
          </cell>
          <cell r="C1106" t="str">
            <v>m2</v>
          </cell>
          <cell r="D1106">
            <v>1</v>
          </cell>
          <cell r="E1106">
            <v>5.84</v>
          </cell>
        </row>
        <row r="1107">
          <cell r="A1107">
            <v>2561</v>
          </cell>
          <cell r="B1107" t="str">
            <v>Persiana vertical de pvc, incluida riel metálica</v>
          </cell>
          <cell r="C1107" t="str">
            <v>m2</v>
          </cell>
          <cell r="D1107">
            <v>1</v>
          </cell>
          <cell r="E1107">
            <v>46.04</v>
          </cell>
        </row>
        <row r="1108">
          <cell r="A1108">
            <v>2562</v>
          </cell>
          <cell r="B1108" t="str">
            <v>Recubrimiento de paredes con piedra Zeera natural o Deoli natural 0,30*0,60m</v>
          </cell>
          <cell r="C1108" t="str">
            <v>m2</v>
          </cell>
          <cell r="D1108">
            <v>1</v>
          </cell>
          <cell r="E1108">
            <v>59.4</v>
          </cell>
        </row>
        <row r="1109">
          <cell r="A1109">
            <v>2563</v>
          </cell>
          <cell r="B1109" t="str">
            <v>Geomalla Biaxial GPD-30II</v>
          </cell>
          <cell r="C1109" t="str">
            <v>m2</v>
          </cell>
          <cell r="D1109">
            <v>1</v>
          </cell>
          <cell r="E1109">
            <v>3.74</v>
          </cell>
        </row>
        <row r="1110">
          <cell r="A1110">
            <v>2564</v>
          </cell>
          <cell r="B1110" t="str">
            <v xml:space="preserve">Pintura en ventanas, protecciones o verjas </v>
          </cell>
          <cell r="C1110" t="str">
            <v>m2</v>
          </cell>
          <cell r="D1110">
            <v>1</v>
          </cell>
          <cell r="E1110">
            <v>6.65</v>
          </cell>
        </row>
        <row r="1111">
          <cell r="A1111">
            <v>2565</v>
          </cell>
          <cell r="B1111" t="str">
            <v>Revestimiento de aluminio-tipo alucubon para fachaletas de colores incluye estructura e instalación</v>
          </cell>
          <cell r="C1111" t="str">
            <v>m2</v>
          </cell>
          <cell r="D1111">
            <v>1</v>
          </cell>
          <cell r="E1111">
            <v>126.62</v>
          </cell>
        </row>
        <row r="1112">
          <cell r="A1112">
            <v>2566</v>
          </cell>
          <cell r="B1112" t="str">
            <v>Hormigón para juegos infantiles, Inc. Pintura y arena (Luduteca radio 5m)</v>
          </cell>
          <cell r="C1112" t="str">
            <v>m3</v>
          </cell>
          <cell r="D1112">
            <v>1</v>
          </cell>
          <cell r="E1112">
            <v>269.24</v>
          </cell>
        </row>
        <row r="1113">
          <cell r="A1113">
            <v>2567</v>
          </cell>
          <cell r="B1113" t="str">
            <v>Recubrimiento de paredes en melaminico</v>
          </cell>
          <cell r="C1113" t="str">
            <v>m2</v>
          </cell>
          <cell r="D1113">
            <v>1</v>
          </cell>
          <cell r="E1113">
            <v>28.79</v>
          </cell>
        </row>
        <row r="1114">
          <cell r="A1114">
            <v>2568</v>
          </cell>
          <cell r="B1114" t="str">
            <v>Cielo raso de PVC para quirofanos</v>
          </cell>
          <cell r="C1114" t="str">
            <v>m2</v>
          </cell>
          <cell r="D1114">
            <v>1</v>
          </cell>
          <cell r="E1114">
            <v>31.97</v>
          </cell>
        </row>
        <row r="1115">
          <cell r="A1115">
            <v>2569</v>
          </cell>
          <cell r="B1115" t="str">
            <v>Malla aterrizada Cu en Quirofano</v>
          </cell>
          <cell r="C1115" t="str">
            <v>m2</v>
          </cell>
          <cell r="D1115">
            <v>1</v>
          </cell>
          <cell r="E1115">
            <v>201.94</v>
          </cell>
        </row>
        <row r="1116">
          <cell r="A1116">
            <v>2570</v>
          </cell>
          <cell r="B1116" t="str">
            <v>Recubrimiento de paredes con PVC en quirofanos</v>
          </cell>
          <cell r="C1116" t="str">
            <v>m2</v>
          </cell>
          <cell r="D1116">
            <v>1</v>
          </cell>
          <cell r="E1116">
            <v>48.76</v>
          </cell>
        </row>
        <row r="1117">
          <cell r="A1117">
            <v>2571</v>
          </cell>
          <cell r="B1117" t="str">
            <v>Vinil para pared de quirofano</v>
          </cell>
          <cell r="C1117" t="str">
            <v>m2</v>
          </cell>
          <cell r="D1117">
            <v>1</v>
          </cell>
          <cell r="E1117">
            <v>46.62</v>
          </cell>
        </row>
        <row r="1118">
          <cell r="A1118">
            <v>2572</v>
          </cell>
          <cell r="B1118" t="str">
            <v>Lámina impermeabilizante asfaltica</v>
          </cell>
          <cell r="C1118" t="str">
            <v>m2</v>
          </cell>
          <cell r="D1118">
            <v>1</v>
          </cell>
          <cell r="E1118">
            <v>31.64</v>
          </cell>
        </row>
        <row r="1119">
          <cell r="A1119">
            <v>2573</v>
          </cell>
          <cell r="B1119" t="str">
            <v>Geotextil permeable  tejido pavco 1700NT para separacion de suelos</v>
          </cell>
          <cell r="C1119" t="str">
            <v>m2</v>
          </cell>
          <cell r="D1119">
            <v>1</v>
          </cell>
          <cell r="E1119">
            <v>2.63</v>
          </cell>
        </row>
        <row r="1120">
          <cell r="A1120">
            <v>2574</v>
          </cell>
          <cell r="B1120" t="str">
            <v>Pintura epóxica de dos componentes continuos</v>
          </cell>
          <cell r="C1120" t="str">
            <v>m2</v>
          </cell>
          <cell r="D1120">
            <v>1</v>
          </cell>
          <cell r="E1120">
            <v>8.24</v>
          </cell>
        </row>
        <row r="1121">
          <cell r="A1121">
            <v>2575</v>
          </cell>
          <cell r="B1121" t="str">
            <v>Geomalla BX -65(38KN/m)520gr/m2</v>
          </cell>
          <cell r="C1121" t="str">
            <v>m2</v>
          </cell>
          <cell r="D1121">
            <v>1</v>
          </cell>
          <cell r="E1121">
            <v>5.98</v>
          </cell>
        </row>
        <row r="1122">
          <cell r="A1122">
            <v>2576</v>
          </cell>
          <cell r="B1122" t="str">
            <v>Gravilla para pisos</v>
          </cell>
          <cell r="C1122" t="str">
            <v>m2</v>
          </cell>
          <cell r="D1122">
            <v>1</v>
          </cell>
          <cell r="E1122">
            <v>3.23</v>
          </cell>
        </row>
        <row r="1123">
          <cell r="A1123">
            <v>2577</v>
          </cell>
          <cell r="B1123" t="str">
            <v>Recubrimiento de paredes con piedra laja (enchapada)</v>
          </cell>
          <cell r="C1123" t="str">
            <v>m2</v>
          </cell>
          <cell r="D1123">
            <v>1</v>
          </cell>
          <cell r="E1123">
            <v>32.33</v>
          </cell>
        </row>
        <row r="1124">
          <cell r="A1124">
            <v>2578</v>
          </cell>
          <cell r="B1124" t="str">
            <v>Impermeabilizacion de cisterna con material elastomerico</v>
          </cell>
          <cell r="C1124" t="str">
            <v>m2</v>
          </cell>
          <cell r="D1124">
            <v>1</v>
          </cell>
          <cell r="E1124">
            <v>7.45</v>
          </cell>
        </row>
        <row r="1125">
          <cell r="A1125">
            <v>2579</v>
          </cell>
          <cell r="B1125" t="str">
            <v>Caña picada en cielo raso</v>
          </cell>
          <cell r="C1125" t="str">
            <v>m2</v>
          </cell>
          <cell r="D1125">
            <v>1</v>
          </cell>
          <cell r="E1125">
            <v>6.31</v>
          </cell>
        </row>
        <row r="1126">
          <cell r="A1126">
            <v>2580</v>
          </cell>
          <cell r="B1126" t="str">
            <v>Cielo raso con rollizos de bambu phyllostachys aurea (incl. estructura madera)</v>
          </cell>
          <cell r="C1126" t="str">
            <v>m2</v>
          </cell>
          <cell r="D1126">
            <v>1</v>
          </cell>
          <cell r="E1126">
            <v>36.26</v>
          </cell>
        </row>
        <row r="1127">
          <cell r="A1127">
            <v>2581</v>
          </cell>
          <cell r="B1127" t="str">
            <v>Recubrimiento de paredes con piedra bola</v>
          </cell>
          <cell r="C1127" t="str">
            <v>m2</v>
          </cell>
          <cell r="D1127">
            <v>1</v>
          </cell>
          <cell r="E1127">
            <v>8.85</v>
          </cell>
        </row>
        <row r="1128">
          <cell r="A1128">
            <v>2582</v>
          </cell>
          <cell r="B1128" t="str">
            <v>Pintura de caucho látex vinyl acrílico incluye sellado y empaste</v>
          </cell>
          <cell r="C1128" t="str">
            <v>m2</v>
          </cell>
          <cell r="D1128">
            <v>1</v>
          </cell>
          <cell r="E1128">
            <v>6.37</v>
          </cell>
        </row>
        <row r="1129">
          <cell r="A1129">
            <v>2583</v>
          </cell>
          <cell r="B1129" t="str">
            <v>Caña guadua preservada D= 11-12cm</v>
          </cell>
          <cell r="C1129" t="str">
            <v>m2</v>
          </cell>
          <cell r="D1129">
            <v>1</v>
          </cell>
          <cell r="E1129">
            <v>1.5</v>
          </cell>
        </row>
        <row r="1130">
          <cell r="A1130">
            <v>2584</v>
          </cell>
          <cell r="B1130" t="str">
            <v>Pintura anticorrosiva</v>
          </cell>
          <cell r="C1130" t="str">
            <v>m2</v>
          </cell>
          <cell r="D1130">
            <v>1</v>
          </cell>
          <cell r="E1130">
            <v>5.33</v>
          </cell>
        </row>
        <row r="1131">
          <cell r="A1131">
            <v>2585</v>
          </cell>
          <cell r="B1131" t="str">
            <v>Pintura de caucho permalatex preparado</v>
          </cell>
          <cell r="C1131" t="str">
            <v>m2</v>
          </cell>
          <cell r="D1131">
            <v>1</v>
          </cell>
          <cell r="E1131">
            <v>3.77</v>
          </cell>
        </row>
        <row r="1132">
          <cell r="A1132">
            <v>2586</v>
          </cell>
          <cell r="B1132" t="str">
            <v>Pintura esmalte de para paredes</v>
          </cell>
          <cell r="C1132" t="str">
            <v>m2</v>
          </cell>
          <cell r="D1132">
            <v>1</v>
          </cell>
          <cell r="E1132">
            <v>5.05</v>
          </cell>
        </row>
        <row r="1133">
          <cell r="A1133">
            <v>2587</v>
          </cell>
          <cell r="B1133" t="str">
            <v>Pintura asfaltica</v>
          </cell>
          <cell r="C1133" t="str">
            <v>m2</v>
          </cell>
          <cell r="D1133">
            <v>1</v>
          </cell>
          <cell r="E1133">
            <v>3.3</v>
          </cell>
        </row>
        <row r="1134">
          <cell r="A1134">
            <v>2588</v>
          </cell>
          <cell r="B1134" t="str">
            <v>Aceite de linaza para maderas</v>
          </cell>
          <cell r="C1134" t="str">
            <v>m2</v>
          </cell>
          <cell r="D1134">
            <v>1</v>
          </cell>
          <cell r="E1134">
            <v>3.24</v>
          </cell>
        </row>
        <row r="1135">
          <cell r="A1135">
            <v>2589</v>
          </cell>
          <cell r="B1135" t="str">
            <v>Plancha de fibrocemento para exteriores de20mm</v>
          </cell>
          <cell r="C1135" t="str">
            <v>m2</v>
          </cell>
          <cell r="D1135">
            <v>1</v>
          </cell>
          <cell r="E1135">
            <v>32.85</v>
          </cell>
        </row>
        <row r="1136">
          <cell r="A1136">
            <v>2590</v>
          </cell>
          <cell r="B1136" t="str">
            <v>Piedra buzardeada</v>
          </cell>
          <cell r="C1136" t="str">
            <v>m2</v>
          </cell>
          <cell r="D1136">
            <v>1</v>
          </cell>
          <cell r="E1136">
            <v>63.63</v>
          </cell>
        </row>
        <row r="1137">
          <cell r="A1137">
            <v>2591</v>
          </cell>
          <cell r="B1137" t="str">
            <v>Recubrimiento de paredes con laminas de plomo para rayos X</v>
          </cell>
          <cell r="C1137" t="str">
            <v>m2</v>
          </cell>
          <cell r="D1137">
            <v>1</v>
          </cell>
          <cell r="E1137">
            <v>186.97</v>
          </cell>
        </row>
        <row r="1138">
          <cell r="A1138">
            <v>2592</v>
          </cell>
          <cell r="B1138" t="str">
            <v>Suministro e instalacion de geotextil NT 2000</v>
          </cell>
          <cell r="C1138" t="str">
            <v>m2</v>
          </cell>
          <cell r="D1138">
            <v>1</v>
          </cell>
          <cell r="E1138">
            <v>3.24</v>
          </cell>
        </row>
        <row r="1139">
          <cell r="A1139">
            <v>2593</v>
          </cell>
          <cell r="B1139" t="str">
            <v>Pintura elastomerica exteriores</v>
          </cell>
          <cell r="C1139" t="str">
            <v>m2</v>
          </cell>
          <cell r="D1139">
            <v>1</v>
          </cell>
          <cell r="E1139">
            <v>5.3</v>
          </cell>
        </row>
        <row r="1140">
          <cell r="A1140">
            <v>2594</v>
          </cell>
          <cell r="B1140" t="str">
            <v>Tapa junta de construccion para paredes</v>
          </cell>
          <cell r="C1140" t="str">
            <v>m</v>
          </cell>
          <cell r="D1140">
            <v>1</v>
          </cell>
          <cell r="E1140">
            <v>2.71</v>
          </cell>
        </row>
        <row r="1141">
          <cell r="A1141">
            <v>2595</v>
          </cell>
          <cell r="B1141" t="str">
            <v xml:space="preserve">Cortina cubicular recta de 2,75m de altura, malla de 63,5cm de nylon rieles y accesorios de instalacion </v>
          </cell>
          <cell r="C1141" t="str">
            <v>m</v>
          </cell>
          <cell r="D1141">
            <v>1</v>
          </cell>
          <cell r="E1141">
            <v>284.82</v>
          </cell>
        </row>
        <row r="1142">
          <cell r="A1142">
            <v>2596</v>
          </cell>
          <cell r="B1142" t="str">
            <v xml:space="preserve">Cortina cubicular tipo L de 1,70m de altura, malla de 50,8cm de nylon rieles y accesorios de instalacion </v>
          </cell>
          <cell r="C1142" t="str">
            <v>m</v>
          </cell>
          <cell r="D1142">
            <v>1</v>
          </cell>
          <cell r="E1142">
            <v>180.95</v>
          </cell>
        </row>
        <row r="1143">
          <cell r="A1143">
            <v>2597</v>
          </cell>
          <cell r="B1143" t="str">
            <v xml:space="preserve">Cortina cubicular tipo U de 1,70m de altura, malla de 50,8cm de nylon rieles y accesorios de instalacion </v>
          </cell>
          <cell r="C1143" t="str">
            <v>m</v>
          </cell>
          <cell r="D1143">
            <v>1</v>
          </cell>
          <cell r="E1143">
            <v>269.43</v>
          </cell>
        </row>
        <row r="1144">
          <cell r="A1144">
            <v>2598</v>
          </cell>
          <cell r="B1144" t="str">
            <v>Cielo raso con malla enlucida</v>
          </cell>
          <cell r="C1144" t="str">
            <v>m2</v>
          </cell>
          <cell r="D1144">
            <v>1</v>
          </cell>
          <cell r="E1144">
            <v>10.17</v>
          </cell>
        </row>
        <row r="1145">
          <cell r="A1145">
            <v>2599</v>
          </cell>
          <cell r="B1145" t="str">
            <v xml:space="preserve">Cerámica para paredes  incluy. Transp. En lancha                          </v>
          </cell>
          <cell r="C1145" t="str">
            <v>m2</v>
          </cell>
          <cell r="D1145">
            <v>1</v>
          </cell>
          <cell r="E1145">
            <v>22.74</v>
          </cell>
        </row>
        <row r="1146">
          <cell r="A1146">
            <v>2600</v>
          </cell>
          <cell r="B1146" t="str">
            <v>Pintura de caucho látex vinyl acrílico incluye transp. En lancha</v>
          </cell>
          <cell r="C1146" t="str">
            <v>m2</v>
          </cell>
          <cell r="D1146">
            <v>1</v>
          </cell>
          <cell r="E1146">
            <v>3.78</v>
          </cell>
        </row>
        <row r="1147">
          <cell r="A1147">
            <v>2601</v>
          </cell>
          <cell r="B1147" t="str">
            <v>Pintura para señalización incluye transp en lancha</v>
          </cell>
          <cell r="C1147" t="str">
            <v>m</v>
          </cell>
          <cell r="D1147">
            <v>1</v>
          </cell>
          <cell r="E1147">
            <v>3.68</v>
          </cell>
        </row>
        <row r="1148">
          <cell r="A1148">
            <v>2602</v>
          </cell>
          <cell r="B1148" t="str">
            <v>Pintura de trafico zonas incluye transporte en lancha</v>
          </cell>
          <cell r="C1148" t="str">
            <v>m2</v>
          </cell>
          <cell r="D1148">
            <v>1</v>
          </cell>
          <cell r="E1148">
            <v>6.04</v>
          </cell>
        </row>
        <row r="1149">
          <cell r="A1149">
            <v>2603</v>
          </cell>
          <cell r="B1149" t="str">
            <v xml:space="preserve">Cielo Raso Gypsum para humedad incluye estructura metálica incluye transp. En lancha </v>
          </cell>
          <cell r="C1149" t="str">
            <v>m2</v>
          </cell>
          <cell r="D1149">
            <v>1</v>
          </cell>
          <cell r="E1149">
            <v>28.91</v>
          </cell>
        </row>
        <row r="1150">
          <cell r="A1150">
            <v>2604</v>
          </cell>
          <cell r="B1150" t="str">
            <v>Proteccion de tuberias con bandas de alumband</v>
          </cell>
          <cell r="C1150" t="str">
            <v>m2</v>
          </cell>
          <cell r="D1150">
            <v>1</v>
          </cell>
          <cell r="E1150">
            <v>11.72</v>
          </cell>
        </row>
        <row r="1151">
          <cell r="A1151">
            <v>2605</v>
          </cell>
          <cell r="B1151" t="str">
            <v xml:space="preserve">Pintura para señalización de canchas de futbol </v>
          </cell>
          <cell r="C1151" t="str">
            <v>ml</v>
          </cell>
          <cell r="D1151">
            <v>1</v>
          </cell>
          <cell r="E1151">
            <v>6.75</v>
          </cell>
        </row>
        <row r="1152">
          <cell r="A1152">
            <v>2606</v>
          </cell>
          <cell r="B1152" t="str">
            <v xml:space="preserve">Provisión y colocación de porcelanato nacional rectificado 30x50 en paredes </v>
          </cell>
          <cell r="C1152" t="str">
            <v>m2</v>
          </cell>
          <cell r="D1152">
            <v>1</v>
          </cell>
          <cell r="E1152">
            <v>33.36</v>
          </cell>
        </row>
        <row r="1153">
          <cell r="A1153">
            <v>2607</v>
          </cell>
          <cell r="B1153" t="str">
            <v>Gypsum en friso ( 1 cara)</v>
          </cell>
          <cell r="C1153" t="str">
            <v>m2</v>
          </cell>
          <cell r="D1153">
            <v>1</v>
          </cell>
          <cell r="E1153">
            <v>16.04</v>
          </cell>
        </row>
        <row r="1154">
          <cell r="A1154">
            <v>2608</v>
          </cell>
          <cell r="B1154" t="str">
            <v xml:space="preserve">Pintura automotriz </v>
          </cell>
          <cell r="C1154" t="str">
            <v>m2</v>
          </cell>
          <cell r="D1154">
            <v>1</v>
          </cell>
          <cell r="E1154">
            <v>17.75</v>
          </cell>
        </row>
        <row r="1155">
          <cell r="A1155">
            <v>2609</v>
          </cell>
          <cell r="B1155" t="str">
            <v>Suministro e instalacion de geotextil NT 3000</v>
          </cell>
          <cell r="C1155" t="str">
            <v>M2</v>
          </cell>
          <cell r="D1155">
            <v>1</v>
          </cell>
          <cell r="E1155">
            <v>2.2999999999999998</v>
          </cell>
        </row>
        <row r="1156">
          <cell r="A1156">
            <v>2610</v>
          </cell>
          <cell r="B1156" t="str">
            <v xml:space="preserve">Marcación de pintura reflectiva  en pavimento </v>
          </cell>
          <cell r="C1156" t="str">
            <v>ml</v>
          </cell>
          <cell r="D1156">
            <v>1</v>
          </cell>
          <cell r="E1156">
            <v>4.5199999999999996</v>
          </cell>
        </row>
        <row r="1157">
          <cell r="A1157">
            <v>2611</v>
          </cell>
          <cell r="B1157" t="str">
            <v xml:space="preserve">Impermeabilización vertical interior </v>
          </cell>
          <cell r="C1157" t="str">
            <v>m2</v>
          </cell>
          <cell r="D1157">
            <v>1</v>
          </cell>
          <cell r="E1157">
            <v>3.45</v>
          </cell>
        </row>
        <row r="1158">
          <cell r="A1158">
            <v>2612</v>
          </cell>
          <cell r="B1158" t="str">
            <v xml:space="preserve">Impermeabilización vertical exterior </v>
          </cell>
          <cell r="C1158" t="str">
            <v>m2</v>
          </cell>
          <cell r="D1158">
            <v>1</v>
          </cell>
          <cell r="E1158">
            <v>4.42</v>
          </cell>
        </row>
        <row r="1159">
          <cell r="A1159">
            <v>2613</v>
          </cell>
          <cell r="B1159" t="str">
            <v>Pintura epóxica</v>
          </cell>
          <cell r="C1159" t="str">
            <v>m2</v>
          </cell>
          <cell r="D1159">
            <v>1</v>
          </cell>
          <cell r="E1159">
            <v>12.17</v>
          </cell>
        </row>
        <row r="1160">
          <cell r="A1160">
            <v>2614</v>
          </cell>
          <cell r="B1160" t="str">
            <v xml:space="preserve">Porcelanato en mesón </v>
          </cell>
          <cell r="C1160" t="str">
            <v>m2</v>
          </cell>
          <cell r="D1160">
            <v>1</v>
          </cell>
          <cell r="E1160">
            <v>29.81</v>
          </cell>
        </row>
        <row r="1161">
          <cell r="A1161">
            <v>2615</v>
          </cell>
          <cell r="B1161" t="str">
            <v>Geomalla Biaxial EGB2</v>
          </cell>
          <cell r="C1161" t="str">
            <v>m2</v>
          </cell>
          <cell r="D1161">
            <v>1</v>
          </cell>
          <cell r="E1161">
            <v>2.5299999999999998</v>
          </cell>
        </row>
        <row r="1162">
          <cell r="A1162">
            <v>2616</v>
          </cell>
          <cell r="B1162" t="str">
            <v>Union hormigon proyectado con piedra basilica 8alfeiser)</v>
          </cell>
          <cell r="C1162" t="str">
            <v>m</v>
          </cell>
          <cell r="D1162">
            <v>1</v>
          </cell>
          <cell r="E1162">
            <v>21.09</v>
          </cell>
        </row>
        <row r="1163">
          <cell r="A1163">
            <v>2617</v>
          </cell>
          <cell r="B1163" t="str">
            <v>Impermeabilización de paredes  con lamina  asfal</v>
          </cell>
          <cell r="C1163" t="str">
            <v>m2</v>
          </cell>
          <cell r="D1163">
            <v>1</v>
          </cell>
          <cell r="E1163">
            <v>9.75</v>
          </cell>
        </row>
        <row r="1164">
          <cell r="A1164">
            <v>2618</v>
          </cell>
          <cell r="B1164" t="str">
            <v>Impermeabilización de pisos  con lamina  asfal</v>
          </cell>
          <cell r="C1164" t="str">
            <v>m2</v>
          </cell>
          <cell r="D1164">
            <v>1</v>
          </cell>
          <cell r="E1164">
            <v>9.75</v>
          </cell>
        </row>
        <row r="1165">
          <cell r="A1165">
            <v>2619</v>
          </cell>
          <cell r="B1165" t="str">
            <v>Masillado alisado endurecedor acanalado</v>
          </cell>
          <cell r="C1165" t="str">
            <v>m2</v>
          </cell>
          <cell r="D1165">
            <v>1</v>
          </cell>
          <cell r="E1165">
            <v>5.65</v>
          </cell>
        </row>
        <row r="1166">
          <cell r="A1166">
            <v>2620</v>
          </cell>
          <cell r="B1166" t="str">
            <v>Corte y sellado de juntas poliuretano</v>
          </cell>
          <cell r="C1166" t="str">
            <v>m</v>
          </cell>
          <cell r="D1166">
            <v>1</v>
          </cell>
          <cell r="E1166">
            <v>3.43</v>
          </cell>
        </row>
        <row r="1167">
          <cell r="A1167">
            <v>2621</v>
          </cell>
          <cell r="B1167" t="str">
            <v>Revestimiento de aluminio-tipo alucubon 6mm en fachadas incluye estructura e instalación</v>
          </cell>
          <cell r="C1167" t="str">
            <v>m2</v>
          </cell>
          <cell r="D1167">
            <v>1</v>
          </cell>
          <cell r="E1167">
            <v>92.69</v>
          </cell>
        </row>
        <row r="1168">
          <cell r="A1168">
            <v>2622</v>
          </cell>
          <cell r="B1168" t="str">
            <v>Porcelanato tipo exportacion rectificado 30x60 en pared baños</v>
          </cell>
          <cell r="C1168" t="str">
            <v>m2</v>
          </cell>
          <cell r="D1168">
            <v>1</v>
          </cell>
          <cell r="E1168">
            <v>63.73</v>
          </cell>
        </row>
        <row r="1169">
          <cell r="A1169">
            <v>2623</v>
          </cell>
          <cell r="B1169" t="str">
            <v>Porcelanato tipo exportacion rectificado 40x40 en paredes baños</v>
          </cell>
          <cell r="C1169" t="str">
            <v>m2</v>
          </cell>
          <cell r="D1169">
            <v>1</v>
          </cell>
          <cell r="E1169">
            <v>63.73</v>
          </cell>
        </row>
        <row r="1170">
          <cell r="A1170">
            <v>2624</v>
          </cell>
          <cell r="B1170" t="str">
            <v>Porcelanato tipo exportacion rectificado 30x60 en pared de cafeteria</v>
          </cell>
          <cell r="C1170" t="str">
            <v>m2</v>
          </cell>
          <cell r="D1170">
            <v>1</v>
          </cell>
          <cell r="E1170">
            <v>63.73</v>
          </cell>
        </row>
        <row r="1171">
          <cell r="A1171">
            <v>2625</v>
          </cell>
          <cell r="B1171" t="str">
            <v>Porcelanato tipo exportacion rectificado 40x40 en paredes cocina</v>
          </cell>
          <cell r="C1171" t="str">
            <v>m2</v>
          </cell>
          <cell r="D1171">
            <v>1</v>
          </cell>
          <cell r="E1171">
            <v>63.73</v>
          </cell>
        </row>
        <row r="1172">
          <cell r="A1172">
            <v>2626</v>
          </cell>
          <cell r="B1172" t="str">
            <v xml:space="preserve">Cerámica para paredes de 30x30  tipo A                              </v>
          </cell>
          <cell r="C1172" t="str">
            <v>m2</v>
          </cell>
          <cell r="D1172">
            <v>1</v>
          </cell>
          <cell r="E1172">
            <v>20.78</v>
          </cell>
        </row>
        <row r="1173">
          <cell r="A1173">
            <v>2627</v>
          </cell>
          <cell r="B1173" t="str">
            <v xml:space="preserve">Pintura tumbado satinada tres manos                 </v>
          </cell>
          <cell r="C1173" t="str">
            <v>m2</v>
          </cell>
          <cell r="D1173">
            <v>1</v>
          </cell>
          <cell r="E1173">
            <v>4.95</v>
          </cell>
        </row>
        <row r="1174">
          <cell r="A1174">
            <v>2628</v>
          </cell>
          <cell r="B1174" t="str">
            <v>Vidrio templado 10mm incluye puerta</v>
          </cell>
          <cell r="C1174" t="str">
            <v>m2</v>
          </cell>
          <cell r="D1174">
            <v>1</v>
          </cell>
          <cell r="E1174">
            <v>535.85</v>
          </cell>
        </row>
        <row r="1175">
          <cell r="A1175">
            <v>2629</v>
          </cell>
          <cell r="B1175" t="str">
            <v>Vidrio laminado 25,04mm espejos de agua</v>
          </cell>
          <cell r="C1175" t="str">
            <v>m2</v>
          </cell>
          <cell r="D1175">
            <v>1</v>
          </cell>
          <cell r="E1175">
            <v>561.65</v>
          </cell>
        </row>
        <row r="1176">
          <cell r="A1176">
            <v>2630</v>
          </cell>
          <cell r="B1176" t="str">
            <v>Canal de Gypsum para luz indirecta</v>
          </cell>
          <cell r="C1176" t="str">
            <v>m</v>
          </cell>
          <cell r="D1176">
            <v>1</v>
          </cell>
          <cell r="E1176">
            <v>14.75</v>
          </cell>
        </row>
        <row r="1177">
          <cell r="A1177">
            <v>2631</v>
          </cell>
          <cell r="B1177" t="str">
            <v>Cielo falso acustico de nucleo de nido de abeja inluy. Perfiles de aluminio</v>
          </cell>
          <cell r="C1177" t="str">
            <v>m2</v>
          </cell>
          <cell r="D1177">
            <v>1</v>
          </cell>
          <cell r="E1177">
            <v>77.81</v>
          </cell>
        </row>
        <row r="1178">
          <cell r="A1178">
            <v>2632</v>
          </cell>
          <cell r="B1178" t="str">
            <v>Forramiento acustico de paredes con paneles de aluminio 6mm</v>
          </cell>
          <cell r="C1178" t="str">
            <v>m2</v>
          </cell>
          <cell r="D1178">
            <v>1</v>
          </cell>
          <cell r="E1178">
            <v>986.23</v>
          </cell>
        </row>
        <row r="1179">
          <cell r="A1179">
            <v>2633</v>
          </cell>
          <cell r="B1179" t="str">
            <v>Pintura en bajantes de PVC</v>
          </cell>
          <cell r="C1179" t="str">
            <v>m</v>
          </cell>
          <cell r="D1179">
            <v>1</v>
          </cell>
          <cell r="E1179">
            <v>6.46</v>
          </cell>
        </row>
        <row r="1180">
          <cell r="A1180">
            <v>2634</v>
          </cell>
          <cell r="B1180" t="str">
            <v>Protector de plastico de caucho en esquinas de porton</v>
          </cell>
          <cell r="C1180" t="str">
            <v>u</v>
          </cell>
          <cell r="D1180">
            <v>1</v>
          </cell>
          <cell r="E1180">
            <v>26.56</v>
          </cell>
        </row>
        <row r="1181">
          <cell r="A1181">
            <v>2635</v>
          </cell>
          <cell r="B1181" t="str">
            <v>Impermeabilización losa (impermeabililzante acrílico elástico)</v>
          </cell>
          <cell r="C1181" t="str">
            <v>m2</v>
          </cell>
          <cell r="D1181">
            <v>1</v>
          </cell>
          <cell r="E1181">
            <v>7.39</v>
          </cell>
        </row>
        <row r="1182">
          <cell r="A1182">
            <v>2636</v>
          </cell>
          <cell r="B1182" t="str">
            <v>Tablón seike 2.40 mts. X 4 cms. X 27 cms.</v>
          </cell>
          <cell r="C1182" t="str">
            <v>u</v>
          </cell>
          <cell r="D1182">
            <v>1</v>
          </cell>
          <cell r="E1182">
            <v>16.03</v>
          </cell>
        </row>
        <row r="1183">
          <cell r="A1183">
            <v>2637</v>
          </cell>
          <cell r="B1183" t="str">
            <v>Cerámica de paredes (0,25x0,45)</v>
          </cell>
          <cell r="C1183" t="str">
            <v>m2</v>
          </cell>
          <cell r="D1183">
            <v>1</v>
          </cell>
          <cell r="E1183">
            <v>23.26</v>
          </cell>
        </row>
        <row r="1184">
          <cell r="A1184">
            <v>2638</v>
          </cell>
          <cell r="B1184" t="str">
            <v>Recubrimiento de pared (tablón de seike, lacado mate 3 manos)</v>
          </cell>
          <cell r="C1184" t="str">
            <v>m2</v>
          </cell>
          <cell r="D1184">
            <v>1</v>
          </cell>
          <cell r="E1184">
            <v>44.42</v>
          </cell>
        </row>
        <row r="1185">
          <cell r="A1185">
            <v>2639</v>
          </cell>
          <cell r="B1185" t="str">
            <v xml:space="preserve">Screen Panel, perforación rectangular 300x500, e=0,8 mm sin cantería </v>
          </cell>
          <cell r="C1185" t="str">
            <v>m2</v>
          </cell>
          <cell r="D1185">
            <v>1</v>
          </cell>
          <cell r="E1185">
            <v>301.89999999999998</v>
          </cell>
        </row>
        <row r="1186">
          <cell r="A1186">
            <v>2640</v>
          </cell>
          <cell r="B1186" t="str">
            <v>Acabado superficial del muelle de nodrizas</v>
          </cell>
          <cell r="C1186" t="str">
            <v>m2</v>
          </cell>
          <cell r="D1186">
            <v>1</v>
          </cell>
          <cell r="E1186">
            <v>2.79</v>
          </cell>
        </row>
        <row r="1187">
          <cell r="A1187">
            <v>2641</v>
          </cell>
          <cell r="B1187" t="str">
            <v>Guardacamilla tipo pasamano protector de pared de aluminio con funda de PVC</v>
          </cell>
          <cell r="C1187" t="str">
            <v>m</v>
          </cell>
          <cell r="D1187">
            <v>1</v>
          </cell>
          <cell r="E1187">
            <v>77.91</v>
          </cell>
        </row>
        <row r="1188">
          <cell r="A1188">
            <v>2642</v>
          </cell>
          <cell r="B1188" t="str">
            <v>Tumbado aislante con poliestireno</v>
          </cell>
          <cell r="C1188" t="str">
            <v>m2</v>
          </cell>
          <cell r="D1188">
            <v>1</v>
          </cell>
          <cell r="E1188">
            <v>19.3</v>
          </cell>
        </row>
        <row r="1189">
          <cell r="A1189">
            <v>2643</v>
          </cell>
          <cell r="B1189" t="str">
            <v>Tumbado panel metalico AR-5</v>
          </cell>
          <cell r="C1189" t="str">
            <v>m2</v>
          </cell>
          <cell r="D1189">
            <v>1</v>
          </cell>
          <cell r="E1189">
            <v>26.42</v>
          </cell>
        </row>
        <row r="1190">
          <cell r="A1190">
            <v>2644</v>
          </cell>
          <cell r="B1190" t="str">
            <v xml:space="preserve">Cielo Raso Gypsum  incluye estructura metálica incluye transp. En lancha </v>
          </cell>
          <cell r="C1190" t="str">
            <v>m2</v>
          </cell>
          <cell r="D1190">
            <v>1</v>
          </cell>
          <cell r="E1190">
            <v>24.44</v>
          </cell>
        </row>
        <row r="1191">
          <cell r="A1191">
            <v>2645</v>
          </cell>
          <cell r="B1191" t="str">
            <v>Recubrimiento de pared grafiado</v>
          </cell>
          <cell r="C1191" t="str">
            <v>m2</v>
          </cell>
          <cell r="D1191">
            <v>1</v>
          </cell>
          <cell r="E1191">
            <v>5.6</v>
          </cell>
        </row>
        <row r="1192">
          <cell r="A1192">
            <v>2646</v>
          </cell>
          <cell r="B1192" t="str">
            <v xml:space="preserve">Revestimiento con piedra regular de 0,40x0,20m e=1,5cm </v>
          </cell>
          <cell r="C1192" t="str">
            <v>m2</v>
          </cell>
          <cell r="D1192">
            <v>1</v>
          </cell>
          <cell r="E1192">
            <v>36.950000000000003</v>
          </cell>
        </row>
        <row r="1193">
          <cell r="A1193">
            <v>2647</v>
          </cell>
          <cell r="B1193" t="str">
            <v>Cenefa de piedra en baños H=15cm</v>
          </cell>
          <cell r="C1193" t="str">
            <v>m2</v>
          </cell>
          <cell r="D1193">
            <v>1</v>
          </cell>
          <cell r="E1193">
            <v>39.630000000000003</v>
          </cell>
        </row>
        <row r="1194">
          <cell r="A1194">
            <v>2648</v>
          </cell>
          <cell r="B1194" t="str">
            <v>Paneles de aluminio con una capa de poliuretano e=5cm</v>
          </cell>
          <cell r="C1194" t="str">
            <v>m2</v>
          </cell>
          <cell r="D1194">
            <v>1</v>
          </cell>
          <cell r="E1194">
            <v>54.96</v>
          </cell>
        </row>
        <row r="1195">
          <cell r="A1195">
            <v>2649</v>
          </cell>
        </row>
        <row r="1200">
          <cell r="B1200" t="str">
            <v>CUBIERTAS</v>
          </cell>
        </row>
        <row r="1201">
          <cell r="A1201">
            <v>3001</v>
          </cell>
          <cell r="B1201" t="str">
            <v>Cubierta con Panel Metálico con revestimiento de Poliuretano</v>
          </cell>
          <cell r="C1201" t="str">
            <v>m2</v>
          </cell>
          <cell r="D1201">
            <v>1</v>
          </cell>
          <cell r="E1201">
            <v>29.13</v>
          </cell>
        </row>
        <row r="1202">
          <cell r="A1202">
            <v>3002</v>
          </cell>
          <cell r="B1202" t="str">
            <v>Cubierta de eurolit</v>
          </cell>
          <cell r="C1202" t="str">
            <v>m2</v>
          </cell>
          <cell r="D1202">
            <v>1</v>
          </cell>
          <cell r="E1202">
            <v>16.75</v>
          </cell>
        </row>
        <row r="1203">
          <cell r="A1203">
            <v>3003</v>
          </cell>
          <cell r="B1203" t="str">
            <v>Cubierta de galvalume 0,40 prepintada</v>
          </cell>
          <cell r="C1203" t="str">
            <v>m2</v>
          </cell>
          <cell r="D1203">
            <v>1</v>
          </cell>
          <cell r="E1203">
            <v>19.149999999999999</v>
          </cell>
        </row>
        <row r="1204">
          <cell r="A1204">
            <v>3004</v>
          </cell>
          <cell r="B1204" t="str">
            <v>Cubierta de policarbonato de 6mm Inc. Estructura metálica</v>
          </cell>
          <cell r="C1204" t="str">
            <v>m2</v>
          </cell>
          <cell r="D1204">
            <v>1</v>
          </cell>
          <cell r="E1204">
            <v>48.04</v>
          </cell>
        </row>
        <row r="1205">
          <cell r="A1205">
            <v>3005</v>
          </cell>
          <cell r="B1205" t="str">
            <v>Cubierta teja ondulada de policarbonato e=1mm</v>
          </cell>
          <cell r="C1205" t="str">
            <v>m2</v>
          </cell>
          <cell r="D1205">
            <v>1</v>
          </cell>
          <cell r="E1205">
            <v>25.65</v>
          </cell>
        </row>
        <row r="1206">
          <cell r="A1206">
            <v>3006</v>
          </cell>
          <cell r="B1206" t="str">
            <v>Cubierta de policarbonato e=8mm</v>
          </cell>
          <cell r="C1206" t="str">
            <v>u</v>
          </cell>
          <cell r="D1206">
            <v>1</v>
          </cell>
          <cell r="E1206">
            <v>46.27</v>
          </cell>
        </row>
        <row r="1207">
          <cell r="A1207">
            <v>3007</v>
          </cell>
          <cell r="B1207" t="str">
            <v>Cubierta de teja vidriada</v>
          </cell>
          <cell r="C1207" t="str">
            <v>m2</v>
          </cell>
          <cell r="D1207">
            <v>1</v>
          </cell>
          <cell r="E1207">
            <v>34.380000000000003</v>
          </cell>
        </row>
        <row r="1208">
          <cell r="A1208">
            <v>3008</v>
          </cell>
          <cell r="B1208" t="str">
            <v>Cubierta estipanel AR2000 e=0.40mm</v>
          </cell>
          <cell r="C1208" t="str">
            <v>m2</v>
          </cell>
          <cell r="D1208">
            <v>1</v>
          </cell>
          <cell r="E1208">
            <v>18.23</v>
          </cell>
        </row>
        <row r="1209">
          <cell r="A1209">
            <v>3009</v>
          </cell>
          <cell r="B1209" t="str">
            <v xml:space="preserve">Cubierta eternit </v>
          </cell>
          <cell r="C1209" t="str">
            <v>m2</v>
          </cell>
          <cell r="D1209">
            <v>1</v>
          </cell>
          <cell r="E1209">
            <v>9.34</v>
          </cell>
        </row>
        <row r="1210">
          <cell r="A1210">
            <v>3010</v>
          </cell>
          <cell r="B1210" t="str">
            <v>Cubierta steel panel prepintado 0.45mm</v>
          </cell>
          <cell r="C1210" t="str">
            <v>m2</v>
          </cell>
          <cell r="D1210">
            <v>1</v>
          </cell>
          <cell r="E1210">
            <v>21.25</v>
          </cell>
        </row>
        <row r="1211">
          <cell r="A1211">
            <v>3011</v>
          </cell>
          <cell r="B1211" t="str">
            <v>Cumbrero de fibrocemento</v>
          </cell>
          <cell r="C1211" t="str">
            <v>u</v>
          </cell>
          <cell r="D1211">
            <v>1</v>
          </cell>
          <cell r="E1211">
            <v>4.2300000000000004</v>
          </cell>
        </row>
        <row r="1212">
          <cell r="A1212">
            <v>3012</v>
          </cell>
          <cell r="B1212" t="str">
            <v>Cumbrero galvalume 0,40mm</v>
          </cell>
          <cell r="C1212" t="str">
            <v>m</v>
          </cell>
          <cell r="D1212">
            <v>1</v>
          </cell>
          <cell r="E1212">
            <v>8.81</v>
          </cell>
        </row>
        <row r="1213">
          <cell r="A1213">
            <v>3013</v>
          </cell>
          <cell r="B1213" t="str">
            <v>Domo cristal transp de 60*60 cm e=3mm</v>
          </cell>
          <cell r="C1213" t="str">
            <v>m2</v>
          </cell>
          <cell r="D1213">
            <v>1</v>
          </cell>
          <cell r="E1213">
            <v>179.51</v>
          </cell>
        </row>
        <row r="1214">
          <cell r="A1214">
            <v>3014</v>
          </cell>
          <cell r="B1214" t="str">
            <v>Domo color a escoger 140*140cm e=4mm</v>
          </cell>
          <cell r="C1214" t="str">
            <v>m2</v>
          </cell>
          <cell r="D1214">
            <v>1</v>
          </cell>
          <cell r="E1214">
            <v>149.75</v>
          </cell>
        </row>
        <row r="1215">
          <cell r="A1215">
            <v>3015</v>
          </cell>
          <cell r="B1215" t="str">
            <v>Domo cristal transp de 80*80 cm e=3mm</v>
          </cell>
          <cell r="C1215" t="str">
            <v>m2</v>
          </cell>
          <cell r="D1215">
            <v>1</v>
          </cell>
          <cell r="E1215">
            <v>162.76</v>
          </cell>
        </row>
        <row r="1216">
          <cell r="A1216">
            <v>3016</v>
          </cell>
          <cell r="B1216" t="str">
            <v>Friso de steel panel prepintado e=0,40</v>
          </cell>
          <cell r="C1216" t="str">
            <v>m2</v>
          </cell>
          <cell r="D1216">
            <v>1</v>
          </cell>
          <cell r="E1216">
            <v>19.11</v>
          </cell>
        </row>
        <row r="1217">
          <cell r="A1217">
            <v>3017</v>
          </cell>
          <cell r="B1217" t="str">
            <v>Cubierta de teja asfáltica</v>
          </cell>
          <cell r="C1217" t="str">
            <v>m2</v>
          </cell>
          <cell r="D1217">
            <v>1</v>
          </cell>
          <cell r="E1217">
            <v>22.74</v>
          </cell>
        </row>
        <row r="1218">
          <cell r="A1218">
            <v>3018</v>
          </cell>
          <cell r="B1218" t="str">
            <v>Cubierta traslucida de policarbonato</v>
          </cell>
          <cell r="C1218" t="str">
            <v>m2</v>
          </cell>
          <cell r="D1218">
            <v>1</v>
          </cell>
          <cell r="E1218">
            <v>20.239999999999998</v>
          </cell>
        </row>
        <row r="1219">
          <cell r="A1219">
            <v>3019</v>
          </cell>
          <cell r="B1219" t="str">
            <v>Cubierta metálica tipo teja E=0,40 prepintada</v>
          </cell>
          <cell r="C1219" t="str">
            <v>m2</v>
          </cell>
          <cell r="D1219">
            <v>1</v>
          </cell>
          <cell r="E1219">
            <v>21.8</v>
          </cell>
        </row>
        <row r="1220">
          <cell r="A1220">
            <v>3020</v>
          </cell>
          <cell r="B1220" t="str">
            <v>Policarbonato dampalon alveolar de tres celdas 12mm</v>
          </cell>
          <cell r="C1220" t="str">
            <v>m2</v>
          </cell>
          <cell r="D1220">
            <v>1</v>
          </cell>
          <cell r="E1220">
            <v>54.94</v>
          </cell>
        </row>
        <row r="1221">
          <cell r="A1221">
            <v>3021</v>
          </cell>
          <cell r="B1221" t="str">
            <v>Cubierta de teja y madera 0,40x0,1m</v>
          </cell>
          <cell r="C1221" t="str">
            <v>m2</v>
          </cell>
          <cell r="D1221">
            <v>1</v>
          </cell>
          <cell r="E1221">
            <v>22.67</v>
          </cell>
        </row>
        <row r="1222">
          <cell r="A1222">
            <v>3022</v>
          </cell>
          <cell r="B1222" t="str">
            <v>PLACA GALVALUME MASTER 1000 E=0.40MM Y ACCESORIOS(FLASHING)</v>
          </cell>
          <cell r="C1222" t="str">
            <v>m2</v>
          </cell>
          <cell r="D1222">
            <v>1</v>
          </cell>
          <cell r="E1222">
            <v>25.23</v>
          </cell>
        </row>
        <row r="1223">
          <cell r="A1223">
            <v>3023</v>
          </cell>
          <cell r="B1223" t="str">
            <v xml:space="preserve">Cubierta de policarbonato de 6mm </v>
          </cell>
          <cell r="C1223" t="str">
            <v>m2</v>
          </cell>
          <cell r="D1223">
            <v>1</v>
          </cell>
          <cell r="E1223">
            <v>36.1</v>
          </cell>
        </row>
        <row r="1224">
          <cell r="A1224">
            <v>3024</v>
          </cell>
          <cell r="B1224" t="str">
            <v>Cubierta de lona incluye estructura metalica</v>
          </cell>
          <cell r="C1224" t="str">
            <v>m2</v>
          </cell>
          <cell r="D1224">
            <v>1</v>
          </cell>
          <cell r="E1224">
            <v>66.45</v>
          </cell>
        </row>
        <row r="1225">
          <cell r="A1225">
            <v>3025</v>
          </cell>
          <cell r="B1225" t="str">
            <v>Cubierta de galvalume 0,40 prepintada incluy. Transp. En lancha</v>
          </cell>
          <cell r="C1225" t="str">
            <v>m2</v>
          </cell>
          <cell r="D1225">
            <v>1</v>
          </cell>
          <cell r="E1225">
            <v>22.44</v>
          </cell>
        </row>
        <row r="1226">
          <cell r="A1226">
            <v>3026</v>
          </cell>
          <cell r="B1226" t="str">
            <v>Cubierta steel panel AR200 0,45 mm prepintada</v>
          </cell>
          <cell r="C1226" t="str">
            <v>m2</v>
          </cell>
          <cell r="D1226">
            <v>1</v>
          </cell>
          <cell r="E1226">
            <v>19.47</v>
          </cell>
        </row>
        <row r="1227">
          <cell r="A1227">
            <v>3027</v>
          </cell>
          <cell r="B1227" t="str">
            <v xml:space="preserve">Cubierta de policarbonato opal de 6mm incluye estructura </v>
          </cell>
          <cell r="C1227" t="str">
            <v>m2</v>
          </cell>
          <cell r="D1227">
            <v>1</v>
          </cell>
          <cell r="E1227">
            <v>43.3</v>
          </cell>
        </row>
        <row r="1228">
          <cell r="A1228">
            <v>3028</v>
          </cell>
          <cell r="B1228" t="str">
            <v>Panel inyectado con poliuretano para cubierta de 0,4mm prepintado incluye accesorios</v>
          </cell>
          <cell r="C1228" t="str">
            <v>m2</v>
          </cell>
          <cell r="D1228">
            <v>1</v>
          </cell>
          <cell r="E1228">
            <v>60.95</v>
          </cell>
        </row>
        <row r="1229">
          <cell r="A1229">
            <v>3029</v>
          </cell>
          <cell r="B1229" t="str">
            <v>Cubierta de galvalume curvo e=0,40</v>
          </cell>
          <cell r="C1229" t="str">
            <v>m2</v>
          </cell>
          <cell r="D1229">
            <v>1</v>
          </cell>
          <cell r="E1229">
            <v>21.39</v>
          </cell>
        </row>
        <row r="1230">
          <cell r="A1230">
            <v>3030</v>
          </cell>
          <cell r="B1230" t="str">
            <v>Cubierta de galvalume e=0,40 (aislamiento mineral de roca)</v>
          </cell>
          <cell r="C1230" t="str">
            <v>m2</v>
          </cell>
          <cell r="D1230">
            <v>1</v>
          </cell>
          <cell r="E1230">
            <v>43.14</v>
          </cell>
        </row>
        <row r="1231">
          <cell r="A1231">
            <v>3031</v>
          </cell>
          <cell r="B1231" t="str">
            <v xml:space="preserve">Suministro e instalacion de cubierta metalica tipo sandwich, con aislamiento termico de poliuretano e=0,50mm prepintado ambas caras </v>
          </cell>
          <cell r="C1231" t="str">
            <v>m2</v>
          </cell>
          <cell r="D1231">
            <v>1</v>
          </cell>
          <cell r="E1231">
            <v>58.18</v>
          </cell>
        </row>
        <row r="1232">
          <cell r="A1232">
            <v>3032</v>
          </cell>
          <cell r="B1232" t="str">
            <v>Suministro e instalacion de cumbrero +flashings con recubrimiento e=0,45mm prepintada ambas caras</v>
          </cell>
          <cell r="C1232" t="str">
            <v>m</v>
          </cell>
          <cell r="D1232">
            <v>1</v>
          </cell>
          <cell r="E1232">
            <v>14.69</v>
          </cell>
        </row>
        <row r="1233">
          <cell r="A1233">
            <v>3033</v>
          </cell>
          <cell r="B1233" t="str">
            <v>Cubierta Kubiloctotal de 40 mm (con aislamiento de mineral de roca)</v>
          </cell>
          <cell r="C1233" t="str">
            <v>m2</v>
          </cell>
          <cell r="D1233">
            <v>1</v>
          </cell>
          <cell r="E1233">
            <v>40.46</v>
          </cell>
        </row>
        <row r="1234">
          <cell r="A1234">
            <v>3034</v>
          </cell>
          <cell r="B1234" t="str">
            <v>Panel termoacustico con poliestireno expandido EPS e=0,50mm</v>
          </cell>
          <cell r="C1234" t="str">
            <v>m2</v>
          </cell>
          <cell r="D1234">
            <v>1</v>
          </cell>
          <cell r="E1234">
            <v>21.61</v>
          </cell>
        </row>
        <row r="1235">
          <cell r="A1235">
            <v>3035</v>
          </cell>
          <cell r="B1235" t="str">
            <v>Cubierta de galvalume prepintado  e=0,40 (poliuretano inyectado)</v>
          </cell>
          <cell r="C1235" t="str">
            <v>m2</v>
          </cell>
          <cell r="D1235">
            <v>1</v>
          </cell>
          <cell r="E1235">
            <v>59.61</v>
          </cell>
        </row>
        <row r="1236">
          <cell r="A1236">
            <v>3036</v>
          </cell>
        </row>
        <row r="1237">
          <cell r="A1237">
            <v>3037</v>
          </cell>
        </row>
        <row r="1238">
          <cell r="A1238">
            <v>3038</v>
          </cell>
        </row>
        <row r="1239">
          <cell r="A1239">
            <v>3039</v>
          </cell>
        </row>
        <row r="1244">
          <cell r="B1244" t="str">
            <v>AGUA POTABLE</v>
          </cell>
        </row>
        <row r="1245">
          <cell r="A1245">
            <v>3301</v>
          </cell>
          <cell r="B1245" t="str">
            <v>Acometida de agua potable  1/2"</v>
          </cell>
          <cell r="C1245" t="str">
            <v>u</v>
          </cell>
          <cell r="D1245">
            <v>1</v>
          </cell>
          <cell r="E1245">
            <v>23.87</v>
          </cell>
        </row>
        <row r="1246">
          <cell r="A1246">
            <v>3302</v>
          </cell>
          <cell r="B1246" t="str">
            <v>Acometida de agua potable  3/4"</v>
          </cell>
          <cell r="C1246" t="str">
            <v>u</v>
          </cell>
          <cell r="D1246">
            <v>1</v>
          </cell>
          <cell r="E1246">
            <v>41.52</v>
          </cell>
        </row>
        <row r="1247">
          <cell r="A1247">
            <v>3303</v>
          </cell>
          <cell r="B1247" t="str">
            <v>Bombas de 2HP incluye tanque de 40galones</v>
          </cell>
          <cell r="C1247" t="str">
            <v>u</v>
          </cell>
          <cell r="D1247">
            <v>1</v>
          </cell>
          <cell r="E1247">
            <v>1157.96</v>
          </cell>
        </row>
        <row r="1248">
          <cell r="A1248">
            <v>3304</v>
          </cell>
          <cell r="B1248" t="str">
            <v>CAJA DE Válvula 153mm (6")</v>
          </cell>
          <cell r="C1248" t="str">
            <v>u</v>
          </cell>
          <cell r="D1248">
            <v>1</v>
          </cell>
          <cell r="E1248">
            <v>47.96</v>
          </cell>
        </row>
        <row r="1249">
          <cell r="A1249">
            <v>3305</v>
          </cell>
          <cell r="B1249" t="str">
            <v>Columna de PVC de  3/4"</v>
          </cell>
          <cell r="C1249" t="str">
            <v>m</v>
          </cell>
          <cell r="D1249">
            <v>1</v>
          </cell>
          <cell r="E1249">
            <v>5.27</v>
          </cell>
        </row>
        <row r="1250">
          <cell r="A1250">
            <v>3306</v>
          </cell>
          <cell r="B1250" t="str">
            <v>Construcción y equipamiento de pozo profundo barrenado a mano</v>
          </cell>
          <cell r="C1250" t="str">
            <v>m</v>
          </cell>
          <cell r="D1250">
            <v>1</v>
          </cell>
          <cell r="E1250">
            <v>437.64</v>
          </cell>
        </row>
        <row r="1251">
          <cell r="A1251">
            <v>3307</v>
          </cell>
          <cell r="B1251" t="str">
            <v>Columna de PVC de  1 1/4"</v>
          </cell>
          <cell r="C1251" t="str">
            <v>m</v>
          </cell>
          <cell r="D1251">
            <v>1</v>
          </cell>
          <cell r="E1251">
            <v>10.130000000000001</v>
          </cell>
        </row>
        <row r="1252">
          <cell r="A1252">
            <v>3308</v>
          </cell>
          <cell r="B1252" t="str">
            <v>CAJA DE Válvula 50mm (2")</v>
          </cell>
          <cell r="C1252" t="str">
            <v>u</v>
          </cell>
          <cell r="D1252">
            <v>1</v>
          </cell>
          <cell r="E1252">
            <v>21.5</v>
          </cell>
        </row>
        <row r="1253">
          <cell r="A1253">
            <v>3309</v>
          </cell>
          <cell r="B1253" t="str">
            <v>Columna de PVC de  1/2"</v>
          </cell>
          <cell r="C1253" t="str">
            <v>m</v>
          </cell>
          <cell r="D1253">
            <v>1</v>
          </cell>
          <cell r="E1253">
            <v>4.46</v>
          </cell>
        </row>
        <row r="1254">
          <cell r="A1254">
            <v>3310</v>
          </cell>
          <cell r="B1254" t="str">
            <v>Columna de PVC de 1"</v>
          </cell>
          <cell r="C1254" t="str">
            <v>m</v>
          </cell>
          <cell r="D1254">
            <v>1</v>
          </cell>
          <cell r="E1254">
            <v>8.0500000000000007</v>
          </cell>
        </row>
        <row r="1255">
          <cell r="A1255">
            <v>3311</v>
          </cell>
          <cell r="B1255" t="str">
            <v>Acometida de agua potable  2"</v>
          </cell>
          <cell r="C1255" t="str">
            <v>u</v>
          </cell>
          <cell r="D1255">
            <v>1</v>
          </cell>
          <cell r="E1255">
            <v>96.49</v>
          </cell>
        </row>
        <row r="1256">
          <cell r="A1256">
            <v>3312</v>
          </cell>
          <cell r="B1256" t="str">
            <v>Codo de PVC presión 110mm</v>
          </cell>
          <cell r="C1256" t="str">
            <v>u</v>
          </cell>
          <cell r="D1256">
            <v>1</v>
          </cell>
          <cell r="E1256">
            <v>12.45</v>
          </cell>
        </row>
        <row r="1257">
          <cell r="A1257">
            <v>3313</v>
          </cell>
          <cell r="B1257" t="str">
            <v>TEE de PVC presión 110mm</v>
          </cell>
          <cell r="C1257" t="str">
            <v>u</v>
          </cell>
          <cell r="D1257">
            <v>1</v>
          </cell>
          <cell r="E1257">
            <v>13.14</v>
          </cell>
        </row>
        <row r="1258">
          <cell r="A1258">
            <v>3314</v>
          </cell>
          <cell r="B1258" t="str">
            <v>Sistema de bombeo con dos bombas de 1HP y un tanque hidroneumático de 60gal</v>
          </cell>
          <cell r="C1258" t="str">
            <v>u</v>
          </cell>
          <cell r="D1258">
            <v>1</v>
          </cell>
          <cell r="E1258">
            <v>1274.6099999999999</v>
          </cell>
        </row>
        <row r="1259">
          <cell r="A1259">
            <v>3315</v>
          </cell>
          <cell r="B1259" t="str">
            <v>Bombas de 3HP incluye tanque de 40galones</v>
          </cell>
          <cell r="C1259" t="str">
            <v>u</v>
          </cell>
          <cell r="D1259">
            <v>1</v>
          </cell>
          <cell r="E1259">
            <v>1457.18</v>
          </cell>
        </row>
        <row r="1260">
          <cell r="A1260">
            <v>3316</v>
          </cell>
          <cell r="B1260" t="str">
            <v>Bombas de 5HP incluye tanque de 60galones</v>
          </cell>
          <cell r="C1260" t="str">
            <v>u</v>
          </cell>
          <cell r="D1260">
            <v>1</v>
          </cell>
          <cell r="E1260">
            <v>2359.5</v>
          </cell>
        </row>
        <row r="1261">
          <cell r="A1261">
            <v>3317</v>
          </cell>
          <cell r="B1261" t="str">
            <v>Suministro y colocación de llave de acople raido en jardinerías ø 3/4"</v>
          </cell>
          <cell r="C1261" t="str">
            <v>u</v>
          </cell>
          <cell r="D1261">
            <v>1</v>
          </cell>
          <cell r="E1261">
            <v>30.74</v>
          </cell>
        </row>
        <row r="1262">
          <cell r="A1262">
            <v>3318</v>
          </cell>
          <cell r="B1262" t="str">
            <v>Suministro e instalación de medidor D=1/2" interna</v>
          </cell>
          <cell r="C1262" t="str">
            <v>u</v>
          </cell>
          <cell r="D1262">
            <v>1</v>
          </cell>
          <cell r="E1262">
            <v>77.31</v>
          </cell>
        </row>
        <row r="1263">
          <cell r="A1263">
            <v>3319</v>
          </cell>
          <cell r="B1263" t="str">
            <v>Tapa de boca para cisterna, Tol 1/20 0,6x0,6m</v>
          </cell>
          <cell r="C1263" t="str">
            <v>u</v>
          </cell>
          <cell r="D1263">
            <v>1</v>
          </cell>
          <cell r="E1263">
            <v>25.01</v>
          </cell>
        </row>
        <row r="1264">
          <cell r="A1264">
            <v>3320</v>
          </cell>
          <cell r="B1264" t="str">
            <v>Acometida de AA.PP 1/2"-manguera reforzada</v>
          </cell>
          <cell r="C1264" t="str">
            <v>m</v>
          </cell>
          <cell r="D1264">
            <v>1</v>
          </cell>
          <cell r="E1264">
            <v>3.67</v>
          </cell>
        </row>
        <row r="1265">
          <cell r="A1265">
            <v>3321</v>
          </cell>
          <cell r="B1265" t="str">
            <v>Llave de paso tipo calco 3/4</v>
          </cell>
          <cell r="C1265" t="str">
            <v>u</v>
          </cell>
          <cell r="D1265">
            <v>1</v>
          </cell>
          <cell r="E1265">
            <v>10.87</v>
          </cell>
        </row>
        <row r="1266">
          <cell r="A1266">
            <v>3322</v>
          </cell>
          <cell r="B1266" t="str">
            <v>Llave de pico de bronce</v>
          </cell>
          <cell r="C1266" t="str">
            <v>u</v>
          </cell>
          <cell r="D1266">
            <v>1</v>
          </cell>
          <cell r="E1266">
            <v>9.41</v>
          </cell>
        </row>
        <row r="1267">
          <cell r="A1267">
            <v>3323</v>
          </cell>
          <cell r="B1267" t="str">
            <v>Llaves de Manguera de bronce  D=1/2"</v>
          </cell>
          <cell r="C1267" t="str">
            <v>u</v>
          </cell>
          <cell r="D1267">
            <v>1</v>
          </cell>
          <cell r="E1267">
            <v>8.89</v>
          </cell>
        </row>
        <row r="1268">
          <cell r="A1268">
            <v>3324</v>
          </cell>
          <cell r="B1268" t="str">
            <v>Llave de paso tipo calco 1/2</v>
          </cell>
          <cell r="C1268" t="str">
            <v>u</v>
          </cell>
          <cell r="D1268">
            <v>1</v>
          </cell>
          <cell r="E1268">
            <v>8.01</v>
          </cell>
        </row>
        <row r="1269">
          <cell r="A1269">
            <v>3325</v>
          </cell>
          <cell r="B1269" t="str">
            <v>Llaves de Manguera de bronce  D=3/4"</v>
          </cell>
          <cell r="C1269" t="str">
            <v>u</v>
          </cell>
          <cell r="D1269">
            <v>1</v>
          </cell>
          <cell r="E1269">
            <v>10.23</v>
          </cell>
        </row>
        <row r="1270">
          <cell r="A1270">
            <v>3326</v>
          </cell>
          <cell r="B1270" t="str">
            <v>Acometida de agua potable  1 1/2"</v>
          </cell>
          <cell r="C1270" t="str">
            <v>u</v>
          </cell>
          <cell r="D1270">
            <v>1</v>
          </cell>
          <cell r="E1270">
            <v>70.59</v>
          </cell>
        </row>
        <row r="1271">
          <cell r="A1271">
            <v>3327</v>
          </cell>
          <cell r="B1271" t="str">
            <v xml:space="preserve">Pruebas hidrostáticas </v>
          </cell>
          <cell r="C1271" t="str">
            <v>m</v>
          </cell>
          <cell r="D1271">
            <v>1</v>
          </cell>
          <cell r="E1271">
            <v>0.32</v>
          </cell>
        </row>
        <row r="1272">
          <cell r="A1272">
            <v>3328</v>
          </cell>
          <cell r="B1272" t="str">
            <v>Punto de agua  PVC roscable1  1/2"</v>
          </cell>
          <cell r="C1272" t="str">
            <v>pto</v>
          </cell>
          <cell r="D1272">
            <v>1</v>
          </cell>
          <cell r="E1272">
            <v>52.74</v>
          </cell>
        </row>
        <row r="1273">
          <cell r="A1273">
            <v>3329</v>
          </cell>
          <cell r="B1273" t="str">
            <v>Punto de agua  PVC roscable1  1/4"</v>
          </cell>
          <cell r="C1273" t="str">
            <v>pto</v>
          </cell>
          <cell r="D1273">
            <v>1</v>
          </cell>
          <cell r="E1273">
            <v>34.86</v>
          </cell>
        </row>
        <row r="1274">
          <cell r="A1274">
            <v>3330</v>
          </cell>
          <cell r="B1274" t="str">
            <v>Punto de agua  PVC roscable1"</v>
          </cell>
          <cell r="C1274" t="str">
            <v>pto</v>
          </cell>
          <cell r="D1274">
            <v>1</v>
          </cell>
          <cell r="E1274">
            <v>30.24</v>
          </cell>
        </row>
        <row r="1275">
          <cell r="A1275">
            <v>3331</v>
          </cell>
          <cell r="B1275" t="str">
            <v>Punto de agua  PVC roscable1/2"</v>
          </cell>
          <cell r="C1275" t="str">
            <v>pto</v>
          </cell>
          <cell r="D1275">
            <v>1</v>
          </cell>
          <cell r="E1275">
            <v>18.809999999999999</v>
          </cell>
        </row>
        <row r="1276">
          <cell r="A1276">
            <v>3332</v>
          </cell>
          <cell r="B1276" t="str">
            <v>Punto de agua  PVC roscable3/4"</v>
          </cell>
          <cell r="C1276" t="str">
            <v>pto</v>
          </cell>
          <cell r="D1276">
            <v>1</v>
          </cell>
          <cell r="E1276">
            <v>25.01</v>
          </cell>
        </row>
        <row r="1277">
          <cell r="A1277">
            <v>3333</v>
          </cell>
          <cell r="B1277" t="str">
            <v xml:space="preserve">Punto de agua H.G 1" </v>
          </cell>
          <cell r="C1277" t="str">
            <v>pto</v>
          </cell>
          <cell r="D1277">
            <v>1</v>
          </cell>
          <cell r="E1277">
            <v>36.78</v>
          </cell>
        </row>
        <row r="1278">
          <cell r="A1278">
            <v>3334</v>
          </cell>
          <cell r="B1278" t="str">
            <v xml:space="preserve">Punto de agua H.G 1/2" </v>
          </cell>
          <cell r="C1278" t="str">
            <v>pto</v>
          </cell>
          <cell r="D1278">
            <v>1</v>
          </cell>
          <cell r="E1278">
            <v>25.87</v>
          </cell>
        </row>
        <row r="1279">
          <cell r="A1279">
            <v>3335</v>
          </cell>
          <cell r="B1279" t="str">
            <v xml:space="preserve">Punto de agua H.G 3/4" </v>
          </cell>
          <cell r="C1279" t="str">
            <v>pto</v>
          </cell>
          <cell r="D1279">
            <v>1</v>
          </cell>
          <cell r="E1279">
            <v>32.299999999999997</v>
          </cell>
        </row>
        <row r="1280">
          <cell r="A1280">
            <v>3336</v>
          </cell>
          <cell r="B1280" t="str">
            <v xml:space="preserve">Punto de agua caliente en Cobre 1"                             </v>
          </cell>
          <cell r="C1280" t="str">
            <v>pto</v>
          </cell>
          <cell r="D1280">
            <v>1</v>
          </cell>
          <cell r="E1280">
            <v>67.05</v>
          </cell>
        </row>
        <row r="1281">
          <cell r="A1281">
            <v>3337</v>
          </cell>
          <cell r="B1281" t="str">
            <v xml:space="preserve">Punto de agua caliente en Cobre 1/2"                           </v>
          </cell>
          <cell r="C1281" t="str">
            <v>pto</v>
          </cell>
          <cell r="D1281">
            <v>1</v>
          </cell>
          <cell r="E1281">
            <v>39.340000000000003</v>
          </cell>
        </row>
        <row r="1282">
          <cell r="A1282">
            <v>3338</v>
          </cell>
          <cell r="B1282" t="str">
            <v>Punto de agua caliente en Cobre 3/4"</v>
          </cell>
          <cell r="C1282" t="str">
            <v>pto</v>
          </cell>
          <cell r="D1282">
            <v>1</v>
          </cell>
          <cell r="E1282">
            <v>49.89</v>
          </cell>
        </row>
        <row r="1283">
          <cell r="A1283">
            <v>3339</v>
          </cell>
          <cell r="B1283" t="str">
            <v>Punto de agua caliente PVC hidro 3    1"</v>
          </cell>
          <cell r="C1283" t="str">
            <v>pto</v>
          </cell>
          <cell r="D1283">
            <v>1</v>
          </cell>
          <cell r="E1283">
            <v>28.55</v>
          </cell>
        </row>
        <row r="1284">
          <cell r="A1284">
            <v>3340</v>
          </cell>
          <cell r="B1284" t="str">
            <v>Punto de agua caliente PVC hidro 3    1/2"</v>
          </cell>
          <cell r="C1284" t="str">
            <v>pto</v>
          </cell>
          <cell r="D1284">
            <v>1</v>
          </cell>
          <cell r="E1284">
            <v>14.77</v>
          </cell>
        </row>
        <row r="1285">
          <cell r="A1285">
            <v>3341</v>
          </cell>
          <cell r="B1285" t="str">
            <v>Punto de agua caliente PVC hidro 3    3/4"</v>
          </cell>
          <cell r="C1285" t="str">
            <v>pto</v>
          </cell>
          <cell r="D1285">
            <v>1</v>
          </cell>
          <cell r="E1285">
            <v>17.63</v>
          </cell>
        </row>
        <row r="1286">
          <cell r="A1286">
            <v>3342</v>
          </cell>
          <cell r="B1286" t="str">
            <v>Punto de agua fría en Cobre 1 1/4"</v>
          </cell>
          <cell r="C1286" t="str">
            <v>pto</v>
          </cell>
          <cell r="D1286">
            <v>1</v>
          </cell>
          <cell r="E1286">
            <v>81.83</v>
          </cell>
        </row>
        <row r="1287">
          <cell r="A1287">
            <v>3343</v>
          </cell>
          <cell r="B1287" t="str">
            <v>Punto de agua fría en Cobre 1"</v>
          </cell>
          <cell r="C1287" t="str">
            <v>pto</v>
          </cell>
          <cell r="D1287">
            <v>1</v>
          </cell>
          <cell r="E1287">
            <v>67.05</v>
          </cell>
        </row>
        <row r="1288">
          <cell r="A1288">
            <v>3344</v>
          </cell>
          <cell r="B1288" t="str">
            <v>Punto de agua fría en Cobre 1/2"</v>
          </cell>
          <cell r="C1288" t="str">
            <v xml:space="preserve">pto </v>
          </cell>
          <cell r="D1288">
            <v>1</v>
          </cell>
          <cell r="E1288">
            <v>39.340000000000003</v>
          </cell>
        </row>
        <row r="1289">
          <cell r="A1289">
            <v>3345</v>
          </cell>
          <cell r="B1289" t="str">
            <v>Punto de agua fría en Cobre 3/4"</v>
          </cell>
          <cell r="C1289" t="str">
            <v>pto</v>
          </cell>
          <cell r="D1289">
            <v>1</v>
          </cell>
          <cell r="E1289">
            <v>49.89</v>
          </cell>
        </row>
        <row r="1290">
          <cell r="A1290">
            <v>3346</v>
          </cell>
          <cell r="B1290" t="str">
            <v>Reductor de COBRE 1 " A 1/2"</v>
          </cell>
          <cell r="C1290" t="str">
            <v>u</v>
          </cell>
          <cell r="D1290">
            <v>1</v>
          </cell>
          <cell r="E1290">
            <v>3.56</v>
          </cell>
        </row>
        <row r="1291">
          <cell r="A1291">
            <v>3347</v>
          </cell>
          <cell r="B1291" t="str">
            <v>Reductor de COBRE 1 1/2 " A 3/4"</v>
          </cell>
          <cell r="C1291" t="str">
            <v>u</v>
          </cell>
          <cell r="D1291">
            <v>1</v>
          </cell>
          <cell r="E1291">
            <v>10.11</v>
          </cell>
        </row>
        <row r="1292">
          <cell r="A1292">
            <v>3348</v>
          </cell>
          <cell r="B1292" t="str">
            <v>TEE de PVC presión 200mm</v>
          </cell>
          <cell r="C1292" t="str">
            <v>u</v>
          </cell>
          <cell r="D1292">
            <v>1</v>
          </cell>
          <cell r="E1292">
            <v>83.17</v>
          </cell>
        </row>
        <row r="1293">
          <cell r="A1293">
            <v>3349</v>
          </cell>
          <cell r="B1293" t="str">
            <v>Codo de PVC presión 75mm</v>
          </cell>
          <cell r="C1293" t="str">
            <v>u</v>
          </cell>
          <cell r="D1293">
            <v>1</v>
          </cell>
          <cell r="E1293">
            <v>4.3099999999999996</v>
          </cell>
        </row>
        <row r="1294">
          <cell r="A1294">
            <v>3350</v>
          </cell>
          <cell r="B1294" t="str">
            <v>Tee  reductora de COBRE 1 1/2 A 1/2 "</v>
          </cell>
          <cell r="C1294" t="str">
            <v>u</v>
          </cell>
          <cell r="D1294">
            <v>1</v>
          </cell>
          <cell r="E1294">
            <v>4.8600000000000003</v>
          </cell>
        </row>
        <row r="1295">
          <cell r="A1295">
            <v>3351</v>
          </cell>
          <cell r="B1295" t="str">
            <v>Tee  reductora de COBRE 1 1/4" A 1/2 "</v>
          </cell>
          <cell r="C1295" t="str">
            <v>u</v>
          </cell>
          <cell r="D1295">
            <v>1</v>
          </cell>
          <cell r="E1295">
            <v>4.21</v>
          </cell>
        </row>
        <row r="1296">
          <cell r="A1296">
            <v>3352</v>
          </cell>
          <cell r="B1296" t="str">
            <v>Tee  reductora de COBRE 1" A 3/4 "</v>
          </cell>
          <cell r="C1296" t="str">
            <v>u</v>
          </cell>
          <cell r="D1296">
            <v>1</v>
          </cell>
          <cell r="E1296">
            <v>3.13</v>
          </cell>
        </row>
        <row r="1297">
          <cell r="A1297">
            <v>3353</v>
          </cell>
          <cell r="B1297" t="str">
            <v>Tee  reductora de COBRE 1 1/4" A 3/4 "</v>
          </cell>
          <cell r="C1297" t="str">
            <v>u</v>
          </cell>
          <cell r="D1297">
            <v>1</v>
          </cell>
          <cell r="E1297">
            <v>4.34</v>
          </cell>
        </row>
        <row r="1298">
          <cell r="A1298">
            <v>3354</v>
          </cell>
          <cell r="B1298" t="str">
            <v>Tee reductora 3/4” x 1/2” CU</v>
          </cell>
          <cell r="C1298" t="str">
            <v>u</v>
          </cell>
          <cell r="D1298">
            <v>1</v>
          </cell>
          <cell r="E1298">
            <v>2.54</v>
          </cell>
        </row>
        <row r="1299">
          <cell r="A1299">
            <v>3355</v>
          </cell>
          <cell r="B1299" t="str">
            <v>Reducción HG 1” a 1/2”</v>
          </cell>
          <cell r="C1299" t="str">
            <v>u</v>
          </cell>
          <cell r="D1299">
            <v>1</v>
          </cell>
          <cell r="E1299">
            <v>1.39</v>
          </cell>
        </row>
        <row r="1300">
          <cell r="A1300">
            <v>3356</v>
          </cell>
          <cell r="B1300" t="str">
            <v>Reducción HG 3/4” a 1/2”</v>
          </cell>
          <cell r="C1300" t="str">
            <v>u</v>
          </cell>
          <cell r="D1300">
            <v>1</v>
          </cell>
          <cell r="E1300">
            <v>1.1000000000000001</v>
          </cell>
        </row>
        <row r="1301">
          <cell r="A1301">
            <v>3357</v>
          </cell>
          <cell r="B1301" t="str">
            <v>Reducción HG 1 x 3/4”</v>
          </cell>
          <cell r="C1301" t="str">
            <v>u</v>
          </cell>
          <cell r="D1301">
            <v>1</v>
          </cell>
          <cell r="E1301">
            <v>1.39</v>
          </cell>
        </row>
        <row r="1302">
          <cell r="A1302">
            <v>3358</v>
          </cell>
          <cell r="B1302" t="str">
            <v>Reducción HG 1/2” x 1/4”</v>
          </cell>
          <cell r="C1302" t="str">
            <v>u</v>
          </cell>
          <cell r="D1302">
            <v>1</v>
          </cell>
          <cell r="E1302">
            <v>0.56000000000000005</v>
          </cell>
        </row>
        <row r="1303">
          <cell r="A1303">
            <v>3359</v>
          </cell>
          <cell r="B1303" t="str">
            <v>Reducción HG 1 1/4” a 1”</v>
          </cell>
          <cell r="C1303" t="str">
            <v>u</v>
          </cell>
          <cell r="D1303">
            <v>1</v>
          </cell>
          <cell r="E1303">
            <v>1.22</v>
          </cell>
        </row>
        <row r="1304">
          <cell r="A1304">
            <v>3360</v>
          </cell>
          <cell r="B1304" t="str">
            <v>Reducción HG 1 1/2” a 1/2”</v>
          </cell>
          <cell r="C1304" t="str">
            <v>u</v>
          </cell>
          <cell r="D1304">
            <v>1</v>
          </cell>
          <cell r="E1304">
            <v>1.35</v>
          </cell>
        </row>
        <row r="1305">
          <cell r="A1305">
            <v>3361</v>
          </cell>
          <cell r="B1305" t="str">
            <v>Reducción HG 1 1/2” x 3/4”</v>
          </cell>
          <cell r="C1305" t="str">
            <v>u</v>
          </cell>
          <cell r="D1305">
            <v>1</v>
          </cell>
          <cell r="E1305">
            <v>1.42</v>
          </cell>
        </row>
        <row r="1306">
          <cell r="A1306">
            <v>3362</v>
          </cell>
          <cell r="B1306" t="str">
            <v>Reducción HG 2” x 1/2”</v>
          </cell>
          <cell r="C1306" t="str">
            <v>u</v>
          </cell>
          <cell r="D1306">
            <v>1</v>
          </cell>
          <cell r="E1306">
            <v>8.59</v>
          </cell>
        </row>
        <row r="1307">
          <cell r="A1307">
            <v>3363</v>
          </cell>
          <cell r="B1307" t="str">
            <v>Reductor PVC (presión) CED 40 rosca 1” a 1/2”</v>
          </cell>
          <cell r="C1307" t="str">
            <v>u</v>
          </cell>
          <cell r="D1307">
            <v>1</v>
          </cell>
          <cell r="E1307">
            <v>2.34</v>
          </cell>
        </row>
        <row r="1308">
          <cell r="A1308">
            <v>3364</v>
          </cell>
          <cell r="B1308" t="str">
            <v>Reductor PVC (presión) CED 40 rosca 3/4” a 1/2”</v>
          </cell>
          <cell r="C1308" t="str">
            <v>u</v>
          </cell>
          <cell r="D1308">
            <v>1</v>
          </cell>
          <cell r="E1308">
            <v>1.37</v>
          </cell>
        </row>
        <row r="1309">
          <cell r="A1309">
            <v>3365</v>
          </cell>
          <cell r="B1309" t="str">
            <v>Reductor PVC (presión) CED 40 rosca 1” a 3/4”</v>
          </cell>
          <cell r="C1309" t="str">
            <v>u</v>
          </cell>
          <cell r="D1309">
            <v>1</v>
          </cell>
          <cell r="E1309">
            <v>2.34</v>
          </cell>
        </row>
        <row r="1310">
          <cell r="A1310">
            <v>3366</v>
          </cell>
          <cell r="B1310" t="str">
            <v>Reductor PVC (presión) CED 40 rosca 1 1/2” a 3/4”</v>
          </cell>
          <cell r="C1310" t="str">
            <v>u</v>
          </cell>
          <cell r="D1310">
            <v>1</v>
          </cell>
          <cell r="E1310">
            <v>3.82</v>
          </cell>
        </row>
        <row r="1311">
          <cell r="A1311">
            <v>3367</v>
          </cell>
          <cell r="B1311" t="str">
            <v>Sistema de bombeo con dos bombas de 1HP y un tanque hidroneumático de 40gal</v>
          </cell>
          <cell r="C1311" t="str">
            <v>u</v>
          </cell>
          <cell r="D1311">
            <v>1</v>
          </cell>
          <cell r="E1311">
            <v>1082.25</v>
          </cell>
        </row>
        <row r="1312">
          <cell r="A1312">
            <v>3368</v>
          </cell>
          <cell r="B1312" t="str">
            <v>Tubería cobre tipo M  1 1/2"</v>
          </cell>
          <cell r="C1312" t="str">
            <v>m</v>
          </cell>
          <cell r="D1312">
            <v>1</v>
          </cell>
          <cell r="E1312">
            <v>39.479999999999997</v>
          </cell>
        </row>
        <row r="1313">
          <cell r="A1313">
            <v>3369</v>
          </cell>
          <cell r="B1313" t="str">
            <v>Tubería cobre tipo M  1"</v>
          </cell>
          <cell r="C1313" t="str">
            <v>m</v>
          </cell>
          <cell r="D1313">
            <v>1</v>
          </cell>
          <cell r="E1313">
            <v>21.54</v>
          </cell>
        </row>
        <row r="1314">
          <cell r="A1314">
            <v>3370</v>
          </cell>
          <cell r="B1314" t="str">
            <v>Tubería cobre tipo M  2 1/2"</v>
          </cell>
          <cell r="C1314" t="str">
            <v>m</v>
          </cell>
          <cell r="D1314">
            <v>1</v>
          </cell>
          <cell r="E1314">
            <v>77.05</v>
          </cell>
        </row>
        <row r="1315">
          <cell r="A1315">
            <v>3371</v>
          </cell>
          <cell r="B1315" t="str">
            <v>Tubería cobre tipo M  2"</v>
          </cell>
          <cell r="C1315" t="str">
            <v>m</v>
          </cell>
          <cell r="D1315">
            <v>1</v>
          </cell>
          <cell r="E1315">
            <v>54.89</v>
          </cell>
        </row>
        <row r="1316">
          <cell r="A1316">
            <v>3372</v>
          </cell>
          <cell r="B1316" t="str">
            <v>Tubería cobre tipo M  3"</v>
          </cell>
          <cell r="C1316" t="str">
            <v>m</v>
          </cell>
          <cell r="D1316">
            <v>1</v>
          </cell>
          <cell r="E1316">
            <v>99.13</v>
          </cell>
        </row>
        <row r="1317">
          <cell r="A1317">
            <v>3373</v>
          </cell>
          <cell r="B1317" t="str">
            <v>Tubería cobre tipo M  3/4"</v>
          </cell>
          <cell r="C1317" t="str">
            <v>m</v>
          </cell>
          <cell r="D1317">
            <v>1</v>
          </cell>
          <cell r="E1317">
            <v>19.940000000000001</v>
          </cell>
        </row>
        <row r="1318">
          <cell r="A1318">
            <v>3374</v>
          </cell>
          <cell r="B1318" t="str">
            <v>Tubería cobre tipo M  4"</v>
          </cell>
          <cell r="C1318" t="str">
            <v>m</v>
          </cell>
          <cell r="D1318">
            <v>1</v>
          </cell>
          <cell r="E1318">
            <v>141.41</v>
          </cell>
        </row>
        <row r="1319">
          <cell r="A1319">
            <v>3375</v>
          </cell>
          <cell r="B1319" t="str">
            <v>Tubería cobre tipo M 1 1/4"</v>
          </cell>
          <cell r="C1319" t="str">
            <v>m</v>
          </cell>
          <cell r="D1319">
            <v>1</v>
          </cell>
          <cell r="E1319">
            <v>30.87</v>
          </cell>
        </row>
        <row r="1320">
          <cell r="A1320">
            <v>3376</v>
          </cell>
          <cell r="B1320" t="str">
            <v>Tubería cobre tipo M 1/2"</v>
          </cell>
          <cell r="C1320" t="str">
            <v>m</v>
          </cell>
          <cell r="D1320">
            <v>1</v>
          </cell>
          <cell r="E1320">
            <v>15.25</v>
          </cell>
        </row>
        <row r="1321">
          <cell r="A1321">
            <v>3377</v>
          </cell>
          <cell r="B1321" t="str">
            <v>Tubería de Cobre  D= 2 1/2"  tipo L</v>
          </cell>
          <cell r="C1321" t="str">
            <v>m</v>
          </cell>
          <cell r="D1321">
            <v>1</v>
          </cell>
          <cell r="E1321">
            <v>130.13999999999999</v>
          </cell>
        </row>
        <row r="1322">
          <cell r="A1322">
            <v>3378</v>
          </cell>
          <cell r="B1322" t="str">
            <v>Tubería de Cobre  D=1 1/2" tipo L</v>
          </cell>
          <cell r="C1322" t="str">
            <v>m</v>
          </cell>
          <cell r="D1322">
            <v>1</v>
          </cell>
          <cell r="E1322">
            <v>53.78</v>
          </cell>
        </row>
        <row r="1323">
          <cell r="A1323">
            <v>3379</v>
          </cell>
          <cell r="B1323" t="str">
            <v>Tubería de Cobre  D=1 1/4"  tipo L</v>
          </cell>
          <cell r="C1323" t="str">
            <v>m</v>
          </cell>
          <cell r="D1323">
            <v>1</v>
          </cell>
          <cell r="E1323">
            <v>45.09</v>
          </cell>
        </row>
        <row r="1324">
          <cell r="A1324">
            <v>3380</v>
          </cell>
          <cell r="B1324" t="str">
            <v>Tubería de Cobre  D=1"  tipo L</v>
          </cell>
          <cell r="C1324" t="str">
            <v>m</v>
          </cell>
          <cell r="D1324">
            <v>1</v>
          </cell>
          <cell r="E1324">
            <v>30.93</v>
          </cell>
        </row>
        <row r="1325">
          <cell r="A1325">
            <v>3381</v>
          </cell>
          <cell r="B1325" t="str">
            <v>Tubería de Cobre  D=1/2"  tipo L</v>
          </cell>
          <cell r="C1325" t="str">
            <v>m</v>
          </cell>
          <cell r="D1325">
            <v>1</v>
          </cell>
          <cell r="E1325">
            <v>12.4</v>
          </cell>
        </row>
        <row r="1326">
          <cell r="A1326">
            <v>3382</v>
          </cell>
          <cell r="B1326" t="str">
            <v>Tubería de Cobre  D=2"  tipo L</v>
          </cell>
          <cell r="C1326" t="str">
            <v>m</v>
          </cell>
          <cell r="D1326">
            <v>1</v>
          </cell>
          <cell r="E1326">
            <v>101.35</v>
          </cell>
        </row>
        <row r="1327">
          <cell r="A1327">
            <v>3383</v>
          </cell>
          <cell r="B1327" t="str">
            <v>Tubería de Cobre  D=3"  tipo L</v>
          </cell>
          <cell r="C1327" t="str">
            <v>m</v>
          </cell>
          <cell r="D1327">
            <v>1</v>
          </cell>
          <cell r="E1327">
            <v>125.39</v>
          </cell>
        </row>
        <row r="1328">
          <cell r="A1328">
            <v>3384</v>
          </cell>
          <cell r="B1328" t="str">
            <v>Tubería de Cobre  D=3/4"  tipo L</v>
          </cell>
          <cell r="C1328" t="str">
            <v>m</v>
          </cell>
          <cell r="D1328">
            <v>1</v>
          </cell>
          <cell r="E1328">
            <v>19.940000000000001</v>
          </cell>
        </row>
        <row r="1329">
          <cell r="A1329">
            <v>3385</v>
          </cell>
          <cell r="B1329" t="str">
            <v>Tubo galvanizado ASTM-A53 1/2” x 6 mts.</v>
          </cell>
          <cell r="C1329" t="str">
            <v>m</v>
          </cell>
          <cell r="D1329">
            <v>1</v>
          </cell>
          <cell r="E1329">
            <v>6.74</v>
          </cell>
        </row>
        <row r="1330">
          <cell r="A1330">
            <v>3386</v>
          </cell>
          <cell r="B1330" t="str">
            <v>Tubo galvanizado ASTM-A53 3/4” x 6 mts.</v>
          </cell>
          <cell r="C1330" t="str">
            <v>m</v>
          </cell>
          <cell r="D1330">
            <v>1</v>
          </cell>
          <cell r="E1330">
            <v>8.1</v>
          </cell>
        </row>
        <row r="1331">
          <cell r="A1331">
            <v>3387</v>
          </cell>
          <cell r="B1331" t="str">
            <v>Tubo galvanizado ASTM-A53 1” x 6 mts.</v>
          </cell>
          <cell r="C1331" t="str">
            <v>m</v>
          </cell>
          <cell r="D1331">
            <v>1</v>
          </cell>
          <cell r="E1331">
            <v>11.47</v>
          </cell>
        </row>
        <row r="1332">
          <cell r="A1332">
            <v>3388</v>
          </cell>
          <cell r="B1332" t="str">
            <v>Tubo galvanizado ASTM-A53 1 1/4” x 6 mts.</v>
          </cell>
          <cell r="C1332" t="str">
            <v>m</v>
          </cell>
          <cell r="D1332">
            <v>1</v>
          </cell>
          <cell r="E1332">
            <v>16.68</v>
          </cell>
        </row>
        <row r="1333">
          <cell r="A1333">
            <v>3389</v>
          </cell>
          <cell r="B1333" t="str">
            <v>Tubo galvanizado ASTM-A53 1 1/2” x 6 mts.</v>
          </cell>
          <cell r="C1333" t="str">
            <v>m</v>
          </cell>
          <cell r="D1333">
            <v>1</v>
          </cell>
          <cell r="E1333">
            <v>20.6</v>
          </cell>
        </row>
        <row r="1334">
          <cell r="A1334">
            <v>3390</v>
          </cell>
          <cell r="B1334" t="str">
            <v>Tubo galvanizado ASTM-A53 2” x 6 mts.</v>
          </cell>
          <cell r="C1334" t="str">
            <v>m</v>
          </cell>
          <cell r="D1334">
            <v>1</v>
          </cell>
          <cell r="E1334">
            <v>26.19</v>
          </cell>
        </row>
        <row r="1335">
          <cell r="A1335">
            <v>3391</v>
          </cell>
          <cell r="B1335" t="str">
            <v>Tubería galvanizada 3” x 6 mts. ISO II 3.2 mm.</v>
          </cell>
          <cell r="C1335" t="str">
            <v>m</v>
          </cell>
          <cell r="D1335">
            <v>1</v>
          </cell>
          <cell r="E1335">
            <v>31.52</v>
          </cell>
        </row>
        <row r="1336">
          <cell r="A1336">
            <v>3392</v>
          </cell>
          <cell r="B1336" t="str">
            <v>Tubería galvanizada 4” x 6 mts. ISO II 3.6 mm.</v>
          </cell>
          <cell r="C1336" t="str">
            <v>m</v>
          </cell>
          <cell r="D1336">
            <v>1</v>
          </cell>
          <cell r="E1336">
            <v>41.18</v>
          </cell>
        </row>
        <row r="1337">
          <cell r="A1337">
            <v>3393</v>
          </cell>
          <cell r="B1337" t="str">
            <v>TUBERÍA GALVANIZADA 2 1/2” X 6 MTS. ISO II 3.2 MM.</v>
          </cell>
          <cell r="C1337" t="str">
            <v>m</v>
          </cell>
          <cell r="D1337">
            <v>1</v>
          </cell>
          <cell r="E1337">
            <v>38.299999999999997</v>
          </cell>
        </row>
        <row r="1338">
          <cell r="A1338">
            <v>3394</v>
          </cell>
          <cell r="B1338" t="str">
            <v>Tubería E/C PVC 110mm  0,63MPa</v>
          </cell>
          <cell r="C1338" t="str">
            <v>m</v>
          </cell>
          <cell r="D1338">
            <v>1</v>
          </cell>
          <cell r="E1338">
            <v>8.82</v>
          </cell>
        </row>
        <row r="1339">
          <cell r="A1339">
            <v>3395</v>
          </cell>
          <cell r="B1339" t="str">
            <v>Tubería E/C PVC 110mm  0,8MPa</v>
          </cell>
          <cell r="C1339" t="str">
            <v>m</v>
          </cell>
          <cell r="D1339">
            <v>1</v>
          </cell>
          <cell r="E1339">
            <v>10.57</v>
          </cell>
        </row>
        <row r="1340">
          <cell r="A1340">
            <v>3396</v>
          </cell>
          <cell r="B1340" t="str">
            <v>Tubería E/C PVC 110mm  1,25MPa</v>
          </cell>
          <cell r="C1340" t="str">
            <v>m</v>
          </cell>
          <cell r="D1340">
            <v>1</v>
          </cell>
          <cell r="E1340">
            <v>14.38</v>
          </cell>
        </row>
        <row r="1341">
          <cell r="A1341">
            <v>3397</v>
          </cell>
          <cell r="B1341" t="str">
            <v>Tubería E/C PVC 110mm  1MPa</v>
          </cell>
          <cell r="C1341" t="str">
            <v>m</v>
          </cell>
          <cell r="D1341">
            <v>1</v>
          </cell>
          <cell r="E1341">
            <v>12.92</v>
          </cell>
        </row>
        <row r="1342">
          <cell r="A1342">
            <v>3398</v>
          </cell>
          <cell r="B1342" t="str">
            <v>Tubería E/C PVC 125mm  0,63MPa</v>
          </cell>
          <cell r="C1342" t="str">
            <v>m</v>
          </cell>
          <cell r="D1342">
            <v>1</v>
          </cell>
          <cell r="E1342">
            <v>13.71</v>
          </cell>
        </row>
        <row r="1343">
          <cell r="A1343">
            <v>3399</v>
          </cell>
          <cell r="B1343" t="str">
            <v>Tubería E/C PVC 125mm  0,8MPa</v>
          </cell>
          <cell r="C1343" t="str">
            <v>m</v>
          </cell>
          <cell r="D1343">
            <v>1</v>
          </cell>
          <cell r="E1343">
            <v>15.85</v>
          </cell>
        </row>
        <row r="1344">
          <cell r="A1344">
            <v>3400</v>
          </cell>
          <cell r="B1344" t="str">
            <v>Tubería E/C PVC 125mm  1,25MPa</v>
          </cell>
          <cell r="C1344" t="str">
            <v>m</v>
          </cell>
          <cell r="D1344">
            <v>1</v>
          </cell>
          <cell r="E1344">
            <v>21.08</v>
          </cell>
        </row>
        <row r="1345">
          <cell r="A1345">
            <v>3401</v>
          </cell>
          <cell r="B1345" t="str">
            <v>Tubería E/C PVC 125mm  1MPa</v>
          </cell>
          <cell r="C1345" t="str">
            <v>m</v>
          </cell>
          <cell r="D1345">
            <v>1</v>
          </cell>
          <cell r="E1345">
            <v>18.95</v>
          </cell>
        </row>
        <row r="1346">
          <cell r="A1346">
            <v>3402</v>
          </cell>
          <cell r="B1346" t="str">
            <v>Tubería E/C PVC 140mm  0,63MPa</v>
          </cell>
          <cell r="C1346" t="str">
            <v>m</v>
          </cell>
          <cell r="D1346">
            <v>1</v>
          </cell>
          <cell r="E1346">
            <v>15.38</v>
          </cell>
        </row>
        <row r="1347">
          <cell r="A1347">
            <v>3403</v>
          </cell>
          <cell r="B1347" t="str">
            <v>Tubería E/C PVC 140mm  0,8MPa</v>
          </cell>
          <cell r="C1347" t="str">
            <v>m</v>
          </cell>
          <cell r="D1347">
            <v>1</v>
          </cell>
          <cell r="E1347">
            <v>18.57</v>
          </cell>
        </row>
        <row r="1348">
          <cell r="A1348">
            <v>3404</v>
          </cell>
          <cell r="B1348" t="str">
            <v>Tubería E/C PVC 140mm  1,25MPa</v>
          </cell>
          <cell r="C1348" t="str">
            <v>m</v>
          </cell>
          <cell r="D1348">
            <v>1</v>
          </cell>
          <cell r="E1348">
            <v>27.44</v>
          </cell>
        </row>
        <row r="1349">
          <cell r="A1349">
            <v>3405</v>
          </cell>
          <cell r="B1349" t="str">
            <v>Tubería E/C PVC 140mm  1MPa</v>
          </cell>
          <cell r="C1349" t="str">
            <v>m</v>
          </cell>
          <cell r="D1349">
            <v>1</v>
          </cell>
          <cell r="E1349">
            <v>24.23</v>
          </cell>
        </row>
        <row r="1350">
          <cell r="A1350">
            <v>3406</v>
          </cell>
          <cell r="B1350" t="str">
            <v>Tubería E/C PVC 160mm  0,63MPa</v>
          </cell>
          <cell r="C1350" t="str">
            <v>m</v>
          </cell>
          <cell r="D1350">
            <v>1</v>
          </cell>
          <cell r="E1350">
            <v>19.79</v>
          </cell>
        </row>
        <row r="1351">
          <cell r="A1351">
            <v>3407</v>
          </cell>
          <cell r="B1351" t="str">
            <v>Tubería E/C PVC 160mm  0,8MPa</v>
          </cell>
          <cell r="C1351" t="str">
            <v>m</v>
          </cell>
          <cell r="D1351">
            <v>1</v>
          </cell>
          <cell r="E1351">
            <v>22.35</v>
          </cell>
        </row>
        <row r="1352">
          <cell r="A1352">
            <v>3408</v>
          </cell>
          <cell r="B1352" t="str">
            <v>Tubería E/C PVC 160mm  1,25MPa</v>
          </cell>
          <cell r="C1352" t="str">
            <v>m</v>
          </cell>
          <cell r="D1352">
            <v>1</v>
          </cell>
          <cell r="E1352">
            <v>32.700000000000003</v>
          </cell>
        </row>
        <row r="1353">
          <cell r="A1353">
            <v>3409</v>
          </cell>
          <cell r="B1353" t="str">
            <v>Tubería E/C PVC 160mm  1MPa</v>
          </cell>
          <cell r="C1353" t="str">
            <v>m</v>
          </cell>
          <cell r="D1353">
            <v>1</v>
          </cell>
          <cell r="E1353">
            <v>28.21</v>
          </cell>
        </row>
        <row r="1354">
          <cell r="A1354">
            <v>3410</v>
          </cell>
          <cell r="B1354" t="str">
            <v>Tubería E/C PVC 200mm  0,63MPa</v>
          </cell>
          <cell r="C1354" t="str">
            <v>m</v>
          </cell>
          <cell r="D1354">
            <v>1</v>
          </cell>
          <cell r="E1354">
            <v>28.63</v>
          </cell>
        </row>
        <row r="1355">
          <cell r="A1355">
            <v>3411</v>
          </cell>
          <cell r="B1355" t="str">
            <v>Tubería E/C PVC 200mm  0,8MPa</v>
          </cell>
          <cell r="C1355" t="str">
            <v>m</v>
          </cell>
          <cell r="D1355">
            <v>1</v>
          </cell>
          <cell r="E1355">
            <v>35.93</v>
          </cell>
        </row>
        <row r="1356">
          <cell r="A1356">
            <v>3412</v>
          </cell>
          <cell r="B1356" t="str">
            <v>Tubería E/C PVC 200mm  1,25MPa</v>
          </cell>
          <cell r="C1356" t="str">
            <v>m</v>
          </cell>
          <cell r="D1356">
            <v>1</v>
          </cell>
          <cell r="E1356">
            <v>50.65</v>
          </cell>
        </row>
        <row r="1357">
          <cell r="A1357">
            <v>3413</v>
          </cell>
          <cell r="B1357" t="str">
            <v>Tubería E/C PVC 200mm  1MPa</v>
          </cell>
          <cell r="C1357" t="str">
            <v>m</v>
          </cell>
          <cell r="D1357">
            <v>1</v>
          </cell>
          <cell r="E1357">
            <v>42.95</v>
          </cell>
        </row>
        <row r="1358">
          <cell r="A1358">
            <v>3414</v>
          </cell>
          <cell r="B1358" t="str">
            <v>Tubería E/C PVC 32mm 0,80MPa</v>
          </cell>
          <cell r="C1358" t="str">
            <v>m</v>
          </cell>
          <cell r="D1358">
            <v>1</v>
          </cell>
          <cell r="E1358">
            <v>2.29</v>
          </cell>
        </row>
        <row r="1359">
          <cell r="A1359">
            <v>3415</v>
          </cell>
          <cell r="B1359" t="str">
            <v>Tubería E/C PVC 32mm 1,25MPa</v>
          </cell>
          <cell r="C1359" t="str">
            <v>m</v>
          </cell>
          <cell r="D1359">
            <v>1</v>
          </cell>
          <cell r="E1359">
            <v>2.68</v>
          </cell>
        </row>
        <row r="1360">
          <cell r="A1360">
            <v>3416</v>
          </cell>
          <cell r="B1360" t="str">
            <v>Tubería E/C PVC 40mm 1,25MPa</v>
          </cell>
          <cell r="C1360" t="str">
            <v>m</v>
          </cell>
          <cell r="D1360">
            <v>1</v>
          </cell>
          <cell r="E1360">
            <v>3.62</v>
          </cell>
        </row>
        <row r="1361">
          <cell r="A1361">
            <v>3417</v>
          </cell>
          <cell r="B1361" t="str">
            <v>Tubería E/C PVC 40mm 1MPa</v>
          </cell>
          <cell r="C1361" t="str">
            <v>m</v>
          </cell>
          <cell r="D1361">
            <v>1</v>
          </cell>
          <cell r="E1361">
            <v>3.1</v>
          </cell>
        </row>
        <row r="1362">
          <cell r="A1362">
            <v>3418</v>
          </cell>
          <cell r="B1362" t="str">
            <v>Tubería E/C PVC 50mm  1,25MPa</v>
          </cell>
          <cell r="C1362" t="str">
            <v>m</v>
          </cell>
          <cell r="D1362">
            <v>1</v>
          </cell>
          <cell r="E1362">
            <v>4.51</v>
          </cell>
        </row>
        <row r="1363">
          <cell r="A1363">
            <v>3419</v>
          </cell>
          <cell r="B1363" t="str">
            <v>Tubería E/C PVC 50mm  1MPa</v>
          </cell>
          <cell r="C1363" t="str">
            <v>m</v>
          </cell>
          <cell r="D1363">
            <v>1</v>
          </cell>
          <cell r="E1363">
            <v>4.04</v>
          </cell>
        </row>
        <row r="1364">
          <cell r="A1364">
            <v>3420</v>
          </cell>
          <cell r="B1364" t="str">
            <v>Tubería E/C PVC 50mm 0,8MPa</v>
          </cell>
          <cell r="C1364" t="str">
            <v>m</v>
          </cell>
          <cell r="D1364">
            <v>1</v>
          </cell>
          <cell r="E1364">
            <v>3.85</v>
          </cell>
        </row>
        <row r="1365">
          <cell r="A1365">
            <v>3421</v>
          </cell>
          <cell r="B1365" t="str">
            <v>Tubería E/C PVC 63mm  0,63MPa</v>
          </cell>
          <cell r="C1365" t="str">
            <v>m</v>
          </cell>
          <cell r="D1365">
            <v>1</v>
          </cell>
          <cell r="E1365">
            <v>4.72</v>
          </cell>
        </row>
        <row r="1366">
          <cell r="A1366">
            <v>3422</v>
          </cell>
          <cell r="B1366" t="str">
            <v>Tubería E/C PVC 63mm  0,8MPa</v>
          </cell>
          <cell r="C1366" t="str">
            <v>m</v>
          </cell>
          <cell r="D1366">
            <v>1</v>
          </cell>
          <cell r="E1366">
            <v>5.22</v>
          </cell>
        </row>
        <row r="1367">
          <cell r="A1367">
            <v>3423</v>
          </cell>
          <cell r="B1367" t="str">
            <v>Tubería E/C PVC 63mm  1,25MPa</v>
          </cell>
          <cell r="C1367" t="str">
            <v>m</v>
          </cell>
          <cell r="D1367">
            <v>1</v>
          </cell>
          <cell r="E1367">
            <v>6.61</v>
          </cell>
        </row>
        <row r="1368">
          <cell r="A1368">
            <v>3424</v>
          </cell>
          <cell r="B1368" t="str">
            <v>Tubería E/C PVC 63mm  1MPa</v>
          </cell>
          <cell r="C1368" t="str">
            <v>m</v>
          </cell>
          <cell r="D1368">
            <v>1</v>
          </cell>
          <cell r="E1368">
            <v>5.75</v>
          </cell>
        </row>
        <row r="1369">
          <cell r="A1369">
            <v>3425</v>
          </cell>
          <cell r="B1369" t="str">
            <v>Tubería E/C PVC 75mm  0,8MPa</v>
          </cell>
          <cell r="C1369" t="str">
            <v>m</v>
          </cell>
          <cell r="D1369">
            <v>1</v>
          </cell>
          <cell r="E1369">
            <v>5.92</v>
          </cell>
        </row>
        <row r="1370">
          <cell r="A1370">
            <v>3426</v>
          </cell>
          <cell r="B1370" t="str">
            <v>Tubería E/C PVC 75mm 0,63MPa</v>
          </cell>
          <cell r="C1370" t="str">
            <v>m</v>
          </cell>
          <cell r="D1370">
            <v>1</v>
          </cell>
          <cell r="E1370">
            <v>5.43</v>
          </cell>
        </row>
        <row r="1371">
          <cell r="A1371">
            <v>3427</v>
          </cell>
          <cell r="B1371" t="str">
            <v>Tubería E/C PVC 90mm  0,63MPa</v>
          </cell>
          <cell r="C1371" t="str">
            <v>m</v>
          </cell>
          <cell r="D1371">
            <v>1</v>
          </cell>
          <cell r="E1371">
            <v>6.91</v>
          </cell>
        </row>
        <row r="1372">
          <cell r="A1372">
            <v>3428</v>
          </cell>
          <cell r="B1372" t="str">
            <v>Tubería E/C PVC 90mm  0,8MPa</v>
          </cell>
          <cell r="C1372" t="str">
            <v>m</v>
          </cell>
          <cell r="D1372">
            <v>1</v>
          </cell>
          <cell r="E1372">
            <v>8.19</v>
          </cell>
        </row>
        <row r="1373">
          <cell r="A1373">
            <v>3429</v>
          </cell>
          <cell r="B1373" t="str">
            <v>Tubería E/C PVC 90mm  1,25MPa</v>
          </cell>
          <cell r="C1373" t="str">
            <v>m</v>
          </cell>
          <cell r="D1373">
            <v>1</v>
          </cell>
          <cell r="E1373">
            <v>11.08</v>
          </cell>
        </row>
        <row r="1374">
          <cell r="A1374">
            <v>3430</v>
          </cell>
          <cell r="B1374" t="str">
            <v>Tubería E/C PVC 90mm  1MPa</v>
          </cell>
          <cell r="C1374" t="str">
            <v>m</v>
          </cell>
          <cell r="D1374">
            <v>1</v>
          </cell>
          <cell r="E1374">
            <v>9.26</v>
          </cell>
        </row>
        <row r="1375">
          <cell r="A1375">
            <v>3431</v>
          </cell>
          <cell r="B1375" t="str">
            <v>Tubería PVC hidro 3  1 1/2"</v>
          </cell>
          <cell r="C1375" t="str">
            <v>m</v>
          </cell>
          <cell r="D1375">
            <v>1</v>
          </cell>
          <cell r="E1375">
            <v>9.33</v>
          </cell>
        </row>
        <row r="1376">
          <cell r="A1376">
            <v>3432</v>
          </cell>
          <cell r="B1376" t="str">
            <v>Tubería PVC hidro 3  1 1/4"</v>
          </cell>
          <cell r="C1376" t="str">
            <v>m</v>
          </cell>
          <cell r="D1376">
            <v>1</v>
          </cell>
          <cell r="E1376">
            <v>6.64</v>
          </cell>
        </row>
        <row r="1377">
          <cell r="A1377">
            <v>3433</v>
          </cell>
          <cell r="B1377" t="str">
            <v>Tubería PVC hidro 3  1"</v>
          </cell>
          <cell r="C1377" t="str">
            <v>m</v>
          </cell>
          <cell r="D1377">
            <v>1</v>
          </cell>
          <cell r="E1377">
            <v>4.1399999999999997</v>
          </cell>
        </row>
        <row r="1378">
          <cell r="A1378">
            <v>3434</v>
          </cell>
          <cell r="B1378" t="str">
            <v>Tubería PVC hidro 3  1/2"</v>
          </cell>
          <cell r="C1378" t="str">
            <v>m</v>
          </cell>
          <cell r="D1378">
            <v>1</v>
          </cell>
          <cell r="E1378">
            <v>2.0099999999999998</v>
          </cell>
        </row>
        <row r="1379">
          <cell r="A1379">
            <v>3435</v>
          </cell>
          <cell r="B1379" t="str">
            <v>Tubería PVC hidro 3  2"</v>
          </cell>
          <cell r="C1379" t="str">
            <v>m</v>
          </cell>
          <cell r="D1379">
            <v>1</v>
          </cell>
          <cell r="E1379">
            <v>11.85</v>
          </cell>
        </row>
        <row r="1380">
          <cell r="A1380">
            <v>3436</v>
          </cell>
          <cell r="B1380" t="str">
            <v>Tubería PVC hidro 3  3/4"</v>
          </cell>
          <cell r="C1380" t="str">
            <v>m</v>
          </cell>
          <cell r="D1380">
            <v>1</v>
          </cell>
          <cell r="E1380">
            <v>2.66</v>
          </cell>
        </row>
        <row r="1381">
          <cell r="A1381">
            <v>3437</v>
          </cell>
          <cell r="B1381" t="str">
            <v>Tubería PVC roscable  1 1/2"</v>
          </cell>
          <cell r="C1381" t="str">
            <v>m</v>
          </cell>
          <cell r="D1381">
            <v>1</v>
          </cell>
          <cell r="E1381">
            <v>10.56</v>
          </cell>
        </row>
        <row r="1382">
          <cell r="A1382">
            <v>3438</v>
          </cell>
          <cell r="B1382" t="str">
            <v>Tubería PVC roscable  2"</v>
          </cell>
          <cell r="C1382" t="str">
            <v>m</v>
          </cell>
          <cell r="D1382">
            <v>1</v>
          </cell>
          <cell r="E1382">
            <v>12.83</v>
          </cell>
        </row>
        <row r="1383">
          <cell r="A1383">
            <v>3439</v>
          </cell>
          <cell r="B1383" t="str">
            <v>Tubería PVC roscable 1 1/4"</v>
          </cell>
          <cell r="C1383" t="str">
            <v>m</v>
          </cell>
          <cell r="D1383">
            <v>1</v>
          </cell>
          <cell r="E1383">
            <v>8.32</v>
          </cell>
        </row>
        <row r="1384">
          <cell r="A1384">
            <v>3440</v>
          </cell>
          <cell r="B1384" t="str">
            <v>Tubería PVC roscable 1"</v>
          </cell>
          <cell r="C1384" t="str">
            <v>m</v>
          </cell>
          <cell r="D1384">
            <v>1</v>
          </cell>
          <cell r="E1384">
            <v>6.03</v>
          </cell>
        </row>
        <row r="1385">
          <cell r="A1385">
            <v>3441</v>
          </cell>
          <cell r="B1385" t="str">
            <v>Tubería PVC roscable 1/2"</v>
          </cell>
          <cell r="C1385" t="str">
            <v>m</v>
          </cell>
          <cell r="D1385">
            <v>1</v>
          </cell>
          <cell r="E1385">
            <v>2.81</v>
          </cell>
        </row>
        <row r="1386">
          <cell r="A1386">
            <v>3442</v>
          </cell>
          <cell r="B1386" t="str">
            <v>Tubería PVC roscable 3/4"</v>
          </cell>
          <cell r="C1386" t="str">
            <v>m</v>
          </cell>
          <cell r="D1386">
            <v>1</v>
          </cell>
          <cell r="E1386">
            <v>3.53</v>
          </cell>
        </row>
        <row r="1387">
          <cell r="A1387">
            <v>3443</v>
          </cell>
          <cell r="B1387" t="str">
            <v>TUB u-PVC UZ   50mm X 6m 0,80MPa(116psi)</v>
          </cell>
          <cell r="C1387" t="str">
            <v>m</v>
          </cell>
          <cell r="D1387">
            <v>1</v>
          </cell>
          <cell r="E1387">
            <v>3.25</v>
          </cell>
        </row>
        <row r="1388">
          <cell r="A1388">
            <v>3444</v>
          </cell>
          <cell r="B1388" t="str">
            <v>TUB u-PVC UZ   50mm X 6m 1,00Mpa(145psi)</v>
          </cell>
          <cell r="C1388" t="str">
            <v>m</v>
          </cell>
          <cell r="D1388">
            <v>1</v>
          </cell>
          <cell r="E1388">
            <v>3.61</v>
          </cell>
        </row>
        <row r="1389">
          <cell r="A1389">
            <v>3445</v>
          </cell>
          <cell r="B1389" t="str">
            <v>TUB u-PVC UZ   50mm X 6m 1,25MPa(181psi)</v>
          </cell>
          <cell r="C1389" t="str">
            <v>m</v>
          </cell>
          <cell r="D1389">
            <v>1</v>
          </cell>
          <cell r="E1389">
            <v>4.51</v>
          </cell>
        </row>
        <row r="1390">
          <cell r="A1390">
            <v>3446</v>
          </cell>
          <cell r="B1390" t="str">
            <v>TUB u-PVC UZ   63mm X 6m 0,80MPa(116psi)</v>
          </cell>
          <cell r="C1390" t="str">
            <v>m</v>
          </cell>
          <cell r="D1390">
            <v>1</v>
          </cell>
          <cell r="E1390">
            <v>4.4000000000000004</v>
          </cell>
        </row>
        <row r="1391">
          <cell r="A1391">
            <v>3447</v>
          </cell>
          <cell r="B1391" t="str">
            <v>TUB u-PVC UZ   63mm X 6m 1,00MPa(145psi)</v>
          </cell>
          <cell r="C1391" t="str">
            <v>m</v>
          </cell>
          <cell r="D1391">
            <v>1</v>
          </cell>
          <cell r="E1391">
            <v>4.92</v>
          </cell>
        </row>
        <row r="1392">
          <cell r="A1392">
            <v>3448</v>
          </cell>
          <cell r="B1392" t="str">
            <v>TUB u-PVC UZ   63mm X 6m 1,25MPa(181psi)</v>
          </cell>
          <cell r="C1392" t="str">
            <v>m</v>
          </cell>
          <cell r="D1392">
            <v>1</v>
          </cell>
          <cell r="E1392">
            <v>5.79</v>
          </cell>
        </row>
        <row r="1393">
          <cell r="A1393">
            <v>3449</v>
          </cell>
          <cell r="B1393" t="str">
            <v>TUB u-PVC UZ   63mm X 6m 1,60MPa(232psi)</v>
          </cell>
          <cell r="C1393" t="str">
            <v>m</v>
          </cell>
          <cell r="D1393">
            <v>1</v>
          </cell>
          <cell r="E1393">
            <v>6.11</v>
          </cell>
        </row>
        <row r="1394">
          <cell r="A1394">
            <v>3450</v>
          </cell>
          <cell r="B1394" t="str">
            <v>TUB u-PVC UZ   75mm X 6m 0,63MPa(  91psi)</v>
          </cell>
          <cell r="C1394" t="str">
            <v>m</v>
          </cell>
          <cell r="D1394">
            <v>1</v>
          </cell>
          <cell r="E1394">
            <v>4.74</v>
          </cell>
        </row>
        <row r="1395">
          <cell r="A1395">
            <v>3451</v>
          </cell>
          <cell r="B1395" t="str">
            <v>TUB u-PVC UZ   75mm X 6m 0,80MPa(116psi)</v>
          </cell>
          <cell r="C1395" t="str">
            <v>m</v>
          </cell>
          <cell r="D1395">
            <v>1</v>
          </cell>
          <cell r="E1395">
            <v>5.72</v>
          </cell>
        </row>
        <row r="1396">
          <cell r="A1396">
            <v>3452</v>
          </cell>
          <cell r="B1396" t="str">
            <v>TUB u-PVC UZ   75mm X 6m 1,00Mpa(145psi)</v>
          </cell>
          <cell r="C1396" t="str">
            <v>m</v>
          </cell>
          <cell r="D1396">
            <v>1</v>
          </cell>
          <cell r="E1396">
            <v>6.79</v>
          </cell>
        </row>
        <row r="1397">
          <cell r="A1397">
            <v>3453</v>
          </cell>
          <cell r="B1397" t="str">
            <v>TUB u-PVC UZ   75mm X 6m 1,25MPa(181psi)</v>
          </cell>
          <cell r="C1397" t="str">
            <v>m</v>
          </cell>
          <cell r="D1397">
            <v>1</v>
          </cell>
          <cell r="E1397">
            <v>8.31</v>
          </cell>
        </row>
        <row r="1398">
          <cell r="A1398">
            <v>3454</v>
          </cell>
          <cell r="B1398" t="str">
            <v>TUB u-PVC UZ   90mm X 6m 0,63MPa(  91psi)</v>
          </cell>
          <cell r="C1398" t="str">
            <v>m</v>
          </cell>
          <cell r="D1398">
            <v>1</v>
          </cell>
          <cell r="E1398">
            <v>6.36</v>
          </cell>
        </row>
        <row r="1399">
          <cell r="A1399">
            <v>3455</v>
          </cell>
          <cell r="B1399" t="str">
            <v>TUB u-PVC UZ   90mm X 6m 0,80MPa(116psi)</v>
          </cell>
          <cell r="C1399" t="str">
            <v>m</v>
          </cell>
          <cell r="D1399">
            <v>1</v>
          </cell>
          <cell r="E1399">
            <v>7.45</v>
          </cell>
        </row>
        <row r="1400">
          <cell r="A1400">
            <v>3456</v>
          </cell>
          <cell r="B1400" t="str">
            <v>TUB u-PVC UZ   90mm X 6m 1,00Mpa(145psi)</v>
          </cell>
          <cell r="C1400" t="str">
            <v>m</v>
          </cell>
          <cell r="D1400">
            <v>1</v>
          </cell>
          <cell r="E1400">
            <v>9.14</v>
          </cell>
        </row>
        <row r="1401">
          <cell r="A1401">
            <v>3457</v>
          </cell>
          <cell r="B1401" t="str">
            <v>TUB u-PVC UZ   90mm X 6m 1,25MPa(181psi)</v>
          </cell>
          <cell r="C1401" t="str">
            <v>m</v>
          </cell>
          <cell r="D1401">
            <v>1</v>
          </cell>
          <cell r="E1401">
            <v>10.53</v>
          </cell>
        </row>
        <row r="1402">
          <cell r="A1402">
            <v>3458</v>
          </cell>
          <cell r="B1402" t="str">
            <v>TUB u-PVC UZ   90mm X 6m 1,60MPa(232psi)</v>
          </cell>
          <cell r="C1402" t="str">
            <v>m</v>
          </cell>
          <cell r="D1402">
            <v>1</v>
          </cell>
          <cell r="E1402">
            <v>12.21</v>
          </cell>
        </row>
        <row r="1403">
          <cell r="A1403">
            <v>3459</v>
          </cell>
          <cell r="B1403" t="str">
            <v>TUB u-PVC UZ 110mm X 6m 0,63MPa(  91psi)</v>
          </cell>
          <cell r="C1403" t="str">
            <v>m</v>
          </cell>
          <cell r="D1403">
            <v>1</v>
          </cell>
          <cell r="E1403">
            <v>8.8800000000000008</v>
          </cell>
        </row>
        <row r="1404">
          <cell r="A1404">
            <v>3460</v>
          </cell>
          <cell r="B1404" t="str">
            <v>TUB u-PVC UZ 110mm X 6m 0,80MPa(116psi)</v>
          </cell>
          <cell r="C1404" t="str">
            <v>m</v>
          </cell>
          <cell r="D1404">
            <v>1</v>
          </cell>
          <cell r="E1404">
            <v>10.48</v>
          </cell>
        </row>
        <row r="1405">
          <cell r="A1405">
            <v>3461</v>
          </cell>
          <cell r="B1405" t="str">
            <v>TUB u-PVC UZ 110mm X 6m 1,00Mpa(145psi)</v>
          </cell>
          <cell r="C1405" t="str">
            <v>m</v>
          </cell>
          <cell r="D1405">
            <v>1</v>
          </cell>
          <cell r="E1405">
            <v>12.94</v>
          </cell>
        </row>
        <row r="1406">
          <cell r="A1406">
            <v>3462</v>
          </cell>
          <cell r="B1406" t="str">
            <v>TUB u-PVC UZ 110mm X 6m 1,25MPa(181psi)</v>
          </cell>
          <cell r="C1406" t="str">
            <v>m</v>
          </cell>
          <cell r="D1406">
            <v>1</v>
          </cell>
          <cell r="E1406">
            <v>14.78</v>
          </cell>
        </row>
        <row r="1407">
          <cell r="A1407">
            <v>3463</v>
          </cell>
          <cell r="B1407" t="str">
            <v>TUB u-PVC UZ 110mm X 6m 1,60MPa(232psi)</v>
          </cell>
          <cell r="C1407" t="str">
            <v>m</v>
          </cell>
          <cell r="D1407">
            <v>1</v>
          </cell>
          <cell r="E1407">
            <v>18.8</v>
          </cell>
        </row>
        <row r="1408">
          <cell r="A1408">
            <v>3464</v>
          </cell>
          <cell r="B1408" t="str">
            <v>TUB u-PVC UZ 160mm X 6m 0,63MPa(  91psi)</v>
          </cell>
          <cell r="C1408" t="str">
            <v>m</v>
          </cell>
          <cell r="D1408">
            <v>1</v>
          </cell>
          <cell r="E1408">
            <v>19.05</v>
          </cell>
        </row>
        <row r="1409">
          <cell r="A1409">
            <v>3465</v>
          </cell>
          <cell r="B1409" t="str">
            <v>TUB u-PVC UZ 160mm X 6m 0,80MPa(116psi)</v>
          </cell>
          <cell r="C1409" t="str">
            <v>m</v>
          </cell>
          <cell r="D1409">
            <v>1</v>
          </cell>
          <cell r="E1409">
            <v>23.21</v>
          </cell>
        </row>
        <row r="1410">
          <cell r="A1410">
            <v>3466</v>
          </cell>
          <cell r="B1410" t="str">
            <v>TUB u-PVC UZ 160mm X 6m 1,00Mpa(145psi)</v>
          </cell>
          <cell r="C1410" t="str">
            <v>m</v>
          </cell>
          <cell r="D1410">
            <v>1</v>
          </cell>
          <cell r="E1410">
            <v>30.01</v>
          </cell>
        </row>
        <row r="1411">
          <cell r="A1411">
            <v>3467</v>
          </cell>
          <cell r="B1411" t="str">
            <v>TUB u-PVC UZ 160mm X 6m 1,25MPa(181psi)</v>
          </cell>
          <cell r="C1411" t="str">
            <v>m</v>
          </cell>
          <cell r="D1411">
            <v>1</v>
          </cell>
          <cell r="E1411">
            <v>34.79</v>
          </cell>
        </row>
        <row r="1412">
          <cell r="A1412">
            <v>3468</v>
          </cell>
          <cell r="B1412" t="str">
            <v>TUB u-PVC UZ 160mm X 6m 1,60MPa(232psi)</v>
          </cell>
          <cell r="C1412" t="str">
            <v>m</v>
          </cell>
          <cell r="D1412">
            <v>1</v>
          </cell>
          <cell r="E1412">
            <v>40.950000000000003</v>
          </cell>
        </row>
        <row r="1413">
          <cell r="A1413">
            <v>3469</v>
          </cell>
          <cell r="B1413" t="str">
            <v>TUB u-PVC UZ 200mm X 6m 0,63MPa(  91psi)</v>
          </cell>
          <cell r="C1413" t="str">
            <v>m</v>
          </cell>
          <cell r="D1413">
            <v>1</v>
          </cell>
          <cell r="E1413">
            <v>30.4</v>
          </cell>
        </row>
        <row r="1414">
          <cell r="A1414">
            <v>3470</v>
          </cell>
          <cell r="B1414" t="str">
            <v>TUB u-PVC UZ 200mm X 6m 0,80MPa(116psi)</v>
          </cell>
          <cell r="C1414" t="str">
            <v>m</v>
          </cell>
          <cell r="D1414">
            <v>1</v>
          </cell>
          <cell r="E1414">
            <v>37.369999999999997</v>
          </cell>
        </row>
        <row r="1415">
          <cell r="A1415">
            <v>3471</v>
          </cell>
          <cell r="B1415" t="str">
            <v>TUB u-PVC UZ 200mm X 6m 1,00Mpa(145psi)</v>
          </cell>
          <cell r="C1415" t="str">
            <v>m</v>
          </cell>
          <cell r="D1415">
            <v>1</v>
          </cell>
          <cell r="E1415">
            <v>44.42</v>
          </cell>
        </row>
        <row r="1416">
          <cell r="A1416">
            <v>3472</v>
          </cell>
          <cell r="B1416" t="str">
            <v>TUB u-PVC UZ 200mm X 6m 1,25MPa(181psi)</v>
          </cell>
          <cell r="C1416" t="str">
            <v>m</v>
          </cell>
          <cell r="D1416">
            <v>1</v>
          </cell>
          <cell r="E1416">
            <v>55.11</v>
          </cell>
        </row>
        <row r="1417">
          <cell r="A1417">
            <v>3473</v>
          </cell>
          <cell r="B1417" t="str">
            <v>TUB u-PVC UZ 200mm X 6m 1,60MPa(232psi)</v>
          </cell>
          <cell r="C1417" t="str">
            <v>m</v>
          </cell>
          <cell r="D1417">
            <v>1</v>
          </cell>
          <cell r="E1417">
            <v>68.14</v>
          </cell>
        </row>
        <row r="1418">
          <cell r="A1418">
            <v>3474</v>
          </cell>
          <cell r="B1418" t="str">
            <v>TUB u-PVC UZ 250mm X 6m 0,63MPa(  91psi)</v>
          </cell>
          <cell r="C1418" t="str">
            <v>m</v>
          </cell>
          <cell r="D1418">
            <v>1</v>
          </cell>
          <cell r="E1418">
            <v>52.71</v>
          </cell>
        </row>
        <row r="1419">
          <cell r="A1419">
            <v>3475</v>
          </cell>
          <cell r="B1419" t="str">
            <v>TUB u-PVC UZ 250mm X 6m 0,80MPa(116psi)</v>
          </cell>
          <cell r="C1419" t="str">
            <v>m</v>
          </cell>
          <cell r="D1419">
            <v>1</v>
          </cell>
          <cell r="E1419">
            <v>63.03</v>
          </cell>
        </row>
        <row r="1420">
          <cell r="A1420">
            <v>3476</v>
          </cell>
          <cell r="B1420" t="str">
            <v>TUB u-PVC UZ 250mm X 6m 1,00Mpa(145psi)</v>
          </cell>
          <cell r="C1420" t="str">
            <v>m</v>
          </cell>
          <cell r="D1420">
            <v>1</v>
          </cell>
          <cell r="E1420">
            <v>74.63</v>
          </cell>
        </row>
        <row r="1421">
          <cell r="A1421">
            <v>3477</v>
          </cell>
          <cell r="B1421" t="str">
            <v>TUB u-PVC UZ 250mm X 6m 1,25MPa(181psi)</v>
          </cell>
          <cell r="C1421" t="str">
            <v>m</v>
          </cell>
          <cell r="D1421">
            <v>1</v>
          </cell>
          <cell r="E1421">
            <v>91.14</v>
          </cell>
        </row>
        <row r="1422">
          <cell r="A1422">
            <v>3478</v>
          </cell>
          <cell r="B1422" t="str">
            <v>TUB u-PVC UZ 250mm X 6m 1,60MPa(232psi)</v>
          </cell>
          <cell r="C1422" t="str">
            <v>m</v>
          </cell>
          <cell r="D1422">
            <v>1</v>
          </cell>
          <cell r="E1422">
            <v>103.47</v>
          </cell>
        </row>
        <row r="1423">
          <cell r="A1423">
            <v>3479</v>
          </cell>
          <cell r="B1423" t="str">
            <v>TUB u-PVC UZ 315mm X 6m 0,63MPa(  91psi)</v>
          </cell>
          <cell r="C1423" t="str">
            <v>m</v>
          </cell>
          <cell r="D1423">
            <v>1</v>
          </cell>
          <cell r="E1423">
            <v>83.91</v>
          </cell>
        </row>
        <row r="1424">
          <cell r="A1424">
            <v>3480</v>
          </cell>
          <cell r="B1424" t="str">
            <v>TUB u-PVC UZ 315mm X 6m 0,80MPa(116psi)</v>
          </cell>
          <cell r="C1424" t="str">
            <v>m</v>
          </cell>
          <cell r="D1424">
            <v>1</v>
          </cell>
          <cell r="E1424">
            <v>102.23</v>
          </cell>
        </row>
        <row r="1425">
          <cell r="A1425">
            <v>3481</v>
          </cell>
          <cell r="B1425" t="str">
            <v>TUB u-PVC UZ 315mm X 6m 1,00Mpa(145psi)</v>
          </cell>
          <cell r="C1425" t="str">
            <v>m</v>
          </cell>
          <cell r="D1425">
            <v>1</v>
          </cell>
          <cell r="E1425">
            <v>121.71</v>
          </cell>
        </row>
        <row r="1426">
          <cell r="A1426">
            <v>3482</v>
          </cell>
          <cell r="B1426" t="str">
            <v>TUB u-PVC UZ 315mm X 6m 1,25MPa(181psi)</v>
          </cell>
          <cell r="C1426" t="str">
            <v>m</v>
          </cell>
          <cell r="D1426">
            <v>1</v>
          </cell>
          <cell r="E1426">
            <v>317.29000000000002</v>
          </cell>
        </row>
        <row r="1427">
          <cell r="A1427">
            <v>3483</v>
          </cell>
          <cell r="B1427" t="str">
            <v>TUB u-PVC UZ 315mm X 6m 1,60MPa(232psi)</v>
          </cell>
          <cell r="C1427" t="str">
            <v>m</v>
          </cell>
          <cell r="D1427">
            <v>1</v>
          </cell>
          <cell r="E1427">
            <v>190.13</v>
          </cell>
        </row>
        <row r="1428">
          <cell r="A1428">
            <v>3484</v>
          </cell>
          <cell r="B1428" t="str">
            <v>Válvula check bridada diam 2 1/2"</v>
          </cell>
          <cell r="C1428" t="str">
            <v>u</v>
          </cell>
          <cell r="D1428">
            <v>1</v>
          </cell>
          <cell r="E1428">
            <v>423.21</v>
          </cell>
        </row>
        <row r="1429">
          <cell r="A1429">
            <v>3485</v>
          </cell>
          <cell r="B1429" t="str">
            <v>Válvula check bridada diam 3"</v>
          </cell>
          <cell r="C1429" t="str">
            <v>u</v>
          </cell>
          <cell r="D1429">
            <v>1</v>
          </cell>
        </row>
        <row r="1430">
          <cell r="A1430">
            <v>3486</v>
          </cell>
          <cell r="B1430" t="str">
            <v>Válvula check bridada diam 4"</v>
          </cell>
          <cell r="C1430" t="str">
            <v>u</v>
          </cell>
          <cell r="D1430">
            <v>1</v>
          </cell>
        </row>
        <row r="1431">
          <cell r="A1431">
            <v>3487</v>
          </cell>
          <cell r="B1431" t="str">
            <v>Válvula check bridada diam 6"</v>
          </cell>
          <cell r="C1431" t="str">
            <v>u</v>
          </cell>
          <cell r="D1431">
            <v>1</v>
          </cell>
          <cell r="E1431">
            <v>1157.01</v>
          </cell>
        </row>
        <row r="1432">
          <cell r="A1432">
            <v>3488</v>
          </cell>
          <cell r="B1432" t="str">
            <v>Válvula check roscada diam 1 1/2"</v>
          </cell>
          <cell r="C1432" t="str">
            <v>u</v>
          </cell>
          <cell r="D1432">
            <v>1</v>
          </cell>
          <cell r="E1432">
            <v>43.74</v>
          </cell>
        </row>
        <row r="1433">
          <cell r="A1433">
            <v>3489</v>
          </cell>
          <cell r="B1433" t="str">
            <v>Válvula check roscada diam 1 1/4"</v>
          </cell>
          <cell r="C1433" t="str">
            <v>u</v>
          </cell>
          <cell r="D1433">
            <v>1</v>
          </cell>
          <cell r="E1433">
            <v>32.39</v>
          </cell>
        </row>
        <row r="1434">
          <cell r="A1434">
            <v>3490</v>
          </cell>
          <cell r="B1434" t="str">
            <v>Válvula check roscada diam 1"</v>
          </cell>
          <cell r="C1434" t="str">
            <v>u</v>
          </cell>
          <cell r="D1434">
            <v>1</v>
          </cell>
          <cell r="E1434">
            <v>29.1</v>
          </cell>
        </row>
        <row r="1435">
          <cell r="A1435">
            <v>3491</v>
          </cell>
          <cell r="B1435" t="str">
            <v>Válvula check roscada R.W diam 1/2"</v>
          </cell>
          <cell r="C1435" t="str">
            <v>u</v>
          </cell>
          <cell r="D1435">
            <v>1</v>
          </cell>
          <cell r="E1435">
            <v>17.62</v>
          </cell>
        </row>
        <row r="1436">
          <cell r="A1436">
            <v>3492</v>
          </cell>
          <cell r="B1436" t="str">
            <v>Válvula check roscada diam 2"</v>
          </cell>
          <cell r="C1436" t="str">
            <v>u</v>
          </cell>
          <cell r="D1436">
            <v>1</v>
          </cell>
          <cell r="E1436">
            <v>68.31</v>
          </cell>
        </row>
        <row r="1437">
          <cell r="A1437">
            <v>3493</v>
          </cell>
          <cell r="B1437" t="str">
            <v>Válvula check roscada diam 3"</v>
          </cell>
          <cell r="C1437" t="str">
            <v>u</v>
          </cell>
          <cell r="D1437">
            <v>1</v>
          </cell>
          <cell r="E1437">
            <v>85.62</v>
          </cell>
        </row>
        <row r="1438">
          <cell r="A1438">
            <v>3494</v>
          </cell>
          <cell r="B1438" t="str">
            <v>Válvula compuerta bridada diam 3"</v>
          </cell>
          <cell r="C1438" t="str">
            <v>u</v>
          </cell>
          <cell r="D1438">
            <v>1</v>
          </cell>
        </row>
        <row r="1439">
          <cell r="A1439">
            <v>3495</v>
          </cell>
          <cell r="B1439" t="str">
            <v>Válvula compuerta bridadas diam  4"</v>
          </cell>
          <cell r="C1439" t="str">
            <v>u</v>
          </cell>
          <cell r="D1439">
            <v>1</v>
          </cell>
          <cell r="E1439">
            <v>516.04999999999995</v>
          </cell>
        </row>
        <row r="1440">
          <cell r="A1440">
            <v>3496</v>
          </cell>
          <cell r="B1440" t="str">
            <v>Válvula compuerta bridadas diam 6"</v>
          </cell>
          <cell r="C1440" t="str">
            <v>u</v>
          </cell>
          <cell r="D1440">
            <v>1</v>
          </cell>
        </row>
        <row r="1441">
          <cell r="A1441">
            <v>3497</v>
          </cell>
          <cell r="B1441" t="str">
            <v>Válvula check diam  3/4"</v>
          </cell>
          <cell r="C1441" t="str">
            <v>u</v>
          </cell>
          <cell r="D1441">
            <v>1</v>
          </cell>
          <cell r="E1441">
            <v>39.04</v>
          </cell>
        </row>
        <row r="1442">
          <cell r="A1442">
            <v>3498</v>
          </cell>
          <cell r="B1442" t="str">
            <v>Válvula compuerta roscada diam  3/4"</v>
          </cell>
          <cell r="C1442" t="str">
            <v>u</v>
          </cell>
          <cell r="D1442">
            <v>1</v>
          </cell>
          <cell r="E1442">
            <v>33.22</v>
          </cell>
        </row>
        <row r="1443">
          <cell r="A1443">
            <v>3499</v>
          </cell>
          <cell r="B1443" t="str">
            <v>Válvula compuerta roscada diam 1"</v>
          </cell>
          <cell r="C1443" t="str">
            <v>u</v>
          </cell>
          <cell r="D1443">
            <v>1</v>
          </cell>
          <cell r="E1443">
            <v>30.01</v>
          </cell>
        </row>
        <row r="1444">
          <cell r="A1444">
            <v>3500</v>
          </cell>
          <cell r="B1444" t="str">
            <v>Válvula compuerta roscada diam  1 1/4"</v>
          </cell>
          <cell r="C1444" t="str">
            <v>u</v>
          </cell>
          <cell r="D1444">
            <v>1</v>
          </cell>
          <cell r="E1444">
            <v>63</v>
          </cell>
        </row>
        <row r="1445">
          <cell r="A1445">
            <v>3501</v>
          </cell>
          <cell r="B1445" t="str">
            <v>Válvula compuerta roscada diam  11/2"</v>
          </cell>
          <cell r="C1445" t="str">
            <v>u</v>
          </cell>
          <cell r="D1445">
            <v>1</v>
          </cell>
          <cell r="E1445">
            <v>67.13</v>
          </cell>
        </row>
        <row r="1446">
          <cell r="A1446">
            <v>3502</v>
          </cell>
          <cell r="B1446" t="str">
            <v>Válvula compuerta roscada diam  2"</v>
          </cell>
          <cell r="C1446" t="str">
            <v>u</v>
          </cell>
          <cell r="D1446">
            <v>1</v>
          </cell>
          <cell r="E1446">
            <v>72.34</v>
          </cell>
        </row>
        <row r="1447">
          <cell r="A1447">
            <v>3503</v>
          </cell>
          <cell r="B1447" t="str">
            <v>Válvula compuerta roscada diam  3"</v>
          </cell>
          <cell r="C1447" t="str">
            <v>u</v>
          </cell>
          <cell r="D1447">
            <v>1</v>
          </cell>
          <cell r="E1447">
            <v>108.39</v>
          </cell>
        </row>
        <row r="1448">
          <cell r="A1448">
            <v>3504</v>
          </cell>
          <cell r="B1448" t="str">
            <v>Válvula compuerta roscada diam  8"</v>
          </cell>
          <cell r="C1448" t="str">
            <v>u</v>
          </cell>
          <cell r="D1448">
            <v>1</v>
          </cell>
        </row>
        <row r="1449">
          <cell r="A1449">
            <v>3505</v>
          </cell>
          <cell r="B1449" t="str">
            <v>Tee de 63mm UZ</v>
          </cell>
          <cell r="C1449" t="str">
            <v>u</v>
          </cell>
          <cell r="D1449">
            <v>1</v>
          </cell>
          <cell r="E1449">
            <v>41.16</v>
          </cell>
        </row>
        <row r="1450">
          <cell r="A1450">
            <v>3506</v>
          </cell>
          <cell r="B1450" t="str">
            <v>Válvula de bola roscada diam 1/2"</v>
          </cell>
          <cell r="C1450" t="str">
            <v>u</v>
          </cell>
          <cell r="D1450">
            <v>1</v>
          </cell>
        </row>
        <row r="1451">
          <cell r="A1451">
            <v>3507</v>
          </cell>
          <cell r="B1451" t="str">
            <v>Válvula de bola roscada diam 1"</v>
          </cell>
          <cell r="C1451" t="str">
            <v>u</v>
          </cell>
          <cell r="D1451">
            <v>1</v>
          </cell>
        </row>
        <row r="1452">
          <cell r="A1452">
            <v>3508</v>
          </cell>
          <cell r="B1452" t="str">
            <v>Válvula de bola roscada diam 1¼"</v>
          </cell>
          <cell r="C1452" t="str">
            <v>u</v>
          </cell>
          <cell r="D1452">
            <v>1</v>
          </cell>
        </row>
        <row r="1453">
          <cell r="A1453">
            <v>3509</v>
          </cell>
          <cell r="B1453" t="str">
            <v>Válvula de bola roscada diam 2"</v>
          </cell>
          <cell r="C1453" t="str">
            <v>u</v>
          </cell>
          <cell r="D1453">
            <v>1</v>
          </cell>
          <cell r="E1453">
            <v>25.63</v>
          </cell>
        </row>
        <row r="1454">
          <cell r="A1454">
            <v>3510</v>
          </cell>
          <cell r="B1454" t="str">
            <v>Válvula de bola roscada diam 2 1/2"</v>
          </cell>
          <cell r="C1454" t="str">
            <v>u</v>
          </cell>
          <cell r="D1454">
            <v>1</v>
          </cell>
          <cell r="E1454">
            <v>42.09</v>
          </cell>
        </row>
        <row r="1455">
          <cell r="A1455">
            <v>3511</v>
          </cell>
          <cell r="B1455" t="str">
            <v xml:space="preserve">Válvula de Control, D= 1/2" </v>
          </cell>
          <cell r="C1455" t="str">
            <v>u</v>
          </cell>
          <cell r="D1455">
            <v>1</v>
          </cell>
          <cell r="E1455">
            <v>12.06</v>
          </cell>
        </row>
        <row r="1456">
          <cell r="A1456">
            <v>3512</v>
          </cell>
          <cell r="B1456" t="str">
            <v xml:space="preserve">Válvula de Control, D=1 1/2" </v>
          </cell>
          <cell r="C1456" t="str">
            <v>u</v>
          </cell>
          <cell r="D1456">
            <v>1</v>
          </cell>
          <cell r="E1456">
            <v>36.1</v>
          </cell>
        </row>
        <row r="1457">
          <cell r="A1457">
            <v>3513</v>
          </cell>
          <cell r="B1457" t="str">
            <v xml:space="preserve">Válvula de Control, D=1" </v>
          </cell>
          <cell r="C1457" t="str">
            <v>u</v>
          </cell>
          <cell r="D1457">
            <v>1</v>
          </cell>
          <cell r="E1457">
            <v>25.26</v>
          </cell>
        </row>
        <row r="1458">
          <cell r="A1458">
            <v>3514</v>
          </cell>
          <cell r="B1458" t="str">
            <v xml:space="preserve">Válvula de Control, D=2 1/2" </v>
          </cell>
          <cell r="C1458" t="str">
            <v>u</v>
          </cell>
          <cell r="D1458">
            <v>1</v>
          </cell>
          <cell r="E1458">
            <v>94.58</v>
          </cell>
        </row>
        <row r="1459">
          <cell r="A1459">
            <v>3515</v>
          </cell>
          <cell r="B1459" t="str">
            <v xml:space="preserve">Válvula de Control, D=2" </v>
          </cell>
          <cell r="C1459" t="str">
            <v>u</v>
          </cell>
          <cell r="D1459">
            <v>1</v>
          </cell>
          <cell r="E1459">
            <v>48.51</v>
          </cell>
        </row>
        <row r="1460">
          <cell r="A1460">
            <v>3516</v>
          </cell>
          <cell r="B1460" t="str">
            <v xml:space="preserve">Válvula de Control, D=3/4" </v>
          </cell>
          <cell r="C1460" t="str">
            <v>u</v>
          </cell>
          <cell r="D1460">
            <v>1</v>
          </cell>
          <cell r="E1460">
            <v>22.06</v>
          </cell>
        </row>
        <row r="1461">
          <cell r="A1461">
            <v>3517</v>
          </cell>
          <cell r="B1461" t="str">
            <v>Válvula de control 1/2"RW</v>
          </cell>
          <cell r="C1461" t="str">
            <v>u</v>
          </cell>
          <cell r="D1461">
            <v>1</v>
          </cell>
          <cell r="E1461">
            <v>26.63</v>
          </cell>
        </row>
        <row r="1462">
          <cell r="A1462">
            <v>3518</v>
          </cell>
          <cell r="B1462" t="str">
            <v>Válvula de control  3/4" RW</v>
          </cell>
          <cell r="C1462" t="str">
            <v>u</v>
          </cell>
          <cell r="D1462">
            <v>1</v>
          </cell>
          <cell r="E1462">
            <v>28.55</v>
          </cell>
        </row>
        <row r="1463">
          <cell r="A1463">
            <v>3519</v>
          </cell>
          <cell r="B1463" t="str">
            <v>Válvula esférica acero inoxidable1/2"</v>
          </cell>
          <cell r="C1463" t="str">
            <v>u</v>
          </cell>
          <cell r="D1463">
            <v>1</v>
          </cell>
          <cell r="E1463">
            <v>30.55</v>
          </cell>
        </row>
        <row r="1464">
          <cell r="A1464">
            <v>3520</v>
          </cell>
          <cell r="B1464" t="str">
            <v>Válvula esférica acero inoxidable3/4"</v>
          </cell>
          <cell r="C1464" t="str">
            <v>u</v>
          </cell>
          <cell r="D1464">
            <v>1</v>
          </cell>
          <cell r="E1464">
            <v>40.43</v>
          </cell>
        </row>
        <row r="1465">
          <cell r="A1465">
            <v>3521</v>
          </cell>
          <cell r="B1465" t="str">
            <v>Válvula esférica acero inoxidable1"</v>
          </cell>
          <cell r="C1465" t="str">
            <v>u</v>
          </cell>
          <cell r="D1465">
            <v>1</v>
          </cell>
          <cell r="E1465">
            <v>51.95</v>
          </cell>
        </row>
        <row r="1466">
          <cell r="A1466">
            <v>3522</v>
          </cell>
          <cell r="B1466" t="str">
            <v>Válvula esférica acero inoxidable1 1/4"</v>
          </cell>
          <cell r="C1466" t="str">
            <v>u</v>
          </cell>
          <cell r="D1466">
            <v>1</v>
          </cell>
          <cell r="E1466">
            <v>78.3</v>
          </cell>
        </row>
        <row r="1467">
          <cell r="A1467">
            <v>3523</v>
          </cell>
          <cell r="B1467" t="str">
            <v>Válvula esférica acero inoxidable1 1/2"</v>
          </cell>
          <cell r="C1467" t="str">
            <v>u</v>
          </cell>
          <cell r="D1467">
            <v>1</v>
          </cell>
          <cell r="E1467">
            <v>97.38</v>
          </cell>
        </row>
        <row r="1468">
          <cell r="A1468">
            <v>3524</v>
          </cell>
          <cell r="B1468" t="str">
            <v>Válvula esférica acero inoxidable2"</v>
          </cell>
          <cell r="C1468" t="str">
            <v>u</v>
          </cell>
          <cell r="D1468">
            <v>1</v>
          </cell>
          <cell r="E1468">
            <v>139.44</v>
          </cell>
        </row>
        <row r="1469">
          <cell r="A1469">
            <v>3525</v>
          </cell>
          <cell r="B1469" t="str">
            <v>Válvula esférica acero inoxidable 2 1/2"</v>
          </cell>
          <cell r="C1469" t="str">
            <v>u</v>
          </cell>
          <cell r="D1469">
            <v>1</v>
          </cell>
          <cell r="E1469">
            <v>292.38</v>
          </cell>
        </row>
        <row r="1470">
          <cell r="A1470">
            <v>3526</v>
          </cell>
          <cell r="B1470" t="str">
            <v>Válvula esférica acero inoxidable 3"</v>
          </cell>
          <cell r="C1470" t="str">
            <v>u</v>
          </cell>
          <cell r="D1470">
            <v>1</v>
          </cell>
          <cell r="E1470">
            <v>471.34</v>
          </cell>
        </row>
        <row r="1471">
          <cell r="A1471">
            <v>3527</v>
          </cell>
          <cell r="B1471" t="str">
            <v>Válvula esférica acero inoxidable 4"</v>
          </cell>
          <cell r="C1471" t="str">
            <v>u</v>
          </cell>
          <cell r="D1471">
            <v>1</v>
          </cell>
          <cell r="E1471">
            <v>693</v>
          </cell>
        </row>
        <row r="1472">
          <cell r="A1472">
            <v>3528</v>
          </cell>
          <cell r="B1472" t="str">
            <v>Válvulas de compuerta R.W. DE 3"</v>
          </cell>
          <cell r="C1472" t="str">
            <v>u</v>
          </cell>
          <cell r="D1472">
            <v>1</v>
          </cell>
          <cell r="E1472">
            <v>177.16</v>
          </cell>
        </row>
        <row r="1473">
          <cell r="A1473">
            <v>3529</v>
          </cell>
          <cell r="B1473" t="str">
            <v>Válvulas de compuerta R.W. DE 4"</v>
          </cell>
          <cell r="C1473" t="str">
            <v>u</v>
          </cell>
          <cell r="D1473">
            <v>1</v>
          </cell>
          <cell r="E1473">
            <v>463.03</v>
          </cell>
        </row>
        <row r="1474">
          <cell r="A1474">
            <v>3530</v>
          </cell>
          <cell r="B1474" t="str">
            <v>Válvula de Control de 1 1/4"</v>
          </cell>
          <cell r="C1474" t="str">
            <v>u</v>
          </cell>
          <cell r="D1474">
            <v>1</v>
          </cell>
          <cell r="E1474">
            <v>32.65</v>
          </cell>
        </row>
        <row r="1475">
          <cell r="A1475">
            <v>3531</v>
          </cell>
          <cell r="B1475" t="str">
            <v xml:space="preserve">Válvula de Control, D= 3" </v>
          </cell>
          <cell r="C1475" t="str">
            <v>u</v>
          </cell>
          <cell r="D1475">
            <v>1</v>
          </cell>
          <cell r="E1475">
            <v>254.89</v>
          </cell>
        </row>
        <row r="1476">
          <cell r="A1476">
            <v>3532</v>
          </cell>
          <cell r="B1476" t="str">
            <v xml:space="preserve">Válvula de Control, D= 3 1/2" </v>
          </cell>
          <cell r="C1476" t="str">
            <v>u</v>
          </cell>
          <cell r="D1476">
            <v>1</v>
          </cell>
          <cell r="E1476">
            <v>375.52</v>
          </cell>
        </row>
        <row r="1477">
          <cell r="A1477">
            <v>3533</v>
          </cell>
          <cell r="B1477" t="str">
            <v xml:space="preserve">Válvula de Compuerta, D= 1/2" </v>
          </cell>
          <cell r="C1477" t="str">
            <v>u</v>
          </cell>
          <cell r="D1477">
            <v>1</v>
          </cell>
          <cell r="E1477">
            <v>12.69</v>
          </cell>
        </row>
        <row r="1478">
          <cell r="A1478">
            <v>3534</v>
          </cell>
          <cell r="B1478" t="str">
            <v>Tubería E/C PVC 75mm 1MPa</v>
          </cell>
          <cell r="C1478" t="str">
            <v>m</v>
          </cell>
          <cell r="D1478">
            <v>1</v>
          </cell>
          <cell r="E1478">
            <v>6.47</v>
          </cell>
        </row>
        <row r="1479">
          <cell r="A1479">
            <v>3535</v>
          </cell>
          <cell r="B1479" t="str">
            <v xml:space="preserve"> Bomba de 6HP y tanque hidroneumático 119.7galones Sistema AA.PP</v>
          </cell>
          <cell r="C1479" t="str">
            <v>u</v>
          </cell>
          <cell r="D1479">
            <v>1</v>
          </cell>
          <cell r="E1479">
            <v>7122.89</v>
          </cell>
        </row>
        <row r="1480">
          <cell r="A1480">
            <v>3536</v>
          </cell>
          <cell r="B1480" t="str">
            <v xml:space="preserve">Bomba de 7,5HP y bomba jockey 1,5HP Sistema Contra Incendios </v>
          </cell>
          <cell r="C1480" t="str">
            <v>u</v>
          </cell>
          <cell r="D1480">
            <v>1</v>
          </cell>
          <cell r="E1480">
            <v>4993.17</v>
          </cell>
        </row>
        <row r="1481">
          <cell r="A1481">
            <v>3537</v>
          </cell>
          <cell r="B1481" t="str">
            <v>Planta Potabilizadora por hidroxigenacion iónica cap. 50m3/día</v>
          </cell>
          <cell r="C1481" t="str">
            <v>u</v>
          </cell>
          <cell r="D1481">
            <v>1</v>
          </cell>
          <cell r="E1481">
            <v>36490.25</v>
          </cell>
        </row>
        <row r="1482">
          <cell r="A1482">
            <v>3538</v>
          </cell>
          <cell r="B1482" t="str">
            <v>Equipo de Ozono Residual cap.2,5gr/h</v>
          </cell>
          <cell r="C1482" t="str">
            <v>u</v>
          </cell>
          <cell r="D1482">
            <v>1</v>
          </cell>
          <cell r="E1482">
            <v>8572.35</v>
          </cell>
        </row>
        <row r="1483">
          <cell r="A1483">
            <v>3539</v>
          </cell>
          <cell r="B1483" t="str">
            <v xml:space="preserve"> Bomba de 7,5HP y tanque hidroneumático 500galones Sistema AA.PP</v>
          </cell>
          <cell r="C1483" t="str">
            <v>u</v>
          </cell>
          <cell r="D1483">
            <v>1</v>
          </cell>
          <cell r="E1483">
            <v>6172.21</v>
          </cell>
        </row>
        <row r="1484">
          <cell r="A1484">
            <v>3540</v>
          </cell>
          <cell r="B1484" t="str">
            <v>Reductor PVC U/R ø1 1/2" a 1"</v>
          </cell>
          <cell r="C1484" t="str">
            <v>u</v>
          </cell>
          <cell r="D1484">
            <v>1</v>
          </cell>
          <cell r="E1484">
            <v>3.87</v>
          </cell>
        </row>
        <row r="1485">
          <cell r="A1485">
            <v>3541</v>
          </cell>
          <cell r="B1485" t="str">
            <v>Reductor PVC U/R ø1 1/2" a 1/2"</v>
          </cell>
          <cell r="C1485" t="str">
            <v>u</v>
          </cell>
          <cell r="D1485">
            <v>1</v>
          </cell>
          <cell r="E1485">
            <v>3.87</v>
          </cell>
        </row>
        <row r="1486">
          <cell r="A1486">
            <v>3542</v>
          </cell>
          <cell r="B1486" t="str">
            <v>Reductor PVC U/R ø 2" a 1 1/2"</v>
          </cell>
          <cell r="C1486" t="str">
            <v>u</v>
          </cell>
          <cell r="D1486">
            <v>1</v>
          </cell>
          <cell r="E1486">
            <v>4.26</v>
          </cell>
        </row>
        <row r="1487">
          <cell r="A1487">
            <v>3543</v>
          </cell>
          <cell r="B1487" t="str">
            <v>Planta Potabilizadora por hidroxigenacion iónica cap. 20m3/día</v>
          </cell>
          <cell r="C1487" t="str">
            <v>u</v>
          </cell>
          <cell r="D1487">
            <v>1</v>
          </cell>
          <cell r="E1487">
            <v>17845.349999999999</v>
          </cell>
        </row>
        <row r="1488">
          <cell r="A1488">
            <v>3544</v>
          </cell>
          <cell r="B1488" t="str">
            <v>Reservorio PVC de 5m3 incluye accesorios</v>
          </cell>
          <cell r="C1488" t="str">
            <v>u</v>
          </cell>
          <cell r="D1488">
            <v>1</v>
          </cell>
          <cell r="E1488">
            <v>660.15</v>
          </cell>
        </row>
        <row r="1489">
          <cell r="A1489">
            <v>3545</v>
          </cell>
          <cell r="B1489" t="str">
            <v>Reservorio PVC tipo botella de 21,5m3 incluye accesorios</v>
          </cell>
          <cell r="C1489" t="str">
            <v>u</v>
          </cell>
          <cell r="D1489">
            <v>1</v>
          </cell>
        </row>
        <row r="1490">
          <cell r="A1490">
            <v>3546</v>
          </cell>
          <cell r="B1490" t="str">
            <v>Equipo de Ozono Residual cap.1 gr/h</v>
          </cell>
          <cell r="C1490" t="str">
            <v>u</v>
          </cell>
          <cell r="D1490">
            <v>1</v>
          </cell>
          <cell r="E1490">
            <v>3820.78</v>
          </cell>
        </row>
        <row r="1491">
          <cell r="A1491">
            <v>3547</v>
          </cell>
          <cell r="B1491" t="str">
            <v>Planta Potabilizadora por hidroxigenacion iónica cap. 1,8m3/día</v>
          </cell>
          <cell r="C1491" t="str">
            <v>u</v>
          </cell>
          <cell r="D1491">
            <v>1</v>
          </cell>
          <cell r="E1491">
            <v>15777.81</v>
          </cell>
        </row>
        <row r="1492">
          <cell r="A1492">
            <v>3548</v>
          </cell>
          <cell r="B1492" t="str">
            <v>Reductor PVC_P D=63x50mm</v>
          </cell>
          <cell r="C1492" t="str">
            <v>u</v>
          </cell>
          <cell r="D1492">
            <v>1</v>
          </cell>
          <cell r="E1492">
            <v>4.29</v>
          </cell>
        </row>
        <row r="1493">
          <cell r="A1493">
            <v>3549</v>
          </cell>
          <cell r="B1493" t="str">
            <v>Reductor PVC_P D=90x63mm</v>
          </cell>
          <cell r="C1493" t="str">
            <v>u</v>
          </cell>
          <cell r="D1493">
            <v>1</v>
          </cell>
          <cell r="E1493">
            <v>7.38</v>
          </cell>
        </row>
        <row r="1494">
          <cell r="A1494">
            <v>3550</v>
          </cell>
          <cell r="B1494" t="str">
            <v>Tee de PVC -P 50mm</v>
          </cell>
          <cell r="C1494" t="str">
            <v>u</v>
          </cell>
          <cell r="D1494">
            <v>1</v>
          </cell>
          <cell r="E1494">
            <v>11.16</v>
          </cell>
        </row>
        <row r="1495">
          <cell r="A1495">
            <v>3551</v>
          </cell>
          <cell r="B1495" t="str">
            <v>Tapón PVC -P D=50mm</v>
          </cell>
          <cell r="C1495" t="str">
            <v>u</v>
          </cell>
          <cell r="D1495">
            <v>1</v>
          </cell>
          <cell r="E1495">
            <v>3.44</v>
          </cell>
        </row>
        <row r="1496">
          <cell r="A1496">
            <v>3552</v>
          </cell>
          <cell r="B1496" t="str">
            <v>Tapón hembra PVC -P D=63mm</v>
          </cell>
          <cell r="C1496" t="str">
            <v>u</v>
          </cell>
          <cell r="D1496">
            <v>1</v>
          </cell>
          <cell r="E1496">
            <v>5.42</v>
          </cell>
        </row>
        <row r="1497">
          <cell r="A1497">
            <v>3553</v>
          </cell>
          <cell r="B1497" t="str">
            <v>Planta Potabilizadora por hidroxigenacion iónica cap. 35 GPM</v>
          </cell>
          <cell r="C1497" t="str">
            <v>u</v>
          </cell>
          <cell r="D1497">
            <v>1</v>
          </cell>
          <cell r="E1497">
            <v>27752.76</v>
          </cell>
        </row>
        <row r="1498">
          <cell r="A1498">
            <v>3554</v>
          </cell>
          <cell r="B1498" t="str">
            <v>Sistema turbo depurador Cap.  30m/día incluye oxigenadores , válvulas, rastrillo clarificadores, ozonoficadores y control automático</v>
          </cell>
          <cell r="C1498" t="str">
            <v>u</v>
          </cell>
          <cell r="D1498">
            <v>1</v>
          </cell>
          <cell r="E1498">
            <v>43742.09</v>
          </cell>
        </row>
        <row r="1499">
          <cell r="A1499">
            <v>3555</v>
          </cell>
          <cell r="B1499" t="str">
            <v>TUB u-PVC EC   25mm X 6m 1,60MPa(232psi)</v>
          </cell>
          <cell r="C1499" t="str">
            <v>m</v>
          </cell>
          <cell r="D1499">
            <v>1</v>
          </cell>
          <cell r="E1499">
            <v>7.35</v>
          </cell>
        </row>
        <row r="1500">
          <cell r="A1500">
            <v>3556</v>
          </cell>
          <cell r="B1500" t="str">
            <v>Válvula de compuerta  de 6" bridada NIBCO</v>
          </cell>
          <cell r="C1500" t="str">
            <v>u</v>
          </cell>
          <cell r="D1500">
            <v>1</v>
          </cell>
          <cell r="E1500">
            <v>1143.05</v>
          </cell>
        </row>
        <row r="1501">
          <cell r="A1501">
            <v>3557</v>
          </cell>
          <cell r="B1501" t="str">
            <v>Válvula de compuerta  de 2 1/2" bridada NIBCO</v>
          </cell>
          <cell r="C1501" t="str">
            <v>u</v>
          </cell>
          <cell r="D1501">
            <v>1</v>
          </cell>
          <cell r="E1501">
            <v>421.53</v>
          </cell>
        </row>
        <row r="1502">
          <cell r="A1502">
            <v>3558</v>
          </cell>
          <cell r="B1502" t="str">
            <v>Válvula de compuerta de 1" NIBCO</v>
          </cell>
          <cell r="C1502" t="str">
            <v>u</v>
          </cell>
          <cell r="D1502">
            <v>1</v>
          </cell>
          <cell r="E1502">
            <v>32.86</v>
          </cell>
        </row>
        <row r="1503">
          <cell r="A1503">
            <v>3559</v>
          </cell>
          <cell r="B1503" t="str">
            <v>Planta Potabilizadora -PAP-80P(80m3/día)instalada</v>
          </cell>
          <cell r="C1503" t="str">
            <v>u</v>
          </cell>
          <cell r="D1503">
            <v>1</v>
          </cell>
          <cell r="E1503">
            <v>48241.17</v>
          </cell>
        </row>
        <row r="1504">
          <cell r="A1504">
            <v>3560</v>
          </cell>
          <cell r="B1504" t="str">
            <v>Válvula esférica acero inoxidable 6"</v>
          </cell>
          <cell r="C1504" t="str">
            <v>u</v>
          </cell>
          <cell r="D1504">
            <v>1</v>
          </cell>
          <cell r="E1504">
            <v>1142.0899999999999</v>
          </cell>
        </row>
        <row r="1505">
          <cell r="A1505">
            <v>3561</v>
          </cell>
          <cell r="B1505" t="str">
            <v>Punto de tubería de acero inoxidable 1/2"</v>
          </cell>
          <cell r="C1505" t="str">
            <v>pto</v>
          </cell>
          <cell r="D1505">
            <v>1</v>
          </cell>
          <cell r="E1505">
            <v>55.14</v>
          </cell>
        </row>
        <row r="1506">
          <cell r="A1506">
            <v>3562</v>
          </cell>
          <cell r="B1506" t="str">
            <v>Tubería de acero inoxidable  3/4"</v>
          </cell>
          <cell r="C1506" t="str">
            <v>m</v>
          </cell>
          <cell r="D1506">
            <v>1</v>
          </cell>
          <cell r="E1506">
            <v>17.75</v>
          </cell>
        </row>
        <row r="1507">
          <cell r="A1507">
            <v>3563</v>
          </cell>
          <cell r="B1507" t="str">
            <v>Punto de Tubería de acero inoxidable 1"</v>
          </cell>
          <cell r="C1507" t="str">
            <v>pto</v>
          </cell>
          <cell r="D1507">
            <v>1</v>
          </cell>
          <cell r="E1507">
            <v>83.4</v>
          </cell>
        </row>
        <row r="1508">
          <cell r="A1508">
            <v>3564</v>
          </cell>
          <cell r="B1508" t="str">
            <v>Tubería de acero inoxidable 1 1/4"</v>
          </cell>
          <cell r="C1508" t="str">
            <v>m</v>
          </cell>
          <cell r="D1508">
            <v>1</v>
          </cell>
          <cell r="E1508">
            <v>26.85</v>
          </cell>
        </row>
        <row r="1509">
          <cell r="A1509">
            <v>3565</v>
          </cell>
          <cell r="B1509" t="str">
            <v>Tubería de acero inoxidable 1 1/2"</v>
          </cell>
          <cell r="C1509" t="str">
            <v>m</v>
          </cell>
          <cell r="D1509">
            <v>1</v>
          </cell>
          <cell r="E1509">
            <v>36.17</v>
          </cell>
        </row>
        <row r="1510">
          <cell r="A1510">
            <v>3566</v>
          </cell>
          <cell r="B1510" t="str">
            <v>Tubería de acero inoxidable 2"</v>
          </cell>
          <cell r="C1510" t="str">
            <v>m</v>
          </cell>
          <cell r="D1510">
            <v>1</v>
          </cell>
          <cell r="E1510">
            <v>58.41</v>
          </cell>
        </row>
        <row r="1511">
          <cell r="A1511">
            <v>3567</v>
          </cell>
          <cell r="B1511" t="str">
            <v>Tubería de acero inoxidable 2 1/2"</v>
          </cell>
          <cell r="C1511" t="str">
            <v>m</v>
          </cell>
          <cell r="D1511">
            <v>1</v>
          </cell>
          <cell r="E1511">
            <v>81.709999999999994</v>
          </cell>
        </row>
        <row r="1512">
          <cell r="A1512">
            <v>3568</v>
          </cell>
          <cell r="B1512" t="str">
            <v>Tubería de acero inoxidable 3"</v>
          </cell>
          <cell r="C1512" t="str">
            <v>m</v>
          </cell>
          <cell r="D1512">
            <v>1</v>
          </cell>
          <cell r="E1512">
            <v>153.34</v>
          </cell>
        </row>
        <row r="1513">
          <cell r="A1513">
            <v>3569</v>
          </cell>
          <cell r="B1513" t="str">
            <v>Tubería de acero inoxidable 4"</v>
          </cell>
          <cell r="C1513" t="str">
            <v>m</v>
          </cell>
          <cell r="D1513">
            <v>1</v>
          </cell>
          <cell r="E1513">
            <v>206.29</v>
          </cell>
        </row>
        <row r="1514">
          <cell r="A1514">
            <v>3570</v>
          </cell>
          <cell r="B1514" t="str">
            <v>Tubería de acero inoxidable 6"</v>
          </cell>
          <cell r="C1514" t="str">
            <v>m</v>
          </cell>
          <cell r="D1514">
            <v>1</v>
          </cell>
          <cell r="E1514">
            <v>277.24</v>
          </cell>
        </row>
        <row r="1515">
          <cell r="A1515">
            <v>3571</v>
          </cell>
          <cell r="B1515" t="str">
            <v>Acometida de agua potable de 1"</v>
          </cell>
          <cell r="C1515" t="str">
            <v>u</v>
          </cell>
          <cell r="D1515">
            <v>1</v>
          </cell>
          <cell r="E1515">
            <v>48.43</v>
          </cell>
        </row>
        <row r="1516">
          <cell r="A1516">
            <v>3572</v>
          </cell>
          <cell r="B1516" t="str">
            <v>Planta Potabilizadora por hidroxigenación iónica cap. 35m3/día</v>
          </cell>
          <cell r="C1516" t="str">
            <v>u</v>
          </cell>
          <cell r="D1516">
            <v>1</v>
          </cell>
          <cell r="E1516">
            <v>25880.97</v>
          </cell>
        </row>
        <row r="1517">
          <cell r="A1517">
            <v>3573</v>
          </cell>
          <cell r="B1517" t="str">
            <v>Válvula de control 90mm RW</v>
          </cell>
          <cell r="C1517" t="str">
            <v>u</v>
          </cell>
          <cell r="D1517">
            <v>1</v>
          </cell>
          <cell r="E1517">
            <v>37.79</v>
          </cell>
        </row>
        <row r="1518">
          <cell r="A1518">
            <v>3574</v>
          </cell>
          <cell r="B1518" t="str">
            <v>By pass  tuberia PVC ø 3/4 y valvulas RW</v>
          </cell>
          <cell r="C1518" t="str">
            <v>pto</v>
          </cell>
          <cell r="D1518">
            <v>1</v>
          </cell>
          <cell r="E1518">
            <v>92.38</v>
          </cell>
        </row>
        <row r="1519">
          <cell r="A1519">
            <v>3575</v>
          </cell>
          <cell r="B1519" t="str">
            <v>Sistema de bombeo de 5HP  con tanque hidroneumatico de 119gal</v>
          </cell>
          <cell r="C1519" t="str">
            <v>u</v>
          </cell>
          <cell r="D1519">
            <v>1</v>
          </cell>
          <cell r="E1519">
            <v>3766.69</v>
          </cell>
        </row>
        <row r="1520">
          <cell r="A1520">
            <v>3576</v>
          </cell>
          <cell r="B1520" t="str">
            <v>Sistema de bombeo de 1,5HP  con un tanque hidroneumatico de 119gal</v>
          </cell>
          <cell r="C1520" t="str">
            <v>u</v>
          </cell>
          <cell r="D1520">
            <v>1</v>
          </cell>
          <cell r="E1520">
            <v>3081.41</v>
          </cell>
        </row>
        <row r="1521">
          <cell r="A1521">
            <v>3577</v>
          </cell>
          <cell r="B1521" t="str">
            <v>Sistema de bombeo de 7,5HP con un tanque hidroneumatico de 119gal</v>
          </cell>
          <cell r="C1521" t="str">
            <v>u</v>
          </cell>
          <cell r="D1521">
            <v>1</v>
          </cell>
          <cell r="E1521">
            <v>5104.12</v>
          </cell>
        </row>
        <row r="1522">
          <cell r="A1522">
            <v>3578</v>
          </cell>
          <cell r="B1522" t="str">
            <v>Accesorios para cisterna(tapa, ventilacion, rebose y flotador)</v>
          </cell>
          <cell r="C1522" t="str">
            <v>u</v>
          </cell>
          <cell r="D1522">
            <v>1</v>
          </cell>
          <cell r="E1522">
            <v>160.9</v>
          </cell>
        </row>
        <row r="1523">
          <cell r="A1523">
            <v>3579</v>
          </cell>
          <cell r="B1523" t="str">
            <v xml:space="preserve">Medidor de agua de 1 1/4" </v>
          </cell>
          <cell r="C1523" t="str">
            <v>u</v>
          </cell>
          <cell r="D1523">
            <v>1</v>
          </cell>
          <cell r="E1523">
            <v>255.96</v>
          </cell>
        </row>
        <row r="1524">
          <cell r="A1524">
            <v>3580</v>
          </cell>
          <cell r="B1524" t="str">
            <v>Sistema de bombeo de 20HP TRIFASICO mas bomba  Jockers</v>
          </cell>
          <cell r="C1524" t="str">
            <v>u</v>
          </cell>
          <cell r="D1524">
            <v>1</v>
          </cell>
          <cell r="E1524">
            <v>7882.43</v>
          </cell>
        </row>
        <row r="1525">
          <cell r="A1525">
            <v>3581</v>
          </cell>
          <cell r="B1525" t="str">
            <v>Sistema de bombeo, 2 bombas 1/2" HP con tanque hidroneumático de 30 gal</v>
          </cell>
          <cell r="C1525" t="str">
            <v>u</v>
          </cell>
          <cell r="D1525">
            <v>1</v>
          </cell>
          <cell r="E1525">
            <v>879.34</v>
          </cell>
        </row>
        <row r="1526">
          <cell r="A1526">
            <v>3582</v>
          </cell>
          <cell r="B1526" t="str">
            <v xml:space="preserve">Medidor de agua de 1" </v>
          </cell>
          <cell r="C1526" t="str">
            <v>u</v>
          </cell>
          <cell r="D1526">
            <v>1</v>
          </cell>
          <cell r="E1526">
            <v>226.74</v>
          </cell>
        </row>
        <row r="1527">
          <cell r="A1527">
            <v>3583</v>
          </cell>
          <cell r="B1527" t="str">
            <v>Interconexion de cisterna</v>
          </cell>
          <cell r="C1527" t="str">
            <v>u</v>
          </cell>
          <cell r="D1527">
            <v>1</v>
          </cell>
          <cell r="E1527">
            <v>854.25</v>
          </cell>
        </row>
        <row r="1528">
          <cell r="A1528">
            <v>3584</v>
          </cell>
          <cell r="B1528" t="str">
            <v>Equipo de presion constante (3bombas de 7,5HP, Tablero de control y accesorios)</v>
          </cell>
          <cell r="C1528" t="str">
            <v>u</v>
          </cell>
          <cell r="D1528">
            <v>1</v>
          </cell>
          <cell r="E1528">
            <v>12050.4</v>
          </cell>
        </row>
        <row r="1529">
          <cell r="A1529">
            <v>3585</v>
          </cell>
          <cell r="B1529" t="str">
            <v>Tuberias y accesorios para cisterna y equipo de bombeo</v>
          </cell>
          <cell r="C1529" t="str">
            <v>u</v>
          </cell>
          <cell r="D1529">
            <v>1</v>
          </cell>
          <cell r="E1529">
            <v>665.65</v>
          </cell>
        </row>
        <row r="1530">
          <cell r="A1530">
            <v>3586</v>
          </cell>
          <cell r="B1530" t="str">
            <v>Sistema de recirculacion de agua caliente(incluy. Bomba de recirculacion de 0,5HP)</v>
          </cell>
          <cell r="C1530" t="str">
            <v>u</v>
          </cell>
          <cell r="D1530">
            <v>1</v>
          </cell>
          <cell r="E1530">
            <v>1179.48</v>
          </cell>
        </row>
        <row r="1531">
          <cell r="A1531">
            <v>3587</v>
          </cell>
          <cell r="B1531" t="str">
            <v>Punto de ventilacion de 50mm</v>
          </cell>
          <cell r="C1531" t="str">
            <v>pto</v>
          </cell>
          <cell r="D1531">
            <v>1</v>
          </cell>
          <cell r="E1531">
            <v>16.649999999999999</v>
          </cell>
        </row>
        <row r="1532">
          <cell r="A1532">
            <v>3588</v>
          </cell>
          <cell r="B1532" t="str">
            <v>Punto de ventilacion de 75mm</v>
          </cell>
          <cell r="C1532" t="str">
            <v>pto</v>
          </cell>
          <cell r="D1532">
            <v>1</v>
          </cell>
          <cell r="E1532">
            <v>20.78</v>
          </cell>
        </row>
        <row r="1533">
          <cell r="A1533">
            <v>3589</v>
          </cell>
          <cell r="B1533" t="str">
            <v>Planta de tratamiento AASS hospitalarias Cap 50m3/dia</v>
          </cell>
          <cell r="C1533" t="str">
            <v>u</v>
          </cell>
          <cell r="D1533">
            <v>1</v>
          </cell>
          <cell r="E1533">
            <v>48297.87</v>
          </cell>
        </row>
        <row r="1534">
          <cell r="A1534">
            <v>3590</v>
          </cell>
          <cell r="B1534" t="str">
            <v>Equipo de bombeo 12,5HP 5 tanques hidroneumaticos de 119 galones TDH=40m Q=13,22l/s</v>
          </cell>
          <cell r="C1534" t="str">
            <v>u</v>
          </cell>
          <cell r="D1534">
            <v>1</v>
          </cell>
          <cell r="E1534">
            <v>13147.59</v>
          </cell>
        </row>
        <row r="1535">
          <cell r="A1535">
            <v>3591</v>
          </cell>
          <cell r="B1535" t="str">
            <v>Caja de valvulas de 30x30 para llaves de control</v>
          </cell>
          <cell r="C1535" t="str">
            <v>u</v>
          </cell>
          <cell r="D1535">
            <v>1</v>
          </cell>
          <cell r="E1535">
            <v>32.450000000000003</v>
          </cell>
        </row>
        <row r="1536">
          <cell r="A1536">
            <v>3592</v>
          </cell>
          <cell r="B1536" t="str">
            <v xml:space="preserve">Bomba de 10HP y bomba jockey 2,0HP Sistema Contra Incendios </v>
          </cell>
          <cell r="C1536" t="str">
            <v>u</v>
          </cell>
          <cell r="D1536">
            <v>1</v>
          </cell>
          <cell r="E1536">
            <v>4790.46</v>
          </cell>
        </row>
        <row r="1537">
          <cell r="A1537">
            <v>3593</v>
          </cell>
          <cell r="B1537" t="str">
            <v>Tubo PVC roscado 1/2" x 80 Sch 6 m</v>
          </cell>
          <cell r="C1537" t="str">
            <v>m</v>
          </cell>
          <cell r="D1537">
            <v>1</v>
          </cell>
          <cell r="E1537">
            <v>3.58</v>
          </cell>
        </row>
        <row r="1538">
          <cell r="A1538">
            <v>3594</v>
          </cell>
          <cell r="B1538" t="str">
            <v>Tubo PVC roscado 3/4" x 80 Sch 6 m</v>
          </cell>
          <cell r="C1538" t="str">
            <v>m</v>
          </cell>
          <cell r="D1538">
            <v>1</v>
          </cell>
          <cell r="E1538">
            <v>4.62</v>
          </cell>
        </row>
        <row r="1539">
          <cell r="A1539">
            <v>3595</v>
          </cell>
          <cell r="B1539" t="str">
            <v>Tubo PVC roscado 1" x 40 Sch</v>
          </cell>
          <cell r="C1539" t="str">
            <v>m</v>
          </cell>
          <cell r="D1539">
            <v>1</v>
          </cell>
          <cell r="E1539">
            <v>5.48</v>
          </cell>
        </row>
        <row r="1540">
          <cell r="A1540">
            <v>3596</v>
          </cell>
          <cell r="B1540" t="str">
            <v>Tubo PVC roscado 2" x 40 Sch</v>
          </cell>
          <cell r="C1540" t="str">
            <v>m</v>
          </cell>
          <cell r="D1540">
            <v>1</v>
          </cell>
          <cell r="E1540">
            <v>6.69</v>
          </cell>
        </row>
        <row r="1541">
          <cell r="A1541">
            <v>3597</v>
          </cell>
          <cell r="B1541" t="str">
            <v>Punto PVC SCH 40 para drenaje de A/A</v>
          </cell>
          <cell r="C1541" t="str">
            <v>pto</v>
          </cell>
          <cell r="D1541">
            <v>1</v>
          </cell>
          <cell r="E1541">
            <v>13.34</v>
          </cell>
        </row>
        <row r="1542">
          <cell r="A1542">
            <v>3598</v>
          </cell>
          <cell r="B1542" t="str">
            <v xml:space="preserve">Planta potabilizadora de agua  de 20m3/dia INEN </v>
          </cell>
          <cell r="C1542" t="str">
            <v>u</v>
          </cell>
          <cell r="D1542">
            <v>1</v>
          </cell>
          <cell r="E1542">
            <v>24941.72</v>
          </cell>
        </row>
        <row r="1543">
          <cell r="A1543">
            <v>3599</v>
          </cell>
          <cell r="B1543" t="str">
            <v xml:space="preserve">Planta potabilizadora de agua  de 14m3/dia INEN </v>
          </cell>
          <cell r="C1543" t="str">
            <v>u</v>
          </cell>
          <cell r="D1543">
            <v>1</v>
          </cell>
          <cell r="E1543">
            <v>20700.990000000002</v>
          </cell>
        </row>
        <row r="1544">
          <cell r="A1544">
            <v>3600</v>
          </cell>
          <cell r="B1544" t="str">
            <v xml:space="preserve">Planta potabilizadora de agua  de 8m3/dia INEN </v>
          </cell>
          <cell r="C1544" t="str">
            <v>u</v>
          </cell>
          <cell r="D1544">
            <v>1</v>
          </cell>
          <cell r="E1544">
            <v>18136.29</v>
          </cell>
        </row>
        <row r="1545">
          <cell r="A1545">
            <v>3601</v>
          </cell>
          <cell r="B1545" t="str">
            <v>Llave de incorporacion DN 3/4"</v>
          </cell>
          <cell r="C1545" t="str">
            <v>u</v>
          </cell>
          <cell r="D1545">
            <v>1</v>
          </cell>
          <cell r="E1545">
            <v>9.6300000000000008</v>
          </cell>
        </row>
        <row r="1546">
          <cell r="A1546">
            <v>3602</v>
          </cell>
          <cell r="B1546" t="str">
            <v xml:space="preserve">Medidor de agua de 2" </v>
          </cell>
          <cell r="C1546" t="str">
            <v>u</v>
          </cell>
          <cell r="D1546">
            <v>1</v>
          </cell>
          <cell r="E1546">
            <v>403.81</v>
          </cell>
        </row>
        <row r="1547">
          <cell r="A1547">
            <v>3603</v>
          </cell>
          <cell r="B1547" t="str">
            <v>Construcción y equipamiento de pozo profundo barrenado a mano incluy transporte en lancha</v>
          </cell>
          <cell r="C1547" t="str">
            <v>m</v>
          </cell>
          <cell r="D1547">
            <v>1</v>
          </cell>
          <cell r="E1547">
            <v>459.55</v>
          </cell>
        </row>
        <row r="1548">
          <cell r="A1548">
            <v>3604</v>
          </cell>
          <cell r="B1548" t="str">
            <v>Redes de PVC SCH 40 Ø 4" (Incl. Accesorios)</v>
          </cell>
          <cell r="C1548" t="str">
            <v>m</v>
          </cell>
          <cell r="D1548">
            <v>1</v>
          </cell>
          <cell r="E1548">
            <v>17.22</v>
          </cell>
        </row>
        <row r="1549">
          <cell r="A1549">
            <v>3605</v>
          </cell>
          <cell r="B1549" t="str">
            <v>Redes de PVC SCH 40 Ø 3" (Incl. Accesorios)</v>
          </cell>
          <cell r="C1549" t="str">
            <v>m</v>
          </cell>
          <cell r="D1549">
            <v>1</v>
          </cell>
          <cell r="E1549">
            <v>11.15</v>
          </cell>
        </row>
        <row r="1550">
          <cell r="A1550">
            <v>3606</v>
          </cell>
          <cell r="B1550" t="str">
            <v>Puntos de AASS PVC SCH 40 ø 2”.</v>
          </cell>
          <cell r="C1550" t="str">
            <v>Pto</v>
          </cell>
          <cell r="D1550">
            <v>1</v>
          </cell>
          <cell r="E1550">
            <v>19.5</v>
          </cell>
        </row>
        <row r="1551">
          <cell r="A1551">
            <v>3607</v>
          </cell>
          <cell r="B1551" t="str">
            <v>Puntos de AASS PVC SCH 40 ø 3”.</v>
          </cell>
          <cell r="C1551" t="str">
            <v>Pto</v>
          </cell>
          <cell r="D1551">
            <v>1</v>
          </cell>
          <cell r="E1551">
            <v>37.549999999999997</v>
          </cell>
        </row>
        <row r="1552">
          <cell r="A1552">
            <v>3608</v>
          </cell>
          <cell r="B1552" t="str">
            <v>materiales de Paso de quebrada(mordaza, anillo, montura y varilla de acero)</v>
          </cell>
          <cell r="C1552" t="str">
            <v>u</v>
          </cell>
          <cell r="D1552">
            <v>1</v>
          </cell>
          <cell r="E1552">
            <v>162.21</v>
          </cell>
        </row>
        <row r="1553">
          <cell r="A1553">
            <v>3609</v>
          </cell>
          <cell r="B1553" t="str">
            <v>Vertedero triangular de aluminio e=4mm</v>
          </cell>
          <cell r="C1553" t="str">
            <v>u</v>
          </cell>
          <cell r="D1553">
            <v>1</v>
          </cell>
          <cell r="E1553">
            <v>251.32</v>
          </cell>
        </row>
        <row r="1554">
          <cell r="A1554">
            <v>3610</v>
          </cell>
          <cell r="B1554" t="str">
            <v>Equipo de presion constante (2bombas de 7,5HP, Tablero de control y accesorios)</v>
          </cell>
          <cell r="C1554" t="str">
            <v>u</v>
          </cell>
          <cell r="D1554">
            <v>1</v>
          </cell>
          <cell r="E1554">
            <v>9171.89</v>
          </cell>
        </row>
        <row r="1555">
          <cell r="A1555">
            <v>3611</v>
          </cell>
          <cell r="B1555" t="str">
            <v xml:space="preserve">Medidor de agua de 3/4" </v>
          </cell>
          <cell r="C1555" t="str">
            <v>u</v>
          </cell>
          <cell r="D1555">
            <v>1</v>
          </cell>
          <cell r="E1555">
            <v>132.25</v>
          </cell>
        </row>
        <row r="1556">
          <cell r="A1556">
            <v>3612</v>
          </cell>
          <cell r="B1556" t="str">
            <v xml:space="preserve">Medidor de agua de 1 1/2" </v>
          </cell>
          <cell r="C1556" t="str">
            <v>u</v>
          </cell>
          <cell r="D1556">
            <v>1</v>
          </cell>
          <cell r="E1556">
            <v>340.97</v>
          </cell>
        </row>
        <row r="1557">
          <cell r="A1557">
            <v>3613</v>
          </cell>
          <cell r="B1557" t="str">
            <v>Medidor de agua de 3"</v>
          </cell>
          <cell r="C1557" t="str">
            <v>u</v>
          </cell>
          <cell r="D1557">
            <v>1</v>
          </cell>
          <cell r="E1557">
            <v>855.99</v>
          </cell>
        </row>
        <row r="1558">
          <cell r="A1558">
            <v>3614</v>
          </cell>
          <cell r="B1558" t="str">
            <v>Punto de agua potable PVC 2"</v>
          </cell>
          <cell r="C1558" t="str">
            <v>pto</v>
          </cell>
          <cell r="D1558">
            <v>1</v>
          </cell>
          <cell r="E1558">
            <v>57.22</v>
          </cell>
        </row>
        <row r="1559">
          <cell r="A1559">
            <v>3615</v>
          </cell>
          <cell r="B1559" t="str">
            <v>Suministro e instalacion en tierra tub. PEAD ø 250mm</v>
          </cell>
          <cell r="C1559" t="str">
            <v>m</v>
          </cell>
          <cell r="D1559">
            <v>1</v>
          </cell>
          <cell r="E1559">
            <v>71.8</v>
          </cell>
        </row>
        <row r="1560">
          <cell r="A1560">
            <v>3616</v>
          </cell>
          <cell r="B1560" t="str">
            <v>Suministro e instalacion  tub. PEAD ø 110mm</v>
          </cell>
          <cell r="C1560" t="str">
            <v>m</v>
          </cell>
          <cell r="D1560">
            <v>1</v>
          </cell>
          <cell r="E1560">
            <v>18.059999999999999</v>
          </cell>
        </row>
        <row r="1561">
          <cell r="A1561">
            <v>3617</v>
          </cell>
          <cell r="B1561" t="str">
            <v>Suministro e instalacion en agua tub. PEAD ø 250mm</v>
          </cell>
          <cell r="C1561" t="str">
            <v>m</v>
          </cell>
          <cell r="D1561">
            <v>1</v>
          </cell>
          <cell r="E1561">
            <v>91.27</v>
          </cell>
        </row>
        <row r="1562">
          <cell r="A1562">
            <v>3618</v>
          </cell>
          <cell r="B1562" t="str">
            <v>Valvula tide flex ø 110mm incluye accesorios</v>
          </cell>
          <cell r="C1562" t="str">
            <v>u</v>
          </cell>
          <cell r="D1562">
            <v>1</v>
          </cell>
          <cell r="E1562">
            <v>222.36</v>
          </cell>
        </row>
        <row r="1563">
          <cell r="A1563">
            <v>3619</v>
          </cell>
          <cell r="B1563" t="str">
            <v>Sistema de bombeo ( 1 bomba de 1/2 HP, tanque hidroneumático de 60 gal)</v>
          </cell>
          <cell r="C1563" t="str">
            <v>u</v>
          </cell>
          <cell r="D1563">
            <v>1</v>
          </cell>
          <cell r="E1563">
            <v>900.7</v>
          </cell>
        </row>
        <row r="1564">
          <cell r="A1564">
            <v>3620</v>
          </cell>
          <cell r="B1564" t="str">
            <v>Tanque de presion precargado de 119galones</v>
          </cell>
          <cell r="C1564" t="str">
            <v>u</v>
          </cell>
          <cell r="D1564">
            <v>1</v>
          </cell>
          <cell r="E1564">
            <v>1328.34</v>
          </cell>
        </row>
        <row r="1565">
          <cell r="A1565">
            <v>3621</v>
          </cell>
          <cell r="B1565" t="str">
            <v xml:space="preserve">Equipo de bombeo de 5HP , 2 tanques hidroneumáticos de 119 gal </v>
          </cell>
          <cell r="C1565" t="str">
            <v>u</v>
          </cell>
          <cell r="D1565">
            <v>1</v>
          </cell>
          <cell r="E1565">
            <v>4694.75</v>
          </cell>
        </row>
        <row r="1566">
          <cell r="A1566">
            <v>3622</v>
          </cell>
          <cell r="B1566" t="str">
            <v>Válvula alivianadora de presión Ø 4"</v>
          </cell>
          <cell r="C1566" t="str">
            <v>u</v>
          </cell>
          <cell r="D1566">
            <v>1</v>
          </cell>
          <cell r="E1566">
            <v>2630.78</v>
          </cell>
        </row>
        <row r="1567">
          <cell r="A1567">
            <v>3623</v>
          </cell>
          <cell r="B1567" t="str">
            <v>Codo de PVC de presion E/C 135°x32mm</v>
          </cell>
          <cell r="C1567" t="str">
            <v>u</v>
          </cell>
          <cell r="D1567">
            <v>1</v>
          </cell>
          <cell r="E1567">
            <v>1.75</v>
          </cell>
        </row>
        <row r="1568">
          <cell r="A1568">
            <v>3624</v>
          </cell>
          <cell r="B1568" t="str">
            <v>Codo de PVC de presion E/C 135°x40mm</v>
          </cell>
          <cell r="C1568" t="str">
            <v>u</v>
          </cell>
          <cell r="D1568">
            <v>1</v>
          </cell>
          <cell r="E1568">
            <v>2.29</v>
          </cell>
        </row>
        <row r="1569">
          <cell r="A1569">
            <v>3625</v>
          </cell>
          <cell r="B1569" t="str">
            <v>Codo de PVC de presion E/C 135°x50mm</v>
          </cell>
          <cell r="C1569" t="str">
            <v>u</v>
          </cell>
          <cell r="D1569">
            <v>1</v>
          </cell>
          <cell r="E1569">
            <v>2.56</v>
          </cell>
        </row>
        <row r="1570">
          <cell r="A1570">
            <v>3626</v>
          </cell>
          <cell r="B1570" t="str">
            <v>Codo de PVC de presion E/C 22°x50mm</v>
          </cell>
          <cell r="C1570" t="str">
            <v>u</v>
          </cell>
          <cell r="D1570">
            <v>1</v>
          </cell>
          <cell r="E1570">
            <v>5.58</v>
          </cell>
        </row>
        <row r="1571">
          <cell r="A1571">
            <v>3627</v>
          </cell>
          <cell r="B1571" t="str">
            <v>Codo de PVC de presion E/C 11°x50mm</v>
          </cell>
          <cell r="C1571" t="str">
            <v>u</v>
          </cell>
          <cell r="D1571">
            <v>1</v>
          </cell>
          <cell r="E1571">
            <v>5.32</v>
          </cell>
        </row>
        <row r="1572">
          <cell r="A1572">
            <v>3628</v>
          </cell>
          <cell r="B1572" t="str">
            <v>Tapon H de PVC de presion E/C 32mm</v>
          </cell>
          <cell r="C1572" t="str">
            <v>u</v>
          </cell>
          <cell r="D1572">
            <v>1</v>
          </cell>
          <cell r="E1572">
            <v>1.4</v>
          </cell>
        </row>
        <row r="1573">
          <cell r="A1573">
            <v>3629</v>
          </cell>
          <cell r="B1573" t="str">
            <v>Tapon H de PVC de presion E/C 50mm</v>
          </cell>
          <cell r="C1573" t="str">
            <v>u</v>
          </cell>
          <cell r="D1573">
            <v>1</v>
          </cell>
          <cell r="E1573">
            <v>1.79</v>
          </cell>
        </row>
        <row r="1574">
          <cell r="A1574">
            <v>3630</v>
          </cell>
          <cell r="B1574" t="str">
            <v>Tee reductora de PVC de presion E/C 32 A 25mm</v>
          </cell>
          <cell r="C1574" t="str">
            <v>u</v>
          </cell>
          <cell r="D1574">
            <v>1</v>
          </cell>
          <cell r="E1574">
            <v>2.48</v>
          </cell>
        </row>
        <row r="1575">
          <cell r="A1575">
            <v>3631</v>
          </cell>
          <cell r="B1575" t="str">
            <v>Tee reductora de PVC de presion E/C 40 A 32mm</v>
          </cell>
          <cell r="C1575" t="str">
            <v>u</v>
          </cell>
          <cell r="D1575">
            <v>1</v>
          </cell>
          <cell r="E1575">
            <v>3.84</v>
          </cell>
        </row>
        <row r="1576">
          <cell r="A1576">
            <v>3632</v>
          </cell>
          <cell r="B1576" t="str">
            <v>Tee reductora de PVC de presion E/C 50 A 25mm</v>
          </cell>
          <cell r="C1576" t="str">
            <v>u</v>
          </cell>
          <cell r="D1576">
            <v>1</v>
          </cell>
          <cell r="E1576">
            <v>5.35</v>
          </cell>
        </row>
        <row r="1577">
          <cell r="A1577">
            <v>3633</v>
          </cell>
          <cell r="B1577" t="str">
            <v>Tee reductora de PVC de presion E/C 50 A 40mm</v>
          </cell>
          <cell r="C1577" t="str">
            <v>u</v>
          </cell>
          <cell r="D1577">
            <v>1</v>
          </cell>
          <cell r="E1577">
            <v>5.35</v>
          </cell>
        </row>
        <row r="1578">
          <cell r="A1578">
            <v>3634</v>
          </cell>
          <cell r="B1578" t="str">
            <v>Cruz de PVC de presion E/C  32mm</v>
          </cell>
          <cell r="C1578" t="str">
            <v>u</v>
          </cell>
          <cell r="D1578">
            <v>1</v>
          </cell>
          <cell r="E1578">
            <v>7.81</v>
          </cell>
        </row>
        <row r="1579">
          <cell r="A1579">
            <v>3635</v>
          </cell>
          <cell r="B1579" t="str">
            <v>Tee de PVC de presion E/C 50mm</v>
          </cell>
          <cell r="C1579" t="str">
            <v>u</v>
          </cell>
          <cell r="D1579">
            <v>1</v>
          </cell>
          <cell r="E1579">
            <v>3.37</v>
          </cell>
        </row>
        <row r="1580">
          <cell r="A1580">
            <v>3636</v>
          </cell>
          <cell r="B1580" t="str">
            <v>SISTEMA DISTRIBUIDOR SUPERIOR DE CAUDAL</v>
          </cell>
          <cell r="C1580" t="str">
            <v>u</v>
          </cell>
          <cell r="D1580">
            <v>1</v>
          </cell>
          <cell r="E1580">
            <v>86.9</v>
          </cell>
        </row>
        <row r="1581">
          <cell r="A1581">
            <v>3637</v>
          </cell>
          <cell r="B1581" t="str">
            <v>Bandejas PRFV de 0.5 m de ancho x 0.5 m de longitud x 0.20 m de profundidad</v>
          </cell>
          <cell r="C1581" t="str">
            <v>U</v>
          </cell>
          <cell r="D1581">
            <v>1</v>
          </cell>
          <cell r="E1581">
            <v>239.81</v>
          </cell>
        </row>
        <row r="1582">
          <cell r="A1582">
            <v>3638</v>
          </cell>
          <cell r="B1582" t="str">
            <v xml:space="preserve">SUMINISTRO DE MANTO DE ANILLOS PLASTICOS TIPO PALL RING			</v>
          </cell>
          <cell r="C1582" t="str">
            <v>m3</v>
          </cell>
          <cell r="D1582">
            <v>1</v>
          </cell>
          <cell r="E1582">
            <v>1547.81</v>
          </cell>
        </row>
        <row r="1583">
          <cell r="A1583">
            <v>3639</v>
          </cell>
          <cell r="B1583" t="str">
            <v>SOPORTERIA TORRE DE AIREACION</v>
          </cell>
          <cell r="C1583" t="str">
            <v>u</v>
          </cell>
          <cell r="D1583">
            <v>1</v>
          </cell>
          <cell r="E1583">
            <v>316.74</v>
          </cell>
        </row>
        <row r="1584">
          <cell r="A1584">
            <v>3640</v>
          </cell>
          <cell r="B1584" t="str">
            <v>CAJA DE MEZCLA RAPIDA Y AFORO EN PRFV DE 0,4 M X 0,4 M X 0,8 M</v>
          </cell>
          <cell r="C1584" t="str">
            <v>u</v>
          </cell>
          <cell r="D1584">
            <v>1</v>
          </cell>
          <cell r="E1584">
            <v>593.79</v>
          </cell>
        </row>
        <row r="1585">
          <cell r="A1585">
            <v>3641</v>
          </cell>
          <cell r="B1585" t="str">
            <v>CARCAZA EXTERNA EN PRFV DE 2,10 M DE DIAMETRO X 2,35 M DE ALTO</v>
          </cell>
          <cell r="C1585" t="str">
            <v>u</v>
          </cell>
          <cell r="D1585">
            <v>1</v>
          </cell>
          <cell r="E1585">
            <v>4995.47</v>
          </cell>
        </row>
        <row r="1586">
          <cell r="A1586">
            <v>3642</v>
          </cell>
          <cell r="B1586" t="str">
            <v>LAMINA DIVISION PRFV COMPARTIMIENTO FLOCULACION - SEDIMENTACION</v>
          </cell>
          <cell r="C1586" t="str">
            <v>u</v>
          </cell>
          <cell r="D1586">
            <v>1</v>
          </cell>
          <cell r="E1586">
            <v>737.72</v>
          </cell>
        </row>
        <row r="1587">
          <cell r="A1587">
            <v>3643</v>
          </cell>
          <cell r="B1587" t="str">
            <v>MODULOS DE SEDIMENTACION ACELERADA (SEDITUBOS) DE ABS (SUM)</v>
          </cell>
          <cell r="C1587" t="str">
            <v>m2</v>
          </cell>
          <cell r="D1587">
            <v>1</v>
          </cell>
          <cell r="E1587">
            <v>553.72</v>
          </cell>
        </row>
        <row r="1588">
          <cell r="A1588">
            <v>3644</v>
          </cell>
          <cell r="B1588" t="str">
            <v>LAMINA DIVISION PRFV COMPARTIMIENTO DE SEDIMENTACION - FILTRACION</v>
          </cell>
          <cell r="C1588" t="str">
            <v>u</v>
          </cell>
          <cell r="D1588">
            <v>1</v>
          </cell>
          <cell r="E1588">
            <v>737.72</v>
          </cell>
        </row>
        <row r="1589">
          <cell r="A1589">
            <v>3645</v>
          </cell>
          <cell r="B1589" t="str">
            <v>LECHOS FILTRANTES PLANTA 1.0 L/S</v>
          </cell>
          <cell r="C1589" t="str">
            <v>u</v>
          </cell>
          <cell r="D1589">
            <v>1</v>
          </cell>
          <cell r="E1589">
            <v>544.44000000000005</v>
          </cell>
        </row>
        <row r="1590">
          <cell r="A1590">
            <v>3646</v>
          </cell>
          <cell r="B1590" t="str">
            <v>ACCESORIOS HIDRAULICOS para planta de tratamiento</v>
          </cell>
          <cell r="C1590" t="str">
            <v>u</v>
          </cell>
          <cell r="D1590">
            <v>1</v>
          </cell>
          <cell r="E1590">
            <v>607.36</v>
          </cell>
        </row>
        <row r="1591">
          <cell r="A1591">
            <v>3647</v>
          </cell>
          <cell r="B1591" t="str">
            <v>Sistema de dosificacion de quimicos y equipos electromecanicos</v>
          </cell>
          <cell r="C1591" t="str">
            <v>u</v>
          </cell>
          <cell r="D1591">
            <v>1</v>
          </cell>
          <cell r="E1591">
            <v>4432.3599999999997</v>
          </cell>
        </row>
        <row r="1592">
          <cell r="A1592">
            <v>3648</v>
          </cell>
          <cell r="B1592" t="str">
            <v>VENTOSA COMBINADA TRIPLE ACCION 1/2", CLASS 150</v>
          </cell>
          <cell r="C1592" t="str">
            <v>u</v>
          </cell>
          <cell r="D1592">
            <v>1</v>
          </cell>
          <cell r="E1592">
            <v>80.25</v>
          </cell>
        </row>
        <row r="1593">
          <cell r="A1593">
            <v>3649</v>
          </cell>
          <cell r="B1593" t="str">
            <v>BOMBA/MOTOR/TABLERO, Q:3 L/S. TDH:25MCA, 1.5 HP</v>
          </cell>
          <cell r="C1593" t="str">
            <v>u</v>
          </cell>
          <cell r="D1593">
            <v>1</v>
          </cell>
          <cell r="E1593">
            <v>7017.18</v>
          </cell>
        </row>
        <row r="1594">
          <cell r="A1594">
            <v>3650</v>
          </cell>
          <cell r="B1594" t="str">
            <v>Bomba Sumergible tipo GrundFos ó Similar 1.50 HP, Qnom: 0.85 l/s TDH: 85 mca</v>
          </cell>
          <cell r="C1594" t="str">
            <v>u</v>
          </cell>
          <cell r="D1594">
            <v>1</v>
          </cell>
          <cell r="E1594">
            <v>2979.92</v>
          </cell>
        </row>
        <row r="1595">
          <cell r="A1595">
            <v>3651</v>
          </cell>
          <cell r="B1595" t="str">
            <v>Motor Eléctrico Sumergible, 1.50 HP</v>
          </cell>
          <cell r="C1595" t="str">
            <v>u</v>
          </cell>
          <cell r="D1595">
            <v>1</v>
          </cell>
          <cell r="E1595">
            <v>722.2</v>
          </cell>
        </row>
        <row r="1596">
          <cell r="A1596">
            <v>3652</v>
          </cell>
          <cell r="B1596" t="str">
            <v>Tanque de almacenamiento 15m3 PRFV PARA TANQUE ELEVADO</v>
          </cell>
          <cell r="C1596" t="str">
            <v>U</v>
          </cell>
          <cell r="D1596">
            <v>1</v>
          </cell>
          <cell r="E1596">
            <v>13669.36</v>
          </cell>
        </row>
        <row r="1597">
          <cell r="A1597">
            <v>3653</v>
          </cell>
          <cell r="B1597" t="str">
            <v>Equipo de presion constante (3bombas de 5HP, Tablero de control y accesorios)</v>
          </cell>
          <cell r="C1597" t="str">
            <v>u</v>
          </cell>
          <cell r="D1597">
            <v>1</v>
          </cell>
          <cell r="E1597">
            <v>6941.21</v>
          </cell>
        </row>
        <row r="1598">
          <cell r="A1598">
            <v>3654</v>
          </cell>
          <cell r="B1598" t="str">
            <v>Bomba de 5HP y bomba jockey 1,5HP Sistema Contra Incendios certf. UL/UM</v>
          </cell>
          <cell r="C1598" t="str">
            <v>u</v>
          </cell>
          <cell r="D1598">
            <v>1</v>
          </cell>
          <cell r="E1598">
            <v>4554.7700000000004</v>
          </cell>
        </row>
        <row r="1599">
          <cell r="A1599">
            <v>3655</v>
          </cell>
          <cell r="B1599" t="str">
            <v>Válvula de control 1" RW</v>
          </cell>
          <cell r="C1599" t="str">
            <v>u</v>
          </cell>
          <cell r="D1599">
            <v>1</v>
          </cell>
          <cell r="E1599">
            <v>37.35</v>
          </cell>
        </row>
        <row r="1600">
          <cell r="A1600">
            <v>3656</v>
          </cell>
          <cell r="B1600" t="str">
            <v>Equipo de presion constante (2bombas de 5HP, Tablero de control y accesorios)</v>
          </cell>
          <cell r="C1600" t="str">
            <v>u</v>
          </cell>
          <cell r="D1600">
            <v>1</v>
          </cell>
          <cell r="E1600">
            <v>5677.22</v>
          </cell>
        </row>
        <row r="1601">
          <cell r="A1601">
            <v>3657</v>
          </cell>
          <cell r="B1601" t="str">
            <v>Medidor de agua 2 1/2" (incluye caja y valvulas)</v>
          </cell>
          <cell r="C1601" t="str">
            <v>u</v>
          </cell>
          <cell r="D1601">
            <v>1</v>
          </cell>
          <cell r="E1601">
            <v>727.75</v>
          </cell>
        </row>
        <row r="1602">
          <cell r="A1602">
            <v>3658</v>
          </cell>
          <cell r="B1602" t="str">
            <v>Suministro e instalacion tub. PEAD ø 1600mm</v>
          </cell>
          <cell r="C1602" t="str">
            <v>m</v>
          </cell>
          <cell r="D1602">
            <v>1</v>
          </cell>
          <cell r="E1602">
            <v>35.200000000000003</v>
          </cell>
        </row>
        <row r="1603">
          <cell r="A1603">
            <v>3659</v>
          </cell>
          <cell r="B1603" t="str">
            <v>Columna de AAPP  PVC U/R 2"</v>
          </cell>
          <cell r="C1603" t="str">
            <v>m</v>
          </cell>
          <cell r="D1603">
            <v>1</v>
          </cell>
          <cell r="E1603">
            <v>15.42</v>
          </cell>
        </row>
        <row r="1604">
          <cell r="A1604">
            <v>3660</v>
          </cell>
          <cell r="B1604" t="str">
            <v>Bomba para agua 1HP (incluye tanque  presion 200gal)</v>
          </cell>
          <cell r="C1604" t="str">
            <v>u</v>
          </cell>
          <cell r="D1604">
            <v>1</v>
          </cell>
          <cell r="E1604">
            <v>966.89</v>
          </cell>
        </row>
        <row r="1605">
          <cell r="A1605">
            <v>3661</v>
          </cell>
          <cell r="B1605" t="str">
            <v>Bomba de 7,5HP y bomba jockey 1,5HP Sistema Contra Incendios certificacion UL/FM</v>
          </cell>
          <cell r="C1605" t="str">
            <v>u</v>
          </cell>
          <cell r="D1605">
            <v>1</v>
          </cell>
          <cell r="E1605">
            <v>10164.89</v>
          </cell>
        </row>
        <row r="1606">
          <cell r="A1606">
            <v>3662</v>
          </cell>
        </row>
        <row r="1612">
          <cell r="B1612" t="str">
            <v>APARATOS SANITARIOS</v>
          </cell>
        </row>
        <row r="1613">
          <cell r="A1613">
            <v>4301</v>
          </cell>
          <cell r="B1613" t="str">
            <v>Accesorios de baños</v>
          </cell>
          <cell r="C1613" t="str">
            <v>u</v>
          </cell>
          <cell r="D1613">
            <v>1</v>
          </cell>
          <cell r="E1613">
            <v>27.69</v>
          </cell>
        </row>
        <row r="1614">
          <cell r="A1614">
            <v>4302</v>
          </cell>
          <cell r="B1614" t="str">
            <v xml:space="preserve">Agarradera para ducha de 60cm </v>
          </cell>
          <cell r="C1614" t="str">
            <v>u</v>
          </cell>
          <cell r="D1614">
            <v>1</v>
          </cell>
        </row>
        <row r="1615">
          <cell r="A1615">
            <v>4303</v>
          </cell>
          <cell r="B1615" t="str">
            <v>Calefón de 26 litro incluye gas industrial</v>
          </cell>
          <cell r="C1615" t="str">
            <v>u</v>
          </cell>
          <cell r="D1615">
            <v>1</v>
          </cell>
          <cell r="E1615">
            <v>381.61</v>
          </cell>
        </row>
        <row r="1616">
          <cell r="A1616">
            <v>4304</v>
          </cell>
          <cell r="B1616" t="str">
            <v>Dispensador de Jabón</v>
          </cell>
          <cell r="C1616" t="str">
            <v>u</v>
          </cell>
          <cell r="D1616">
            <v>1</v>
          </cell>
          <cell r="E1616">
            <v>29.98</v>
          </cell>
        </row>
        <row r="1617">
          <cell r="A1617">
            <v>4305</v>
          </cell>
          <cell r="B1617" t="str">
            <v>Dispensador de papel</v>
          </cell>
          <cell r="C1617" t="str">
            <v>u</v>
          </cell>
          <cell r="D1617">
            <v>1</v>
          </cell>
          <cell r="E1617">
            <v>36.85</v>
          </cell>
        </row>
        <row r="1618">
          <cell r="A1618">
            <v>4306</v>
          </cell>
          <cell r="B1618" t="str">
            <v>Dispensador de toallas desechables</v>
          </cell>
          <cell r="C1618" t="str">
            <v>u</v>
          </cell>
          <cell r="D1618">
            <v>1</v>
          </cell>
          <cell r="E1618">
            <v>36.85</v>
          </cell>
        </row>
        <row r="1619">
          <cell r="A1619">
            <v>4307</v>
          </cell>
          <cell r="B1619" t="str">
            <v>Ducha completa (MEZCLADORA Y REGADERA )</v>
          </cell>
          <cell r="C1619" t="str">
            <v>u</v>
          </cell>
          <cell r="D1619">
            <v>1</v>
          </cell>
          <cell r="E1619">
            <v>139.88</v>
          </cell>
        </row>
        <row r="1620">
          <cell r="A1620">
            <v>4308</v>
          </cell>
          <cell r="B1620" t="str">
            <v>Ducha cromada incluye llave y accesorios</v>
          </cell>
          <cell r="C1620" t="str">
            <v>u</v>
          </cell>
          <cell r="D1620">
            <v>1</v>
          </cell>
          <cell r="E1620">
            <v>23.49</v>
          </cell>
        </row>
        <row r="1621">
          <cell r="A1621">
            <v>4309</v>
          </cell>
          <cell r="B1621" t="str">
            <v>Ducha cromada incluye  llave, accesorios y mezcladora</v>
          </cell>
          <cell r="C1621" t="str">
            <v>u</v>
          </cell>
          <cell r="D1621">
            <v>1</v>
          </cell>
          <cell r="E1621">
            <v>78.819999999999993</v>
          </cell>
        </row>
        <row r="1622">
          <cell r="A1622">
            <v>4310</v>
          </cell>
          <cell r="B1622" t="str">
            <v>Duchas teléfono</v>
          </cell>
          <cell r="C1622" t="str">
            <v>u</v>
          </cell>
          <cell r="D1622">
            <v>1</v>
          </cell>
          <cell r="E1622">
            <v>71.260000000000005</v>
          </cell>
        </row>
        <row r="1623">
          <cell r="A1623">
            <v>4311</v>
          </cell>
          <cell r="B1623" t="str">
            <v>Fregadero acero inoxidable un pozo sin escurridor</v>
          </cell>
          <cell r="C1623" t="str">
            <v>u</v>
          </cell>
          <cell r="D1623">
            <v>1</v>
          </cell>
          <cell r="E1623">
            <v>98.71</v>
          </cell>
        </row>
        <row r="1624">
          <cell r="A1624">
            <v>4312</v>
          </cell>
          <cell r="B1624" t="str">
            <v>Llave mezcladora para lavaplatos</v>
          </cell>
          <cell r="C1624" t="str">
            <v>u</v>
          </cell>
          <cell r="D1624">
            <v>1</v>
          </cell>
          <cell r="E1624">
            <v>75.34</v>
          </cell>
        </row>
        <row r="1625">
          <cell r="A1625">
            <v>4313</v>
          </cell>
          <cell r="B1625" t="str">
            <v xml:space="preserve">Inodoro blanco con fluxómetro </v>
          </cell>
          <cell r="C1625" t="str">
            <v>u</v>
          </cell>
          <cell r="D1625">
            <v>1</v>
          </cell>
          <cell r="E1625">
            <v>213.44</v>
          </cell>
        </row>
        <row r="1626">
          <cell r="A1626">
            <v>4314</v>
          </cell>
          <cell r="B1626" t="str">
            <v>Inodoro tanque bajo one piece oasis plus incluye accesorios</v>
          </cell>
          <cell r="C1626" t="str">
            <v>u</v>
          </cell>
          <cell r="D1626">
            <v>1</v>
          </cell>
          <cell r="E1626">
            <v>138.91</v>
          </cell>
        </row>
        <row r="1627">
          <cell r="A1627">
            <v>4315</v>
          </cell>
          <cell r="B1627" t="str">
            <v>Inodoros para niños</v>
          </cell>
          <cell r="C1627" t="str">
            <v>u</v>
          </cell>
          <cell r="D1627">
            <v>1</v>
          </cell>
          <cell r="E1627">
            <v>150.79</v>
          </cell>
        </row>
        <row r="1628">
          <cell r="A1628">
            <v>4316</v>
          </cell>
          <cell r="B1628" t="str">
            <v xml:space="preserve">Mezcladora de ducha </v>
          </cell>
          <cell r="C1628" t="str">
            <v>u</v>
          </cell>
          <cell r="D1628">
            <v>1</v>
          </cell>
          <cell r="E1628">
            <v>19.46</v>
          </cell>
        </row>
        <row r="1629">
          <cell r="A1629">
            <v>4317</v>
          </cell>
          <cell r="B1629" t="str">
            <v>Juego monocomando para ducha-tina</v>
          </cell>
          <cell r="C1629" t="str">
            <v>u</v>
          </cell>
          <cell r="D1629">
            <v>1</v>
          </cell>
          <cell r="E1629">
            <v>424.28</v>
          </cell>
        </row>
        <row r="1630">
          <cell r="A1630">
            <v>4318</v>
          </cell>
          <cell r="B1630" t="str">
            <v>Juego monocomando para lavamanos(metálica)</v>
          </cell>
          <cell r="C1630" t="str">
            <v>u</v>
          </cell>
          <cell r="D1630">
            <v>1</v>
          </cell>
          <cell r="E1630">
            <v>199.07</v>
          </cell>
        </row>
        <row r="1631">
          <cell r="A1631">
            <v>4319</v>
          </cell>
          <cell r="B1631" t="str">
            <v>Llave de ducha</v>
          </cell>
          <cell r="C1631" t="str">
            <v>u</v>
          </cell>
          <cell r="D1631">
            <v>1</v>
          </cell>
          <cell r="E1631">
            <v>23.31</v>
          </cell>
        </row>
        <row r="1632">
          <cell r="A1632">
            <v>4320</v>
          </cell>
          <cell r="B1632" t="str">
            <v>Lavachatas con autogenerador de vapor incluye accesorios</v>
          </cell>
          <cell r="C1632" t="str">
            <v>u</v>
          </cell>
          <cell r="D1632">
            <v>1</v>
          </cell>
          <cell r="E1632">
            <v>15745.33</v>
          </cell>
        </row>
        <row r="1633">
          <cell r="A1633">
            <v>4321</v>
          </cell>
          <cell r="B1633" t="str">
            <v>Lavacopas</v>
          </cell>
          <cell r="C1633" t="str">
            <v>u</v>
          </cell>
          <cell r="D1633">
            <v>1</v>
          </cell>
          <cell r="E1633">
            <v>108.31</v>
          </cell>
        </row>
        <row r="1634">
          <cell r="A1634">
            <v>4322</v>
          </cell>
          <cell r="B1634" t="str">
            <v>Lavamanos  empotrado con llave pressmatic</v>
          </cell>
          <cell r="C1634" t="str">
            <v>u</v>
          </cell>
          <cell r="D1634">
            <v>1</v>
          </cell>
          <cell r="E1634">
            <v>131.32</v>
          </cell>
        </row>
        <row r="1635">
          <cell r="A1635">
            <v>4323</v>
          </cell>
          <cell r="B1635" t="str">
            <v>Lavaollas de 0,55x0,70x0,40m H.S revestida de cerámica</v>
          </cell>
          <cell r="C1635" t="str">
            <v>u</v>
          </cell>
          <cell r="D1635">
            <v>1</v>
          </cell>
          <cell r="E1635">
            <v>136.94999999999999</v>
          </cell>
        </row>
        <row r="1636">
          <cell r="A1636">
            <v>4324</v>
          </cell>
          <cell r="B1636" t="str">
            <v>Lavamanos de pedestal con llave pressmatic</v>
          </cell>
          <cell r="C1636" t="str">
            <v>u</v>
          </cell>
          <cell r="D1636">
            <v>1</v>
          </cell>
          <cell r="E1636">
            <v>109.28</v>
          </cell>
        </row>
        <row r="1637">
          <cell r="A1637">
            <v>4325</v>
          </cell>
          <cell r="B1637" t="str">
            <v>Lavamanos alea oval remarcado blanco incluye juego monocomando, Arizona cromo, llave angular, desagüe rejilla sifón 1 1/4" RA</v>
          </cell>
          <cell r="C1637" t="str">
            <v>u</v>
          </cell>
          <cell r="D1637">
            <v>1</v>
          </cell>
          <cell r="E1637">
            <v>124.34</v>
          </cell>
        </row>
        <row r="1638">
          <cell r="A1638">
            <v>4326</v>
          </cell>
          <cell r="B1638" t="str">
            <v xml:space="preserve">Lavamanos empotrado con grifería </v>
          </cell>
          <cell r="C1638" t="str">
            <v>u</v>
          </cell>
          <cell r="D1638">
            <v>1</v>
          </cell>
          <cell r="E1638">
            <v>68.12</v>
          </cell>
        </row>
        <row r="1639">
          <cell r="A1639">
            <v>4327</v>
          </cell>
          <cell r="B1639" t="str">
            <v>Lavamanos para diferentes capacidades con llave pressmatic</v>
          </cell>
          <cell r="C1639" t="str">
            <v>u</v>
          </cell>
          <cell r="D1639">
            <v>1</v>
          </cell>
          <cell r="E1639">
            <v>153.61000000000001</v>
          </cell>
        </row>
        <row r="1640">
          <cell r="A1640">
            <v>4328</v>
          </cell>
          <cell r="B1640" t="str">
            <v>Lavamanos de pozo profundo inc. Grifería mecánica de rodilla</v>
          </cell>
          <cell r="C1640" t="str">
            <v>u</v>
          </cell>
          <cell r="D1640">
            <v>1</v>
          </cell>
          <cell r="E1640">
            <v>2482.3200000000002</v>
          </cell>
        </row>
        <row r="1641">
          <cell r="A1641">
            <v>4329</v>
          </cell>
          <cell r="B1641" t="str">
            <v>Lavaplatos acero inoxidable tipo teka 1 POZO con escurridor</v>
          </cell>
          <cell r="C1641" t="str">
            <v>u</v>
          </cell>
          <cell r="D1641">
            <v>1</v>
          </cell>
          <cell r="E1641">
            <v>158.63</v>
          </cell>
        </row>
        <row r="1642">
          <cell r="A1642">
            <v>4330</v>
          </cell>
          <cell r="B1642" t="str">
            <v>Lavaplatos acero inoxidable tipo teka 2 POZO con escurridor</v>
          </cell>
          <cell r="C1642" t="str">
            <v>u</v>
          </cell>
          <cell r="D1642">
            <v>1</v>
          </cell>
          <cell r="E1642">
            <v>213.03</v>
          </cell>
        </row>
        <row r="1643">
          <cell r="A1643">
            <v>4331</v>
          </cell>
          <cell r="B1643" t="str">
            <v>Llave de lavaplatos tipo ganso</v>
          </cell>
          <cell r="C1643" t="str">
            <v>u</v>
          </cell>
          <cell r="D1643">
            <v>1</v>
          </cell>
          <cell r="E1643">
            <v>38.08</v>
          </cell>
        </row>
        <row r="1644">
          <cell r="A1644">
            <v>4332</v>
          </cell>
          <cell r="B1644" t="str">
            <v>Poseta acero inoxidable (52*48)</v>
          </cell>
          <cell r="C1644" t="str">
            <v>u</v>
          </cell>
          <cell r="D1644">
            <v>1</v>
          </cell>
          <cell r="E1644">
            <v>52.65</v>
          </cell>
        </row>
        <row r="1645">
          <cell r="A1645">
            <v>4333</v>
          </cell>
          <cell r="B1645" t="str">
            <v>Llave Pressmatic</v>
          </cell>
          <cell r="C1645" t="str">
            <v>u</v>
          </cell>
          <cell r="D1645">
            <v>1</v>
          </cell>
          <cell r="E1645">
            <v>70.16</v>
          </cell>
        </row>
        <row r="1646">
          <cell r="A1646">
            <v>4334</v>
          </cell>
          <cell r="B1646" t="str">
            <v>Rejilla para trinchera en Angulo y varilla de 16mm</v>
          </cell>
          <cell r="C1646" t="str">
            <v>m</v>
          </cell>
          <cell r="D1646">
            <v>1</v>
          </cell>
          <cell r="E1646">
            <v>41.22</v>
          </cell>
        </row>
        <row r="1647">
          <cell r="A1647">
            <v>4335</v>
          </cell>
          <cell r="B1647" t="str">
            <v>Secador de manos</v>
          </cell>
          <cell r="C1647" t="str">
            <v>u</v>
          </cell>
          <cell r="D1647">
            <v>1</v>
          </cell>
          <cell r="E1647">
            <v>48.5</v>
          </cell>
        </row>
        <row r="1648">
          <cell r="A1648">
            <v>4336</v>
          </cell>
          <cell r="B1648" t="str">
            <v>Dispensador de alcohol</v>
          </cell>
          <cell r="C1648" t="str">
            <v>u</v>
          </cell>
          <cell r="D1648">
            <v>1</v>
          </cell>
          <cell r="E1648">
            <v>29.98</v>
          </cell>
        </row>
        <row r="1649">
          <cell r="A1649">
            <v>4337</v>
          </cell>
          <cell r="B1649" t="str">
            <v>Tina de baño 150x76x40</v>
          </cell>
          <cell r="C1649" t="str">
            <v>u</v>
          </cell>
          <cell r="D1649">
            <v>1</v>
          </cell>
          <cell r="E1649">
            <v>244.49</v>
          </cell>
        </row>
        <row r="1650">
          <cell r="A1650">
            <v>4338</v>
          </cell>
          <cell r="B1650" t="str">
            <v>Cubículo cerrado</v>
          </cell>
          <cell r="C1650" t="str">
            <v>u</v>
          </cell>
          <cell r="D1650">
            <v>1</v>
          </cell>
          <cell r="E1650">
            <v>384.44</v>
          </cell>
        </row>
        <row r="1651">
          <cell r="A1651">
            <v>4339</v>
          </cell>
          <cell r="B1651" t="str">
            <v>Cubículo Simple</v>
          </cell>
          <cell r="C1651" t="str">
            <v>u</v>
          </cell>
          <cell r="D1651">
            <v>1</v>
          </cell>
          <cell r="E1651">
            <v>272.7</v>
          </cell>
        </row>
        <row r="1652">
          <cell r="A1652">
            <v>4340</v>
          </cell>
          <cell r="B1652" t="str">
            <v>Triturador de desperdicios acero inoxidable 0,75HP 220 V trifásico tipo industrial</v>
          </cell>
          <cell r="C1652" t="str">
            <v>u</v>
          </cell>
          <cell r="D1652">
            <v>1</v>
          </cell>
          <cell r="E1652">
            <v>5135.92</v>
          </cell>
        </row>
        <row r="1653">
          <cell r="A1653">
            <v>4341</v>
          </cell>
          <cell r="B1653" t="str">
            <v>Urinario con llave pressmatic</v>
          </cell>
          <cell r="C1653" t="str">
            <v>u</v>
          </cell>
          <cell r="D1653">
            <v>1</v>
          </cell>
          <cell r="E1653">
            <v>184.48</v>
          </cell>
        </row>
        <row r="1654">
          <cell r="A1654">
            <v>4342</v>
          </cell>
          <cell r="B1654" t="str">
            <v>Urinario con Fluxómetro</v>
          </cell>
          <cell r="C1654" t="str">
            <v>u</v>
          </cell>
          <cell r="D1654">
            <v>1</v>
          </cell>
          <cell r="E1654">
            <v>109.81</v>
          </cell>
        </row>
        <row r="1655">
          <cell r="A1655">
            <v>4343</v>
          </cell>
          <cell r="B1655" t="str">
            <v>Urinarios para niños</v>
          </cell>
          <cell r="C1655" t="str">
            <v>u</v>
          </cell>
          <cell r="D1655">
            <v>1</v>
          </cell>
          <cell r="E1655">
            <v>221.66</v>
          </cell>
        </row>
        <row r="1656">
          <cell r="A1656">
            <v>4344</v>
          </cell>
          <cell r="B1656" t="str">
            <v>Vertedero Clínico</v>
          </cell>
          <cell r="C1656" t="str">
            <v>u</v>
          </cell>
          <cell r="D1656">
            <v>1</v>
          </cell>
          <cell r="E1656">
            <v>2212.3200000000002</v>
          </cell>
        </row>
        <row r="1657">
          <cell r="A1657">
            <v>4345</v>
          </cell>
          <cell r="B1657" t="str">
            <v>Bordillo de H.S en ducha revestida de cerámica</v>
          </cell>
          <cell r="C1657" t="str">
            <v>m</v>
          </cell>
          <cell r="D1657">
            <v>1</v>
          </cell>
          <cell r="E1657">
            <v>13.55</v>
          </cell>
        </row>
        <row r="1658">
          <cell r="A1658">
            <v>4346</v>
          </cell>
          <cell r="B1658" t="str">
            <v>Lavamanos colectivo con cerámica</v>
          </cell>
          <cell r="C1658" t="str">
            <v>m</v>
          </cell>
          <cell r="D1658">
            <v>1</v>
          </cell>
          <cell r="E1658">
            <v>48.13</v>
          </cell>
        </row>
        <row r="1659">
          <cell r="A1659">
            <v>4347</v>
          </cell>
          <cell r="B1659" t="str">
            <v>Fregadero acero inoxidable doble pozo sin escurridor incluye llave</v>
          </cell>
          <cell r="C1659" t="str">
            <v>u</v>
          </cell>
          <cell r="D1659">
            <v>1</v>
          </cell>
          <cell r="E1659">
            <v>195.48</v>
          </cell>
        </row>
        <row r="1660">
          <cell r="A1660">
            <v>4348</v>
          </cell>
          <cell r="B1660" t="str">
            <v>Lavandería</v>
          </cell>
          <cell r="C1660" t="str">
            <v>u</v>
          </cell>
          <cell r="D1660">
            <v>1</v>
          </cell>
          <cell r="E1660">
            <v>158.11000000000001</v>
          </cell>
        </row>
        <row r="1661">
          <cell r="A1661">
            <v>4349</v>
          </cell>
          <cell r="B1661" t="str">
            <v>Lavamanos ópalo (incluye accesorios ) llave pressmatic y  mueble</v>
          </cell>
          <cell r="C1661" t="str">
            <v>u</v>
          </cell>
          <cell r="D1661">
            <v>1</v>
          </cell>
          <cell r="E1661">
            <v>209.85</v>
          </cell>
        </row>
        <row r="1662">
          <cell r="A1662">
            <v>4350</v>
          </cell>
          <cell r="B1662" t="str">
            <v>Lavamanos de pedestal corto con llave pressmatic</v>
          </cell>
          <cell r="C1662" t="str">
            <v>u</v>
          </cell>
          <cell r="D1662">
            <v>1</v>
          </cell>
          <cell r="E1662">
            <v>122.96</v>
          </cell>
        </row>
        <row r="1663">
          <cell r="A1663">
            <v>4351</v>
          </cell>
          <cell r="B1663" t="str">
            <v>Lavadero Quirúrgico de un servicio 57x47x25 incluye grifería electrónica con sensor infrarrojo y accesorios</v>
          </cell>
          <cell r="C1663" t="str">
            <v>u</v>
          </cell>
          <cell r="D1663">
            <v>1</v>
          </cell>
          <cell r="E1663">
            <v>2265.1</v>
          </cell>
        </row>
        <row r="1664">
          <cell r="A1664">
            <v>4352</v>
          </cell>
          <cell r="B1664" t="str">
            <v>Lavadero Quirúrgico de un servicio 57x47x25 incluye grifería mecánica tipo pedal de rodilla con mezcladora de temperaturas y accesorios</v>
          </cell>
          <cell r="C1664" t="str">
            <v>u</v>
          </cell>
          <cell r="D1664">
            <v>1</v>
          </cell>
          <cell r="E1664">
            <v>2467.6999999999998</v>
          </cell>
        </row>
        <row r="1665">
          <cell r="A1665">
            <v>4353</v>
          </cell>
          <cell r="B1665" t="str">
            <v>Lavadero Quirúrgico de dos servicio 107x47x25 incluye grifería electrónica con sensor infrarrojo y accesorios</v>
          </cell>
          <cell r="C1665" t="str">
            <v>u</v>
          </cell>
          <cell r="D1665">
            <v>1</v>
          </cell>
          <cell r="E1665">
            <v>3340.69</v>
          </cell>
        </row>
        <row r="1666">
          <cell r="A1666">
            <v>4354</v>
          </cell>
          <cell r="B1666" t="str">
            <v>Lavadero Quirúrgico de dos servicio 107x47x25 incluye grifería mecánica tipo pedal de rodilla con mezcladora de temperaturas y accesorios</v>
          </cell>
          <cell r="C1666" t="str">
            <v>u</v>
          </cell>
          <cell r="D1666">
            <v>1</v>
          </cell>
          <cell r="E1666">
            <v>3527.27</v>
          </cell>
        </row>
        <row r="1667">
          <cell r="A1667">
            <v>4355</v>
          </cell>
          <cell r="B1667" t="str">
            <v>Lavadero Quirúrgico de tres servicio 107x47x25 incluye grifería electrónica con sensor infrarrojo y accesorios</v>
          </cell>
          <cell r="C1667" t="str">
            <v>u</v>
          </cell>
          <cell r="D1667">
            <v>1</v>
          </cell>
          <cell r="E1667">
            <v>3340.73</v>
          </cell>
        </row>
        <row r="1668">
          <cell r="A1668">
            <v>4356</v>
          </cell>
          <cell r="B1668" t="str">
            <v>Lavadero Quirúrgico de tres servicio 107x47x25 incluye grifería mecánica tipo pedal de rodilla con mezcladora de temperaturas y accesorios</v>
          </cell>
          <cell r="C1668" t="str">
            <v>u</v>
          </cell>
          <cell r="D1668">
            <v>1</v>
          </cell>
          <cell r="E1668">
            <v>3527.31</v>
          </cell>
        </row>
        <row r="1669">
          <cell r="A1669">
            <v>4357</v>
          </cell>
          <cell r="B1669" t="str">
            <v>Tina de baño de recién nacido exter. 99x55x34  pozo 87x42x25, mezclador de temperaturas de presión tipo herradura y accesorios</v>
          </cell>
          <cell r="C1669" t="str">
            <v>u</v>
          </cell>
          <cell r="D1669">
            <v>1</v>
          </cell>
          <cell r="E1669">
            <v>2361.2399999999998</v>
          </cell>
        </row>
        <row r="1670">
          <cell r="A1670">
            <v>4358</v>
          </cell>
          <cell r="B1670" t="str">
            <v>Tina de baño de recién nacido exter. 99x55x34  pozo 87x42x25, grifería mecánica tipo pedal de rodilla para apertura de flujo de agua para bañeras de recién nacidos y accesorios</v>
          </cell>
          <cell r="C1670" t="str">
            <v>u</v>
          </cell>
          <cell r="D1670">
            <v>1</v>
          </cell>
          <cell r="E1670">
            <v>2497.1</v>
          </cell>
        </row>
        <row r="1671">
          <cell r="A1671">
            <v>4359</v>
          </cell>
          <cell r="B1671" t="str">
            <v>Bebedero de agua</v>
          </cell>
          <cell r="C1671" t="str">
            <v>u</v>
          </cell>
          <cell r="D1671">
            <v>1</v>
          </cell>
          <cell r="E1671">
            <v>169.78</v>
          </cell>
        </row>
        <row r="1672">
          <cell r="A1672">
            <v>4360</v>
          </cell>
          <cell r="B1672" t="str">
            <v>Ducha electrica</v>
          </cell>
          <cell r="C1672" t="str">
            <v>u</v>
          </cell>
          <cell r="D1672">
            <v>1</v>
          </cell>
          <cell r="E1672">
            <v>33.71</v>
          </cell>
        </row>
        <row r="1673">
          <cell r="A1673">
            <v>4361</v>
          </cell>
          <cell r="B1673" t="str">
            <v>Calentadores electricos de tanque de 210litros</v>
          </cell>
          <cell r="C1673" t="str">
            <v>u</v>
          </cell>
          <cell r="D1673">
            <v>1</v>
          </cell>
          <cell r="E1673">
            <v>577.41</v>
          </cell>
        </row>
        <row r="1674">
          <cell r="A1674">
            <v>4362</v>
          </cell>
          <cell r="B1674" t="str">
            <v>Lavaollas de acero inoxidable 1 pozo profundo con soportes de acero inox. Sobrepuesto</v>
          </cell>
          <cell r="C1674" t="str">
            <v>u</v>
          </cell>
          <cell r="D1674">
            <v>1</v>
          </cell>
          <cell r="E1674">
            <v>1067.67</v>
          </cell>
        </row>
        <row r="1675">
          <cell r="A1675">
            <v>4363</v>
          </cell>
          <cell r="B1675" t="str">
            <v>Tanque calentador de agua de 30galones</v>
          </cell>
          <cell r="C1675" t="str">
            <v>u</v>
          </cell>
          <cell r="D1675">
            <v>1</v>
          </cell>
          <cell r="E1675">
            <v>254.09</v>
          </cell>
        </row>
        <row r="1676">
          <cell r="A1676">
            <v>4364</v>
          </cell>
          <cell r="B1676" t="str">
            <v>Inodoro tanque bajo incluye accesorios</v>
          </cell>
          <cell r="C1676" t="str">
            <v>u</v>
          </cell>
          <cell r="D1676">
            <v>1</v>
          </cell>
          <cell r="E1676">
            <v>105.9</v>
          </cell>
        </row>
        <row r="1677">
          <cell r="A1677">
            <v>4365</v>
          </cell>
          <cell r="B1677" t="str">
            <v>Inodoro tanque bajo incluye accesorios incluye transp. En lancha</v>
          </cell>
          <cell r="C1677" t="str">
            <v>u</v>
          </cell>
          <cell r="D1677">
            <v>1</v>
          </cell>
          <cell r="E1677">
            <v>120.51</v>
          </cell>
        </row>
        <row r="1678">
          <cell r="A1678">
            <v>4366</v>
          </cell>
          <cell r="B1678" t="str">
            <v>Lavamanos empotrado con grifería  incluye transp. En lancha</v>
          </cell>
          <cell r="C1678" t="str">
            <v>u</v>
          </cell>
          <cell r="D1678">
            <v>1</v>
          </cell>
          <cell r="E1678">
            <v>81.81</v>
          </cell>
        </row>
        <row r="1679">
          <cell r="A1679">
            <v>4367</v>
          </cell>
          <cell r="B1679" t="str">
            <v>Lavamanos para diferentes capacidades con llave pressmatic incluye transp. En lancha</v>
          </cell>
          <cell r="C1679" t="str">
            <v>u</v>
          </cell>
          <cell r="D1679">
            <v>1</v>
          </cell>
          <cell r="E1679">
            <v>170.04</v>
          </cell>
        </row>
        <row r="1680">
          <cell r="A1680">
            <v>4368</v>
          </cell>
          <cell r="B1680" t="str">
            <v>Urinario con llave pressmatic incluye transp. En lancha</v>
          </cell>
          <cell r="C1680" t="str">
            <v>u</v>
          </cell>
          <cell r="D1680">
            <v>1</v>
          </cell>
          <cell r="E1680">
            <v>199.08</v>
          </cell>
        </row>
        <row r="1681">
          <cell r="A1681">
            <v>4369</v>
          </cell>
          <cell r="B1681" t="str">
            <v>Secador de manos metálico 1860W, 110V</v>
          </cell>
          <cell r="C1681" t="str">
            <v>u</v>
          </cell>
          <cell r="D1681">
            <v>1</v>
          </cell>
          <cell r="E1681">
            <v>135.97999999999999</v>
          </cell>
        </row>
        <row r="1682">
          <cell r="A1682">
            <v>4370</v>
          </cell>
          <cell r="B1682" t="str">
            <v xml:space="preserve">Juego monocomando de ducha CR </v>
          </cell>
          <cell r="C1682" t="str">
            <v>u</v>
          </cell>
          <cell r="D1682">
            <v>1</v>
          </cell>
          <cell r="E1682">
            <v>77.510000000000005</v>
          </cell>
        </row>
        <row r="1683">
          <cell r="A1683">
            <v>4371</v>
          </cell>
          <cell r="B1683" t="str">
            <v xml:space="preserve">Llave pressmatic liviana de pared (lavabo) CR </v>
          </cell>
          <cell r="C1683" t="str">
            <v>u</v>
          </cell>
          <cell r="D1683">
            <v>1</v>
          </cell>
          <cell r="E1683">
            <v>81.7</v>
          </cell>
        </row>
        <row r="1684">
          <cell r="A1684">
            <v>4372</v>
          </cell>
          <cell r="B1684" t="str">
            <v>Llave para fregadero  8" CR</v>
          </cell>
          <cell r="C1684" t="str">
            <v>u</v>
          </cell>
          <cell r="D1684">
            <v>1</v>
          </cell>
          <cell r="E1684">
            <v>38</v>
          </cell>
        </row>
        <row r="1685">
          <cell r="A1685">
            <v>4373</v>
          </cell>
          <cell r="B1685" t="str">
            <v xml:space="preserve">Accesorios para urinario </v>
          </cell>
          <cell r="C1685" t="str">
            <v>u</v>
          </cell>
          <cell r="D1685">
            <v>1</v>
          </cell>
          <cell r="E1685">
            <v>29.7</v>
          </cell>
        </row>
        <row r="1686">
          <cell r="A1686">
            <v>4374</v>
          </cell>
          <cell r="B1686" t="str">
            <v>Lavacopas de acero inoxidable griferia de lujo cromada ,juego de abasto  desague y sifon</v>
          </cell>
          <cell r="C1686" t="str">
            <v>u</v>
          </cell>
          <cell r="D1686">
            <v>1</v>
          </cell>
          <cell r="E1686">
            <v>301.87</v>
          </cell>
        </row>
        <row r="1687">
          <cell r="A1687">
            <v>4375</v>
          </cell>
          <cell r="B1687" t="str">
            <v>Lavacopas doble de acero inoxidable griferia de lujo cromada ,juego de abasto  desague y sifon</v>
          </cell>
          <cell r="C1687" t="str">
            <v>u</v>
          </cell>
          <cell r="D1687">
            <v>1</v>
          </cell>
          <cell r="E1687">
            <v>657.85</v>
          </cell>
        </row>
        <row r="1688">
          <cell r="A1688">
            <v>4376</v>
          </cell>
          <cell r="B1688" t="str">
            <v xml:space="preserve">Juego monocomando alto para lavabo  </v>
          </cell>
          <cell r="C1688" t="str">
            <v>u</v>
          </cell>
          <cell r="D1688">
            <v>1</v>
          </cell>
          <cell r="E1688">
            <v>330.39</v>
          </cell>
        </row>
        <row r="1689">
          <cell r="A1689">
            <v>4377</v>
          </cell>
          <cell r="B1689" t="str">
            <v>Inodoro fluxometro tipo A blanco de lujo incuye accesorios</v>
          </cell>
          <cell r="C1689" t="str">
            <v>u</v>
          </cell>
          <cell r="D1689">
            <v>1</v>
          </cell>
          <cell r="E1689">
            <v>396.09</v>
          </cell>
        </row>
        <row r="1690">
          <cell r="A1690">
            <v>4378</v>
          </cell>
          <cell r="B1690" t="str">
            <v>Urinario tipo A blanco de lujo</v>
          </cell>
          <cell r="C1690" t="str">
            <v>u</v>
          </cell>
          <cell r="D1690">
            <v>1</v>
          </cell>
          <cell r="E1690">
            <v>317.24</v>
          </cell>
        </row>
        <row r="1691">
          <cell r="A1691">
            <v>4379</v>
          </cell>
          <cell r="B1691" t="str">
            <v>Fluxometro para urinario tipo A de lujo</v>
          </cell>
          <cell r="C1691" t="str">
            <v>u</v>
          </cell>
          <cell r="D1691">
            <v>1</v>
          </cell>
          <cell r="E1691">
            <v>205.73</v>
          </cell>
        </row>
        <row r="1692">
          <cell r="A1692">
            <v>4380</v>
          </cell>
          <cell r="B1692" t="str">
            <v>Accesorios de baño Juegos completos linea intermedia</v>
          </cell>
          <cell r="C1692" t="str">
            <v>u</v>
          </cell>
          <cell r="D1692">
            <v>1</v>
          </cell>
          <cell r="E1692">
            <v>122.92</v>
          </cell>
        </row>
        <row r="1693">
          <cell r="A1693">
            <v>4381</v>
          </cell>
          <cell r="B1693" t="str">
            <v>Accesorios de baño de lujo Juegos completos tipo A</v>
          </cell>
          <cell r="C1693" t="str">
            <v>u</v>
          </cell>
          <cell r="D1693">
            <v>1</v>
          </cell>
          <cell r="E1693">
            <v>233.49</v>
          </cell>
        </row>
        <row r="1694">
          <cell r="A1694">
            <v>4382</v>
          </cell>
          <cell r="B1694" t="str">
            <v>Lavamanos de pared incluye griferia</v>
          </cell>
          <cell r="C1694" t="str">
            <v>u</v>
          </cell>
          <cell r="D1694">
            <v>1</v>
          </cell>
          <cell r="E1694">
            <v>75.17</v>
          </cell>
        </row>
        <row r="1695">
          <cell r="A1695">
            <v>4383</v>
          </cell>
          <cell r="B1695" t="str">
            <v>Inodoro blanco con fluxómetro incluye transporte en lancha</v>
          </cell>
          <cell r="C1695" t="str">
            <v>u</v>
          </cell>
          <cell r="D1695">
            <v>1</v>
          </cell>
          <cell r="E1695">
            <v>249.96</v>
          </cell>
        </row>
        <row r="1696">
          <cell r="A1696">
            <v>4384</v>
          </cell>
          <cell r="B1696" t="str">
            <v>Urinario con Fluxómetro incluye transporte en lancha</v>
          </cell>
          <cell r="C1696" t="str">
            <v>u</v>
          </cell>
          <cell r="D1696">
            <v>1</v>
          </cell>
          <cell r="E1696">
            <v>137.19999999999999</v>
          </cell>
        </row>
        <row r="1697">
          <cell r="A1697">
            <v>4385</v>
          </cell>
        </row>
        <row r="1698">
          <cell r="A1698">
            <v>4386</v>
          </cell>
        </row>
        <row r="1700">
          <cell r="B1700" t="str">
            <v>INSTALACIONES SANITARIAS</v>
          </cell>
        </row>
        <row r="1701">
          <cell r="A1701">
            <v>5001</v>
          </cell>
          <cell r="B1701" t="str">
            <v>Bajantes  de tubería PVC tipo B de 110 mm</v>
          </cell>
          <cell r="C1701" t="str">
            <v>m</v>
          </cell>
          <cell r="D1701">
            <v>1</v>
          </cell>
          <cell r="E1701">
            <v>11.57</v>
          </cell>
        </row>
        <row r="1702">
          <cell r="A1702">
            <v>5002</v>
          </cell>
          <cell r="B1702" t="str">
            <v>Bajantes  de tubería PVC tipo B de 160 mm</v>
          </cell>
          <cell r="C1702" t="str">
            <v>m</v>
          </cell>
          <cell r="D1702">
            <v>1</v>
          </cell>
          <cell r="E1702">
            <v>19.260000000000002</v>
          </cell>
        </row>
        <row r="1703">
          <cell r="A1703">
            <v>5003</v>
          </cell>
          <cell r="B1703" t="str">
            <v>Caja de revisión 30 x 30 cm, con tapa cerco metálico</v>
          </cell>
          <cell r="C1703" t="str">
            <v>u</v>
          </cell>
          <cell r="D1703">
            <v>1</v>
          </cell>
          <cell r="E1703">
            <v>53.8</v>
          </cell>
        </row>
        <row r="1704">
          <cell r="A1704">
            <v>5004</v>
          </cell>
          <cell r="B1704" t="str">
            <v>Caja de revisión 90 x 90 cm, con tapa cerco metálico</v>
          </cell>
          <cell r="C1704" t="str">
            <v>u</v>
          </cell>
          <cell r="D1704">
            <v>1</v>
          </cell>
          <cell r="E1704">
            <v>136.54</v>
          </cell>
        </row>
        <row r="1705">
          <cell r="A1705">
            <v>5005</v>
          </cell>
          <cell r="B1705" t="str">
            <v>Caja de revisión de 60 x 60 con tapa cerco metálico</v>
          </cell>
          <cell r="C1705" t="str">
            <v>u</v>
          </cell>
          <cell r="D1705">
            <v>1</v>
          </cell>
          <cell r="E1705">
            <v>102.11</v>
          </cell>
        </row>
        <row r="1706">
          <cell r="A1706">
            <v>5006</v>
          </cell>
          <cell r="B1706" t="str">
            <v>Canal de agua lluvias 30x40 Hormigón simple de 210 Kg/cm2 (evacuación AA.LL.) con rejilla</v>
          </cell>
          <cell r="C1706" t="str">
            <v>m</v>
          </cell>
          <cell r="D1706">
            <v>1</v>
          </cell>
          <cell r="E1706">
            <v>64.86</v>
          </cell>
        </row>
        <row r="1707">
          <cell r="A1707">
            <v>5007</v>
          </cell>
          <cell r="B1707" t="str">
            <v>Canalón de tol pintado 10x30x10</v>
          </cell>
          <cell r="C1707" t="str">
            <v>m</v>
          </cell>
          <cell r="D1707">
            <v>1</v>
          </cell>
          <cell r="E1707">
            <v>22.6</v>
          </cell>
        </row>
        <row r="1708">
          <cell r="A1708">
            <v>5008</v>
          </cell>
          <cell r="B1708" t="str">
            <v>Canastilla de aluminio</v>
          </cell>
          <cell r="C1708" t="str">
            <v>m</v>
          </cell>
          <cell r="D1708">
            <v>1</v>
          </cell>
          <cell r="E1708">
            <v>9.31</v>
          </cell>
        </row>
        <row r="1709">
          <cell r="A1709">
            <v>5009</v>
          </cell>
          <cell r="B1709" t="str">
            <v>Codo PVC de desagüe 4" x  90º</v>
          </cell>
          <cell r="C1709" t="str">
            <v>u</v>
          </cell>
          <cell r="D1709">
            <v>1</v>
          </cell>
          <cell r="E1709">
            <v>4.66</v>
          </cell>
        </row>
        <row r="1710">
          <cell r="A1710">
            <v>5010</v>
          </cell>
          <cell r="B1710" t="str">
            <v>Bajantes  de tubería PVC tipo B de 200 mm</v>
          </cell>
          <cell r="C1710" t="str">
            <v>m</v>
          </cell>
          <cell r="D1710">
            <v>1</v>
          </cell>
          <cell r="E1710">
            <v>26.31</v>
          </cell>
        </row>
        <row r="1711">
          <cell r="A1711">
            <v>5011</v>
          </cell>
          <cell r="B1711" t="str">
            <v>Bajantes  de tubería PVC tipo B de 50 mm</v>
          </cell>
          <cell r="C1711" t="str">
            <v>m</v>
          </cell>
          <cell r="D1711">
            <v>1</v>
          </cell>
          <cell r="E1711">
            <v>6.33</v>
          </cell>
        </row>
        <row r="1712">
          <cell r="A1712">
            <v>5012</v>
          </cell>
          <cell r="B1712" t="str">
            <v>Bajantes  de tubería PVC tipo B de 75 mm</v>
          </cell>
          <cell r="C1712" t="str">
            <v>m</v>
          </cell>
          <cell r="D1712">
            <v>1</v>
          </cell>
          <cell r="E1712">
            <v>9.23</v>
          </cell>
        </row>
        <row r="1713">
          <cell r="A1713">
            <v>5013</v>
          </cell>
          <cell r="B1713" t="str">
            <v>Columna de ventilación PVC TIPO A 110 mm</v>
          </cell>
          <cell r="C1713" t="str">
            <v>m</v>
          </cell>
          <cell r="D1713">
            <v>1</v>
          </cell>
          <cell r="E1713">
            <v>10.86</v>
          </cell>
        </row>
        <row r="1714">
          <cell r="A1714">
            <v>5014</v>
          </cell>
          <cell r="B1714" t="str">
            <v>Columna de ventilación PVC TIPO A 50 mm</v>
          </cell>
          <cell r="C1714" t="str">
            <v>m</v>
          </cell>
          <cell r="D1714">
            <v>1</v>
          </cell>
          <cell r="E1714">
            <v>6.25</v>
          </cell>
        </row>
        <row r="1715">
          <cell r="A1715">
            <v>5015</v>
          </cell>
          <cell r="B1715" t="str">
            <v>Columna de ventilación PVC TIPO A 75 mm</v>
          </cell>
          <cell r="C1715" t="str">
            <v>m</v>
          </cell>
          <cell r="D1715">
            <v>1</v>
          </cell>
          <cell r="E1715">
            <v>7.95</v>
          </cell>
        </row>
        <row r="1716">
          <cell r="A1716">
            <v>5016</v>
          </cell>
          <cell r="B1716" t="str">
            <v>Desagües  PVC 110mm tipo B (incluye accesorios)</v>
          </cell>
          <cell r="C1716" t="str">
            <v>pto</v>
          </cell>
          <cell r="D1716">
            <v>1</v>
          </cell>
          <cell r="E1716">
            <v>23.12</v>
          </cell>
        </row>
        <row r="1717">
          <cell r="A1717">
            <v>5017</v>
          </cell>
          <cell r="B1717" t="str">
            <v>Desagües PVC 160 mm. Tipo B (Incluye accesorios)</v>
          </cell>
          <cell r="C1717" t="str">
            <v>pto</v>
          </cell>
          <cell r="D1717">
            <v>1</v>
          </cell>
          <cell r="E1717">
            <v>34.81</v>
          </cell>
        </row>
        <row r="1718">
          <cell r="A1718">
            <v>5018</v>
          </cell>
          <cell r="B1718" t="str">
            <v>Desagües PVC 50 mm. Tipo B(Incluye accesorios)</v>
          </cell>
          <cell r="C1718" t="str">
            <v>pto</v>
          </cell>
          <cell r="D1718">
            <v>1</v>
          </cell>
          <cell r="E1718">
            <v>15.15</v>
          </cell>
        </row>
        <row r="1719">
          <cell r="A1719">
            <v>5019</v>
          </cell>
          <cell r="B1719" t="str">
            <v>Desagües PVC 75 mm. Tipo B (Incluye accesorios)</v>
          </cell>
          <cell r="C1719" t="str">
            <v>pto</v>
          </cell>
          <cell r="D1719">
            <v>1</v>
          </cell>
          <cell r="E1719">
            <v>20.190000000000001</v>
          </cell>
        </row>
        <row r="1720">
          <cell r="A1720">
            <v>5020</v>
          </cell>
          <cell r="B1720" t="str">
            <v>Sistema de osmosis inversa Cap.10000 GPD</v>
          </cell>
          <cell r="C1720" t="str">
            <v>u</v>
          </cell>
          <cell r="D1720">
            <v>1</v>
          </cell>
          <cell r="E1720">
            <v>14071.08</v>
          </cell>
        </row>
        <row r="1721">
          <cell r="A1721">
            <v>5021</v>
          </cell>
          <cell r="B1721" t="str">
            <v>Sistema turbo depurador Cap. 10m3/día</v>
          </cell>
          <cell r="C1721" t="str">
            <v>u</v>
          </cell>
          <cell r="D1721">
            <v>1</v>
          </cell>
          <cell r="E1721">
            <v>31308.42</v>
          </cell>
        </row>
        <row r="1722">
          <cell r="A1722">
            <v>5022</v>
          </cell>
          <cell r="B1722" t="str">
            <v>Planta tratamiento de Agua residuales domesticas por sistema aeróbico rotativo cap. 10m3/día</v>
          </cell>
          <cell r="C1722" t="str">
            <v>u</v>
          </cell>
          <cell r="D1722">
            <v>1</v>
          </cell>
          <cell r="E1722">
            <v>18554.580000000002</v>
          </cell>
        </row>
        <row r="1723">
          <cell r="A1723">
            <v>5023</v>
          </cell>
          <cell r="B1723" t="str">
            <v>Pozo de Revisión h=0,80-2m</v>
          </cell>
          <cell r="C1723" t="str">
            <v>u</v>
          </cell>
          <cell r="D1723">
            <v>1</v>
          </cell>
          <cell r="E1723">
            <v>559.09</v>
          </cell>
        </row>
        <row r="1724">
          <cell r="A1724">
            <v>5024</v>
          </cell>
          <cell r="B1724" t="str">
            <v>Pozo de Revisión h=2-4m</v>
          </cell>
          <cell r="C1724" t="str">
            <v>u</v>
          </cell>
          <cell r="D1724">
            <v>1</v>
          </cell>
          <cell r="E1724">
            <v>816.14</v>
          </cell>
        </row>
        <row r="1725">
          <cell r="A1725">
            <v>5025</v>
          </cell>
          <cell r="B1725" t="str">
            <v>Pozo de Revisión h=4-6m</v>
          </cell>
          <cell r="C1725" t="str">
            <v>u</v>
          </cell>
          <cell r="D1725">
            <v>1</v>
          </cell>
          <cell r="E1725">
            <v>1340.18</v>
          </cell>
        </row>
        <row r="1726">
          <cell r="A1726">
            <v>5026</v>
          </cell>
          <cell r="B1726" t="str">
            <v>Pozo de Revisión h=6-8m</v>
          </cell>
          <cell r="C1726" t="str">
            <v>u</v>
          </cell>
          <cell r="D1726">
            <v>1</v>
          </cell>
        </row>
        <row r="1727">
          <cell r="A1727">
            <v>5027</v>
          </cell>
          <cell r="B1727" t="str">
            <v>Planta tratamiento de Agua residuales domesticas por sistema aeróbico rotativo cap. 30m3/día</v>
          </cell>
          <cell r="C1727" t="str">
            <v>u</v>
          </cell>
          <cell r="D1727">
            <v>1</v>
          </cell>
          <cell r="E1727">
            <v>35812.1</v>
          </cell>
        </row>
        <row r="1728">
          <cell r="A1728">
            <v>5028</v>
          </cell>
          <cell r="B1728" t="str">
            <v>Planta tratamiento de Agua residuales domesticas por sistema aeróbico rotativo cap. 20m3/día</v>
          </cell>
          <cell r="C1728" t="str">
            <v>u</v>
          </cell>
          <cell r="D1728">
            <v>1</v>
          </cell>
          <cell r="E1728">
            <v>29913.29</v>
          </cell>
        </row>
        <row r="1729">
          <cell r="A1729">
            <v>5029</v>
          </cell>
          <cell r="B1729" t="str">
            <v>Siamesa 4" x2 1/2" x2 1/2"</v>
          </cell>
          <cell r="C1729" t="str">
            <v>u</v>
          </cell>
          <cell r="D1729">
            <v>1</v>
          </cell>
        </row>
        <row r="1730">
          <cell r="A1730">
            <v>5030</v>
          </cell>
          <cell r="B1730" t="str">
            <v>Sumidero de piso de 6" incluye rejilla</v>
          </cell>
          <cell r="C1730" t="str">
            <v>u</v>
          </cell>
          <cell r="D1730">
            <v>1</v>
          </cell>
          <cell r="E1730">
            <v>65.83</v>
          </cell>
        </row>
        <row r="1731">
          <cell r="A1731">
            <v>5031</v>
          </cell>
          <cell r="B1731" t="str">
            <v>Sumidero de piso de 2" incluye rejilla</v>
          </cell>
          <cell r="C1731" t="str">
            <v>u</v>
          </cell>
          <cell r="D1731">
            <v>1</v>
          </cell>
          <cell r="E1731">
            <v>12.21</v>
          </cell>
        </row>
        <row r="1732">
          <cell r="A1732">
            <v>5032</v>
          </cell>
          <cell r="B1732" t="str">
            <v>Sumidero de piso de 3" incluye rejilla</v>
          </cell>
          <cell r="C1732" t="str">
            <v>u</v>
          </cell>
          <cell r="D1732">
            <v>1</v>
          </cell>
          <cell r="E1732">
            <v>13.22</v>
          </cell>
        </row>
        <row r="1733">
          <cell r="A1733">
            <v>5033</v>
          </cell>
          <cell r="B1733" t="str">
            <v>Sumidero de piso de 4" incluye rejilla</v>
          </cell>
          <cell r="C1733" t="str">
            <v>u</v>
          </cell>
          <cell r="D1733">
            <v>1</v>
          </cell>
          <cell r="E1733">
            <v>16.5</v>
          </cell>
        </row>
        <row r="1734">
          <cell r="A1734">
            <v>5034</v>
          </cell>
          <cell r="B1734" t="str">
            <v>Sumidero de calzada (incluye rejilla de H:F)</v>
          </cell>
          <cell r="C1734" t="str">
            <v>u</v>
          </cell>
          <cell r="D1734">
            <v>1</v>
          </cell>
          <cell r="E1734">
            <v>241.84</v>
          </cell>
        </row>
        <row r="1735">
          <cell r="A1735">
            <v>5035</v>
          </cell>
          <cell r="B1735" t="str">
            <v>Cajas de AA.SS de 60x60 H= 0,90-2,00m con tapa cerco metálico</v>
          </cell>
          <cell r="C1735" t="str">
            <v>u</v>
          </cell>
          <cell r="D1735">
            <v>1</v>
          </cell>
          <cell r="E1735">
            <v>306.33999999999997</v>
          </cell>
        </row>
        <row r="1736">
          <cell r="A1736">
            <v>5036</v>
          </cell>
          <cell r="B1736" t="str">
            <v>Cajas de AA.SS de 100x50 H= 0,90-2,00m con tapa cerco metálico</v>
          </cell>
          <cell r="C1736" t="str">
            <v>u</v>
          </cell>
          <cell r="D1736">
            <v>1</v>
          </cell>
          <cell r="E1736">
            <v>325.68</v>
          </cell>
        </row>
        <row r="1737">
          <cell r="A1737">
            <v>5037</v>
          </cell>
          <cell r="B1737" t="str">
            <v>Cajas de AA.SS de 0,8x0,65 H= 0,90-2,00m con tapa cerco metálico</v>
          </cell>
          <cell r="C1737" t="str">
            <v>u</v>
          </cell>
          <cell r="D1737">
            <v>1</v>
          </cell>
          <cell r="E1737">
            <v>320.29000000000002</v>
          </cell>
        </row>
        <row r="1738">
          <cell r="A1738">
            <v>5038</v>
          </cell>
          <cell r="B1738" t="str">
            <v>Cajas de AA.SS de 0,8x0,80 H= 0,90-2,00m con tapa cerco metálico</v>
          </cell>
          <cell r="C1738" t="str">
            <v>u</v>
          </cell>
          <cell r="D1738">
            <v>1</v>
          </cell>
          <cell r="E1738">
            <v>333.36</v>
          </cell>
        </row>
        <row r="1739">
          <cell r="A1739">
            <v>5039</v>
          </cell>
          <cell r="B1739" t="str">
            <v>Caja de revisión tipo C1</v>
          </cell>
          <cell r="C1739" t="str">
            <v>u</v>
          </cell>
          <cell r="D1739">
            <v>1</v>
          </cell>
          <cell r="E1739">
            <v>518.55999999999995</v>
          </cell>
        </row>
        <row r="1740">
          <cell r="A1740">
            <v>5040</v>
          </cell>
          <cell r="B1740" t="str">
            <v>Caja de revisión tipo C2 (1,0*1,0*1,0m)</v>
          </cell>
          <cell r="C1740" t="str">
            <v>u</v>
          </cell>
          <cell r="D1740">
            <v>1</v>
          </cell>
          <cell r="E1740">
            <v>239.43</v>
          </cell>
        </row>
        <row r="1741">
          <cell r="A1741">
            <v>5041</v>
          </cell>
          <cell r="B1741" t="str">
            <v>Trampa para grasas 1,20*0,80</v>
          </cell>
          <cell r="C1741" t="str">
            <v>u</v>
          </cell>
          <cell r="D1741">
            <v>1</v>
          </cell>
          <cell r="E1741">
            <v>186.9</v>
          </cell>
        </row>
        <row r="1742">
          <cell r="A1742">
            <v>5042</v>
          </cell>
          <cell r="B1742" t="str">
            <v>Trampa para grasas cribado y válvulas (C3-C4-C5)</v>
          </cell>
          <cell r="C1742" t="str">
            <v>u</v>
          </cell>
          <cell r="D1742">
            <v>1</v>
          </cell>
          <cell r="E1742">
            <v>1232.0899999999999</v>
          </cell>
        </row>
        <row r="1743">
          <cell r="A1743">
            <v>5043</v>
          </cell>
          <cell r="B1743" t="str">
            <v xml:space="preserve">Rejilla para  cribado </v>
          </cell>
          <cell r="C1743" t="str">
            <v>u</v>
          </cell>
          <cell r="D1743">
            <v>1</v>
          </cell>
          <cell r="E1743">
            <v>102.89</v>
          </cell>
        </row>
        <row r="1744">
          <cell r="A1744">
            <v>5044</v>
          </cell>
          <cell r="B1744" t="str">
            <v xml:space="preserve">Trampa de tenso activos </v>
          </cell>
          <cell r="C1744" t="str">
            <v>u</v>
          </cell>
          <cell r="D1744">
            <v>1</v>
          </cell>
          <cell r="E1744">
            <v>469.37</v>
          </cell>
        </row>
        <row r="1745">
          <cell r="A1745">
            <v>5045</v>
          </cell>
          <cell r="B1745" t="str">
            <v>Caja de bioseguridad UCI-Quirófanos y Laboratorios</v>
          </cell>
          <cell r="C1745" t="str">
            <v>u</v>
          </cell>
          <cell r="D1745">
            <v>1</v>
          </cell>
          <cell r="E1745">
            <v>520.77</v>
          </cell>
        </row>
        <row r="1746">
          <cell r="A1746">
            <v>5046</v>
          </cell>
          <cell r="B1746" t="str">
            <v xml:space="preserve">Trampa de grasas para cocinas </v>
          </cell>
          <cell r="C1746" t="str">
            <v>u</v>
          </cell>
          <cell r="D1746">
            <v>1</v>
          </cell>
          <cell r="E1746">
            <v>247.24</v>
          </cell>
        </row>
        <row r="1747">
          <cell r="A1747">
            <v>5047</v>
          </cell>
          <cell r="B1747" t="str">
            <v>Tubería de 250 de PVC tipo B</v>
          </cell>
          <cell r="C1747" t="str">
            <v>m</v>
          </cell>
          <cell r="D1747">
            <v>1</v>
          </cell>
          <cell r="E1747">
            <v>41.79</v>
          </cell>
        </row>
        <row r="1748">
          <cell r="A1748">
            <v>5048</v>
          </cell>
          <cell r="B1748" t="str">
            <v xml:space="preserve">Tubería de 110 mm PVC tipo B </v>
          </cell>
          <cell r="C1748" t="str">
            <v>m</v>
          </cell>
          <cell r="D1748">
            <v>1</v>
          </cell>
          <cell r="E1748">
            <v>7.42</v>
          </cell>
        </row>
        <row r="1749">
          <cell r="A1749">
            <v>5049</v>
          </cell>
          <cell r="B1749" t="str">
            <v>Tubería de 160 de PVC tipo B</v>
          </cell>
          <cell r="C1749" t="str">
            <v>m</v>
          </cell>
          <cell r="D1749">
            <v>1</v>
          </cell>
          <cell r="E1749">
            <v>15.81</v>
          </cell>
        </row>
        <row r="1750">
          <cell r="A1750">
            <v>5050</v>
          </cell>
          <cell r="B1750" t="str">
            <v>Tubería de 315 de PVC tipo B</v>
          </cell>
          <cell r="C1750" t="str">
            <v>m</v>
          </cell>
          <cell r="D1750">
            <v>1</v>
          </cell>
          <cell r="E1750">
            <v>71.34</v>
          </cell>
        </row>
        <row r="1751">
          <cell r="A1751">
            <v>5051</v>
          </cell>
          <cell r="B1751" t="str">
            <v>Tubería de 400 de PVC tipo B</v>
          </cell>
          <cell r="C1751" t="str">
            <v>m</v>
          </cell>
          <cell r="D1751">
            <v>1</v>
          </cell>
          <cell r="E1751">
            <v>123.93</v>
          </cell>
        </row>
        <row r="1752">
          <cell r="A1752">
            <v>5052</v>
          </cell>
          <cell r="B1752" t="str">
            <v>Tubería de 75 de PVC tipo B</v>
          </cell>
          <cell r="C1752" t="str">
            <v>m</v>
          </cell>
          <cell r="D1752">
            <v>1</v>
          </cell>
          <cell r="E1752">
            <v>7.25</v>
          </cell>
        </row>
        <row r="1753">
          <cell r="A1753">
            <v>5053</v>
          </cell>
          <cell r="B1753" t="str">
            <v>Tubería de 200 de PVC tipo B</v>
          </cell>
          <cell r="C1753" t="str">
            <v>m</v>
          </cell>
          <cell r="D1753">
            <v>1</v>
          </cell>
          <cell r="E1753">
            <v>18.399999999999999</v>
          </cell>
        </row>
        <row r="1754">
          <cell r="A1754">
            <v>5054</v>
          </cell>
          <cell r="B1754" t="str">
            <v>Tubería de 50mm de PVC tipo B</v>
          </cell>
          <cell r="C1754" t="str">
            <v>m</v>
          </cell>
          <cell r="D1754">
            <v>1</v>
          </cell>
          <cell r="E1754">
            <v>4.28</v>
          </cell>
        </row>
        <row r="1755">
          <cell r="A1755">
            <v>5055</v>
          </cell>
          <cell r="B1755" t="str">
            <v xml:space="preserve">Tubería Novafort serie 5 175mmx6m </v>
          </cell>
          <cell r="C1755" t="str">
            <v>m</v>
          </cell>
          <cell r="D1755">
            <v>1</v>
          </cell>
          <cell r="E1755">
            <v>11.95</v>
          </cell>
        </row>
        <row r="1756">
          <cell r="A1756">
            <v>5056</v>
          </cell>
          <cell r="B1756" t="str">
            <v xml:space="preserve">Tubería Novafort serie 5 160mmx6m </v>
          </cell>
          <cell r="C1756" t="str">
            <v>m</v>
          </cell>
          <cell r="D1756">
            <v>1</v>
          </cell>
          <cell r="E1756">
            <v>11.84</v>
          </cell>
        </row>
        <row r="1757">
          <cell r="A1757">
            <v>5057</v>
          </cell>
          <cell r="B1757" t="str">
            <v xml:space="preserve">Tubería Novafort serie 6 200mmx6m </v>
          </cell>
          <cell r="C1757" t="str">
            <v>m</v>
          </cell>
          <cell r="D1757">
            <v>1</v>
          </cell>
          <cell r="E1757">
            <v>17.64</v>
          </cell>
        </row>
        <row r="1758">
          <cell r="A1758">
            <v>5058</v>
          </cell>
          <cell r="B1758" t="str">
            <v>Tubería plástica de alcantarillado GRANDES DIAMETROS serie 5,540 mm.</v>
          </cell>
          <cell r="C1758" t="str">
            <v>m</v>
          </cell>
          <cell r="D1758">
            <v>1</v>
          </cell>
        </row>
        <row r="1759">
          <cell r="A1759">
            <v>5059</v>
          </cell>
          <cell r="B1759" t="str">
            <v>Tubería Novafort GRANDES DIAMETROS serie 5,650 mm.</v>
          </cell>
          <cell r="C1759" t="str">
            <v>m</v>
          </cell>
          <cell r="D1759">
            <v>1</v>
          </cell>
        </row>
        <row r="1760">
          <cell r="A1760">
            <v>5060</v>
          </cell>
          <cell r="B1760" t="str">
            <v>Tubería Novafort GRANDES DIAMETROS serie 5,750 mm.</v>
          </cell>
          <cell r="C1760" t="str">
            <v>m</v>
          </cell>
          <cell r="D1760">
            <v>1</v>
          </cell>
        </row>
        <row r="1761">
          <cell r="A1761">
            <v>5061</v>
          </cell>
          <cell r="B1761" t="str">
            <v>Tubería plástica de alcantarillado GRANDES DIAMETROS serie 5,540 mm.</v>
          </cell>
          <cell r="C1761" t="str">
            <v>m</v>
          </cell>
          <cell r="D1761">
            <v>1</v>
          </cell>
        </row>
        <row r="1762">
          <cell r="A1762">
            <v>5062</v>
          </cell>
          <cell r="B1762" t="str">
            <v>Tubería Novafort GRANDES DIAMETROS serie 5,650 mm.</v>
          </cell>
          <cell r="C1762" t="str">
            <v>m</v>
          </cell>
          <cell r="D1762">
            <v>1</v>
          </cell>
        </row>
        <row r="1763">
          <cell r="A1763">
            <v>5063</v>
          </cell>
          <cell r="B1763" t="str">
            <v>Tubería estructurada de pared interna lisa serie 6 690 mm.</v>
          </cell>
          <cell r="C1763" t="str">
            <v>m</v>
          </cell>
          <cell r="D1763">
            <v>1</v>
          </cell>
        </row>
        <row r="1764">
          <cell r="A1764">
            <v>5064</v>
          </cell>
          <cell r="B1764" t="str">
            <v>Tubería estructurada de pared interna lisa serie 6 540 mm.</v>
          </cell>
          <cell r="C1764" t="str">
            <v>m</v>
          </cell>
          <cell r="D1764">
            <v>1</v>
          </cell>
          <cell r="E1764">
            <v>74.53</v>
          </cell>
        </row>
        <row r="1765">
          <cell r="A1765">
            <v>5065</v>
          </cell>
          <cell r="B1765" t="str">
            <v>Tubería estructurada de pared interna lisa serie 6 110 mm.</v>
          </cell>
          <cell r="C1765" t="str">
            <v>m</v>
          </cell>
          <cell r="D1765">
            <v>1</v>
          </cell>
          <cell r="E1765">
            <v>5.88</v>
          </cell>
        </row>
        <row r="1766">
          <cell r="A1766">
            <v>5066</v>
          </cell>
          <cell r="B1766" t="str">
            <v>Tubería estructurada de pared interna lisa serie 6 160 mm.</v>
          </cell>
          <cell r="C1766" t="str">
            <v>m</v>
          </cell>
          <cell r="D1766">
            <v>1</v>
          </cell>
          <cell r="E1766">
            <v>10.99</v>
          </cell>
        </row>
        <row r="1767">
          <cell r="A1767">
            <v>5067</v>
          </cell>
          <cell r="B1767" t="str">
            <v>Tubería estructurada de pared interna lisa serie 6 200 mm.</v>
          </cell>
          <cell r="C1767" t="str">
            <v>m</v>
          </cell>
          <cell r="D1767">
            <v>1</v>
          </cell>
          <cell r="E1767">
            <v>18.21</v>
          </cell>
        </row>
        <row r="1768">
          <cell r="A1768">
            <v>5068</v>
          </cell>
          <cell r="B1768" t="str">
            <v>Tubería estructurada de pared interna lisa serie 6 250 mm.</v>
          </cell>
          <cell r="C1768" t="str">
            <v>m</v>
          </cell>
          <cell r="D1768">
            <v>1</v>
          </cell>
          <cell r="E1768">
            <v>20.48</v>
          </cell>
        </row>
        <row r="1769">
          <cell r="A1769">
            <v>5069</v>
          </cell>
          <cell r="B1769" t="str">
            <v>Tubería estructurada de pared interna lisa serie 6 315 mm.</v>
          </cell>
          <cell r="C1769" t="str">
            <v>m</v>
          </cell>
          <cell r="D1769">
            <v>1</v>
          </cell>
          <cell r="E1769">
            <v>31.2</v>
          </cell>
        </row>
        <row r="1770">
          <cell r="A1770">
            <v>5070</v>
          </cell>
          <cell r="B1770" t="str">
            <v>Tubería estructurada de pared interna lisa serie 6 400 mm.</v>
          </cell>
          <cell r="C1770" t="str">
            <v>m</v>
          </cell>
          <cell r="D1770">
            <v>1</v>
          </cell>
          <cell r="E1770">
            <v>50.81</v>
          </cell>
        </row>
        <row r="1771">
          <cell r="A1771">
            <v>5071</v>
          </cell>
          <cell r="B1771" t="str">
            <v>Tubería novaloc 1035 mm S2</v>
          </cell>
          <cell r="C1771" t="str">
            <v>m</v>
          </cell>
          <cell r="D1771">
            <v>1</v>
          </cell>
          <cell r="E1771">
            <v>262.68</v>
          </cell>
        </row>
        <row r="1772">
          <cell r="A1772">
            <v>5072</v>
          </cell>
          <cell r="B1772" t="str">
            <v>Tubería novaloc 1035 mm S3</v>
          </cell>
          <cell r="C1772" t="str">
            <v>m</v>
          </cell>
          <cell r="D1772">
            <v>1</v>
          </cell>
          <cell r="E1772">
            <v>360.41</v>
          </cell>
        </row>
        <row r="1773">
          <cell r="A1773">
            <v>5073</v>
          </cell>
          <cell r="B1773" t="str">
            <v>Tubería novaloc 1150 mm S3</v>
          </cell>
          <cell r="C1773" t="str">
            <v>m</v>
          </cell>
          <cell r="D1773">
            <v>1</v>
          </cell>
          <cell r="E1773">
            <v>392.34</v>
          </cell>
        </row>
        <row r="1774">
          <cell r="A1774">
            <v>5074</v>
          </cell>
          <cell r="B1774" t="str">
            <v>Tubería novaloc 1245 mm S2</v>
          </cell>
          <cell r="C1774" t="str">
            <v>m</v>
          </cell>
          <cell r="D1774">
            <v>1</v>
          </cell>
          <cell r="E1774">
            <v>403.8</v>
          </cell>
        </row>
        <row r="1775">
          <cell r="A1775">
            <v>5075</v>
          </cell>
          <cell r="B1775" t="str">
            <v>Tubería novaloc 1345 mm S2</v>
          </cell>
          <cell r="C1775" t="str">
            <v>m</v>
          </cell>
          <cell r="D1775">
            <v>1</v>
          </cell>
          <cell r="E1775">
            <v>478.57</v>
          </cell>
        </row>
        <row r="1776">
          <cell r="A1776">
            <v>5076</v>
          </cell>
          <cell r="B1776" t="str">
            <v>Tubería novaloc 1545 mm S1</v>
          </cell>
          <cell r="C1776" t="str">
            <v>m</v>
          </cell>
          <cell r="D1776">
            <v>1</v>
          </cell>
          <cell r="E1776">
            <v>354.34</v>
          </cell>
        </row>
        <row r="1777">
          <cell r="A1777">
            <v>5077</v>
          </cell>
          <cell r="B1777" t="str">
            <v>Tubería novaloc 450/475 mm S3</v>
          </cell>
          <cell r="C1777" t="str">
            <v>m</v>
          </cell>
          <cell r="D1777">
            <v>1</v>
          </cell>
          <cell r="E1777">
            <v>70.23</v>
          </cell>
        </row>
        <row r="1778">
          <cell r="A1778">
            <v>5078</v>
          </cell>
          <cell r="B1778" t="str">
            <v>Tubería novaloc 525 mm S3</v>
          </cell>
          <cell r="C1778" t="str">
            <v>m</v>
          </cell>
          <cell r="D1778">
            <v>1</v>
          </cell>
          <cell r="E1778">
            <v>74.260000000000005</v>
          </cell>
        </row>
        <row r="1779">
          <cell r="A1779">
            <v>5079</v>
          </cell>
          <cell r="B1779" t="str">
            <v>Tubería novaloc 575 mm S3</v>
          </cell>
          <cell r="C1779" t="str">
            <v>m</v>
          </cell>
          <cell r="D1779">
            <v>1</v>
          </cell>
          <cell r="E1779">
            <v>85.77</v>
          </cell>
        </row>
        <row r="1780">
          <cell r="A1780">
            <v>5080</v>
          </cell>
          <cell r="B1780" t="str">
            <v>Tubería novaloc 640 mm S2</v>
          </cell>
          <cell r="C1780" t="str">
            <v>m</v>
          </cell>
          <cell r="D1780">
            <v>1</v>
          </cell>
          <cell r="E1780">
            <v>104.62</v>
          </cell>
        </row>
        <row r="1781">
          <cell r="A1781">
            <v>5081</v>
          </cell>
          <cell r="B1781" t="str">
            <v>Tubería novaloc 640 mm S4</v>
          </cell>
          <cell r="C1781" t="str">
            <v>m</v>
          </cell>
          <cell r="D1781">
            <v>1</v>
          </cell>
          <cell r="E1781">
            <v>129.53</v>
          </cell>
        </row>
        <row r="1782">
          <cell r="A1782">
            <v>5082</v>
          </cell>
          <cell r="B1782" t="str">
            <v>Tubería novaloc 670 mm S2</v>
          </cell>
          <cell r="C1782" t="str">
            <v>m</v>
          </cell>
          <cell r="D1782">
            <v>1</v>
          </cell>
          <cell r="E1782">
            <v>113.6</v>
          </cell>
        </row>
        <row r="1783">
          <cell r="A1783">
            <v>5083</v>
          </cell>
          <cell r="B1783" t="str">
            <v>Tubería novaloc 690 mm S3</v>
          </cell>
          <cell r="C1783" t="str">
            <v>m</v>
          </cell>
          <cell r="D1783">
            <v>1</v>
          </cell>
          <cell r="E1783">
            <v>141.65</v>
          </cell>
        </row>
        <row r="1784">
          <cell r="A1784">
            <v>5084</v>
          </cell>
          <cell r="B1784" t="str">
            <v>Tubería novaloc 730 mm S2</v>
          </cell>
          <cell r="C1784" t="str">
            <v>m</v>
          </cell>
          <cell r="D1784">
            <v>1</v>
          </cell>
          <cell r="E1784">
            <v>131.79</v>
          </cell>
        </row>
        <row r="1785">
          <cell r="A1785">
            <v>5085</v>
          </cell>
          <cell r="B1785" t="str">
            <v>Tubería novaloc 730 mm S3</v>
          </cell>
          <cell r="C1785" t="str">
            <v>m</v>
          </cell>
          <cell r="D1785">
            <v>1</v>
          </cell>
          <cell r="E1785">
            <v>155.58000000000001</v>
          </cell>
        </row>
        <row r="1786">
          <cell r="A1786">
            <v>5086</v>
          </cell>
          <cell r="B1786" t="str">
            <v>Tubería novaloc 790 mm S3</v>
          </cell>
          <cell r="C1786" t="str">
            <v>m</v>
          </cell>
          <cell r="D1786">
            <v>1</v>
          </cell>
          <cell r="E1786">
            <v>164.11</v>
          </cell>
        </row>
        <row r="1787">
          <cell r="A1787">
            <v>5087</v>
          </cell>
          <cell r="B1787" t="str">
            <v>Tubería novaloc 840 mm S3</v>
          </cell>
          <cell r="C1787" t="str">
            <v>m</v>
          </cell>
          <cell r="D1787">
            <v>1</v>
          </cell>
          <cell r="E1787">
            <v>174.81</v>
          </cell>
        </row>
        <row r="1788">
          <cell r="A1788">
            <v>5088</v>
          </cell>
          <cell r="B1788" t="str">
            <v>Tubería novaloc 940 mm S2</v>
          </cell>
          <cell r="C1788" t="str">
            <v>m</v>
          </cell>
          <cell r="D1788">
            <v>1</v>
          </cell>
          <cell r="E1788">
            <v>203.27</v>
          </cell>
        </row>
        <row r="1789">
          <cell r="A1789">
            <v>5089</v>
          </cell>
          <cell r="B1789" t="str">
            <v>Tubería novaloc 960 mm S3</v>
          </cell>
          <cell r="C1789" t="str">
            <v>m</v>
          </cell>
          <cell r="D1789">
            <v>1</v>
          </cell>
          <cell r="E1789">
            <v>270.42</v>
          </cell>
        </row>
        <row r="1790">
          <cell r="A1790">
            <v>5090</v>
          </cell>
          <cell r="B1790" t="str">
            <v xml:space="preserve">Tubería PVC ced. 40   D=2¨ </v>
          </cell>
          <cell r="C1790" t="str">
            <v>m</v>
          </cell>
          <cell r="D1790">
            <v>1</v>
          </cell>
        </row>
        <row r="1791">
          <cell r="A1791">
            <v>5091</v>
          </cell>
          <cell r="B1791" t="str">
            <v xml:space="preserve">Tubería PVC ced. 40   D=3¨ </v>
          </cell>
          <cell r="C1791" t="str">
            <v>m</v>
          </cell>
          <cell r="D1791">
            <v>1</v>
          </cell>
        </row>
        <row r="1792">
          <cell r="A1792">
            <v>5092</v>
          </cell>
          <cell r="B1792" t="str">
            <v xml:space="preserve">Tubería PVC ced. 40   D=4¨ </v>
          </cell>
          <cell r="C1792" t="str">
            <v>m</v>
          </cell>
          <cell r="D1792">
            <v>1</v>
          </cell>
        </row>
        <row r="1793">
          <cell r="A1793">
            <v>5093</v>
          </cell>
          <cell r="B1793" t="str">
            <v>Tubería PVC ced 40  D=6 ´´</v>
          </cell>
          <cell r="C1793" t="str">
            <v>m</v>
          </cell>
          <cell r="D1793">
            <v>1</v>
          </cell>
        </row>
        <row r="1794">
          <cell r="A1794">
            <v>5094</v>
          </cell>
          <cell r="B1794" t="str">
            <v>Tubería PVC para drenes 50mm</v>
          </cell>
          <cell r="C1794" t="str">
            <v>m</v>
          </cell>
          <cell r="D1794">
            <v>1</v>
          </cell>
        </row>
        <row r="1795">
          <cell r="A1795">
            <v>5095</v>
          </cell>
          <cell r="B1795" t="str">
            <v>Tubería PVC para drenes 110mm</v>
          </cell>
          <cell r="C1795" t="str">
            <v>m</v>
          </cell>
          <cell r="D1795">
            <v>1</v>
          </cell>
          <cell r="E1795">
            <v>4.8600000000000003</v>
          </cell>
        </row>
        <row r="1796">
          <cell r="A1796">
            <v>5096</v>
          </cell>
          <cell r="B1796" t="str">
            <v>tubería PVC para drenes 160mm</v>
          </cell>
          <cell r="C1796" t="str">
            <v>m</v>
          </cell>
          <cell r="D1796">
            <v>1</v>
          </cell>
          <cell r="E1796">
            <v>9.1</v>
          </cell>
        </row>
        <row r="1797">
          <cell r="A1797">
            <v>5097</v>
          </cell>
          <cell r="B1797" t="str">
            <v>tubería PVC para drenes 200mm</v>
          </cell>
          <cell r="C1797" t="str">
            <v>m</v>
          </cell>
          <cell r="D1797">
            <v>1</v>
          </cell>
          <cell r="E1797">
            <v>12.88</v>
          </cell>
        </row>
        <row r="1798">
          <cell r="A1798">
            <v>5098</v>
          </cell>
          <cell r="B1798" t="str">
            <v>Tubería PVC tipo A 50 mm</v>
          </cell>
          <cell r="C1798" t="str">
            <v>m</v>
          </cell>
          <cell r="D1798">
            <v>1</v>
          </cell>
          <cell r="E1798">
            <v>2.96</v>
          </cell>
        </row>
        <row r="1799">
          <cell r="A1799">
            <v>5099</v>
          </cell>
          <cell r="B1799" t="str">
            <v>Tubería PVC tipo A 75 mm</v>
          </cell>
          <cell r="C1799" t="str">
            <v>m</v>
          </cell>
          <cell r="D1799">
            <v>1</v>
          </cell>
          <cell r="E1799">
            <v>5.01</v>
          </cell>
        </row>
        <row r="1800">
          <cell r="A1800">
            <v>5100</v>
          </cell>
          <cell r="B1800" t="str">
            <v>Tubo de cemento centrifugado 0.15 x 1 metro clase 2</v>
          </cell>
          <cell r="C1800" t="str">
            <v>u</v>
          </cell>
          <cell r="D1800">
            <v>1</v>
          </cell>
          <cell r="E1800">
            <v>8.15</v>
          </cell>
        </row>
        <row r="1801">
          <cell r="A1801">
            <v>5101</v>
          </cell>
          <cell r="B1801" t="str">
            <v>Tubo de cemento centrifugado 0.20 x 1 metro clase 2</v>
          </cell>
          <cell r="C1801" t="str">
            <v>u</v>
          </cell>
          <cell r="D1801">
            <v>1</v>
          </cell>
          <cell r="E1801">
            <v>10.53</v>
          </cell>
        </row>
        <row r="1802">
          <cell r="A1802">
            <v>5102</v>
          </cell>
          <cell r="B1802" t="str">
            <v>Tubo de cemento centrifugado 0.25 x 1 metro clase 2</v>
          </cell>
          <cell r="C1802" t="str">
            <v>u</v>
          </cell>
          <cell r="D1802">
            <v>1</v>
          </cell>
          <cell r="E1802">
            <v>13.33</v>
          </cell>
        </row>
        <row r="1803">
          <cell r="A1803">
            <v>5103</v>
          </cell>
          <cell r="B1803" t="str">
            <v>Tubo de cemento centrifugado 0.30 x 1 metro clase 2</v>
          </cell>
          <cell r="C1803" t="str">
            <v>u</v>
          </cell>
          <cell r="D1803">
            <v>1</v>
          </cell>
          <cell r="E1803">
            <v>18.260000000000002</v>
          </cell>
        </row>
        <row r="1804">
          <cell r="A1804">
            <v>5104</v>
          </cell>
          <cell r="B1804" t="str">
            <v>Tubo de cemento centrifugado 0.40 x 1 metro clase 2</v>
          </cell>
          <cell r="C1804" t="str">
            <v>u</v>
          </cell>
          <cell r="D1804">
            <v>1</v>
          </cell>
          <cell r="E1804">
            <v>23.51</v>
          </cell>
        </row>
        <row r="1805">
          <cell r="A1805">
            <v>5105</v>
          </cell>
          <cell r="B1805" t="str">
            <v>Tubo de cemento centrifugado 0.45 x 1 metro clase 2</v>
          </cell>
          <cell r="C1805" t="str">
            <v>u</v>
          </cell>
          <cell r="D1805">
            <v>1</v>
          </cell>
        </row>
        <row r="1806">
          <cell r="A1806">
            <v>5106</v>
          </cell>
          <cell r="B1806" t="str">
            <v>Tubo de cemento centrifugado 0.50 x 1 metro clase 2</v>
          </cell>
          <cell r="C1806" t="str">
            <v>u</v>
          </cell>
          <cell r="D1806">
            <v>1</v>
          </cell>
        </row>
        <row r="1807">
          <cell r="A1807">
            <v>5107</v>
          </cell>
          <cell r="B1807" t="str">
            <v>Tubo H 15 R=10, r=7.50, e=2.50, long = 100 210 kg/cm2</v>
          </cell>
          <cell r="C1807" t="str">
            <v>u</v>
          </cell>
          <cell r="D1807">
            <v>1</v>
          </cell>
        </row>
        <row r="1808">
          <cell r="A1808">
            <v>5108</v>
          </cell>
          <cell r="B1808" t="str">
            <v>Tubo H 15 R=12.5, r=10.0, e=2.50, long = 100 210 kg/cm2</v>
          </cell>
          <cell r="C1808" t="str">
            <v>u</v>
          </cell>
          <cell r="D1808">
            <v>1</v>
          </cell>
        </row>
        <row r="1809">
          <cell r="A1809">
            <v>5109</v>
          </cell>
          <cell r="B1809" t="str">
            <v>Tubo H 25 R=15.5, r=12.50, e=3.00, long = 100 210 kg/cm2</v>
          </cell>
          <cell r="C1809" t="str">
            <v>u</v>
          </cell>
          <cell r="D1809">
            <v>1</v>
          </cell>
        </row>
        <row r="1810">
          <cell r="A1810">
            <v>5110</v>
          </cell>
          <cell r="B1810" t="str">
            <v>Tubo H 30 R=18.5, r=15.00, e=3.50, long = 100 210 kg/cm2</v>
          </cell>
          <cell r="C1810" t="str">
            <v>u</v>
          </cell>
          <cell r="D1810">
            <v>1</v>
          </cell>
        </row>
        <row r="1811">
          <cell r="A1811">
            <v>5111</v>
          </cell>
          <cell r="B1811" t="str">
            <v>Silla YEE PVC desagüe de 250x160mm</v>
          </cell>
          <cell r="C1811" t="str">
            <v>u</v>
          </cell>
          <cell r="D1811">
            <v>1</v>
          </cell>
          <cell r="E1811">
            <v>35.479999999999997</v>
          </cell>
        </row>
        <row r="1812">
          <cell r="A1812">
            <v>5112</v>
          </cell>
          <cell r="B1812" t="str">
            <v>Sumidero de H.S 0,40x0,25m con rejilla varilla ø14mm</v>
          </cell>
          <cell r="C1812" t="str">
            <v>u</v>
          </cell>
          <cell r="D1812">
            <v>1</v>
          </cell>
          <cell r="E1812">
            <v>79.8</v>
          </cell>
        </row>
        <row r="1813">
          <cell r="A1813">
            <v>5113</v>
          </cell>
          <cell r="B1813" t="str">
            <v>Silla TEE PVC desagüe de 160x110mm</v>
          </cell>
          <cell r="C1813" t="str">
            <v>u</v>
          </cell>
          <cell r="D1813">
            <v>1</v>
          </cell>
          <cell r="E1813">
            <v>13.09</v>
          </cell>
        </row>
        <row r="1814">
          <cell r="A1814">
            <v>5114</v>
          </cell>
          <cell r="B1814" t="str">
            <v>Silla TEE PVC desagüe de 200x110mm</v>
          </cell>
          <cell r="C1814" t="str">
            <v>u</v>
          </cell>
          <cell r="D1814">
            <v>1</v>
          </cell>
          <cell r="E1814">
            <v>14.24</v>
          </cell>
        </row>
        <row r="1815">
          <cell r="A1815">
            <v>5115</v>
          </cell>
          <cell r="B1815" t="str">
            <v>Canal de agua lluvias 60x50 Hormigón simple de 180 Kg/cm2 (evacuación AA.LL.) con rejilla</v>
          </cell>
          <cell r="C1815" t="str">
            <v>u</v>
          </cell>
          <cell r="D1815">
            <v>1</v>
          </cell>
          <cell r="E1815">
            <v>70.75</v>
          </cell>
        </row>
        <row r="1816">
          <cell r="A1816">
            <v>5116</v>
          </cell>
          <cell r="B1816" t="str">
            <v>Caja de revisión 10 x 10x15 cm, con tapa cerco metálico</v>
          </cell>
          <cell r="C1816" t="str">
            <v>u</v>
          </cell>
          <cell r="D1816">
            <v>1</v>
          </cell>
          <cell r="E1816">
            <v>15.36</v>
          </cell>
        </row>
        <row r="1817">
          <cell r="A1817">
            <v>5117</v>
          </cell>
          <cell r="B1817" t="str">
            <v>Silla TEE PVC desagüe de 200x160mm</v>
          </cell>
          <cell r="C1817" t="str">
            <v>u</v>
          </cell>
          <cell r="D1817">
            <v>1</v>
          </cell>
          <cell r="E1817">
            <v>19.97</v>
          </cell>
        </row>
        <row r="1818">
          <cell r="A1818">
            <v>5118</v>
          </cell>
          <cell r="B1818" t="str">
            <v>Limahoya canal de tol</v>
          </cell>
          <cell r="C1818" t="str">
            <v>m</v>
          </cell>
          <cell r="D1818">
            <v>1</v>
          </cell>
          <cell r="E1818">
            <v>13.55</v>
          </cell>
        </row>
        <row r="1819">
          <cell r="A1819">
            <v>5119</v>
          </cell>
          <cell r="B1819" t="str">
            <v>Caja de revisión 30 x 30 cm, con tapa metálica</v>
          </cell>
          <cell r="C1819" t="str">
            <v>u</v>
          </cell>
          <cell r="D1819">
            <v>1</v>
          </cell>
          <cell r="E1819">
            <v>52.93</v>
          </cell>
        </row>
        <row r="1820">
          <cell r="A1820">
            <v>5120</v>
          </cell>
          <cell r="B1820" t="str">
            <v xml:space="preserve">Caja metálica con tapa telefónica para interior </v>
          </cell>
          <cell r="C1820" t="str">
            <v>u</v>
          </cell>
          <cell r="D1820">
            <v>1</v>
          </cell>
          <cell r="E1820">
            <v>28.47</v>
          </cell>
        </row>
        <row r="1821">
          <cell r="A1821">
            <v>5121</v>
          </cell>
          <cell r="B1821" t="str">
            <v>Bajante aluminio (blan,neg, alum)</v>
          </cell>
          <cell r="C1821" t="str">
            <v>m</v>
          </cell>
          <cell r="D1821">
            <v>1</v>
          </cell>
          <cell r="E1821">
            <v>27.15</v>
          </cell>
        </row>
        <row r="1822">
          <cell r="A1822">
            <v>5122</v>
          </cell>
          <cell r="B1822" t="str">
            <v>Canal recolector de aguas lluvias Kanalum M 5", con caja</v>
          </cell>
          <cell r="C1822" t="str">
            <v>m</v>
          </cell>
          <cell r="D1822">
            <v>1</v>
          </cell>
          <cell r="E1822">
            <v>10.61</v>
          </cell>
        </row>
        <row r="1823">
          <cell r="A1823">
            <v>5123</v>
          </cell>
          <cell r="B1823" t="str">
            <v>Estructura de descarga</v>
          </cell>
          <cell r="C1823" t="str">
            <v>u</v>
          </cell>
          <cell r="D1823">
            <v>1</v>
          </cell>
          <cell r="E1823">
            <v>998.53</v>
          </cell>
        </row>
        <row r="1824">
          <cell r="A1824">
            <v>5124</v>
          </cell>
          <cell r="B1824" t="str">
            <v>Canal recolector de aguas lluvias PVC 4 "</v>
          </cell>
          <cell r="C1824" t="str">
            <v>m</v>
          </cell>
          <cell r="D1824">
            <v>1</v>
          </cell>
          <cell r="E1824">
            <v>12.69</v>
          </cell>
        </row>
        <row r="1825">
          <cell r="A1825">
            <v>5125</v>
          </cell>
          <cell r="B1825" t="str">
            <v>Biodigestor autolimpiable7000litros</v>
          </cell>
          <cell r="C1825" t="str">
            <v>u</v>
          </cell>
          <cell r="D1825">
            <v>1</v>
          </cell>
          <cell r="E1825">
            <v>9903.5300000000007</v>
          </cell>
        </row>
        <row r="1826">
          <cell r="A1826">
            <v>5126</v>
          </cell>
          <cell r="B1826" t="str">
            <v>Tee PVC 200mm</v>
          </cell>
          <cell r="C1826" t="str">
            <v>u</v>
          </cell>
          <cell r="D1826">
            <v>1</v>
          </cell>
          <cell r="E1826">
            <v>47.15</v>
          </cell>
        </row>
        <row r="1827">
          <cell r="A1827">
            <v>5127</v>
          </cell>
          <cell r="B1827" t="str">
            <v>Codo PVC de desagüe 8" x  90º</v>
          </cell>
          <cell r="C1827" t="str">
            <v>u</v>
          </cell>
          <cell r="D1827">
            <v>1</v>
          </cell>
          <cell r="E1827">
            <v>44.87</v>
          </cell>
        </row>
        <row r="1828">
          <cell r="A1828">
            <v>5128</v>
          </cell>
          <cell r="B1828" t="str">
            <v>Reducción PVC 200mm a 160mm</v>
          </cell>
          <cell r="C1828" t="str">
            <v>u</v>
          </cell>
          <cell r="D1828">
            <v>1</v>
          </cell>
          <cell r="E1828">
            <v>15.74</v>
          </cell>
        </row>
        <row r="1829">
          <cell r="A1829">
            <v>5129</v>
          </cell>
          <cell r="B1829" t="str">
            <v>Cruz PVC 160mm</v>
          </cell>
          <cell r="C1829" t="str">
            <v>u</v>
          </cell>
          <cell r="D1829">
            <v>1</v>
          </cell>
          <cell r="E1829">
            <v>54.84</v>
          </cell>
        </row>
        <row r="1830">
          <cell r="A1830">
            <v>5130</v>
          </cell>
          <cell r="B1830" t="str">
            <v>Tapón de 160mm PVC</v>
          </cell>
          <cell r="C1830" t="str">
            <v>u</v>
          </cell>
          <cell r="D1830">
            <v>1</v>
          </cell>
          <cell r="E1830">
            <v>7.57</v>
          </cell>
        </row>
        <row r="1831">
          <cell r="A1831">
            <v>5131</v>
          </cell>
          <cell r="B1831" t="str">
            <v>Chimenea de PVC-P 110mm L=50cm</v>
          </cell>
          <cell r="C1831" t="str">
            <v>u</v>
          </cell>
          <cell r="D1831">
            <v>1</v>
          </cell>
        </row>
        <row r="1832">
          <cell r="A1832">
            <v>5132</v>
          </cell>
          <cell r="B1832" t="str">
            <v>Reducción PVC 160mm a 110mm</v>
          </cell>
          <cell r="C1832" t="str">
            <v>u</v>
          </cell>
          <cell r="D1832">
            <v>1</v>
          </cell>
          <cell r="E1832">
            <v>11.4</v>
          </cell>
        </row>
        <row r="1833">
          <cell r="A1833">
            <v>5133</v>
          </cell>
          <cell r="B1833" t="str">
            <v>Tapa de H.Armado f´c=300kg/cm2 para pozos</v>
          </cell>
          <cell r="C1833" t="str">
            <v>u</v>
          </cell>
          <cell r="D1833">
            <v>1</v>
          </cell>
          <cell r="E1833">
            <v>78.069999999999993</v>
          </cell>
        </row>
        <row r="1834">
          <cell r="A1834">
            <v>5134</v>
          </cell>
          <cell r="B1834" t="str">
            <v>Pozo de hormigón armado C1 H&lt;3,5m según diseño</v>
          </cell>
          <cell r="C1834" t="str">
            <v>u</v>
          </cell>
          <cell r="D1834">
            <v>1</v>
          </cell>
          <cell r="E1834">
            <v>1332.65</v>
          </cell>
        </row>
        <row r="1835">
          <cell r="A1835">
            <v>5135</v>
          </cell>
          <cell r="B1835" t="str">
            <v>Pozo de hormigón armado C2 H&lt;5m según diseño</v>
          </cell>
          <cell r="C1835" t="str">
            <v>u</v>
          </cell>
          <cell r="D1835">
            <v>1</v>
          </cell>
          <cell r="E1835">
            <v>2165.86</v>
          </cell>
        </row>
        <row r="1836">
          <cell r="A1836">
            <v>5136</v>
          </cell>
          <cell r="B1836" t="str">
            <v>Pozo y caja de descarga F´C=240KG/CM2</v>
          </cell>
          <cell r="C1836" t="str">
            <v>u</v>
          </cell>
          <cell r="D1836">
            <v>1</v>
          </cell>
          <cell r="E1836">
            <v>6544.52</v>
          </cell>
        </row>
        <row r="1837">
          <cell r="A1837">
            <v>5137</v>
          </cell>
          <cell r="B1837" t="str">
            <v>Codo PVC de desagüe 160mm x  90º</v>
          </cell>
          <cell r="C1837" t="str">
            <v>u</v>
          </cell>
          <cell r="D1837">
            <v>1</v>
          </cell>
          <cell r="E1837">
            <v>15.8</v>
          </cell>
        </row>
        <row r="1838">
          <cell r="A1838">
            <v>5138</v>
          </cell>
          <cell r="B1838" t="str">
            <v>Tee PVC 160mm</v>
          </cell>
          <cell r="C1838" t="str">
            <v>u</v>
          </cell>
          <cell r="D1838">
            <v>1</v>
          </cell>
          <cell r="E1838">
            <v>16.79</v>
          </cell>
        </row>
        <row r="1839">
          <cell r="A1839">
            <v>5139</v>
          </cell>
          <cell r="B1839" t="str">
            <v>Alcantarilla ARMICO 1,20m empernable</v>
          </cell>
          <cell r="C1839" t="str">
            <v>m</v>
          </cell>
          <cell r="D1839">
            <v>1</v>
          </cell>
          <cell r="E1839">
            <v>234.46</v>
          </cell>
        </row>
        <row r="1840">
          <cell r="A1840">
            <v>5140</v>
          </cell>
          <cell r="B1840" t="str">
            <v>Salida de ventilacion sanitaria 50mm</v>
          </cell>
          <cell r="C1840" t="str">
            <v>u</v>
          </cell>
          <cell r="D1840">
            <v>1</v>
          </cell>
          <cell r="E1840">
            <v>10.56</v>
          </cell>
        </row>
        <row r="1841">
          <cell r="A1841">
            <v>5141</v>
          </cell>
          <cell r="B1841" t="str">
            <v>Salida de ventilacion sanitaria 75mm</v>
          </cell>
          <cell r="C1841" t="str">
            <v>u</v>
          </cell>
          <cell r="D1841">
            <v>1</v>
          </cell>
          <cell r="E1841">
            <v>13.46</v>
          </cell>
        </row>
        <row r="1842">
          <cell r="A1842">
            <v>5142</v>
          </cell>
          <cell r="B1842" t="str">
            <v>Salida de ventilacion sanitaria 110mm</v>
          </cell>
          <cell r="C1842" t="str">
            <v>u</v>
          </cell>
          <cell r="D1842">
            <v>1</v>
          </cell>
          <cell r="E1842">
            <v>18.41</v>
          </cell>
        </row>
        <row r="1843">
          <cell r="A1843">
            <v>5143</v>
          </cell>
          <cell r="B1843" t="str">
            <v>Punto de desague para aire acondicionado 32mm</v>
          </cell>
          <cell r="C1843" t="str">
            <v>pto</v>
          </cell>
          <cell r="D1843">
            <v>1</v>
          </cell>
          <cell r="E1843">
            <v>17.14</v>
          </cell>
        </row>
        <row r="1844">
          <cell r="A1844">
            <v>5144</v>
          </cell>
          <cell r="B1844" t="str">
            <v>Biodigestor autolimpiable 300litros</v>
          </cell>
          <cell r="C1844" t="str">
            <v>u</v>
          </cell>
          <cell r="D1844">
            <v>1</v>
          </cell>
          <cell r="E1844">
            <v>3876.49</v>
          </cell>
        </row>
        <row r="1845">
          <cell r="A1845">
            <v>5145</v>
          </cell>
          <cell r="B1845" t="str">
            <v>Tapon de PVC 250mm-Desague</v>
          </cell>
          <cell r="C1845" t="str">
            <v>u</v>
          </cell>
          <cell r="D1845">
            <v>1</v>
          </cell>
          <cell r="E1845">
            <v>42.39</v>
          </cell>
        </row>
        <row r="1846">
          <cell r="A1846">
            <v>5146</v>
          </cell>
          <cell r="B1846" t="str">
            <v>Codo PVC 2000mmx90-Desague</v>
          </cell>
          <cell r="C1846" t="str">
            <v>u</v>
          </cell>
          <cell r="D1846">
            <v>1</v>
          </cell>
          <cell r="E1846">
            <v>45.6</v>
          </cell>
        </row>
        <row r="1847">
          <cell r="A1847">
            <v>5147</v>
          </cell>
          <cell r="B1847" t="str">
            <v>Rejila combinada T 150x110mm</v>
          </cell>
          <cell r="C1847" t="str">
            <v>u</v>
          </cell>
          <cell r="D1847">
            <v>1</v>
          </cell>
          <cell r="E1847">
            <v>68.14</v>
          </cell>
        </row>
        <row r="1848">
          <cell r="A1848">
            <v>5148</v>
          </cell>
          <cell r="B1848" t="str">
            <v>Rejila combinada T 125x75mm</v>
          </cell>
          <cell r="C1848" t="str">
            <v>u</v>
          </cell>
          <cell r="D1848">
            <v>1</v>
          </cell>
          <cell r="E1848">
            <v>86.16</v>
          </cell>
        </row>
        <row r="1849">
          <cell r="A1849">
            <v>5149</v>
          </cell>
          <cell r="B1849" t="str">
            <v>Sumidero rejilla aluminio  CC-150x110mm</v>
          </cell>
          <cell r="C1849" t="str">
            <v>u</v>
          </cell>
          <cell r="D1849">
            <v>1</v>
          </cell>
          <cell r="E1849">
            <v>33.51</v>
          </cell>
        </row>
        <row r="1850">
          <cell r="A1850">
            <v>5150</v>
          </cell>
          <cell r="B1850" t="str">
            <v>Sumidero rejilla aluminio  CC-200x150mm</v>
          </cell>
          <cell r="C1850" t="str">
            <v>u</v>
          </cell>
          <cell r="D1850">
            <v>1</v>
          </cell>
          <cell r="E1850">
            <v>136.16999999999999</v>
          </cell>
        </row>
        <row r="1851">
          <cell r="A1851">
            <v>5151</v>
          </cell>
          <cell r="B1851" t="str">
            <v>Acometida a red de AASS PVC 160mm</v>
          </cell>
          <cell r="C1851" t="str">
            <v>u</v>
          </cell>
          <cell r="D1851">
            <v>1</v>
          </cell>
          <cell r="E1851">
            <v>115.41</v>
          </cell>
        </row>
        <row r="1852">
          <cell r="A1852">
            <v>5152</v>
          </cell>
          <cell r="B1852" t="str">
            <v>Remate de ventilacion en cubierta o pared</v>
          </cell>
          <cell r="C1852" t="str">
            <v>u</v>
          </cell>
          <cell r="D1852">
            <v>1</v>
          </cell>
          <cell r="E1852">
            <v>18.91</v>
          </cell>
        </row>
        <row r="1853">
          <cell r="A1853">
            <v>5153</v>
          </cell>
          <cell r="B1853" t="str">
            <v>Caja para retencion de solidos (inc. Rejilla de grafito esferoidal, canastilla de acero inoxidable, rejilla plana)</v>
          </cell>
          <cell r="C1853" t="str">
            <v>u</v>
          </cell>
          <cell r="D1853">
            <v>1</v>
          </cell>
          <cell r="E1853">
            <v>335.74</v>
          </cell>
        </row>
        <row r="1854">
          <cell r="A1854">
            <v>5154</v>
          </cell>
          <cell r="B1854" t="str">
            <v>Planta de tratamiento de aguas sanitarias de 5m3/dia INEN 1108</v>
          </cell>
          <cell r="C1854" t="str">
            <v>u</v>
          </cell>
          <cell r="D1854">
            <v>1</v>
          </cell>
          <cell r="E1854">
            <v>15571.59</v>
          </cell>
        </row>
        <row r="1855">
          <cell r="A1855">
            <v>5155</v>
          </cell>
          <cell r="B1855" t="str">
            <v>Planta de tratamiento de aguas sanitarias de 10m3/dia INEN 1108</v>
          </cell>
          <cell r="C1855" t="str">
            <v>u</v>
          </cell>
          <cell r="D1855">
            <v>1</v>
          </cell>
          <cell r="E1855">
            <v>20700.990000000002</v>
          </cell>
        </row>
        <row r="1856">
          <cell r="A1856">
            <v>5156</v>
          </cell>
          <cell r="B1856" t="str">
            <v>Planta de tratamiento de aguas sanitarias de 14m3/dia INEN 1108</v>
          </cell>
          <cell r="C1856" t="str">
            <v>u</v>
          </cell>
          <cell r="D1856">
            <v>1</v>
          </cell>
          <cell r="E1856">
            <v>28395.09</v>
          </cell>
        </row>
        <row r="1857">
          <cell r="A1857">
            <v>5157</v>
          </cell>
          <cell r="B1857" t="str">
            <v>Salida de aguas lluvias de PVC 110mm</v>
          </cell>
          <cell r="C1857" t="str">
            <v>m</v>
          </cell>
          <cell r="D1857">
            <v>1</v>
          </cell>
          <cell r="E1857">
            <v>16.09</v>
          </cell>
        </row>
        <row r="1858">
          <cell r="A1858">
            <v>5158</v>
          </cell>
          <cell r="B1858" t="str">
            <v>Sumidero doble de H.S 210kg/cm2 (incluye rejilla de hierro)</v>
          </cell>
          <cell r="C1858" t="str">
            <v>u</v>
          </cell>
          <cell r="D1858">
            <v>1</v>
          </cell>
          <cell r="E1858">
            <v>296.95999999999998</v>
          </cell>
        </row>
        <row r="1859">
          <cell r="A1859">
            <v>5159</v>
          </cell>
          <cell r="B1859" t="str">
            <v>Caja de revisión de 60 x 60 con tapa cerco metálico incluy. Transp. En lancha</v>
          </cell>
          <cell r="C1859" t="str">
            <v>u</v>
          </cell>
          <cell r="D1859">
            <v>1</v>
          </cell>
          <cell r="E1859">
            <v>115.26</v>
          </cell>
        </row>
        <row r="1860">
          <cell r="A1860">
            <v>5160</v>
          </cell>
          <cell r="B1860" t="str">
            <v>Canalón de tol pintado 10x30x10 incluy. Transp. En lancha</v>
          </cell>
          <cell r="C1860" t="str">
            <v>m</v>
          </cell>
          <cell r="D1860">
            <v>1</v>
          </cell>
          <cell r="E1860">
            <v>28.45</v>
          </cell>
        </row>
        <row r="1861">
          <cell r="A1861">
            <v>5161</v>
          </cell>
          <cell r="B1861" t="str">
            <v>Desagües  PVC 110mm tipo B (incluye accesorios)incluye transp. En lancha</v>
          </cell>
          <cell r="C1861" t="str">
            <v>pto</v>
          </cell>
          <cell r="D1861">
            <v>1</v>
          </cell>
          <cell r="E1861">
            <v>25.85</v>
          </cell>
        </row>
        <row r="1862">
          <cell r="A1862">
            <v>5162</v>
          </cell>
          <cell r="B1862" t="str">
            <v>Desagües PVC 50 mm. Tipo B(Incluye accesorios) incluye transp. En lancha</v>
          </cell>
          <cell r="C1862" t="str">
            <v>pto</v>
          </cell>
          <cell r="D1862">
            <v>1</v>
          </cell>
          <cell r="E1862">
            <v>17.89</v>
          </cell>
        </row>
        <row r="1863">
          <cell r="A1863">
            <v>5163</v>
          </cell>
          <cell r="B1863" t="str">
            <v>Desagües PVC 75 mm. Tipo B (Incluye accesorios) incluye transp. En lancha</v>
          </cell>
          <cell r="C1863" t="str">
            <v>pto</v>
          </cell>
          <cell r="D1863">
            <v>1</v>
          </cell>
          <cell r="E1863">
            <v>23.32</v>
          </cell>
        </row>
        <row r="1864">
          <cell r="A1864">
            <v>5164</v>
          </cell>
          <cell r="B1864" t="str">
            <v>Tubería de 50mm de PVC tipo B incluye transp en lancha</v>
          </cell>
          <cell r="C1864" t="str">
            <v>m</v>
          </cell>
          <cell r="D1864">
            <v>1</v>
          </cell>
          <cell r="E1864">
            <v>4.83</v>
          </cell>
        </row>
        <row r="1865">
          <cell r="A1865">
            <v>5165</v>
          </cell>
          <cell r="B1865" t="str">
            <v>Tubería de 110 mm PVC tipo B incluye transp. En lancha</v>
          </cell>
          <cell r="C1865" t="str">
            <v>m</v>
          </cell>
          <cell r="D1865">
            <v>1</v>
          </cell>
          <cell r="E1865">
            <v>8.52</v>
          </cell>
        </row>
        <row r="1866">
          <cell r="A1866">
            <v>5166</v>
          </cell>
          <cell r="B1866" t="str">
            <v>Tubería de 75 de PVC tipo B incluye transp en lancha</v>
          </cell>
          <cell r="C1866" t="str">
            <v>m</v>
          </cell>
          <cell r="D1866">
            <v>1</v>
          </cell>
          <cell r="E1866">
            <v>7.73</v>
          </cell>
        </row>
        <row r="1867">
          <cell r="A1867">
            <v>5167</v>
          </cell>
          <cell r="B1867" t="str">
            <v>Registro de Limpieza de piso d=75mm</v>
          </cell>
          <cell r="C1867" t="str">
            <v>u</v>
          </cell>
          <cell r="D1867">
            <v>1</v>
          </cell>
          <cell r="E1867">
            <v>97.4</v>
          </cell>
        </row>
        <row r="1868">
          <cell r="A1868">
            <v>5168</v>
          </cell>
          <cell r="B1868" t="str">
            <v>Registro de Limpieza de piso d=110mm</v>
          </cell>
          <cell r="C1868" t="str">
            <v>u</v>
          </cell>
          <cell r="D1868">
            <v>1</v>
          </cell>
          <cell r="E1868">
            <v>140.47999999999999</v>
          </cell>
        </row>
        <row r="1869">
          <cell r="A1869">
            <v>5169</v>
          </cell>
          <cell r="B1869" t="str">
            <v>Registro de Limpieza de piso d=160mm</v>
          </cell>
          <cell r="C1869" t="str">
            <v>u</v>
          </cell>
          <cell r="D1869">
            <v>1</v>
          </cell>
          <cell r="E1869">
            <v>244.28</v>
          </cell>
        </row>
        <row r="1870">
          <cell r="A1870">
            <v>5170</v>
          </cell>
          <cell r="B1870" t="str">
            <v>Registro de Limpieza aereo d=75mm</v>
          </cell>
          <cell r="C1870" t="str">
            <v>u</v>
          </cell>
          <cell r="D1870">
            <v>1</v>
          </cell>
          <cell r="E1870">
            <v>23.4</v>
          </cell>
        </row>
        <row r="1871">
          <cell r="A1871">
            <v>5171</v>
          </cell>
          <cell r="B1871" t="str">
            <v>Registro de Limpieza aereo d=110mm</v>
          </cell>
          <cell r="C1871" t="str">
            <v>u</v>
          </cell>
          <cell r="D1871">
            <v>1</v>
          </cell>
          <cell r="E1871">
            <v>25.44</v>
          </cell>
        </row>
        <row r="1872">
          <cell r="A1872">
            <v>5172</v>
          </cell>
          <cell r="B1872" t="str">
            <v>Registro de Limpieza aereo d=160mm</v>
          </cell>
          <cell r="C1872" t="str">
            <v>u</v>
          </cell>
          <cell r="D1872">
            <v>1</v>
          </cell>
          <cell r="E1872">
            <v>47.77</v>
          </cell>
        </row>
        <row r="1873">
          <cell r="A1873">
            <v>5173</v>
          </cell>
          <cell r="B1873" t="str">
            <v xml:space="preserve">Caja de Registro con Tapon de inspeccion combinado </v>
          </cell>
          <cell r="C1873" t="str">
            <v>u</v>
          </cell>
          <cell r="D1873">
            <v>1</v>
          </cell>
          <cell r="E1873">
            <v>300.67</v>
          </cell>
        </row>
        <row r="1874">
          <cell r="A1874">
            <v>5174</v>
          </cell>
          <cell r="B1874" t="str">
            <v>Caja de Registro de HS con Tapa de grafito esferoidal</v>
          </cell>
          <cell r="C1874" t="str">
            <v>u</v>
          </cell>
          <cell r="D1874">
            <v>1</v>
          </cell>
          <cell r="E1874">
            <v>487.9</v>
          </cell>
        </row>
        <row r="1875">
          <cell r="A1875">
            <v>5175</v>
          </cell>
          <cell r="B1875" t="str">
            <v>Sumidero Rejilla Aluminio CC-125 x75 mm</v>
          </cell>
          <cell r="C1875" t="str">
            <v>u</v>
          </cell>
          <cell r="D1875">
            <v>1</v>
          </cell>
          <cell r="E1875">
            <v>32.229999999999997</v>
          </cell>
        </row>
        <row r="1876">
          <cell r="A1876">
            <v>5176</v>
          </cell>
          <cell r="B1876" t="str">
            <v>Caja sumidero en areas verdes</v>
          </cell>
          <cell r="C1876" t="str">
            <v>u</v>
          </cell>
          <cell r="D1876">
            <v>1</v>
          </cell>
          <cell r="E1876">
            <v>198.32</v>
          </cell>
        </row>
        <row r="1877">
          <cell r="A1877">
            <v>5177</v>
          </cell>
          <cell r="B1877" t="str">
            <v>Acometidas domiciliarias con tuberia PVC 160mm y caja de revision 60x60</v>
          </cell>
          <cell r="C1877" t="str">
            <v>u</v>
          </cell>
          <cell r="D1877">
            <v>1</v>
          </cell>
          <cell r="E1877">
            <v>233.1</v>
          </cell>
        </row>
        <row r="1878">
          <cell r="A1878">
            <v>5178</v>
          </cell>
          <cell r="B1878" t="str">
            <v>Peldaños para gradas varilla 16mm L=1,05m</v>
          </cell>
          <cell r="C1878" t="str">
            <v>u</v>
          </cell>
          <cell r="D1878">
            <v>1</v>
          </cell>
          <cell r="E1878">
            <v>2.78</v>
          </cell>
        </row>
        <row r="1879">
          <cell r="A1879">
            <v>5179</v>
          </cell>
          <cell r="B1879" t="str">
            <v>Tapa de H.Armado f´c=300kg/cm2 E=10cm 50x50x10cm con cerco metalico</v>
          </cell>
          <cell r="C1879" t="str">
            <v>u</v>
          </cell>
          <cell r="D1879">
            <v>1</v>
          </cell>
          <cell r="E1879">
            <v>60.84</v>
          </cell>
        </row>
        <row r="1880">
          <cell r="A1880">
            <v>5180</v>
          </cell>
          <cell r="B1880" t="str">
            <v>Ducto de ventilacion de H.G 2"</v>
          </cell>
          <cell r="C1880" t="str">
            <v>m</v>
          </cell>
          <cell r="D1880">
            <v>1</v>
          </cell>
          <cell r="E1880">
            <v>14.23</v>
          </cell>
        </row>
        <row r="1881">
          <cell r="A1881">
            <v>5181</v>
          </cell>
          <cell r="B1881" t="str">
            <v>BOMBA  CENTRIFU 3 HP , INCLUYE ACC. ELECTRO MECANICO</v>
          </cell>
          <cell r="C1881" t="str">
            <v>u</v>
          </cell>
          <cell r="D1881">
            <v>1</v>
          </cell>
          <cell r="E1881">
            <v>648.85</v>
          </cell>
        </row>
        <row r="1882">
          <cell r="A1882">
            <v>5182</v>
          </cell>
          <cell r="B1882" t="str">
            <v>BOMBA  CENTRIFU 5 HP , INCLUYE ACC. ELECTRO MECANICO</v>
          </cell>
          <cell r="C1882" t="str">
            <v>u</v>
          </cell>
          <cell r="D1882">
            <v>1</v>
          </cell>
          <cell r="E1882">
            <v>856.58</v>
          </cell>
        </row>
        <row r="1883">
          <cell r="A1883">
            <v>5183</v>
          </cell>
          <cell r="B1883" t="str">
            <v>TANQUE DE AGUA 1000 LT.</v>
          </cell>
          <cell r="C1883" t="str">
            <v>u</v>
          </cell>
          <cell r="D1883">
            <v>1</v>
          </cell>
          <cell r="E1883">
            <v>224.97</v>
          </cell>
        </row>
        <row r="1884">
          <cell r="A1884">
            <v>5184</v>
          </cell>
          <cell r="B1884" t="str">
            <v>Canastilla de acero inoxidable 1,00x0,60x0,60</v>
          </cell>
          <cell r="C1884" t="str">
            <v>u</v>
          </cell>
          <cell r="D1884">
            <v>1</v>
          </cell>
          <cell r="E1884">
            <v>1382.79</v>
          </cell>
        </row>
        <row r="1885">
          <cell r="A1885">
            <v>5185</v>
          </cell>
          <cell r="B1885" t="str">
            <v>Yee de PVC 110mm de desague</v>
          </cell>
          <cell r="C1885" t="str">
            <v>u</v>
          </cell>
          <cell r="D1885">
            <v>1</v>
          </cell>
          <cell r="E1885">
            <v>7.72</v>
          </cell>
        </row>
        <row r="1886">
          <cell r="A1886">
            <v>5186</v>
          </cell>
          <cell r="B1886" t="str">
            <v>Canastilla de acero inoxidable en rejilla de piso de 0,15x0,15</v>
          </cell>
          <cell r="C1886" t="str">
            <v>u</v>
          </cell>
          <cell r="D1886">
            <v>1</v>
          </cell>
          <cell r="E1886">
            <v>49.05</v>
          </cell>
        </row>
        <row r="1887">
          <cell r="A1887">
            <v>5187</v>
          </cell>
          <cell r="B1887" t="str">
            <v>Canastilla de acero inoxidable en rejilla de piso de 0,50x0,20</v>
          </cell>
          <cell r="C1887" t="str">
            <v>u</v>
          </cell>
          <cell r="D1887">
            <v>1</v>
          </cell>
          <cell r="E1887">
            <v>83.68</v>
          </cell>
        </row>
        <row r="1888">
          <cell r="A1888">
            <v>5188</v>
          </cell>
          <cell r="B1888" t="str">
            <v>Rejilla de acero inoxidable 0,20x0,50m</v>
          </cell>
          <cell r="C1888" t="str">
            <v>u</v>
          </cell>
          <cell r="D1888">
            <v>1</v>
          </cell>
          <cell r="E1888">
            <v>462.26</v>
          </cell>
        </row>
        <row r="1889">
          <cell r="A1889">
            <v>5189</v>
          </cell>
          <cell r="B1889" t="str">
            <v>Rejilla de acero inoxidable 0,20x0,20m</v>
          </cell>
          <cell r="C1889" t="str">
            <v>u</v>
          </cell>
          <cell r="D1889">
            <v>1</v>
          </cell>
          <cell r="E1889">
            <v>398.14</v>
          </cell>
        </row>
        <row r="1890">
          <cell r="A1890">
            <v>5190</v>
          </cell>
          <cell r="B1890" t="str">
            <v>Tapa de inspeccion combinada  ø 150x110mm</v>
          </cell>
          <cell r="C1890" t="str">
            <v>u</v>
          </cell>
          <cell r="D1890">
            <v>1</v>
          </cell>
          <cell r="E1890">
            <v>57.3</v>
          </cell>
        </row>
        <row r="1891">
          <cell r="A1891">
            <v>5191</v>
          </cell>
          <cell r="B1891" t="str">
            <v>Punto de ventilacion  PVC 110mm tipo A (incluye accesorios)</v>
          </cell>
          <cell r="C1891" t="str">
            <v>pto</v>
          </cell>
          <cell r="D1891">
            <v>1</v>
          </cell>
          <cell r="E1891">
            <v>21.09</v>
          </cell>
        </row>
        <row r="1892">
          <cell r="A1892">
            <v>5192</v>
          </cell>
          <cell r="B1892" t="str">
            <v>Acometida a red de AASS PVC 200mm</v>
          </cell>
          <cell r="C1892" t="str">
            <v>u</v>
          </cell>
          <cell r="D1892">
            <v>1</v>
          </cell>
          <cell r="E1892">
            <v>247.31</v>
          </cell>
        </row>
        <row r="1893">
          <cell r="A1893">
            <v>5193</v>
          </cell>
          <cell r="B1893" t="str">
            <v>Acometida a red de AALL PVC 315mm</v>
          </cell>
          <cell r="C1893" t="str">
            <v>u</v>
          </cell>
          <cell r="D1893">
            <v>1</v>
          </cell>
          <cell r="E1893">
            <v>824.34</v>
          </cell>
        </row>
        <row r="1894">
          <cell r="A1894">
            <v>5194</v>
          </cell>
          <cell r="B1894" t="str">
            <v>Bomba 1 HP incluye accesorios electromecanicos</v>
          </cell>
          <cell r="C1894" t="str">
            <v>u</v>
          </cell>
          <cell r="D1894">
            <v>1</v>
          </cell>
          <cell r="E1894">
            <v>310.33999999999997</v>
          </cell>
        </row>
        <row r="1895">
          <cell r="A1895">
            <v>5195</v>
          </cell>
          <cell r="B1895" t="str">
            <v>Bomba 0,5 HP incluye accesorios electromecanicos</v>
          </cell>
          <cell r="C1895" t="str">
            <v>u</v>
          </cell>
          <cell r="D1895">
            <v>1</v>
          </cell>
          <cell r="E1895">
            <v>202.66</v>
          </cell>
        </row>
        <row r="1896">
          <cell r="A1896">
            <v>5196</v>
          </cell>
          <cell r="B1896" t="str">
            <v>Venturi T 1,5x1,5 x3/4</v>
          </cell>
          <cell r="C1896" t="str">
            <v>u</v>
          </cell>
          <cell r="D1896">
            <v>1</v>
          </cell>
          <cell r="E1896">
            <v>187.82</v>
          </cell>
        </row>
        <row r="1897">
          <cell r="A1897">
            <v>5197</v>
          </cell>
          <cell r="B1897" t="str">
            <v>Valvula de control 6"</v>
          </cell>
          <cell r="C1897" t="str">
            <v>u</v>
          </cell>
          <cell r="D1897">
            <v>1</v>
          </cell>
          <cell r="E1897">
            <v>429.96</v>
          </cell>
        </row>
        <row r="1898">
          <cell r="A1898">
            <v>5198</v>
          </cell>
          <cell r="B1898" t="str">
            <v>Rejilla de piso 2" plana- bronce</v>
          </cell>
          <cell r="C1898" t="str">
            <v>u</v>
          </cell>
          <cell r="D1898">
            <v>1</v>
          </cell>
          <cell r="E1898">
            <v>18.940000000000001</v>
          </cell>
        </row>
        <row r="1899">
          <cell r="A1899">
            <v>5199</v>
          </cell>
          <cell r="B1899" t="str">
            <v>Rejilla de piso 3" plana- bronce</v>
          </cell>
          <cell r="C1899" t="str">
            <v>u</v>
          </cell>
          <cell r="D1899">
            <v>1</v>
          </cell>
        </row>
        <row r="1900">
          <cell r="A1900">
            <v>5200</v>
          </cell>
          <cell r="B1900" t="str">
            <v>Rejilla de piso 4" plana- bronce</v>
          </cell>
          <cell r="C1900" t="str">
            <v>u</v>
          </cell>
          <cell r="D1900">
            <v>1</v>
          </cell>
          <cell r="E1900">
            <v>41.31</v>
          </cell>
        </row>
        <row r="1901">
          <cell r="A1901">
            <v>5201</v>
          </cell>
          <cell r="B1901" t="str">
            <v>Rejilla de piso 2" cupula- bronce</v>
          </cell>
          <cell r="C1901" t="str">
            <v>u</v>
          </cell>
          <cell r="D1901">
            <v>1</v>
          </cell>
        </row>
        <row r="1902">
          <cell r="A1902">
            <v>5202</v>
          </cell>
          <cell r="B1902" t="str">
            <v>Rejilla de piso 3" cupula- bronce</v>
          </cell>
          <cell r="C1902" t="str">
            <v>u</v>
          </cell>
          <cell r="D1902">
            <v>1</v>
          </cell>
          <cell r="E1902">
            <v>43.96</v>
          </cell>
        </row>
        <row r="1903">
          <cell r="A1903">
            <v>5203</v>
          </cell>
          <cell r="B1903" t="str">
            <v>Rejilla de piso 4" cupula- bronce</v>
          </cell>
          <cell r="C1903" t="str">
            <v>u</v>
          </cell>
          <cell r="D1903">
            <v>1</v>
          </cell>
          <cell r="E1903">
            <v>62.45</v>
          </cell>
        </row>
        <row r="1904">
          <cell r="A1904">
            <v>5204</v>
          </cell>
          <cell r="B1904" t="str">
            <v>Peldaños para gradas varilla ángulo 25x2mm y tol corrugado (0,30x1,60)</v>
          </cell>
          <cell r="C1904" t="str">
            <v>u</v>
          </cell>
          <cell r="D1904">
            <v>1</v>
          </cell>
          <cell r="E1904">
            <v>47.21</v>
          </cell>
        </row>
        <row r="1905">
          <cell r="A1905">
            <v>5205</v>
          </cell>
          <cell r="B1905" t="str">
            <v>Canastilla de acero inoxidable 1,00x0,60x0,60</v>
          </cell>
          <cell r="C1905" t="str">
            <v>u</v>
          </cell>
          <cell r="D1905">
            <v>1</v>
          </cell>
          <cell r="E1905">
            <v>1286.04</v>
          </cell>
        </row>
        <row r="1906">
          <cell r="A1906">
            <v>5206</v>
          </cell>
          <cell r="B1906" t="str">
            <v>Provisión e instalación de bomba sumergible para A.A.S.S. (5Hp 230V)</v>
          </cell>
          <cell r="C1906" t="str">
            <v>u</v>
          </cell>
          <cell r="D1906">
            <v>1</v>
          </cell>
          <cell r="E1906">
            <v>4768.3</v>
          </cell>
        </row>
        <row r="1907">
          <cell r="A1907">
            <v>5207</v>
          </cell>
          <cell r="B1907" t="str">
            <v>Tapa de Acero Dúctil ASTM-536  con bisagra (0,80x0,80 )</v>
          </cell>
          <cell r="C1907" t="str">
            <v>u</v>
          </cell>
          <cell r="D1907">
            <v>1</v>
          </cell>
          <cell r="E1907">
            <v>47.33</v>
          </cell>
        </row>
        <row r="1908">
          <cell r="A1908">
            <v>5208</v>
          </cell>
          <cell r="B1908" t="str">
            <v>BOMBA SUMERGIBLE FIJA 3HP TRIFASICA 60HZ</v>
          </cell>
          <cell r="C1908" t="str">
            <v>U</v>
          </cell>
          <cell r="D1908">
            <v>1</v>
          </cell>
          <cell r="E1908">
            <v>536.29999999999995</v>
          </cell>
        </row>
        <row r="1909">
          <cell r="A1909">
            <v>5209</v>
          </cell>
          <cell r="B1909" t="str">
            <v>BOMBA SUMERGIBLE  2HP INC. ACC Y PANEL ELECTRICO (2 BOMBAS</v>
          </cell>
          <cell r="C1909" t="str">
            <v>U</v>
          </cell>
          <cell r="D1909">
            <v>1</v>
          </cell>
          <cell r="E1909">
            <v>4328.25</v>
          </cell>
        </row>
        <row r="1910">
          <cell r="A1910">
            <v>5210</v>
          </cell>
        </row>
        <row r="1911">
          <cell r="A1911">
            <v>5211</v>
          </cell>
        </row>
        <row r="1912">
          <cell r="A1912">
            <v>5212</v>
          </cell>
        </row>
        <row r="1913">
          <cell r="A1913">
            <v>5213</v>
          </cell>
        </row>
        <row r="1952">
          <cell r="B1952" t="str">
            <v>INSTALACIONES ELECTRICAS</v>
          </cell>
        </row>
        <row r="1953">
          <cell r="A1953">
            <v>6001</v>
          </cell>
          <cell r="B1953" t="str">
            <v>Acometida THHN 2x#10+1x#10N +1x#12T EMT 3/4"</v>
          </cell>
          <cell r="C1953" t="str">
            <v>m</v>
          </cell>
          <cell r="D1953">
            <v>1</v>
          </cell>
          <cell r="E1953">
            <v>9.1999999999999993</v>
          </cell>
        </row>
        <row r="1954">
          <cell r="A1954">
            <v>6002</v>
          </cell>
          <cell r="B1954" t="str">
            <v>Acometida THHN 2x(10)+T#12 PVC 2"</v>
          </cell>
          <cell r="C1954" t="str">
            <v>m</v>
          </cell>
          <cell r="D1954">
            <v>1</v>
          </cell>
          <cell r="E1954">
            <v>5.66</v>
          </cell>
        </row>
        <row r="1955">
          <cell r="A1955">
            <v>6003</v>
          </cell>
          <cell r="B1955" t="str">
            <v>Acometida 2(3x#1/0TTU)+N#1/0+#2T THHN PVC 4"</v>
          </cell>
          <cell r="C1955" t="str">
            <v>m</v>
          </cell>
          <cell r="D1955">
            <v>1</v>
          </cell>
          <cell r="E1955">
            <v>106.89</v>
          </cell>
        </row>
        <row r="1956">
          <cell r="A1956">
            <v>6004</v>
          </cell>
          <cell r="B1956" t="str">
            <v>Acometida  (3x#1/0TTU)+1#2N THHN+2T THHN PVC 2"</v>
          </cell>
          <cell r="C1956" t="str">
            <v>m</v>
          </cell>
          <cell r="D1956">
            <v>1</v>
          </cell>
          <cell r="E1956">
            <v>53.07</v>
          </cell>
        </row>
        <row r="1957">
          <cell r="A1957">
            <v>6005</v>
          </cell>
          <cell r="B1957" t="str">
            <v>Acometida TTU(3x2/0)+1x2/0 N+T#2 THHN PVC 4"</v>
          </cell>
          <cell r="C1957" t="str">
            <v>m</v>
          </cell>
          <cell r="D1957">
            <v>1</v>
          </cell>
          <cell r="E1957">
            <v>70.790000000000006</v>
          </cell>
        </row>
        <row r="1958">
          <cell r="A1958">
            <v>6006</v>
          </cell>
          <cell r="B1958" t="str">
            <v>Acometida 2x(3x#3/0TTU)+#3/0 N TTU+1/0 T TTU</v>
          </cell>
          <cell r="C1958" t="str">
            <v>m</v>
          </cell>
          <cell r="D1958">
            <v>1</v>
          </cell>
          <cell r="E1958">
            <v>149.85</v>
          </cell>
        </row>
        <row r="1959">
          <cell r="A1959">
            <v>6007</v>
          </cell>
          <cell r="B1959" t="str">
            <v>Acometida (3#4TTU)+2T#6 TTU</v>
          </cell>
          <cell r="C1959" t="str">
            <v>m</v>
          </cell>
          <cell r="D1959">
            <v>1</v>
          </cell>
          <cell r="E1959">
            <v>23.92</v>
          </cell>
        </row>
        <row r="1960">
          <cell r="A1960">
            <v>6008</v>
          </cell>
          <cell r="B1960" t="str">
            <v>Acometida (2#8TTU)+t#10 THHN pto iluminación</v>
          </cell>
          <cell r="C1960" t="str">
            <v>m</v>
          </cell>
          <cell r="D1960">
            <v>1</v>
          </cell>
          <cell r="E1960">
            <v>8.48</v>
          </cell>
        </row>
        <row r="1961">
          <cell r="A1961">
            <v>6009</v>
          </cell>
          <cell r="B1961" t="str">
            <v>Acometida (3#8TTU)+#10+1X#12T</v>
          </cell>
          <cell r="C1961" t="str">
            <v>m</v>
          </cell>
          <cell r="D1961">
            <v>1</v>
          </cell>
          <cell r="E1961">
            <v>12.85</v>
          </cell>
        </row>
        <row r="1962">
          <cell r="A1962">
            <v>6010</v>
          </cell>
          <cell r="B1962" t="str">
            <v>Acometida 2X(3X2 TTU)+#2N TTU+1#4 T TTU</v>
          </cell>
          <cell r="C1962" t="str">
            <v>m</v>
          </cell>
          <cell r="D1962">
            <v>1</v>
          </cell>
          <cell r="E1962">
            <v>63.94</v>
          </cell>
        </row>
        <row r="1963">
          <cell r="A1963">
            <v>6011</v>
          </cell>
          <cell r="B1963" t="str">
            <v>Acometida 3#2 TTU+#2N TTU+1#4T TTU</v>
          </cell>
          <cell r="C1963" t="str">
            <v>m</v>
          </cell>
          <cell r="D1963">
            <v>1</v>
          </cell>
          <cell r="E1963">
            <v>43.83</v>
          </cell>
        </row>
        <row r="1964">
          <cell r="A1964">
            <v>6012</v>
          </cell>
          <cell r="B1964" t="str">
            <v>Acometida 2x(3#2 TTU)+#2N TTU</v>
          </cell>
          <cell r="C1964" t="str">
            <v>m</v>
          </cell>
          <cell r="D1964">
            <v>1</v>
          </cell>
          <cell r="E1964">
            <v>59.21</v>
          </cell>
        </row>
        <row r="1965">
          <cell r="A1965">
            <v>6013</v>
          </cell>
          <cell r="B1965" t="str">
            <v>Acometida (3X#1/0 TTU)+1#2N TTU pvc 2"</v>
          </cell>
          <cell r="C1965" t="str">
            <v>m</v>
          </cell>
          <cell r="D1965">
            <v>1</v>
          </cell>
          <cell r="E1965">
            <v>46.58</v>
          </cell>
        </row>
        <row r="1966">
          <cell r="A1966">
            <v>6014</v>
          </cell>
          <cell r="B1966" t="str">
            <v xml:space="preserve">Acometida 3#2 TTU+#2N TTU </v>
          </cell>
          <cell r="C1966" t="str">
            <v>m</v>
          </cell>
          <cell r="D1966">
            <v>1</v>
          </cell>
          <cell r="E1966">
            <v>36.299999999999997</v>
          </cell>
        </row>
        <row r="1967">
          <cell r="A1967">
            <v>6015</v>
          </cell>
          <cell r="B1967" t="str">
            <v>Acometida en baja tensión TTU 3X(3X#350) por fase+(2x#250)+1x250AWG</v>
          </cell>
          <cell r="C1967" t="str">
            <v>m</v>
          </cell>
          <cell r="D1967">
            <v>1</v>
          </cell>
          <cell r="E1967">
            <v>473.14</v>
          </cell>
        </row>
        <row r="1968">
          <cell r="A1968">
            <v>6016</v>
          </cell>
          <cell r="B1968" t="str">
            <v>Acometida principal en baja tensión 15KVA  #2AWG, PVC de 4"(50m)</v>
          </cell>
          <cell r="C1968" t="str">
            <v>m</v>
          </cell>
          <cell r="D1968">
            <v>1</v>
          </cell>
          <cell r="E1968">
            <v>2582.9899999999998</v>
          </cell>
        </row>
        <row r="1969">
          <cell r="A1969">
            <v>6017</v>
          </cell>
          <cell r="B1969" t="str">
            <v>Acometida en baja tensión TTU 3X(3X#500) por fase+(2x#500)+1x350AWG</v>
          </cell>
          <cell r="C1969" t="str">
            <v>m</v>
          </cell>
          <cell r="D1969">
            <v>1</v>
          </cell>
          <cell r="E1969">
            <v>678.97</v>
          </cell>
        </row>
        <row r="1970">
          <cell r="A1970">
            <v>6018</v>
          </cell>
          <cell r="B1970" t="str">
            <v>Acometida en baja tensión TTU 2X(3X#250) por fase+1x250AWG</v>
          </cell>
          <cell r="C1970" t="str">
            <v>m</v>
          </cell>
          <cell r="D1970">
            <v>1</v>
          </cell>
          <cell r="E1970">
            <v>215.45</v>
          </cell>
        </row>
        <row r="1971">
          <cell r="A1971">
            <v>6019</v>
          </cell>
          <cell r="B1971" t="str">
            <v>Acometida en baja tensión 4X(3X500)+2X400+1X350 TTU</v>
          </cell>
          <cell r="C1971" t="str">
            <v>m</v>
          </cell>
          <cell r="D1971">
            <v>1</v>
          </cell>
          <cell r="E1971">
            <v>869.86</v>
          </cell>
        </row>
        <row r="1972">
          <cell r="A1972">
            <v>6020</v>
          </cell>
          <cell r="B1972" t="str">
            <v>Acometida en baja tensión (3X300MCM)+1X300MCM+ T#250</v>
          </cell>
          <cell r="C1972" t="str">
            <v>m</v>
          </cell>
          <cell r="D1972">
            <v>1</v>
          </cell>
          <cell r="E1972">
            <v>190.32</v>
          </cell>
        </row>
        <row r="1973">
          <cell r="A1973">
            <v>6021</v>
          </cell>
          <cell r="B1973" t="str">
            <v>Acometida en baja tensión TTU 3X(3X#500) por fase+(1x#500)+2x2/0AWG</v>
          </cell>
          <cell r="C1973" t="str">
            <v>m</v>
          </cell>
          <cell r="D1973">
            <v>1</v>
          </cell>
          <cell r="E1973">
            <v>609.58000000000004</v>
          </cell>
        </row>
        <row r="1974">
          <cell r="A1974">
            <v>6022</v>
          </cell>
          <cell r="B1974" t="str">
            <v>Alimentador THHN 2x(#10)+1x#10N UPS EMT 1"</v>
          </cell>
          <cell r="C1974" t="str">
            <v>m</v>
          </cell>
          <cell r="D1974">
            <v>1</v>
          </cell>
          <cell r="E1974">
            <v>19.170000000000002</v>
          </cell>
        </row>
        <row r="1975">
          <cell r="A1975">
            <v>6023</v>
          </cell>
          <cell r="B1975" t="str">
            <v>Alimentador THHN 2x10+1x#12 EMT 3/4" AA</v>
          </cell>
          <cell r="C1975" t="str">
            <v>u</v>
          </cell>
          <cell r="D1975">
            <v>1</v>
          </cell>
          <cell r="E1975">
            <v>96.09</v>
          </cell>
        </row>
        <row r="1976">
          <cell r="A1976">
            <v>6024</v>
          </cell>
          <cell r="B1976" t="str">
            <v>Alimentador TTU 3x1#1/0 +1#4 TTU tubería EMT 2" AA</v>
          </cell>
          <cell r="C1976" t="str">
            <v>m</v>
          </cell>
          <cell r="D1976">
            <v>1</v>
          </cell>
          <cell r="E1976">
            <v>74.38</v>
          </cell>
        </row>
        <row r="1977">
          <cell r="A1977">
            <v>6025</v>
          </cell>
          <cell r="B1977" t="str">
            <v>Alimentación a Centros de carga THHN 3#8+1#10</v>
          </cell>
          <cell r="C1977" t="str">
            <v>m</v>
          </cell>
          <cell r="D1977">
            <v>1</v>
          </cell>
          <cell r="E1977">
            <v>9.4700000000000006</v>
          </cell>
        </row>
        <row r="1978">
          <cell r="A1978">
            <v>6026</v>
          </cell>
          <cell r="B1978" t="str">
            <v>Alimentador  a unidades tipo paquete  AA EMT 1 1/4" THHN #8</v>
          </cell>
          <cell r="C1978" t="str">
            <v>m</v>
          </cell>
          <cell r="D1978">
            <v>1</v>
          </cell>
          <cell r="E1978">
            <v>8.35</v>
          </cell>
        </row>
        <row r="1979">
          <cell r="A1979">
            <v>6027</v>
          </cell>
          <cell r="B1979" t="str">
            <v>Alimentador  TTU2#6+TTU1#8+1#10 THHN PVC 1"</v>
          </cell>
          <cell r="C1979" t="str">
            <v>m</v>
          </cell>
          <cell r="D1979">
            <v>1</v>
          </cell>
          <cell r="E1979">
            <v>13.54</v>
          </cell>
        </row>
        <row r="1980">
          <cell r="A1980">
            <v>6028</v>
          </cell>
          <cell r="B1980" t="str">
            <v>Alimentador  TTU 2#6 PVC 1"</v>
          </cell>
          <cell r="C1980" t="str">
            <v>m</v>
          </cell>
          <cell r="D1980">
            <v>1</v>
          </cell>
          <cell r="E1980">
            <v>9.39</v>
          </cell>
        </row>
        <row r="1981">
          <cell r="A1981">
            <v>6029</v>
          </cell>
          <cell r="B1981" t="str">
            <v>Alimentador TTU 2#8</v>
          </cell>
          <cell r="C1981" t="str">
            <v>m</v>
          </cell>
          <cell r="D1981">
            <v>1</v>
          </cell>
          <cell r="E1981">
            <v>4.6399999999999997</v>
          </cell>
        </row>
        <row r="1982">
          <cell r="A1982">
            <v>6030</v>
          </cell>
          <cell r="B1982" t="str">
            <v>Alimentador  THHN 2#10+1#12+1#14) PVC 1"</v>
          </cell>
          <cell r="C1982" t="str">
            <v>m</v>
          </cell>
          <cell r="D1982">
            <v>1</v>
          </cell>
          <cell r="E1982">
            <v>6.3</v>
          </cell>
        </row>
        <row r="1983">
          <cell r="A1983">
            <v>6031</v>
          </cell>
          <cell r="B1983" t="str">
            <v>Alimentador TTU 2#1/0 +1#2+1#6 PVC 2"</v>
          </cell>
          <cell r="C1983" t="str">
            <v>m</v>
          </cell>
          <cell r="D1983">
            <v>1</v>
          </cell>
          <cell r="E1983">
            <v>40.49</v>
          </cell>
        </row>
        <row r="1984">
          <cell r="A1984">
            <v>6032</v>
          </cell>
          <cell r="B1984" t="str">
            <v>Alimentador TTU 3#4+1#6+1#8 PVC 2"</v>
          </cell>
          <cell r="C1984" t="str">
            <v>m</v>
          </cell>
          <cell r="D1984">
            <v>1</v>
          </cell>
          <cell r="E1984">
            <v>20</v>
          </cell>
        </row>
        <row r="1985">
          <cell r="A1985">
            <v>6033</v>
          </cell>
          <cell r="B1985" t="str">
            <v>Alimentador TTU 2#2+1#4+1#8 tubería  PVC 2"</v>
          </cell>
          <cell r="C1985" t="str">
            <v>m</v>
          </cell>
          <cell r="D1985">
            <v>1</v>
          </cell>
          <cell r="E1985">
            <v>27.79</v>
          </cell>
        </row>
        <row r="1986">
          <cell r="A1986">
            <v>6034</v>
          </cell>
          <cell r="B1986" t="str">
            <v>Alimentador TTU 2#2 +1#6 PVC 1"</v>
          </cell>
          <cell r="C1986" t="str">
            <v>m</v>
          </cell>
          <cell r="D1986">
            <v>1</v>
          </cell>
          <cell r="E1986">
            <v>22.87</v>
          </cell>
        </row>
        <row r="1987">
          <cell r="A1987">
            <v>6035</v>
          </cell>
          <cell r="B1987" t="str">
            <v>Alimentador (3X6(6)+1X8)TTU EMT 1 1/2"</v>
          </cell>
          <cell r="C1987" t="str">
            <v>m</v>
          </cell>
          <cell r="D1987">
            <v>1</v>
          </cell>
          <cell r="E1987">
            <v>22.51</v>
          </cell>
        </row>
        <row r="1988">
          <cell r="A1988">
            <v>6036</v>
          </cell>
          <cell r="B1988" t="str">
            <v>Alimentador  THHN 2#8+1#10+1#12 PVC 1"</v>
          </cell>
          <cell r="C1988" t="str">
            <v>m</v>
          </cell>
          <cell r="D1988">
            <v>1</v>
          </cell>
          <cell r="E1988">
            <v>9.68</v>
          </cell>
        </row>
        <row r="1989">
          <cell r="A1989">
            <v>6037</v>
          </cell>
          <cell r="B1989" t="str">
            <v>Alimentador TTU 2#2/0+1#2 PVC 2"</v>
          </cell>
          <cell r="C1989" t="str">
            <v>m</v>
          </cell>
          <cell r="D1989">
            <v>1</v>
          </cell>
          <cell r="E1989">
            <v>43.87</v>
          </cell>
        </row>
        <row r="1990">
          <cell r="A1990">
            <v>6038</v>
          </cell>
          <cell r="B1990" t="str">
            <v>Alimentador TTU 3#2+1#6 PVC 1"</v>
          </cell>
          <cell r="C1990" t="str">
            <v>m</v>
          </cell>
          <cell r="D1990">
            <v>1</v>
          </cell>
          <cell r="E1990">
            <v>32.35</v>
          </cell>
        </row>
        <row r="1991">
          <cell r="A1991">
            <v>6039</v>
          </cell>
          <cell r="B1991" t="str">
            <v>Alimentador TTU 2x3#4/0+1x#4/0+1x2/0 PVC 4"</v>
          </cell>
          <cell r="C1991" t="str">
            <v>m</v>
          </cell>
          <cell r="D1991">
            <v>1</v>
          </cell>
          <cell r="E1991">
            <v>192.22</v>
          </cell>
        </row>
        <row r="1992">
          <cell r="A1992">
            <v>6040</v>
          </cell>
          <cell r="B1992" t="str">
            <v>Alimentador TTU 3#4/0+1#2/0 +1#2 PVC 4"</v>
          </cell>
          <cell r="C1992" t="str">
            <v>m</v>
          </cell>
          <cell r="D1992">
            <v>1</v>
          </cell>
          <cell r="E1992">
            <v>105.12</v>
          </cell>
        </row>
        <row r="1993">
          <cell r="A1993">
            <v>6041</v>
          </cell>
          <cell r="B1993" t="str">
            <v>Alimentador TTU 2x(3X#2/0TTU+1x#2 PVC 3"</v>
          </cell>
          <cell r="C1993" t="str">
            <v>m</v>
          </cell>
          <cell r="D1993">
            <v>1</v>
          </cell>
          <cell r="E1993">
            <v>104.59</v>
          </cell>
        </row>
        <row r="1994">
          <cell r="A1994">
            <v>6042</v>
          </cell>
          <cell r="B1994" t="str">
            <v>Alimentador TTU (3X1/0 +1# 4 PVC 2"</v>
          </cell>
          <cell r="C1994" t="str">
            <v>m</v>
          </cell>
          <cell r="D1994">
            <v>1</v>
          </cell>
          <cell r="E1994">
            <v>45.85</v>
          </cell>
        </row>
        <row r="1995">
          <cell r="A1995">
            <v>6043</v>
          </cell>
          <cell r="B1995" t="str">
            <v>Alimentador TTU 3X4/0 + 1#1/0 PVC 4"</v>
          </cell>
          <cell r="C1995" t="str">
            <v>m</v>
          </cell>
          <cell r="D1995">
            <v>1</v>
          </cell>
          <cell r="E1995">
            <v>110.11</v>
          </cell>
        </row>
        <row r="1996">
          <cell r="A1996">
            <v>6044</v>
          </cell>
          <cell r="B1996" t="str">
            <v>Alimentador THHN 3X2/0 + 1#2 THHN PVC 2"</v>
          </cell>
          <cell r="C1996" t="str">
            <v>m</v>
          </cell>
          <cell r="D1996">
            <v>1</v>
          </cell>
          <cell r="E1996">
            <v>57.35</v>
          </cell>
        </row>
        <row r="1997">
          <cell r="A1997">
            <v>6045</v>
          </cell>
          <cell r="B1997" t="str">
            <v>Acometida THHN  (2#6+1#8 PVC 1"</v>
          </cell>
          <cell r="C1997" t="str">
            <v>m</v>
          </cell>
          <cell r="D1997">
            <v>1</v>
          </cell>
          <cell r="E1997">
            <v>11.77</v>
          </cell>
        </row>
        <row r="1998">
          <cell r="A1998">
            <v>6046</v>
          </cell>
          <cell r="B1998" t="str">
            <v>Alimentador TTU 2X#1/0+1#4 TTU</v>
          </cell>
          <cell r="C1998" t="str">
            <v>m</v>
          </cell>
          <cell r="D1998">
            <v>1</v>
          </cell>
          <cell r="E1998">
            <v>34.68</v>
          </cell>
        </row>
        <row r="1999">
          <cell r="A1999">
            <v>6047</v>
          </cell>
          <cell r="B1999" t="str">
            <v>Alimentador TTU 2(3X2/0 + 1x#2/0 TTU (UPS)</v>
          </cell>
          <cell r="C1999" t="str">
            <v>m</v>
          </cell>
          <cell r="D1999">
            <v>1</v>
          </cell>
          <cell r="E1999">
            <v>115.76</v>
          </cell>
        </row>
        <row r="2000">
          <cell r="A2000">
            <v>6048</v>
          </cell>
          <cell r="B2000" t="str">
            <v>Alimentador TTU (3X2/0 + 1x#2/0 TTU (UPS)</v>
          </cell>
          <cell r="C2000" t="str">
            <v>m</v>
          </cell>
          <cell r="D2000">
            <v>1</v>
          </cell>
          <cell r="E2000">
            <v>69.53</v>
          </cell>
        </row>
        <row r="2001">
          <cell r="A2001">
            <v>6049</v>
          </cell>
          <cell r="B2001" t="str">
            <v>Acometida TTU 3X2/0 + 1#1/0+1#2 PVC 2"</v>
          </cell>
          <cell r="C2001" t="str">
            <v>m</v>
          </cell>
          <cell r="D2001">
            <v>1</v>
          </cell>
          <cell r="E2001">
            <v>72.290000000000006</v>
          </cell>
        </row>
        <row r="2002">
          <cell r="A2002">
            <v>6050</v>
          </cell>
          <cell r="B2002" t="str">
            <v>Acometida (2x3/0)TTU+1x3/0N TTU+ 1x2/0 T, PVC 4"</v>
          </cell>
          <cell r="C2002" t="str">
            <v>m</v>
          </cell>
          <cell r="D2002">
            <v>1</v>
          </cell>
          <cell r="E2002">
            <v>82.92</v>
          </cell>
        </row>
        <row r="2003">
          <cell r="A2003">
            <v>6051</v>
          </cell>
          <cell r="B2003" t="str">
            <v>Acometida (2x3/0)TTU+1x3/0N TTU</v>
          </cell>
          <cell r="C2003" t="str">
            <v>m</v>
          </cell>
          <cell r="D2003">
            <v>1</v>
          </cell>
          <cell r="E2003">
            <v>66.709999999999994</v>
          </cell>
        </row>
        <row r="2004">
          <cell r="A2004">
            <v>6052</v>
          </cell>
          <cell r="B2004" t="str">
            <v>Acometida desde TTA-TSE 2x#6 THHN+ 8 Cu des AWG</v>
          </cell>
          <cell r="C2004" t="str">
            <v>m</v>
          </cell>
          <cell r="D2004">
            <v>1</v>
          </cell>
          <cell r="E2004">
            <v>14</v>
          </cell>
        </row>
        <row r="2005">
          <cell r="A2005">
            <v>6053</v>
          </cell>
          <cell r="B2005" t="str">
            <v>Acometida para radio enlace</v>
          </cell>
          <cell r="C2005" t="str">
            <v>u</v>
          </cell>
          <cell r="D2005">
            <v>1</v>
          </cell>
          <cell r="E2005">
            <v>383.27</v>
          </cell>
        </row>
        <row r="2006">
          <cell r="A2006">
            <v>6054</v>
          </cell>
          <cell r="B2006" t="str">
            <v>Acometida THHN 2x#14 tubería EMT 1/2"</v>
          </cell>
          <cell r="C2006" t="str">
            <v>m</v>
          </cell>
          <cell r="D2006">
            <v>1</v>
          </cell>
          <cell r="E2006">
            <v>2.87</v>
          </cell>
        </row>
        <row r="2007">
          <cell r="A2007">
            <v>6055</v>
          </cell>
          <cell r="B2007" t="str">
            <v>Alimentador TTU (3X1/0 +1#2+1# 4 AWG PVC 2"</v>
          </cell>
          <cell r="C2007" t="str">
            <v>m</v>
          </cell>
          <cell r="D2007">
            <v>1</v>
          </cell>
          <cell r="E2007">
            <v>53.5</v>
          </cell>
        </row>
        <row r="2008">
          <cell r="A2008">
            <v>6056</v>
          </cell>
          <cell r="B2008" t="str">
            <v>Alimentador THHN (3#6+1#8+1#10)AWG EMT 1 1/2"</v>
          </cell>
          <cell r="C2008" t="str">
            <v>m</v>
          </cell>
          <cell r="D2008">
            <v>1</v>
          </cell>
          <cell r="E2008">
            <v>20.16</v>
          </cell>
        </row>
        <row r="2009">
          <cell r="A2009">
            <v>6057</v>
          </cell>
          <cell r="B2009" t="str">
            <v>Alimentador TTU 3#2+1#2+1#6AWG PVC 1"</v>
          </cell>
          <cell r="C2009" t="str">
            <v>m</v>
          </cell>
          <cell r="D2009">
            <v>1</v>
          </cell>
          <cell r="E2009">
            <v>39.15</v>
          </cell>
        </row>
        <row r="2010">
          <cell r="A2010">
            <v>6058</v>
          </cell>
          <cell r="B2010" t="str">
            <v>Acometida de baja tensión  TTU 3X(3x4/0)+2#4/0</v>
          </cell>
          <cell r="C2010" t="str">
            <v>m</v>
          </cell>
          <cell r="D2010">
            <v>1</v>
          </cell>
          <cell r="E2010">
            <v>279.17</v>
          </cell>
        </row>
        <row r="2011">
          <cell r="A2011">
            <v>6059</v>
          </cell>
          <cell r="B2011" t="str">
            <v>Alimentador  iluminación exterior 2#6 TTU en manguera negra de 1"</v>
          </cell>
          <cell r="C2011" t="str">
            <v>m</v>
          </cell>
          <cell r="D2011">
            <v>1</v>
          </cell>
          <cell r="E2011">
            <v>9.36</v>
          </cell>
        </row>
        <row r="2012">
          <cell r="A2012">
            <v>6060</v>
          </cell>
          <cell r="B2012" t="str">
            <v>Alimentador iluminación canchas, 2#8 TTU en manguera negra de 2"</v>
          </cell>
          <cell r="C2012" t="str">
            <v>m</v>
          </cell>
          <cell r="D2012">
            <v>1</v>
          </cell>
          <cell r="E2012">
            <v>5.54</v>
          </cell>
        </row>
        <row r="2013">
          <cell r="A2013">
            <v>6061</v>
          </cell>
          <cell r="B2013" t="str">
            <v>Alimentador iluminación decorativa, 2#8 TTU en manguera negra de 2"</v>
          </cell>
          <cell r="C2013" t="str">
            <v>m</v>
          </cell>
          <cell r="D2013">
            <v>1</v>
          </cell>
          <cell r="E2013">
            <v>5.54</v>
          </cell>
        </row>
        <row r="2014">
          <cell r="A2014">
            <v>6062</v>
          </cell>
          <cell r="B2014" t="str">
            <v xml:space="preserve">Acometida THHN2#4+1#4 </v>
          </cell>
          <cell r="C2014" t="str">
            <v>m</v>
          </cell>
          <cell r="D2014">
            <v>1</v>
          </cell>
          <cell r="E2014">
            <v>17.04</v>
          </cell>
        </row>
        <row r="2015">
          <cell r="A2015">
            <v>6063</v>
          </cell>
          <cell r="B2015" t="str">
            <v>Acometida THHN 2#4+1#4 +1#6 tubería PVC2"</v>
          </cell>
          <cell r="C2015" t="str">
            <v>m</v>
          </cell>
          <cell r="D2015">
            <v>1</v>
          </cell>
          <cell r="E2015">
            <v>22.25</v>
          </cell>
        </row>
        <row r="2016">
          <cell r="A2016">
            <v>6064</v>
          </cell>
          <cell r="B2016" t="str">
            <v>Alimentador THHN 2#8+1#10 para planta de agua potable con tubería PVC 1"</v>
          </cell>
          <cell r="C2016" t="str">
            <v>m</v>
          </cell>
          <cell r="D2016">
            <v>1</v>
          </cell>
          <cell r="E2016">
            <v>473.59</v>
          </cell>
        </row>
        <row r="2017">
          <cell r="A2017">
            <v>6065</v>
          </cell>
          <cell r="B2017" t="str">
            <v>Alimentador THHN 2#2+1#8 para planta de agua servidas con tubería PVC 2"</v>
          </cell>
          <cell r="C2017" t="str">
            <v>m</v>
          </cell>
          <cell r="D2017">
            <v>1</v>
          </cell>
          <cell r="E2017">
            <v>5726.71</v>
          </cell>
        </row>
        <row r="2018">
          <cell r="A2018">
            <v>6066</v>
          </cell>
          <cell r="B2018" t="str">
            <v>Acometida THHN  2#6+1#6 PVC 1"</v>
          </cell>
          <cell r="C2018" t="str">
            <v>m</v>
          </cell>
          <cell r="D2018">
            <v>1</v>
          </cell>
          <cell r="E2018">
            <v>12.76</v>
          </cell>
        </row>
        <row r="2019">
          <cell r="A2019">
            <v>6067</v>
          </cell>
          <cell r="B2019" t="str">
            <v>Alimentador 2(2X2/0 + 1x#2/0 TTU + 1x2 CU DES. PVC 4"</v>
          </cell>
          <cell r="C2019" t="str">
            <v>m</v>
          </cell>
          <cell r="D2019">
            <v>1</v>
          </cell>
          <cell r="E2019">
            <v>62.59</v>
          </cell>
        </row>
        <row r="2020">
          <cell r="A2020">
            <v>6068</v>
          </cell>
          <cell r="B2020" t="str">
            <v>Acometida en baja tensión 2x8TTU+1x8N TTU+1x6T</v>
          </cell>
          <cell r="C2020" t="str">
            <v>m</v>
          </cell>
          <cell r="D2020">
            <v>1</v>
          </cell>
          <cell r="E2020">
            <v>14.48</v>
          </cell>
        </row>
        <row r="2021">
          <cell r="A2021">
            <v>6069</v>
          </cell>
          <cell r="B2021" t="str">
            <v>Acometida en baja tensión (2 x 4#)TTU + 1 x #4 N TTU+1x6T</v>
          </cell>
          <cell r="C2021" t="str">
            <v>m</v>
          </cell>
          <cell r="D2021">
            <v>1</v>
          </cell>
          <cell r="E2021">
            <v>22.51</v>
          </cell>
        </row>
        <row r="2022">
          <cell r="A2022">
            <v>6070</v>
          </cell>
          <cell r="B2022" t="str">
            <v>Alimentador THHN 2#8 con tub. 3/4" EMT</v>
          </cell>
          <cell r="C2022" t="str">
            <v>m</v>
          </cell>
          <cell r="D2022">
            <v>1</v>
          </cell>
          <cell r="E2022">
            <v>6.7</v>
          </cell>
        </row>
        <row r="2023">
          <cell r="A2023">
            <v>6071</v>
          </cell>
          <cell r="B2023" t="str">
            <v>Breaker para sobreponer en medidor 1 polo 50 A</v>
          </cell>
          <cell r="C2023" t="str">
            <v>u</v>
          </cell>
          <cell r="D2023">
            <v>1</v>
          </cell>
          <cell r="E2023">
            <v>16.37</v>
          </cell>
        </row>
        <row r="2024">
          <cell r="A2024">
            <v>6072</v>
          </cell>
          <cell r="B2024" t="str">
            <v>Alimentador THHN 2 x #8 F+1X#8N+ 1 x #10 T</v>
          </cell>
          <cell r="C2024" t="str">
            <v>m</v>
          </cell>
          <cell r="D2024">
            <v>1</v>
          </cell>
          <cell r="E2024">
            <v>10.77</v>
          </cell>
        </row>
        <row r="2025">
          <cell r="A2025">
            <v>6073</v>
          </cell>
          <cell r="B2025" t="str">
            <v>Acometida en baja tensión 1x#8TTU+1x#8NTTU+1x10T</v>
          </cell>
          <cell r="C2025" t="str">
            <v>m</v>
          </cell>
          <cell r="D2025">
            <v>1</v>
          </cell>
          <cell r="E2025">
            <v>10.38</v>
          </cell>
        </row>
        <row r="2026">
          <cell r="A2026">
            <v>6074</v>
          </cell>
          <cell r="B2026" t="str">
            <v>Boquilla colgante con foco ahorrador de 15W</v>
          </cell>
          <cell r="C2026" t="str">
            <v>u</v>
          </cell>
          <cell r="D2026">
            <v>1</v>
          </cell>
          <cell r="E2026">
            <v>8.8000000000000007</v>
          </cell>
        </row>
        <row r="2027">
          <cell r="A2027">
            <v>6075</v>
          </cell>
          <cell r="B2027" t="str">
            <v>Acometida 2x#10+1x#10N +1x#12T  THHN sin tubería</v>
          </cell>
          <cell r="C2027" t="str">
            <v>m</v>
          </cell>
          <cell r="D2027">
            <v>1</v>
          </cell>
          <cell r="E2027">
            <v>5.32</v>
          </cell>
        </row>
        <row r="2028">
          <cell r="A2028">
            <v>6076</v>
          </cell>
          <cell r="B2028" t="str">
            <v>Acometida 2x#12+1x#12N +1x#14T  THHN sin tubería</v>
          </cell>
          <cell r="C2028" t="str">
            <v>m</v>
          </cell>
          <cell r="D2028">
            <v>1</v>
          </cell>
          <cell r="E2028">
            <v>3.63</v>
          </cell>
        </row>
        <row r="2029">
          <cell r="A2029">
            <v>6077</v>
          </cell>
          <cell r="B2029" t="str">
            <v>Acometida 2x#6+1x#6N +1x#8T  THHN sin tubería</v>
          </cell>
          <cell r="C2029" t="str">
            <v>m</v>
          </cell>
          <cell r="D2029">
            <v>1</v>
          </cell>
          <cell r="E2029">
            <v>12.56</v>
          </cell>
        </row>
        <row r="2030">
          <cell r="A2030">
            <v>6078</v>
          </cell>
          <cell r="B2030" t="str">
            <v>Acometida 2x#8+1x#8N +1x#10T  THHN sin tubería</v>
          </cell>
          <cell r="C2030" t="str">
            <v>m</v>
          </cell>
          <cell r="D2030">
            <v>1</v>
          </cell>
          <cell r="E2030">
            <v>7.44</v>
          </cell>
        </row>
        <row r="2031">
          <cell r="A2031">
            <v>6079</v>
          </cell>
          <cell r="B2031" t="str">
            <v>Acometida 2x1/0+1x#2N +1x#4T  TTU AWG sin tubería</v>
          </cell>
          <cell r="C2031" t="str">
            <v>m</v>
          </cell>
          <cell r="D2031">
            <v>1</v>
          </cell>
          <cell r="E2031">
            <v>38.53</v>
          </cell>
        </row>
        <row r="2032">
          <cell r="A2032">
            <v>6080</v>
          </cell>
          <cell r="B2032" t="str">
            <v>Acometida 2x2+1x2 +1x4  TTU   AWG sin tubería</v>
          </cell>
          <cell r="C2032" t="str">
            <v>m</v>
          </cell>
          <cell r="D2032">
            <v>1</v>
          </cell>
          <cell r="E2032">
            <v>30.21</v>
          </cell>
        </row>
        <row r="2033">
          <cell r="A2033">
            <v>6081</v>
          </cell>
          <cell r="B2033" t="str">
            <v>Acometida 2x8+1x8 +2x10  TTU   AWG sin tubería</v>
          </cell>
          <cell r="C2033" t="str">
            <v>m</v>
          </cell>
          <cell r="D2033">
            <v>1</v>
          </cell>
          <cell r="E2033">
            <v>10.47</v>
          </cell>
        </row>
        <row r="2034">
          <cell r="A2034">
            <v>6082</v>
          </cell>
          <cell r="B2034" t="str">
            <v>Breaker riel DIN de 2P 40A</v>
          </cell>
          <cell r="C2034" t="str">
            <v>u</v>
          </cell>
          <cell r="D2034">
            <v>1</v>
          </cell>
          <cell r="E2034">
            <v>31.04</v>
          </cell>
        </row>
        <row r="2035">
          <cell r="A2035">
            <v>6083</v>
          </cell>
          <cell r="B2035" t="str">
            <v>Breaker riel DIN de 2P 63A</v>
          </cell>
          <cell r="C2035" t="str">
            <v>u</v>
          </cell>
          <cell r="D2035">
            <v>1</v>
          </cell>
          <cell r="E2035">
            <v>46.43</v>
          </cell>
        </row>
        <row r="2036">
          <cell r="A2036">
            <v>6084</v>
          </cell>
          <cell r="B2036" t="str">
            <v>Breaker enchufable 1 polo 16 A</v>
          </cell>
          <cell r="C2036" t="str">
            <v>u</v>
          </cell>
          <cell r="D2036">
            <v>1</v>
          </cell>
          <cell r="E2036">
            <v>6.25</v>
          </cell>
        </row>
        <row r="2037">
          <cell r="A2037">
            <v>6085</v>
          </cell>
          <cell r="B2037" t="str">
            <v>Breaker enchufable 3 Polos 75 A</v>
          </cell>
          <cell r="C2037" t="str">
            <v>u</v>
          </cell>
          <cell r="D2037">
            <v>1</v>
          </cell>
          <cell r="E2037">
            <v>107.34</v>
          </cell>
        </row>
        <row r="2038">
          <cell r="A2038">
            <v>6086</v>
          </cell>
          <cell r="B2038" t="str">
            <v>Breaker  C.M. 3 polos 75 A</v>
          </cell>
          <cell r="C2038" t="str">
            <v>u</v>
          </cell>
          <cell r="D2038">
            <v>1</v>
          </cell>
          <cell r="E2038">
            <v>263.33999999999997</v>
          </cell>
        </row>
        <row r="2039">
          <cell r="A2039">
            <v>6087</v>
          </cell>
          <cell r="B2039" t="str">
            <v>Breaker  C.M. 3 polos 500 A</v>
          </cell>
          <cell r="C2039" t="str">
            <v>u</v>
          </cell>
          <cell r="D2039">
            <v>1</v>
          </cell>
          <cell r="E2039">
            <v>1052.44</v>
          </cell>
        </row>
        <row r="2040">
          <cell r="A2040">
            <v>6088</v>
          </cell>
          <cell r="B2040" t="str">
            <v>Breaker  C.M. 3 polos 600 A</v>
          </cell>
          <cell r="C2040" t="str">
            <v>u</v>
          </cell>
          <cell r="D2040">
            <v>1</v>
          </cell>
          <cell r="E2040">
            <v>1105.47</v>
          </cell>
        </row>
        <row r="2041">
          <cell r="A2041">
            <v>6089</v>
          </cell>
          <cell r="B2041" t="str">
            <v>Breaker  C.M. 3 polos 50 A</v>
          </cell>
          <cell r="C2041" t="str">
            <v>u</v>
          </cell>
          <cell r="D2041">
            <v>1</v>
          </cell>
          <cell r="E2041">
            <v>212.04</v>
          </cell>
        </row>
        <row r="2042">
          <cell r="A2042">
            <v>6090</v>
          </cell>
          <cell r="B2042" t="str">
            <v>Alimentador a equipos de aire acondicionado tubo 1 1/4 EMT</v>
          </cell>
          <cell r="C2042" t="str">
            <v>m</v>
          </cell>
          <cell r="D2042">
            <v>1</v>
          </cell>
          <cell r="E2042">
            <v>6.43</v>
          </cell>
        </row>
        <row r="2043">
          <cell r="A2043">
            <v>6091</v>
          </cell>
          <cell r="B2043" t="str">
            <v>Breaker caja moldeada de 2P-175A</v>
          </cell>
          <cell r="C2043" t="str">
            <v>u</v>
          </cell>
          <cell r="D2043">
            <v>1</v>
          </cell>
          <cell r="E2043">
            <v>307.85000000000002</v>
          </cell>
        </row>
        <row r="2044">
          <cell r="A2044">
            <v>6092</v>
          </cell>
          <cell r="B2044" t="str">
            <v>Breaker  C.M. 3 polos 80 A</v>
          </cell>
          <cell r="C2044" t="str">
            <v>u</v>
          </cell>
          <cell r="D2044">
            <v>1</v>
          </cell>
          <cell r="E2044">
            <v>263.33999999999997</v>
          </cell>
        </row>
        <row r="2045">
          <cell r="A2045">
            <v>6093</v>
          </cell>
          <cell r="B2045" t="str">
            <v>Breaker  C.M. 3 polos 30 A</v>
          </cell>
          <cell r="C2045" t="str">
            <v>u</v>
          </cell>
          <cell r="D2045">
            <v>1</v>
          </cell>
          <cell r="E2045">
            <v>191.53</v>
          </cell>
        </row>
        <row r="2046">
          <cell r="A2046">
            <v>6094</v>
          </cell>
          <cell r="B2046" t="str">
            <v>Breaker  C.M. 3 polos 40 A</v>
          </cell>
          <cell r="C2046" t="str">
            <v>u</v>
          </cell>
          <cell r="D2046">
            <v>1</v>
          </cell>
          <cell r="E2046">
            <v>192.45</v>
          </cell>
        </row>
        <row r="2047">
          <cell r="A2047">
            <v>6095</v>
          </cell>
          <cell r="B2047" t="str">
            <v>Breaker  C.M. 3 polos 125 A</v>
          </cell>
          <cell r="C2047" t="str">
            <v>u</v>
          </cell>
          <cell r="D2047">
            <v>1</v>
          </cell>
          <cell r="E2047">
            <v>424.99</v>
          </cell>
        </row>
        <row r="2048">
          <cell r="A2048">
            <v>6096</v>
          </cell>
          <cell r="B2048" t="str">
            <v>Breaker C.M 3P 1000 A</v>
          </cell>
          <cell r="C2048" t="str">
            <v>u</v>
          </cell>
          <cell r="D2048">
            <v>1</v>
          </cell>
          <cell r="E2048">
            <v>1806.95</v>
          </cell>
        </row>
        <row r="2049">
          <cell r="A2049">
            <v>6097</v>
          </cell>
          <cell r="B2049" t="str">
            <v xml:space="preserve">Breaker C.M 3P 60 A </v>
          </cell>
          <cell r="C2049" t="str">
            <v>u</v>
          </cell>
          <cell r="D2049">
            <v>1</v>
          </cell>
          <cell r="E2049">
            <v>208.27</v>
          </cell>
        </row>
        <row r="2050">
          <cell r="A2050">
            <v>6098</v>
          </cell>
          <cell r="B2050" t="str">
            <v>Breaker C.M.  3Polos 175 A</v>
          </cell>
          <cell r="C2050" t="str">
            <v>u</v>
          </cell>
          <cell r="D2050">
            <v>1</v>
          </cell>
          <cell r="E2050">
            <v>578.12</v>
          </cell>
        </row>
        <row r="2051">
          <cell r="A2051">
            <v>6099</v>
          </cell>
          <cell r="B2051" t="str">
            <v>Breaker C.M. 3 polos 150 A</v>
          </cell>
          <cell r="C2051" t="str">
            <v>u</v>
          </cell>
          <cell r="D2051">
            <v>1</v>
          </cell>
          <cell r="E2051">
            <v>539.14</v>
          </cell>
        </row>
        <row r="2052">
          <cell r="A2052">
            <v>6100</v>
          </cell>
          <cell r="B2052" t="str">
            <v>Breaker MCCB trifásico regulable 1250A</v>
          </cell>
          <cell r="C2052" t="str">
            <v>u</v>
          </cell>
          <cell r="D2052">
            <v>1</v>
          </cell>
          <cell r="E2052">
            <v>4143.6099999999997</v>
          </cell>
        </row>
        <row r="2053">
          <cell r="A2053">
            <v>6101</v>
          </cell>
          <cell r="B2053" t="str">
            <v>Breaker caja moldeada 3 polos 100 A</v>
          </cell>
          <cell r="C2053" t="str">
            <v>u</v>
          </cell>
          <cell r="D2053">
            <v>1</v>
          </cell>
          <cell r="E2053">
            <v>382.31</v>
          </cell>
        </row>
        <row r="2054">
          <cell r="A2054">
            <v>6102</v>
          </cell>
          <cell r="B2054" t="str">
            <v>Breaker caja moldeada de 3P-150A</v>
          </cell>
          <cell r="C2054" t="str">
            <v>u</v>
          </cell>
          <cell r="D2054">
            <v>1</v>
          </cell>
          <cell r="E2054">
            <v>631.09</v>
          </cell>
        </row>
        <row r="2055">
          <cell r="A2055">
            <v>6103</v>
          </cell>
          <cell r="B2055" t="str">
            <v>Breaker caja moldeada de 2P-20A</v>
          </cell>
          <cell r="C2055" t="str">
            <v>u</v>
          </cell>
          <cell r="D2055">
            <v>1</v>
          </cell>
          <cell r="E2055">
            <v>46.58</v>
          </cell>
        </row>
        <row r="2056">
          <cell r="A2056">
            <v>6104</v>
          </cell>
          <cell r="B2056" t="str">
            <v>Breaker caja moldeada de 2P-30A</v>
          </cell>
          <cell r="C2056" t="str">
            <v>u</v>
          </cell>
          <cell r="D2056">
            <v>1</v>
          </cell>
          <cell r="E2056">
            <v>60.79</v>
          </cell>
        </row>
        <row r="2057">
          <cell r="A2057">
            <v>6105</v>
          </cell>
          <cell r="B2057" t="str">
            <v>Breaker enchufable 1 polo 10 A</v>
          </cell>
          <cell r="C2057" t="str">
            <v>u</v>
          </cell>
          <cell r="D2057">
            <v>1</v>
          </cell>
          <cell r="E2057">
            <v>6.25</v>
          </cell>
        </row>
        <row r="2058">
          <cell r="A2058">
            <v>6106</v>
          </cell>
          <cell r="B2058" t="str">
            <v>Breaker enchufable 1 polo 20 A</v>
          </cell>
          <cell r="C2058" t="str">
            <v>u</v>
          </cell>
          <cell r="D2058">
            <v>1</v>
          </cell>
          <cell r="E2058">
            <v>6.25</v>
          </cell>
        </row>
        <row r="2059">
          <cell r="A2059">
            <v>6107</v>
          </cell>
          <cell r="B2059" t="str">
            <v>Breaker enchufable 1 polo 30 A</v>
          </cell>
          <cell r="C2059" t="str">
            <v>u</v>
          </cell>
          <cell r="D2059">
            <v>1</v>
          </cell>
          <cell r="E2059">
            <v>6.25</v>
          </cell>
        </row>
        <row r="2060">
          <cell r="A2060">
            <v>6108</v>
          </cell>
          <cell r="B2060" t="str">
            <v>Breaker enchufable 1 polo 40 A</v>
          </cell>
          <cell r="C2060" t="str">
            <v>u</v>
          </cell>
          <cell r="D2060">
            <v>1</v>
          </cell>
          <cell r="E2060">
            <v>6.72</v>
          </cell>
        </row>
        <row r="2061">
          <cell r="A2061">
            <v>6109</v>
          </cell>
          <cell r="B2061" t="str">
            <v>Breaker enchufable 1 polo 50 A</v>
          </cell>
          <cell r="C2061" t="str">
            <v>u</v>
          </cell>
          <cell r="D2061">
            <v>1</v>
          </cell>
          <cell r="E2061">
            <v>6.72</v>
          </cell>
        </row>
        <row r="2062">
          <cell r="A2062">
            <v>6110</v>
          </cell>
          <cell r="B2062" t="str">
            <v>Breaker enchufable 1 polos 60 A</v>
          </cell>
          <cell r="C2062" t="str">
            <v>u</v>
          </cell>
          <cell r="D2062">
            <v>1</v>
          </cell>
          <cell r="E2062">
            <v>6.72</v>
          </cell>
        </row>
        <row r="2063">
          <cell r="A2063">
            <v>6111</v>
          </cell>
          <cell r="B2063" t="str">
            <v>Breaker enchufable 1 polos 70 A</v>
          </cell>
          <cell r="C2063" t="str">
            <v>u</v>
          </cell>
          <cell r="D2063">
            <v>1</v>
          </cell>
          <cell r="E2063">
            <v>17.68</v>
          </cell>
        </row>
        <row r="2064">
          <cell r="A2064">
            <v>6112</v>
          </cell>
          <cell r="B2064" t="str">
            <v>Breaker enchufable 2 polos 20 A</v>
          </cell>
          <cell r="C2064" t="str">
            <v>u</v>
          </cell>
          <cell r="D2064">
            <v>1</v>
          </cell>
          <cell r="E2064">
            <v>20.37</v>
          </cell>
        </row>
        <row r="2065">
          <cell r="A2065">
            <v>6113</v>
          </cell>
          <cell r="B2065" t="str">
            <v>Breaker enchufable 2 polos 30 A</v>
          </cell>
          <cell r="C2065" t="str">
            <v>u</v>
          </cell>
          <cell r="D2065">
            <v>1</v>
          </cell>
          <cell r="E2065">
            <v>20.37</v>
          </cell>
        </row>
        <row r="2066">
          <cell r="A2066">
            <v>6114</v>
          </cell>
          <cell r="B2066" t="str">
            <v>Breaker enchufable 2 polos 40 A</v>
          </cell>
          <cell r="C2066" t="str">
            <v>u</v>
          </cell>
          <cell r="D2066">
            <v>1</v>
          </cell>
          <cell r="E2066">
            <v>20.37</v>
          </cell>
        </row>
        <row r="2067">
          <cell r="A2067">
            <v>6115</v>
          </cell>
          <cell r="B2067" t="str">
            <v>Breaker enchufable 3 polos 100 A</v>
          </cell>
          <cell r="C2067" t="str">
            <v>u</v>
          </cell>
          <cell r="D2067">
            <v>1</v>
          </cell>
          <cell r="E2067">
            <v>107.34</v>
          </cell>
        </row>
        <row r="2068">
          <cell r="A2068">
            <v>6116</v>
          </cell>
          <cell r="B2068" t="str">
            <v>Breaker enchufable 3 polos 40 A</v>
          </cell>
          <cell r="C2068" t="str">
            <v>u</v>
          </cell>
          <cell r="D2068">
            <v>1</v>
          </cell>
          <cell r="E2068">
            <v>34.72</v>
          </cell>
        </row>
        <row r="2069">
          <cell r="A2069">
            <v>6117</v>
          </cell>
          <cell r="B2069" t="str">
            <v>Breaker enchufable 3 Polos 50 A</v>
          </cell>
          <cell r="C2069" t="str">
            <v>u</v>
          </cell>
          <cell r="D2069">
            <v>1</v>
          </cell>
          <cell r="E2069">
            <v>34.72</v>
          </cell>
        </row>
        <row r="2070">
          <cell r="A2070">
            <v>6118</v>
          </cell>
          <cell r="B2070" t="str">
            <v>Breaker enchufable 3 polos 60 A</v>
          </cell>
          <cell r="C2070" t="str">
            <v>u</v>
          </cell>
          <cell r="D2070">
            <v>1</v>
          </cell>
          <cell r="E2070">
            <v>34.72</v>
          </cell>
        </row>
        <row r="2071">
          <cell r="A2071">
            <v>6119</v>
          </cell>
          <cell r="B2071" t="str">
            <v>Breaker enchufable 3 Polos 90 A</v>
          </cell>
          <cell r="C2071" t="str">
            <v>u</v>
          </cell>
          <cell r="D2071">
            <v>1</v>
          </cell>
          <cell r="E2071">
            <v>107.34</v>
          </cell>
        </row>
        <row r="2072">
          <cell r="A2072">
            <v>6120</v>
          </cell>
          <cell r="B2072" t="str">
            <v>Breaker enchufable 3 Polos 20 A</v>
          </cell>
          <cell r="C2072" t="str">
            <v>u</v>
          </cell>
          <cell r="D2072">
            <v>1</v>
          </cell>
          <cell r="E2072">
            <v>34.72</v>
          </cell>
        </row>
        <row r="2073">
          <cell r="A2073">
            <v>6121</v>
          </cell>
          <cell r="B2073" t="str">
            <v>Breaker enchufable 3 Polos 30 A</v>
          </cell>
          <cell r="C2073" t="str">
            <v>u</v>
          </cell>
          <cell r="D2073">
            <v>1</v>
          </cell>
          <cell r="E2073">
            <v>34.72</v>
          </cell>
        </row>
        <row r="2074">
          <cell r="A2074">
            <v>6122</v>
          </cell>
          <cell r="B2074" t="str">
            <v>Breaker enchufable 3 Polos 70 A</v>
          </cell>
          <cell r="C2074" t="str">
            <v>u</v>
          </cell>
          <cell r="D2074">
            <v>1</v>
          </cell>
          <cell r="E2074">
            <v>77.33</v>
          </cell>
        </row>
        <row r="2075">
          <cell r="A2075">
            <v>6123</v>
          </cell>
          <cell r="B2075" t="str">
            <v>Breaker enchufable 3 Polos 125 A</v>
          </cell>
          <cell r="C2075" t="str">
            <v>u</v>
          </cell>
          <cell r="D2075">
            <v>1</v>
          </cell>
          <cell r="E2075">
            <v>149.96</v>
          </cell>
        </row>
        <row r="2076">
          <cell r="A2076">
            <v>6124</v>
          </cell>
          <cell r="B2076" t="str">
            <v>Cable de aluminio #2 ASC</v>
          </cell>
          <cell r="C2076" t="str">
            <v>m</v>
          </cell>
          <cell r="D2076">
            <v>1</v>
          </cell>
          <cell r="E2076">
            <v>1.23</v>
          </cell>
        </row>
        <row r="2077">
          <cell r="A2077">
            <v>6125</v>
          </cell>
          <cell r="B2077" t="str">
            <v>Acometida con Cable XLPE 27KV con tubería PVC 4"</v>
          </cell>
          <cell r="C2077" t="str">
            <v>m</v>
          </cell>
          <cell r="D2077">
            <v>1</v>
          </cell>
          <cell r="E2077">
            <v>23.22</v>
          </cell>
        </row>
        <row r="2078">
          <cell r="A2078">
            <v>6126</v>
          </cell>
          <cell r="B2078" t="str">
            <v>Breaker caja moldeada de 2P-50A</v>
          </cell>
          <cell r="C2078" t="str">
            <v>u</v>
          </cell>
          <cell r="D2078">
            <v>1</v>
          </cell>
          <cell r="E2078">
            <v>83.12</v>
          </cell>
        </row>
        <row r="2079">
          <cell r="A2079">
            <v>6127</v>
          </cell>
          <cell r="B2079" t="str">
            <v>Breaker caja moldeada de 2P-75A</v>
          </cell>
          <cell r="C2079" t="str">
            <v>u</v>
          </cell>
          <cell r="D2079">
            <v>1</v>
          </cell>
          <cell r="E2079">
            <v>83.12</v>
          </cell>
        </row>
        <row r="2080">
          <cell r="A2080">
            <v>6128</v>
          </cell>
          <cell r="B2080" t="str">
            <v>Breaker caja moldeada de 2P-60A</v>
          </cell>
          <cell r="C2080" t="str">
            <v>u</v>
          </cell>
          <cell r="D2080">
            <v>1</v>
          </cell>
          <cell r="E2080">
            <v>82.89</v>
          </cell>
        </row>
        <row r="2081">
          <cell r="A2081">
            <v>6129</v>
          </cell>
          <cell r="B2081" t="str">
            <v>Breaker caja moldeada de 2P-125A</v>
          </cell>
          <cell r="C2081" t="str">
            <v>u</v>
          </cell>
          <cell r="D2081">
            <v>1</v>
          </cell>
          <cell r="E2081">
            <v>143.71</v>
          </cell>
        </row>
        <row r="2082">
          <cell r="A2082">
            <v>6130</v>
          </cell>
          <cell r="B2082" t="str">
            <v>Centro de carga monofásico de 4 circuitos</v>
          </cell>
          <cell r="C2082" t="str">
            <v>u</v>
          </cell>
          <cell r="D2082">
            <v>1</v>
          </cell>
          <cell r="E2082">
            <v>48.52</v>
          </cell>
        </row>
        <row r="2083">
          <cell r="A2083">
            <v>6131</v>
          </cell>
          <cell r="B2083" t="str">
            <v>Centro de carga monofásico de 8 circuitos</v>
          </cell>
          <cell r="C2083" t="str">
            <v>u</v>
          </cell>
          <cell r="D2083">
            <v>1</v>
          </cell>
          <cell r="E2083">
            <v>59.52</v>
          </cell>
        </row>
        <row r="2084">
          <cell r="A2084">
            <v>6132</v>
          </cell>
          <cell r="B2084" t="str">
            <v>Centro de carga monofásico de 12 circuitos</v>
          </cell>
          <cell r="C2084" t="str">
            <v>u</v>
          </cell>
          <cell r="D2084">
            <v>1</v>
          </cell>
          <cell r="E2084">
            <v>42.16</v>
          </cell>
        </row>
        <row r="2085">
          <cell r="A2085">
            <v>6133</v>
          </cell>
          <cell r="B2085" t="str">
            <v>Centro de carga monofásico de 16 circuitos</v>
          </cell>
          <cell r="C2085" t="str">
            <v>u</v>
          </cell>
          <cell r="D2085">
            <v>1</v>
          </cell>
          <cell r="E2085">
            <v>88.43</v>
          </cell>
        </row>
        <row r="2086">
          <cell r="A2086">
            <v>6134</v>
          </cell>
          <cell r="B2086" t="str">
            <v>Centro de carga monofásico de 20 circuitos</v>
          </cell>
          <cell r="C2086" t="str">
            <v>u</v>
          </cell>
          <cell r="D2086">
            <v>1</v>
          </cell>
          <cell r="E2086">
            <v>105.11</v>
          </cell>
        </row>
        <row r="2087">
          <cell r="A2087">
            <v>6135</v>
          </cell>
          <cell r="B2087" t="str">
            <v>Centro de carga monofásico de 30 circuitos</v>
          </cell>
          <cell r="C2087" t="str">
            <v>u</v>
          </cell>
          <cell r="D2087">
            <v>1</v>
          </cell>
          <cell r="E2087">
            <v>169.81</v>
          </cell>
        </row>
        <row r="2088">
          <cell r="A2088">
            <v>6136</v>
          </cell>
          <cell r="B2088" t="str">
            <v>Centro de carga trifásico de 3 circuitos</v>
          </cell>
          <cell r="C2088" t="str">
            <v>u</v>
          </cell>
          <cell r="D2088">
            <v>1</v>
          </cell>
          <cell r="E2088">
            <v>63.51</v>
          </cell>
        </row>
        <row r="2089">
          <cell r="A2089">
            <v>6137</v>
          </cell>
          <cell r="B2089" t="str">
            <v>Centro de carga trifásico de 6 circuitos</v>
          </cell>
          <cell r="C2089" t="str">
            <v>u</v>
          </cell>
          <cell r="D2089">
            <v>1</v>
          </cell>
          <cell r="E2089">
            <v>79.83</v>
          </cell>
        </row>
        <row r="2090">
          <cell r="A2090">
            <v>6138</v>
          </cell>
          <cell r="B2090" t="str">
            <v>Centro de carga trifásico de 8 circuitos</v>
          </cell>
          <cell r="C2090" t="str">
            <v>u</v>
          </cell>
          <cell r="D2090">
            <v>1</v>
          </cell>
          <cell r="E2090">
            <v>79.83</v>
          </cell>
        </row>
        <row r="2091">
          <cell r="A2091">
            <v>6139</v>
          </cell>
          <cell r="B2091" t="str">
            <v>Centro de carga trifásico de 12 circuitos</v>
          </cell>
          <cell r="C2091" t="str">
            <v>u</v>
          </cell>
          <cell r="D2091">
            <v>1</v>
          </cell>
          <cell r="E2091">
            <v>126.83</v>
          </cell>
        </row>
        <row r="2092">
          <cell r="A2092">
            <v>6140</v>
          </cell>
          <cell r="B2092" t="str">
            <v>Centro de carga trifásico de 20 circuitos</v>
          </cell>
          <cell r="C2092" t="str">
            <v>u</v>
          </cell>
          <cell r="D2092">
            <v>1</v>
          </cell>
          <cell r="E2092">
            <v>174.53</v>
          </cell>
        </row>
        <row r="2093">
          <cell r="A2093">
            <v>6141</v>
          </cell>
          <cell r="B2093" t="str">
            <v>Centro de carga trifásico de 30 circuitos</v>
          </cell>
          <cell r="C2093" t="str">
            <v>u</v>
          </cell>
          <cell r="D2093">
            <v>1</v>
          </cell>
          <cell r="E2093">
            <v>234.4</v>
          </cell>
        </row>
        <row r="2094">
          <cell r="A2094">
            <v>6142</v>
          </cell>
          <cell r="B2094" t="str">
            <v>Centro de carga trifásico de 42 circuitos</v>
          </cell>
          <cell r="C2094" t="str">
            <v>u</v>
          </cell>
          <cell r="D2094">
            <v>1</v>
          </cell>
          <cell r="E2094">
            <v>338.27</v>
          </cell>
        </row>
        <row r="2095">
          <cell r="A2095">
            <v>6143</v>
          </cell>
          <cell r="B2095" t="str">
            <v>Centro de carga bifásico de 4 espacios</v>
          </cell>
          <cell r="C2095" t="str">
            <v>u</v>
          </cell>
          <cell r="D2095">
            <v>1</v>
          </cell>
          <cell r="E2095">
            <v>48.52</v>
          </cell>
        </row>
        <row r="2096">
          <cell r="A2096">
            <v>6144</v>
          </cell>
          <cell r="B2096" t="str">
            <v>Centro de carga bifásico de 8 espacios</v>
          </cell>
          <cell r="C2096" t="str">
            <v>u</v>
          </cell>
          <cell r="D2096">
            <v>1</v>
          </cell>
          <cell r="E2096">
            <v>59.52</v>
          </cell>
        </row>
        <row r="2097">
          <cell r="A2097">
            <v>6145</v>
          </cell>
          <cell r="B2097" t="str">
            <v>Centro de carga bifásico de 12 espacios</v>
          </cell>
          <cell r="C2097" t="str">
            <v>u</v>
          </cell>
          <cell r="D2097">
            <v>1</v>
          </cell>
          <cell r="E2097">
            <v>79.55</v>
          </cell>
        </row>
        <row r="2098">
          <cell r="A2098">
            <v>6146</v>
          </cell>
          <cell r="B2098" t="str">
            <v>Centro de carga bifásico de 20 espacios</v>
          </cell>
          <cell r="C2098" t="str">
            <v>u</v>
          </cell>
          <cell r="D2098">
            <v>1</v>
          </cell>
          <cell r="E2098">
            <v>109.83</v>
          </cell>
        </row>
        <row r="2099">
          <cell r="A2099">
            <v>6147</v>
          </cell>
          <cell r="B2099" t="str">
            <v>Centro de carga bifásico de 30 espacios</v>
          </cell>
          <cell r="C2099" t="str">
            <v>u</v>
          </cell>
          <cell r="D2099">
            <v>1</v>
          </cell>
          <cell r="E2099">
            <v>174.53</v>
          </cell>
        </row>
        <row r="2100">
          <cell r="A2100">
            <v>6148</v>
          </cell>
          <cell r="B2100" t="str">
            <v>Control de alumbrado publico exterior 120/240V con tensores</v>
          </cell>
          <cell r="C2100" t="str">
            <v>u</v>
          </cell>
          <cell r="D2100">
            <v>1</v>
          </cell>
          <cell r="E2100">
            <v>133.77000000000001</v>
          </cell>
        </row>
        <row r="2101">
          <cell r="A2101">
            <v>6149</v>
          </cell>
          <cell r="B2101" t="str">
            <v>Centro de carga 42 espacios 2P</v>
          </cell>
          <cell r="C2101" t="str">
            <v>u</v>
          </cell>
          <cell r="D2101">
            <v>1</v>
          </cell>
          <cell r="E2101">
            <v>338.27</v>
          </cell>
        </row>
        <row r="2102">
          <cell r="A2102">
            <v>6150</v>
          </cell>
          <cell r="B2102" t="str">
            <v>Estructura de media tensión trifásica de paso 13,8KV</v>
          </cell>
          <cell r="C2102" t="str">
            <v>u</v>
          </cell>
          <cell r="D2102">
            <v>1</v>
          </cell>
          <cell r="E2102">
            <v>311.81</v>
          </cell>
        </row>
        <row r="2103">
          <cell r="A2103">
            <v>6151</v>
          </cell>
          <cell r="B2103" t="str">
            <v>Estructura de media tensión trifásica Tipo Retenida 13,8KV</v>
          </cell>
          <cell r="C2103" t="str">
            <v>u</v>
          </cell>
          <cell r="D2103">
            <v>1</v>
          </cell>
          <cell r="E2103">
            <v>527.66999999999996</v>
          </cell>
        </row>
        <row r="2104">
          <cell r="A2104">
            <v>6152</v>
          </cell>
          <cell r="B2104" t="str">
            <v>Estructura de media tensión trifásica RC 34,5KV</v>
          </cell>
          <cell r="C2104" t="str">
            <v>u</v>
          </cell>
          <cell r="D2104">
            <v>1</v>
          </cell>
          <cell r="E2104">
            <v>623.94000000000005</v>
          </cell>
        </row>
        <row r="2105">
          <cell r="A2105">
            <v>6153</v>
          </cell>
          <cell r="B2105" t="str">
            <v>Estructura de media tensión trifásica AC 34,5KV</v>
          </cell>
          <cell r="C2105" t="str">
            <v>u</v>
          </cell>
          <cell r="D2105">
            <v>1</v>
          </cell>
          <cell r="E2105">
            <v>505.92</v>
          </cell>
        </row>
        <row r="2106">
          <cell r="A2106">
            <v>6154</v>
          </cell>
          <cell r="B2106" t="str">
            <v>Foco ahorrador de 20W 120V</v>
          </cell>
          <cell r="C2106" t="str">
            <v>u</v>
          </cell>
          <cell r="D2106">
            <v>1</v>
          </cell>
          <cell r="E2106">
            <v>6.32</v>
          </cell>
        </row>
        <row r="2107">
          <cell r="A2107">
            <v>6155</v>
          </cell>
          <cell r="B2107" t="str">
            <v>Estructura para reflectores</v>
          </cell>
          <cell r="C2107" t="str">
            <v>u</v>
          </cell>
          <cell r="D2107">
            <v>1</v>
          </cell>
          <cell r="E2107">
            <v>88.91</v>
          </cell>
        </row>
        <row r="2108">
          <cell r="A2108">
            <v>6156</v>
          </cell>
          <cell r="B2108" t="str">
            <v>Generador 312KVA 3f, 127/220V</v>
          </cell>
          <cell r="C2108" t="str">
            <v>u</v>
          </cell>
          <cell r="D2108">
            <v>1</v>
          </cell>
          <cell r="E2108">
            <v>68908.98</v>
          </cell>
        </row>
        <row r="2109">
          <cell r="A2109">
            <v>6157</v>
          </cell>
          <cell r="B2109" t="str">
            <v>Centro de carga bifásico de 16 espacios</v>
          </cell>
          <cell r="C2109" t="str">
            <v>u</v>
          </cell>
          <cell r="D2109">
            <v>1</v>
          </cell>
          <cell r="E2109">
            <v>84.67</v>
          </cell>
        </row>
        <row r="2110">
          <cell r="A2110">
            <v>6158</v>
          </cell>
          <cell r="B2110" t="str">
            <v>Centro de carga bifásico de 6 espacios</v>
          </cell>
          <cell r="C2110" t="str">
            <v>u</v>
          </cell>
          <cell r="D2110">
            <v>1</v>
          </cell>
          <cell r="E2110">
            <v>52.18</v>
          </cell>
        </row>
        <row r="2111">
          <cell r="A2111">
            <v>6159</v>
          </cell>
          <cell r="B2111" t="str">
            <v>Centro de carga monofásico de 6 espacios 125A</v>
          </cell>
          <cell r="C2111" t="str">
            <v>u</v>
          </cell>
          <cell r="D2111">
            <v>1</v>
          </cell>
          <cell r="E2111">
            <v>52.18</v>
          </cell>
        </row>
        <row r="2112">
          <cell r="A2112">
            <v>6160</v>
          </cell>
          <cell r="B2112" t="str">
            <v>Lámpara  fluorescente   con difusor acrílico 2x40W</v>
          </cell>
          <cell r="C2112" t="str">
            <v>u</v>
          </cell>
          <cell r="D2112">
            <v>1</v>
          </cell>
          <cell r="E2112">
            <v>42.35</v>
          </cell>
        </row>
        <row r="2113">
          <cell r="A2113">
            <v>6161</v>
          </cell>
          <cell r="B2113" t="str">
            <v>Lámpara  fluorescente  con difusor acrílico 4*40W</v>
          </cell>
          <cell r="C2113" t="str">
            <v>u</v>
          </cell>
          <cell r="D2113">
            <v>1</v>
          </cell>
          <cell r="E2113">
            <v>57.23</v>
          </cell>
        </row>
        <row r="2114">
          <cell r="A2114">
            <v>6162</v>
          </cell>
          <cell r="B2114" t="str">
            <v>Lámpara  fluorescente para montaje en cielo raso   2*17W</v>
          </cell>
          <cell r="C2114" t="str">
            <v>u</v>
          </cell>
          <cell r="D2114">
            <v>1</v>
          </cell>
          <cell r="E2114">
            <v>40.049999999999997</v>
          </cell>
        </row>
        <row r="2115">
          <cell r="A2115">
            <v>6163</v>
          </cell>
          <cell r="B2115" t="str">
            <v>Lámpara  fluorescente para montaje en cielo raso   2*32W</v>
          </cell>
          <cell r="C2115" t="str">
            <v>u</v>
          </cell>
          <cell r="D2115">
            <v>1</v>
          </cell>
          <cell r="E2115">
            <v>45.77</v>
          </cell>
        </row>
        <row r="2116">
          <cell r="A2116">
            <v>6164</v>
          </cell>
          <cell r="B2116" t="str">
            <v>Lámpara  fluorescente para montaje en cielo raso 3*32W</v>
          </cell>
          <cell r="C2116" t="str">
            <v>u</v>
          </cell>
          <cell r="D2116">
            <v>1</v>
          </cell>
          <cell r="E2116">
            <v>58.6</v>
          </cell>
        </row>
        <row r="2117">
          <cell r="A2117">
            <v>6165</v>
          </cell>
          <cell r="B2117" t="str">
            <v>Lámpara  fluorescente para empotrar   2*32W</v>
          </cell>
          <cell r="C2117" t="str">
            <v>u</v>
          </cell>
          <cell r="D2117">
            <v>1</v>
          </cell>
          <cell r="E2117">
            <v>42.34</v>
          </cell>
        </row>
        <row r="2118">
          <cell r="A2118">
            <v>6166</v>
          </cell>
          <cell r="B2118" t="str">
            <v>Lámpara  fluorescente para empotrar   3*32W</v>
          </cell>
          <cell r="C2118" t="str">
            <v>u</v>
          </cell>
          <cell r="D2118">
            <v>1</v>
          </cell>
          <cell r="E2118">
            <v>57.22</v>
          </cell>
        </row>
        <row r="2119">
          <cell r="A2119">
            <v>6167</v>
          </cell>
          <cell r="B2119" t="str">
            <v>Lámpara fluorescente para empotrar   2*54W</v>
          </cell>
          <cell r="C2119" t="str">
            <v>u</v>
          </cell>
          <cell r="D2119">
            <v>1</v>
          </cell>
          <cell r="E2119">
            <v>55.16</v>
          </cell>
        </row>
        <row r="2120">
          <cell r="A2120">
            <v>6168</v>
          </cell>
          <cell r="B2120" t="str">
            <v>Luminaria  exterior urban 150W 220V</v>
          </cell>
          <cell r="C2120" t="str">
            <v>u</v>
          </cell>
          <cell r="D2120">
            <v>1</v>
          </cell>
          <cell r="E2120">
            <v>236.77</v>
          </cell>
        </row>
        <row r="2121">
          <cell r="A2121">
            <v>6169</v>
          </cell>
          <cell r="B2121" t="str">
            <v>Luminaria  reflector 250W 220V</v>
          </cell>
          <cell r="C2121" t="str">
            <v>u</v>
          </cell>
          <cell r="D2121">
            <v>1</v>
          </cell>
          <cell r="E2121">
            <v>183.26</v>
          </cell>
        </row>
        <row r="2122">
          <cell r="A2122">
            <v>6170</v>
          </cell>
          <cell r="B2122" t="str">
            <v xml:space="preserve">Luminaria  tipo campana HQI 250W </v>
          </cell>
          <cell r="C2122" t="str">
            <v>u</v>
          </cell>
          <cell r="D2122">
            <v>1</v>
          </cell>
          <cell r="E2122">
            <v>156.69</v>
          </cell>
        </row>
        <row r="2123">
          <cell r="A2123">
            <v>6171</v>
          </cell>
          <cell r="B2123" t="str">
            <v xml:space="preserve">Luminaria  tipo campana HQI 150W </v>
          </cell>
          <cell r="C2123" t="str">
            <v>u</v>
          </cell>
          <cell r="D2123">
            <v>1</v>
          </cell>
          <cell r="E2123">
            <v>141.81</v>
          </cell>
        </row>
        <row r="2124">
          <cell r="A2124">
            <v>6172</v>
          </cell>
          <cell r="B2124" t="str">
            <v>Luminaria  reflector HQI 400W 220V para cancha</v>
          </cell>
          <cell r="C2124" t="str">
            <v>u</v>
          </cell>
          <cell r="D2124">
            <v>1</v>
          </cell>
          <cell r="E2124">
            <v>204.01</v>
          </cell>
        </row>
        <row r="2125">
          <cell r="A2125">
            <v>6173</v>
          </cell>
          <cell r="B2125" t="str">
            <v>Caja portafusible 27KV</v>
          </cell>
          <cell r="C2125" t="str">
            <v>u</v>
          </cell>
          <cell r="D2125">
            <v>1</v>
          </cell>
          <cell r="E2125">
            <v>287.41000000000003</v>
          </cell>
        </row>
        <row r="2126">
          <cell r="A2126">
            <v>6174</v>
          </cell>
          <cell r="B2126" t="str">
            <v>Luminaria  reflector  MH 1000W 220V</v>
          </cell>
          <cell r="C2126" t="str">
            <v>u</v>
          </cell>
          <cell r="D2126">
            <v>1</v>
          </cell>
          <cell r="E2126">
            <v>1853.13</v>
          </cell>
        </row>
        <row r="2127">
          <cell r="A2127">
            <v>6175</v>
          </cell>
          <cell r="B2127" t="str">
            <v>Reflector UP/DOWN HQI 70W 240V</v>
          </cell>
          <cell r="C2127" t="str">
            <v>u</v>
          </cell>
          <cell r="D2127">
            <v>1</v>
          </cell>
          <cell r="E2127">
            <v>172.35</v>
          </cell>
        </row>
        <row r="2128">
          <cell r="A2128">
            <v>6176</v>
          </cell>
          <cell r="B2128" t="str">
            <v>Luminaria  LED para jardín 3W 110V</v>
          </cell>
          <cell r="C2128" t="str">
            <v>u</v>
          </cell>
          <cell r="D2128">
            <v>1</v>
          </cell>
          <cell r="E2128">
            <v>106.58</v>
          </cell>
        </row>
        <row r="2129">
          <cell r="A2129">
            <v>6177</v>
          </cell>
          <cell r="B2129" t="str">
            <v>Luminaria  cerrada 3*32W  de 1,20x0,60m completa con balastro electronico,con celdas de aluminio</v>
          </cell>
          <cell r="C2129" t="str">
            <v>u</v>
          </cell>
          <cell r="D2129">
            <v>1</v>
          </cell>
          <cell r="E2129">
            <v>71.459999999999994</v>
          </cell>
        </row>
        <row r="2130">
          <cell r="A2130">
            <v>6178</v>
          </cell>
          <cell r="B2130" t="str">
            <v>Lámpara de emergencia tipo LED</v>
          </cell>
          <cell r="C2130" t="str">
            <v>u</v>
          </cell>
          <cell r="D2130">
            <v>1</v>
          </cell>
          <cell r="E2130">
            <v>51.15</v>
          </cell>
        </row>
        <row r="2131">
          <cell r="A2131">
            <v>6179</v>
          </cell>
          <cell r="B2131" t="str">
            <v>Luminaria  empotrable 3*17W  de 0,60x0,60m completa con balastro electronico,con celdas de aluminio</v>
          </cell>
          <cell r="C2131" t="str">
            <v>u</v>
          </cell>
          <cell r="D2131">
            <v>1</v>
          </cell>
          <cell r="E2131">
            <v>61.12</v>
          </cell>
        </row>
        <row r="2132">
          <cell r="A2132">
            <v>6180</v>
          </cell>
          <cell r="B2132" t="str">
            <v>Luminaria tipo aplique 20W 120V</v>
          </cell>
          <cell r="C2132" t="str">
            <v>u</v>
          </cell>
          <cell r="D2132">
            <v>1</v>
          </cell>
          <cell r="E2132">
            <v>10.8</v>
          </cell>
        </row>
        <row r="2133">
          <cell r="A2133">
            <v>6181</v>
          </cell>
          <cell r="B2133" t="str">
            <v>Lámpara de piso metal HALIDE 150W 220V</v>
          </cell>
          <cell r="C2133" t="str">
            <v>u</v>
          </cell>
          <cell r="D2133">
            <v>1</v>
          </cell>
          <cell r="E2133">
            <v>132.29</v>
          </cell>
        </row>
        <row r="2134">
          <cell r="A2134">
            <v>6182</v>
          </cell>
          <cell r="B2134" t="str">
            <v>Luminaria tipo aplique de pared con bombillo dulux 23W color 4100°K</v>
          </cell>
          <cell r="C2134" t="str">
            <v>u</v>
          </cell>
          <cell r="D2134">
            <v>1</v>
          </cell>
          <cell r="E2134">
            <v>52.54</v>
          </cell>
        </row>
        <row r="2135">
          <cell r="A2135">
            <v>6183</v>
          </cell>
          <cell r="B2135" t="str">
            <v>Luminaria Galaxi de 48 Leds</v>
          </cell>
          <cell r="C2135" t="str">
            <v>u</v>
          </cell>
          <cell r="D2135">
            <v>1</v>
          </cell>
          <cell r="E2135">
            <v>1142.68</v>
          </cell>
        </row>
        <row r="2136">
          <cell r="A2136">
            <v>6184</v>
          </cell>
          <cell r="B2136" t="str">
            <v>Acometida con Cable #2 XLPE 25KV con aislamiento para uso subterráneo y tubería PVC 4"</v>
          </cell>
          <cell r="C2136" t="str">
            <v>m</v>
          </cell>
          <cell r="D2136">
            <v>1</v>
          </cell>
          <cell r="E2136">
            <v>17.47</v>
          </cell>
        </row>
        <row r="2137">
          <cell r="A2137">
            <v>6185</v>
          </cell>
          <cell r="B2137" t="str">
            <v>Breaker caja moldeada de 3P-20A</v>
          </cell>
          <cell r="C2137" t="str">
            <v>u</v>
          </cell>
          <cell r="D2137">
            <v>1</v>
          </cell>
          <cell r="E2137">
            <v>95.81</v>
          </cell>
        </row>
        <row r="2138">
          <cell r="A2138">
            <v>6186</v>
          </cell>
          <cell r="B2138" t="str">
            <v>Equipo de medición incluye medidor</v>
          </cell>
          <cell r="C2138" t="str">
            <v>u</v>
          </cell>
          <cell r="D2138">
            <v>1</v>
          </cell>
          <cell r="E2138">
            <v>1034.9100000000001</v>
          </cell>
        </row>
        <row r="2139">
          <cell r="A2139">
            <v>6187</v>
          </cell>
          <cell r="B2139" t="str">
            <v>Luminaria tipo cobra de 150W 220V brazo de 1m para alumbrado publico con fotocelda</v>
          </cell>
          <cell r="C2139" t="str">
            <v>u</v>
          </cell>
          <cell r="D2139">
            <v>1</v>
          </cell>
          <cell r="E2139">
            <v>307.69</v>
          </cell>
        </row>
        <row r="2140">
          <cell r="A2140">
            <v>6188</v>
          </cell>
          <cell r="B2140" t="str">
            <v xml:space="preserve">Luminaria  reflector HQI 1000W 220V para cancha </v>
          </cell>
          <cell r="C2140" t="str">
            <v>u</v>
          </cell>
          <cell r="D2140">
            <v>1</v>
          </cell>
          <cell r="E2140">
            <v>374.39</v>
          </cell>
        </row>
        <row r="2141">
          <cell r="A2141">
            <v>6189</v>
          </cell>
          <cell r="B2141" t="str">
            <v>Conductor de Al desn. ACSR 1/0</v>
          </cell>
          <cell r="C2141" t="str">
            <v>m</v>
          </cell>
          <cell r="D2141">
            <v>1</v>
          </cell>
          <cell r="E2141">
            <v>1.88</v>
          </cell>
        </row>
        <row r="2142">
          <cell r="A2142">
            <v>6190</v>
          </cell>
          <cell r="B2142" t="str">
            <v>Conductor de Al desn. ACSR 2</v>
          </cell>
          <cell r="C2142" t="str">
            <v>m</v>
          </cell>
          <cell r="D2142">
            <v>1</v>
          </cell>
          <cell r="E2142">
            <v>1.45</v>
          </cell>
        </row>
        <row r="2143">
          <cell r="A2143">
            <v>6191</v>
          </cell>
          <cell r="B2143" t="str">
            <v>Luminaria tipo globo de 150W</v>
          </cell>
          <cell r="C2143" t="str">
            <v>u</v>
          </cell>
          <cell r="D2143">
            <v>1</v>
          </cell>
          <cell r="E2143">
            <v>76.48</v>
          </cell>
        </row>
        <row r="2144">
          <cell r="A2144">
            <v>6192</v>
          </cell>
          <cell r="B2144" t="str">
            <v>aislador polímero siliconado 22KV</v>
          </cell>
          <cell r="C2144" t="str">
            <v>u</v>
          </cell>
          <cell r="D2144">
            <v>1</v>
          </cell>
          <cell r="E2144">
            <v>28.92</v>
          </cell>
        </row>
        <row r="2145">
          <cell r="A2145">
            <v>6193</v>
          </cell>
          <cell r="B2145" t="str">
            <v>Abrazadera U de varilla ø 16mm</v>
          </cell>
          <cell r="C2145" t="str">
            <v>u</v>
          </cell>
          <cell r="D2145">
            <v>1</v>
          </cell>
          <cell r="E2145">
            <v>7</v>
          </cell>
        </row>
        <row r="2146">
          <cell r="A2146">
            <v>6194</v>
          </cell>
          <cell r="B2146" t="str">
            <v>Aislador PIN. ANSI 56-1</v>
          </cell>
          <cell r="C2146" t="str">
            <v>u</v>
          </cell>
          <cell r="D2146">
            <v>1</v>
          </cell>
          <cell r="E2146">
            <v>14.77</v>
          </cell>
        </row>
        <row r="2147">
          <cell r="A2147">
            <v>6195</v>
          </cell>
          <cell r="B2147" t="str">
            <v>Aislador rollo ANSI 53-2</v>
          </cell>
          <cell r="C2147" t="str">
            <v>u</v>
          </cell>
          <cell r="D2147">
            <v>1</v>
          </cell>
          <cell r="E2147">
            <v>2.54</v>
          </cell>
        </row>
        <row r="2148">
          <cell r="A2148">
            <v>6196</v>
          </cell>
          <cell r="B2148" t="str">
            <v>Perno PIN vástago largo 35mm, tuerca y arandela</v>
          </cell>
          <cell r="C2148" t="str">
            <v>u</v>
          </cell>
          <cell r="D2148">
            <v>1</v>
          </cell>
          <cell r="E2148">
            <v>6.02</v>
          </cell>
        </row>
        <row r="2149">
          <cell r="A2149">
            <v>6197</v>
          </cell>
          <cell r="B2149" t="str">
            <v>Luminaria decorativa tipo plafón fluorescente de 20w</v>
          </cell>
          <cell r="C2149" t="str">
            <v>u</v>
          </cell>
          <cell r="D2149">
            <v>1</v>
          </cell>
          <cell r="E2149">
            <v>14.2</v>
          </cell>
        </row>
        <row r="2150">
          <cell r="A2150">
            <v>6198</v>
          </cell>
          <cell r="B2150" t="str">
            <v>Luminaria fluorescente 2 x 56 W con rejilla</v>
          </cell>
          <cell r="C2150" t="str">
            <v>u</v>
          </cell>
          <cell r="D2150">
            <v>1</v>
          </cell>
          <cell r="E2150">
            <v>59.49</v>
          </cell>
        </row>
        <row r="2151">
          <cell r="A2151">
            <v>6199</v>
          </cell>
          <cell r="B2151" t="str">
            <v>Luminaria fluorescente 2 x 32 W tipo abierta</v>
          </cell>
          <cell r="C2151" t="str">
            <v>u</v>
          </cell>
          <cell r="D2151">
            <v>1</v>
          </cell>
          <cell r="E2151">
            <v>55.25</v>
          </cell>
        </row>
        <row r="2152">
          <cell r="A2152">
            <v>6200</v>
          </cell>
          <cell r="B2152" t="str">
            <v>Luminaria fluorescente 2x32W, sellada con balastro electronico con alto factor de potencia</v>
          </cell>
          <cell r="C2152" t="str">
            <v>u</v>
          </cell>
          <cell r="D2152">
            <v>1</v>
          </cell>
          <cell r="E2152">
            <v>46.69</v>
          </cell>
        </row>
        <row r="2153">
          <cell r="A2153">
            <v>6201</v>
          </cell>
          <cell r="B2153" t="str">
            <v>Luminaria fluorescente 3 x 17 W 121 V empotrable</v>
          </cell>
          <cell r="C2153" t="str">
            <v>u</v>
          </cell>
          <cell r="D2153">
            <v>1</v>
          </cell>
          <cell r="E2153">
            <v>66.39</v>
          </cell>
        </row>
        <row r="2154">
          <cell r="A2154">
            <v>6202</v>
          </cell>
          <cell r="B2154" t="str">
            <v>Luminaria para adosar delta 2x32 T8 de 1,60x1,0m completa con balastro</v>
          </cell>
          <cell r="C2154" t="str">
            <v>u</v>
          </cell>
          <cell r="D2154">
            <v>1</v>
          </cell>
          <cell r="E2154">
            <v>52.82</v>
          </cell>
        </row>
        <row r="2155">
          <cell r="A2155">
            <v>6203</v>
          </cell>
          <cell r="B2155" t="str">
            <v>Breaker enchufable 2 polos 60 A</v>
          </cell>
          <cell r="C2155" t="str">
            <v>u</v>
          </cell>
          <cell r="D2155">
            <v>1</v>
          </cell>
          <cell r="E2155">
            <v>20.37</v>
          </cell>
        </row>
        <row r="2156">
          <cell r="A2156">
            <v>6204</v>
          </cell>
          <cell r="B2156" t="str">
            <v>Breaker caja moldeada de 2P-200A</v>
          </cell>
          <cell r="C2156" t="str">
            <v>u</v>
          </cell>
          <cell r="D2156">
            <v>1</v>
          </cell>
          <cell r="E2156">
            <v>259.12</v>
          </cell>
        </row>
        <row r="2157">
          <cell r="A2157">
            <v>6205</v>
          </cell>
          <cell r="B2157" t="str">
            <v>Luminaria ojo/buey fijo 1 x 26 w 121 V empotrable</v>
          </cell>
          <cell r="C2157" t="str">
            <v>u</v>
          </cell>
          <cell r="D2157">
            <v>1</v>
          </cell>
          <cell r="E2157">
            <v>16.850000000000001</v>
          </cell>
        </row>
        <row r="2158">
          <cell r="A2158">
            <v>6206</v>
          </cell>
          <cell r="B2158" t="str">
            <v>Luminaria ojo/buey fijo 2 x 26 W 121 V empotrable</v>
          </cell>
          <cell r="C2158" t="str">
            <v>u</v>
          </cell>
          <cell r="D2158">
            <v>1</v>
          </cell>
          <cell r="E2158">
            <v>22.24</v>
          </cell>
        </row>
        <row r="2159">
          <cell r="A2159">
            <v>6207</v>
          </cell>
          <cell r="B2159" t="str">
            <v>Ojo de buey 2*26W  dulux completo con balastro electrónico</v>
          </cell>
          <cell r="C2159" t="str">
            <v>u</v>
          </cell>
          <cell r="D2159">
            <v>1</v>
          </cell>
          <cell r="E2159">
            <v>59.25</v>
          </cell>
        </row>
        <row r="2160">
          <cell r="A2160">
            <v>6208</v>
          </cell>
          <cell r="B2160" t="str">
            <v>Ojo de buey con bombillo dulux E27 de 23W color 208  4100°K</v>
          </cell>
          <cell r="C2160" t="str">
            <v>u</v>
          </cell>
          <cell r="D2160">
            <v>1</v>
          </cell>
          <cell r="E2160">
            <v>20.13</v>
          </cell>
        </row>
        <row r="2161">
          <cell r="A2161">
            <v>6209</v>
          </cell>
          <cell r="B2161" t="str">
            <v>Ojo de buey ecualizable con bombillo LEDs de 7W 100A 220V</v>
          </cell>
          <cell r="C2161" t="str">
            <v>u</v>
          </cell>
          <cell r="D2161">
            <v>1</v>
          </cell>
          <cell r="E2161">
            <v>49.67</v>
          </cell>
        </row>
        <row r="2162">
          <cell r="A2162">
            <v>6210</v>
          </cell>
          <cell r="B2162" t="str">
            <v>Ducto para salida de Acondicionadores de Aire</v>
          </cell>
          <cell r="C2162" t="str">
            <v>u</v>
          </cell>
          <cell r="D2162">
            <v>1</v>
          </cell>
          <cell r="E2162">
            <v>28.16</v>
          </cell>
        </row>
        <row r="2163">
          <cell r="A2163">
            <v>6211</v>
          </cell>
          <cell r="B2163" t="str">
            <v>Breaker enchufable 2 polos 70 A</v>
          </cell>
          <cell r="C2163" t="str">
            <v>u</v>
          </cell>
          <cell r="D2163">
            <v>1</v>
          </cell>
          <cell r="E2163">
            <v>28.68</v>
          </cell>
        </row>
        <row r="2164">
          <cell r="A2164">
            <v>6212</v>
          </cell>
          <cell r="B2164" t="str">
            <v>Breaker enchufable 2 polos 100 A</v>
          </cell>
          <cell r="C2164" t="str">
            <v>u</v>
          </cell>
          <cell r="D2164">
            <v>1</v>
          </cell>
          <cell r="E2164">
            <v>45.74</v>
          </cell>
        </row>
        <row r="2165">
          <cell r="A2165">
            <v>6213</v>
          </cell>
          <cell r="B2165" t="str">
            <v xml:space="preserve">Luminaria circular de 25cm diámetro 2x26W </v>
          </cell>
          <cell r="C2165" t="str">
            <v>u</v>
          </cell>
          <cell r="D2165">
            <v>1</v>
          </cell>
          <cell r="E2165">
            <v>21.96</v>
          </cell>
        </row>
        <row r="2166">
          <cell r="A2166">
            <v>6214</v>
          </cell>
          <cell r="B2166" t="str">
            <v>Luminaria tipo tipo circular de 25cm diámetro 1x26W incluye foco ahorrador</v>
          </cell>
          <cell r="C2166" t="str">
            <v>u</v>
          </cell>
          <cell r="D2166">
            <v>1</v>
          </cell>
          <cell r="E2166">
            <v>24.36</v>
          </cell>
        </row>
        <row r="2167">
          <cell r="A2167">
            <v>6215</v>
          </cell>
          <cell r="B2167" t="str">
            <v>Luminaria tipo ojo de buey 1x23W</v>
          </cell>
          <cell r="C2167" t="str">
            <v>u</v>
          </cell>
          <cell r="D2167">
            <v>1</v>
          </cell>
          <cell r="E2167">
            <v>31.79</v>
          </cell>
        </row>
        <row r="2168">
          <cell r="A2168">
            <v>6216</v>
          </cell>
          <cell r="B2168" t="str">
            <v>Luminaria tipo ojo de buey 2x23W</v>
          </cell>
          <cell r="C2168" t="str">
            <v>u</v>
          </cell>
          <cell r="D2168">
            <v>1</v>
          </cell>
          <cell r="E2168">
            <v>36.659999999999997</v>
          </cell>
        </row>
        <row r="2169">
          <cell r="A2169">
            <v>6217</v>
          </cell>
          <cell r="B2169" t="str">
            <v>Luminaria tipo barco 1x23W</v>
          </cell>
          <cell r="C2169" t="str">
            <v>u</v>
          </cell>
          <cell r="D2169">
            <v>1</v>
          </cell>
          <cell r="E2169">
            <v>18.75</v>
          </cell>
        </row>
        <row r="2170">
          <cell r="A2170">
            <v>6218</v>
          </cell>
          <cell r="B2170" t="str">
            <v>Mallas de tierra con nueve varillas</v>
          </cell>
          <cell r="C2170" t="str">
            <v>u</v>
          </cell>
          <cell r="D2170">
            <v>1</v>
          </cell>
          <cell r="E2170">
            <v>1192.47</v>
          </cell>
        </row>
        <row r="2171">
          <cell r="A2171">
            <v>6219</v>
          </cell>
          <cell r="B2171" t="str">
            <v xml:space="preserve">Mallas de tierra de  con 4 varillas </v>
          </cell>
          <cell r="C2171" t="str">
            <v>u</v>
          </cell>
          <cell r="D2171">
            <v>1</v>
          </cell>
          <cell r="E2171">
            <v>446.1</v>
          </cell>
        </row>
        <row r="2172">
          <cell r="A2172">
            <v>6220</v>
          </cell>
          <cell r="B2172" t="str">
            <v>Puesta a tierra simple</v>
          </cell>
          <cell r="C2172" t="str">
            <v>u</v>
          </cell>
          <cell r="D2172">
            <v>1</v>
          </cell>
          <cell r="E2172">
            <v>150.76</v>
          </cell>
        </row>
        <row r="2173">
          <cell r="A2173">
            <v>6221</v>
          </cell>
          <cell r="B2173" t="str">
            <v>Conductor Cu aislado TTU,19 hilos cal 1/0AWG</v>
          </cell>
          <cell r="C2173" t="str">
            <v>m</v>
          </cell>
          <cell r="D2173">
            <v>1</v>
          </cell>
          <cell r="E2173">
            <v>12.94</v>
          </cell>
        </row>
        <row r="2174">
          <cell r="A2174">
            <v>6222</v>
          </cell>
          <cell r="B2174" t="str">
            <v>Conductor Cu aislado TTU,7 hilos cal 2AWG</v>
          </cell>
          <cell r="C2174" t="str">
            <v>m</v>
          </cell>
          <cell r="D2174">
            <v>1</v>
          </cell>
          <cell r="E2174">
            <v>8.4600000000000009</v>
          </cell>
        </row>
        <row r="2175">
          <cell r="A2175">
            <v>6223</v>
          </cell>
          <cell r="B2175" t="str">
            <v>Conductor Cu aislado TTU,7 hilos cal 6AWG</v>
          </cell>
          <cell r="C2175" t="str">
            <v>m</v>
          </cell>
          <cell r="D2175">
            <v>1</v>
          </cell>
          <cell r="E2175">
            <v>3.95</v>
          </cell>
        </row>
        <row r="2176">
          <cell r="A2176">
            <v>6224</v>
          </cell>
          <cell r="B2176" t="str">
            <v>Conductor Cu aislado TTU,7 hilos cal 8AWG</v>
          </cell>
          <cell r="C2176" t="str">
            <v>m</v>
          </cell>
          <cell r="D2176">
            <v>1</v>
          </cell>
          <cell r="E2176">
            <v>2.63</v>
          </cell>
        </row>
        <row r="2177">
          <cell r="A2177">
            <v>6225</v>
          </cell>
          <cell r="B2177" t="str">
            <v>Conductor Cu aislado THHN, cal 10AWG</v>
          </cell>
          <cell r="C2177" t="str">
            <v>m</v>
          </cell>
          <cell r="D2177">
            <v>1</v>
          </cell>
          <cell r="E2177">
            <v>1.67</v>
          </cell>
        </row>
        <row r="2178">
          <cell r="A2178">
            <v>6226</v>
          </cell>
          <cell r="B2178" t="str">
            <v>Conductor Cu aislado THHN, cal 12AWG</v>
          </cell>
          <cell r="C2178" t="str">
            <v>m</v>
          </cell>
          <cell r="D2178">
            <v>1</v>
          </cell>
          <cell r="E2178">
            <v>1.22</v>
          </cell>
        </row>
        <row r="2179">
          <cell r="A2179">
            <v>6227</v>
          </cell>
          <cell r="B2179" t="str">
            <v>Conductor Cu aislado Superflex, cal 1/0AWG</v>
          </cell>
          <cell r="C2179" t="str">
            <v>m</v>
          </cell>
          <cell r="D2179">
            <v>1</v>
          </cell>
          <cell r="E2179">
            <v>13.3</v>
          </cell>
        </row>
        <row r="2180">
          <cell r="A2180">
            <v>6228</v>
          </cell>
          <cell r="B2180" t="str">
            <v>Conductor Cu aislado THHN, cal 14AWG</v>
          </cell>
          <cell r="C2180" t="str">
            <v>m</v>
          </cell>
          <cell r="D2180">
            <v>1</v>
          </cell>
          <cell r="E2180">
            <v>0.84</v>
          </cell>
        </row>
        <row r="2181">
          <cell r="A2181">
            <v>6229</v>
          </cell>
          <cell r="B2181" t="str">
            <v>Conductor Cu aislado Superflex, cal 4AWG</v>
          </cell>
          <cell r="C2181" t="str">
            <v>m</v>
          </cell>
          <cell r="D2181">
            <v>1</v>
          </cell>
          <cell r="E2181">
            <v>8.31</v>
          </cell>
        </row>
        <row r="2182">
          <cell r="A2182">
            <v>6230</v>
          </cell>
          <cell r="B2182" t="str">
            <v>Interruptor simple placa 15A,250V</v>
          </cell>
          <cell r="C2182" t="str">
            <v>u</v>
          </cell>
          <cell r="D2182">
            <v>1</v>
          </cell>
          <cell r="E2182">
            <v>5.41</v>
          </cell>
        </row>
        <row r="2183">
          <cell r="A2183">
            <v>6231</v>
          </cell>
          <cell r="B2183" t="str">
            <v>Interruptor doble placa 15A,250V</v>
          </cell>
          <cell r="C2183" t="str">
            <v>u</v>
          </cell>
          <cell r="D2183">
            <v>1</v>
          </cell>
          <cell r="E2183">
            <v>12.18</v>
          </cell>
        </row>
        <row r="2184">
          <cell r="A2184">
            <v>6232</v>
          </cell>
          <cell r="B2184" t="str">
            <v>conductor Cu desnudo 2 AWG</v>
          </cell>
          <cell r="C2184" t="str">
            <v>u</v>
          </cell>
          <cell r="D2184">
            <v>1</v>
          </cell>
          <cell r="E2184">
            <v>7.19</v>
          </cell>
        </row>
        <row r="2185">
          <cell r="A2185">
            <v>6233</v>
          </cell>
          <cell r="B2185" t="str">
            <v>Conmutador simple placa 15A,250V</v>
          </cell>
          <cell r="C2185" t="str">
            <v>u</v>
          </cell>
          <cell r="D2185">
            <v>1</v>
          </cell>
          <cell r="E2185">
            <v>9.36</v>
          </cell>
        </row>
        <row r="2186">
          <cell r="A2186">
            <v>6234</v>
          </cell>
          <cell r="B2186" t="str">
            <v>Conmutador doble placa 15A,250V</v>
          </cell>
          <cell r="C2186" t="str">
            <v>u</v>
          </cell>
          <cell r="D2186">
            <v>1</v>
          </cell>
          <cell r="E2186">
            <v>12.68</v>
          </cell>
        </row>
        <row r="2187">
          <cell r="A2187">
            <v>6235</v>
          </cell>
          <cell r="B2187" t="str">
            <v>Conmutador interruptor placa 15A,250V</v>
          </cell>
          <cell r="C2187" t="str">
            <v>u</v>
          </cell>
          <cell r="D2187">
            <v>1</v>
          </cell>
          <cell r="E2187">
            <v>12.68</v>
          </cell>
        </row>
        <row r="2188">
          <cell r="A2188">
            <v>6236</v>
          </cell>
          <cell r="B2188" t="str">
            <v>Pararrayos de 27KV</v>
          </cell>
          <cell r="C2188" t="str">
            <v>u</v>
          </cell>
          <cell r="D2188">
            <v>1</v>
          </cell>
          <cell r="E2188">
            <v>227.96</v>
          </cell>
        </row>
        <row r="2189">
          <cell r="A2189">
            <v>6237</v>
          </cell>
          <cell r="B2189" t="str">
            <v>Pararrayos tipo polímero de 18KV</v>
          </cell>
          <cell r="C2189" t="str">
            <v>u</v>
          </cell>
          <cell r="D2189">
            <v>1</v>
          </cell>
          <cell r="E2189">
            <v>119.88</v>
          </cell>
        </row>
        <row r="2190">
          <cell r="A2190">
            <v>6238</v>
          </cell>
          <cell r="B2190" t="str">
            <v xml:space="preserve">Generador de 200KVA 3F 120 V / 208V </v>
          </cell>
          <cell r="C2190" t="str">
            <v>u</v>
          </cell>
          <cell r="D2190">
            <v>1</v>
          </cell>
          <cell r="E2190">
            <v>88351.24</v>
          </cell>
        </row>
        <row r="2191">
          <cell r="A2191">
            <v>6239</v>
          </cell>
          <cell r="B2191" t="str">
            <v>Generador 6000W monofásico</v>
          </cell>
          <cell r="C2191" t="str">
            <v>u</v>
          </cell>
          <cell r="D2191">
            <v>1</v>
          </cell>
          <cell r="E2191">
            <v>7228.08</v>
          </cell>
        </row>
        <row r="2192">
          <cell r="A2192">
            <v>6240</v>
          </cell>
          <cell r="B2192" t="str">
            <v>Planta eléctrica  345KVA incluye TTA</v>
          </cell>
          <cell r="C2192" t="str">
            <v>u</v>
          </cell>
          <cell r="D2192">
            <v>1</v>
          </cell>
          <cell r="E2192">
            <v>117535.2</v>
          </cell>
        </row>
        <row r="2193">
          <cell r="A2193">
            <v>6241</v>
          </cell>
          <cell r="B2193" t="str">
            <v>Poste de hormigón de 11X600KG incluye montaje</v>
          </cell>
          <cell r="C2193" t="str">
            <v>u</v>
          </cell>
          <cell r="D2193">
            <v>1</v>
          </cell>
          <cell r="E2193">
            <v>363.96</v>
          </cell>
        </row>
        <row r="2194">
          <cell r="A2194">
            <v>6242</v>
          </cell>
          <cell r="B2194" t="str">
            <v>Poste de hormigón de 9X350KG incluye montaje</v>
          </cell>
          <cell r="C2194" t="str">
            <v>u</v>
          </cell>
          <cell r="D2194">
            <v>1</v>
          </cell>
          <cell r="E2194">
            <v>229.16</v>
          </cell>
        </row>
        <row r="2195">
          <cell r="A2195">
            <v>6243</v>
          </cell>
          <cell r="B2195" t="str">
            <v>Poste de hormigón de 12X600KG incluye montaje</v>
          </cell>
          <cell r="C2195" t="str">
            <v>u</v>
          </cell>
          <cell r="D2195">
            <v>1</v>
          </cell>
          <cell r="E2195">
            <v>397.17</v>
          </cell>
        </row>
        <row r="2196">
          <cell r="A2196">
            <v>6244</v>
          </cell>
          <cell r="B2196" t="str">
            <v>Poste de hormigón de 11,5X600KG incluye montaje</v>
          </cell>
          <cell r="C2196" t="str">
            <v>u</v>
          </cell>
          <cell r="D2196">
            <v>1</v>
          </cell>
          <cell r="E2196">
            <v>352.34</v>
          </cell>
        </row>
        <row r="2197">
          <cell r="A2197">
            <v>6245</v>
          </cell>
          <cell r="B2197" t="str">
            <v>Poste de hormigón de 12X500KG incluye montaje</v>
          </cell>
          <cell r="C2197" t="str">
            <v>u</v>
          </cell>
          <cell r="D2197">
            <v>1</v>
          </cell>
          <cell r="E2197">
            <v>397.17</v>
          </cell>
        </row>
        <row r="2198">
          <cell r="A2198">
            <v>6246</v>
          </cell>
          <cell r="B2198" t="str">
            <v>Poste de hormigón de 11X500KG incluye montaje</v>
          </cell>
          <cell r="C2198" t="str">
            <v>u</v>
          </cell>
          <cell r="D2198">
            <v>1</v>
          </cell>
          <cell r="E2198">
            <v>346.22</v>
          </cell>
        </row>
        <row r="2199">
          <cell r="A2199">
            <v>6247</v>
          </cell>
          <cell r="B2199" t="str">
            <v>Generador eléctrico 15kva monofásico</v>
          </cell>
          <cell r="C2199" t="str">
            <v>u</v>
          </cell>
          <cell r="D2199">
            <v>1</v>
          </cell>
          <cell r="E2199">
            <v>15629.87</v>
          </cell>
        </row>
        <row r="2200">
          <cell r="A2200">
            <v>6248</v>
          </cell>
          <cell r="B2200" t="str">
            <v>Bloque de anclaje</v>
          </cell>
          <cell r="C2200" t="str">
            <v>u</v>
          </cell>
          <cell r="D2200">
            <v>1</v>
          </cell>
          <cell r="E2200">
            <v>7.17</v>
          </cell>
        </row>
        <row r="2201">
          <cell r="A2201">
            <v>6249</v>
          </cell>
          <cell r="B2201" t="str">
            <v>Pozo eléctrico de 1,00x1,00x1,20 con tapa con cerco metálico</v>
          </cell>
          <cell r="C2201" t="str">
            <v>u</v>
          </cell>
          <cell r="D2201">
            <v>1</v>
          </cell>
          <cell r="E2201">
            <v>364.65</v>
          </cell>
        </row>
        <row r="2202">
          <cell r="A2202">
            <v>6250</v>
          </cell>
          <cell r="B2202" t="str">
            <v>Proyectores tipo campana de 400W</v>
          </cell>
          <cell r="C2202" t="str">
            <v>u</v>
          </cell>
          <cell r="D2202">
            <v>1</v>
          </cell>
          <cell r="E2202">
            <v>886.71</v>
          </cell>
        </row>
        <row r="2203">
          <cell r="A2203">
            <v>6251</v>
          </cell>
          <cell r="B2203" t="str">
            <v>Bastidor galv 1 vía</v>
          </cell>
          <cell r="C2203" t="str">
            <v>u</v>
          </cell>
          <cell r="D2203">
            <v>1</v>
          </cell>
          <cell r="E2203">
            <v>4.75</v>
          </cell>
        </row>
        <row r="2204">
          <cell r="A2204">
            <v>6252</v>
          </cell>
          <cell r="B2204" t="str">
            <v>Poste de hormigón de 11X350KG incluye montaje</v>
          </cell>
          <cell r="C2204" t="str">
            <v>u</v>
          </cell>
          <cell r="D2204">
            <v>1</v>
          </cell>
          <cell r="E2204">
            <v>295.77</v>
          </cell>
        </row>
        <row r="2205">
          <cell r="A2205">
            <v>6253</v>
          </cell>
          <cell r="B2205" t="str">
            <v xml:space="preserve">Protección en media tensión </v>
          </cell>
          <cell r="C2205" t="str">
            <v>u</v>
          </cell>
          <cell r="D2205">
            <v>1</v>
          </cell>
          <cell r="E2205">
            <v>1408.52</v>
          </cell>
        </row>
        <row r="2206">
          <cell r="A2206">
            <v>6254</v>
          </cell>
          <cell r="B2206" t="str">
            <v>Pozo eléctrico de 0,80x0,80x1,00 con tapa con cerco metálico</v>
          </cell>
          <cell r="C2206" t="str">
            <v>u</v>
          </cell>
          <cell r="D2206">
            <v>1</v>
          </cell>
          <cell r="E2206">
            <v>211.56</v>
          </cell>
        </row>
        <row r="2207">
          <cell r="A2207">
            <v>6255</v>
          </cell>
          <cell r="B2207" t="str">
            <v>Pozo eléctrico de 0,60x0,60x0,80 con tapa con cerco metálico</v>
          </cell>
          <cell r="C2207" t="str">
            <v>u</v>
          </cell>
          <cell r="D2207">
            <v>1</v>
          </cell>
          <cell r="E2207">
            <v>144.06</v>
          </cell>
        </row>
        <row r="2208">
          <cell r="A2208">
            <v>6256</v>
          </cell>
          <cell r="B2208" t="str">
            <v>Seccionamiento y Pararrayos de 22KV-100A en poste tipo SP3 incluye tirafusible y puesta a tierra</v>
          </cell>
          <cell r="C2208" t="str">
            <v>u</v>
          </cell>
          <cell r="D2208">
            <v>1</v>
          </cell>
          <cell r="E2208">
            <v>846.91</v>
          </cell>
        </row>
        <row r="2209">
          <cell r="A2209">
            <v>6257</v>
          </cell>
          <cell r="B2209" t="str">
            <v>Bajante de cable y tubería 110mm en EMT</v>
          </cell>
          <cell r="C2209" t="str">
            <v>u</v>
          </cell>
          <cell r="D2209">
            <v>1</v>
          </cell>
          <cell r="E2209">
            <v>406.88</v>
          </cell>
        </row>
        <row r="2210">
          <cell r="A2210">
            <v>6258</v>
          </cell>
          <cell r="B2210" t="str">
            <v>Conexión mediante grapas en caliente</v>
          </cell>
          <cell r="C2210" t="str">
            <v>u</v>
          </cell>
          <cell r="D2210">
            <v>1</v>
          </cell>
          <cell r="E2210">
            <v>28.84</v>
          </cell>
        </row>
        <row r="2211">
          <cell r="A2211">
            <v>6259</v>
          </cell>
          <cell r="B2211" t="str">
            <v>Acometida trifásica Cu con Cable XLPE 25KV  2AWG aislado</v>
          </cell>
          <cell r="C2211" t="str">
            <v>m</v>
          </cell>
          <cell r="D2211">
            <v>1</v>
          </cell>
          <cell r="E2211">
            <v>42.76</v>
          </cell>
        </row>
        <row r="2212">
          <cell r="A2212">
            <v>6260</v>
          </cell>
          <cell r="B2212" t="str">
            <v>Punta homogenizada de campo tipo exterior</v>
          </cell>
          <cell r="C2212" t="str">
            <v>u</v>
          </cell>
          <cell r="D2212">
            <v>1</v>
          </cell>
          <cell r="E2212">
            <v>154.5</v>
          </cell>
        </row>
        <row r="2213">
          <cell r="A2213">
            <v>6261</v>
          </cell>
          <cell r="B2213" t="str">
            <v>Punta homogenizada de campo tipo interior</v>
          </cell>
          <cell r="C2213" t="str">
            <v>u</v>
          </cell>
          <cell r="D2213">
            <v>1</v>
          </cell>
          <cell r="E2213">
            <v>136.55000000000001</v>
          </cell>
        </row>
        <row r="2214">
          <cell r="A2214">
            <v>6262</v>
          </cell>
          <cell r="B2214" t="str">
            <v>Seccionamiento  22KV-100A incluye tirafusible y puesta a tierra</v>
          </cell>
          <cell r="C2214" t="str">
            <v>u</v>
          </cell>
          <cell r="D2214">
            <v>1</v>
          </cell>
          <cell r="E2214">
            <v>531.87</v>
          </cell>
        </row>
        <row r="2215">
          <cell r="A2215">
            <v>6263</v>
          </cell>
          <cell r="B2215" t="str">
            <v>Estructura tipo RRC en media tensión trifásica</v>
          </cell>
          <cell r="C2215" t="str">
            <v>u</v>
          </cell>
          <cell r="D2215">
            <v>1</v>
          </cell>
          <cell r="E2215">
            <v>759.2</v>
          </cell>
        </row>
        <row r="2216">
          <cell r="A2216">
            <v>6264</v>
          </cell>
          <cell r="B2216" t="str">
            <v>Estructura tipo RC en media tensión trifásica</v>
          </cell>
          <cell r="C2216" t="str">
            <v>u</v>
          </cell>
          <cell r="D2216">
            <v>1</v>
          </cell>
          <cell r="E2216">
            <v>353.04</v>
          </cell>
        </row>
        <row r="2217">
          <cell r="A2217">
            <v>6265</v>
          </cell>
          <cell r="B2217" t="str">
            <v>Estructura tipo SC en media tensión trifásica</v>
          </cell>
          <cell r="C2217" t="str">
            <v>u</v>
          </cell>
          <cell r="D2217">
            <v>1</v>
          </cell>
          <cell r="E2217">
            <v>167.41</v>
          </cell>
        </row>
        <row r="2218">
          <cell r="A2218">
            <v>6266</v>
          </cell>
          <cell r="B2218" t="str">
            <v>Medidor de energía y garantías</v>
          </cell>
          <cell r="C2218" t="str">
            <v>u</v>
          </cell>
          <cell r="D2218">
            <v>1</v>
          </cell>
          <cell r="E2218">
            <v>3664.54</v>
          </cell>
        </row>
        <row r="2219">
          <cell r="A2219">
            <v>6267</v>
          </cell>
          <cell r="B2219" t="str">
            <v>Luminaria Na 250W cerrada</v>
          </cell>
          <cell r="C2219" t="str">
            <v>u</v>
          </cell>
          <cell r="D2219">
            <v>1</v>
          </cell>
          <cell r="E2219">
            <v>154.24</v>
          </cell>
        </row>
        <row r="2220">
          <cell r="A2220">
            <v>6268</v>
          </cell>
          <cell r="B2220" t="str">
            <v>Acometida eléctrica THHN 2#10</v>
          </cell>
          <cell r="C2220" t="str">
            <v>m</v>
          </cell>
          <cell r="D2220">
            <v>1</v>
          </cell>
          <cell r="E2220">
            <v>3.49</v>
          </cell>
        </row>
        <row r="2221">
          <cell r="A2221">
            <v>6269</v>
          </cell>
          <cell r="B2221" t="str">
            <v>Reflectores de mercurio 400W-220V</v>
          </cell>
          <cell r="C2221" t="str">
            <v>u</v>
          </cell>
          <cell r="D2221">
            <v>1</v>
          </cell>
          <cell r="E2221">
            <v>204.41</v>
          </cell>
        </row>
        <row r="2222">
          <cell r="A2222">
            <v>6270</v>
          </cell>
          <cell r="B2222" t="str">
            <v>Luminaria tipo aplique de pared 26W 120V</v>
          </cell>
          <cell r="C2222" t="str">
            <v>u</v>
          </cell>
          <cell r="D2222">
            <v>1</v>
          </cell>
          <cell r="E2222">
            <v>12.79</v>
          </cell>
        </row>
        <row r="2223">
          <cell r="A2223">
            <v>6271</v>
          </cell>
          <cell r="B2223" t="str">
            <v>Lámpara  fluorescente  3*32W luz 4700K montaje sobrepuesto tipo industrial</v>
          </cell>
          <cell r="C2223" t="str">
            <v>u</v>
          </cell>
          <cell r="D2223">
            <v>1</v>
          </cell>
          <cell r="E2223">
            <v>55.32</v>
          </cell>
        </row>
        <row r="2224">
          <cell r="A2224">
            <v>6272</v>
          </cell>
          <cell r="B2224" t="str">
            <v>Breaker caja moldeada de 2P-100A</v>
          </cell>
          <cell r="C2224" t="str">
            <v>u</v>
          </cell>
          <cell r="D2224">
            <v>1</v>
          </cell>
          <cell r="E2224">
            <v>112.89</v>
          </cell>
        </row>
        <row r="2225">
          <cell r="A2225">
            <v>6273</v>
          </cell>
          <cell r="B2225" t="str">
            <v>Breaker caja moldeada de 3P-225A</v>
          </cell>
          <cell r="C2225" t="str">
            <v>u</v>
          </cell>
          <cell r="D2225">
            <v>1</v>
          </cell>
          <cell r="E2225">
            <v>745.91</v>
          </cell>
        </row>
        <row r="2226">
          <cell r="A2226">
            <v>6274</v>
          </cell>
          <cell r="B2226" t="str">
            <v>Breaker caja moldeada de 3P-300A</v>
          </cell>
          <cell r="C2226" t="str">
            <v>u</v>
          </cell>
          <cell r="D2226">
            <v>1</v>
          </cell>
          <cell r="E2226">
            <v>845.93</v>
          </cell>
        </row>
        <row r="2227">
          <cell r="A2227">
            <v>6275</v>
          </cell>
          <cell r="B2227" t="str">
            <v>Breaker caja moldeada de 2P-40A</v>
          </cell>
          <cell r="C2227" t="str">
            <v>u</v>
          </cell>
          <cell r="D2227">
            <v>1</v>
          </cell>
          <cell r="E2227">
            <v>55.05</v>
          </cell>
        </row>
        <row r="2228">
          <cell r="A2228">
            <v>6276</v>
          </cell>
          <cell r="B2228" t="str">
            <v>Breaker caja moldeada de 2P-80A</v>
          </cell>
          <cell r="C2228" t="str">
            <v>u</v>
          </cell>
          <cell r="D2228">
            <v>1</v>
          </cell>
          <cell r="E2228">
            <v>64.25</v>
          </cell>
        </row>
        <row r="2229">
          <cell r="A2229">
            <v>6277</v>
          </cell>
          <cell r="B2229" t="str">
            <v>Acometida 2(2x1/0+1x1/0 +1x2)  TTU   AWG sin tubería</v>
          </cell>
          <cell r="C2229" t="str">
            <v>m</v>
          </cell>
          <cell r="D2229">
            <v>1</v>
          </cell>
          <cell r="E2229">
            <v>83.76</v>
          </cell>
        </row>
        <row r="2230">
          <cell r="A2230">
            <v>6278</v>
          </cell>
          <cell r="B2230" t="str">
            <v>Acometida 3(2x3/0+1x3/0 +1x2/0)  TTU   AWG sin tubería</v>
          </cell>
          <cell r="C2230" t="str">
            <v>m</v>
          </cell>
          <cell r="D2230">
            <v>1</v>
          </cell>
          <cell r="E2230">
            <v>217.94</v>
          </cell>
        </row>
        <row r="2231">
          <cell r="A2231">
            <v>6279</v>
          </cell>
          <cell r="B2231" t="str">
            <v>Acometida 2x2+1x2 +1x6  TTU   AWG sin tubería</v>
          </cell>
          <cell r="C2231" t="str">
            <v>m</v>
          </cell>
          <cell r="D2231">
            <v>1</v>
          </cell>
          <cell r="E2231">
            <v>28.43</v>
          </cell>
        </row>
        <row r="2232">
          <cell r="A2232">
            <v>6280</v>
          </cell>
          <cell r="B2232" t="str">
            <v>Acometida (2x1/0+1x1/0 +1x2)  TTU   AWG sin tubería</v>
          </cell>
          <cell r="C2232" t="str">
            <v>m</v>
          </cell>
          <cell r="D2232">
            <v>1</v>
          </cell>
          <cell r="E2232">
            <v>42.99</v>
          </cell>
        </row>
        <row r="2233">
          <cell r="A2233">
            <v>6281</v>
          </cell>
          <cell r="B2233" t="str">
            <v xml:space="preserve">Acometida 2x1/0+2x1/0 +1x4  TTU AWG </v>
          </cell>
          <cell r="C2233" t="str">
            <v>m</v>
          </cell>
          <cell r="D2233">
            <v>1</v>
          </cell>
          <cell r="E2233">
            <v>56.38</v>
          </cell>
        </row>
        <row r="2234">
          <cell r="A2234">
            <v>6282</v>
          </cell>
          <cell r="B2234" t="str">
            <v>Acometida 2#4+1#4 +1#6  sin tubería</v>
          </cell>
          <cell r="C2234" t="str">
            <v>m</v>
          </cell>
          <cell r="D2234">
            <v>1</v>
          </cell>
          <cell r="E2234">
            <v>18.78</v>
          </cell>
        </row>
        <row r="2235">
          <cell r="A2235">
            <v>6283</v>
          </cell>
          <cell r="B2235" t="str">
            <v>Acometida 2(2x1/0+1x1/0 +1x4)  TTU   AWG sin tubería</v>
          </cell>
          <cell r="C2235" t="str">
            <v>m</v>
          </cell>
          <cell r="D2235">
            <v>1</v>
          </cell>
          <cell r="E2235">
            <v>80.08</v>
          </cell>
        </row>
        <row r="2236">
          <cell r="A2236">
            <v>6284</v>
          </cell>
          <cell r="B2236" t="str">
            <v>Acometida 2(2x2/0+1x2/0 +1x1/0)  TTU   AWG sin tubería</v>
          </cell>
          <cell r="C2236" t="str">
            <v>m</v>
          </cell>
          <cell r="D2236">
            <v>1</v>
          </cell>
          <cell r="E2236">
            <v>115</v>
          </cell>
        </row>
        <row r="2237">
          <cell r="A2237">
            <v>6285</v>
          </cell>
          <cell r="B2237" t="str">
            <v>Alimentador a ducha eléctrica 2#8+1#10  con tubería PVC 1"</v>
          </cell>
          <cell r="C2237" t="str">
            <v>m</v>
          </cell>
          <cell r="D2237">
            <v>1</v>
          </cell>
          <cell r="E2237">
            <v>5.93</v>
          </cell>
        </row>
        <row r="2238">
          <cell r="A2238">
            <v>6286</v>
          </cell>
          <cell r="B2238" t="str">
            <v>Acometida UPS 15 KVA 2x#6+1x#6N +1x#8T  THHN sin tubería</v>
          </cell>
          <cell r="C2238" t="str">
            <v>m</v>
          </cell>
          <cell r="D2238">
            <v>1</v>
          </cell>
          <cell r="E2238">
            <v>12.56</v>
          </cell>
        </row>
        <row r="2239">
          <cell r="A2239">
            <v>6287</v>
          </cell>
          <cell r="B2239" t="str">
            <v>Acometida UPS 10KVA 2x#8+1x#8N +1x#10T  THHN sin tubería</v>
          </cell>
          <cell r="C2239" t="str">
            <v>m</v>
          </cell>
          <cell r="D2239">
            <v>1</v>
          </cell>
          <cell r="E2239">
            <v>7.43</v>
          </cell>
        </row>
        <row r="2240">
          <cell r="A2240">
            <v>6288</v>
          </cell>
          <cell r="B2240" t="str">
            <v xml:space="preserve">Luminaria dulux 1x50W </v>
          </cell>
          <cell r="C2240" t="str">
            <v>u</v>
          </cell>
          <cell r="D2240">
            <v>1</v>
          </cell>
          <cell r="E2240">
            <v>33.64</v>
          </cell>
        </row>
        <row r="2241">
          <cell r="A2241">
            <v>6289</v>
          </cell>
          <cell r="B2241" t="str">
            <v>Breaker enchufable 2 polos 50 A</v>
          </cell>
          <cell r="C2241" t="str">
            <v>u</v>
          </cell>
          <cell r="D2241">
            <v>1</v>
          </cell>
          <cell r="E2241">
            <v>15.36</v>
          </cell>
        </row>
        <row r="2242">
          <cell r="A2242">
            <v>6290</v>
          </cell>
          <cell r="B2242" t="str">
            <v>Breaker caja moldeada 2 polos 70 A</v>
          </cell>
          <cell r="C2242" t="str">
            <v>u</v>
          </cell>
          <cell r="D2242">
            <v>1</v>
          </cell>
          <cell r="E2242">
            <v>64.25</v>
          </cell>
        </row>
        <row r="2243">
          <cell r="A2243">
            <v>6291</v>
          </cell>
          <cell r="B2243" t="str">
            <v>Breaker caja moldeada de 3P-350A</v>
          </cell>
          <cell r="C2243" t="str">
            <v>m</v>
          </cell>
          <cell r="D2243">
            <v>1</v>
          </cell>
          <cell r="E2243">
            <v>890.61</v>
          </cell>
        </row>
        <row r="2244">
          <cell r="A2244">
            <v>6292</v>
          </cell>
          <cell r="B2244" t="str">
            <v>Pozo eléctrico de 0,80x0,80x0,80 con tapa con cerco metálico</v>
          </cell>
          <cell r="C2244" t="str">
            <v>u</v>
          </cell>
          <cell r="D2244">
            <v>1</v>
          </cell>
          <cell r="E2244">
            <v>188.71</v>
          </cell>
        </row>
        <row r="2245">
          <cell r="A2245">
            <v>6293</v>
          </cell>
          <cell r="B2245" t="str">
            <v>Pozo eléctrico de 0,40x0,40x0,40 con tapa con cerco metálico</v>
          </cell>
          <cell r="C2245" t="str">
            <v>u</v>
          </cell>
          <cell r="D2245">
            <v>1</v>
          </cell>
          <cell r="E2245">
            <v>98.64</v>
          </cell>
        </row>
        <row r="2246">
          <cell r="A2246">
            <v>6294</v>
          </cell>
          <cell r="B2246" t="str">
            <v>Alimentador TTU 3(2x1/0+1x1/0 +1x2)  AWG sin tubería</v>
          </cell>
          <cell r="C2246" t="str">
            <v>m</v>
          </cell>
          <cell r="D2246">
            <v>1</v>
          </cell>
          <cell r="E2246">
            <v>124.99</v>
          </cell>
        </row>
        <row r="2247">
          <cell r="A2247">
            <v>6295</v>
          </cell>
          <cell r="B2247" t="str">
            <v>Alimentador TTU 2x4)  AWG ø2"</v>
          </cell>
          <cell r="C2247" t="str">
            <v>m</v>
          </cell>
          <cell r="D2247">
            <v>1</v>
          </cell>
          <cell r="E2247">
            <v>22.46</v>
          </cell>
        </row>
        <row r="2248">
          <cell r="A2248">
            <v>6296</v>
          </cell>
          <cell r="B2248" t="str">
            <v>Alimentador THHN 2x12)  AWG sin tubería</v>
          </cell>
          <cell r="C2248" t="str">
            <v>m</v>
          </cell>
          <cell r="D2248">
            <v>1</v>
          </cell>
          <cell r="E2248">
            <v>2.34</v>
          </cell>
        </row>
        <row r="2249">
          <cell r="A2249">
            <v>6297</v>
          </cell>
          <cell r="B2249" t="str">
            <v>Acometida media tensión 3x2+1x4 desnudo EMT 3"</v>
          </cell>
          <cell r="C2249" t="str">
            <v>m</v>
          </cell>
          <cell r="D2249">
            <v>1</v>
          </cell>
          <cell r="E2249">
            <v>50.55</v>
          </cell>
        </row>
        <row r="2250">
          <cell r="A2250">
            <v>6298</v>
          </cell>
          <cell r="B2250" t="str">
            <v>Alimentador 3x3/0 TTU+N#2 AWG TTU+#4 TTU</v>
          </cell>
          <cell r="C2250" t="str">
            <v>m</v>
          </cell>
          <cell r="D2250">
            <v>1</v>
          </cell>
          <cell r="E2250">
            <v>67.58</v>
          </cell>
        </row>
        <row r="2251">
          <cell r="A2251">
            <v>6299</v>
          </cell>
          <cell r="B2251" t="str">
            <v>Aislador PIN ANSI 54-3</v>
          </cell>
          <cell r="C2251" t="str">
            <v>m</v>
          </cell>
          <cell r="D2251">
            <v>1</v>
          </cell>
          <cell r="E2251">
            <v>7.32</v>
          </cell>
        </row>
        <row r="2252">
          <cell r="A2252">
            <v>6300</v>
          </cell>
          <cell r="B2252" t="str">
            <v>Generador de 100KVA incluye tablero</v>
          </cell>
          <cell r="C2252" t="str">
            <v>u</v>
          </cell>
          <cell r="D2252">
            <v>1</v>
          </cell>
          <cell r="E2252">
            <v>44529.760000000002</v>
          </cell>
        </row>
        <row r="2253">
          <cell r="A2253">
            <v>6301</v>
          </cell>
          <cell r="B2253" t="str">
            <v>Caja de revisión eléctrica 90 x 90 cm, con tapa cerco metálico</v>
          </cell>
          <cell r="C2253" t="str">
            <v>u</v>
          </cell>
          <cell r="D2253">
            <v>1</v>
          </cell>
          <cell r="E2253">
            <v>136.54</v>
          </cell>
        </row>
        <row r="2254">
          <cell r="A2254">
            <v>6302</v>
          </cell>
          <cell r="B2254" t="str">
            <v>Punto de iluminación tubería EMT 1/2 y tomacorriente doble 110V</v>
          </cell>
          <cell r="C2254" t="str">
            <v>pto</v>
          </cell>
          <cell r="D2254">
            <v>1</v>
          </cell>
          <cell r="E2254">
            <v>36.01</v>
          </cell>
        </row>
        <row r="2255">
          <cell r="A2255">
            <v>6303</v>
          </cell>
          <cell r="B2255" t="str">
            <v>Punto de iluminación tubería EMT 1/2</v>
          </cell>
          <cell r="C2255" t="str">
            <v>pto</v>
          </cell>
          <cell r="D2255">
            <v>1</v>
          </cell>
          <cell r="E2255">
            <v>28.17</v>
          </cell>
        </row>
        <row r="2256">
          <cell r="A2256">
            <v>6304</v>
          </cell>
          <cell r="B2256" t="str">
            <v>Punto de iluminación 220V  tubería EMT 3/4"</v>
          </cell>
          <cell r="C2256" t="str">
            <v>pto</v>
          </cell>
          <cell r="D2256">
            <v>1</v>
          </cell>
          <cell r="E2256">
            <v>31.08</v>
          </cell>
        </row>
        <row r="2257">
          <cell r="A2257">
            <v>6305</v>
          </cell>
          <cell r="B2257" t="str">
            <v>Punto de iluminación luminaria 2x14TW tubería EMT 1/2</v>
          </cell>
          <cell r="C2257" t="str">
            <v>pto</v>
          </cell>
          <cell r="D2257">
            <v>1</v>
          </cell>
          <cell r="E2257">
            <v>21.46</v>
          </cell>
        </row>
        <row r="2258">
          <cell r="A2258">
            <v>6306</v>
          </cell>
          <cell r="B2258" t="str">
            <v>Conductor de Al desn. ACSR 4 AWG</v>
          </cell>
          <cell r="C2258" t="str">
            <v>m</v>
          </cell>
          <cell r="D2258">
            <v>1</v>
          </cell>
          <cell r="E2258">
            <v>1.1399999999999999</v>
          </cell>
        </row>
        <row r="2259">
          <cell r="A2259">
            <v>6307</v>
          </cell>
          <cell r="B2259" t="str">
            <v>Alimentador  2#6+1#8+1#10 THHN AWG sin tubería</v>
          </cell>
          <cell r="C2259" t="str">
            <v>m</v>
          </cell>
          <cell r="D2259">
            <v>1</v>
          </cell>
          <cell r="E2259">
            <v>9.69</v>
          </cell>
        </row>
        <row r="2260">
          <cell r="A2260">
            <v>6308</v>
          </cell>
          <cell r="B2260" t="str">
            <v xml:space="preserve">Punto de iluminación luminaria 2x14 TW con tubería EMT de 1/2" </v>
          </cell>
          <cell r="C2260" t="str">
            <v>pto</v>
          </cell>
          <cell r="D2260">
            <v>1</v>
          </cell>
          <cell r="E2260">
            <v>21.46</v>
          </cell>
        </row>
        <row r="2261">
          <cell r="A2261">
            <v>6309</v>
          </cell>
          <cell r="B2261" t="str">
            <v xml:space="preserve">Punto de iluminación luminaria 2x12 TW con tubería EMT de 1/2" </v>
          </cell>
          <cell r="C2261" t="str">
            <v>pto</v>
          </cell>
          <cell r="D2261">
            <v>1</v>
          </cell>
          <cell r="E2261">
            <v>24.28</v>
          </cell>
        </row>
        <row r="2262">
          <cell r="A2262">
            <v>6310</v>
          </cell>
          <cell r="B2262" t="str">
            <v>Punto de iluminación para luminarias AP de 100W</v>
          </cell>
          <cell r="C2262" t="str">
            <v>pto</v>
          </cell>
          <cell r="D2262">
            <v>1</v>
          </cell>
          <cell r="E2262">
            <v>207.26</v>
          </cell>
        </row>
        <row r="2263">
          <cell r="A2263">
            <v>6311</v>
          </cell>
          <cell r="B2263" t="str">
            <v>Punto de tomacorriente reguladasTHHN 3x12</v>
          </cell>
          <cell r="C2263" t="str">
            <v>pto</v>
          </cell>
          <cell r="D2263">
            <v>1</v>
          </cell>
          <cell r="E2263">
            <v>31.94</v>
          </cell>
        </row>
        <row r="2264">
          <cell r="A2264">
            <v>6312</v>
          </cell>
          <cell r="B2264" t="str">
            <v xml:space="preserve">Punto de tomacorriente doble normal polarizado a 120V </v>
          </cell>
          <cell r="C2264" t="str">
            <v>pto</v>
          </cell>
          <cell r="D2264">
            <v>1</v>
          </cell>
          <cell r="E2264">
            <v>31.82</v>
          </cell>
        </row>
        <row r="2265">
          <cell r="A2265">
            <v>6313</v>
          </cell>
          <cell r="B2265" t="str">
            <v>Punto de tomacorriente Especial trifásico 208/120v 3#6+1#8</v>
          </cell>
          <cell r="C2265" t="str">
            <v>pto</v>
          </cell>
          <cell r="D2265">
            <v>1</v>
          </cell>
          <cell r="E2265">
            <v>88.95</v>
          </cell>
        </row>
        <row r="2266">
          <cell r="A2266">
            <v>6314</v>
          </cell>
          <cell r="B2266" t="str">
            <v>Punto de tomacorriente especial 240/120V 2#8+1#10</v>
          </cell>
          <cell r="C2266" t="str">
            <v>pto</v>
          </cell>
          <cell r="D2266">
            <v>1</v>
          </cell>
          <cell r="E2266">
            <v>37.729999999999997</v>
          </cell>
        </row>
        <row r="2267">
          <cell r="A2267">
            <v>6315</v>
          </cell>
          <cell r="B2267" t="str">
            <v>Punto de tomacorriente regulado UPS polarizado a 120V flexible 3x12</v>
          </cell>
          <cell r="C2267" t="str">
            <v>pto</v>
          </cell>
          <cell r="D2267">
            <v>1</v>
          </cell>
          <cell r="E2267">
            <v>40.01</v>
          </cell>
        </row>
        <row r="2268">
          <cell r="A2268">
            <v>6316</v>
          </cell>
          <cell r="B2268" t="str">
            <v>Toma mixta interruptor + tomacorriente</v>
          </cell>
          <cell r="C2268" t="str">
            <v>u</v>
          </cell>
          <cell r="D2268">
            <v>1</v>
          </cell>
          <cell r="E2268">
            <v>8.49</v>
          </cell>
        </row>
        <row r="2269">
          <cell r="A2269">
            <v>6317</v>
          </cell>
          <cell r="B2269" t="str">
            <v>Punto de tomacorriente reguladas de techo flexible 3x12 EMT 1/2"</v>
          </cell>
          <cell r="C2269" t="str">
            <v>pto</v>
          </cell>
          <cell r="D2269">
            <v>1</v>
          </cell>
          <cell r="E2269">
            <v>31.94</v>
          </cell>
        </row>
        <row r="2270">
          <cell r="A2270">
            <v>6318</v>
          </cell>
          <cell r="B2270" t="str">
            <v>Punto de tomacorriente reguladas de PISO flexible 3x12 EMT 1/2"</v>
          </cell>
          <cell r="C2270" t="str">
            <v>pto</v>
          </cell>
          <cell r="D2270">
            <v>1</v>
          </cell>
          <cell r="E2270">
            <v>36.72</v>
          </cell>
        </row>
        <row r="2271">
          <cell r="A2271">
            <v>6319</v>
          </cell>
          <cell r="B2271" t="str">
            <v>Alimentador  2#6+1#8 THHN AWG sin tubería</v>
          </cell>
          <cell r="C2271" t="str">
            <v>m</v>
          </cell>
          <cell r="D2271">
            <v>1</v>
          </cell>
          <cell r="E2271">
            <v>8.61</v>
          </cell>
        </row>
        <row r="2272">
          <cell r="A2272">
            <v>6320</v>
          </cell>
          <cell r="B2272" t="str">
            <v>Alimentador 2#10+1#12 THHN AWG sin tubería</v>
          </cell>
          <cell r="C2272" t="str">
            <v>m</v>
          </cell>
          <cell r="D2272">
            <v>1</v>
          </cell>
          <cell r="E2272">
            <v>3.66</v>
          </cell>
        </row>
        <row r="2273">
          <cell r="A2273">
            <v>6321</v>
          </cell>
          <cell r="B2273" t="str">
            <v>Conjunto encendido rele-fotocelula 3KW 220V</v>
          </cell>
          <cell r="C2273" t="str">
            <v>u</v>
          </cell>
          <cell r="D2273">
            <v>1</v>
          </cell>
          <cell r="E2273">
            <v>190.74</v>
          </cell>
        </row>
        <row r="2274">
          <cell r="A2274">
            <v>6322</v>
          </cell>
          <cell r="B2274" t="str">
            <v>Alimentador  3x2 THHN+T#4 AWG THHN sin tubería</v>
          </cell>
          <cell r="C2274" t="str">
            <v>m</v>
          </cell>
          <cell r="D2274">
            <v>1</v>
          </cell>
          <cell r="E2274">
            <v>27.31</v>
          </cell>
        </row>
        <row r="2275">
          <cell r="A2275">
            <v>6323</v>
          </cell>
          <cell r="B2275" t="str">
            <v>Reflector halógeno 500W a 220V</v>
          </cell>
          <cell r="C2275" t="str">
            <v>u</v>
          </cell>
          <cell r="D2275">
            <v>1</v>
          </cell>
          <cell r="E2275">
            <v>188.52</v>
          </cell>
        </row>
        <row r="2276">
          <cell r="A2276">
            <v>6324</v>
          </cell>
          <cell r="B2276" t="str">
            <v>Reflector cuadrado metal halide 150w 220v</v>
          </cell>
          <cell r="C2276" t="str">
            <v>m</v>
          </cell>
          <cell r="D2276">
            <v>1</v>
          </cell>
          <cell r="E2276">
            <v>135.97999999999999</v>
          </cell>
        </row>
        <row r="2277">
          <cell r="A2277">
            <v>6325</v>
          </cell>
          <cell r="B2277" t="str">
            <v>Reflector exterior para cancha deportiva 250w 220v</v>
          </cell>
          <cell r="C2277" t="str">
            <v>u</v>
          </cell>
          <cell r="D2277">
            <v>1</v>
          </cell>
          <cell r="E2277">
            <v>241.03</v>
          </cell>
        </row>
        <row r="2278">
          <cell r="A2278">
            <v>6326</v>
          </cell>
          <cell r="B2278" t="str">
            <v>Accesorios de Red de media tensión aérea</v>
          </cell>
          <cell r="C2278" t="str">
            <v>u</v>
          </cell>
          <cell r="D2278">
            <v>1</v>
          </cell>
          <cell r="E2278">
            <v>298.52</v>
          </cell>
        </row>
        <row r="2279">
          <cell r="A2279">
            <v>6327</v>
          </cell>
          <cell r="B2279" t="str">
            <v>Luminaria cerrada de sodio alto rendimiento 150W auto cont</v>
          </cell>
          <cell r="C2279" t="str">
            <v>u</v>
          </cell>
          <cell r="D2279">
            <v>1</v>
          </cell>
          <cell r="E2279">
            <v>335.99</v>
          </cell>
        </row>
        <row r="2280">
          <cell r="A2280">
            <v>6328</v>
          </cell>
          <cell r="B2280" t="str">
            <v>Alimentador  3x8 THHN+1x10 AWG THHN sin tubería</v>
          </cell>
          <cell r="C2280" t="str">
            <v>m</v>
          </cell>
          <cell r="D2280">
            <v>1</v>
          </cell>
          <cell r="E2280">
            <v>7.67</v>
          </cell>
        </row>
        <row r="2281">
          <cell r="A2281">
            <v>6329</v>
          </cell>
          <cell r="B2281" t="str">
            <v>Alimentador 2#8+1#10 THHN AWG sin tubería</v>
          </cell>
          <cell r="C2281" t="str">
            <v>m</v>
          </cell>
          <cell r="D2281">
            <v>1</v>
          </cell>
          <cell r="E2281">
            <v>5.61</v>
          </cell>
        </row>
        <row r="2282">
          <cell r="A2282">
            <v>6330</v>
          </cell>
          <cell r="B2282" t="str">
            <v>Salida de secador de  manos 120v</v>
          </cell>
          <cell r="C2282" t="str">
            <v>u</v>
          </cell>
          <cell r="D2282">
            <v>1</v>
          </cell>
          <cell r="E2282">
            <v>50.68</v>
          </cell>
        </row>
        <row r="2283">
          <cell r="A2283">
            <v>6331</v>
          </cell>
          <cell r="B2283" t="str">
            <v>Salida para secadora  240/120V (2x#12F+#14T)</v>
          </cell>
          <cell r="C2283" t="str">
            <v>u</v>
          </cell>
          <cell r="D2283">
            <v>1</v>
          </cell>
          <cell r="E2283">
            <v>78.28</v>
          </cell>
        </row>
        <row r="2284">
          <cell r="A2284">
            <v>6332</v>
          </cell>
          <cell r="B2284" t="str">
            <v>Salida para duchas eléctricas</v>
          </cell>
          <cell r="C2284" t="str">
            <v>u</v>
          </cell>
          <cell r="D2284">
            <v>1</v>
          </cell>
          <cell r="E2284">
            <v>78.790000000000006</v>
          </cell>
        </row>
        <row r="2285">
          <cell r="A2285">
            <v>6333</v>
          </cell>
          <cell r="B2285" t="str">
            <v>Salida para bomba monofásica</v>
          </cell>
          <cell r="C2285" t="str">
            <v>u</v>
          </cell>
          <cell r="D2285">
            <v>1</v>
          </cell>
          <cell r="E2285">
            <v>61.98</v>
          </cell>
        </row>
        <row r="2286">
          <cell r="A2286">
            <v>6334</v>
          </cell>
          <cell r="B2286" t="str">
            <v>Salida para equipo aire acondicionado 2x#10+1x#12T</v>
          </cell>
          <cell r="C2286" t="str">
            <v>u</v>
          </cell>
          <cell r="D2286">
            <v>1</v>
          </cell>
          <cell r="E2286">
            <v>76.08</v>
          </cell>
        </row>
        <row r="2287">
          <cell r="A2287">
            <v>6335</v>
          </cell>
          <cell r="B2287" t="str">
            <v>Salida especial 240V para proyectores (2x#12 F+#14T)</v>
          </cell>
          <cell r="C2287" t="str">
            <v>u</v>
          </cell>
          <cell r="D2287">
            <v>1</v>
          </cell>
          <cell r="E2287">
            <v>86.87</v>
          </cell>
        </row>
        <row r="2288">
          <cell r="A2288">
            <v>6336</v>
          </cell>
          <cell r="B2288" t="str">
            <v>Salida iluminación jardines (2x12)F + 1x14N</v>
          </cell>
          <cell r="C2288" t="str">
            <v>m</v>
          </cell>
          <cell r="D2288">
            <v>1</v>
          </cell>
          <cell r="E2288">
            <v>5.13</v>
          </cell>
        </row>
        <row r="2289">
          <cell r="A2289">
            <v>6337</v>
          </cell>
          <cell r="B2289" t="str">
            <v>Salida iluminación con lámpara industrial 250W-220V(2x12)F + 1x14N</v>
          </cell>
          <cell r="C2289" t="str">
            <v>u</v>
          </cell>
          <cell r="D2289">
            <v>1</v>
          </cell>
          <cell r="E2289">
            <v>159.24</v>
          </cell>
        </row>
        <row r="2290">
          <cell r="A2290">
            <v>6338</v>
          </cell>
          <cell r="B2290" t="str">
            <v>Bandeja tipo escalerilla 200x100mm incluye tapa y accesorios</v>
          </cell>
          <cell r="C2290" t="str">
            <v>m</v>
          </cell>
          <cell r="D2290">
            <v>1</v>
          </cell>
          <cell r="E2290">
            <v>25.88</v>
          </cell>
        </row>
        <row r="2291">
          <cell r="A2291">
            <v>6339</v>
          </cell>
          <cell r="B2291" t="str">
            <v>Estructura  UP</v>
          </cell>
          <cell r="C2291" t="str">
            <v>u</v>
          </cell>
          <cell r="D2291">
            <v>1</v>
          </cell>
          <cell r="E2291">
            <v>52.83</v>
          </cell>
        </row>
        <row r="2292">
          <cell r="A2292">
            <v>6340</v>
          </cell>
          <cell r="B2292" t="str">
            <v>Estructura  UR</v>
          </cell>
          <cell r="C2292" t="str">
            <v>u</v>
          </cell>
          <cell r="D2292">
            <v>1</v>
          </cell>
          <cell r="E2292">
            <v>63.5</v>
          </cell>
        </row>
        <row r="2293">
          <cell r="A2293">
            <v>6341</v>
          </cell>
          <cell r="B2293" t="str">
            <v>Estructura  ES3</v>
          </cell>
          <cell r="C2293" t="str">
            <v>u</v>
          </cell>
          <cell r="D2293">
            <v>1</v>
          </cell>
          <cell r="E2293">
            <v>29.36</v>
          </cell>
        </row>
        <row r="2294">
          <cell r="A2294">
            <v>6342</v>
          </cell>
          <cell r="B2294" t="str">
            <v>Tensor TTD (cable 10mm alta resistencia)</v>
          </cell>
          <cell r="C2294" t="str">
            <v>u</v>
          </cell>
          <cell r="D2294">
            <v>1</v>
          </cell>
          <cell r="E2294">
            <v>62.08</v>
          </cell>
        </row>
        <row r="2295">
          <cell r="A2295">
            <v>6343</v>
          </cell>
          <cell r="B2295" t="str">
            <v>Seccionador S1</v>
          </cell>
          <cell r="C2295" t="str">
            <v>u</v>
          </cell>
          <cell r="D2295">
            <v>1</v>
          </cell>
          <cell r="E2295">
            <v>132.78</v>
          </cell>
        </row>
        <row r="2296">
          <cell r="A2296">
            <v>6344</v>
          </cell>
          <cell r="B2296" t="str">
            <v>Pararrayo distribución</v>
          </cell>
          <cell r="C2296" t="str">
            <v>u</v>
          </cell>
          <cell r="D2296">
            <v>1</v>
          </cell>
          <cell r="E2296">
            <v>99.44</v>
          </cell>
        </row>
        <row r="2297">
          <cell r="A2297">
            <v>6345</v>
          </cell>
          <cell r="B2297" t="str">
            <v>Punta terminal para exterior ,cable de Cu 2AWG</v>
          </cell>
          <cell r="C2297" t="str">
            <v>u</v>
          </cell>
          <cell r="D2297">
            <v>1</v>
          </cell>
          <cell r="E2297">
            <v>544.66</v>
          </cell>
        </row>
        <row r="2298">
          <cell r="A2298">
            <v>6346</v>
          </cell>
          <cell r="B2298" t="str">
            <v>Alimentador THHN( 3x8+1x8+1x10)AWG</v>
          </cell>
          <cell r="C2298" t="str">
            <v>m</v>
          </cell>
          <cell r="D2298">
            <v>1</v>
          </cell>
          <cell r="E2298">
            <v>9.34</v>
          </cell>
        </row>
        <row r="2299">
          <cell r="A2299">
            <v>6347</v>
          </cell>
          <cell r="B2299" t="str">
            <v>Alimentador THHN 3x1/0+1x1/0+1x2 sin tubería</v>
          </cell>
          <cell r="C2299" t="str">
            <v>m</v>
          </cell>
          <cell r="D2299">
            <v>1</v>
          </cell>
          <cell r="E2299">
            <v>55.68</v>
          </cell>
        </row>
        <row r="2300">
          <cell r="A2300">
            <v>6348</v>
          </cell>
          <cell r="B2300" t="str">
            <v>Alimentador THHN 2x12+1x12+1x14 sin tubería</v>
          </cell>
          <cell r="C2300" t="str">
            <v>m</v>
          </cell>
          <cell r="D2300">
            <v>1</v>
          </cell>
          <cell r="E2300">
            <v>3.4</v>
          </cell>
        </row>
        <row r="2301">
          <cell r="A2301">
            <v>6349</v>
          </cell>
          <cell r="B2301" t="str">
            <v xml:space="preserve">Alimentador THHN 3x10+1x10+1x12 </v>
          </cell>
          <cell r="C2301" t="str">
            <v>m</v>
          </cell>
          <cell r="D2301">
            <v>1</v>
          </cell>
          <cell r="E2301">
            <v>6.18</v>
          </cell>
        </row>
        <row r="2302">
          <cell r="A2302">
            <v>6350</v>
          </cell>
          <cell r="B2302" t="str">
            <v>ALIMENTADOR THHN(3x4 + 1x4 + 1x6)</v>
          </cell>
          <cell r="C2302" t="str">
            <v>m</v>
          </cell>
          <cell r="D2302">
            <v>1</v>
          </cell>
          <cell r="E2302">
            <v>22.51</v>
          </cell>
        </row>
        <row r="2303">
          <cell r="A2303">
            <v>6351</v>
          </cell>
          <cell r="B2303" t="str">
            <v>Alimentador THHN 2x10 flexible tubería emt 1/2"</v>
          </cell>
          <cell r="C2303" t="str">
            <v>m</v>
          </cell>
          <cell r="D2303">
            <v>1</v>
          </cell>
          <cell r="E2303">
            <v>6.53</v>
          </cell>
        </row>
        <row r="2304">
          <cell r="A2304">
            <v>6352</v>
          </cell>
          <cell r="B2304" t="str">
            <v>Alimentador THHN 6x10 flexible tubería emt 3/4"</v>
          </cell>
          <cell r="C2304" t="str">
            <v>m</v>
          </cell>
          <cell r="D2304">
            <v>1</v>
          </cell>
          <cell r="E2304">
            <v>11.74</v>
          </cell>
        </row>
        <row r="2305">
          <cell r="A2305">
            <v>6353</v>
          </cell>
          <cell r="B2305" t="str">
            <v>Alimentador THHN 3x8+1x10 flexible tubería emt 3/4"</v>
          </cell>
          <cell r="C2305" t="str">
            <v>m</v>
          </cell>
          <cell r="D2305">
            <v>1</v>
          </cell>
          <cell r="E2305">
            <v>11.81</v>
          </cell>
        </row>
        <row r="2306">
          <cell r="A2306">
            <v>6354</v>
          </cell>
          <cell r="B2306" t="str">
            <v>Salida para bombas 2x10+1x12  THHN EMT 1"</v>
          </cell>
          <cell r="C2306" t="str">
            <v>m</v>
          </cell>
          <cell r="D2306">
            <v>1</v>
          </cell>
          <cell r="E2306">
            <v>7.31</v>
          </cell>
        </row>
        <row r="2307">
          <cell r="A2307">
            <v>6355</v>
          </cell>
          <cell r="B2307" t="str">
            <v>Salida para UPS 1x10+1x10+1x12 THHN tubería EMT3/4"</v>
          </cell>
          <cell r="C2307" t="str">
            <v>m</v>
          </cell>
          <cell r="D2307">
            <v>1</v>
          </cell>
          <cell r="E2307">
            <v>7.51</v>
          </cell>
        </row>
        <row r="2308">
          <cell r="A2308">
            <v>6356</v>
          </cell>
          <cell r="B2308" t="str">
            <v>Alimentador THHN 3x10+1x10+1x12  tubería PVC 2"</v>
          </cell>
          <cell r="C2308" t="str">
            <v>m</v>
          </cell>
          <cell r="D2308">
            <v>1</v>
          </cell>
          <cell r="E2308">
            <v>9.57</v>
          </cell>
        </row>
        <row r="2309">
          <cell r="A2309">
            <v>6357</v>
          </cell>
          <cell r="B2309" t="str">
            <v>Acometida TTU 3x2+1x4 tubería EMT 1" A.T secundarios</v>
          </cell>
          <cell r="C2309" t="str">
            <v>m</v>
          </cell>
          <cell r="D2309">
            <v>1</v>
          </cell>
          <cell r="E2309">
            <v>43.5</v>
          </cell>
        </row>
        <row r="2310">
          <cell r="A2310">
            <v>6358</v>
          </cell>
          <cell r="B2310" t="str">
            <v>Alimentador 2x3#2/0 TTU+2x#1/0TTU+2x2 Cu desn  PVC 4"</v>
          </cell>
          <cell r="C2310" t="str">
            <v>m</v>
          </cell>
          <cell r="D2310">
            <v>1</v>
          </cell>
          <cell r="E2310">
            <v>122.95</v>
          </cell>
        </row>
        <row r="2311">
          <cell r="A2311">
            <v>6359</v>
          </cell>
          <cell r="B2311" t="str">
            <v>Alimentador (3x2 TTU) +1X4TTU+1X6 Cu desn Manguera  2"</v>
          </cell>
          <cell r="C2311" t="str">
            <v>m</v>
          </cell>
          <cell r="D2311">
            <v>1</v>
          </cell>
          <cell r="E2311">
            <v>40</v>
          </cell>
        </row>
        <row r="2312">
          <cell r="A2312">
            <v>6360</v>
          </cell>
          <cell r="B2312" t="str">
            <v>Alimentador (3x8 TTU)+1X10TTU+1X12Cu desn. En manguera 2"</v>
          </cell>
          <cell r="C2312" t="str">
            <v>m</v>
          </cell>
          <cell r="D2312">
            <v>1</v>
          </cell>
          <cell r="E2312">
            <v>10.39</v>
          </cell>
        </row>
        <row r="2313">
          <cell r="A2313">
            <v>6361</v>
          </cell>
          <cell r="B2313" t="str">
            <v>Breakers caja moldeada 3P-16A</v>
          </cell>
          <cell r="C2313" t="str">
            <v>u</v>
          </cell>
          <cell r="D2313">
            <v>1</v>
          </cell>
          <cell r="E2313">
            <v>75.819999999999993</v>
          </cell>
        </row>
        <row r="2314">
          <cell r="A2314">
            <v>6362</v>
          </cell>
          <cell r="B2314" t="str">
            <v>Alimentador (3x10 TTU)+1X12TTU+1X14 Cu desn. En manguera 2"</v>
          </cell>
          <cell r="C2314" t="str">
            <v>m</v>
          </cell>
          <cell r="D2314">
            <v>1</v>
          </cell>
          <cell r="E2314">
            <v>8.3800000000000008</v>
          </cell>
        </row>
        <row r="2315">
          <cell r="A2315">
            <v>6363</v>
          </cell>
          <cell r="B2315" t="str">
            <v>Alimentador (3F#1/0TTU) sin tubería</v>
          </cell>
          <cell r="C2315" t="str">
            <v>m</v>
          </cell>
          <cell r="D2315">
            <v>1</v>
          </cell>
          <cell r="E2315">
            <v>36.590000000000003</v>
          </cell>
        </row>
        <row r="2316">
          <cell r="A2316">
            <v>6364</v>
          </cell>
          <cell r="B2316" t="str">
            <v>Alimentador 3F#2/0 TTU)+1N#1/0 TTU en manguera 2"</v>
          </cell>
          <cell r="C2316" t="str">
            <v>m</v>
          </cell>
          <cell r="D2316">
            <v>1</v>
          </cell>
          <cell r="E2316">
            <v>58.55</v>
          </cell>
        </row>
        <row r="2317">
          <cell r="A2317">
            <v>6365</v>
          </cell>
          <cell r="B2317" t="str">
            <v>Alimentador 3F#6 TTU)+1N#8 TTU en manguera 2"</v>
          </cell>
          <cell r="C2317" t="str">
            <v>m</v>
          </cell>
          <cell r="D2317">
            <v>1</v>
          </cell>
          <cell r="E2317">
            <v>13.08</v>
          </cell>
        </row>
        <row r="2318">
          <cell r="A2318">
            <v>6366</v>
          </cell>
          <cell r="B2318" t="str">
            <v>Alimentador THHN (4x16)AWG sin tubería</v>
          </cell>
          <cell r="C2318" t="str">
            <v>m</v>
          </cell>
          <cell r="D2318">
            <v>1</v>
          </cell>
          <cell r="E2318">
            <v>2.0299999999999998</v>
          </cell>
        </row>
        <row r="2319">
          <cell r="A2319">
            <v>6367</v>
          </cell>
          <cell r="B2319" t="str">
            <v>Alimentador THHN (2x12+1x12)AWG EMT ø3/4"</v>
          </cell>
          <cell r="C2319" t="str">
            <v>m</v>
          </cell>
          <cell r="D2319">
            <v>1</v>
          </cell>
          <cell r="E2319">
            <v>5.8</v>
          </cell>
        </row>
        <row r="2320">
          <cell r="A2320">
            <v>6368</v>
          </cell>
          <cell r="B2320" t="str">
            <v>Alimentador THHN(3x8+2x10)AWG sin tubería</v>
          </cell>
          <cell r="C2320" t="str">
            <v>m</v>
          </cell>
          <cell r="D2320">
            <v>1</v>
          </cell>
          <cell r="E2320">
            <v>8.2899999999999991</v>
          </cell>
        </row>
        <row r="2321">
          <cell r="A2321">
            <v>6369</v>
          </cell>
          <cell r="B2321" t="str">
            <v>Suelda termofundente de conexión y acople, incluye accesorios</v>
          </cell>
          <cell r="C2321" t="str">
            <v>u</v>
          </cell>
          <cell r="D2321">
            <v>1</v>
          </cell>
          <cell r="E2321">
            <v>43.57</v>
          </cell>
        </row>
        <row r="2322">
          <cell r="A2322">
            <v>6370</v>
          </cell>
          <cell r="B2322" t="str">
            <v>Suministro e instalación varilla copperweld L=2,00m</v>
          </cell>
          <cell r="C2322" t="str">
            <v>u</v>
          </cell>
          <cell r="D2322">
            <v>1</v>
          </cell>
          <cell r="E2322">
            <v>38.9</v>
          </cell>
        </row>
        <row r="2323">
          <cell r="A2323">
            <v>6371</v>
          </cell>
          <cell r="B2323" t="str">
            <v>Sistema de tierra para UPS (2varillas)</v>
          </cell>
          <cell r="C2323" t="str">
            <v>u</v>
          </cell>
          <cell r="D2323">
            <v>1</v>
          </cell>
          <cell r="E2323">
            <v>144.38999999999999</v>
          </cell>
        </row>
        <row r="2324">
          <cell r="A2324">
            <v>6372</v>
          </cell>
          <cell r="B2324" t="str">
            <v>Sistema de tierra para UPS (4varillas)</v>
          </cell>
          <cell r="C2324" t="str">
            <v>u</v>
          </cell>
          <cell r="D2324">
            <v>1</v>
          </cell>
          <cell r="E2324">
            <v>497.38</v>
          </cell>
        </row>
        <row r="2325">
          <cell r="A2325">
            <v>6373</v>
          </cell>
          <cell r="B2325" t="str">
            <v>Sistema de puesta a tierra de poste</v>
          </cell>
          <cell r="C2325" t="str">
            <v>u</v>
          </cell>
          <cell r="D2325">
            <v>1</v>
          </cell>
          <cell r="E2325">
            <v>83.8</v>
          </cell>
        </row>
        <row r="2326">
          <cell r="A2326">
            <v>6374</v>
          </cell>
          <cell r="B2326" t="str">
            <v>Alimentador THHN(3x8+2x10)AWG EMT 1"</v>
          </cell>
          <cell r="C2326" t="str">
            <v>m</v>
          </cell>
          <cell r="D2326">
            <v>1</v>
          </cell>
          <cell r="E2326">
            <v>12.98</v>
          </cell>
        </row>
        <row r="2327">
          <cell r="A2327">
            <v>6375</v>
          </cell>
          <cell r="B2327" t="str">
            <v xml:space="preserve">Subtablero de UPS Sups </v>
          </cell>
          <cell r="C2327" t="str">
            <v>u</v>
          </cell>
          <cell r="D2327">
            <v>1</v>
          </cell>
          <cell r="E2327">
            <v>2360.5700000000002</v>
          </cell>
        </row>
        <row r="2328">
          <cell r="A2328">
            <v>6376</v>
          </cell>
          <cell r="B2328" t="str">
            <v>Generador trifásico 150KVA</v>
          </cell>
          <cell r="C2328" t="str">
            <v>u</v>
          </cell>
          <cell r="D2328">
            <v>1</v>
          </cell>
          <cell r="E2328">
            <v>51397.19</v>
          </cell>
        </row>
        <row r="2329">
          <cell r="A2329">
            <v>6377</v>
          </cell>
          <cell r="B2329" t="str">
            <v>Suministro e instalación de estructura tipo EST-3CR</v>
          </cell>
          <cell r="C2329" t="str">
            <v>u</v>
          </cell>
          <cell r="D2329">
            <v>1</v>
          </cell>
          <cell r="E2329">
            <v>401.87</v>
          </cell>
        </row>
        <row r="2330">
          <cell r="A2330">
            <v>6378</v>
          </cell>
          <cell r="B2330" t="str">
            <v>Suministro e instalación de estructura tipo EST-3CD</v>
          </cell>
          <cell r="C2330" t="str">
            <v>u</v>
          </cell>
          <cell r="D2330">
            <v>1</v>
          </cell>
          <cell r="E2330">
            <v>535.69000000000005</v>
          </cell>
        </row>
        <row r="2331">
          <cell r="A2331">
            <v>6379</v>
          </cell>
          <cell r="B2331" t="str">
            <v>Suministro e instalación de estructura tipo EST-3CP</v>
          </cell>
          <cell r="C2331" t="str">
            <v>u</v>
          </cell>
          <cell r="D2331">
            <v>1</v>
          </cell>
          <cell r="E2331">
            <v>174.5</v>
          </cell>
        </row>
        <row r="2332">
          <cell r="A2332">
            <v>6380</v>
          </cell>
          <cell r="B2332" t="str">
            <v>Tablero general a baja tensión a 500A</v>
          </cell>
          <cell r="C2332" t="str">
            <v>u</v>
          </cell>
          <cell r="D2332">
            <v>1</v>
          </cell>
          <cell r="E2332">
            <v>843.72</v>
          </cell>
        </row>
        <row r="2333">
          <cell r="A2333">
            <v>6381</v>
          </cell>
          <cell r="B2333" t="str">
            <v>Suministro e instalación de tablero metálico de distribución con barras</v>
          </cell>
          <cell r="C2333" t="str">
            <v>u</v>
          </cell>
          <cell r="D2333">
            <v>1</v>
          </cell>
          <cell r="E2333">
            <v>1182.5999999999999</v>
          </cell>
        </row>
        <row r="2334">
          <cell r="A2334">
            <v>6382</v>
          </cell>
          <cell r="B2334" t="str">
            <v>Tablero bypass 10 KVA para UPS</v>
          </cell>
          <cell r="C2334" t="str">
            <v>u</v>
          </cell>
          <cell r="D2334">
            <v>1</v>
          </cell>
          <cell r="E2334">
            <v>605.41</v>
          </cell>
        </row>
        <row r="2335">
          <cell r="A2335">
            <v>6383</v>
          </cell>
          <cell r="B2335" t="str">
            <v>Tablero bypass 12 KVA para UPS</v>
          </cell>
          <cell r="C2335" t="str">
            <v>u</v>
          </cell>
          <cell r="D2335">
            <v>1</v>
          </cell>
          <cell r="E2335">
            <v>669.53</v>
          </cell>
        </row>
        <row r="2336">
          <cell r="A2336">
            <v>6384</v>
          </cell>
          <cell r="B2336" t="str">
            <v>Tablero bypass 15 KVA para UPS</v>
          </cell>
          <cell r="C2336" t="str">
            <v>u</v>
          </cell>
          <cell r="D2336">
            <v>1</v>
          </cell>
          <cell r="E2336">
            <v>951.64</v>
          </cell>
        </row>
        <row r="2337">
          <cell r="A2337">
            <v>6385</v>
          </cell>
          <cell r="B2337" t="str">
            <v>Tablero bypass 25 KVA para UPS</v>
          </cell>
          <cell r="C2337" t="str">
            <v>u</v>
          </cell>
          <cell r="D2337">
            <v>1</v>
          </cell>
          <cell r="E2337">
            <v>1274.8800000000001</v>
          </cell>
        </row>
        <row r="2338">
          <cell r="A2338">
            <v>6386</v>
          </cell>
          <cell r="B2338" t="str">
            <v>Tablero bypass 6 KVA</v>
          </cell>
          <cell r="C2338" t="str">
            <v>u</v>
          </cell>
          <cell r="D2338">
            <v>1</v>
          </cell>
          <cell r="E2338">
            <v>467.74</v>
          </cell>
        </row>
        <row r="2339">
          <cell r="A2339">
            <v>6387</v>
          </cell>
          <cell r="B2339" t="str">
            <v>Tablero bypass 7.5 KVA</v>
          </cell>
          <cell r="C2339" t="str">
            <v>u</v>
          </cell>
          <cell r="D2339">
            <v>1</v>
          </cell>
          <cell r="E2339">
            <v>531.86</v>
          </cell>
        </row>
        <row r="2340">
          <cell r="A2340">
            <v>6388</v>
          </cell>
          <cell r="B2340" t="str">
            <v>Tablero de control de iluminación con contactor</v>
          </cell>
          <cell r="C2340" t="str">
            <v>u</v>
          </cell>
          <cell r="D2340">
            <v>1</v>
          </cell>
          <cell r="E2340">
            <v>256.29000000000002</v>
          </cell>
        </row>
        <row r="2341">
          <cell r="A2341">
            <v>6389</v>
          </cell>
          <cell r="B2341" t="str">
            <v>Tablero de control de iluminación con Temporizador</v>
          </cell>
          <cell r="C2341" t="str">
            <v>u</v>
          </cell>
          <cell r="D2341">
            <v>1</v>
          </cell>
          <cell r="E2341">
            <v>305.02</v>
          </cell>
        </row>
        <row r="2342">
          <cell r="A2342">
            <v>6390</v>
          </cell>
          <cell r="B2342" t="str">
            <v>Tablero bypass 20 KVA para UPS</v>
          </cell>
          <cell r="C2342" t="str">
            <v>u</v>
          </cell>
          <cell r="D2342">
            <v>1</v>
          </cell>
          <cell r="E2342">
            <v>1108.17</v>
          </cell>
        </row>
        <row r="2343">
          <cell r="A2343">
            <v>6391</v>
          </cell>
          <cell r="B2343" t="str">
            <v>Tablero bypass 5 KVA para UPS</v>
          </cell>
          <cell r="C2343" t="str">
            <v>u</v>
          </cell>
          <cell r="D2343">
            <v>1</v>
          </cell>
          <cell r="E2343">
            <v>403.63</v>
          </cell>
        </row>
        <row r="2344">
          <cell r="A2344">
            <v>6392</v>
          </cell>
          <cell r="B2344" t="str">
            <v>Gabinete metálico con barras de 500A</v>
          </cell>
          <cell r="C2344" t="str">
            <v>u</v>
          </cell>
          <cell r="D2344">
            <v>1</v>
          </cell>
          <cell r="E2344">
            <v>1337.65</v>
          </cell>
        </row>
        <row r="2345">
          <cell r="A2345">
            <v>6393</v>
          </cell>
          <cell r="B2345" t="str">
            <v>Tensor TVA-OTS</v>
          </cell>
          <cell r="C2345" t="str">
            <v>u</v>
          </cell>
          <cell r="D2345">
            <v>1</v>
          </cell>
          <cell r="E2345">
            <v>80.72</v>
          </cell>
        </row>
        <row r="2346">
          <cell r="A2346">
            <v>6394</v>
          </cell>
          <cell r="B2346" t="str">
            <v>Luminaria  reflector  MH 700W 120V</v>
          </cell>
          <cell r="C2346" t="str">
            <v>u</v>
          </cell>
          <cell r="D2346">
            <v>1</v>
          </cell>
          <cell r="E2346">
            <v>1676.63</v>
          </cell>
        </row>
        <row r="2347">
          <cell r="A2347">
            <v>6395</v>
          </cell>
          <cell r="B2347" t="str">
            <v>Tablero bypass trifásico 30 KVA para UPS</v>
          </cell>
          <cell r="C2347" t="str">
            <v>u</v>
          </cell>
          <cell r="D2347">
            <v>1</v>
          </cell>
          <cell r="E2347">
            <v>1595.47</v>
          </cell>
        </row>
        <row r="2348">
          <cell r="A2348">
            <v>6396</v>
          </cell>
          <cell r="B2348" t="str">
            <v>Tomacorriente  polarizado 20A 120V con tapa</v>
          </cell>
          <cell r="C2348" t="str">
            <v>u</v>
          </cell>
          <cell r="D2348">
            <v>1</v>
          </cell>
          <cell r="E2348">
            <v>5.96</v>
          </cell>
        </row>
        <row r="2349">
          <cell r="A2349">
            <v>6397</v>
          </cell>
          <cell r="B2349" t="str">
            <v>Tomacorriente bifásico polarizado 20A 250V</v>
          </cell>
          <cell r="C2349" t="str">
            <v>u</v>
          </cell>
          <cell r="D2349">
            <v>1</v>
          </cell>
          <cell r="E2349">
            <v>8.4</v>
          </cell>
        </row>
        <row r="2350">
          <cell r="A2350">
            <v>6398</v>
          </cell>
          <cell r="B2350" t="str">
            <v>Tomacorriente tripolar tipo industrial con tapa IP23, 25A</v>
          </cell>
          <cell r="C2350" t="str">
            <v>u</v>
          </cell>
          <cell r="D2350">
            <v>1</v>
          </cell>
          <cell r="E2350">
            <v>23.79</v>
          </cell>
        </row>
        <row r="2351">
          <cell r="A2351">
            <v>6399</v>
          </cell>
          <cell r="B2351" t="str">
            <v>Tomacorriente bi o tripolar tipo intemperie , con tapa IP23, 25A</v>
          </cell>
          <cell r="C2351" t="str">
            <v>u</v>
          </cell>
          <cell r="D2351">
            <v>1</v>
          </cell>
          <cell r="E2351">
            <v>23.79</v>
          </cell>
        </row>
        <row r="2352">
          <cell r="A2352">
            <v>6400</v>
          </cell>
          <cell r="B2352" t="str">
            <v>Tubería politubo flexible 1/2"</v>
          </cell>
          <cell r="C2352" t="str">
            <v>u</v>
          </cell>
          <cell r="D2352">
            <v>1</v>
          </cell>
          <cell r="E2352">
            <v>2.11</v>
          </cell>
        </row>
        <row r="2353">
          <cell r="A2353">
            <v>6401</v>
          </cell>
          <cell r="B2353" t="str">
            <v>Tubería politubo flexible 3/4"</v>
          </cell>
          <cell r="C2353" t="str">
            <v>u</v>
          </cell>
          <cell r="D2353">
            <v>1</v>
          </cell>
          <cell r="E2353">
            <v>2.87</v>
          </cell>
        </row>
        <row r="2354">
          <cell r="A2354">
            <v>6402</v>
          </cell>
          <cell r="B2354" t="str">
            <v>Tubería politubo flexible 1"</v>
          </cell>
          <cell r="C2354" t="str">
            <v>u</v>
          </cell>
          <cell r="D2354">
            <v>1</v>
          </cell>
          <cell r="E2354">
            <v>3.62</v>
          </cell>
        </row>
        <row r="2355">
          <cell r="A2355">
            <v>6403</v>
          </cell>
          <cell r="B2355" t="str">
            <v>Tubería politubo flexible 2"</v>
          </cell>
          <cell r="C2355" t="str">
            <v>u</v>
          </cell>
          <cell r="D2355">
            <v>1</v>
          </cell>
          <cell r="E2355">
            <v>4.8899999999999997</v>
          </cell>
        </row>
        <row r="2356">
          <cell r="A2356">
            <v>6404</v>
          </cell>
          <cell r="B2356" t="str">
            <v>Suministro e Instalación Estructura ESE-1ER</v>
          </cell>
          <cell r="C2356" t="str">
            <v>u</v>
          </cell>
          <cell r="D2356">
            <v>1</v>
          </cell>
          <cell r="E2356">
            <v>26.8</v>
          </cell>
        </row>
        <row r="2357">
          <cell r="A2357">
            <v>6405</v>
          </cell>
          <cell r="B2357" t="str">
            <v>Suministro e Instalación Estructura ESE-2ER</v>
          </cell>
          <cell r="C2357" t="str">
            <v>u</v>
          </cell>
          <cell r="D2357">
            <v>1</v>
          </cell>
          <cell r="E2357">
            <v>45.83</v>
          </cell>
        </row>
        <row r="2358">
          <cell r="A2358">
            <v>6406</v>
          </cell>
          <cell r="B2358" t="str">
            <v>Suministro e Instalación Estructura ESE-3ER</v>
          </cell>
          <cell r="C2358" t="str">
            <v>u</v>
          </cell>
          <cell r="D2358">
            <v>1</v>
          </cell>
          <cell r="E2358">
            <v>64.08</v>
          </cell>
        </row>
        <row r="2359">
          <cell r="A2359">
            <v>6407</v>
          </cell>
          <cell r="B2359" t="str">
            <v>Suministro e Instalación Estructura ESE-4ER</v>
          </cell>
          <cell r="C2359" t="str">
            <v>u</v>
          </cell>
          <cell r="D2359">
            <v>1</v>
          </cell>
          <cell r="E2359">
            <v>83.89</v>
          </cell>
        </row>
        <row r="2360">
          <cell r="A2360">
            <v>6408</v>
          </cell>
          <cell r="B2360" t="str">
            <v>Suministro e Instalación Estructura ESE-1ED</v>
          </cell>
          <cell r="C2360" t="str">
            <v>u</v>
          </cell>
          <cell r="D2360">
            <v>1</v>
          </cell>
          <cell r="E2360">
            <v>40.270000000000003</v>
          </cell>
        </row>
        <row r="2361">
          <cell r="A2361">
            <v>6409</v>
          </cell>
          <cell r="B2361" t="str">
            <v>Suministro e Instalación Estructura ESE-2ED</v>
          </cell>
          <cell r="C2361" t="str">
            <v>u</v>
          </cell>
          <cell r="D2361">
            <v>1</v>
          </cell>
          <cell r="E2361">
            <v>72.75</v>
          </cell>
        </row>
        <row r="2362">
          <cell r="A2362">
            <v>6410</v>
          </cell>
          <cell r="B2362" t="str">
            <v>Suministro e Instalación Estructura ESE-3ED</v>
          </cell>
          <cell r="C2362" t="str">
            <v>u</v>
          </cell>
          <cell r="D2362">
            <v>1</v>
          </cell>
          <cell r="E2362">
            <v>104.47</v>
          </cell>
        </row>
        <row r="2363">
          <cell r="A2363">
            <v>6411</v>
          </cell>
          <cell r="B2363" t="str">
            <v>Suministro e Instalación Estructura ESE-4ED</v>
          </cell>
          <cell r="C2363" t="str">
            <v>u</v>
          </cell>
          <cell r="D2363">
            <v>1</v>
          </cell>
          <cell r="E2363">
            <v>133.07</v>
          </cell>
        </row>
        <row r="2364">
          <cell r="A2364">
            <v>6412</v>
          </cell>
          <cell r="B2364" t="str">
            <v>Suministro e Instalación Estructura ESE-1EP</v>
          </cell>
          <cell r="C2364" t="str">
            <v>u</v>
          </cell>
          <cell r="D2364">
            <v>1</v>
          </cell>
          <cell r="E2364">
            <v>27.54</v>
          </cell>
        </row>
        <row r="2365">
          <cell r="A2365">
            <v>6413</v>
          </cell>
          <cell r="B2365" t="str">
            <v>Suministro e Instalación Estructura ESE-2EP</v>
          </cell>
          <cell r="C2365" t="str">
            <v>u</v>
          </cell>
          <cell r="D2365">
            <v>1</v>
          </cell>
          <cell r="E2365">
            <v>47.3</v>
          </cell>
        </row>
        <row r="2366">
          <cell r="A2366">
            <v>6414</v>
          </cell>
          <cell r="B2366" t="str">
            <v>Suministro e Instalación Estructura ESE-3EP</v>
          </cell>
          <cell r="C2366" t="str">
            <v>u</v>
          </cell>
          <cell r="D2366">
            <v>1</v>
          </cell>
          <cell r="E2366">
            <v>66.28</v>
          </cell>
        </row>
        <row r="2367">
          <cell r="A2367">
            <v>6415</v>
          </cell>
          <cell r="B2367" t="str">
            <v>Suministro e Instalación Estructura ESE-4EP</v>
          </cell>
          <cell r="C2367" t="str">
            <v>u</v>
          </cell>
          <cell r="D2367">
            <v>1</v>
          </cell>
          <cell r="E2367">
            <v>86.82</v>
          </cell>
        </row>
        <row r="2368">
          <cell r="A2368">
            <v>6416</v>
          </cell>
          <cell r="B2368" t="str">
            <v>Tablero de control #1 (con breakers C.M 3F; 1 de 325A; 9 de 80A; 2de 20A) incluye aisladores</v>
          </cell>
          <cell r="C2368" t="str">
            <v>u</v>
          </cell>
          <cell r="D2368">
            <v>1</v>
          </cell>
          <cell r="E2368">
            <v>5548</v>
          </cell>
        </row>
        <row r="2369">
          <cell r="A2369">
            <v>6417</v>
          </cell>
          <cell r="B2369" t="str">
            <v>Tablero de distribución principal , trifásico, 2000 A, incluye aisladores</v>
          </cell>
          <cell r="C2369" t="str">
            <v>u</v>
          </cell>
          <cell r="D2369">
            <v>1</v>
          </cell>
          <cell r="E2369">
            <v>2276.6999999999998</v>
          </cell>
        </row>
        <row r="2370">
          <cell r="A2370">
            <v>6418</v>
          </cell>
          <cell r="B2370" t="str">
            <v>Tablero principal de emergencia</v>
          </cell>
          <cell r="C2370" t="str">
            <v>u</v>
          </cell>
          <cell r="D2370">
            <v>1</v>
          </cell>
          <cell r="E2370">
            <v>2330.66</v>
          </cell>
        </row>
        <row r="2371">
          <cell r="A2371">
            <v>6419</v>
          </cell>
          <cell r="B2371" t="str">
            <v>Tablero de distribución TD2</v>
          </cell>
          <cell r="C2371" t="str">
            <v>u</v>
          </cell>
          <cell r="D2371">
            <v>1</v>
          </cell>
          <cell r="E2371">
            <v>820.68</v>
          </cell>
        </row>
        <row r="2372">
          <cell r="A2372">
            <v>6420</v>
          </cell>
          <cell r="B2372" t="str">
            <v xml:space="preserve">Tablero para aire acondicionado principal </v>
          </cell>
          <cell r="C2372" t="str">
            <v>u</v>
          </cell>
          <cell r="D2372">
            <v>1</v>
          </cell>
          <cell r="E2372">
            <v>2330.66</v>
          </cell>
        </row>
        <row r="2373">
          <cell r="A2373">
            <v>6421</v>
          </cell>
          <cell r="B2373" t="str">
            <v>Tablero de medidor 60x60x20 abertura circular</v>
          </cell>
          <cell r="C2373" t="str">
            <v>u</v>
          </cell>
          <cell r="D2373">
            <v>1</v>
          </cell>
          <cell r="E2373">
            <v>529.99</v>
          </cell>
        </row>
        <row r="2374">
          <cell r="A2374">
            <v>6422</v>
          </cell>
          <cell r="B2374" t="str">
            <v>Tablero de distribución principal 600A con barras</v>
          </cell>
          <cell r="C2374" t="str">
            <v>u</v>
          </cell>
          <cell r="D2374">
            <v>1</v>
          </cell>
          <cell r="E2374">
            <v>2494.41</v>
          </cell>
        </row>
        <row r="2375">
          <cell r="A2375">
            <v>6423</v>
          </cell>
          <cell r="B2375" t="str">
            <v>Gabinete metálico de 80x80x30 con sistema a tierra</v>
          </cell>
          <cell r="C2375" t="str">
            <v>u</v>
          </cell>
          <cell r="D2375">
            <v>1</v>
          </cell>
          <cell r="E2375">
            <v>513.59</v>
          </cell>
        </row>
        <row r="2376">
          <cell r="A2376">
            <v>6424</v>
          </cell>
          <cell r="B2376" t="str">
            <v>Tablero de distribución principal en BT 800A con barras</v>
          </cell>
          <cell r="C2376" t="str">
            <v>u</v>
          </cell>
          <cell r="D2376">
            <v>1</v>
          </cell>
          <cell r="E2376">
            <v>1042.1400000000001</v>
          </cell>
        </row>
        <row r="2377">
          <cell r="A2377">
            <v>6425</v>
          </cell>
          <cell r="B2377" t="str">
            <v>Tablero de distribución principal en BT 400A con barras</v>
          </cell>
          <cell r="C2377" t="str">
            <v>u</v>
          </cell>
          <cell r="D2377">
            <v>1</v>
          </cell>
          <cell r="E2377">
            <v>811.32</v>
          </cell>
        </row>
        <row r="2378">
          <cell r="A2378">
            <v>6426</v>
          </cell>
          <cell r="B2378" t="str">
            <v>Tablero de medidor clase 20A trifásico</v>
          </cell>
          <cell r="C2378" t="str">
            <v>u</v>
          </cell>
          <cell r="D2378">
            <v>1</v>
          </cell>
          <cell r="E2378">
            <v>817.99</v>
          </cell>
        </row>
        <row r="2379">
          <cell r="A2379">
            <v>6427</v>
          </cell>
          <cell r="B2379" t="str">
            <v>Tablero de control #3(con breakers C.M 3F; 1de 50A)</v>
          </cell>
          <cell r="C2379" t="str">
            <v>u</v>
          </cell>
          <cell r="D2379">
            <v>1</v>
          </cell>
          <cell r="E2379">
            <v>2363.5100000000002</v>
          </cell>
        </row>
        <row r="2380">
          <cell r="A2380">
            <v>6428</v>
          </cell>
          <cell r="B2380" t="str">
            <v>Tablero de control #2(con breakers C.M 3F; 1de 100A)</v>
          </cell>
          <cell r="C2380" t="str">
            <v>u</v>
          </cell>
          <cell r="D2380">
            <v>1</v>
          </cell>
          <cell r="E2380">
            <v>2414.81</v>
          </cell>
        </row>
        <row r="2381">
          <cell r="A2381">
            <v>6429</v>
          </cell>
          <cell r="B2381" t="str">
            <v>Breaker caja moldeada 3 polos 70 A</v>
          </cell>
          <cell r="C2381" t="str">
            <v>u</v>
          </cell>
          <cell r="D2381">
            <v>1</v>
          </cell>
          <cell r="E2381">
            <v>212.04</v>
          </cell>
        </row>
        <row r="2382">
          <cell r="A2382">
            <v>6430</v>
          </cell>
          <cell r="B2382" t="str">
            <v>Breaker caja moldeada 3 polos 90 A</v>
          </cell>
          <cell r="C2382" t="str">
            <v>u</v>
          </cell>
          <cell r="D2382">
            <v>1</v>
          </cell>
          <cell r="E2382">
            <v>263.33999999999997</v>
          </cell>
        </row>
        <row r="2383">
          <cell r="A2383">
            <v>6431</v>
          </cell>
          <cell r="B2383" t="str">
            <v>Breaker caja moldeada 3 polos 200 A</v>
          </cell>
          <cell r="C2383" t="str">
            <v>u</v>
          </cell>
          <cell r="D2383">
            <v>1</v>
          </cell>
          <cell r="E2383">
            <v>665.17</v>
          </cell>
        </row>
        <row r="2384">
          <cell r="A2384">
            <v>6432</v>
          </cell>
          <cell r="B2384" t="str">
            <v>Breaker caja moldeada 3 polos 400 A</v>
          </cell>
          <cell r="C2384" t="str">
            <v>u</v>
          </cell>
          <cell r="D2384">
            <v>1</v>
          </cell>
          <cell r="E2384">
            <v>937.03</v>
          </cell>
        </row>
        <row r="2385">
          <cell r="A2385">
            <v>6433</v>
          </cell>
          <cell r="B2385" t="str">
            <v>Tablero de transferencia  automático  1000A</v>
          </cell>
          <cell r="C2385" t="str">
            <v>u</v>
          </cell>
          <cell r="D2385">
            <v>1</v>
          </cell>
          <cell r="E2385">
            <v>9261</v>
          </cell>
        </row>
        <row r="2386">
          <cell r="A2386">
            <v>6434</v>
          </cell>
          <cell r="B2386" t="str">
            <v>Tablero de transferencia  automático  800A</v>
          </cell>
          <cell r="C2386" t="str">
            <v>u</v>
          </cell>
          <cell r="D2386">
            <v>1</v>
          </cell>
          <cell r="E2386">
            <v>8297.25</v>
          </cell>
        </row>
        <row r="2387">
          <cell r="A2387">
            <v>6435</v>
          </cell>
          <cell r="B2387" t="str">
            <v>Tablero de transferencia 100A</v>
          </cell>
          <cell r="C2387" t="str">
            <v>u</v>
          </cell>
          <cell r="D2387">
            <v>1</v>
          </cell>
          <cell r="E2387">
            <v>3129.61</v>
          </cell>
        </row>
        <row r="2388">
          <cell r="A2388">
            <v>6436</v>
          </cell>
          <cell r="B2388" t="str">
            <v>Tablero de transferencia 600A</v>
          </cell>
          <cell r="C2388" t="str">
            <v>u</v>
          </cell>
          <cell r="D2388">
            <v>1</v>
          </cell>
          <cell r="E2388">
            <v>8015.13</v>
          </cell>
        </row>
        <row r="2389">
          <cell r="A2389">
            <v>6437</v>
          </cell>
          <cell r="B2389" t="str">
            <v>Alimentador THHN 3(8x500MCM)+1(8x500MCM)+1(6x500MCM)</v>
          </cell>
          <cell r="C2389" t="str">
            <v>m</v>
          </cell>
          <cell r="D2389">
            <v>120</v>
          </cell>
          <cell r="E2389">
            <v>2157.09</v>
          </cell>
        </row>
        <row r="2390">
          <cell r="A2390">
            <v>6438</v>
          </cell>
          <cell r="B2390" t="str">
            <v>Alimentador THHN 3(7x500MCM)+1(7x500MCM)+1(5x500MCM)</v>
          </cell>
          <cell r="C2390" t="str">
            <v>m</v>
          </cell>
          <cell r="D2390">
            <v>1</v>
          </cell>
          <cell r="E2390">
            <v>1866.64</v>
          </cell>
        </row>
        <row r="2391">
          <cell r="A2391">
            <v>6439</v>
          </cell>
          <cell r="B2391" t="str">
            <v>Alimentador THHN 3(5x500MCM)+1(5x500MCM)+1(3x500MCM)</v>
          </cell>
          <cell r="C2391" t="str">
            <v>m</v>
          </cell>
          <cell r="D2391">
            <v>1</v>
          </cell>
          <cell r="E2391">
            <v>1305.05</v>
          </cell>
        </row>
        <row r="2392">
          <cell r="A2392">
            <v>6440</v>
          </cell>
          <cell r="B2392" t="str">
            <v>Alimentador THHN 3(3x500MCM)+1(3x500MCM)+1(2x500MCM)</v>
          </cell>
          <cell r="C2392" t="str">
            <v>m</v>
          </cell>
          <cell r="D2392">
            <v>1</v>
          </cell>
          <cell r="E2392">
            <v>799.21</v>
          </cell>
        </row>
        <row r="2393">
          <cell r="A2393">
            <v>6441</v>
          </cell>
          <cell r="B2393" t="str">
            <v>Alimentador THHN 3(2x500MCM)+1(2x500MCM)+1(1x500MCM)</v>
          </cell>
          <cell r="C2393" t="str">
            <v>m</v>
          </cell>
          <cell r="D2393">
            <v>1</v>
          </cell>
          <cell r="E2393">
            <v>517.73</v>
          </cell>
        </row>
        <row r="2394">
          <cell r="A2394">
            <v>6442</v>
          </cell>
          <cell r="B2394" t="str">
            <v>Alimentador THHN (3x500MCM+1x500MCM+1x500MCM)</v>
          </cell>
          <cell r="C2394" t="str">
            <v>m</v>
          </cell>
          <cell r="D2394">
            <v>1</v>
          </cell>
          <cell r="E2394">
            <v>291.47000000000003</v>
          </cell>
        </row>
        <row r="2395">
          <cell r="A2395">
            <v>6443</v>
          </cell>
          <cell r="B2395" t="str">
            <v>Alimentador THHN  (3x3/0+2x2/0)AWG EMT ø2"</v>
          </cell>
          <cell r="C2395" t="str">
            <v>m</v>
          </cell>
          <cell r="D2395">
            <v>1</v>
          </cell>
          <cell r="E2395">
            <v>98.98</v>
          </cell>
        </row>
        <row r="2396">
          <cell r="A2396">
            <v>6444</v>
          </cell>
          <cell r="B2396" t="str">
            <v xml:space="preserve">AlimentadorTHHN  (3x1/0+2x2)AWG </v>
          </cell>
          <cell r="C2396" t="str">
            <v>m</v>
          </cell>
          <cell r="D2396">
            <v>1</v>
          </cell>
          <cell r="E2396">
            <v>50.98</v>
          </cell>
        </row>
        <row r="2397">
          <cell r="A2397">
            <v>6445</v>
          </cell>
          <cell r="B2397" t="str">
            <v xml:space="preserve">Alimentador THHN (3x2+2x4)AWG </v>
          </cell>
          <cell r="C2397" t="str">
            <v>m</v>
          </cell>
          <cell r="D2397">
            <v>1</v>
          </cell>
          <cell r="E2397">
            <v>31.95</v>
          </cell>
        </row>
        <row r="2398">
          <cell r="A2398">
            <v>6446</v>
          </cell>
          <cell r="B2398" t="str">
            <v>Alimentador THHN (3x2+2x4)AWG EMT ø2"</v>
          </cell>
          <cell r="C2398" t="str">
            <v>m</v>
          </cell>
          <cell r="D2398">
            <v>1</v>
          </cell>
          <cell r="E2398">
            <v>42.9</v>
          </cell>
        </row>
        <row r="2399">
          <cell r="A2399">
            <v>6447</v>
          </cell>
          <cell r="B2399" t="str">
            <v xml:space="preserve">Alimentador THHN (3x4+2x6)AWG </v>
          </cell>
          <cell r="C2399" t="str">
            <v>m</v>
          </cell>
          <cell r="D2399">
            <v>1</v>
          </cell>
          <cell r="E2399">
            <v>20.89</v>
          </cell>
        </row>
        <row r="2400">
          <cell r="A2400">
            <v>6448</v>
          </cell>
          <cell r="B2400" t="str">
            <v>Alimentador THHN (3x4+2x6)AWG EMT ø 1 1/2"</v>
          </cell>
          <cell r="C2400" t="str">
            <v>m</v>
          </cell>
          <cell r="D2400">
            <v>1</v>
          </cell>
          <cell r="E2400">
            <v>28.65</v>
          </cell>
        </row>
        <row r="2401">
          <cell r="A2401">
            <v>6449</v>
          </cell>
          <cell r="B2401" t="str">
            <v>Alimentador THHN (3x6+2x8)AWG EMT ø 1 1/2"</v>
          </cell>
          <cell r="C2401" t="str">
            <v>m</v>
          </cell>
          <cell r="D2401">
            <v>1</v>
          </cell>
          <cell r="E2401">
            <v>21.48</v>
          </cell>
        </row>
        <row r="2402">
          <cell r="A2402">
            <v>6450</v>
          </cell>
          <cell r="B2402" t="str">
            <v>Alimentador THHN (3x6+2x8)AWG sin tubería</v>
          </cell>
          <cell r="C2402" t="str">
            <v>m</v>
          </cell>
          <cell r="D2402">
            <v>1</v>
          </cell>
          <cell r="E2402">
            <v>13.72</v>
          </cell>
        </row>
        <row r="2403">
          <cell r="A2403">
            <v>6451</v>
          </cell>
          <cell r="B2403" t="str">
            <v>Alimentador THHN (3x10+2x12)AWG sin tubería</v>
          </cell>
          <cell r="C2403" t="str">
            <v>m</v>
          </cell>
          <cell r="D2403">
            <v>1</v>
          </cell>
          <cell r="E2403">
            <v>5.72</v>
          </cell>
        </row>
        <row r="2404">
          <cell r="A2404">
            <v>6452</v>
          </cell>
          <cell r="B2404" t="str">
            <v>Alimentador THHN (3x3/0+2x3/0)AWG sin tubería</v>
          </cell>
          <cell r="C2404" t="str">
            <v>m</v>
          </cell>
          <cell r="D2404">
            <v>1</v>
          </cell>
          <cell r="E2404">
            <v>94.48</v>
          </cell>
        </row>
        <row r="2405">
          <cell r="A2405">
            <v>6453</v>
          </cell>
          <cell r="B2405" t="str">
            <v>Tomacorriente bifásico de 220V THHN 3X12 EMT 1/2"</v>
          </cell>
          <cell r="C2405" t="str">
            <v>pto</v>
          </cell>
          <cell r="D2405">
            <v>1</v>
          </cell>
          <cell r="E2405">
            <v>31.5</v>
          </cell>
        </row>
        <row r="2406">
          <cell r="A2406">
            <v>6454</v>
          </cell>
          <cell r="B2406" t="str">
            <v>Breaker caja moldeada 3 polos 1250 A</v>
          </cell>
          <cell r="C2406" t="str">
            <v>u</v>
          </cell>
          <cell r="D2406">
            <v>1</v>
          </cell>
          <cell r="E2406">
            <v>1492.82</v>
          </cell>
        </row>
        <row r="2407">
          <cell r="A2407">
            <v>6455</v>
          </cell>
          <cell r="B2407" t="str">
            <v>Breaker caja moldeada 3 polos 2000 A</v>
          </cell>
          <cell r="C2407" t="str">
            <v>u</v>
          </cell>
          <cell r="D2407">
            <v>1</v>
          </cell>
          <cell r="E2407">
            <v>2210.94</v>
          </cell>
        </row>
        <row r="2408">
          <cell r="A2408">
            <v>6456</v>
          </cell>
          <cell r="B2408" t="str">
            <v>Breaker caja moldeada 3 polos 3000 A</v>
          </cell>
          <cell r="C2408" t="str">
            <v>u</v>
          </cell>
          <cell r="D2408">
            <v>1</v>
          </cell>
          <cell r="E2408">
            <v>2929.05</v>
          </cell>
        </row>
        <row r="2409">
          <cell r="A2409">
            <v>6457</v>
          </cell>
          <cell r="B2409" t="str">
            <v>Breaker caja moldeada 3 polos 650 A</v>
          </cell>
          <cell r="C2409" t="str">
            <v>u</v>
          </cell>
          <cell r="D2409">
            <v>1</v>
          </cell>
          <cell r="E2409">
            <v>1024.23</v>
          </cell>
        </row>
        <row r="2410">
          <cell r="A2410">
            <v>6458</v>
          </cell>
          <cell r="B2410" t="str">
            <v>Breaker caja moldeada 3 polos 450 A</v>
          </cell>
          <cell r="C2410" t="str">
            <v>u</v>
          </cell>
          <cell r="D2410">
            <v>1</v>
          </cell>
          <cell r="E2410">
            <v>952.42</v>
          </cell>
        </row>
        <row r="2411">
          <cell r="A2411">
            <v>6459</v>
          </cell>
          <cell r="B2411" t="str">
            <v>Breaker caja moldeada 3 polos 250 A</v>
          </cell>
          <cell r="C2411" t="str">
            <v>u</v>
          </cell>
          <cell r="D2411">
            <v>1</v>
          </cell>
          <cell r="E2411">
            <v>808.79</v>
          </cell>
        </row>
        <row r="2412">
          <cell r="A2412">
            <v>6460</v>
          </cell>
          <cell r="B2412" t="str">
            <v>Transformador 3ø de 1200KVA;208/120</v>
          </cell>
          <cell r="C2412" t="str">
            <v>u</v>
          </cell>
          <cell r="D2412">
            <v>1</v>
          </cell>
          <cell r="E2412">
            <v>32446.52</v>
          </cell>
        </row>
        <row r="2413">
          <cell r="A2413">
            <v>6461</v>
          </cell>
          <cell r="B2413" t="str">
            <v>Transformador seco 3ø de 440 a 220V de 100KVA</v>
          </cell>
          <cell r="C2413" t="str">
            <v>u</v>
          </cell>
          <cell r="D2413">
            <v>1</v>
          </cell>
          <cell r="E2413">
            <v>5686.77</v>
          </cell>
        </row>
        <row r="2414">
          <cell r="A2414">
            <v>6462</v>
          </cell>
          <cell r="B2414" t="str">
            <v>Transformador seco 3ø de 440 a 220V de 1500KVA</v>
          </cell>
          <cell r="C2414" t="str">
            <v>u</v>
          </cell>
          <cell r="D2414">
            <v>1</v>
          </cell>
          <cell r="E2414">
            <v>38149.43</v>
          </cell>
        </row>
        <row r="2415">
          <cell r="A2415">
            <v>6463</v>
          </cell>
          <cell r="B2415" t="str">
            <v>Transformador Trifásico Fabr. Local de 100 KVA</v>
          </cell>
          <cell r="C2415" t="str">
            <v>u</v>
          </cell>
          <cell r="D2415">
            <v>1</v>
          </cell>
          <cell r="E2415">
            <v>7652.71</v>
          </cell>
        </row>
        <row r="2416">
          <cell r="A2416">
            <v>6464</v>
          </cell>
          <cell r="B2416" t="str">
            <v>Transformador monofásico convencional 37,5KVA</v>
          </cell>
          <cell r="C2416" t="str">
            <v>u</v>
          </cell>
          <cell r="D2416">
            <v>1</v>
          </cell>
          <cell r="E2416">
            <v>3426.21</v>
          </cell>
        </row>
        <row r="2417">
          <cell r="A2417">
            <v>6465</v>
          </cell>
          <cell r="B2417" t="str">
            <v>Transformador Trifásico Fabr. Local de 50 KVA</v>
          </cell>
          <cell r="C2417" t="str">
            <v>u</v>
          </cell>
          <cell r="D2417">
            <v>1</v>
          </cell>
          <cell r="E2417">
            <v>5496.61</v>
          </cell>
        </row>
        <row r="2418">
          <cell r="A2418">
            <v>6466</v>
          </cell>
          <cell r="B2418" t="str">
            <v>Transformador trifásico 150 KVA dos devanados</v>
          </cell>
          <cell r="C2418" t="str">
            <v>u</v>
          </cell>
          <cell r="D2418">
            <v>1</v>
          </cell>
          <cell r="E2418">
            <v>9055.7800000000007</v>
          </cell>
        </row>
        <row r="2419">
          <cell r="A2419">
            <v>6467</v>
          </cell>
          <cell r="B2419" t="str">
            <v>Transformador de 75 KVA</v>
          </cell>
          <cell r="C2419" t="str">
            <v>u</v>
          </cell>
          <cell r="D2419">
            <v>1</v>
          </cell>
          <cell r="E2419">
            <v>4477.58</v>
          </cell>
        </row>
        <row r="2420">
          <cell r="A2420">
            <v>6468</v>
          </cell>
          <cell r="B2420" t="str">
            <v>Transformador trifásico 125 KVA</v>
          </cell>
          <cell r="C2420" t="str">
            <v>u</v>
          </cell>
          <cell r="D2420">
            <v>1</v>
          </cell>
          <cell r="E2420">
            <v>8765.27</v>
          </cell>
        </row>
        <row r="2421">
          <cell r="A2421">
            <v>6469</v>
          </cell>
          <cell r="B2421" t="str">
            <v xml:space="preserve">Transformador trifásico autoprotegido de 200 KVA </v>
          </cell>
          <cell r="C2421" t="str">
            <v>u</v>
          </cell>
          <cell r="D2421">
            <v>1</v>
          </cell>
          <cell r="E2421">
            <v>10145.370000000001</v>
          </cell>
        </row>
        <row r="2422">
          <cell r="A2422">
            <v>6470</v>
          </cell>
          <cell r="B2422" t="str">
            <v>Transformador trifásico 200 KVA  FABRIC. LOCAL CON SISTEMA A TIERRA</v>
          </cell>
          <cell r="C2422" t="str">
            <v>u</v>
          </cell>
          <cell r="D2422">
            <v>1</v>
          </cell>
          <cell r="E2422">
            <v>10700.96</v>
          </cell>
        </row>
        <row r="2423">
          <cell r="A2423">
            <v>6471</v>
          </cell>
          <cell r="B2423" t="str">
            <v>Generador trifásico 250 KVA 220-127V CON TABLERO DE TRANSFERENCIA AUTOMATICA</v>
          </cell>
          <cell r="C2423" t="str">
            <v>u</v>
          </cell>
          <cell r="D2423">
            <v>1</v>
          </cell>
          <cell r="E2423">
            <v>43141.65</v>
          </cell>
        </row>
        <row r="2424">
          <cell r="A2424">
            <v>6472</v>
          </cell>
          <cell r="B2424" t="str">
            <v>Transformador trifásico 350 KVA (PAD MOUNTED) con sistema puesta a tierra</v>
          </cell>
          <cell r="C2424" t="str">
            <v>u</v>
          </cell>
          <cell r="D2424">
            <v>1</v>
          </cell>
          <cell r="E2424">
            <v>16592.759999999998</v>
          </cell>
        </row>
        <row r="2425">
          <cell r="A2425">
            <v>6473</v>
          </cell>
          <cell r="B2425" t="str">
            <v>Transformador Trifásico Fabr. Local de 400 KVA padmouted con sistema puesta a tierra</v>
          </cell>
          <cell r="C2425" t="str">
            <v>u</v>
          </cell>
          <cell r="D2425">
            <v>1</v>
          </cell>
          <cell r="E2425">
            <v>16438.3</v>
          </cell>
        </row>
        <row r="2426">
          <cell r="A2426">
            <v>6474</v>
          </cell>
          <cell r="B2426" t="str">
            <v>Transformador Trifásico Fabr. Local de 450 KVA padmouted con sistema puesta a tierra</v>
          </cell>
          <cell r="C2426" t="str">
            <v>u</v>
          </cell>
          <cell r="D2426">
            <v>1</v>
          </cell>
          <cell r="E2426">
            <v>25036.66</v>
          </cell>
        </row>
        <row r="2427">
          <cell r="A2427">
            <v>6475</v>
          </cell>
          <cell r="B2427" t="str">
            <v>Tubería  EMT 1/2" y accesorios</v>
          </cell>
          <cell r="C2427" t="str">
            <v>m</v>
          </cell>
          <cell r="D2427">
            <v>1</v>
          </cell>
          <cell r="E2427">
            <v>3.34</v>
          </cell>
        </row>
        <row r="2428">
          <cell r="A2428">
            <v>6476</v>
          </cell>
          <cell r="B2428" t="str">
            <v>Tubería  EMT 3/4" y accesorios</v>
          </cell>
          <cell r="C2428" t="str">
            <v>m</v>
          </cell>
          <cell r="D2428">
            <v>1</v>
          </cell>
          <cell r="E2428">
            <v>4.78</v>
          </cell>
        </row>
        <row r="2429">
          <cell r="A2429">
            <v>6477</v>
          </cell>
          <cell r="B2429" t="str">
            <v>Tubería  EMT 1" y accesorios</v>
          </cell>
          <cell r="C2429" t="str">
            <v>m</v>
          </cell>
          <cell r="D2429">
            <v>1</v>
          </cell>
          <cell r="E2429">
            <v>6.09</v>
          </cell>
        </row>
        <row r="2430">
          <cell r="A2430">
            <v>6478</v>
          </cell>
          <cell r="B2430" t="str">
            <v>Tubería  EMT 1 1/4 y accesorios</v>
          </cell>
          <cell r="C2430" t="str">
            <v>m</v>
          </cell>
          <cell r="D2430">
            <v>1</v>
          </cell>
          <cell r="E2430">
            <v>8.39</v>
          </cell>
        </row>
        <row r="2431">
          <cell r="A2431">
            <v>6479</v>
          </cell>
          <cell r="B2431" t="str">
            <v>Tubería  EMT 1 1/2" y accesorios</v>
          </cell>
          <cell r="C2431" t="str">
            <v>m</v>
          </cell>
          <cell r="D2431">
            <v>1</v>
          </cell>
          <cell r="E2431">
            <v>9.69</v>
          </cell>
        </row>
        <row r="2432">
          <cell r="A2432">
            <v>6480</v>
          </cell>
          <cell r="B2432" t="str">
            <v>Tubería  EMT  2" y accesorios</v>
          </cell>
          <cell r="C2432" t="str">
            <v>m</v>
          </cell>
          <cell r="D2432">
            <v>1</v>
          </cell>
          <cell r="E2432">
            <v>13.83</v>
          </cell>
        </row>
        <row r="2433">
          <cell r="A2433">
            <v>6481</v>
          </cell>
          <cell r="B2433" t="str">
            <v>Tubería  EMT 2 1/2" mm y accesorios</v>
          </cell>
          <cell r="C2433" t="str">
            <v>m</v>
          </cell>
          <cell r="D2433">
            <v>1</v>
          </cell>
          <cell r="E2433">
            <v>12.49</v>
          </cell>
        </row>
        <row r="2434">
          <cell r="A2434">
            <v>6482</v>
          </cell>
          <cell r="B2434" t="str">
            <v>Tubería  EMT 3" mm y accesorios</v>
          </cell>
          <cell r="C2434" t="str">
            <v>m</v>
          </cell>
          <cell r="D2434">
            <v>1</v>
          </cell>
          <cell r="E2434">
            <v>21.11</v>
          </cell>
        </row>
        <row r="2435">
          <cell r="A2435">
            <v>6483</v>
          </cell>
          <cell r="B2435" t="str">
            <v>Tubería  EMT  4" mm y accesorios</v>
          </cell>
          <cell r="C2435" t="str">
            <v>m</v>
          </cell>
          <cell r="D2435">
            <v>1</v>
          </cell>
          <cell r="E2435">
            <v>37.18</v>
          </cell>
        </row>
        <row r="2436">
          <cell r="A2436">
            <v>6484</v>
          </cell>
          <cell r="B2436" t="str">
            <v>Tubería conduit EMT  1/2" con accesorios</v>
          </cell>
          <cell r="C2436" t="str">
            <v>m</v>
          </cell>
          <cell r="D2436">
            <v>1</v>
          </cell>
          <cell r="E2436">
            <v>2.5299999999999998</v>
          </cell>
        </row>
        <row r="2437">
          <cell r="A2437">
            <v>6485</v>
          </cell>
          <cell r="B2437" t="str">
            <v>Tubería conduit EMT  3/4" con accesorios</v>
          </cell>
          <cell r="C2437" t="str">
            <v>m</v>
          </cell>
          <cell r="D2437">
            <v>1</v>
          </cell>
          <cell r="E2437">
            <v>3.19</v>
          </cell>
        </row>
        <row r="2438">
          <cell r="A2438">
            <v>6486</v>
          </cell>
          <cell r="B2438" t="str">
            <v>Tubería conduit EMT  1" con accesorios</v>
          </cell>
          <cell r="C2438" t="str">
            <v>m</v>
          </cell>
          <cell r="D2438">
            <v>1</v>
          </cell>
          <cell r="E2438">
            <v>4.79</v>
          </cell>
        </row>
        <row r="2439">
          <cell r="A2439">
            <v>6487</v>
          </cell>
          <cell r="B2439" t="str">
            <v>Tubería conduit EMT  1 1/4" con accesorios</v>
          </cell>
          <cell r="C2439" t="str">
            <v>m</v>
          </cell>
          <cell r="D2439">
            <v>1</v>
          </cell>
          <cell r="E2439">
            <v>6.57</v>
          </cell>
        </row>
        <row r="2440">
          <cell r="A2440">
            <v>6488</v>
          </cell>
          <cell r="B2440" t="str">
            <v>Tubería conduit EMT  1 1/2" con accesorios</v>
          </cell>
          <cell r="C2440" t="str">
            <v>m</v>
          </cell>
          <cell r="D2440">
            <v>1</v>
          </cell>
          <cell r="E2440">
            <v>7.55</v>
          </cell>
        </row>
        <row r="2441">
          <cell r="A2441">
            <v>6489</v>
          </cell>
          <cell r="B2441" t="str">
            <v>Tubería conduit EMT   2" con accesorios</v>
          </cell>
          <cell r="C2441" t="str">
            <v>m</v>
          </cell>
          <cell r="D2441">
            <v>1</v>
          </cell>
          <cell r="E2441">
            <v>10.51</v>
          </cell>
        </row>
        <row r="2442">
          <cell r="A2442">
            <v>6490</v>
          </cell>
          <cell r="B2442" t="str">
            <v>Tubería conduit EMT  2 1/2" con accesorios</v>
          </cell>
          <cell r="C2442" t="str">
            <v>m</v>
          </cell>
          <cell r="D2442">
            <v>1</v>
          </cell>
          <cell r="E2442">
            <v>16.649999999999999</v>
          </cell>
        </row>
        <row r="2443">
          <cell r="A2443">
            <v>6491</v>
          </cell>
          <cell r="B2443" t="str">
            <v>Tubería conduit EMT  3" con accesorios</v>
          </cell>
          <cell r="C2443" t="str">
            <v>m</v>
          </cell>
          <cell r="D2443">
            <v>1</v>
          </cell>
          <cell r="E2443">
            <v>20.6</v>
          </cell>
        </row>
        <row r="2444">
          <cell r="A2444">
            <v>6492</v>
          </cell>
          <cell r="B2444" t="str">
            <v>Tubería  PVC 3/4" y accesorios</v>
          </cell>
          <cell r="C2444" t="str">
            <v>m</v>
          </cell>
          <cell r="D2444">
            <v>1</v>
          </cell>
          <cell r="E2444">
            <v>1.63</v>
          </cell>
        </row>
        <row r="2445">
          <cell r="A2445">
            <v>6493</v>
          </cell>
          <cell r="B2445" t="str">
            <v>Tubería  PVC 2" y accesorios</v>
          </cell>
          <cell r="C2445" t="str">
            <v>m</v>
          </cell>
          <cell r="D2445">
            <v>1</v>
          </cell>
          <cell r="E2445">
            <v>2.85</v>
          </cell>
        </row>
        <row r="2446">
          <cell r="A2446">
            <v>6494</v>
          </cell>
          <cell r="B2446" t="str">
            <v>Tubería  PVC 1" y accesorios</v>
          </cell>
          <cell r="C2446" t="str">
            <v>m</v>
          </cell>
          <cell r="D2446">
            <v>1</v>
          </cell>
          <cell r="E2446">
            <v>2.21</v>
          </cell>
        </row>
        <row r="2447">
          <cell r="A2447">
            <v>6495</v>
          </cell>
          <cell r="B2447" t="str">
            <v>Tubería  PVC 4" y accesorios</v>
          </cell>
          <cell r="C2447" t="str">
            <v>m</v>
          </cell>
          <cell r="D2447">
            <v>1</v>
          </cell>
          <cell r="E2447">
            <v>5.44</v>
          </cell>
        </row>
        <row r="2448">
          <cell r="A2448">
            <v>6496</v>
          </cell>
          <cell r="B2448" t="str">
            <v>Varilla coperweld y conector 16x1,80m(provisión y montaje)</v>
          </cell>
          <cell r="C2448" t="str">
            <v>u</v>
          </cell>
          <cell r="D2448">
            <v>1</v>
          </cell>
          <cell r="E2448">
            <v>38.31</v>
          </cell>
        </row>
        <row r="2449">
          <cell r="A2449">
            <v>6497</v>
          </cell>
          <cell r="B2449" t="str">
            <v>Tubo galvanizado para protección de cables eléctricos de 4" con reversible y flejes</v>
          </cell>
          <cell r="C2449" t="str">
            <v>u</v>
          </cell>
          <cell r="D2449">
            <v>1</v>
          </cell>
          <cell r="E2449">
            <v>262.33</v>
          </cell>
        </row>
        <row r="2450">
          <cell r="A2450">
            <v>6498</v>
          </cell>
          <cell r="B2450" t="str">
            <v>UPS de 6 KVA online</v>
          </cell>
          <cell r="C2450" t="str">
            <v>u</v>
          </cell>
          <cell r="D2450">
            <v>1</v>
          </cell>
          <cell r="E2450">
            <v>7176.25</v>
          </cell>
        </row>
        <row r="2451">
          <cell r="A2451">
            <v>6499</v>
          </cell>
          <cell r="B2451" t="str">
            <v>UPS de 3 KVA online</v>
          </cell>
          <cell r="C2451" t="str">
            <v>u</v>
          </cell>
          <cell r="D2451">
            <v>1</v>
          </cell>
          <cell r="E2451">
            <v>1975.04</v>
          </cell>
        </row>
        <row r="2452">
          <cell r="A2452">
            <v>6500</v>
          </cell>
          <cell r="B2452" t="str">
            <v>Tubería  PVC 3" y accesorios</v>
          </cell>
          <cell r="C2452" t="str">
            <v>m</v>
          </cell>
          <cell r="D2452">
            <v>1</v>
          </cell>
          <cell r="E2452">
            <v>4.12</v>
          </cell>
        </row>
        <row r="2453">
          <cell r="A2453">
            <v>6501</v>
          </cell>
          <cell r="B2453" t="str">
            <v>UPS Bifásica  210 V 60 HZ, 6 KVA</v>
          </cell>
          <cell r="C2453" t="str">
            <v>u</v>
          </cell>
          <cell r="D2453">
            <v>1</v>
          </cell>
          <cell r="E2453">
            <v>8171.27</v>
          </cell>
        </row>
        <row r="2454">
          <cell r="A2454">
            <v>6502</v>
          </cell>
          <cell r="B2454" t="str">
            <v>UPS de 15 KVA para RACK</v>
          </cell>
          <cell r="C2454" t="str">
            <v>u</v>
          </cell>
          <cell r="D2454">
            <v>1</v>
          </cell>
          <cell r="E2454">
            <v>16086.02</v>
          </cell>
        </row>
        <row r="2455">
          <cell r="A2455">
            <v>6503</v>
          </cell>
          <cell r="B2455" t="str">
            <v>UPS Trifásica de 20 KVA</v>
          </cell>
          <cell r="C2455" t="str">
            <v>u</v>
          </cell>
          <cell r="D2455">
            <v>1</v>
          </cell>
          <cell r="E2455">
            <v>23768.79</v>
          </cell>
        </row>
        <row r="2456">
          <cell r="A2456">
            <v>6504</v>
          </cell>
          <cell r="B2456" t="str">
            <v>UPS de 25 KVA</v>
          </cell>
          <cell r="C2456" t="str">
            <v>u</v>
          </cell>
          <cell r="D2456">
            <v>1</v>
          </cell>
          <cell r="E2456">
            <v>15949.15</v>
          </cell>
        </row>
        <row r="2457">
          <cell r="A2457">
            <v>6505</v>
          </cell>
          <cell r="B2457" t="str">
            <v>UPS BIFASICO 8 KVA</v>
          </cell>
          <cell r="C2457" t="str">
            <v>u</v>
          </cell>
          <cell r="D2457">
            <v>1</v>
          </cell>
          <cell r="E2457">
            <v>13358.38</v>
          </cell>
        </row>
        <row r="2458">
          <cell r="A2458">
            <v>6506</v>
          </cell>
          <cell r="B2458" t="str">
            <v>UPS 5 KVA a 220V de alimentación incluido puesta a tierra</v>
          </cell>
          <cell r="C2458" t="str">
            <v>u</v>
          </cell>
          <cell r="D2458">
            <v>1</v>
          </cell>
          <cell r="E2458">
            <v>5018.0600000000004</v>
          </cell>
        </row>
        <row r="2459">
          <cell r="A2459">
            <v>6507</v>
          </cell>
          <cell r="B2459" t="str">
            <v>UPS trifásico de 30KVA</v>
          </cell>
          <cell r="C2459" t="str">
            <v>u</v>
          </cell>
          <cell r="D2459">
            <v>1</v>
          </cell>
          <cell r="E2459">
            <v>15919.33</v>
          </cell>
        </row>
        <row r="2460">
          <cell r="A2460">
            <v>6508</v>
          </cell>
          <cell r="B2460" t="str">
            <v>UPS de 12 KVA online</v>
          </cell>
          <cell r="C2460" t="str">
            <v>u</v>
          </cell>
          <cell r="D2460">
            <v>1</v>
          </cell>
          <cell r="E2460">
            <v>11726.03</v>
          </cell>
        </row>
        <row r="2461">
          <cell r="A2461">
            <v>6509</v>
          </cell>
          <cell r="B2461" t="str">
            <v xml:space="preserve">UPS de 10 KVA online </v>
          </cell>
          <cell r="C2461" t="str">
            <v>u</v>
          </cell>
          <cell r="D2461">
            <v>1</v>
          </cell>
          <cell r="E2461">
            <v>11084.86</v>
          </cell>
        </row>
        <row r="2462">
          <cell r="A2462">
            <v>6510</v>
          </cell>
          <cell r="B2462" t="str">
            <v>UPS  para PC escritorio</v>
          </cell>
          <cell r="C2462" t="str">
            <v>u</v>
          </cell>
          <cell r="D2462">
            <v>1</v>
          </cell>
          <cell r="E2462">
            <v>99.56</v>
          </cell>
        </row>
        <row r="2463">
          <cell r="A2463">
            <v>6511</v>
          </cell>
          <cell r="B2463" t="str">
            <v>Tensor trifásico en V "TV"</v>
          </cell>
          <cell r="C2463" t="str">
            <v>u</v>
          </cell>
          <cell r="D2463">
            <v>1</v>
          </cell>
          <cell r="E2463">
            <v>125.9</v>
          </cell>
        </row>
        <row r="2464">
          <cell r="A2464">
            <v>6512</v>
          </cell>
          <cell r="B2464" t="str">
            <v>UPS trifásico de 50KVA</v>
          </cell>
          <cell r="C2464" t="str">
            <v>u</v>
          </cell>
          <cell r="D2464">
            <v>1</v>
          </cell>
          <cell r="E2464">
            <v>50818.7</v>
          </cell>
        </row>
        <row r="2465">
          <cell r="A2465">
            <v>6513</v>
          </cell>
          <cell r="B2465" t="str">
            <v>UPS trifásico de 60KVA</v>
          </cell>
          <cell r="C2465" t="str">
            <v>u</v>
          </cell>
          <cell r="D2465">
            <v>1</v>
          </cell>
          <cell r="E2465">
            <v>60391.44</v>
          </cell>
        </row>
        <row r="2466">
          <cell r="A2466">
            <v>6514</v>
          </cell>
          <cell r="B2466" t="str">
            <v>UPS BIFASICO 10 KVA</v>
          </cell>
          <cell r="C2466" t="str">
            <v>u</v>
          </cell>
          <cell r="D2466">
            <v>1</v>
          </cell>
          <cell r="E2466">
            <v>14662.53</v>
          </cell>
        </row>
        <row r="2467">
          <cell r="A2467">
            <v>6515</v>
          </cell>
          <cell r="B2467" t="str">
            <v>UPS BIFASICO 12 KVA</v>
          </cell>
          <cell r="C2467" t="str">
            <v>u</v>
          </cell>
          <cell r="D2467">
            <v>1</v>
          </cell>
          <cell r="E2467">
            <v>15324.22</v>
          </cell>
        </row>
        <row r="2468">
          <cell r="A2468">
            <v>6516</v>
          </cell>
          <cell r="B2468" t="str">
            <v>UPS BIFASICO 15 KVA</v>
          </cell>
          <cell r="C2468" t="str">
            <v>u</v>
          </cell>
          <cell r="D2468">
            <v>1</v>
          </cell>
          <cell r="E2468">
            <v>15892.39</v>
          </cell>
        </row>
        <row r="2469">
          <cell r="A2469">
            <v>6517</v>
          </cell>
          <cell r="B2469" t="str">
            <v>UPS BIFASICO 7,5 KVA</v>
          </cell>
          <cell r="C2469" t="str">
            <v>u</v>
          </cell>
          <cell r="D2469">
            <v>1</v>
          </cell>
          <cell r="E2469">
            <v>9004.7999999999993</v>
          </cell>
        </row>
        <row r="2470">
          <cell r="A2470">
            <v>6518</v>
          </cell>
          <cell r="B2470" t="str">
            <v>UPS BIFASICO 1 KVA</v>
          </cell>
          <cell r="C2470" t="str">
            <v>u</v>
          </cell>
          <cell r="D2470">
            <v>1</v>
          </cell>
          <cell r="E2470">
            <v>1291.45</v>
          </cell>
        </row>
        <row r="2471">
          <cell r="A2471">
            <v>6519</v>
          </cell>
          <cell r="B2471" t="str">
            <v>UPS trifásico de 40KVA</v>
          </cell>
          <cell r="C2471" t="str">
            <v>u</v>
          </cell>
          <cell r="D2471">
            <v>1</v>
          </cell>
          <cell r="E2471">
            <v>44951.95</v>
          </cell>
        </row>
        <row r="2472">
          <cell r="A2472">
            <v>6520</v>
          </cell>
          <cell r="B2472" t="str">
            <v>Tablero bypass 40 KVA trifásico</v>
          </cell>
          <cell r="C2472" t="str">
            <v>u</v>
          </cell>
          <cell r="D2472">
            <v>1</v>
          </cell>
          <cell r="E2472">
            <v>1723.7</v>
          </cell>
        </row>
        <row r="2473">
          <cell r="A2473">
            <v>6521</v>
          </cell>
          <cell r="B2473" t="str">
            <v>Tablero bypass 60 KVA trifásico</v>
          </cell>
          <cell r="C2473" t="str">
            <v>u</v>
          </cell>
          <cell r="D2473">
            <v>1</v>
          </cell>
          <cell r="E2473">
            <v>1980.17</v>
          </cell>
        </row>
        <row r="2474">
          <cell r="A2474">
            <v>6522</v>
          </cell>
          <cell r="B2474" t="str">
            <v xml:space="preserve">Tablero bypass 3 KVA </v>
          </cell>
          <cell r="C2474" t="str">
            <v>u</v>
          </cell>
          <cell r="D2474">
            <v>1</v>
          </cell>
          <cell r="E2474">
            <v>309.14</v>
          </cell>
        </row>
        <row r="2475">
          <cell r="A2475">
            <v>6523</v>
          </cell>
          <cell r="B2475" t="str">
            <v>Tablero general con barras para 1300A</v>
          </cell>
          <cell r="C2475" t="str">
            <v>u</v>
          </cell>
          <cell r="D2475">
            <v>1</v>
          </cell>
          <cell r="E2475">
            <v>2483.36</v>
          </cell>
        </row>
        <row r="2476">
          <cell r="A2476">
            <v>6524</v>
          </cell>
          <cell r="B2476" t="str">
            <v>Tablero general con barras para 800A</v>
          </cell>
          <cell r="C2476" t="str">
            <v>u</v>
          </cell>
          <cell r="D2476">
            <v>1</v>
          </cell>
          <cell r="E2476">
            <v>2361.2800000000002</v>
          </cell>
        </row>
        <row r="2477">
          <cell r="A2477">
            <v>6525</v>
          </cell>
          <cell r="B2477" t="str">
            <v>Tablero general con barras para 600A</v>
          </cell>
          <cell r="C2477" t="str">
            <v>u</v>
          </cell>
          <cell r="D2477">
            <v>1</v>
          </cell>
          <cell r="E2477">
            <v>2225.31</v>
          </cell>
        </row>
        <row r="2478">
          <cell r="A2478">
            <v>6526</v>
          </cell>
          <cell r="B2478" t="str">
            <v>Tablero general con barras para 400A</v>
          </cell>
          <cell r="C2478" t="str">
            <v>u</v>
          </cell>
          <cell r="D2478">
            <v>1</v>
          </cell>
          <cell r="E2478">
            <v>997.56</v>
          </cell>
        </row>
        <row r="2479">
          <cell r="A2479">
            <v>6527</v>
          </cell>
          <cell r="B2479" t="str">
            <v>Alimentador THHN (3x4/0+2x3/0)AWG sin tubería</v>
          </cell>
          <cell r="C2479" t="str">
            <v>m</v>
          </cell>
          <cell r="D2479">
            <v>1</v>
          </cell>
          <cell r="E2479">
            <v>108.67</v>
          </cell>
        </row>
        <row r="2480">
          <cell r="A2480">
            <v>6528</v>
          </cell>
          <cell r="B2480" t="str">
            <v>Alimentador TTU (2x6+1x6+1x8)AWG sin tubería</v>
          </cell>
          <cell r="C2480" t="str">
            <v>m</v>
          </cell>
          <cell r="D2480">
            <v>1</v>
          </cell>
          <cell r="E2480">
            <v>13.23</v>
          </cell>
        </row>
        <row r="2481">
          <cell r="A2481">
            <v>6529</v>
          </cell>
          <cell r="B2481" t="str">
            <v>Alimentador TTU (2x2/0+1x2/0)AWG sin tubería</v>
          </cell>
          <cell r="C2481" t="str">
            <v>m</v>
          </cell>
          <cell r="D2481">
            <v>1</v>
          </cell>
          <cell r="E2481">
            <v>46.79</v>
          </cell>
        </row>
        <row r="2482">
          <cell r="A2482">
            <v>6530</v>
          </cell>
          <cell r="B2482" t="str">
            <v>Alimentador THHN 2x10+1x#12 EMT 3/4" coc.electric y lavadora</v>
          </cell>
          <cell r="C2482" t="str">
            <v>m</v>
          </cell>
          <cell r="D2482">
            <v>1</v>
          </cell>
          <cell r="E2482">
            <v>7.92</v>
          </cell>
        </row>
        <row r="2483">
          <cell r="A2483">
            <v>6531</v>
          </cell>
          <cell r="B2483" t="str">
            <v>Alimentador THHN 2x8 EMT 3/4" Emt 3/4" para ducha</v>
          </cell>
          <cell r="C2483" t="str">
            <v>m</v>
          </cell>
          <cell r="D2483">
            <v>1</v>
          </cell>
          <cell r="E2483">
            <v>8.73</v>
          </cell>
        </row>
        <row r="2484">
          <cell r="A2484">
            <v>6532</v>
          </cell>
          <cell r="B2484" t="str">
            <v>Breakers caja moldeada 2P-90A</v>
          </cell>
          <cell r="C2484" t="str">
            <v>u</v>
          </cell>
          <cell r="D2484">
            <v>1</v>
          </cell>
          <cell r="E2484">
            <v>86.37</v>
          </cell>
        </row>
        <row r="2485">
          <cell r="A2485">
            <v>6533</v>
          </cell>
          <cell r="B2485" t="str">
            <v>Breakers caja moldeada 3P-325A</v>
          </cell>
          <cell r="C2485" t="str">
            <v>u</v>
          </cell>
          <cell r="D2485">
            <v>1</v>
          </cell>
          <cell r="E2485">
            <v>851.11</v>
          </cell>
        </row>
        <row r="2486">
          <cell r="A2486">
            <v>6534</v>
          </cell>
          <cell r="B2486" t="str">
            <v>Sistema de tierra con tres varillas en triangulo de 2,5m de lado</v>
          </cell>
          <cell r="C2486" t="str">
            <v>u</v>
          </cell>
          <cell r="D2486">
            <v>1</v>
          </cell>
          <cell r="E2486">
            <v>427.05</v>
          </cell>
        </row>
        <row r="2487">
          <cell r="A2487">
            <v>6535</v>
          </cell>
          <cell r="B2487" t="str">
            <v>Tomacorriente dobles polarizado grado hospital</v>
          </cell>
          <cell r="C2487" t="str">
            <v>u</v>
          </cell>
          <cell r="D2487">
            <v>1</v>
          </cell>
          <cell r="E2487">
            <v>19.04</v>
          </cell>
        </row>
        <row r="2488">
          <cell r="A2488">
            <v>6536</v>
          </cell>
          <cell r="B2488" t="str">
            <v>Generador trifásico 200KVA con tablero de transferencia Automática de 200KVA</v>
          </cell>
          <cell r="C2488" t="str">
            <v>u</v>
          </cell>
          <cell r="D2488">
            <v>1</v>
          </cell>
          <cell r="E2488">
            <v>87272.69</v>
          </cell>
        </row>
        <row r="2489">
          <cell r="A2489">
            <v>6537</v>
          </cell>
          <cell r="B2489" t="str">
            <v>Luminarias Fluorescente antideslumbrantes 2x54 W T5</v>
          </cell>
          <cell r="C2489" t="str">
            <v>u</v>
          </cell>
          <cell r="D2489">
            <v>1</v>
          </cell>
          <cell r="E2489">
            <v>329.65</v>
          </cell>
        </row>
        <row r="2490">
          <cell r="A2490">
            <v>6538</v>
          </cell>
          <cell r="B2490" t="str">
            <v>Luminaria incandescente 100W plafón</v>
          </cell>
          <cell r="C2490" t="str">
            <v>u</v>
          </cell>
          <cell r="D2490">
            <v>1</v>
          </cell>
          <cell r="E2490">
            <v>4.68</v>
          </cell>
        </row>
        <row r="2491">
          <cell r="A2491">
            <v>6539</v>
          </cell>
          <cell r="B2491" t="str">
            <v>Pozo eléctrico de 0,40x0,40x0,60 con tapa con cerco metálico</v>
          </cell>
          <cell r="C2491" t="str">
            <v>u</v>
          </cell>
          <cell r="D2491">
            <v>1</v>
          </cell>
          <cell r="E2491">
            <v>76.72</v>
          </cell>
        </row>
        <row r="2492">
          <cell r="A2492">
            <v>6540</v>
          </cell>
          <cell r="B2492" t="str">
            <v>Salida especial 220V  (2x#10 F+#12T) conduit pesado 1"</v>
          </cell>
          <cell r="C2492" t="str">
            <v>u</v>
          </cell>
          <cell r="D2492">
            <v>1</v>
          </cell>
          <cell r="E2492">
            <v>76.08</v>
          </cell>
        </row>
        <row r="2493">
          <cell r="A2493">
            <v>6541</v>
          </cell>
          <cell r="B2493" t="str">
            <v>Salida para extractor  (2x#10 F+#12T) EMT 3/4"</v>
          </cell>
          <cell r="C2493" t="str">
            <v>u</v>
          </cell>
          <cell r="D2493">
            <v>1</v>
          </cell>
          <cell r="E2493">
            <v>85.68</v>
          </cell>
        </row>
        <row r="2494">
          <cell r="A2494">
            <v>6542</v>
          </cell>
          <cell r="B2494" t="str">
            <v>Alimentador 3x2+1x2+1x4 TTU tubería PVC 2"</v>
          </cell>
          <cell r="C2494" t="str">
            <v>m</v>
          </cell>
          <cell r="D2494">
            <v>1</v>
          </cell>
          <cell r="E2494">
            <v>49.18</v>
          </cell>
        </row>
        <row r="2495">
          <cell r="A2495">
            <v>6543</v>
          </cell>
          <cell r="B2495" t="str">
            <v>Alimentador TTU 3x1/0+1x2+1x4 AWG tubería PVC 2"</v>
          </cell>
          <cell r="C2495" t="str">
            <v>m</v>
          </cell>
          <cell r="D2495">
            <v>1</v>
          </cell>
          <cell r="E2495">
            <v>53.72</v>
          </cell>
        </row>
        <row r="2496">
          <cell r="A2496">
            <v>6544</v>
          </cell>
          <cell r="B2496" t="str">
            <v>Alimentador TTU 2x6 tubería 2"</v>
          </cell>
          <cell r="C2496" t="str">
            <v>m</v>
          </cell>
          <cell r="D2496">
            <v>1</v>
          </cell>
          <cell r="E2496">
            <v>11.55</v>
          </cell>
        </row>
        <row r="2497">
          <cell r="A2497">
            <v>6545</v>
          </cell>
          <cell r="B2497" t="str">
            <v>Breaker DIN tripolar 20A</v>
          </cell>
          <cell r="C2497" t="str">
            <v>u</v>
          </cell>
          <cell r="D2497">
            <v>1</v>
          </cell>
          <cell r="E2497">
            <v>38.81</v>
          </cell>
        </row>
        <row r="2498">
          <cell r="A2498">
            <v>6546</v>
          </cell>
          <cell r="B2498" t="str">
            <v>Breaker DIN tripolar 32A</v>
          </cell>
          <cell r="C2498" t="str">
            <v>u</v>
          </cell>
          <cell r="D2498">
            <v>1</v>
          </cell>
          <cell r="E2498">
            <v>37.08</v>
          </cell>
        </row>
        <row r="2499">
          <cell r="A2499">
            <v>6547</v>
          </cell>
          <cell r="B2499" t="str">
            <v>Breaker 3P 15A</v>
          </cell>
          <cell r="C2499" t="str">
            <v>u</v>
          </cell>
          <cell r="D2499">
            <v>1</v>
          </cell>
          <cell r="E2499">
            <v>37.549999999999997</v>
          </cell>
        </row>
        <row r="2500">
          <cell r="A2500">
            <v>6548</v>
          </cell>
          <cell r="B2500" t="str">
            <v>Alimentador TTU 2x2 tubería PVC 2"</v>
          </cell>
          <cell r="C2500" t="str">
            <v>m</v>
          </cell>
          <cell r="D2500">
            <v>1</v>
          </cell>
          <cell r="E2500">
            <v>20.79</v>
          </cell>
        </row>
        <row r="2501">
          <cell r="A2501">
            <v>6549</v>
          </cell>
          <cell r="B2501" t="str">
            <v>Alimentador TTU 2x10 tubería PVC 2"</v>
          </cell>
          <cell r="C2501" t="str">
            <v>m</v>
          </cell>
          <cell r="D2501">
            <v>1</v>
          </cell>
          <cell r="E2501">
            <v>6.64</v>
          </cell>
        </row>
        <row r="2502">
          <cell r="A2502">
            <v>6550</v>
          </cell>
          <cell r="B2502" t="str">
            <v>Alimentador TTU 3x4+1x2 tubería PVC 2"</v>
          </cell>
          <cell r="C2502" t="str">
            <v>m</v>
          </cell>
          <cell r="D2502">
            <v>1</v>
          </cell>
          <cell r="E2502">
            <v>27.01</v>
          </cell>
        </row>
        <row r="2503">
          <cell r="A2503">
            <v>6551</v>
          </cell>
          <cell r="B2503" t="str">
            <v>Alimentador TTU 3x8+1x8+1x10 AWG tubería de 2"</v>
          </cell>
          <cell r="C2503" t="str">
            <v>m</v>
          </cell>
          <cell r="D2503">
            <v>1</v>
          </cell>
          <cell r="E2503">
            <v>14.18</v>
          </cell>
        </row>
        <row r="2504">
          <cell r="A2504">
            <v>6552</v>
          </cell>
          <cell r="B2504" t="str">
            <v>Ampliación de cámara de transformación de 250KVA a 550KVA, con dos transformadores de 150KVA incluye gestión en empresa eléctrica</v>
          </cell>
          <cell r="C2504" t="str">
            <v>u</v>
          </cell>
          <cell r="D2504">
            <v>1</v>
          </cell>
          <cell r="E2504">
            <v>21220.18</v>
          </cell>
        </row>
        <row r="2505">
          <cell r="A2505">
            <v>6553</v>
          </cell>
          <cell r="B2505" t="str">
            <v>Alimentador THHN  (2x#10 F+#10T) EMT 3/4"</v>
          </cell>
          <cell r="C2505" t="str">
            <v>m</v>
          </cell>
          <cell r="D2505">
            <v>1</v>
          </cell>
          <cell r="E2505">
            <v>7.88</v>
          </cell>
        </row>
        <row r="2506">
          <cell r="A2506">
            <v>6554</v>
          </cell>
          <cell r="B2506" t="str">
            <v>Alimentador THHN  (2x#10 F+#10T) BX 3/4"</v>
          </cell>
          <cell r="C2506" t="str">
            <v>m</v>
          </cell>
          <cell r="D2506">
            <v>1</v>
          </cell>
          <cell r="E2506">
            <v>6.71</v>
          </cell>
        </row>
        <row r="2507">
          <cell r="A2507">
            <v>6555</v>
          </cell>
          <cell r="B2507" t="str">
            <v>Alimentador THHN  (2x#12 F+#12T) BX 1/2"</v>
          </cell>
          <cell r="C2507" t="str">
            <v>m</v>
          </cell>
          <cell r="D2507">
            <v>1</v>
          </cell>
          <cell r="E2507">
            <v>4.51</v>
          </cell>
        </row>
        <row r="2508">
          <cell r="A2508">
            <v>6556</v>
          </cell>
          <cell r="B2508" t="str">
            <v>Alimentador THHN  (2x#12 F+#12T) EMT 1/2"</v>
          </cell>
          <cell r="C2508" t="str">
            <v>m</v>
          </cell>
          <cell r="D2508">
            <v>1</v>
          </cell>
          <cell r="E2508">
            <v>5.24</v>
          </cell>
        </row>
        <row r="2509">
          <cell r="A2509">
            <v>6557</v>
          </cell>
          <cell r="B2509" t="str">
            <v>Alimentador THHN  (2x#6 F+#6T) EMT  1 1/2"</v>
          </cell>
          <cell r="C2509" t="str">
            <v>m</v>
          </cell>
          <cell r="D2509">
            <v>1</v>
          </cell>
          <cell r="E2509">
            <v>18.36</v>
          </cell>
        </row>
        <row r="2510">
          <cell r="A2510">
            <v>6558</v>
          </cell>
          <cell r="B2510" t="str">
            <v>Alimentador THHN 3x10+1x10</v>
          </cell>
          <cell r="C2510" t="str">
            <v>m</v>
          </cell>
          <cell r="D2510">
            <v>1</v>
          </cell>
          <cell r="E2510">
            <v>5.48</v>
          </cell>
        </row>
        <row r="2511">
          <cell r="A2511">
            <v>6559</v>
          </cell>
          <cell r="B2511" t="str">
            <v>Acometida THHN 2x1/0+1x2+1x4 AWG</v>
          </cell>
          <cell r="C2511" t="str">
            <v>m</v>
          </cell>
          <cell r="D2511">
            <v>1</v>
          </cell>
          <cell r="E2511">
            <v>35.729999999999997</v>
          </cell>
        </row>
        <row r="2512">
          <cell r="A2512">
            <v>6560</v>
          </cell>
          <cell r="B2512" t="str">
            <v>Poste de hormigón de 10X500KG incluye montaje</v>
          </cell>
          <cell r="C2512" t="str">
            <v>u</v>
          </cell>
          <cell r="D2512">
            <v>1</v>
          </cell>
          <cell r="E2512">
            <v>315.89</v>
          </cell>
        </row>
        <row r="2513">
          <cell r="A2513">
            <v>6561</v>
          </cell>
          <cell r="B2513" t="str">
            <v>Luminaria tipo globo de 70W Na- a220V</v>
          </cell>
          <cell r="C2513" t="str">
            <v>u</v>
          </cell>
          <cell r="D2513">
            <v>1</v>
          </cell>
          <cell r="E2513">
            <v>123.19</v>
          </cell>
        </row>
        <row r="2514">
          <cell r="A2514">
            <v>6562</v>
          </cell>
          <cell r="B2514" t="str">
            <v>Alimentador cable sucre # 12, tubería PVC 3/4"</v>
          </cell>
          <cell r="C2514" t="str">
            <v>m</v>
          </cell>
          <cell r="D2514">
            <v>1</v>
          </cell>
          <cell r="E2514">
            <v>5.31</v>
          </cell>
        </row>
        <row r="2515">
          <cell r="A2515">
            <v>6563</v>
          </cell>
          <cell r="B2515" t="str">
            <v>Alimentador TTU 3x2 + 2x4 AWG</v>
          </cell>
          <cell r="C2515" t="str">
            <v>m</v>
          </cell>
          <cell r="D2515">
            <v>1</v>
          </cell>
          <cell r="E2515">
            <v>36.01</v>
          </cell>
        </row>
        <row r="2516">
          <cell r="A2516">
            <v>6564</v>
          </cell>
          <cell r="B2516" t="str">
            <v>Tubería PVC 1 1/2" y accesorios</v>
          </cell>
          <cell r="C2516" t="str">
            <v>m</v>
          </cell>
          <cell r="D2516">
            <v>1</v>
          </cell>
          <cell r="E2516">
            <v>2.39</v>
          </cell>
        </row>
        <row r="2517">
          <cell r="A2517">
            <v>6565</v>
          </cell>
          <cell r="B2517" t="str">
            <v>Alimentador TTU 3x2 + 1x4 AWG</v>
          </cell>
          <cell r="C2517" t="str">
            <v>m</v>
          </cell>
          <cell r="D2517">
            <v>1</v>
          </cell>
          <cell r="E2517">
            <v>30.09</v>
          </cell>
        </row>
        <row r="2518">
          <cell r="A2518">
            <v>6566</v>
          </cell>
          <cell r="B2518" t="str">
            <v>Acometida (3#4TTU)+1T#6</v>
          </cell>
          <cell r="C2518" t="str">
            <v>m</v>
          </cell>
          <cell r="D2518">
            <v>1</v>
          </cell>
          <cell r="E2518">
            <v>20.12</v>
          </cell>
        </row>
        <row r="2519">
          <cell r="A2519">
            <v>6567</v>
          </cell>
          <cell r="B2519" t="str">
            <v>Tablero de distribución 300 A</v>
          </cell>
          <cell r="C2519" t="str">
            <v>u</v>
          </cell>
          <cell r="D2519">
            <v>1</v>
          </cell>
          <cell r="E2519">
            <v>797.73</v>
          </cell>
        </row>
        <row r="2520">
          <cell r="A2520">
            <v>6568</v>
          </cell>
          <cell r="B2520" t="str">
            <v>Tablero de distribución 200 A</v>
          </cell>
          <cell r="C2520" t="str">
            <v>u</v>
          </cell>
          <cell r="D2520">
            <v>1</v>
          </cell>
          <cell r="E2520">
            <v>797.73</v>
          </cell>
        </row>
        <row r="2521">
          <cell r="A2521">
            <v>6569</v>
          </cell>
          <cell r="B2521" t="str">
            <v>Breaker caja moldeada 3P, regulable de 750A</v>
          </cell>
          <cell r="C2521" t="str">
            <v>u</v>
          </cell>
          <cell r="D2521">
            <v>1</v>
          </cell>
          <cell r="E2521">
            <v>1883.1</v>
          </cell>
        </row>
        <row r="2522">
          <cell r="A2522">
            <v>6570</v>
          </cell>
          <cell r="B2522" t="str">
            <v>Tablero de distribución de 600 A</v>
          </cell>
          <cell r="C2522" t="str">
            <v>u</v>
          </cell>
          <cell r="D2522">
            <v>1</v>
          </cell>
          <cell r="E2522">
            <v>964.43</v>
          </cell>
        </row>
        <row r="2523">
          <cell r="A2523">
            <v>6571</v>
          </cell>
          <cell r="B2523" t="str">
            <v>Tablero de distribución de 800 A</v>
          </cell>
          <cell r="C2523" t="str">
            <v>u</v>
          </cell>
          <cell r="D2523">
            <v>1</v>
          </cell>
          <cell r="E2523">
            <v>964.43</v>
          </cell>
        </row>
        <row r="2524">
          <cell r="A2524">
            <v>6572</v>
          </cell>
          <cell r="B2524" t="str">
            <v>Tablero de distribución de 1000 A</v>
          </cell>
          <cell r="C2524" t="str">
            <v>u</v>
          </cell>
          <cell r="D2524">
            <v>1</v>
          </cell>
          <cell r="E2524">
            <v>1669.72</v>
          </cell>
        </row>
        <row r="2525">
          <cell r="A2525">
            <v>6573</v>
          </cell>
          <cell r="B2525" t="str">
            <v>Alimentador THHN 2 (3x3/0+2x2/0)AWG</v>
          </cell>
          <cell r="C2525" t="str">
            <v>m</v>
          </cell>
          <cell r="D2525">
            <v>1</v>
          </cell>
          <cell r="E2525">
            <v>186.05</v>
          </cell>
        </row>
        <row r="2526">
          <cell r="A2526">
            <v>6574</v>
          </cell>
          <cell r="B2526" t="str">
            <v>Alimentador THHN 3 (3x3/0+2x2/0)AWG</v>
          </cell>
          <cell r="C2526" t="str">
            <v>m</v>
          </cell>
          <cell r="D2526">
            <v>1</v>
          </cell>
          <cell r="E2526">
            <v>274.61</v>
          </cell>
        </row>
        <row r="2527">
          <cell r="A2527">
            <v>6575</v>
          </cell>
          <cell r="B2527" t="str">
            <v>Acometida con Cable XLPE 25KV con aislamiento para uso subterráneo</v>
          </cell>
          <cell r="C2527" t="str">
            <v>m</v>
          </cell>
          <cell r="D2527">
            <v>1</v>
          </cell>
          <cell r="E2527">
            <v>14.65</v>
          </cell>
        </row>
        <row r="2528">
          <cell r="A2528">
            <v>6576</v>
          </cell>
          <cell r="B2528" t="str">
            <v>Transformador trifásico 250KVA PADMOUNTED 13200 KV / 220 V</v>
          </cell>
          <cell r="C2528" t="str">
            <v>u</v>
          </cell>
          <cell r="D2528">
            <v>1</v>
          </cell>
          <cell r="E2528">
            <v>18372.990000000002</v>
          </cell>
        </row>
        <row r="2529">
          <cell r="A2529">
            <v>6577</v>
          </cell>
          <cell r="B2529" t="str">
            <v>Transformador trifásico 150KVA PADMOUNTED 13200 KV / 220 V</v>
          </cell>
          <cell r="C2529" t="str">
            <v>u</v>
          </cell>
          <cell r="D2529">
            <v>1</v>
          </cell>
          <cell r="E2529">
            <v>16218.65</v>
          </cell>
        </row>
        <row r="2530">
          <cell r="A2530">
            <v>6578</v>
          </cell>
          <cell r="B2530" t="str">
            <v>Alimentador ST-UPS3 y AA THHN (3x4+1x6N+1x6T)AWG EMT 1"</v>
          </cell>
          <cell r="C2530" t="str">
            <v>m</v>
          </cell>
          <cell r="D2530">
            <v>1</v>
          </cell>
          <cell r="E2530">
            <v>25.63</v>
          </cell>
        </row>
        <row r="2531">
          <cell r="A2531">
            <v>6579</v>
          </cell>
          <cell r="B2531" t="str">
            <v>Transformador trifásico  PADMOUNTED 75KVA 380/400/440/480</v>
          </cell>
          <cell r="C2531" t="str">
            <v>u</v>
          </cell>
          <cell r="D2531">
            <v>1</v>
          </cell>
          <cell r="E2531">
            <v>5901.87</v>
          </cell>
        </row>
        <row r="2532">
          <cell r="A2532">
            <v>6580</v>
          </cell>
          <cell r="B2532" t="str">
            <v>Alimentador UPS 3x1/0+1x1/0+1x2 THHN</v>
          </cell>
          <cell r="C2532" t="str">
            <v>m</v>
          </cell>
          <cell r="D2532">
            <v>1</v>
          </cell>
          <cell r="E2532">
            <v>55.27</v>
          </cell>
        </row>
        <row r="2533">
          <cell r="A2533">
            <v>6581</v>
          </cell>
          <cell r="B2533" t="str">
            <v>Alimentador para cortinas de aire 2x12+1x14T  THHN EMT 1/2"</v>
          </cell>
          <cell r="C2533" t="str">
            <v>m</v>
          </cell>
          <cell r="D2533">
            <v>1</v>
          </cell>
          <cell r="E2533">
            <v>4.57</v>
          </cell>
        </row>
        <row r="2534">
          <cell r="A2534">
            <v>6582</v>
          </cell>
          <cell r="B2534" t="str">
            <v>Tablero de distribución con barras 125A</v>
          </cell>
          <cell r="C2534" t="str">
            <v>u</v>
          </cell>
          <cell r="D2534">
            <v>1</v>
          </cell>
          <cell r="E2534">
            <v>818.2</v>
          </cell>
        </row>
        <row r="2535">
          <cell r="A2535">
            <v>6583</v>
          </cell>
          <cell r="B2535" t="str">
            <v>Alimentador TTU 3x6 + 2x8 AWG</v>
          </cell>
          <cell r="C2535" t="str">
            <v>m</v>
          </cell>
          <cell r="D2535">
            <v>1</v>
          </cell>
          <cell r="E2535">
            <v>16.04</v>
          </cell>
        </row>
        <row r="2536">
          <cell r="A2536">
            <v>6584</v>
          </cell>
          <cell r="B2536" t="str">
            <v>Alimentador TTU 3x4 + 2x2 AWG</v>
          </cell>
          <cell r="C2536" t="str">
            <v>m</v>
          </cell>
          <cell r="D2536">
            <v>1</v>
          </cell>
          <cell r="E2536">
            <v>33.049999999999997</v>
          </cell>
        </row>
        <row r="2537">
          <cell r="A2537">
            <v>6585</v>
          </cell>
          <cell r="B2537" t="str">
            <v>Tablero bypass 50 KVA para UPS</v>
          </cell>
          <cell r="C2537" t="str">
            <v>u</v>
          </cell>
          <cell r="D2537">
            <v>1</v>
          </cell>
          <cell r="E2537">
            <v>1851.94</v>
          </cell>
        </row>
        <row r="2538">
          <cell r="A2538">
            <v>6586</v>
          </cell>
          <cell r="B2538" t="str">
            <v>Generador trifásico 220V/127V 75KVA</v>
          </cell>
          <cell r="C2538" t="str">
            <v>u</v>
          </cell>
          <cell r="D2538">
            <v>1</v>
          </cell>
          <cell r="E2538">
            <v>29104.95</v>
          </cell>
        </row>
        <row r="2539">
          <cell r="A2539">
            <v>6587</v>
          </cell>
          <cell r="B2539" t="str">
            <v>Alimentador TTU 3x1/0+2x2</v>
          </cell>
          <cell r="C2539" t="str">
            <v>m</v>
          </cell>
          <cell r="D2539">
            <v>1</v>
          </cell>
          <cell r="E2539">
            <v>54.22</v>
          </cell>
        </row>
        <row r="2540">
          <cell r="A2540">
            <v>6588</v>
          </cell>
          <cell r="B2540" t="str">
            <v xml:space="preserve">Alimentador THHN 3x2/0 + 2 x!/0 </v>
          </cell>
          <cell r="C2540" t="str">
            <v xml:space="preserve">m </v>
          </cell>
          <cell r="D2540">
            <v>1</v>
          </cell>
          <cell r="E2540">
            <v>71.31</v>
          </cell>
        </row>
        <row r="2541">
          <cell r="A2541">
            <v>6589</v>
          </cell>
          <cell r="B2541" t="str">
            <v xml:space="preserve">Acometida en baja tensión THHN 2(3x3/0 + 2x2/0 AWG) </v>
          </cell>
          <cell r="C2541" t="str">
            <v xml:space="preserve">m </v>
          </cell>
          <cell r="D2541">
            <v>1</v>
          </cell>
          <cell r="E2541">
            <v>172.83</v>
          </cell>
        </row>
        <row r="2542">
          <cell r="A2542">
            <v>6590</v>
          </cell>
          <cell r="B2542" t="str">
            <v xml:space="preserve">Acometida en baja tensión THHN 2(3x2/0 + 2x1/0 AWG) </v>
          </cell>
          <cell r="C2542" t="str">
            <v>m</v>
          </cell>
          <cell r="D2542">
            <v>1</v>
          </cell>
          <cell r="E2542">
            <v>137.12</v>
          </cell>
        </row>
        <row r="2543">
          <cell r="A2543">
            <v>6591</v>
          </cell>
          <cell r="B2543" t="str">
            <v>Tablero de distribución de 400 A</v>
          </cell>
          <cell r="C2543" t="str">
            <v>U</v>
          </cell>
          <cell r="D2543">
            <v>1</v>
          </cell>
          <cell r="E2543">
            <v>884.93</v>
          </cell>
        </row>
        <row r="2544">
          <cell r="A2544">
            <v>6592</v>
          </cell>
          <cell r="B2544" t="str">
            <v>Tablero de transferencia automática de 75 KVA</v>
          </cell>
          <cell r="C2544" t="str">
            <v>u</v>
          </cell>
          <cell r="D2544">
            <v>1</v>
          </cell>
          <cell r="E2544">
            <v>6298.76</v>
          </cell>
        </row>
        <row r="2545">
          <cell r="A2545">
            <v>6593</v>
          </cell>
          <cell r="B2545" t="str">
            <v>Transformador trifásico 125KVA PADMOUNTED 13200 KV / 220 V</v>
          </cell>
          <cell r="C2545" t="str">
            <v>u</v>
          </cell>
          <cell r="D2545">
            <v>1</v>
          </cell>
          <cell r="E2545">
            <v>14638.79</v>
          </cell>
        </row>
        <row r="2546">
          <cell r="A2546">
            <v>6594</v>
          </cell>
          <cell r="B2546" t="str">
            <v>Alimentador 2#6 + 1#10 pvc 1"</v>
          </cell>
          <cell r="C2546" t="str">
            <v>m</v>
          </cell>
          <cell r="D2546">
            <v>1</v>
          </cell>
          <cell r="E2546">
            <v>10.49</v>
          </cell>
        </row>
        <row r="2547">
          <cell r="A2547">
            <v>6595</v>
          </cell>
          <cell r="B2547" t="str">
            <v xml:space="preserve">Alimentador THHN 3x12 </v>
          </cell>
          <cell r="C2547" t="str">
            <v>m</v>
          </cell>
          <cell r="D2547">
            <v>1</v>
          </cell>
          <cell r="E2547">
            <v>5.69</v>
          </cell>
        </row>
        <row r="2548">
          <cell r="A2548">
            <v>6596</v>
          </cell>
          <cell r="B2548" t="str">
            <v>Manguera de 1"</v>
          </cell>
          <cell r="C2548" t="str">
            <v>m</v>
          </cell>
          <cell r="D2548">
            <v>1</v>
          </cell>
          <cell r="E2548">
            <v>1.1000000000000001</v>
          </cell>
        </row>
        <row r="2549">
          <cell r="A2549">
            <v>6597</v>
          </cell>
          <cell r="B2549" t="str">
            <v>Tomacorriente normal polarizado GFCI</v>
          </cell>
          <cell r="C2549" t="str">
            <v>u</v>
          </cell>
          <cell r="D2549">
            <v>1</v>
          </cell>
          <cell r="E2549">
            <v>32.18</v>
          </cell>
        </row>
        <row r="2550">
          <cell r="A2550">
            <v>6598</v>
          </cell>
          <cell r="B2550" t="str">
            <v>Lámpara fluorescente T5 56W HO</v>
          </cell>
          <cell r="C2550" t="str">
            <v>u</v>
          </cell>
          <cell r="D2550">
            <v>1</v>
          </cell>
          <cell r="E2550">
            <v>151.47</v>
          </cell>
        </row>
        <row r="2551">
          <cell r="A2551">
            <v>6599</v>
          </cell>
          <cell r="B2551" t="str">
            <v>Conmutador 4 vías</v>
          </cell>
          <cell r="C2551" t="str">
            <v>u</v>
          </cell>
          <cell r="D2551">
            <v>1</v>
          </cell>
          <cell r="E2551">
            <v>24.82</v>
          </cell>
        </row>
        <row r="2552">
          <cell r="A2552">
            <v>6600</v>
          </cell>
          <cell r="B2552" t="str">
            <v>Tablero de Bypass  con selector de 50A un polo</v>
          </cell>
          <cell r="C2552" t="str">
            <v>u</v>
          </cell>
          <cell r="D2552">
            <v>1</v>
          </cell>
          <cell r="E2552">
            <v>316.48</v>
          </cell>
        </row>
        <row r="2553">
          <cell r="A2553">
            <v>6601</v>
          </cell>
          <cell r="B2553" t="str">
            <v>Caja de revisión de 60x60 eléctrico con tapa y cerco metálico</v>
          </cell>
          <cell r="C2553" t="str">
            <v>u</v>
          </cell>
          <cell r="D2553">
            <v>1</v>
          </cell>
          <cell r="E2553">
            <v>96.3</v>
          </cell>
        </row>
        <row r="2554">
          <cell r="A2554">
            <v>6602</v>
          </cell>
          <cell r="B2554" t="str">
            <v>Lampara de piso tipo LED 6w ip-68</v>
          </cell>
          <cell r="C2554" t="str">
            <v>u</v>
          </cell>
          <cell r="D2554">
            <v>1</v>
          </cell>
          <cell r="E2554">
            <v>83.67</v>
          </cell>
        </row>
        <row r="2555">
          <cell r="A2555">
            <v>6603</v>
          </cell>
          <cell r="B2555" t="str">
            <v>Acometida 2x#12+1x#14T  THHN tubería EMT 3/4</v>
          </cell>
          <cell r="C2555" t="str">
            <v>m</v>
          </cell>
          <cell r="D2555">
            <v>1</v>
          </cell>
          <cell r="E2555">
            <v>5.1100000000000003</v>
          </cell>
        </row>
        <row r="2556">
          <cell r="A2556">
            <v>6604</v>
          </cell>
          <cell r="B2556" t="str">
            <v>Acometida TTU 3x6 + 2x8 AWG PVC 4"</v>
          </cell>
          <cell r="C2556" t="str">
            <v>m</v>
          </cell>
          <cell r="D2556">
            <v>1</v>
          </cell>
          <cell r="E2556">
            <v>20.68</v>
          </cell>
        </row>
        <row r="2557">
          <cell r="A2557">
            <v>6605</v>
          </cell>
          <cell r="B2557" t="str">
            <v>Acometida 2x#8+1x#10T  THHN tubería EMT 3/4</v>
          </cell>
          <cell r="C2557" t="str">
            <v>m</v>
          </cell>
          <cell r="D2557">
            <v>1</v>
          </cell>
          <cell r="E2557">
            <v>9.0399999999999991</v>
          </cell>
        </row>
        <row r="2558">
          <cell r="A2558">
            <v>6606</v>
          </cell>
          <cell r="B2558" t="str">
            <v>Tablero de distribucion principal con 2breakers de 3P 50A</v>
          </cell>
          <cell r="C2558" t="str">
            <v>u</v>
          </cell>
          <cell r="D2558">
            <v>1</v>
          </cell>
          <cell r="E2558">
            <v>350.01</v>
          </cell>
        </row>
        <row r="2559">
          <cell r="A2559">
            <v>6607</v>
          </cell>
          <cell r="B2559" t="str">
            <v>Acometida TTU 2x8 + 1x8 +1x10 AWG PVC 2"</v>
          </cell>
          <cell r="C2559" t="str">
            <v>m</v>
          </cell>
          <cell r="D2559">
            <v>1</v>
          </cell>
          <cell r="E2559">
            <v>11.86</v>
          </cell>
        </row>
        <row r="2560">
          <cell r="A2560">
            <v>6608</v>
          </cell>
          <cell r="B2560" t="str">
            <v>Acometida en BT 3#2TTU</v>
          </cell>
          <cell r="C2560" t="str">
            <v>m</v>
          </cell>
          <cell r="D2560">
            <v>1</v>
          </cell>
          <cell r="E2560">
            <v>25.19</v>
          </cell>
        </row>
        <row r="2561">
          <cell r="A2561">
            <v>6609</v>
          </cell>
          <cell r="B2561" t="str">
            <v xml:space="preserve">Boquilla de baquelita y foco ahorrador </v>
          </cell>
          <cell r="C2561" t="str">
            <v>u</v>
          </cell>
          <cell r="D2561">
            <v>1</v>
          </cell>
          <cell r="E2561">
            <v>6.57</v>
          </cell>
        </row>
        <row r="2562">
          <cell r="A2562">
            <v>6610</v>
          </cell>
          <cell r="B2562" t="str">
            <v>Manguera negra de 2" 6ATM de presion</v>
          </cell>
          <cell r="C2562" t="str">
            <v>u</v>
          </cell>
          <cell r="D2562">
            <v>1</v>
          </cell>
          <cell r="E2562">
            <v>5.17</v>
          </cell>
        </row>
        <row r="2563">
          <cell r="A2563">
            <v>6611</v>
          </cell>
          <cell r="B2563" t="str">
            <v>Alimentador SUPERFLEX (2x8+1x8+1x8) AWG</v>
          </cell>
          <cell r="C2563" t="str">
            <v>m</v>
          </cell>
          <cell r="D2563">
            <v>1</v>
          </cell>
          <cell r="E2563">
            <v>8.2799999999999994</v>
          </cell>
        </row>
        <row r="2564">
          <cell r="A2564">
            <v>6612</v>
          </cell>
          <cell r="B2564" t="str">
            <v>Canalizacion con 6 tuberias PVC tipo TDP de 4"</v>
          </cell>
          <cell r="C2564" t="str">
            <v>m</v>
          </cell>
          <cell r="D2564">
            <v>1</v>
          </cell>
          <cell r="E2564">
            <v>34.22</v>
          </cell>
        </row>
        <row r="2565">
          <cell r="A2565">
            <v>6613</v>
          </cell>
          <cell r="B2565" t="str">
            <v>Canalizacion con 3 tuberias PVC tipo TDP de 4"</v>
          </cell>
          <cell r="C2565" t="str">
            <v>m</v>
          </cell>
          <cell r="D2565">
            <v>1</v>
          </cell>
          <cell r="E2565">
            <v>18.22</v>
          </cell>
        </row>
        <row r="2566">
          <cell r="A2566">
            <v>6614</v>
          </cell>
          <cell r="B2566" t="str">
            <v>Canalizacion con 5 tuberias PVC tipo TDP de 2"</v>
          </cell>
          <cell r="C2566" t="str">
            <v>m</v>
          </cell>
          <cell r="D2566">
            <v>1</v>
          </cell>
          <cell r="E2566">
            <v>29.45</v>
          </cell>
        </row>
        <row r="2567">
          <cell r="A2567">
            <v>6615</v>
          </cell>
          <cell r="B2567" t="str">
            <v>Canalizacion con 4 tuberias PVC tipo TDP de 2"</v>
          </cell>
          <cell r="C2567" t="str">
            <v>m</v>
          </cell>
          <cell r="D2567">
            <v>1</v>
          </cell>
          <cell r="E2567">
            <v>24.68</v>
          </cell>
        </row>
        <row r="2568">
          <cell r="A2568">
            <v>6616</v>
          </cell>
          <cell r="B2568" t="str">
            <v>Canalizacion con 2 tuberias PVC tipo TDP de 2"</v>
          </cell>
          <cell r="C2568" t="str">
            <v>m</v>
          </cell>
          <cell r="D2568">
            <v>1</v>
          </cell>
          <cell r="E2568">
            <v>10.25</v>
          </cell>
        </row>
        <row r="2569">
          <cell r="A2569">
            <v>6617</v>
          </cell>
          <cell r="B2569" t="str">
            <v>Breaker MCCB trifásico regulable 800-1000A</v>
          </cell>
          <cell r="C2569" t="str">
            <v>u</v>
          </cell>
          <cell r="D2569">
            <v>1</v>
          </cell>
          <cell r="E2569">
            <v>1899.83</v>
          </cell>
        </row>
        <row r="2570">
          <cell r="A2570">
            <v>6618</v>
          </cell>
          <cell r="B2570" t="str">
            <v>Bandeja tipo escalerilla galavanizada 300x100mm incluye tapa y accesorios</v>
          </cell>
          <cell r="C2570" t="str">
            <v>m</v>
          </cell>
          <cell r="D2570">
            <v>1</v>
          </cell>
          <cell r="E2570">
            <v>28.57</v>
          </cell>
        </row>
        <row r="2571">
          <cell r="A2571">
            <v>6619</v>
          </cell>
          <cell r="B2571" t="str">
            <v>Modulo de 4tomacorrientes dobles polarizados grado hospital</v>
          </cell>
          <cell r="C2571" t="str">
            <v>m</v>
          </cell>
          <cell r="D2571">
            <v>1</v>
          </cell>
          <cell r="E2571">
            <v>34.4</v>
          </cell>
        </row>
        <row r="2572">
          <cell r="A2572">
            <v>6620</v>
          </cell>
          <cell r="B2572" t="str">
            <v>Conmutador 3 vías simple 15A/120v</v>
          </cell>
          <cell r="C2572" t="str">
            <v>u</v>
          </cell>
          <cell r="D2572">
            <v>1</v>
          </cell>
          <cell r="E2572">
            <v>22.26</v>
          </cell>
        </row>
        <row r="2573">
          <cell r="A2573">
            <v>6621</v>
          </cell>
          <cell r="B2573" t="str">
            <v>Luminaria ornamental para piso 1x70w-220v IP 68</v>
          </cell>
          <cell r="C2573" t="str">
            <v>u</v>
          </cell>
          <cell r="D2573">
            <v>1</v>
          </cell>
          <cell r="E2573">
            <v>122.16</v>
          </cell>
        </row>
        <row r="2574">
          <cell r="A2574">
            <v>6622</v>
          </cell>
          <cell r="B2574" t="str">
            <v>Luminaria de alumbrado publico 1x250w-220v sodio-brazo decorativo</v>
          </cell>
          <cell r="C2574" t="str">
            <v>u</v>
          </cell>
          <cell r="D2574">
            <v>1</v>
          </cell>
          <cell r="E2574">
            <v>468</v>
          </cell>
        </row>
        <row r="2575">
          <cell r="A2575">
            <v>6623</v>
          </cell>
          <cell r="B2575" t="str">
            <v xml:space="preserve">Pararrayos ionico </v>
          </cell>
          <cell r="C2575" t="str">
            <v>u</v>
          </cell>
          <cell r="D2575">
            <v>1</v>
          </cell>
          <cell r="E2575">
            <v>3345.77</v>
          </cell>
        </row>
        <row r="2576">
          <cell r="A2576">
            <v>6624</v>
          </cell>
          <cell r="B2576" t="str">
            <v>Manguera negra de 3/4"</v>
          </cell>
          <cell r="C2576" t="str">
            <v>m</v>
          </cell>
          <cell r="D2576">
            <v>1</v>
          </cell>
          <cell r="E2576">
            <v>0.92</v>
          </cell>
        </row>
        <row r="2577">
          <cell r="A2577">
            <v>6625</v>
          </cell>
          <cell r="B2577" t="str">
            <v>Superflex 5(3x4/0+1x4/0)+2(1x4/0)</v>
          </cell>
          <cell r="C2577" t="str">
            <v>m</v>
          </cell>
          <cell r="D2577">
            <v>1</v>
          </cell>
          <cell r="E2577">
            <v>550.48</v>
          </cell>
        </row>
        <row r="2578">
          <cell r="A2578">
            <v>6626</v>
          </cell>
          <cell r="B2578" t="str">
            <v>Alimentador THHN (3x6+1x6+1x10)AWG</v>
          </cell>
          <cell r="C2578" t="str">
            <v>m</v>
          </cell>
          <cell r="D2578">
            <v>1</v>
          </cell>
          <cell r="E2578">
            <v>16.149999999999999</v>
          </cell>
        </row>
        <row r="2579">
          <cell r="A2579">
            <v>6627</v>
          </cell>
          <cell r="B2579" t="str">
            <v>Alimentador THHN (3x4+1x4+1x8)AWG</v>
          </cell>
          <cell r="C2579" t="str">
            <v>m</v>
          </cell>
          <cell r="D2579">
            <v>1</v>
          </cell>
          <cell r="E2579">
            <v>23.7</v>
          </cell>
        </row>
        <row r="2580">
          <cell r="A2580">
            <v>6628</v>
          </cell>
          <cell r="B2580" t="str">
            <v>Alimentador THHN (3x8+1x8+1x12)AWG</v>
          </cell>
          <cell r="C2580" t="str">
            <v>m</v>
          </cell>
          <cell r="D2580">
            <v>1</v>
          </cell>
          <cell r="E2580">
            <v>10.53</v>
          </cell>
        </row>
        <row r="2581">
          <cell r="A2581">
            <v>6629</v>
          </cell>
          <cell r="B2581" t="str">
            <v>Superflex (3x1/0+1x1/0)+(1x4)AWG</v>
          </cell>
          <cell r="C2581" t="str">
            <v>m</v>
          </cell>
          <cell r="D2581">
            <v>1</v>
          </cell>
          <cell r="E2581">
            <v>60.24</v>
          </cell>
        </row>
        <row r="2582">
          <cell r="A2582">
            <v>6630</v>
          </cell>
          <cell r="B2582" t="str">
            <v>Superflex (3x2+1x2)+(1x6)AWG</v>
          </cell>
          <cell r="C2582" t="str">
            <v>m</v>
          </cell>
          <cell r="D2582">
            <v>1</v>
          </cell>
          <cell r="E2582">
            <v>34.47</v>
          </cell>
        </row>
        <row r="2583">
          <cell r="A2583">
            <v>6631</v>
          </cell>
          <cell r="B2583" t="str">
            <v>Superflex 2(3x2/0)+(1x2/0)AWG</v>
          </cell>
          <cell r="C2583" t="str">
            <v>m</v>
          </cell>
          <cell r="D2583">
            <v>1</v>
          </cell>
          <cell r="E2583">
            <v>114.43</v>
          </cell>
        </row>
        <row r="2584">
          <cell r="A2584">
            <v>6632</v>
          </cell>
          <cell r="B2584" t="str">
            <v>Superflex 2(3x3/0)+(1x3/0)AWG</v>
          </cell>
          <cell r="C2584" t="str">
            <v>m</v>
          </cell>
          <cell r="D2584">
            <v>1</v>
          </cell>
          <cell r="E2584">
            <v>145.68</v>
          </cell>
        </row>
        <row r="2585">
          <cell r="A2585">
            <v>6633</v>
          </cell>
          <cell r="B2585" t="str">
            <v>Alimentador THHn FLEX (3x4+1x6)AWG</v>
          </cell>
          <cell r="C2585" t="str">
            <v>m</v>
          </cell>
          <cell r="D2585">
            <v>1</v>
          </cell>
          <cell r="E2585">
            <v>20.8</v>
          </cell>
        </row>
        <row r="2586">
          <cell r="A2586">
            <v>6634</v>
          </cell>
          <cell r="B2586" t="str">
            <v>Alimentador THHn FLEX (3x6+1x8)AWG</v>
          </cell>
          <cell r="C2586" t="str">
            <v>m</v>
          </cell>
          <cell r="D2586">
            <v>1</v>
          </cell>
          <cell r="E2586">
            <v>14.44</v>
          </cell>
        </row>
        <row r="2587">
          <cell r="A2587">
            <v>6635</v>
          </cell>
          <cell r="B2587" t="str">
            <v>Alimentador THHn FLEX (3x10+1x12)AWG</v>
          </cell>
          <cell r="C2587" t="str">
            <v>m</v>
          </cell>
          <cell r="D2587">
            <v>1</v>
          </cell>
          <cell r="E2587">
            <v>6.51</v>
          </cell>
        </row>
        <row r="2588">
          <cell r="A2588">
            <v>6636</v>
          </cell>
          <cell r="B2588" t="str">
            <v>Alimentador THHn FLEX (3x8+1x10)AWG</v>
          </cell>
          <cell r="C2588" t="str">
            <v>m</v>
          </cell>
          <cell r="D2588">
            <v>1</v>
          </cell>
          <cell r="E2588">
            <v>9.4</v>
          </cell>
        </row>
        <row r="2589">
          <cell r="A2589">
            <v>6637</v>
          </cell>
          <cell r="B2589" t="str">
            <v>Alimentador THHn FLEX (2x10+1x12)AWG</v>
          </cell>
          <cell r="C2589" t="str">
            <v>m</v>
          </cell>
          <cell r="D2589">
            <v>1</v>
          </cell>
          <cell r="E2589">
            <v>5.34</v>
          </cell>
        </row>
        <row r="2590">
          <cell r="A2590">
            <v>6638</v>
          </cell>
          <cell r="B2590" t="str">
            <v>Superflex 4(3x4/0+1x4/0)+2(1x4/0)</v>
          </cell>
          <cell r="C2590" t="str">
            <v>m</v>
          </cell>
          <cell r="D2590">
            <v>1</v>
          </cell>
          <cell r="E2590">
            <v>452.28</v>
          </cell>
        </row>
        <row r="2591">
          <cell r="A2591">
            <v>6639</v>
          </cell>
          <cell r="B2591" t="str">
            <v>Canalizacion con 3 tuberias PVC tipo TDP de 2"</v>
          </cell>
          <cell r="C2591" t="str">
            <v>m</v>
          </cell>
          <cell r="D2591">
            <v>1</v>
          </cell>
          <cell r="E2591">
            <v>12.8</v>
          </cell>
        </row>
        <row r="2592">
          <cell r="A2592">
            <v>6640</v>
          </cell>
          <cell r="B2592" t="str">
            <v>Celda de proteccion principal</v>
          </cell>
          <cell r="C2592" t="str">
            <v>u</v>
          </cell>
          <cell r="D2592">
            <v>1</v>
          </cell>
          <cell r="E2592">
            <v>9081.06</v>
          </cell>
        </row>
        <row r="2593">
          <cell r="A2593">
            <v>6641</v>
          </cell>
          <cell r="B2593" t="str">
            <v>Celda de medicion</v>
          </cell>
          <cell r="C2593" t="str">
            <v>u</v>
          </cell>
          <cell r="D2593">
            <v>1</v>
          </cell>
          <cell r="E2593">
            <v>16324.49</v>
          </cell>
        </row>
        <row r="2594">
          <cell r="A2594">
            <v>6642</v>
          </cell>
          <cell r="B2594" t="str">
            <v>Celda de remonte</v>
          </cell>
          <cell r="C2594" t="str">
            <v>u</v>
          </cell>
          <cell r="D2594">
            <v>1</v>
          </cell>
          <cell r="E2594">
            <v>852.93</v>
          </cell>
        </row>
        <row r="2595">
          <cell r="A2595">
            <v>6643</v>
          </cell>
          <cell r="B2595" t="str">
            <v>Celda de proteccion C1 y C2</v>
          </cell>
          <cell r="C2595" t="str">
            <v>u</v>
          </cell>
          <cell r="D2595">
            <v>1</v>
          </cell>
          <cell r="E2595">
            <v>8888.7800000000007</v>
          </cell>
        </row>
        <row r="2596">
          <cell r="A2596">
            <v>6644</v>
          </cell>
          <cell r="B2596" t="str">
            <v>Poste de polimero 12m de largo deflexion &lt;5%</v>
          </cell>
          <cell r="C2596" t="str">
            <v>u</v>
          </cell>
          <cell r="D2596">
            <v>1</v>
          </cell>
          <cell r="E2596">
            <v>724.82</v>
          </cell>
        </row>
        <row r="2597">
          <cell r="A2597">
            <v>6645</v>
          </cell>
          <cell r="B2597" t="str">
            <v>Brazo metalico (HN) de 1 luminaria con revestimiento epoxico</v>
          </cell>
          <cell r="C2597" t="str">
            <v>u</v>
          </cell>
          <cell r="D2597">
            <v>1</v>
          </cell>
          <cell r="E2597">
            <v>62.17</v>
          </cell>
        </row>
        <row r="2598">
          <cell r="A2598">
            <v>6646</v>
          </cell>
          <cell r="B2598" t="str">
            <v>Luminaria de alumbrado publico 1x400w-220v sodio-brazo decorativo</v>
          </cell>
          <cell r="C2598" t="str">
            <v>u</v>
          </cell>
          <cell r="D2598">
            <v>1</v>
          </cell>
          <cell r="E2598">
            <v>522.77</v>
          </cell>
        </row>
        <row r="2599">
          <cell r="A2599">
            <v>6647</v>
          </cell>
          <cell r="B2599" t="str">
            <v>Canalizacion con 4 tuberias PVC tipo TDP de 4"</v>
          </cell>
          <cell r="C2599" t="str">
            <v>m</v>
          </cell>
          <cell r="D2599">
            <v>1</v>
          </cell>
          <cell r="E2599">
            <v>23.82</v>
          </cell>
        </row>
        <row r="2600">
          <cell r="A2600">
            <v>6648</v>
          </cell>
          <cell r="B2600" t="str">
            <v>Alimentador 3#2 XLP+1#6 +1#10 THHN INCLUYE CAJA PORTAFUSIBLES</v>
          </cell>
          <cell r="C2600" t="str">
            <v>m</v>
          </cell>
          <cell r="D2600">
            <v>1</v>
          </cell>
          <cell r="E2600">
            <v>57.92</v>
          </cell>
        </row>
        <row r="2601">
          <cell r="A2601">
            <v>6649</v>
          </cell>
          <cell r="B2601" t="str">
            <v>Alimentador 3#2 XLP+1#6 +1#10 THHN INCLUYE SIN CAJA PORTAFUSIBLES</v>
          </cell>
          <cell r="C2601" t="str">
            <v>m</v>
          </cell>
          <cell r="D2601">
            <v>1</v>
          </cell>
          <cell r="E2601">
            <v>77.66</v>
          </cell>
        </row>
        <row r="2602">
          <cell r="A2602">
            <v>6650</v>
          </cell>
          <cell r="B2602" t="str">
            <v>Acometida 4(3#500MCM+1#350MCM) THHN</v>
          </cell>
          <cell r="C2602" t="str">
            <v>m</v>
          </cell>
          <cell r="D2602">
            <v>1</v>
          </cell>
          <cell r="E2602">
            <v>845.82</v>
          </cell>
        </row>
        <row r="2603">
          <cell r="A2603">
            <v>6651</v>
          </cell>
          <cell r="B2603" t="str">
            <v>Acometida 2(3#2/0+1#1/0 WAG THHN)</v>
          </cell>
          <cell r="C2603" t="str">
            <v>m</v>
          </cell>
          <cell r="D2603">
            <v>1</v>
          </cell>
          <cell r="E2603">
            <v>113.25</v>
          </cell>
        </row>
        <row r="2604">
          <cell r="A2604">
            <v>6652</v>
          </cell>
          <cell r="B2604" t="str">
            <v>Parrilla galvanizada con tapa de 50x10cm</v>
          </cell>
          <cell r="C2604" t="str">
            <v>m</v>
          </cell>
          <cell r="D2604">
            <v>1</v>
          </cell>
          <cell r="E2604">
            <v>31.28</v>
          </cell>
        </row>
        <row r="2605">
          <cell r="A2605">
            <v>6653</v>
          </cell>
          <cell r="B2605" t="str">
            <v>Parrilla galvanizada con tapa de 15x10cm</v>
          </cell>
          <cell r="C2605" t="str">
            <v>m</v>
          </cell>
          <cell r="D2605">
            <v>1</v>
          </cell>
          <cell r="E2605">
            <v>31.68</v>
          </cell>
        </row>
        <row r="2606">
          <cell r="A2606">
            <v>6654</v>
          </cell>
          <cell r="B2606" t="str">
            <v>Canaleta galvanizada con tapa de 40x10cm</v>
          </cell>
          <cell r="C2606" t="str">
            <v>m</v>
          </cell>
          <cell r="D2606">
            <v>1</v>
          </cell>
          <cell r="E2606">
            <v>24.62</v>
          </cell>
        </row>
        <row r="2607">
          <cell r="A2607">
            <v>6655</v>
          </cell>
          <cell r="B2607" t="str">
            <v>Interruptor caja moldeada 275A</v>
          </cell>
          <cell r="C2607" t="str">
            <v>u</v>
          </cell>
          <cell r="D2607">
            <v>1</v>
          </cell>
          <cell r="E2607">
            <v>847.02</v>
          </cell>
        </row>
        <row r="2608">
          <cell r="A2608">
            <v>6656</v>
          </cell>
          <cell r="B2608" t="str">
            <v>Alimentador TTU 3x4+2x6</v>
          </cell>
          <cell r="C2608" t="str">
            <v>m</v>
          </cell>
          <cell r="D2608">
            <v>1</v>
          </cell>
          <cell r="E2608">
            <v>22.78</v>
          </cell>
        </row>
        <row r="2609">
          <cell r="A2609">
            <v>6657</v>
          </cell>
          <cell r="B2609" t="str">
            <v>ACOMETIDA TTU (2X2+1X2+1X4)</v>
          </cell>
          <cell r="C2609" t="str">
            <v>m</v>
          </cell>
          <cell r="D2609">
            <v>1</v>
          </cell>
          <cell r="E2609">
            <v>30.34</v>
          </cell>
        </row>
        <row r="2610">
          <cell r="A2610">
            <v>6658</v>
          </cell>
          <cell r="B2610" t="str">
            <v>ALIMENTADOR TTU 3X8+2X10</v>
          </cell>
          <cell r="C2610" t="str">
            <v>m</v>
          </cell>
          <cell r="D2610">
            <v>1</v>
          </cell>
          <cell r="E2610">
            <v>10.53</v>
          </cell>
        </row>
        <row r="2611">
          <cell r="A2611">
            <v>6659</v>
          </cell>
          <cell r="B2611" t="str">
            <v>Alimentador TTU 2x4+1x4+1x6 AWG</v>
          </cell>
          <cell r="C2611" t="str">
            <v>m</v>
          </cell>
          <cell r="D2611">
            <v>1</v>
          </cell>
          <cell r="E2611">
            <v>19.809999999999999</v>
          </cell>
        </row>
        <row r="2612">
          <cell r="A2612">
            <v>6660</v>
          </cell>
          <cell r="B2612" t="str">
            <v>Tomacorriente bifásico polarizado 30A 250V</v>
          </cell>
          <cell r="C2612" t="str">
            <v>u</v>
          </cell>
          <cell r="D2612">
            <v>1</v>
          </cell>
          <cell r="E2612">
            <v>29.69</v>
          </cell>
        </row>
        <row r="2613">
          <cell r="A2613">
            <v>6661</v>
          </cell>
          <cell r="B2613" t="str">
            <v>Acometida en baja tension THHN 2(3x3/0+2x2/0)AWG</v>
          </cell>
          <cell r="C2613" t="str">
            <v>m</v>
          </cell>
          <cell r="D2613">
            <v>1</v>
          </cell>
          <cell r="E2613">
            <v>171.59</v>
          </cell>
        </row>
        <row r="2614">
          <cell r="A2614">
            <v>6662</v>
          </cell>
          <cell r="B2614" t="str">
            <v>Acometida en baja tension THHN 3(3x3/0+2x2/0)AWG</v>
          </cell>
          <cell r="C2614" t="str">
            <v>m</v>
          </cell>
          <cell r="D2614">
            <v>1</v>
          </cell>
          <cell r="E2614">
            <v>255.3</v>
          </cell>
        </row>
        <row r="2615">
          <cell r="A2615">
            <v>6663</v>
          </cell>
          <cell r="B2615" t="str">
            <v>Breaker caja moldeada 3P 700A</v>
          </cell>
          <cell r="C2615" t="str">
            <v>u</v>
          </cell>
          <cell r="D2615">
            <v>1</v>
          </cell>
          <cell r="E2615">
            <v>1024.23</v>
          </cell>
        </row>
        <row r="2616">
          <cell r="A2616">
            <v>6664</v>
          </cell>
          <cell r="B2616" t="str">
            <v xml:space="preserve">Alimentador THHN 2(3x4/0+2x3/0)AWG </v>
          </cell>
          <cell r="C2616" t="str">
            <v>m</v>
          </cell>
          <cell r="D2616">
            <v>1</v>
          </cell>
          <cell r="E2616">
            <v>204.59</v>
          </cell>
        </row>
        <row r="2617">
          <cell r="A2617">
            <v>6665</v>
          </cell>
          <cell r="B2617" t="str">
            <v>Alimentador  2(3x2+2x4) THHN</v>
          </cell>
          <cell r="C2617" t="str">
            <v>m</v>
          </cell>
          <cell r="D2617">
            <v>1</v>
          </cell>
          <cell r="E2617">
            <v>63.67</v>
          </cell>
        </row>
        <row r="2618">
          <cell r="A2618">
            <v>6666</v>
          </cell>
          <cell r="B2618" t="str">
            <v>Alimentador (3x2/0+2x1/0)THHN</v>
          </cell>
          <cell r="C2618" t="str">
            <v>m</v>
          </cell>
          <cell r="D2618">
            <v>1</v>
          </cell>
          <cell r="E2618">
            <v>69.150000000000006</v>
          </cell>
        </row>
        <row r="2619">
          <cell r="A2619">
            <v>6667</v>
          </cell>
          <cell r="B2619" t="str">
            <v>Alimentador 3x10+2x12 THHN</v>
          </cell>
          <cell r="C2619" t="str">
            <v>m</v>
          </cell>
          <cell r="D2619">
            <v>1</v>
          </cell>
          <cell r="E2619">
            <v>5.93</v>
          </cell>
        </row>
        <row r="2620">
          <cell r="A2620">
            <v>6668</v>
          </cell>
          <cell r="B2620" t="str">
            <v>Alimentador 3x6+2x8 THHN</v>
          </cell>
          <cell r="C2620" t="str">
            <v>m</v>
          </cell>
          <cell r="D2620">
            <v>1</v>
          </cell>
          <cell r="E2620">
            <v>13.81</v>
          </cell>
        </row>
        <row r="2621">
          <cell r="A2621">
            <v>6669</v>
          </cell>
          <cell r="B2621" t="str">
            <v>alimentador (2x4+1x8) PVC 1" THHN</v>
          </cell>
          <cell r="C2621" t="str">
            <v>m</v>
          </cell>
          <cell r="D2621">
            <v>1</v>
          </cell>
          <cell r="E2621">
            <v>12.51</v>
          </cell>
        </row>
        <row r="2622">
          <cell r="A2622">
            <v>6670</v>
          </cell>
          <cell r="B2622" t="str">
            <v>Alimentador THHN FLEX 4(3x4/0+1x4/0+1x2/0)AWG</v>
          </cell>
          <cell r="C2622" t="str">
            <v>m</v>
          </cell>
          <cell r="D2622">
            <v>1</v>
          </cell>
          <cell r="E2622">
            <v>436.73</v>
          </cell>
        </row>
        <row r="2623">
          <cell r="A2623">
            <v>6671</v>
          </cell>
          <cell r="B2623" t="str">
            <v>Alimentador THHN FLEX 2(x3/0+1x3/0+1x1/0)AWG</v>
          </cell>
          <cell r="C2623" t="str">
            <v>m</v>
          </cell>
          <cell r="D2623">
            <v>1</v>
          </cell>
          <cell r="E2623">
            <v>175.97</v>
          </cell>
        </row>
        <row r="2624">
          <cell r="A2624">
            <v>6672</v>
          </cell>
          <cell r="B2624" t="str">
            <v>Alimentador THHN FLEX 2(3x2/0+1x2/0+1x2)AWG</v>
          </cell>
          <cell r="C2624" t="str">
            <v>m</v>
          </cell>
          <cell r="D2624">
            <v>1</v>
          </cell>
          <cell r="E2624">
            <v>135.61000000000001</v>
          </cell>
        </row>
        <row r="2625">
          <cell r="A2625">
            <v>6673</v>
          </cell>
          <cell r="B2625" t="str">
            <v>Alimentador THHN FLEX (3x2/0+1x2/0+1x2)AWG</v>
          </cell>
          <cell r="C2625" t="str">
            <v>m</v>
          </cell>
          <cell r="D2625">
            <v>1</v>
          </cell>
          <cell r="E2625">
            <v>69.239999999999995</v>
          </cell>
        </row>
        <row r="2626">
          <cell r="A2626">
            <v>6674</v>
          </cell>
          <cell r="B2626" t="str">
            <v>Alimentador THHN FLEX (3x1/0+1x1/0+1x2)AWG</v>
          </cell>
          <cell r="C2626" t="str">
            <v>m</v>
          </cell>
          <cell r="D2626">
            <v>1</v>
          </cell>
          <cell r="E2626">
            <v>57.49</v>
          </cell>
        </row>
        <row r="2627">
          <cell r="A2627">
            <v>6675</v>
          </cell>
          <cell r="B2627" t="str">
            <v>Alimentador THHN FLEX (3x4+1x4+1x2)AWG</v>
          </cell>
          <cell r="C2627" t="str">
            <v>m</v>
          </cell>
          <cell r="D2627">
            <v>1</v>
          </cell>
          <cell r="E2627">
            <v>30.05</v>
          </cell>
        </row>
        <row r="2628">
          <cell r="A2628">
            <v>6676</v>
          </cell>
          <cell r="B2628" t="str">
            <v>Alimentador THHN FLEX (3x2+1x2+1x4)AWG</v>
          </cell>
          <cell r="C2628" t="str">
            <v>m</v>
          </cell>
          <cell r="D2628">
            <v>1</v>
          </cell>
          <cell r="E2628">
            <v>38.1</v>
          </cell>
        </row>
        <row r="2629">
          <cell r="A2629">
            <v>6677</v>
          </cell>
          <cell r="B2629" t="str">
            <v>Alimentador THHN FLEX (2x6+1x6+1x8)AWG</v>
          </cell>
          <cell r="C2629" t="str">
            <v>m</v>
          </cell>
          <cell r="D2629">
            <v>1</v>
          </cell>
          <cell r="E2629">
            <v>13.87</v>
          </cell>
        </row>
        <row r="2630">
          <cell r="A2630">
            <v>6678</v>
          </cell>
          <cell r="B2630" t="str">
            <v>Alimentador THHN FLEX (2x8+1x8+1x10)AWG</v>
          </cell>
          <cell r="C2630" t="str">
            <v>m</v>
          </cell>
          <cell r="D2630">
            <v>1</v>
          </cell>
          <cell r="E2630">
            <v>8.67</v>
          </cell>
        </row>
        <row r="2631">
          <cell r="A2631">
            <v>6679</v>
          </cell>
          <cell r="B2631" t="str">
            <v>Alimentador THHN FLEX (2x10+1x10+1x12)AWG</v>
          </cell>
          <cell r="C2631" t="str">
            <v>m</v>
          </cell>
          <cell r="D2631">
            <v>1</v>
          </cell>
          <cell r="E2631">
            <v>4.6399999999999997</v>
          </cell>
        </row>
        <row r="2632">
          <cell r="A2632">
            <v>6680</v>
          </cell>
          <cell r="B2632" t="str">
            <v>Transformador de 300KVA 13,2/220V</v>
          </cell>
          <cell r="C2632" t="str">
            <v>u</v>
          </cell>
          <cell r="D2632">
            <v>1</v>
          </cell>
          <cell r="E2632">
            <v>16287.18</v>
          </cell>
        </row>
        <row r="2633">
          <cell r="A2633">
            <v>6681</v>
          </cell>
          <cell r="B2633" t="str">
            <v>Tablero de distribucion Principal aire acondicionado TDAA con barras para 1200A</v>
          </cell>
          <cell r="C2633" t="str">
            <v>u</v>
          </cell>
          <cell r="D2633">
            <v>1</v>
          </cell>
          <cell r="E2633">
            <v>2272.6</v>
          </cell>
        </row>
        <row r="2634">
          <cell r="A2634">
            <v>6682</v>
          </cell>
          <cell r="B2634" t="str">
            <v>Alimentador THHN FLEX 2(3x4/0+1x4/0+1x2/0)AWG</v>
          </cell>
          <cell r="C2634" t="str">
            <v>m</v>
          </cell>
          <cell r="D2634">
            <v>1</v>
          </cell>
          <cell r="E2634">
            <v>219.57</v>
          </cell>
        </row>
        <row r="2635">
          <cell r="A2635">
            <v>6683</v>
          </cell>
          <cell r="B2635" t="str">
            <v>Alimentador THHN FLEX 2(3x2+1x2+1x4)AWG</v>
          </cell>
          <cell r="C2635" t="str">
            <v>m</v>
          </cell>
          <cell r="D2635">
            <v>1</v>
          </cell>
          <cell r="E2635">
            <v>73.06</v>
          </cell>
        </row>
        <row r="2636">
          <cell r="A2636">
            <v>6684</v>
          </cell>
          <cell r="B2636" t="str">
            <v>Alimentador THHN FLEX (3x4+1x4+1x6)AWG</v>
          </cell>
          <cell r="C2636" t="str">
            <v>m</v>
          </cell>
          <cell r="D2636">
            <v>1</v>
          </cell>
          <cell r="E2636">
            <v>25.48</v>
          </cell>
        </row>
        <row r="2637">
          <cell r="A2637">
            <v>6685</v>
          </cell>
          <cell r="B2637" t="str">
            <v>Alimentador THHN FLEX (3x6+1x6+1x8)AWG</v>
          </cell>
          <cell r="C2637" t="str">
            <v>m</v>
          </cell>
          <cell r="D2637">
            <v>1</v>
          </cell>
          <cell r="E2637">
            <v>16.04</v>
          </cell>
        </row>
        <row r="2638">
          <cell r="A2638">
            <v>6686</v>
          </cell>
          <cell r="B2638" t="str">
            <v>Alimentador THHN FLEX (3x8+1x8+1x10)AWG</v>
          </cell>
          <cell r="C2638" t="str">
            <v>m</v>
          </cell>
          <cell r="D2638">
            <v>1</v>
          </cell>
          <cell r="E2638">
            <v>10.76</v>
          </cell>
        </row>
        <row r="2639">
          <cell r="A2639">
            <v>6687</v>
          </cell>
          <cell r="B2639" t="str">
            <v>Alimentador THHN FLEX (3x6+1x6+1x8)AWG</v>
          </cell>
          <cell r="C2639" t="str">
            <v>m</v>
          </cell>
          <cell r="D2639">
            <v>1</v>
          </cell>
          <cell r="E2639">
            <v>12.8</v>
          </cell>
        </row>
        <row r="2640">
          <cell r="A2640">
            <v>6688</v>
          </cell>
          <cell r="B2640" t="str">
            <v>Alimentador THHN FLEX (3x10+1x10+1x12)AWG</v>
          </cell>
          <cell r="C2640" t="str">
            <v>m</v>
          </cell>
          <cell r="D2640">
            <v>1</v>
          </cell>
          <cell r="E2640">
            <v>7.01</v>
          </cell>
        </row>
        <row r="2641">
          <cell r="A2641">
            <v>6689</v>
          </cell>
          <cell r="B2641" t="str">
            <v>Alimentador THHN FLEX (3x12+1x12+1x14)AWG</v>
          </cell>
          <cell r="C2641" t="str">
            <v>m</v>
          </cell>
          <cell r="D2641">
            <v>1</v>
          </cell>
          <cell r="E2641">
            <v>4.95</v>
          </cell>
        </row>
        <row r="2642">
          <cell r="A2642">
            <v>6690</v>
          </cell>
          <cell r="B2642" t="str">
            <v>Alimentador THHN FLEX (2x10+1x12)AWG</v>
          </cell>
          <cell r="C2642" t="str">
            <v>m</v>
          </cell>
          <cell r="D2642">
            <v>1</v>
          </cell>
          <cell r="E2642">
            <v>3.8</v>
          </cell>
        </row>
        <row r="2643">
          <cell r="A2643">
            <v>6691</v>
          </cell>
          <cell r="B2643" t="str">
            <v>Alimentador THHN FLEX (2x12+1x12)AWG</v>
          </cell>
          <cell r="C2643" t="str">
            <v>m</v>
          </cell>
          <cell r="D2643">
            <v>1</v>
          </cell>
          <cell r="E2643">
            <v>2.94</v>
          </cell>
        </row>
        <row r="2644">
          <cell r="A2644">
            <v>6692</v>
          </cell>
          <cell r="B2644" t="str">
            <v>Alimentador THHN FLEX (2x8)AWG</v>
          </cell>
          <cell r="C2644" t="str">
            <v>m</v>
          </cell>
          <cell r="D2644">
            <v>1</v>
          </cell>
          <cell r="E2644">
            <v>4.54</v>
          </cell>
        </row>
        <row r="2645">
          <cell r="A2645">
            <v>6693</v>
          </cell>
          <cell r="B2645" t="str">
            <v>Malla con 29 varillas puesta a tierra, accesorios y conexiones (malla perimteral)</v>
          </cell>
          <cell r="C2645" t="str">
            <v>u</v>
          </cell>
          <cell r="D2645">
            <v>1</v>
          </cell>
          <cell r="E2645">
            <v>5963.62</v>
          </cell>
        </row>
        <row r="2646">
          <cell r="A2646">
            <v>6694</v>
          </cell>
          <cell r="B2646" t="str">
            <v>Malla puesta a tierra y accesorios(malla para UPS)tres varillas</v>
          </cell>
          <cell r="C2646" t="str">
            <v>u</v>
          </cell>
          <cell r="D2646">
            <v>1</v>
          </cell>
          <cell r="E2646">
            <v>653.54</v>
          </cell>
        </row>
        <row r="2647">
          <cell r="A2647">
            <v>6695</v>
          </cell>
          <cell r="B2647" t="str">
            <v>Malla puesta a tierra y accesorios (malla para parrarrayos) 6varillas</v>
          </cell>
          <cell r="C2647" t="str">
            <v>u</v>
          </cell>
          <cell r="D2647">
            <v>1</v>
          </cell>
          <cell r="E2647">
            <v>1307.0899999999999</v>
          </cell>
        </row>
        <row r="2648">
          <cell r="A2648">
            <v>6696</v>
          </cell>
          <cell r="B2648" t="str">
            <v>SPD de 120KA que cumpla con la norma UL 1449 tercera edicion TIPO 1</v>
          </cell>
          <cell r="C2648" t="str">
            <v>u</v>
          </cell>
          <cell r="D2648">
            <v>1</v>
          </cell>
          <cell r="E2648">
            <v>1867.17</v>
          </cell>
        </row>
        <row r="2649">
          <cell r="A2649">
            <v>6697</v>
          </cell>
          <cell r="B2649" t="str">
            <v>Barras de cobre de 1/4"x3"40cm con aisladores</v>
          </cell>
          <cell r="C2649" t="str">
            <v>u</v>
          </cell>
          <cell r="D2649">
            <v>1</v>
          </cell>
          <cell r="E2649">
            <v>91.66</v>
          </cell>
        </row>
        <row r="2650">
          <cell r="A2650">
            <v>6698</v>
          </cell>
          <cell r="B2650" t="str">
            <v>Breaker enchufable de 3P-16A</v>
          </cell>
          <cell r="C2650" t="str">
            <v>u</v>
          </cell>
          <cell r="D2650">
            <v>1</v>
          </cell>
          <cell r="E2650">
            <v>38.96</v>
          </cell>
        </row>
        <row r="2651">
          <cell r="A2651">
            <v>6699</v>
          </cell>
          <cell r="B2651" t="str">
            <v>Breaker enchufable de 2P-16A</v>
          </cell>
          <cell r="C2651" t="str">
            <v>u</v>
          </cell>
          <cell r="D2651">
            <v>1</v>
          </cell>
          <cell r="E2651">
            <v>26.02</v>
          </cell>
        </row>
        <row r="2652">
          <cell r="A2652">
            <v>6700</v>
          </cell>
          <cell r="B2652" t="str">
            <v>Breaker enchufable de 3P-80A</v>
          </cell>
          <cell r="C2652" t="str">
            <v>u</v>
          </cell>
          <cell r="D2652">
            <v>1</v>
          </cell>
          <cell r="E2652">
            <v>88.65</v>
          </cell>
        </row>
        <row r="2653">
          <cell r="A2653">
            <v>6701</v>
          </cell>
          <cell r="B2653" t="str">
            <v>Bandeja tipo escalerilla galavanizada 600x100mm incluye tapa y accesorios</v>
          </cell>
          <cell r="C2653" t="str">
            <v>u</v>
          </cell>
          <cell r="D2653">
            <v>1</v>
          </cell>
          <cell r="E2653">
            <v>62.44</v>
          </cell>
        </row>
        <row r="2654">
          <cell r="A2654">
            <v>6702</v>
          </cell>
          <cell r="B2654" t="str">
            <v>Bandeja tipo escalerilla galavanizada 400x100mm incluye tapa y accesorios</v>
          </cell>
          <cell r="C2654" t="str">
            <v>u</v>
          </cell>
          <cell r="D2654">
            <v>1</v>
          </cell>
          <cell r="E2654">
            <v>62.27</v>
          </cell>
        </row>
        <row r="2655">
          <cell r="A2655">
            <v>6703</v>
          </cell>
          <cell r="B2655" t="str">
            <v>Grupo electrógeno de 300KW trifasico 240V 60HZ incluye tablero de transferencia automatica y malla a tierra</v>
          </cell>
          <cell r="C2655" t="str">
            <v>u</v>
          </cell>
          <cell r="D2655">
            <v>1</v>
          </cell>
          <cell r="E2655">
            <v>99564.58</v>
          </cell>
        </row>
        <row r="2656">
          <cell r="A2656">
            <v>6704</v>
          </cell>
          <cell r="B2656" t="str">
            <v>Alimentador TFF (3X16)AWG</v>
          </cell>
          <cell r="C2656" t="str">
            <v>u</v>
          </cell>
          <cell r="D2656">
            <v>1</v>
          </cell>
          <cell r="E2656">
            <v>1.19</v>
          </cell>
        </row>
        <row r="2657">
          <cell r="A2657">
            <v>6705</v>
          </cell>
          <cell r="B2657" t="str">
            <v>Alimentador TFF (4X16)AWG</v>
          </cell>
          <cell r="C2657" t="str">
            <v>u</v>
          </cell>
          <cell r="D2657">
            <v>1</v>
          </cell>
          <cell r="E2657">
            <v>1.39</v>
          </cell>
        </row>
        <row r="2658">
          <cell r="A2658">
            <v>6706</v>
          </cell>
          <cell r="B2658" t="str">
            <v>Pararrayos ionizante con radio de cobertura de 107m</v>
          </cell>
          <cell r="C2658" t="str">
            <v>u</v>
          </cell>
          <cell r="D2658">
            <v>1</v>
          </cell>
          <cell r="E2658">
            <v>6175.97</v>
          </cell>
        </row>
        <row r="2659">
          <cell r="A2659">
            <v>6707</v>
          </cell>
          <cell r="B2659" t="str">
            <v>Luminaria tipo Bolardo de 26W</v>
          </cell>
          <cell r="C2659" t="str">
            <v>u</v>
          </cell>
          <cell r="D2659">
            <v>1</v>
          </cell>
          <cell r="E2659">
            <v>211.39</v>
          </cell>
        </row>
        <row r="2660">
          <cell r="A2660">
            <v>6708</v>
          </cell>
          <cell r="B2660" t="str">
            <v>Alimentador SUPERFLEX 2(3x500+1x500+1x350MCM)</v>
          </cell>
          <cell r="C2660" t="str">
            <v>m</v>
          </cell>
          <cell r="D2660">
            <v>1</v>
          </cell>
          <cell r="E2660">
            <v>553.44000000000005</v>
          </cell>
        </row>
        <row r="2661">
          <cell r="A2661">
            <v>6709</v>
          </cell>
          <cell r="B2661" t="str">
            <v>Breaker DIN tripolar 16A</v>
          </cell>
          <cell r="C2661" t="str">
            <v>u</v>
          </cell>
          <cell r="D2661">
            <v>1</v>
          </cell>
          <cell r="E2661">
            <v>34.28</v>
          </cell>
        </row>
        <row r="2662">
          <cell r="A2662">
            <v>6710</v>
          </cell>
          <cell r="B2662" t="str">
            <v>Alimentador FLEX (3x500+1x500+1x350MCM)</v>
          </cell>
          <cell r="C2662" t="str">
            <v>m</v>
          </cell>
          <cell r="D2662">
            <v>1</v>
          </cell>
          <cell r="E2662">
            <v>278.55</v>
          </cell>
        </row>
        <row r="2663">
          <cell r="A2663">
            <v>6711</v>
          </cell>
          <cell r="B2663" t="str">
            <v>Alimentador THHN FLEX 2 (3x1/0+1x1/0+1x2)AWG</v>
          </cell>
          <cell r="C2663" t="str">
            <v>m</v>
          </cell>
          <cell r="D2663">
            <v>1</v>
          </cell>
          <cell r="E2663">
            <v>112.14</v>
          </cell>
        </row>
        <row r="2664">
          <cell r="A2664">
            <v>6712</v>
          </cell>
          <cell r="B2664" t="str">
            <v>Alimentador THHN FLEX 3(3x4/0+1x4/0+1x2/0) AWG</v>
          </cell>
          <cell r="C2664" t="str">
            <v>m</v>
          </cell>
          <cell r="D2664">
            <v>1</v>
          </cell>
          <cell r="E2664">
            <v>329.02</v>
          </cell>
        </row>
        <row r="2665">
          <cell r="A2665">
            <v>6713</v>
          </cell>
          <cell r="B2665" t="str">
            <v>Alimentador THHN FLEX 4(3x2/0+1x2/0+1x2) AWG</v>
          </cell>
          <cell r="C2665" t="str">
            <v>m</v>
          </cell>
          <cell r="D2665">
            <v>1</v>
          </cell>
          <cell r="E2665">
            <v>268.52</v>
          </cell>
        </row>
        <row r="2666">
          <cell r="A2666">
            <v>6714</v>
          </cell>
          <cell r="B2666" t="str">
            <v>Alimentador SUPERFLEX 2(3x250+1x250)MCM+1x3/0 AWG</v>
          </cell>
          <cell r="C2666" t="str">
            <v>m</v>
          </cell>
          <cell r="D2666">
            <v>1</v>
          </cell>
          <cell r="E2666">
            <v>262.11</v>
          </cell>
        </row>
        <row r="2667">
          <cell r="A2667">
            <v>6715</v>
          </cell>
          <cell r="B2667" t="str">
            <v>Alimentador THHN FLEX (2x4+1x4+1x6)AWG</v>
          </cell>
          <cell r="C2667" t="str">
            <v>m</v>
          </cell>
          <cell r="D2667">
            <v>1</v>
          </cell>
          <cell r="E2667">
            <v>21.69</v>
          </cell>
        </row>
        <row r="2668">
          <cell r="A2668">
            <v>6716</v>
          </cell>
          <cell r="B2668" t="str">
            <v>Alimentador SUPERFLEX 2(3x350+1x350+1x250MCM)</v>
          </cell>
          <cell r="C2668" t="str">
            <v>m</v>
          </cell>
          <cell r="D2668">
            <v>1</v>
          </cell>
          <cell r="E2668">
            <v>377.7</v>
          </cell>
        </row>
        <row r="2669">
          <cell r="A2669">
            <v>6717</v>
          </cell>
          <cell r="B2669" t="str">
            <v>Alimentador THHN FLEX 3(3x3/0+1x3/0+1x1/0) AWG</v>
          </cell>
          <cell r="C2669" t="str">
            <v>m</v>
          </cell>
          <cell r="D2669">
            <v>1</v>
          </cell>
          <cell r="E2669">
            <v>263.39999999999998</v>
          </cell>
        </row>
        <row r="2670">
          <cell r="A2670">
            <v>6718</v>
          </cell>
          <cell r="B2670" t="str">
            <v>Luminaria tipo aplique con ahorrador 2x50W</v>
          </cell>
          <cell r="C2670" t="str">
            <v>u</v>
          </cell>
          <cell r="D2670">
            <v>1</v>
          </cell>
          <cell r="E2670">
            <v>40.130000000000003</v>
          </cell>
        </row>
        <row r="2671">
          <cell r="A2671">
            <v>6719</v>
          </cell>
          <cell r="B2671" t="str">
            <v>Alimentador THHN (3X1/0 +1#2+1# 4 AWG EMT 2"</v>
          </cell>
          <cell r="C2671" t="str">
            <v>m</v>
          </cell>
          <cell r="D2671">
            <v>1</v>
          </cell>
          <cell r="E2671">
            <v>60.43</v>
          </cell>
        </row>
        <row r="2672">
          <cell r="A2672">
            <v>6720</v>
          </cell>
          <cell r="B2672" t="str">
            <v>Alimentador 2(3x350MCM+1X250MCM)+1X1/0 EMT4"</v>
          </cell>
          <cell r="C2672" t="str">
            <v>m</v>
          </cell>
          <cell r="D2672">
            <v>1</v>
          </cell>
          <cell r="E2672">
            <v>339.01</v>
          </cell>
        </row>
        <row r="2673">
          <cell r="A2673">
            <v>6721</v>
          </cell>
          <cell r="B2673" t="str">
            <v>Alimentador 3x10+2x12 THHN EMT 1"</v>
          </cell>
          <cell r="C2673" t="str">
            <v>m</v>
          </cell>
          <cell r="D2673">
            <v>1</v>
          </cell>
          <cell r="E2673">
            <v>10.46</v>
          </cell>
        </row>
        <row r="2674">
          <cell r="A2674">
            <v>6722</v>
          </cell>
          <cell r="B2674" t="str">
            <v>Alimentador 3x350MCM+1X4/0 THHN EMT 4"</v>
          </cell>
          <cell r="C2674" t="str">
            <v>m</v>
          </cell>
          <cell r="D2674">
            <v>1</v>
          </cell>
          <cell r="E2674">
            <v>174.88</v>
          </cell>
        </row>
        <row r="2675">
          <cell r="A2675">
            <v>6723</v>
          </cell>
          <cell r="B2675" t="str">
            <v>Alimentador THHN (3X1/0 +1#2+1# 8 AWG EMT 2"</v>
          </cell>
          <cell r="C2675" t="str">
            <v>m</v>
          </cell>
          <cell r="D2675">
            <v>1</v>
          </cell>
          <cell r="E2675">
            <v>57.56</v>
          </cell>
        </row>
        <row r="2676">
          <cell r="A2676">
            <v>6724</v>
          </cell>
          <cell r="B2676" t="str">
            <v xml:space="preserve">Alimentador THHN3x2+1x4+1x10 EMT 1 1/2" </v>
          </cell>
          <cell r="C2676" t="str">
            <v>m</v>
          </cell>
          <cell r="D2676">
            <v>1</v>
          </cell>
          <cell r="E2676">
            <v>38.57</v>
          </cell>
        </row>
        <row r="2677">
          <cell r="A2677">
            <v>6725</v>
          </cell>
          <cell r="B2677" t="str">
            <v>Punto de alumbrado de emergencia 120V ( ojos de cangrejo) emt 1/2 THHN 1x12+1x12+1x12</v>
          </cell>
          <cell r="C2677" t="str">
            <v>pto</v>
          </cell>
          <cell r="D2677">
            <v>1</v>
          </cell>
          <cell r="E2677">
            <v>30.16</v>
          </cell>
        </row>
        <row r="2678">
          <cell r="A2678">
            <v>6726</v>
          </cell>
          <cell r="B2678" t="str">
            <v>Luminaria de emergencia tipo ojo de cangrejo 120V</v>
          </cell>
          <cell r="C2678" t="str">
            <v>u</v>
          </cell>
          <cell r="D2678">
            <v>1</v>
          </cell>
          <cell r="E2678">
            <v>49.46</v>
          </cell>
        </row>
        <row r="2679">
          <cell r="A2679">
            <v>6727</v>
          </cell>
          <cell r="B2679" t="str">
            <v>Luminaria para empotrar fluorescente compacto (exterior) 20W-120V</v>
          </cell>
          <cell r="C2679" t="str">
            <v>u</v>
          </cell>
          <cell r="D2679">
            <v>1</v>
          </cell>
          <cell r="E2679">
            <v>127.05</v>
          </cell>
        </row>
        <row r="2680">
          <cell r="A2680">
            <v>6728</v>
          </cell>
          <cell r="B2680" t="str">
            <v>Reflector lineal sobrepuesto 64,8W-208V</v>
          </cell>
          <cell r="C2680" t="str">
            <v>u</v>
          </cell>
          <cell r="D2680">
            <v>1</v>
          </cell>
          <cell r="E2680">
            <v>580.29999999999995</v>
          </cell>
        </row>
        <row r="2681">
          <cell r="A2681">
            <v>6729</v>
          </cell>
          <cell r="B2681" t="str">
            <v>Luminaria tipo reflector sobrepuesto T5 54W-120V</v>
          </cell>
          <cell r="C2681" t="str">
            <v>u</v>
          </cell>
          <cell r="D2681">
            <v>1</v>
          </cell>
          <cell r="E2681">
            <v>298.18</v>
          </cell>
        </row>
        <row r="2682">
          <cell r="A2682">
            <v>6730</v>
          </cell>
          <cell r="B2682" t="str">
            <v>Poste H:2,5m 2x42W-208V</v>
          </cell>
          <cell r="C2682" t="str">
            <v>u</v>
          </cell>
          <cell r="D2682">
            <v>1</v>
          </cell>
          <cell r="E2682">
            <v>286.85000000000002</v>
          </cell>
        </row>
        <row r="2683">
          <cell r="A2683">
            <v>6731</v>
          </cell>
          <cell r="B2683" t="str">
            <v>Reflector sobrepuesto de interperie LED T5 24W-208V</v>
          </cell>
          <cell r="C2683" t="str">
            <v>u</v>
          </cell>
          <cell r="D2683">
            <v>1</v>
          </cell>
          <cell r="E2683">
            <v>357.1</v>
          </cell>
        </row>
        <row r="2684">
          <cell r="A2684">
            <v>6732</v>
          </cell>
          <cell r="B2684" t="str">
            <v>Tablero de transferencia automática de 150A</v>
          </cell>
          <cell r="C2684" t="str">
            <v>u</v>
          </cell>
          <cell r="D2684">
            <v>1</v>
          </cell>
          <cell r="E2684">
            <v>5192.37</v>
          </cell>
        </row>
        <row r="2685">
          <cell r="A2685">
            <v>6733</v>
          </cell>
          <cell r="B2685" t="str">
            <v>Generador trifasico 45KW 208-120V (incluye tanque de combustible)</v>
          </cell>
          <cell r="C2685" t="str">
            <v>u</v>
          </cell>
          <cell r="D2685">
            <v>1</v>
          </cell>
          <cell r="E2685">
            <v>21610.67</v>
          </cell>
        </row>
        <row r="2686">
          <cell r="A2686">
            <v>6734</v>
          </cell>
          <cell r="B2686" t="str">
            <v xml:space="preserve">Tablero de TCL (luminarias) con NEMA 4X </v>
          </cell>
          <cell r="C2686" t="str">
            <v>u</v>
          </cell>
          <cell r="D2686">
            <v>1</v>
          </cell>
          <cell r="E2686">
            <v>2230.1</v>
          </cell>
        </row>
        <row r="2687">
          <cell r="A2687">
            <v>6735</v>
          </cell>
          <cell r="B2687" t="str">
            <v>Sistema control de automatizacion de motores</v>
          </cell>
          <cell r="C2687" t="str">
            <v>u</v>
          </cell>
          <cell r="D2687">
            <v>1</v>
          </cell>
          <cell r="E2687">
            <v>42705.08</v>
          </cell>
        </row>
        <row r="2688">
          <cell r="A2688">
            <v>6736</v>
          </cell>
          <cell r="B2688" t="str">
            <v xml:space="preserve">Tablero de TCL (luminarias) con NEMA 3X </v>
          </cell>
          <cell r="C2688" t="str">
            <v>u</v>
          </cell>
          <cell r="D2688">
            <v>1</v>
          </cell>
          <cell r="E2688">
            <v>1306.81</v>
          </cell>
        </row>
        <row r="2689">
          <cell r="A2689">
            <v>6737</v>
          </cell>
          <cell r="B2689" t="str">
            <v>Acometida en baja tension3x2 XLPE+1x4THHN</v>
          </cell>
          <cell r="C2689" t="str">
            <v>m</v>
          </cell>
          <cell r="D2689">
            <v>1</v>
          </cell>
          <cell r="E2689">
            <v>91.82</v>
          </cell>
        </row>
        <row r="2690">
          <cell r="A2690">
            <v>6738</v>
          </cell>
          <cell r="B2690" t="str">
            <v>Alimentador Superflex 5(3x600+1x600)+1x250MCM</v>
          </cell>
          <cell r="C2690" t="str">
            <v>m</v>
          </cell>
          <cell r="D2690">
            <v>1</v>
          </cell>
          <cell r="E2690">
            <v>1457.89</v>
          </cell>
        </row>
        <row r="2691">
          <cell r="A2691">
            <v>6739</v>
          </cell>
          <cell r="B2691" t="str">
            <v>Alimentador Superflex 2(3x500+2x500+1x250)MCM</v>
          </cell>
          <cell r="C2691" t="str">
            <v>m</v>
          </cell>
          <cell r="D2691">
            <v>1</v>
          </cell>
          <cell r="E2691">
            <v>615.42999999999995</v>
          </cell>
        </row>
        <row r="2692">
          <cell r="A2692">
            <v>6740</v>
          </cell>
          <cell r="B2692" t="str">
            <v>Alimentador Superflex (3x350+1x250)MCM+1x4/0 DESN</v>
          </cell>
          <cell r="C2692" t="str">
            <v>m</v>
          </cell>
          <cell r="D2692">
            <v>1</v>
          </cell>
          <cell r="E2692">
            <v>173.46</v>
          </cell>
        </row>
        <row r="2693">
          <cell r="A2693">
            <v>6741</v>
          </cell>
          <cell r="B2693" t="str">
            <v>Alimentador Superflex (3x2+1x2)AWG+1x6 DESN</v>
          </cell>
          <cell r="C2693" t="str">
            <v>m</v>
          </cell>
          <cell r="D2693">
            <v>1</v>
          </cell>
          <cell r="E2693">
            <v>37.770000000000003</v>
          </cell>
        </row>
        <row r="2694">
          <cell r="A2694">
            <v>6742</v>
          </cell>
          <cell r="B2694" t="str">
            <v>Alimentador Superflex (3x2/0+1x2/0)AWG+1x2 DESN</v>
          </cell>
          <cell r="C2694" t="str">
            <v>m</v>
          </cell>
          <cell r="D2694">
            <v>1</v>
          </cell>
          <cell r="E2694">
            <v>71.430000000000007</v>
          </cell>
        </row>
        <row r="2695">
          <cell r="A2695">
            <v>6743</v>
          </cell>
          <cell r="B2695" t="str">
            <v>Alimentador Superflex (3x4+1x4)AWG+1x6 DESN</v>
          </cell>
          <cell r="C2695" t="str">
            <v>m</v>
          </cell>
          <cell r="D2695">
            <v>1</v>
          </cell>
          <cell r="E2695">
            <v>25.9</v>
          </cell>
        </row>
        <row r="2696">
          <cell r="A2696">
            <v>6744</v>
          </cell>
          <cell r="B2696" t="str">
            <v>Alimentador Superflex 2(3x500+1x500)MCM+2X500MCM DESN</v>
          </cell>
          <cell r="C2696" t="str">
            <v>m</v>
          </cell>
          <cell r="D2696">
            <v>1</v>
          </cell>
          <cell r="E2696">
            <v>535.58000000000004</v>
          </cell>
        </row>
        <row r="2697">
          <cell r="A2697">
            <v>6745</v>
          </cell>
          <cell r="B2697" t="str">
            <v>Alimentador Superflex (3x250+1x250)MCM+1X2/0AWG DESN</v>
          </cell>
          <cell r="C2697" t="str">
            <v>m</v>
          </cell>
          <cell r="D2697">
            <v>1</v>
          </cell>
          <cell r="E2697">
            <v>137.52000000000001</v>
          </cell>
        </row>
        <row r="2698">
          <cell r="A2698">
            <v>6746</v>
          </cell>
          <cell r="B2698" t="str">
            <v>Alimentador Superflex (3x300+1x300)MCM+1X4/0AWG DESN</v>
          </cell>
          <cell r="C2698" t="str">
            <v>m</v>
          </cell>
          <cell r="D2698">
            <v>1</v>
          </cell>
          <cell r="E2698">
            <v>151.78</v>
          </cell>
        </row>
        <row r="2699">
          <cell r="A2699">
            <v>6747</v>
          </cell>
          <cell r="B2699" t="str">
            <v>Alimentador Superflex (3x1/0+1x1/0)AWG+1x4 DESN</v>
          </cell>
          <cell r="C2699" t="str">
            <v>m</v>
          </cell>
          <cell r="D2699">
            <v>1</v>
          </cell>
          <cell r="E2699">
            <v>56.78</v>
          </cell>
        </row>
        <row r="2700">
          <cell r="A2700">
            <v>6748</v>
          </cell>
          <cell r="B2700" t="str">
            <v>Alimentador Superflex (3x6+1x6)AWG+1x6 DESN</v>
          </cell>
          <cell r="C2700" t="str">
            <v>m</v>
          </cell>
          <cell r="D2700">
            <v>1</v>
          </cell>
          <cell r="E2700">
            <v>18.09</v>
          </cell>
        </row>
        <row r="2701">
          <cell r="A2701">
            <v>6749</v>
          </cell>
          <cell r="B2701" t="str">
            <v>Alimentador Superflex (3x8+1x8)AWG+1x8 DESN</v>
          </cell>
          <cell r="C2701" t="str">
            <v>m</v>
          </cell>
          <cell r="D2701">
            <v>1</v>
          </cell>
          <cell r="E2701">
            <v>11.49</v>
          </cell>
        </row>
        <row r="2702">
          <cell r="A2702">
            <v>6750</v>
          </cell>
          <cell r="B2702" t="str">
            <v>Malla detierra de 12 varillas de 1,8m*16mm, cable desn 1/0AWG</v>
          </cell>
          <cell r="C2702" t="str">
            <v>u</v>
          </cell>
          <cell r="D2702">
            <v>1</v>
          </cell>
          <cell r="E2702">
            <v>1567.68</v>
          </cell>
        </row>
        <row r="2703">
          <cell r="A2703">
            <v>6751</v>
          </cell>
          <cell r="B2703" t="str">
            <v>Pararrayos tipo ionizante 50m cobertura con mastil y tripode, cable 25KV #2 hasta malla tierra</v>
          </cell>
          <cell r="C2703" t="str">
            <v>u</v>
          </cell>
          <cell r="D2703">
            <v>1</v>
          </cell>
          <cell r="E2703">
            <v>3085.87</v>
          </cell>
        </row>
        <row r="2704">
          <cell r="A2704">
            <v>6752</v>
          </cell>
          <cell r="B2704" t="str">
            <v>Tablero principal de tierra con barra de 400Ay 20terminales talon para cable 6 a 1/0</v>
          </cell>
          <cell r="C2704" t="str">
            <v>u</v>
          </cell>
          <cell r="D2704">
            <v>1</v>
          </cell>
          <cell r="E2704">
            <v>486.09</v>
          </cell>
        </row>
        <row r="2705">
          <cell r="A2705">
            <v>6753</v>
          </cell>
          <cell r="B2705" t="str">
            <v>TABLERO DE TRANSFERENCIA AUTOMATICA DOBLE, EQUIPADO CON CONTROLADOR LOGICO PROGRAMABLE PLC CON RELOJ CALENDARIO TIEMPO REAL, IMPLEMENTADO CON DISYUNTORES MOTORIZADOS INDIVIDUALMENTE, CONTENIDO EN GABINETE METALICO CON PUERTA FRONTAL DE PLEXIGLASS TRANSPARENTE Y CONTENIENDO EN SU INTERIOR DOS TRANSFERENCIAS: 1 DE 3P1250A, 1 DE 3P250A INDEPENDIENTE PARA LA BOMBA DE INCENDIO Y PRESURIZACION GRADA.  CADA UNA CON ENCLAVAMIENTO ELECTRICO Y MECANICO.  EL TABLERO TTA DEBE INCLUIR MICRO-UPS ON-LINE DE MINIMO 700VA, DOS RELES MONITORES DE RED TRIFASICA, ELEMENTOS DE SEÑALIZACION Y MANIOBRA PARA EEQ, GEN., CARGA, FALLA, OPERACION AUTOMATICO-OFF-MANUAL, SELECTOR DE TEST.  BARRAJE PRINCIPAL DE NEUTRO Y TIERRA, Y MEDIDOR DIGITAL DE PARAMETROS ELECTRICOS CON PUERTO DE COMUNICACION RS485, PROTOCOLO MODBUS Y CONVERTIDOR ETHERNET.</v>
          </cell>
          <cell r="C2705" t="str">
            <v>u</v>
          </cell>
          <cell r="D2705">
            <v>1</v>
          </cell>
          <cell r="E2705">
            <v>13375.16</v>
          </cell>
        </row>
        <row r="2706">
          <cell r="A2706">
            <v>6754</v>
          </cell>
          <cell r="B2706" t="str">
            <v>TABLERO DE DISTRIBUCION PRINCIPAL TDP,  BARRAS DE 1500 A.SE INCLUIRA UN MEDIDOR DIGITAL DE PARAMETROS ELECTRICOS TIPO POWERMETER CON PANTALLA LCD, TRANSFORMADORES DE CORRIENTE, PROTECCIONES, Y PUERTO DE COMUNICACION RS485 O ETHERNET CON PROTOCOLO MODBUS.  UN MEDIDOR SIMILAR ADICIONAL SE COLOCARA EN LA ALIMENTACION PRINCIPAL DE ESTE TABLERO, BARRAJE PRINCIPAL DE NEUTRO Y TIERRA Y MEDIDOR DIGITAL DE PARAMETROS ELECTRICOS CON PUERTO DE COMUNICACION RS485, PROTOCOLO MODBUS Y CONVERTIDOR ETHERNET.  PROTECCIONES SEGUN DIAGRAMA UNIFILAR.</v>
          </cell>
          <cell r="C2706" t="str">
            <v>u</v>
          </cell>
          <cell r="D2706">
            <v>1</v>
          </cell>
          <cell r="E2706">
            <v>14638.28</v>
          </cell>
        </row>
        <row r="2707">
          <cell r="A2707">
            <v>6755</v>
          </cell>
          <cell r="B2707" t="str">
            <v>TABLERO DE COMPENSACION DE POTENCIA REACTIVA, CON BANCO DE CAPACITORES DE 5X15KVAR TRIFASICO 220VAC CON REGULADOR ELECTRONICO DE PASOS.</v>
          </cell>
          <cell r="C2707" t="str">
            <v>u</v>
          </cell>
          <cell r="D2707">
            <v>1</v>
          </cell>
          <cell r="E2707">
            <v>4366.66</v>
          </cell>
        </row>
        <row r="2708">
          <cell r="A2708">
            <v>6756</v>
          </cell>
          <cell r="B2708" t="str">
            <v>TABLERO DE DISTRIBUCION PRINCIPAL TDP-L/T, BARRAS DE 600 A, EQUIPADO CON DISYUNTORES TERMOMAGNETICOS EN CAJA MOLDEADA, TODOS CON ICC MINIMO DE 25 KA:  BARRA DE NEUTRO Y TIERRA  Y MEDIDOR DIGITAL DE PARAMETROS ELECTRICOS CON PUERTO DE COMUNICACION RS485, PROTOCOLO MODBUS Y CONVERTIDOR ETHERNET.  PROTECCIONES SEGUN DIAGRAMA UNIFILAR</v>
          </cell>
          <cell r="C2708" t="str">
            <v>u</v>
          </cell>
          <cell r="D2708">
            <v>1</v>
          </cell>
          <cell r="E2708">
            <v>4120.45</v>
          </cell>
        </row>
        <row r="2709">
          <cell r="A2709">
            <v>6757</v>
          </cell>
          <cell r="B2709" t="str">
            <v>TABLERO DE DISTRIBUCION PRINCIPAL TDP-MEC1, BARRAS DE 600 A, EQUIPADO CON DISYUNTORES TERMOMAGNETICOS EN CAJA MOLDEADA, TODOS CON ICC MINIMO DE 25 KA:  BARRA DE NEUTRO Y TIERRA  Y MEDIDOR DIGITAL DE PARAMETROS ELECTRICOS CON PUERTO DE COMUNICACION RS485, PROTOCOLO MODBUS Y CONVERTIDOR ETHERNET. PROTECCIONES SEGUN DIAGRAMA UNIFILAR.</v>
          </cell>
          <cell r="C2709" t="str">
            <v>u</v>
          </cell>
          <cell r="D2709">
            <v>1</v>
          </cell>
          <cell r="E2709">
            <v>5277.12</v>
          </cell>
        </row>
        <row r="2710">
          <cell r="A2710">
            <v>6758</v>
          </cell>
          <cell r="B2710" t="str">
            <v>TABLERO DE DISTRIBUCION PRINCIPAL TDP-MEC2, BARRAS DE 300 A, EQUIPADO CON DISYUNTORES TERMOMAGNETICOS EN CAJA MOLDEADA, TODOS CON ICC MINIMO DE 25 KA:  BARRA DE NEUTRO Y TIERRA, Y MEDIDOR DIGITAL DE PARAMETROS ELECTRICOS CON PUERTO DE COMUNICACION RS485, PROTOCOLO MODBUS Y CONVERTIDOR ETHERNET.  PROTECCIONES SEGUN DIAGRAMA UNIFILAR.</v>
          </cell>
          <cell r="C2710" t="str">
            <v>u</v>
          </cell>
          <cell r="D2710">
            <v>1</v>
          </cell>
          <cell r="E2710">
            <v>1736.77</v>
          </cell>
        </row>
        <row r="2711">
          <cell r="A2711">
            <v>6759</v>
          </cell>
          <cell r="B2711" t="str">
            <v>TABLERO DE DISTRIBUCION PRINCIPAL TDP-UPS1, BARRAS DE 200 A, EQUIPADO CON DISYUNTORES TERMOMAGNETICOS EN CAJA MOLDEADA, TODOS CON ICC MINIMO DE 25 KA:  BARRA DE NEUTRO Y TIERRA, Y MEDIDOR DIGITAL DE PARAMETROS ELECTRICOS CON PUERTO DE COMUNICACION RS485, PROTOCOLO MODBUS Y CONVERTIDOR ETHERNET.  PROTECCIONES SEGUN DIAGRAMA UNIFILAR.</v>
          </cell>
          <cell r="C2711" t="str">
            <v>u</v>
          </cell>
          <cell r="D2711">
            <v>1</v>
          </cell>
          <cell r="E2711">
            <v>2108.65</v>
          </cell>
        </row>
        <row r="2712">
          <cell r="A2712">
            <v>6760</v>
          </cell>
          <cell r="B2712" t="str">
            <v>TABLERO DE DISTRIBUCION PRINCIPAL TDP-UPS2, BARRAS DE 160 A, EQUIPADO CON DISYUNTORES TERMOMAGNETICOS EN CAJA MOLDEADA, TODOS CON ICC MINIMO DE 25 KA:  BARRA DE NEUTRO Y TIERRA, Y MEDIDOR DIGITAL DE PARAMETROS ELECTRICOS CON PUERTO DE COMUNICACION RS485, PROTOCOLO MODBUS Y CONVERTIDOR ETHERNET.  PROTECCIONES SEGUN DIAGRAMA UNIFILAR.</v>
          </cell>
          <cell r="C2712" t="str">
            <v>u</v>
          </cell>
          <cell r="D2712">
            <v>1</v>
          </cell>
          <cell r="E2712">
            <v>1775.24</v>
          </cell>
        </row>
        <row r="2713">
          <cell r="A2713">
            <v>6761</v>
          </cell>
          <cell r="B2713" t="str">
            <v>TABLERO DE VENTILACION Y AIRE ACONDICIONADO TERRAZA T.VENT.TZ THVAC TZ, BARRAS DE 250 A, EQUIPADO CON DISYUNTORES TERMOMAGNETICOS EN CAJA MOLDEADA, TODOS CON ICC MINIMO DE 25 KA:  BARRA DE NEUTRO Y TIERRA, PROTECCIONES SEGUN DIAGRAMA UNIFILAR.</v>
          </cell>
          <cell r="C2713" t="str">
            <v>u</v>
          </cell>
          <cell r="D2713">
            <v>1</v>
          </cell>
          <cell r="E2713">
            <v>10307.15</v>
          </cell>
        </row>
        <row r="2714">
          <cell r="A2714">
            <v>6762</v>
          </cell>
          <cell r="B2714" t="str">
            <v>TABLERO DE PROTECCION CON TVSS FIJO ENCAPSULADO TRIFASICO DE 60KA CON PROTECCION MEDIANTE DISYUNTOR 3PX60A Y CONEXIÓN DIRECTA A TIERRA.</v>
          </cell>
          <cell r="C2714" t="str">
            <v>u</v>
          </cell>
          <cell r="D2714">
            <v>1</v>
          </cell>
          <cell r="E2714">
            <v>1146.8900000000001</v>
          </cell>
        </row>
        <row r="2715">
          <cell r="A2715">
            <v>6763</v>
          </cell>
          <cell r="B2715" t="str">
            <v>TABLERO DE PROTECCION CON TVSS MODULAR CON 2 ETAPAS DE PROTECCION, CONTADOR DE DESCARGAS, ENCAPSULADO TRIFASICO DE 250KA CON PROTECCION MEDIANTE DISYUNTOR 3PX80A Y CONEXIÓN DIRECTA A TIERRA.</v>
          </cell>
          <cell r="C2715" t="str">
            <v>u</v>
          </cell>
          <cell r="D2715">
            <v>1</v>
          </cell>
          <cell r="E2715">
            <v>6122.41</v>
          </cell>
        </row>
        <row r="2716">
          <cell r="A2716">
            <v>6764</v>
          </cell>
          <cell r="B2716" t="str">
            <v>TABLERO DE CONTROL DE ENCENDIDO APAGADO AUTOMATICO DE LUCES DE 16 CIRCUITOS PROGRAMABLES CON RELOJ CALENDARIO EN TIEMPO REAL Y COMUNICACIÓN RS485, INTERFAZ ETHERNET PROTOCOLO MODBUS SOBRE IP BASADO EN PLC O MICROPROCESADOR DE ULTIMA TECNOLOGIA, COMPATIBLE CON SISTEMA DE CONTROL DE LUCES GENERAL DEL EDIFICIO.</v>
          </cell>
          <cell r="C2716" t="str">
            <v>u</v>
          </cell>
          <cell r="D2716">
            <v>1</v>
          </cell>
          <cell r="E2716">
            <v>2309.4299999999998</v>
          </cell>
        </row>
        <row r="2717">
          <cell r="A2717">
            <v>6765</v>
          </cell>
          <cell r="B2717" t="str">
            <v>TABLERO DE CONTROL DE ENCENDIDO APAGADO AUTOMATICO DE LUCES DE 6 CIRCUITOS PROGRAMABLES CON RELOJ CALENDARIO EN TIEMPO REAL Y COMUNICACIÓN RS485, INTERFAZ ETHERNET PROTOCOLO MODBUS SOBRE IP BASADO EN PLC O MICROPROCESADOR.</v>
          </cell>
          <cell r="C2717" t="str">
            <v>u</v>
          </cell>
          <cell r="D2717">
            <v>1</v>
          </cell>
          <cell r="E2717">
            <v>1540.02</v>
          </cell>
        </row>
        <row r="2718">
          <cell r="A2718">
            <v>6766</v>
          </cell>
          <cell r="B2718" t="str">
            <v xml:space="preserve">TABLERO ARRANCADOR DE MOTORES T.ARR.TZ CONTENIDO EN GABINETE METALICO INDUSTRIAL, CONTENIENDO ARRANCADORES PARA MOTORES:   8 DIRECTOS TRIFASICOS HASTA 3 KW,  CADA ARRANCADOR INCLUYE ACCIONAMIENTO DIRECTO O YD, TERMICO, BOTON ARRANQUE PARO MANUAL, SELECTOR MANUAL AUTOMATICO, LUZ PILOTO TIPO LED OPERACION Y FALLA TERMICA.  EL TABLERO INCLUYE UN PLC PARA PROGRAMACION DE AUTOMATISMO DE CADA ARRANCADOR CON COMM.RS485 O ETHERNET Y PROTOCOLO MODBUS. </v>
          </cell>
          <cell r="C2718" t="str">
            <v>u</v>
          </cell>
          <cell r="D2718">
            <v>1</v>
          </cell>
          <cell r="E2718">
            <v>2389.58</v>
          </cell>
        </row>
        <row r="2719">
          <cell r="A2719">
            <v>6767</v>
          </cell>
          <cell r="B2719" t="str">
            <v>TABLERO ARRANCADOR DE MOTORES T.ARR.V.SUBA CONTENIDO EN GABINETE METALICO INDUSTRIAL, CONTENIENDO LOS SIGUIENTES ARRANCADORES PARA MOTORES:   2 DIRECTOS TRIFASICOS HASTA 5 KW, 1 YD  DE HASTA 15 KW.  CADA ARRANCADOR INCLUYE ACCIONAMIENTO DIRECTO O YD, TERMICO, BOTON ARRANQUE PARO MANUAL, SELECTOR MANUAL AUTOMATICO, LUZ PILOTO TIPO LED OPERACION Y FALLA TERMICA.  EL TABLERO INCLUYE UN PLC PARA PROGRAMACION DE AUTOMATISMO DE CADA ARRANCADOR CON COMM.RS485 O ETHERNET Y PROTOCOLO MODBUS.</v>
          </cell>
          <cell r="C2719" t="str">
            <v>u</v>
          </cell>
          <cell r="D2719">
            <v>1</v>
          </cell>
          <cell r="E2719">
            <v>1861.67</v>
          </cell>
        </row>
        <row r="2720">
          <cell r="A2720">
            <v>6768</v>
          </cell>
          <cell r="B2720" t="str">
            <v>TABLERO ARRANCADOR DE MOTORES T.ARR.V.SUBB CONTENIDO EN GABINETE METALICO INDUSTRIAL, CONTENIENDO LOS SIGUIENTES ARRANCADORES PARA MOTORES:   1 DIRECTOS TRIFASICOS HASTA 1.5 KW, 1 YD DE HASTA 15 KW.  CADA ARRANCADOR INCLUYE ACCIONAMIENTO DIRECTO O YD, TERMICO, BOTON ARRANQUE PARO MANUAL, SELECTOR MANUAL AUTOMATICO, LUZ PILOTO TIPO LED OPERACION Y FALLA TERMICA.  EL TABLERO INCLUYE UN PLC PARA PROGRAMACION DE AUTOMATISMO DE CADA ARRANCADOR CON COMM.RS485 O ETHERNET Y PROTOCOLO MODBUS.</v>
          </cell>
          <cell r="C2720" t="str">
            <v>u</v>
          </cell>
          <cell r="D2720">
            <v>1</v>
          </cell>
          <cell r="E2720">
            <v>1694.97</v>
          </cell>
        </row>
        <row r="2721">
          <cell r="A2721">
            <v>6769</v>
          </cell>
          <cell r="B2721" t="str">
            <v>TABLERO ARRANCADOR DE MOTORES T.ARR.V.PISOSB CONTENIDO EN GABINETE METALICO INDUSTRIAL, CONTENIENDO LOS SIGUIENTES ARRANCADORES PARA MOTORES:   4 DIRECTOS TRIFASICOS HASTA 1.5 KW, CADA ARRANCADOR INCLUYE ACCIONAMIENTO DIRECTO O YD, TERMICO, BOTON ARRANQUE PARO MANUAL, SELECTOR MANUAL AUTOMATICO, LUZ PILOTO TIPO LED OPERACION Y FALLA TERMICA.  EL TABLERO INCLUYE UN PLC PARA PROGRAMACION DE AUTOMATISMO DE CADA ARRANCADOR CON COMM.RS485 O ETHERNET Y PROTOCOLO MODBUS.</v>
          </cell>
          <cell r="C2721" t="str">
            <v>u</v>
          </cell>
          <cell r="D2721">
            <v>1</v>
          </cell>
          <cell r="E2721">
            <v>1669.32</v>
          </cell>
        </row>
        <row r="2722">
          <cell r="A2722">
            <v>6770</v>
          </cell>
          <cell r="B2722" t="str">
            <v>TABLERO DE CONTROL DE INYECCION DE ENERGIA DEL SISTEMA FOTOVOLTAICO A LA RED DE SUMINISTRO NORMAL, CON PROTECCION DIFERENCIAL, UN MODULO DE TRANSFERENCIA AUTOMATICA,  CON MONITOREO DE LA RED FOTOVOLTAICA Y TRANSFERENCIA, CON MEDIDOR DE PARAMETROS ELECTRICOS TIPO POWER METER CON COMUNICACION RS485 O ETHERNET Y PROTOCOLO MODBUS, CON CAPACIDAD DE 10 KVA TRIFASICOS.</v>
          </cell>
          <cell r="C2722" t="str">
            <v>u</v>
          </cell>
          <cell r="D2722">
            <v>1</v>
          </cell>
          <cell r="E2722">
            <v>3761.69</v>
          </cell>
        </row>
        <row r="2723">
          <cell r="A2723">
            <v>6771</v>
          </cell>
          <cell r="B2723" t="str">
            <v>COMPUTADOR DE ULTIMA TECNOLOGIA Y SOFTWARE PARA AUTOMATIZACION DE EDIFICIOS CON MODULOS DE PROGRAMACION PARA TCL Y T-ARR., VENTILACION, HORARIOS PROGRAMABLES, CON PLANOS DEL EDIFICIO, REGISTRO,MODULO DE AUDITORIA Y CONTROL, CON UN MONITOR REMOTO LCD DE 42" PARA REGISTRO DE CONSUMOS Y AHORRO TOTAL Y POR ZONAS.  EL SOFTWARE DE BAS (BUILDING AUTOMATION SYSTEM) DEBE INCLUIR MODULOS PARA MONITOREO DE GENERADOR, DRIVER PARA MONITOREO DE LOS MEDIDORES DIGITALES DE ENERGIA EN LOS TABLEROS PRINCIPALES, MONITOREO DE CISTERNAS Y BOMBAS.</v>
          </cell>
          <cell r="C2723" t="str">
            <v>u</v>
          </cell>
          <cell r="D2723">
            <v>1</v>
          </cell>
          <cell r="E2723">
            <v>2853.38</v>
          </cell>
        </row>
        <row r="2724">
          <cell r="A2724">
            <v>6772</v>
          </cell>
          <cell r="B2724" t="str">
            <v>Pto de salida para lampara de emergencia o aviso de salida THHN 2x14  emt 1/2"</v>
          </cell>
          <cell r="C2724" t="str">
            <v>pto</v>
          </cell>
          <cell r="D2724">
            <v>1</v>
          </cell>
          <cell r="E2724">
            <v>26.29</v>
          </cell>
        </row>
        <row r="2725">
          <cell r="A2725">
            <v>6773</v>
          </cell>
          <cell r="B2725" t="str">
            <v>Tomacorriente especial 110VAC Thhn 2x12+1x14 Emt 1/2"</v>
          </cell>
          <cell r="C2725" t="str">
            <v>pto</v>
          </cell>
          <cell r="D2725">
            <v>1</v>
          </cell>
          <cell r="E2725">
            <v>31.82</v>
          </cell>
        </row>
        <row r="2726">
          <cell r="A2726">
            <v>6774</v>
          </cell>
          <cell r="B2726" t="str">
            <v>Punto especial bifasica o trifasica 110/220VAC THHN 2X12+1X10 para bombas asc. Puertas electricas,ventiladores etc EMT  y tuberia anillada flexible BX 3/4"</v>
          </cell>
          <cell r="C2726" t="str">
            <v>pto</v>
          </cell>
          <cell r="D2726">
            <v>1</v>
          </cell>
          <cell r="E2726">
            <v>44.88</v>
          </cell>
        </row>
        <row r="2727">
          <cell r="A2727">
            <v>6775</v>
          </cell>
          <cell r="B2727" t="str">
            <v>Tomacorriente polar exterior THHN 2x12+1x14 EMT 1/2"</v>
          </cell>
          <cell r="C2727" t="str">
            <v>pto</v>
          </cell>
          <cell r="D2727">
            <v>1</v>
          </cell>
          <cell r="E2727">
            <v>31.82</v>
          </cell>
        </row>
        <row r="2728">
          <cell r="A2728">
            <v>6776</v>
          </cell>
          <cell r="B2728" t="str">
            <v>Punto especial 110/220VAC  THHN 3x10 para unidades de cassete HVAC  EMT 3/4"</v>
          </cell>
          <cell r="C2728" t="str">
            <v>pto</v>
          </cell>
          <cell r="D2728">
            <v>1</v>
          </cell>
          <cell r="E2728">
            <v>43.67</v>
          </cell>
        </row>
        <row r="2729">
          <cell r="A2729">
            <v>6777</v>
          </cell>
          <cell r="B2729" t="str">
            <v>Punto de iluminacion interior 110VAC THHN 3x14 EMT 1/2"</v>
          </cell>
          <cell r="C2729" t="str">
            <v>pto</v>
          </cell>
          <cell r="D2729">
            <v>1</v>
          </cell>
          <cell r="E2729">
            <v>25.77</v>
          </cell>
        </row>
        <row r="2730">
          <cell r="A2730">
            <v>6778</v>
          </cell>
          <cell r="B2730" t="str">
            <v>Pto de iluminacion 110VAC/220VAC en jardines y exteriores y reflectores THHN 2x12+1x14 EMT 1/2"</v>
          </cell>
          <cell r="C2730" t="str">
            <v>pto</v>
          </cell>
          <cell r="D2730">
            <v>1</v>
          </cell>
          <cell r="E2730">
            <v>28.63</v>
          </cell>
        </row>
        <row r="2731">
          <cell r="A2731">
            <v>6779</v>
          </cell>
          <cell r="B2731" t="str">
            <v>Pto de iluminacion simple THHN 3x14 EMT 1/2"</v>
          </cell>
          <cell r="C2731" t="str">
            <v>pto</v>
          </cell>
          <cell r="D2731">
            <v>1</v>
          </cell>
          <cell r="E2731">
            <v>25.77</v>
          </cell>
        </row>
        <row r="2732">
          <cell r="A2732">
            <v>6780</v>
          </cell>
          <cell r="B2732" t="str">
            <v>Punto de iluminacion doble  THHN 4*14 EMT 1/2"</v>
          </cell>
          <cell r="C2732" t="str">
            <v>pto</v>
          </cell>
          <cell r="D2732">
            <v>1</v>
          </cell>
          <cell r="E2732">
            <v>28.45</v>
          </cell>
        </row>
        <row r="2733">
          <cell r="A2733">
            <v>6781</v>
          </cell>
          <cell r="B2733" t="str">
            <v>Punto de iluminacion triple THHN 5x14 EMT 3/4"</v>
          </cell>
          <cell r="C2733" t="str">
            <v>pto</v>
          </cell>
          <cell r="D2733">
            <v>1</v>
          </cell>
          <cell r="E2733">
            <v>31.13</v>
          </cell>
        </row>
        <row r="2734">
          <cell r="A2734">
            <v>6782</v>
          </cell>
          <cell r="B2734" t="str">
            <v>Punto de iluminacion con temporizador THHN 3x14 EMT 1/2"</v>
          </cell>
          <cell r="C2734" t="str">
            <v>pto</v>
          </cell>
          <cell r="D2734">
            <v>1</v>
          </cell>
          <cell r="E2734">
            <v>25.77</v>
          </cell>
        </row>
        <row r="2735">
          <cell r="A2735">
            <v>6783</v>
          </cell>
          <cell r="B2735" t="str">
            <v>Punto de conmutador triple THHN 10x14 EMT 1"</v>
          </cell>
          <cell r="C2735" t="str">
            <v>pto</v>
          </cell>
          <cell r="D2735">
            <v>1</v>
          </cell>
          <cell r="E2735">
            <v>34.270000000000003</v>
          </cell>
        </row>
        <row r="2736">
          <cell r="A2736">
            <v>6784</v>
          </cell>
          <cell r="B2736" t="str">
            <v>PTO PARA ALIMENTACION ALTERNA DE ENERGIA DE RESPALDO PARA LUMINARIAS DE TECHO SISTEMA EMERGENCIA (BALASTO EMERGENCIA) CON CABLES THHN 2X14 EN TUBERIA EMT. 1/2"</v>
          </cell>
          <cell r="C2736" t="str">
            <v>pto</v>
          </cell>
          <cell r="D2736">
            <v>1</v>
          </cell>
          <cell r="E2736">
            <v>28.92</v>
          </cell>
        </row>
        <row r="2737">
          <cell r="A2737">
            <v>6785</v>
          </cell>
          <cell r="B2737" t="str">
            <v>PTO PARA CONEXION DE DISPOSITVO DE SISTEMA DE CONTROL DE ILUMINACION (SENSOR PRESENCIA O SENSOR LUMINICO, BOTONERA) SISTEMA ECOSYSTEM  CABLES GPT 3X18  EMT. 1/2"</v>
          </cell>
          <cell r="C2737" t="str">
            <v>pto</v>
          </cell>
          <cell r="D2737">
            <v>1</v>
          </cell>
          <cell r="E2737">
            <v>27.65</v>
          </cell>
        </row>
        <row r="2738">
          <cell r="A2738">
            <v>6786</v>
          </cell>
          <cell r="B2738" t="str">
            <v>PTO DE ENLACE DE COMUNICACION CON TUBERIA EMT 1/2" Y CABLE 2X18 TRENZADO DE DATOS PARA ENLACE DE DISPOSITIVOS DEL SISTEMA DE CONTROL DE LUCES, BALASTOS DIMERIZABLES, SENSORES, TECLADOS Y FUENTE DE BUS CON CABLES TRENZADO 2X18 EN TUBERIA EMT.</v>
          </cell>
          <cell r="C2738" t="str">
            <v>pto</v>
          </cell>
          <cell r="D2738">
            <v>1</v>
          </cell>
          <cell r="E2738">
            <v>26.29</v>
          </cell>
        </row>
        <row r="2739">
          <cell r="A2739">
            <v>6787</v>
          </cell>
          <cell r="B2739" t="str">
            <v>CAJA DISTRIBUCION PRINCIPAL CDP ANDINATEL DE 70X60X27</v>
          </cell>
          <cell r="C2739" t="str">
            <v>u</v>
          </cell>
          <cell r="D2739">
            <v>1</v>
          </cell>
          <cell r="E2739">
            <v>330.67</v>
          </cell>
        </row>
        <row r="2740">
          <cell r="A2740">
            <v>6788</v>
          </cell>
          <cell r="B2740" t="str">
            <v>LUMINARIA TIPO - FLOURESCENTE 2X28W CON TUBO T5</v>
          </cell>
          <cell r="C2740" t="str">
            <v>u</v>
          </cell>
          <cell r="D2740">
            <v>1</v>
          </cell>
          <cell r="E2740">
            <v>80.319999999999993</v>
          </cell>
        </row>
        <row r="2741">
          <cell r="A2741">
            <v>6789</v>
          </cell>
          <cell r="B2741" t="str">
            <v xml:space="preserve">LUMINARIA TIPO  - LUMINARIA TIPO COBRA DE SODIO CON BRAZO 250W 220V </v>
          </cell>
          <cell r="C2741" t="str">
            <v>u</v>
          </cell>
          <cell r="D2741">
            <v>1</v>
          </cell>
          <cell r="E2741">
            <v>369.76</v>
          </cell>
        </row>
        <row r="2742">
          <cell r="A2742">
            <v>6790</v>
          </cell>
          <cell r="B2742" t="str">
            <v>LUMINARIA TIPO - APLIQUE DE PARED CON DULUX  20w 120V</v>
          </cell>
          <cell r="C2742" t="str">
            <v>U</v>
          </cell>
          <cell r="D2742">
            <v>1</v>
          </cell>
          <cell r="E2742">
            <v>37.94</v>
          </cell>
        </row>
        <row r="2743">
          <cell r="A2743">
            <v>6791</v>
          </cell>
          <cell r="B2743" t="str">
            <v>LUMINARIA TIPO L1 - FLUORESCENTE CERRADA DE 3 X 32wATT 1.20M X 0.60 M. BALASTRO ELECTRONICO CON ALTO FACTOR DE POTENCIA &gt; 0.95</v>
          </cell>
          <cell r="C2743" t="str">
            <v>U</v>
          </cell>
          <cell r="D2743">
            <v>1</v>
          </cell>
          <cell r="E2743">
            <v>81.61</v>
          </cell>
        </row>
        <row r="2744">
          <cell r="A2744">
            <v>6792</v>
          </cell>
          <cell r="B2744" t="str">
            <v>Pararrayos de 10KV</v>
          </cell>
          <cell r="C2744" t="str">
            <v>u</v>
          </cell>
          <cell r="D2744">
            <v>1</v>
          </cell>
          <cell r="E2744">
            <v>195.9</v>
          </cell>
        </row>
        <row r="2745">
          <cell r="A2745">
            <v>6793</v>
          </cell>
          <cell r="B2745" t="str">
            <v>Transformador trifasico Padmounted 30KVA 13800/220-127V Fabricacion Local</v>
          </cell>
          <cell r="C2745" t="str">
            <v>u</v>
          </cell>
          <cell r="D2745">
            <v>1</v>
          </cell>
          <cell r="E2745">
            <v>4533.09</v>
          </cell>
        </row>
        <row r="2746">
          <cell r="A2746">
            <v>6794</v>
          </cell>
          <cell r="B2746" t="str">
            <v>Generador de 175 KW stand by 220/127</v>
          </cell>
          <cell r="C2746" t="str">
            <v>u</v>
          </cell>
          <cell r="D2746">
            <v>1</v>
          </cell>
          <cell r="E2746">
            <v>43513.8</v>
          </cell>
        </row>
        <row r="2747">
          <cell r="A2747">
            <v>6795</v>
          </cell>
          <cell r="B2747" t="str">
            <v>Generador de 230 KW stand by 220/128</v>
          </cell>
          <cell r="C2747" t="str">
            <v>u</v>
          </cell>
          <cell r="D2747">
            <v>1</v>
          </cell>
          <cell r="E2747">
            <v>37696.28</v>
          </cell>
        </row>
        <row r="2748">
          <cell r="A2748">
            <v>6796</v>
          </cell>
          <cell r="B2748" t="str">
            <v>Tablero de transferencia automatica  300A</v>
          </cell>
          <cell r="C2748" t="str">
            <v>u</v>
          </cell>
          <cell r="D2748">
            <v>1</v>
          </cell>
          <cell r="E2748">
            <v>5447.74</v>
          </cell>
        </row>
        <row r="2749">
          <cell r="A2749">
            <v>6797</v>
          </cell>
          <cell r="B2749" t="str">
            <v>Tablero de transferencia automatica  500A</v>
          </cell>
          <cell r="C2749" t="str">
            <v>u</v>
          </cell>
          <cell r="D2749">
            <v>1</v>
          </cell>
          <cell r="E2749">
            <v>6784.08</v>
          </cell>
        </row>
        <row r="2750">
          <cell r="A2750">
            <v>6798</v>
          </cell>
          <cell r="B2750" t="str">
            <v>Tablero de transferencia automatica  175A</v>
          </cell>
          <cell r="C2750" t="str">
            <v>u</v>
          </cell>
          <cell r="D2750">
            <v>1</v>
          </cell>
          <cell r="E2750">
            <v>3584.42</v>
          </cell>
        </row>
        <row r="2751">
          <cell r="A2751">
            <v>6799</v>
          </cell>
          <cell r="B2751" t="str">
            <v>Alimentador THHN FLEX (2X10+1X10+1X14)AWG</v>
          </cell>
          <cell r="C2751" t="str">
            <v>m</v>
          </cell>
          <cell r="D2751">
            <v>1</v>
          </cell>
          <cell r="E2751">
            <v>4.62</v>
          </cell>
        </row>
        <row r="2752">
          <cell r="A2752">
            <v>6800</v>
          </cell>
          <cell r="B2752" t="str">
            <v>Alimentador THHN FLEX (2X8+1X8+1X12)AWG</v>
          </cell>
          <cell r="C2752" t="str">
            <v>m</v>
          </cell>
          <cell r="D2752">
            <v>1</v>
          </cell>
          <cell r="E2752">
            <v>7.13</v>
          </cell>
        </row>
        <row r="2753">
          <cell r="A2753">
            <v>6801</v>
          </cell>
          <cell r="B2753" t="str">
            <v>Alimentador THHN FLEX (2X6+1X6+1X10)AWG</v>
          </cell>
          <cell r="C2753" t="str">
            <v>m</v>
          </cell>
          <cell r="D2753">
            <v>1</v>
          </cell>
          <cell r="E2753">
            <v>11.1</v>
          </cell>
        </row>
        <row r="2754">
          <cell r="A2754">
            <v>6802</v>
          </cell>
          <cell r="B2754" t="str">
            <v>Alimentador SUPER FLEX (2X6+1X6+1X10)AWG</v>
          </cell>
          <cell r="C2754" t="str">
            <v>m</v>
          </cell>
          <cell r="D2754">
            <v>1</v>
          </cell>
          <cell r="E2754">
            <v>11.42</v>
          </cell>
        </row>
        <row r="2755">
          <cell r="A2755">
            <v>6803</v>
          </cell>
          <cell r="B2755" t="str">
            <v>Alimentador SUPER FLEX (2X4+1X4+1X8)AWG</v>
          </cell>
          <cell r="C2755" t="str">
            <v>m</v>
          </cell>
          <cell r="D2755">
            <v>1</v>
          </cell>
          <cell r="E2755">
            <v>17.8</v>
          </cell>
        </row>
        <row r="2756">
          <cell r="A2756">
            <v>6804</v>
          </cell>
          <cell r="B2756" t="str">
            <v>Alimentador SUPER FLEX (2X2+1X2+1X6)AWG</v>
          </cell>
          <cell r="C2756" t="str">
            <v>m</v>
          </cell>
          <cell r="D2756">
            <v>1</v>
          </cell>
          <cell r="E2756">
            <v>20.75</v>
          </cell>
        </row>
        <row r="2757">
          <cell r="A2757">
            <v>6805</v>
          </cell>
          <cell r="B2757" t="str">
            <v>Alimentador SUPER FLEX (2X2/0+(2X2)+1X1/0)AWG para generador</v>
          </cell>
          <cell r="C2757" t="str">
            <v>m</v>
          </cell>
          <cell r="D2757">
            <v>1</v>
          </cell>
          <cell r="E2757">
            <v>44.03</v>
          </cell>
        </row>
        <row r="2758">
          <cell r="A2758">
            <v>6806</v>
          </cell>
          <cell r="B2758" t="str">
            <v>Alimentador SUPER FLEX (2(2X2/0)+2(2X2)+1X2/0)AWG para el transformador</v>
          </cell>
          <cell r="C2758" t="str">
            <v>m</v>
          </cell>
          <cell r="D2758">
            <v>1</v>
          </cell>
          <cell r="E2758">
            <v>80.19</v>
          </cell>
        </row>
        <row r="2759">
          <cell r="A2759">
            <v>6807</v>
          </cell>
          <cell r="B2759" t="str">
            <v>Fotocelda a 120V 30A con base</v>
          </cell>
          <cell r="C2759" t="str">
            <v>u</v>
          </cell>
          <cell r="D2759">
            <v>1</v>
          </cell>
          <cell r="E2759">
            <v>97.68</v>
          </cell>
        </row>
        <row r="2760">
          <cell r="A2760">
            <v>6808</v>
          </cell>
          <cell r="B2760" t="str">
            <v>Fotocelda a 220V 30A con base</v>
          </cell>
          <cell r="C2760" t="str">
            <v>u</v>
          </cell>
          <cell r="D2760">
            <v>1</v>
          </cell>
          <cell r="E2760">
            <v>97.68</v>
          </cell>
        </row>
        <row r="2761">
          <cell r="A2761">
            <v>6809</v>
          </cell>
          <cell r="B2761" t="str">
            <v>Luminaria tipo isla de 100w</v>
          </cell>
          <cell r="C2761" t="str">
            <v>u</v>
          </cell>
          <cell r="D2761">
            <v>1</v>
          </cell>
          <cell r="E2761">
            <v>541.65</v>
          </cell>
        </row>
        <row r="2762">
          <cell r="A2762">
            <v>6810</v>
          </cell>
          <cell r="B2762" t="str">
            <v>Proyector circular de 50W empotrable en piso</v>
          </cell>
          <cell r="C2762" t="str">
            <v>u</v>
          </cell>
          <cell r="D2762">
            <v>1</v>
          </cell>
          <cell r="E2762">
            <v>705.91</v>
          </cell>
        </row>
        <row r="2763">
          <cell r="A2763">
            <v>6811</v>
          </cell>
          <cell r="B2763" t="str">
            <v>Breaker 2p-250A Caja moldeada</v>
          </cell>
          <cell r="C2763" t="str">
            <v>u</v>
          </cell>
          <cell r="D2763">
            <v>1</v>
          </cell>
          <cell r="E2763">
            <v>804.08</v>
          </cell>
        </row>
        <row r="2764">
          <cell r="A2764">
            <v>6812</v>
          </cell>
          <cell r="B2764" t="str">
            <v>Breaker 2p-500A Caja moldeada</v>
          </cell>
          <cell r="C2764" t="str">
            <v>u</v>
          </cell>
          <cell r="D2764">
            <v>1</v>
          </cell>
          <cell r="E2764">
            <v>980.63</v>
          </cell>
        </row>
        <row r="2765">
          <cell r="A2765">
            <v>6813</v>
          </cell>
          <cell r="B2765" t="str">
            <v>Generador de emergencia 60Kw bifasica 240/120V incluye tablero</v>
          </cell>
          <cell r="C2765" t="str">
            <v>u</v>
          </cell>
          <cell r="D2765">
            <v>1</v>
          </cell>
          <cell r="E2765">
            <v>3387.05</v>
          </cell>
        </row>
        <row r="2766">
          <cell r="A2766">
            <v>6814</v>
          </cell>
          <cell r="B2766" t="str">
            <v>Transformador de 125KVA 13200/240/120v monofasico a 240V</v>
          </cell>
          <cell r="C2766" t="str">
            <v>u</v>
          </cell>
          <cell r="D2766">
            <v>1</v>
          </cell>
          <cell r="E2766">
            <v>8771.69</v>
          </cell>
        </row>
        <row r="2767">
          <cell r="A2767">
            <v>6815</v>
          </cell>
          <cell r="B2767" t="str">
            <v xml:space="preserve">Luminaria electrónica 1 x 32 W </v>
          </cell>
          <cell r="C2767" t="str">
            <v>u</v>
          </cell>
          <cell r="D2767">
            <v>1</v>
          </cell>
          <cell r="E2767">
            <v>41.16</v>
          </cell>
        </row>
        <row r="2768">
          <cell r="A2768">
            <v>6816</v>
          </cell>
          <cell r="B2768" t="str">
            <v>Luminaria tipo IODIN HG Alogenador p/sobreponer 100W</v>
          </cell>
          <cell r="C2768" t="str">
            <v>u</v>
          </cell>
          <cell r="D2768">
            <v>1</v>
          </cell>
          <cell r="E2768">
            <v>108.36</v>
          </cell>
        </row>
        <row r="2769">
          <cell r="A2769">
            <v>6817</v>
          </cell>
          <cell r="B2769" t="str">
            <v>Luminaria tipo IODIN NA p/sobreponer 70 W</v>
          </cell>
          <cell r="C2769" t="str">
            <v>u</v>
          </cell>
          <cell r="D2769">
            <v>1</v>
          </cell>
          <cell r="E2769">
            <v>117.65</v>
          </cell>
        </row>
        <row r="2770">
          <cell r="A2770">
            <v>6818</v>
          </cell>
          <cell r="B2770" t="str">
            <v xml:space="preserve">Transformador monofásico convencional SCP 10 KVA 13200 GRD </v>
          </cell>
          <cell r="C2770" t="str">
            <v>u</v>
          </cell>
          <cell r="D2770">
            <v>1</v>
          </cell>
          <cell r="E2770">
            <v>2745.19</v>
          </cell>
        </row>
        <row r="2771">
          <cell r="A2771">
            <v>6819</v>
          </cell>
          <cell r="B2771" t="str">
            <v xml:space="preserve">Riel de reflectores de iluminación para escenario, 1000 W luz amarilla, azul, blanca  </v>
          </cell>
          <cell r="C2771" t="str">
            <v>u</v>
          </cell>
          <cell r="D2771">
            <v>1</v>
          </cell>
          <cell r="E2771">
            <v>2515.27</v>
          </cell>
        </row>
        <row r="2772">
          <cell r="A2772">
            <v>6820</v>
          </cell>
          <cell r="B2772" t="str">
            <v>Alimentador THHN 2x8 +1x8 +1x10 AWG tubería EMT 1"</v>
          </cell>
          <cell r="C2772" t="str">
            <v>m</v>
          </cell>
          <cell r="D2772">
            <v>1</v>
          </cell>
          <cell r="E2772">
            <v>9.15</v>
          </cell>
        </row>
        <row r="2773">
          <cell r="A2773">
            <v>6821</v>
          </cell>
          <cell r="B2773" t="str">
            <v>Acometida TTU 2x6 + 1x6 + 1x8 AWG tuberiía 1,1/2"</v>
          </cell>
          <cell r="C2773" t="str">
            <v>m</v>
          </cell>
          <cell r="D2773">
            <v>1</v>
          </cell>
          <cell r="E2773">
            <v>12.14</v>
          </cell>
        </row>
        <row r="2774">
          <cell r="A2774">
            <v>6822</v>
          </cell>
          <cell r="B2774" t="str">
            <v>Alimentador THHN 2x12 tuberia EMT 1/2"</v>
          </cell>
          <cell r="C2774" t="str">
            <v>m</v>
          </cell>
          <cell r="D2774">
            <v>1</v>
          </cell>
          <cell r="E2774">
            <v>3.76</v>
          </cell>
        </row>
        <row r="2775">
          <cell r="A2775">
            <v>6823</v>
          </cell>
          <cell r="B2775" t="str">
            <v xml:space="preserve">Selector bifásico ON/OFF </v>
          </cell>
          <cell r="C2775" t="str">
            <v>u</v>
          </cell>
          <cell r="D2775">
            <v>1</v>
          </cell>
          <cell r="E2775">
            <v>26.29</v>
          </cell>
        </row>
        <row r="2776">
          <cell r="A2776">
            <v>6824</v>
          </cell>
          <cell r="B2776" t="str">
            <v>Alimentador  THHN 3x4+1x6+1x8 AWG</v>
          </cell>
          <cell r="C2776" t="str">
            <v>m</v>
          </cell>
          <cell r="D2776">
            <v>1</v>
          </cell>
          <cell r="E2776">
            <v>21.23</v>
          </cell>
        </row>
        <row r="2777">
          <cell r="A2777">
            <v>6825</v>
          </cell>
          <cell r="B2777" t="str">
            <v>Alimentador  THHN 3x6+1x8+1x10 AWG</v>
          </cell>
          <cell r="C2777" t="str">
            <v>m</v>
          </cell>
          <cell r="D2777">
            <v>1</v>
          </cell>
          <cell r="E2777">
            <v>18.760000000000002</v>
          </cell>
        </row>
        <row r="2778">
          <cell r="A2778">
            <v>6826</v>
          </cell>
          <cell r="B2778" t="str">
            <v>Alimentador  THHN 3x10+1x12+1x8 AWG</v>
          </cell>
          <cell r="C2778" t="str">
            <v>m</v>
          </cell>
          <cell r="D2778">
            <v>1</v>
          </cell>
          <cell r="E2778">
            <v>7.21</v>
          </cell>
        </row>
        <row r="2779">
          <cell r="A2779">
            <v>6827</v>
          </cell>
          <cell r="B2779" t="str">
            <v>Alimentador THHN 3x12 tubería EMT 1"</v>
          </cell>
          <cell r="C2779" t="str">
            <v>m</v>
          </cell>
          <cell r="D2779">
            <v>1</v>
          </cell>
          <cell r="E2779">
            <v>6.68</v>
          </cell>
        </row>
        <row r="2780">
          <cell r="A2780">
            <v>6828</v>
          </cell>
          <cell r="B2780" t="str">
            <v>Alimentador TTU 3#2 +1#4</v>
          </cell>
          <cell r="C2780" t="str">
            <v>m</v>
          </cell>
          <cell r="D2780">
            <v>1</v>
          </cell>
          <cell r="E2780">
            <v>32.24</v>
          </cell>
        </row>
        <row r="2781">
          <cell r="A2781">
            <v>6829</v>
          </cell>
          <cell r="B2781" t="str">
            <v>Alimentador (3x10tipo sucre )</v>
          </cell>
          <cell r="C2781" t="str">
            <v>m</v>
          </cell>
          <cell r="D2781">
            <v>1</v>
          </cell>
          <cell r="E2781">
            <v>5.91</v>
          </cell>
        </row>
        <row r="2782">
          <cell r="A2782">
            <v>6830</v>
          </cell>
          <cell r="B2782" t="str">
            <v>Alimentador (2x8TTU+10AWG)</v>
          </cell>
          <cell r="C2782" t="str">
            <v>m</v>
          </cell>
          <cell r="D2782">
            <v>1</v>
          </cell>
          <cell r="E2782">
            <v>8.09</v>
          </cell>
        </row>
        <row r="2783">
          <cell r="A2783">
            <v>6831</v>
          </cell>
          <cell r="B2783" t="str">
            <v>Conductor (2x6TTU+6AWG)</v>
          </cell>
          <cell r="C2783" t="str">
            <v>m</v>
          </cell>
          <cell r="D2783">
            <v>1</v>
          </cell>
          <cell r="E2783">
            <v>12.29</v>
          </cell>
        </row>
        <row r="2784">
          <cell r="A2784">
            <v>6832</v>
          </cell>
          <cell r="B2784" t="str">
            <v>Conductor (2x2TTU+2AWG)</v>
          </cell>
          <cell r="C2784" t="str">
            <v>m</v>
          </cell>
          <cell r="D2784">
            <v>1</v>
          </cell>
          <cell r="E2784">
            <v>26.71</v>
          </cell>
        </row>
        <row r="2785">
          <cell r="A2785">
            <v>6833</v>
          </cell>
          <cell r="B2785" t="str">
            <v>Conductor (2x1/0TTU+2AWG)</v>
          </cell>
          <cell r="C2785" t="str">
            <v>m</v>
          </cell>
          <cell r="D2785">
            <v>1</v>
          </cell>
          <cell r="E2785">
            <v>35.1</v>
          </cell>
        </row>
        <row r="2786">
          <cell r="A2786">
            <v>6834</v>
          </cell>
          <cell r="B2786" t="str">
            <v>Conductor aereo ASC AWG 3x2+1x4</v>
          </cell>
          <cell r="C2786" t="str">
            <v>m</v>
          </cell>
          <cell r="D2786">
            <v>1</v>
          </cell>
          <cell r="E2786">
            <v>3.34</v>
          </cell>
        </row>
        <row r="2787">
          <cell r="A2787">
            <v>6835</v>
          </cell>
          <cell r="B2787" t="str">
            <v>Conductor aereo ASC AWG 1x2+1x4</v>
          </cell>
          <cell r="C2787" t="str">
            <v>m</v>
          </cell>
          <cell r="D2787">
            <v>1</v>
          </cell>
          <cell r="E2787">
            <v>1.7</v>
          </cell>
        </row>
        <row r="2788">
          <cell r="A2788">
            <v>6836</v>
          </cell>
          <cell r="B2788" t="str">
            <v>Conductor subterraneo 3x2 XLP 15KV+1x4 ASC AWG</v>
          </cell>
          <cell r="C2788" t="str">
            <v>m</v>
          </cell>
          <cell r="D2788">
            <v>1</v>
          </cell>
          <cell r="E2788">
            <v>40.14</v>
          </cell>
        </row>
        <row r="2789">
          <cell r="A2789">
            <v>6837</v>
          </cell>
          <cell r="B2789" t="str">
            <v>Estructura tangente</v>
          </cell>
          <cell r="C2789" t="str">
            <v>u</v>
          </cell>
          <cell r="D2789">
            <v>1</v>
          </cell>
          <cell r="E2789">
            <v>294.02999999999997</v>
          </cell>
        </row>
        <row r="2790">
          <cell r="A2790">
            <v>6838</v>
          </cell>
          <cell r="B2790" t="str">
            <v>Estructura para angulo de quiebre</v>
          </cell>
          <cell r="C2790" t="str">
            <v>u</v>
          </cell>
          <cell r="D2790">
            <v>1</v>
          </cell>
          <cell r="E2790">
            <v>513.24</v>
          </cell>
        </row>
        <row r="2791">
          <cell r="A2791">
            <v>6839</v>
          </cell>
          <cell r="B2791" t="str">
            <v>Estructura de retencion doble centrada</v>
          </cell>
          <cell r="C2791" t="str">
            <v>u</v>
          </cell>
          <cell r="D2791">
            <v>1</v>
          </cell>
          <cell r="E2791">
            <v>1696.14</v>
          </cell>
        </row>
        <row r="2792">
          <cell r="A2792">
            <v>6840</v>
          </cell>
          <cell r="B2792" t="str">
            <v>Estructura de retencion en angulo centrada</v>
          </cell>
          <cell r="C2792" t="str">
            <v>u</v>
          </cell>
          <cell r="D2792">
            <v>1</v>
          </cell>
          <cell r="E2792">
            <v>1014.34</v>
          </cell>
        </row>
        <row r="2793">
          <cell r="A2793">
            <v>6841</v>
          </cell>
          <cell r="B2793" t="str">
            <v>Estructura de retencion final (3F A 1F)</v>
          </cell>
          <cell r="C2793" t="str">
            <v>u</v>
          </cell>
          <cell r="D2793">
            <v>1</v>
          </cell>
          <cell r="E2793">
            <v>336</v>
          </cell>
        </row>
        <row r="2794">
          <cell r="A2794">
            <v>6842</v>
          </cell>
          <cell r="B2794" t="str">
            <v>Estructura tangente monofasica</v>
          </cell>
          <cell r="C2794" t="str">
            <v>u</v>
          </cell>
          <cell r="D2794">
            <v>1</v>
          </cell>
          <cell r="E2794">
            <v>37.770000000000003</v>
          </cell>
        </row>
        <row r="2795">
          <cell r="A2795">
            <v>6843</v>
          </cell>
          <cell r="B2795" t="str">
            <v>Estructura de retencion angulo monofasico</v>
          </cell>
          <cell r="C2795" t="str">
            <v>u</v>
          </cell>
          <cell r="D2795">
            <v>1</v>
          </cell>
          <cell r="E2795">
            <v>109.29</v>
          </cell>
        </row>
        <row r="2796">
          <cell r="A2796">
            <v>6844</v>
          </cell>
          <cell r="B2796" t="str">
            <v>Estructura de retencion final monofasica</v>
          </cell>
          <cell r="C2796" t="str">
            <v>u</v>
          </cell>
          <cell r="D2796">
            <v>1</v>
          </cell>
          <cell r="E2796">
            <v>39.590000000000003</v>
          </cell>
        </row>
        <row r="2797">
          <cell r="A2797">
            <v>6845</v>
          </cell>
          <cell r="B2797" t="str">
            <v>Tensor poste a poste</v>
          </cell>
          <cell r="C2797" t="str">
            <v>u</v>
          </cell>
          <cell r="D2797">
            <v>1</v>
          </cell>
          <cell r="E2797">
            <v>359.93</v>
          </cell>
        </row>
        <row r="2798">
          <cell r="A2798">
            <v>6846</v>
          </cell>
          <cell r="B2798" t="str">
            <v>Tensor farol</v>
          </cell>
          <cell r="C2798" t="str">
            <v>u</v>
          </cell>
          <cell r="D2798">
            <v>1</v>
          </cell>
          <cell r="E2798">
            <v>157.83000000000001</v>
          </cell>
        </row>
        <row r="2799">
          <cell r="A2799">
            <v>6847</v>
          </cell>
          <cell r="B2799" t="str">
            <v>Tensor de empuje de 3"x9m</v>
          </cell>
          <cell r="C2799" t="str">
            <v>u</v>
          </cell>
          <cell r="D2799">
            <v>1</v>
          </cell>
          <cell r="E2799">
            <v>227.04</v>
          </cell>
        </row>
        <row r="2800">
          <cell r="A2800">
            <v>6848</v>
          </cell>
          <cell r="B2800" t="str">
            <v>Caja portafusible 200A fus 40A 15KV</v>
          </cell>
          <cell r="C2800" t="str">
            <v>u</v>
          </cell>
          <cell r="D2800">
            <v>1</v>
          </cell>
          <cell r="E2800">
            <v>90.5</v>
          </cell>
        </row>
        <row r="2801">
          <cell r="A2801">
            <v>6849</v>
          </cell>
          <cell r="B2801" t="str">
            <v>Caja portafusible 200A fus 30A 15KV</v>
          </cell>
          <cell r="C2801" t="str">
            <v>u</v>
          </cell>
          <cell r="D2801">
            <v>1</v>
          </cell>
          <cell r="E2801">
            <v>153.03</v>
          </cell>
        </row>
        <row r="2802">
          <cell r="A2802">
            <v>6850</v>
          </cell>
          <cell r="B2802" t="str">
            <v>Canalizacion con 2 tuberias PVC tipo TDP de 4"</v>
          </cell>
          <cell r="C2802" t="str">
            <v>m</v>
          </cell>
          <cell r="D2802">
            <v>1</v>
          </cell>
          <cell r="E2802">
            <v>13.08</v>
          </cell>
        </row>
        <row r="2803">
          <cell r="A2803">
            <v>6851</v>
          </cell>
          <cell r="B2803" t="str">
            <v>Transformador trifasico Padmounted 600KVA 13200/220-127V Fabricacion Local sumergido en aceite con pantalla electrostatica</v>
          </cell>
          <cell r="C2803" t="str">
            <v>u</v>
          </cell>
          <cell r="D2803">
            <v>1</v>
          </cell>
          <cell r="E2803">
            <v>21869.05</v>
          </cell>
        </row>
        <row r="2804">
          <cell r="A2804">
            <v>6852</v>
          </cell>
          <cell r="B2804" t="str">
            <v>Transformador trifasico Padmounted 200KVA 13200/440V Fabricacion Local sumergido en aceite con pantalla electrostatica</v>
          </cell>
          <cell r="C2804" t="str">
            <v>u</v>
          </cell>
          <cell r="D2804">
            <v>1</v>
          </cell>
          <cell r="E2804">
            <v>11289.76</v>
          </cell>
        </row>
        <row r="2805">
          <cell r="A2805">
            <v>6853</v>
          </cell>
          <cell r="B2805" t="str">
            <v>Acometida THHN 6(3x500MCM+1X350MCM)</v>
          </cell>
          <cell r="C2805" t="str">
            <v>m</v>
          </cell>
          <cell r="D2805">
            <v>1</v>
          </cell>
          <cell r="E2805">
            <v>1257.0999999999999</v>
          </cell>
        </row>
        <row r="2806">
          <cell r="A2806">
            <v>6854</v>
          </cell>
          <cell r="B2806" t="str">
            <v>Acometida THHN 2(3x2/0+1X2/0AWG)</v>
          </cell>
          <cell r="C2806" t="str">
            <v>m</v>
          </cell>
          <cell r="D2806">
            <v>1</v>
          </cell>
          <cell r="E2806">
            <v>120.6</v>
          </cell>
        </row>
        <row r="2807">
          <cell r="A2807">
            <v>6855</v>
          </cell>
          <cell r="B2807" t="str">
            <v>Alimentador THHN 5(3x250MCM+1X250MCM)AWGEN 3TUBOS EMT4"</v>
          </cell>
          <cell r="C2807" t="str">
            <v>m</v>
          </cell>
          <cell r="D2807">
            <v>1</v>
          </cell>
          <cell r="E2807">
            <v>690.67</v>
          </cell>
        </row>
        <row r="2808">
          <cell r="A2808">
            <v>6856</v>
          </cell>
          <cell r="B2808" t="str">
            <v>Alimentador THHN 4(3x4/0)AWG EN 2TUBOS EMT4"</v>
          </cell>
          <cell r="C2808" t="str">
            <v>m</v>
          </cell>
          <cell r="D2808">
            <v>1</v>
          </cell>
          <cell r="E2808">
            <v>546.62</v>
          </cell>
        </row>
        <row r="2809">
          <cell r="A2809">
            <v>6857</v>
          </cell>
          <cell r="B2809" t="str">
            <v>Alimentador 3x4/0+1x1/0AWG THHN EMT 2"</v>
          </cell>
          <cell r="C2809" t="str">
            <v>m</v>
          </cell>
          <cell r="D2809">
            <v>1</v>
          </cell>
          <cell r="E2809">
            <v>108.07</v>
          </cell>
        </row>
        <row r="2810">
          <cell r="A2810">
            <v>6858</v>
          </cell>
          <cell r="B2810" t="str">
            <v>Alimentador THHN 3x4/0+1x4/0AWG</v>
          </cell>
          <cell r="C2810" t="str">
            <v>m</v>
          </cell>
          <cell r="D2810">
            <v>1</v>
          </cell>
          <cell r="E2810">
            <v>96.11</v>
          </cell>
        </row>
        <row r="2811">
          <cell r="A2811">
            <v>6859</v>
          </cell>
          <cell r="B2811" t="str">
            <v>Alimentador 3x4/0+1x4/0+1x2/0AWG SGT funda sellada 3"</v>
          </cell>
          <cell r="C2811" t="str">
            <v>m</v>
          </cell>
          <cell r="D2811">
            <v>1</v>
          </cell>
          <cell r="E2811">
            <v>114.29</v>
          </cell>
        </row>
        <row r="2812">
          <cell r="A2812">
            <v>6860</v>
          </cell>
          <cell r="B2812" t="str">
            <v>Alimentador THHN 3X1/0+1X1/0+1X4 AWG EMT 1 1/2"</v>
          </cell>
          <cell r="C2812" t="str">
            <v>m</v>
          </cell>
          <cell r="D2812">
            <v>1</v>
          </cell>
          <cell r="E2812">
            <v>62.97</v>
          </cell>
        </row>
        <row r="2813">
          <cell r="A2813">
            <v>6861</v>
          </cell>
          <cell r="B2813" t="str">
            <v>Alimentador THHN 3X1/0+1X4AWG EMT 2"</v>
          </cell>
          <cell r="C2813" t="str">
            <v>m</v>
          </cell>
          <cell r="D2813">
            <v>1</v>
          </cell>
          <cell r="E2813">
            <v>51.54</v>
          </cell>
        </row>
        <row r="2814">
          <cell r="A2814">
            <v>6862</v>
          </cell>
          <cell r="B2814" t="str">
            <v>Alimentador THHN 3X2+1X6AWG EMT 1 1/2"</v>
          </cell>
          <cell r="C2814" t="str">
            <v>m</v>
          </cell>
          <cell r="D2814">
            <v>1</v>
          </cell>
          <cell r="E2814">
            <v>36.619999999999997</v>
          </cell>
        </row>
        <row r="2815">
          <cell r="A2815">
            <v>6863</v>
          </cell>
          <cell r="B2815" t="str">
            <v>Alimentador THHN 3X4+1X4+1X4AWG</v>
          </cell>
          <cell r="C2815" t="str">
            <v>m</v>
          </cell>
          <cell r="D2815">
            <v>1</v>
          </cell>
          <cell r="E2815">
            <v>17.25</v>
          </cell>
        </row>
        <row r="2816">
          <cell r="A2816">
            <v>6864</v>
          </cell>
          <cell r="B2816" t="str">
            <v>Alimentador THHN 3X6+1X6+1X10 AWG EMT 1"</v>
          </cell>
          <cell r="C2816" t="str">
            <v>m</v>
          </cell>
          <cell r="D2816">
            <v>1</v>
          </cell>
          <cell r="E2816">
            <v>24.76</v>
          </cell>
        </row>
        <row r="2817">
          <cell r="A2817">
            <v>6865</v>
          </cell>
          <cell r="B2817" t="str">
            <v>Alimentador THHN 3X8+1X8+1X8 AWG</v>
          </cell>
          <cell r="C2817" t="str">
            <v>m</v>
          </cell>
          <cell r="D2817">
            <v>1</v>
          </cell>
          <cell r="E2817">
            <v>11.57</v>
          </cell>
        </row>
        <row r="2818">
          <cell r="A2818">
            <v>6866</v>
          </cell>
          <cell r="B2818" t="str">
            <v>Alimentador THHN 3X8+1X12AWG EMT 1"</v>
          </cell>
          <cell r="C2818" t="str">
            <v>m</v>
          </cell>
          <cell r="D2818">
            <v>1</v>
          </cell>
          <cell r="E2818">
            <v>13.34</v>
          </cell>
        </row>
        <row r="2819">
          <cell r="A2819">
            <v>6867</v>
          </cell>
          <cell r="B2819" t="str">
            <v>Alimentador THHN 2X8+1X12 AWG EMT 1"</v>
          </cell>
          <cell r="C2819" t="str">
            <v>m</v>
          </cell>
          <cell r="D2819">
            <v>1</v>
          </cell>
          <cell r="E2819">
            <v>11.32</v>
          </cell>
        </row>
        <row r="2820">
          <cell r="A2820">
            <v>6868</v>
          </cell>
          <cell r="B2820" t="str">
            <v>Alimentador THHN 1X8+1X8+1X8 AWG EMT 1"</v>
          </cell>
          <cell r="C2820" t="str">
            <v>m</v>
          </cell>
          <cell r="D2820">
            <v>1</v>
          </cell>
          <cell r="E2820">
            <v>12.08</v>
          </cell>
        </row>
        <row r="2821">
          <cell r="A2821">
            <v>6869</v>
          </cell>
          <cell r="B2821" t="str">
            <v>Alimentador THHN 3X10+1X14 AWG EMT 3/4"</v>
          </cell>
          <cell r="C2821" t="str">
            <v>m</v>
          </cell>
          <cell r="D2821">
            <v>1</v>
          </cell>
          <cell r="E2821">
            <v>8.9700000000000006</v>
          </cell>
        </row>
        <row r="2822">
          <cell r="A2822">
            <v>6870</v>
          </cell>
          <cell r="B2822" t="str">
            <v>Alimentador THHN 2X10+1X14 AWG EMT 3/4"</v>
          </cell>
          <cell r="C2822" t="str">
            <v>m</v>
          </cell>
          <cell r="D2822">
            <v>1</v>
          </cell>
          <cell r="E2822">
            <v>7.88</v>
          </cell>
        </row>
        <row r="2823">
          <cell r="A2823">
            <v>6871</v>
          </cell>
          <cell r="B2823" t="str">
            <v>Alimentador THHN 3X12+1X14 AWG EMT 1/2"</v>
          </cell>
          <cell r="C2823" t="str">
            <v>m</v>
          </cell>
          <cell r="D2823">
            <v>1</v>
          </cell>
          <cell r="E2823">
            <v>6.62</v>
          </cell>
        </row>
        <row r="2824">
          <cell r="A2824">
            <v>6872</v>
          </cell>
          <cell r="B2824" t="str">
            <v>Alimentador THHN 3x4/0+1x2AWG</v>
          </cell>
          <cell r="C2824" t="str">
            <v>m</v>
          </cell>
          <cell r="D2824">
            <v>1</v>
          </cell>
          <cell r="E2824">
            <v>80.95</v>
          </cell>
        </row>
        <row r="2825">
          <cell r="A2825">
            <v>6873</v>
          </cell>
          <cell r="B2825" t="str">
            <v>Alimentador THHN 2X1/0+1X4AWG EMT 1 1/2"</v>
          </cell>
          <cell r="C2825" t="str">
            <v>m</v>
          </cell>
          <cell r="D2825">
            <v>1</v>
          </cell>
          <cell r="E2825">
            <v>50.41</v>
          </cell>
        </row>
        <row r="2826">
          <cell r="A2826">
            <v>6874</v>
          </cell>
          <cell r="B2826" t="str">
            <v>Alimentador THHN 2x12 +1x14AWG EMT 1/2"</v>
          </cell>
          <cell r="C2826" t="str">
            <v>m</v>
          </cell>
          <cell r="D2826">
            <v>1</v>
          </cell>
          <cell r="E2826">
            <v>5.92</v>
          </cell>
        </row>
        <row r="2827">
          <cell r="A2827">
            <v>6875</v>
          </cell>
          <cell r="B2827" t="str">
            <v>Alimentador TFF 3x16 AWG EMT 1/2" para control evaporador compresor</v>
          </cell>
          <cell r="C2827" t="str">
            <v>m</v>
          </cell>
          <cell r="D2827">
            <v>1</v>
          </cell>
          <cell r="E2827">
            <v>3.11</v>
          </cell>
        </row>
        <row r="2828">
          <cell r="A2828">
            <v>6876</v>
          </cell>
          <cell r="B2828" t="str">
            <v>Punto termostato TFF 4x16 EMT 1/2"</v>
          </cell>
          <cell r="C2828" t="str">
            <v>pto</v>
          </cell>
          <cell r="D2828">
            <v>1</v>
          </cell>
          <cell r="E2828">
            <v>3.32</v>
          </cell>
        </row>
        <row r="2829">
          <cell r="A2829">
            <v>6877</v>
          </cell>
          <cell r="B2829" t="str">
            <v>Punto de extractor ´para baño THHN 2x12+1x14 EMT 1/2"</v>
          </cell>
          <cell r="C2829" t="str">
            <v>pto</v>
          </cell>
          <cell r="D2829">
            <v>1</v>
          </cell>
          <cell r="E2829">
            <v>5.92</v>
          </cell>
        </row>
        <row r="2830">
          <cell r="A2830">
            <v>6878</v>
          </cell>
          <cell r="B2830" t="str">
            <v>Punto de tomacorriente 120V polarizados de grado hospital para uso general</v>
          </cell>
          <cell r="C2830" t="str">
            <v>pto</v>
          </cell>
          <cell r="D2830">
            <v>1</v>
          </cell>
          <cell r="E2830">
            <v>42.62</v>
          </cell>
        </row>
        <row r="2831">
          <cell r="A2831">
            <v>6879</v>
          </cell>
          <cell r="B2831" t="str">
            <v>Punto de tomacorriente 120V polarizados de grado hospital con disyuntor de falla a tierra GFCI para uso general</v>
          </cell>
          <cell r="C2831" t="str">
            <v>pto</v>
          </cell>
          <cell r="D2831">
            <v>1</v>
          </cell>
          <cell r="E2831">
            <v>62.76</v>
          </cell>
        </row>
        <row r="2832">
          <cell r="A2832">
            <v>6880</v>
          </cell>
          <cell r="B2832" t="str">
            <v>Punto de tomacorriente 120V dobles polarizados de grado hospitalario regulados</v>
          </cell>
          <cell r="C2832" t="str">
            <v>pto</v>
          </cell>
          <cell r="D2832">
            <v>1</v>
          </cell>
          <cell r="E2832">
            <v>42.62</v>
          </cell>
        </row>
        <row r="2833">
          <cell r="A2833">
            <v>6881</v>
          </cell>
          <cell r="B2833" t="str">
            <v>Punto de tomacorriente para salida especial trifasica 220V THHN 3x10+1x14 EMT 3/4"</v>
          </cell>
          <cell r="C2833" t="str">
            <v>pto</v>
          </cell>
          <cell r="D2833">
            <v>1</v>
          </cell>
          <cell r="E2833">
            <v>64.459999999999994</v>
          </cell>
        </row>
        <row r="2834">
          <cell r="A2834">
            <v>6882</v>
          </cell>
          <cell r="B2834" t="str">
            <v>Punto de tomacorriente para salida especial bifasica 220V THHN 2x10+1x14 EMT 3/4"</v>
          </cell>
          <cell r="C2834" t="str">
            <v>pto</v>
          </cell>
          <cell r="D2834">
            <v>1</v>
          </cell>
          <cell r="E2834">
            <v>42.57</v>
          </cell>
        </row>
        <row r="2835">
          <cell r="A2835">
            <v>6883</v>
          </cell>
          <cell r="B2835" t="str">
            <v>Generador trifásico 750KVA 240V 60HZ</v>
          </cell>
          <cell r="C2835" t="str">
            <v>u</v>
          </cell>
          <cell r="D2835">
            <v>1</v>
          </cell>
          <cell r="E2835">
            <v>142961.97</v>
          </cell>
        </row>
        <row r="2836">
          <cell r="A2836">
            <v>6884</v>
          </cell>
          <cell r="B2836" t="str">
            <v>Acometida electricatension con cable de 15kv apantallado f #1/0Cu apantallado +T #2 desnudo AWG</v>
          </cell>
          <cell r="C2836" t="str">
            <v>m</v>
          </cell>
          <cell r="D2836">
            <v>1</v>
          </cell>
          <cell r="E2836">
            <v>82.36</v>
          </cell>
        </row>
        <row r="2837">
          <cell r="A2837">
            <v>6885</v>
          </cell>
          <cell r="B2837" t="str">
            <v xml:space="preserve">Alimentador THHN 2x8+1x8 </v>
          </cell>
          <cell r="C2837" t="str">
            <v>m</v>
          </cell>
          <cell r="D2837">
            <v>1</v>
          </cell>
          <cell r="E2837">
            <v>6.27</v>
          </cell>
        </row>
        <row r="2838">
          <cell r="A2838">
            <v>6886</v>
          </cell>
          <cell r="B2838" t="str">
            <v>Alimentador THHN 2x6+1x8</v>
          </cell>
          <cell r="C2838" t="str">
            <v>m</v>
          </cell>
          <cell r="D2838">
            <v>1</v>
          </cell>
          <cell r="E2838">
            <v>8.5</v>
          </cell>
        </row>
        <row r="2839">
          <cell r="A2839">
            <v>6887</v>
          </cell>
          <cell r="B2839" t="str">
            <v>Alimentador THHN 6(3x350MCM+1X4/0)+1X4/0 AWG</v>
          </cell>
          <cell r="C2839" t="str">
            <v>m</v>
          </cell>
          <cell r="D2839">
            <v>1</v>
          </cell>
          <cell r="E2839">
            <v>877.17</v>
          </cell>
        </row>
        <row r="2840">
          <cell r="A2840">
            <v>6888</v>
          </cell>
          <cell r="B2840" t="str">
            <v>Alimentador THHN 2(3x350MCM+1X250MCM)+1X2/0 AWG</v>
          </cell>
          <cell r="C2840" t="str">
            <v>m</v>
          </cell>
          <cell r="D2840">
            <v>1</v>
          </cell>
          <cell r="E2840">
            <v>312.41000000000003</v>
          </cell>
        </row>
        <row r="2841">
          <cell r="A2841">
            <v>6889</v>
          </cell>
          <cell r="B2841" t="str">
            <v>Alimentador THHN 2(3x250MCM+1X4/0)+1X2/0 AWG</v>
          </cell>
          <cell r="C2841" t="str">
            <v>m</v>
          </cell>
          <cell r="D2841">
            <v>1</v>
          </cell>
          <cell r="E2841">
            <v>235.19</v>
          </cell>
        </row>
        <row r="2842">
          <cell r="A2842">
            <v>6890</v>
          </cell>
          <cell r="B2842" t="str">
            <v>Alimentador THHN 2(3x500MCM+1X250MCM)+1X4/0 AWG</v>
          </cell>
          <cell r="C2842" t="str">
            <v>m</v>
          </cell>
          <cell r="D2842">
            <v>1</v>
          </cell>
          <cell r="E2842">
            <v>421.11</v>
          </cell>
        </row>
        <row r="2843">
          <cell r="A2843">
            <v>6891</v>
          </cell>
          <cell r="B2843" t="str">
            <v>Alimentador THHN 3x250MCM+1X2/0+1X1/0 AWG</v>
          </cell>
          <cell r="C2843" t="str">
            <v>m</v>
          </cell>
          <cell r="D2843">
            <v>1</v>
          </cell>
          <cell r="E2843">
            <v>114.08</v>
          </cell>
        </row>
        <row r="2844">
          <cell r="A2844">
            <v>6892</v>
          </cell>
          <cell r="B2844" t="str">
            <v>Alimentador THHN 3x350MCM+1X4/0)+1X2/0 AWG</v>
          </cell>
          <cell r="C2844" t="str">
            <v>m</v>
          </cell>
          <cell r="D2844">
            <v>1</v>
          </cell>
          <cell r="E2844">
            <v>159.13</v>
          </cell>
        </row>
        <row r="2845">
          <cell r="A2845">
            <v>6893</v>
          </cell>
          <cell r="B2845" t="str">
            <v>Alimentador THHN 3x250MCM+1X2/0)+1X1/0 AWG</v>
          </cell>
          <cell r="C2845" t="str">
            <v>m</v>
          </cell>
          <cell r="D2845">
            <v>1</v>
          </cell>
          <cell r="E2845">
            <v>114.08</v>
          </cell>
        </row>
        <row r="2846">
          <cell r="A2846">
            <v>6894</v>
          </cell>
          <cell r="B2846" t="str">
            <v>Alimentador THHN 3x2/0+1x1/0+1x2</v>
          </cell>
          <cell r="C2846" t="str">
            <v>m</v>
          </cell>
          <cell r="D2846">
            <v>1</v>
          </cell>
          <cell r="E2846">
            <v>64.16</v>
          </cell>
        </row>
        <row r="2847">
          <cell r="A2847">
            <v>6895</v>
          </cell>
          <cell r="B2847" t="str">
            <v>Alimentador THHN 3x1/0+1x2+1x6</v>
          </cell>
          <cell r="C2847" t="str">
            <v>m</v>
          </cell>
          <cell r="D2847">
            <v>1</v>
          </cell>
          <cell r="E2847">
            <v>46.75</v>
          </cell>
        </row>
        <row r="2848">
          <cell r="A2848">
            <v>6896</v>
          </cell>
          <cell r="B2848" t="str">
            <v>Alimentador THHN 3x250MCM+1X2/0+1X2 AWG</v>
          </cell>
          <cell r="C2848" t="str">
            <v>m</v>
          </cell>
          <cell r="D2848">
            <v>1</v>
          </cell>
          <cell r="E2848">
            <v>110.9</v>
          </cell>
        </row>
        <row r="2849">
          <cell r="A2849">
            <v>6897</v>
          </cell>
          <cell r="B2849" t="str">
            <v>Alimentador THHN 2(3x350MCM+1X4/0)+1X2/0 AWG</v>
          </cell>
          <cell r="C2849" t="str">
            <v>m</v>
          </cell>
          <cell r="D2849">
            <v>1</v>
          </cell>
          <cell r="E2849">
            <v>301.95999999999998</v>
          </cell>
        </row>
        <row r="2850">
          <cell r="A2850">
            <v>6898</v>
          </cell>
          <cell r="B2850" t="str">
            <v>Alimentador THHN 2(3x350MCM+1X4/0)+1X4/0</v>
          </cell>
          <cell r="C2850" t="str">
            <v>m</v>
          </cell>
          <cell r="D2850">
            <v>1</v>
          </cell>
          <cell r="E2850">
            <v>310.70999999999998</v>
          </cell>
        </row>
        <row r="2851">
          <cell r="A2851">
            <v>6899</v>
          </cell>
          <cell r="B2851" t="str">
            <v>Alimentador THHN FLEX (3x3/0+1x3/0+1x1/0)AWG</v>
          </cell>
          <cell r="C2851" t="str">
            <v>m</v>
          </cell>
          <cell r="D2851">
            <v>1</v>
          </cell>
          <cell r="E2851">
            <v>91.55</v>
          </cell>
        </row>
        <row r="2852">
          <cell r="A2852">
            <v>6900</v>
          </cell>
          <cell r="B2852" t="str">
            <v>Punto de iluminacion tuberia EMT 1/2 e interruptor</v>
          </cell>
          <cell r="C2852" t="str">
            <v>pto</v>
          </cell>
          <cell r="D2852">
            <v>1</v>
          </cell>
          <cell r="E2852">
            <v>32.75</v>
          </cell>
        </row>
        <row r="2853">
          <cell r="A2853">
            <v>6901</v>
          </cell>
          <cell r="B2853" t="str">
            <v>Alimentador Superflex 2(3x350MCM+1X350MCM)+1X4/0 AWG</v>
          </cell>
          <cell r="C2853" t="str">
            <v>m</v>
          </cell>
          <cell r="D2853">
            <v>1</v>
          </cell>
          <cell r="E2853">
            <v>357.87</v>
          </cell>
        </row>
        <row r="2854">
          <cell r="A2854">
            <v>6902</v>
          </cell>
          <cell r="B2854" t="str">
            <v>Alimentador Superflex 3(3x350MCM+1X350MCM)+1X4/0 AWG</v>
          </cell>
          <cell r="C2854" t="str">
            <v>m</v>
          </cell>
          <cell r="D2854">
            <v>1</v>
          </cell>
          <cell r="E2854">
            <v>524.21</v>
          </cell>
        </row>
        <row r="2855">
          <cell r="A2855">
            <v>6903</v>
          </cell>
          <cell r="B2855" t="str">
            <v>Alimentador THHN flex (3x4/0+1X4/0+1X2/0 AWG</v>
          </cell>
          <cell r="C2855" t="str">
            <v>m</v>
          </cell>
          <cell r="D2855">
            <v>1</v>
          </cell>
          <cell r="E2855">
            <v>112.38</v>
          </cell>
        </row>
        <row r="2856">
          <cell r="A2856">
            <v>6904</v>
          </cell>
          <cell r="B2856" t="str">
            <v>Tablero con barras para 1800A</v>
          </cell>
          <cell r="C2856" t="str">
            <v>u</v>
          </cell>
          <cell r="D2856">
            <v>1</v>
          </cell>
          <cell r="E2856">
            <v>4007.87</v>
          </cell>
        </row>
        <row r="2857">
          <cell r="A2857">
            <v>6905</v>
          </cell>
          <cell r="B2857" t="str">
            <v>Breaker caja moldeada 3P-1500 A</v>
          </cell>
          <cell r="C2857" t="str">
            <v>u</v>
          </cell>
          <cell r="D2857">
            <v>1</v>
          </cell>
          <cell r="E2857">
            <v>2618.41</v>
          </cell>
        </row>
        <row r="2858">
          <cell r="A2858">
            <v>6906</v>
          </cell>
          <cell r="B2858" t="str">
            <v>TVSS trifasico para tablero de 1800 A</v>
          </cell>
          <cell r="C2858" t="str">
            <v>u</v>
          </cell>
          <cell r="D2858">
            <v>1</v>
          </cell>
          <cell r="E2858">
            <v>1867.17</v>
          </cell>
        </row>
        <row r="2859">
          <cell r="A2859">
            <v>6907</v>
          </cell>
          <cell r="B2859" t="str">
            <v>TVSS trifasico para tablero de 1500 A</v>
          </cell>
          <cell r="C2859" t="str">
            <v>u</v>
          </cell>
          <cell r="D2859">
            <v>1</v>
          </cell>
          <cell r="E2859">
            <v>1738.93</v>
          </cell>
        </row>
        <row r="2860">
          <cell r="A2860">
            <v>6908</v>
          </cell>
          <cell r="B2860" t="str">
            <v>Generador 312KVA 3f, 240/60HZ incluye TTA</v>
          </cell>
          <cell r="C2860" t="str">
            <v>u</v>
          </cell>
          <cell r="D2860">
            <v>1</v>
          </cell>
          <cell r="E2860">
            <v>91468.43</v>
          </cell>
        </row>
        <row r="2861">
          <cell r="A2861">
            <v>6909</v>
          </cell>
          <cell r="B2861" t="str">
            <v>Transformador trifasico 500KVA en media de la region 220-120V sumergido en aceite</v>
          </cell>
          <cell r="C2861" t="str">
            <v>u</v>
          </cell>
          <cell r="D2861">
            <v>1</v>
          </cell>
          <cell r="E2861">
            <v>19773.88</v>
          </cell>
        </row>
        <row r="2862">
          <cell r="A2862">
            <v>6910</v>
          </cell>
          <cell r="B2862" t="str">
            <v>Alimentador Superflex 2(3x500MCM+1X500MCM+1x350MCM)</v>
          </cell>
          <cell r="C2862" t="str">
            <v>m</v>
          </cell>
          <cell r="D2862">
            <v>1</v>
          </cell>
          <cell r="E2862">
            <v>567.04</v>
          </cell>
        </row>
        <row r="2863">
          <cell r="A2863">
            <v>6911</v>
          </cell>
          <cell r="B2863" t="str">
            <v>Alimentador Superflex 2(3x350MCM+1X350MCM)+2X4/0 AWG</v>
          </cell>
          <cell r="C2863" t="str">
            <v>m</v>
          </cell>
          <cell r="D2863">
            <v>1</v>
          </cell>
          <cell r="E2863">
            <v>382.67</v>
          </cell>
        </row>
        <row r="2864">
          <cell r="A2864">
            <v>6912</v>
          </cell>
          <cell r="B2864" t="str">
            <v>Alimentador THHN FLEX 3(3x2/0+1x2/0+1x2)AWG</v>
          </cell>
          <cell r="C2864" t="str">
            <v>m</v>
          </cell>
          <cell r="D2864">
            <v>1</v>
          </cell>
          <cell r="E2864">
            <v>202.79</v>
          </cell>
        </row>
        <row r="2865">
          <cell r="A2865">
            <v>6913</v>
          </cell>
          <cell r="B2865" t="str">
            <v>Alimentador SUPERFLEX (3x500+1x500+1x350MCM)</v>
          </cell>
          <cell r="C2865" t="str">
            <v>m</v>
          </cell>
          <cell r="D2865">
            <v>1</v>
          </cell>
          <cell r="E2865">
            <v>280.62</v>
          </cell>
        </row>
        <row r="2866">
          <cell r="A2866">
            <v>6914</v>
          </cell>
          <cell r="B2866" t="str">
            <v>Transformador trifasico 400KVA en media de la region 220-120V sumergido en aceite</v>
          </cell>
          <cell r="C2866" t="str">
            <v>u</v>
          </cell>
          <cell r="D2866">
            <v>1</v>
          </cell>
          <cell r="E2866">
            <v>16339.01</v>
          </cell>
        </row>
        <row r="2867">
          <cell r="A2867">
            <v>6915</v>
          </cell>
          <cell r="B2867" t="str">
            <v>Breaker tipo caja moldeada de 3P - 550A</v>
          </cell>
          <cell r="C2867" t="str">
            <v>u</v>
          </cell>
          <cell r="D2867">
            <v>1</v>
          </cell>
          <cell r="E2867">
            <v>1021.66</v>
          </cell>
        </row>
        <row r="2868">
          <cell r="A2868">
            <v>6916</v>
          </cell>
          <cell r="B2868" t="str">
            <v>Alimentador THHN FLEX (3x1/0+1x1/0+1x4)AWG</v>
          </cell>
          <cell r="C2868" t="str">
            <v>m</v>
          </cell>
          <cell r="D2868">
            <v>1</v>
          </cell>
          <cell r="E2868">
            <v>54.68</v>
          </cell>
        </row>
        <row r="2869">
          <cell r="A2869">
            <v>6917</v>
          </cell>
          <cell r="B2869" t="str">
            <v>Tablero de distribucion Principal aire acondicionado TDAA con barras para 1500A</v>
          </cell>
          <cell r="C2869" t="str">
            <v>u</v>
          </cell>
          <cell r="D2869">
            <v>1</v>
          </cell>
          <cell r="E2869">
            <v>14775.05</v>
          </cell>
        </row>
        <row r="2870">
          <cell r="A2870">
            <v>6918</v>
          </cell>
          <cell r="B2870" t="str">
            <v>Breaker tipo caja moldeada de 3P - 800A</v>
          </cell>
          <cell r="C2870" t="str">
            <v>u</v>
          </cell>
          <cell r="D2870">
            <v>1</v>
          </cell>
          <cell r="E2870">
            <v>1024.23</v>
          </cell>
        </row>
        <row r="2871">
          <cell r="A2871">
            <v>6919</v>
          </cell>
          <cell r="B2871" t="str">
            <v>Alimentador Superflex 3(3x500MCM+1X500MCM+1x350MCM)</v>
          </cell>
          <cell r="C2871" t="str">
            <v>m</v>
          </cell>
          <cell r="D2871">
            <v>1</v>
          </cell>
          <cell r="E2871">
            <v>839.64</v>
          </cell>
        </row>
        <row r="2872">
          <cell r="A2872">
            <v>6920</v>
          </cell>
          <cell r="B2872" t="str">
            <v>Alimentador Superflex (3x350MCM+1X350MCM)+1X4/0 AWG</v>
          </cell>
          <cell r="C2872" t="str">
            <v>m</v>
          </cell>
          <cell r="D2872">
            <v>1</v>
          </cell>
          <cell r="E2872">
            <v>194.27</v>
          </cell>
        </row>
        <row r="2873">
          <cell r="A2873">
            <v>6921</v>
          </cell>
          <cell r="B2873" t="str">
            <v>Tablero general con barras para 1500A</v>
          </cell>
          <cell r="C2873" t="str">
            <v>u</v>
          </cell>
          <cell r="D2873">
            <v>1</v>
          </cell>
          <cell r="E2873">
            <v>2766.76</v>
          </cell>
        </row>
        <row r="2874">
          <cell r="A2874">
            <v>6922</v>
          </cell>
          <cell r="B2874" t="str">
            <v>Tablero de transferencia automatica  400A</v>
          </cell>
          <cell r="C2874" t="str">
            <v>u</v>
          </cell>
          <cell r="D2874">
            <v>1</v>
          </cell>
          <cell r="E2874">
            <v>6859.31</v>
          </cell>
        </row>
        <row r="2875">
          <cell r="A2875">
            <v>6923</v>
          </cell>
          <cell r="B2875" t="str">
            <v>Transformador intensidad 400/5 A</v>
          </cell>
          <cell r="C2875" t="str">
            <v>u</v>
          </cell>
          <cell r="D2875">
            <v>1</v>
          </cell>
          <cell r="E2875">
            <v>421.94</v>
          </cell>
        </row>
        <row r="2876">
          <cell r="A2876">
            <v>6924</v>
          </cell>
          <cell r="B2876" t="str">
            <v>Medidor trifasico</v>
          </cell>
          <cell r="C2876" t="str">
            <v>u</v>
          </cell>
          <cell r="D2876">
            <v>1</v>
          </cell>
          <cell r="E2876">
            <v>778.39</v>
          </cell>
        </row>
        <row r="2877">
          <cell r="A2877">
            <v>6925</v>
          </cell>
          <cell r="B2877" t="str">
            <v xml:space="preserve">Alimentador THHN3x8+1x10+1x12 PVC 1" </v>
          </cell>
          <cell r="C2877" t="str">
            <v>m</v>
          </cell>
          <cell r="D2877">
            <v>1</v>
          </cell>
          <cell r="E2877">
            <v>9.57</v>
          </cell>
        </row>
        <row r="2878">
          <cell r="A2878">
            <v>6926</v>
          </cell>
          <cell r="B2878" t="str">
            <v>REFLECTORES METAL HALIDE 2X400W 220V EN CRUCETA</v>
          </cell>
          <cell r="C2878" t="str">
            <v>u</v>
          </cell>
          <cell r="D2878">
            <v>1</v>
          </cell>
          <cell r="E2878">
            <v>715.44</v>
          </cell>
        </row>
        <row r="2879">
          <cell r="A2879">
            <v>6927</v>
          </cell>
          <cell r="B2879" t="str">
            <v>LUMINARIA doble factor de potencia de potencia 250wATT 220V</v>
          </cell>
          <cell r="C2879" t="str">
            <v>u</v>
          </cell>
          <cell r="D2879">
            <v>1</v>
          </cell>
          <cell r="E2879">
            <v>330.74</v>
          </cell>
        </row>
        <row r="2880">
          <cell r="A2880">
            <v>6928</v>
          </cell>
          <cell r="B2880" t="str">
            <v>Conductor THHN 3x6 para luminarias</v>
          </cell>
          <cell r="C2880" t="str">
            <v>m</v>
          </cell>
          <cell r="D2880">
            <v>1</v>
          </cell>
          <cell r="E2880">
            <v>9.32</v>
          </cell>
        </row>
        <row r="2881">
          <cell r="A2881">
            <v>6929</v>
          </cell>
          <cell r="B2881" t="str">
            <v>CABLEADO TIPO superflex 2X(3#3/0+1#1/0) AL AIRE POR DUCTO EN PISO</v>
          </cell>
          <cell r="C2881" t="str">
            <v>m</v>
          </cell>
          <cell r="D2881">
            <v>1</v>
          </cell>
          <cell r="E2881">
            <v>146.79</v>
          </cell>
        </row>
        <row r="2882">
          <cell r="A2882">
            <v>6930</v>
          </cell>
          <cell r="B2882" t="str">
            <v>Bandeja flex galvanizada 300x50x3mm</v>
          </cell>
          <cell r="C2882" t="str">
            <v>u</v>
          </cell>
          <cell r="D2882">
            <v>1</v>
          </cell>
          <cell r="E2882">
            <v>77.16</v>
          </cell>
        </row>
        <row r="2883">
          <cell r="A2883">
            <v>6931</v>
          </cell>
          <cell r="B2883" t="str">
            <v>Punta terminal para interior ,cable de Cu 2AWG-15KV</v>
          </cell>
          <cell r="C2883" t="str">
            <v>u</v>
          </cell>
          <cell r="D2883">
            <v>1</v>
          </cell>
          <cell r="E2883">
            <v>255.91</v>
          </cell>
        </row>
        <row r="2884">
          <cell r="A2884">
            <v>6932</v>
          </cell>
          <cell r="B2884" t="str">
            <v>Conductor de cobre #4 AWG tipo THHN</v>
          </cell>
          <cell r="C2884" t="str">
            <v>m</v>
          </cell>
          <cell r="D2884">
            <v>1</v>
          </cell>
          <cell r="E2884">
            <v>4.8600000000000003</v>
          </cell>
        </row>
        <row r="2885">
          <cell r="A2885">
            <v>6933</v>
          </cell>
          <cell r="B2885" t="str">
            <v>Conductor de cobre #2/0 AWG tipo THHN</v>
          </cell>
          <cell r="C2885" t="str">
            <v>m</v>
          </cell>
          <cell r="D2885">
            <v>1</v>
          </cell>
          <cell r="E2885">
            <v>14.74</v>
          </cell>
        </row>
        <row r="2886">
          <cell r="A2886">
            <v>6934</v>
          </cell>
          <cell r="B2886" t="str">
            <v>Conductor de cobre #2 AWG tipo THHN</v>
          </cell>
          <cell r="C2886" t="str">
            <v>m</v>
          </cell>
          <cell r="D2886">
            <v>1</v>
          </cell>
          <cell r="E2886">
            <v>7.41</v>
          </cell>
        </row>
        <row r="2887">
          <cell r="A2887">
            <v>6935</v>
          </cell>
          <cell r="B2887" t="str">
            <v>Codo PVC 4"R/L para uso electrico</v>
          </cell>
          <cell r="C2887" t="str">
            <v>u</v>
          </cell>
          <cell r="D2887">
            <v>1</v>
          </cell>
          <cell r="E2887">
            <v>20.05</v>
          </cell>
        </row>
        <row r="2888">
          <cell r="A2888">
            <v>6936</v>
          </cell>
          <cell r="B2888" t="str">
            <v>Reflector metal halide de 400W</v>
          </cell>
          <cell r="C2888" t="str">
            <v>u</v>
          </cell>
          <cell r="D2888">
            <v>1</v>
          </cell>
          <cell r="E2888">
            <v>147.97999999999999</v>
          </cell>
        </row>
        <row r="2889">
          <cell r="A2889">
            <v>6937</v>
          </cell>
          <cell r="B2889" t="str">
            <v>Ojo de buey 70W-127V</v>
          </cell>
          <cell r="C2889" t="str">
            <v>u</v>
          </cell>
          <cell r="D2889">
            <v>1</v>
          </cell>
          <cell r="E2889">
            <v>70</v>
          </cell>
        </row>
        <row r="2890">
          <cell r="A2890">
            <v>6938</v>
          </cell>
          <cell r="B2890" t="str">
            <v>Luminaria sobrepuesta 1,20x0,60m 2x54W</v>
          </cell>
          <cell r="C2890" t="str">
            <v>u</v>
          </cell>
          <cell r="D2890">
            <v>1</v>
          </cell>
          <cell r="E2890">
            <v>59.01</v>
          </cell>
        </row>
        <row r="2891">
          <cell r="A2891">
            <v>6939</v>
          </cell>
          <cell r="B2891" t="str">
            <v>Roseton con foco 60W</v>
          </cell>
          <cell r="C2891" t="str">
            <v>u</v>
          </cell>
          <cell r="D2891">
            <v>1</v>
          </cell>
          <cell r="E2891">
            <v>13.16</v>
          </cell>
        </row>
        <row r="2892">
          <cell r="A2892">
            <v>6940</v>
          </cell>
          <cell r="B2892" t="str">
            <v>Transformador Monofásico de 15 KVA de 13.2 KV/240-120 V</v>
          </cell>
          <cell r="C2892" t="str">
            <v>u</v>
          </cell>
          <cell r="D2892">
            <v>1</v>
          </cell>
          <cell r="E2892">
            <v>2743.38</v>
          </cell>
        </row>
        <row r="2893">
          <cell r="A2893">
            <v>6941</v>
          </cell>
          <cell r="B2893" t="str">
            <v>Conductor aereo ASC AWG 5x2+1x4</v>
          </cell>
          <cell r="C2893" t="str">
            <v>m</v>
          </cell>
          <cell r="D2893">
            <v>1</v>
          </cell>
          <cell r="E2893">
            <v>4.6500000000000004</v>
          </cell>
        </row>
        <row r="2894">
          <cell r="A2894">
            <v>6942</v>
          </cell>
          <cell r="B2894" t="str">
            <v>Acometida Ttu 3(2x4/0+2x2/0)AWG +1x1/0 Cu desnudo</v>
          </cell>
          <cell r="C2894" t="str">
            <v>m</v>
          </cell>
          <cell r="D2894">
            <v>1</v>
          </cell>
          <cell r="E2894">
            <v>248.91</v>
          </cell>
        </row>
        <row r="2895">
          <cell r="A2895">
            <v>6943</v>
          </cell>
          <cell r="B2895" t="str">
            <v>Terminales dobles #4/0</v>
          </cell>
          <cell r="C2895" t="str">
            <v>u</v>
          </cell>
          <cell r="D2895">
            <v>1</v>
          </cell>
          <cell r="E2895">
            <v>42.45</v>
          </cell>
        </row>
        <row r="2896">
          <cell r="A2896">
            <v>6944</v>
          </cell>
          <cell r="B2896" t="str">
            <v>Alimentador a caldero 200BHP 15HP 3x4+1x4+1x6 en canaleta y BX 2"</v>
          </cell>
          <cell r="C2896" t="str">
            <v>m</v>
          </cell>
          <cell r="D2896">
            <v>1</v>
          </cell>
          <cell r="E2896">
            <v>30.5</v>
          </cell>
        </row>
        <row r="2897">
          <cell r="A2897">
            <v>6945</v>
          </cell>
          <cell r="B2897" t="str">
            <v>Sistema de presion constante 80HP  y sistema contraincendios 3x4/0+1x4/0+1x1/0</v>
          </cell>
          <cell r="C2897" t="str">
            <v>m</v>
          </cell>
          <cell r="D2897">
            <v>1</v>
          </cell>
          <cell r="E2897">
            <v>111.75</v>
          </cell>
        </row>
        <row r="2898">
          <cell r="A2898">
            <v>6946</v>
          </cell>
          <cell r="B2898" t="str">
            <v>Alimentador THHN 3x10+1x10+1x12 para bomba Jockey BX 3/4"</v>
          </cell>
          <cell r="C2898" t="str">
            <v>m</v>
          </cell>
          <cell r="D2898">
            <v>1</v>
          </cell>
          <cell r="E2898">
            <v>13.25</v>
          </cell>
        </row>
        <row r="2899">
          <cell r="A2899">
            <v>6947</v>
          </cell>
          <cell r="B2899" t="str">
            <v>Malla de 35 varillas puesta a tierra, accesorios y conexiones (malla perimteral)</v>
          </cell>
          <cell r="C2899" t="str">
            <v>u</v>
          </cell>
          <cell r="D2899">
            <v>1</v>
          </cell>
          <cell r="E2899">
            <v>9160.2900000000009</v>
          </cell>
        </row>
        <row r="2900">
          <cell r="A2900">
            <v>6948</v>
          </cell>
          <cell r="B2900" t="str">
            <v>SPD de 65 KA que cumpla con la norma UL 1449 tercera edicion TIPO 2</v>
          </cell>
          <cell r="C2900" t="str">
            <v>u</v>
          </cell>
          <cell r="D2900">
            <v>1</v>
          </cell>
          <cell r="E2900">
            <v>1487.78</v>
          </cell>
        </row>
        <row r="2901">
          <cell r="A2901">
            <v>6949</v>
          </cell>
          <cell r="B2901" t="str">
            <v>Alimentador  SUPERFLEX 2(3x2+1x2+1x6)AWG</v>
          </cell>
          <cell r="C2901" t="str">
            <v>u</v>
          </cell>
          <cell r="D2901">
            <v>1</v>
          </cell>
          <cell r="E2901">
            <v>72.08</v>
          </cell>
        </row>
        <row r="2902">
          <cell r="A2902">
            <v>6950</v>
          </cell>
          <cell r="B2902" t="str">
            <v>Alimentador  SUPERFLEX (3x4+1x4+1x8)AWG</v>
          </cell>
          <cell r="C2902" t="str">
            <v>u</v>
          </cell>
          <cell r="D2902">
            <v>1</v>
          </cell>
          <cell r="E2902">
            <v>45.78</v>
          </cell>
        </row>
        <row r="2903">
          <cell r="A2903">
            <v>6951</v>
          </cell>
          <cell r="B2903" t="str">
            <v>Tablero con barras para 500A</v>
          </cell>
          <cell r="C2903" t="str">
            <v>u</v>
          </cell>
          <cell r="D2903">
            <v>1</v>
          </cell>
          <cell r="E2903">
            <v>1324.26</v>
          </cell>
        </row>
        <row r="2904">
          <cell r="A2904">
            <v>6952</v>
          </cell>
          <cell r="B2904" t="str">
            <v>Alimentador THHN FLEX (3x6+1x6+1x10)AWG</v>
          </cell>
          <cell r="C2904" t="str">
            <v>m</v>
          </cell>
          <cell r="D2904">
            <v>1</v>
          </cell>
          <cell r="E2904">
            <v>15.76</v>
          </cell>
        </row>
        <row r="2905">
          <cell r="A2905">
            <v>6953</v>
          </cell>
          <cell r="B2905" t="str">
            <v>Alimentador THHN FLEX (3x4+1x4+1x8)AWG</v>
          </cell>
          <cell r="C2905" t="str">
            <v>m</v>
          </cell>
          <cell r="D2905">
            <v>1</v>
          </cell>
          <cell r="E2905">
            <v>23.54</v>
          </cell>
        </row>
        <row r="2906">
          <cell r="A2906">
            <v>6954</v>
          </cell>
          <cell r="B2906" t="str">
            <v>Alimentador THHN FLEX (3x8+1x8+1x12)AWG</v>
          </cell>
          <cell r="C2906" t="str">
            <v>m</v>
          </cell>
          <cell r="D2906">
            <v>1</v>
          </cell>
          <cell r="E2906">
            <v>10.26</v>
          </cell>
        </row>
        <row r="2907">
          <cell r="A2907">
            <v>6955</v>
          </cell>
          <cell r="B2907" t="str">
            <v>Generador Trifasico de 10KVA efectivos</v>
          </cell>
          <cell r="C2907" t="str">
            <v>u</v>
          </cell>
          <cell r="D2907">
            <v>1</v>
          </cell>
          <cell r="E2907">
            <v>13360.13</v>
          </cell>
        </row>
        <row r="2908">
          <cell r="A2908">
            <v>6956</v>
          </cell>
          <cell r="B2908" t="str">
            <v>Alimentador superflex 3x8+1x10</v>
          </cell>
          <cell r="C2908" t="str">
            <v>m</v>
          </cell>
          <cell r="D2908">
            <v>1</v>
          </cell>
          <cell r="E2908">
            <v>13.03</v>
          </cell>
        </row>
        <row r="2909">
          <cell r="A2909">
            <v>6957</v>
          </cell>
          <cell r="B2909" t="str">
            <v>Malla de tierra de 12 varillas de 1,8m*16mm, cable desn 4/0 AWG y terminales  4/0 AWG perimetrales</v>
          </cell>
          <cell r="C2909" t="str">
            <v>u</v>
          </cell>
          <cell r="D2909">
            <v>1</v>
          </cell>
          <cell r="E2909">
            <v>4275.04</v>
          </cell>
        </row>
        <row r="2910">
          <cell r="A2910">
            <v>6958</v>
          </cell>
          <cell r="B2910" t="str">
            <v>Gem ( mejorar suelo electrico) 25kg</v>
          </cell>
          <cell r="C2910" t="str">
            <v>saco</v>
          </cell>
          <cell r="D2910">
            <v>1</v>
          </cell>
          <cell r="E2910">
            <v>51.58</v>
          </cell>
        </row>
        <row r="2911">
          <cell r="A2911">
            <v>6959</v>
          </cell>
          <cell r="B2911" t="str">
            <v xml:space="preserve">Iluminacion exterior </v>
          </cell>
          <cell r="C2911" t="str">
            <v>u</v>
          </cell>
          <cell r="D2911">
            <v>1</v>
          </cell>
          <cell r="E2911">
            <v>400.42</v>
          </cell>
        </row>
        <row r="2912">
          <cell r="A2912">
            <v>6960</v>
          </cell>
          <cell r="B2912" t="str">
            <v>Canalizacion electrica tuberia PVC 8 de 4"</v>
          </cell>
          <cell r="C2912" t="str">
            <v>m</v>
          </cell>
          <cell r="D2912">
            <v>1</v>
          </cell>
          <cell r="E2912">
            <v>44.58</v>
          </cell>
        </row>
        <row r="2913">
          <cell r="A2913">
            <v>6961</v>
          </cell>
          <cell r="B2913" t="str">
            <v>Tablero de control de luces con 8 pulsadores</v>
          </cell>
          <cell r="C2913" t="str">
            <v>u</v>
          </cell>
          <cell r="D2913">
            <v>1</v>
          </cell>
          <cell r="E2913">
            <v>2150.2399999999998</v>
          </cell>
        </row>
        <row r="2914">
          <cell r="A2914">
            <v>6962</v>
          </cell>
          <cell r="B2914" t="str">
            <v>Bomba de recirculacion 1/2HP 110V/1/60, 2x10 recorrido en canaleta y bajante en tuberia de 3/4"BX</v>
          </cell>
          <cell r="C2914" t="str">
            <v>u</v>
          </cell>
          <cell r="D2914">
            <v>1</v>
          </cell>
          <cell r="E2914">
            <v>7.49</v>
          </cell>
        </row>
        <row r="2915">
          <cell r="A2915">
            <v>6963</v>
          </cell>
          <cell r="B2915" t="str">
            <v>Ablandador de agua 1/2HP 110V/1/60, 2x10 recorrido en canaleta y bajante en tuberia de 3/4"BX</v>
          </cell>
          <cell r="C2915" t="str">
            <v>m</v>
          </cell>
          <cell r="D2915">
            <v>1</v>
          </cell>
          <cell r="E2915">
            <v>7.49</v>
          </cell>
        </row>
        <row r="2916">
          <cell r="A2916">
            <v>6964</v>
          </cell>
          <cell r="B2916" t="str">
            <v>Dosificador de quimicos  1/4 HP 110V/1/60, 2x10 recorrido en canaleta y bajante en tuberia de 3/4"BX</v>
          </cell>
          <cell r="C2916" t="str">
            <v>m</v>
          </cell>
          <cell r="D2916">
            <v>1</v>
          </cell>
          <cell r="E2916">
            <v>7.49</v>
          </cell>
        </row>
        <row r="2917">
          <cell r="A2917">
            <v>6965</v>
          </cell>
          <cell r="B2917" t="str">
            <v>Tanques de condensado 5 HP 210V/3/60, 3x6+1x6+1x8  recorrido en canaleta y bajante en tuberia de 1"BX</v>
          </cell>
          <cell r="C2917" t="str">
            <v>m</v>
          </cell>
          <cell r="D2917">
            <v>1</v>
          </cell>
          <cell r="E2917">
            <v>22.4</v>
          </cell>
        </row>
        <row r="2918">
          <cell r="A2918">
            <v>6966</v>
          </cell>
          <cell r="B2918" t="str">
            <v>Tanque de purgas 1/2HP 110/1/60,2X10 RECORRIDO EN CANALETA Y BAJANTE EN TUBERIA DE 3/4"</v>
          </cell>
          <cell r="C2918" t="str">
            <v>m</v>
          </cell>
          <cell r="D2918">
            <v>1</v>
          </cell>
          <cell r="E2918">
            <v>7.49</v>
          </cell>
        </row>
        <row r="2919">
          <cell r="A2919">
            <v>6967</v>
          </cell>
          <cell r="B2919" t="str">
            <v>Alimentador a tablero  de servicios generales 3x6+1x6+1x8 recorrido en canaleta y bajante en tuberia de 1"BX</v>
          </cell>
          <cell r="C2919" t="str">
            <v>m</v>
          </cell>
          <cell r="D2919">
            <v>1</v>
          </cell>
          <cell r="E2919">
            <v>19.260000000000002</v>
          </cell>
        </row>
        <row r="2920">
          <cell r="A2920">
            <v>6968</v>
          </cell>
          <cell r="B2920" t="str">
            <v>Tablero especial trifasico 3F+1N+1G barrasde 800A con interruptor magnetico CM 500A; 3P-250A;3P-200A;2 de 3P-50A;2de 3P-40A;7 de 3P-20A; 6 de 1P-10A Conteniendo un sistema de medicion de parametros electricos con los correspondientes transformadores, incluye un TVSS</v>
          </cell>
          <cell r="C2920" t="str">
            <v>u</v>
          </cell>
          <cell r="D2920">
            <v>1</v>
          </cell>
          <cell r="E2920">
            <v>5536.58</v>
          </cell>
        </row>
        <row r="2921">
          <cell r="A2921">
            <v>6969</v>
          </cell>
          <cell r="B2921" t="str">
            <v>Alimentador THHN 3x1/0+1x1/0+1x1/0 CU AWG</v>
          </cell>
          <cell r="C2921" t="str">
            <v>u</v>
          </cell>
          <cell r="D2921">
            <v>1</v>
          </cell>
          <cell r="E2921">
            <v>61.33</v>
          </cell>
        </row>
        <row r="2922">
          <cell r="A2922">
            <v>6970</v>
          </cell>
          <cell r="B2922" t="str">
            <v>Alimentador Superflex 3x500MCM+1X500MCM+1X250 CU AWG</v>
          </cell>
          <cell r="C2922" t="str">
            <v>u</v>
          </cell>
          <cell r="D2922">
            <v>1</v>
          </cell>
          <cell r="E2922">
            <v>264.74</v>
          </cell>
        </row>
        <row r="2923">
          <cell r="A2923">
            <v>6971</v>
          </cell>
          <cell r="B2923" t="str">
            <v>Alimentador THHN 3x1/0+1x4+1x6 AWG</v>
          </cell>
          <cell r="C2923" t="str">
            <v>u</v>
          </cell>
          <cell r="D2923">
            <v>1</v>
          </cell>
          <cell r="E2923">
            <v>46.07</v>
          </cell>
        </row>
        <row r="2924">
          <cell r="A2924">
            <v>6972</v>
          </cell>
          <cell r="B2924" t="str">
            <v>Alimentador THHN (2X3x600MCM+2X2X600MCM+1X600 )AWG</v>
          </cell>
          <cell r="C2924" t="str">
            <v>u</v>
          </cell>
          <cell r="D2924">
            <v>1</v>
          </cell>
          <cell r="E2924">
            <v>787.9</v>
          </cell>
        </row>
        <row r="2925">
          <cell r="A2925">
            <v>6973</v>
          </cell>
          <cell r="B2925" t="str">
            <v>Alimentador THHN 3x2/0+1x2/0+1x2/0 CU AWG</v>
          </cell>
          <cell r="C2925" t="str">
            <v>u</v>
          </cell>
          <cell r="D2925">
            <v>1</v>
          </cell>
          <cell r="E2925">
            <v>75.87</v>
          </cell>
        </row>
        <row r="2926">
          <cell r="A2926">
            <v>6974</v>
          </cell>
          <cell r="B2926" t="str">
            <v>Alimentador THHN 3x4/0+1x4/0+1x1/0 AWG</v>
          </cell>
          <cell r="C2926" t="str">
            <v>u</v>
          </cell>
          <cell r="D2926">
            <v>1</v>
          </cell>
          <cell r="E2926">
            <v>107.77</v>
          </cell>
        </row>
        <row r="2927">
          <cell r="A2927">
            <v>6975</v>
          </cell>
          <cell r="B2927" t="str">
            <v>Alimentador Superflex (3x600MCM+1X600MCM+1X300 )</v>
          </cell>
          <cell r="C2927" t="str">
            <v>u</v>
          </cell>
          <cell r="D2927">
            <v>1</v>
          </cell>
          <cell r="E2927">
            <v>318.54000000000002</v>
          </cell>
        </row>
        <row r="2928">
          <cell r="A2928">
            <v>6976</v>
          </cell>
          <cell r="B2928" t="str">
            <v>Alimentador THHN 3x2+1x2+1x2  CU AWG</v>
          </cell>
          <cell r="C2928" t="str">
            <v>u</v>
          </cell>
          <cell r="D2928">
            <v>1</v>
          </cell>
          <cell r="E2928">
            <v>38.049999999999997</v>
          </cell>
        </row>
        <row r="2929">
          <cell r="A2929">
            <v>6977</v>
          </cell>
          <cell r="B2929" t="str">
            <v>Alimentador THHN 3x10+1x10+1x10 CU AWG</v>
          </cell>
          <cell r="C2929" t="str">
            <v>u</v>
          </cell>
          <cell r="D2929">
            <v>1</v>
          </cell>
          <cell r="E2929">
            <v>7.86</v>
          </cell>
        </row>
        <row r="2930">
          <cell r="A2930">
            <v>6978</v>
          </cell>
          <cell r="B2930" t="str">
            <v>Alimentador THHN 3x14+1x14+1x14 CU AWG</v>
          </cell>
          <cell r="C2930" t="str">
            <v>u</v>
          </cell>
          <cell r="D2930">
            <v>1</v>
          </cell>
          <cell r="E2930">
            <v>4.45</v>
          </cell>
        </row>
        <row r="2931">
          <cell r="A2931">
            <v>6979</v>
          </cell>
          <cell r="B2931" t="str">
            <v>Alimentador THHN 3x12+1x12+1x12 CU  AWG</v>
          </cell>
          <cell r="C2931" t="str">
            <v>u</v>
          </cell>
          <cell r="D2931">
            <v>1</v>
          </cell>
          <cell r="E2931">
            <v>5.63</v>
          </cell>
        </row>
        <row r="2932">
          <cell r="A2932">
            <v>6980</v>
          </cell>
          <cell r="B2932" t="str">
            <v>Alimentador THHN 3x2/0+1x2/0+1x1/0 CU AWG</v>
          </cell>
          <cell r="C2932" t="str">
            <v>u</v>
          </cell>
          <cell r="D2932">
            <v>1</v>
          </cell>
          <cell r="E2932">
            <v>73</v>
          </cell>
        </row>
        <row r="2933">
          <cell r="A2933">
            <v>6981</v>
          </cell>
          <cell r="B2933" t="str">
            <v>Canaleta tipo ducto cerrada con tapa de 60x10cm con soportes tipo varilla roscada y riel estructural ajustable</v>
          </cell>
          <cell r="C2933" t="str">
            <v>m</v>
          </cell>
          <cell r="D2933">
            <v>1</v>
          </cell>
          <cell r="E2933">
            <v>26.94</v>
          </cell>
        </row>
        <row r="2934">
          <cell r="A2934">
            <v>6982</v>
          </cell>
          <cell r="B2934" t="str">
            <v xml:space="preserve">Alimentador THHN FLEX 3x12+1x12+1x12 </v>
          </cell>
          <cell r="C2934" t="str">
            <v>u</v>
          </cell>
          <cell r="D2934">
            <v>1</v>
          </cell>
          <cell r="E2934">
            <v>5.98</v>
          </cell>
        </row>
        <row r="2935">
          <cell r="A2935">
            <v>6983</v>
          </cell>
          <cell r="B2935" t="str">
            <v xml:space="preserve">Alimentador THHN FLEX 3x2+1x2+1x6 </v>
          </cell>
          <cell r="C2935" t="str">
            <v>u</v>
          </cell>
          <cell r="D2935">
            <v>1</v>
          </cell>
          <cell r="E2935">
            <v>36.72</v>
          </cell>
        </row>
        <row r="2936">
          <cell r="A2936">
            <v>6984</v>
          </cell>
          <cell r="B2936" t="str">
            <v xml:space="preserve">Malla de puesta a tierra general de 15 varillas de 1,8m*16mm, cable desn 4/0 AWG </v>
          </cell>
          <cell r="C2936" t="str">
            <v>u</v>
          </cell>
          <cell r="D2936">
            <v>1</v>
          </cell>
          <cell r="E2936">
            <v>3590.34</v>
          </cell>
        </row>
        <row r="2937">
          <cell r="A2937">
            <v>6985</v>
          </cell>
          <cell r="B2937" t="str">
            <v>Bomba contra incendios 60HP 3x4/0+1x4/0+1x1/0</v>
          </cell>
          <cell r="C2937" t="str">
            <v>m</v>
          </cell>
          <cell r="D2937">
            <v>1</v>
          </cell>
          <cell r="E2937">
            <v>111.75</v>
          </cell>
        </row>
        <row r="2938">
          <cell r="A2938">
            <v>6986</v>
          </cell>
          <cell r="B2938" t="str">
            <v>Transformador trifasico 350KVA voltaje en media tension de la region 220-120V sumergido en aceite</v>
          </cell>
          <cell r="C2938" t="str">
            <v>u</v>
          </cell>
          <cell r="D2938">
            <v>1</v>
          </cell>
          <cell r="E2938">
            <v>14621.58</v>
          </cell>
        </row>
        <row r="2939">
          <cell r="A2939">
            <v>6987</v>
          </cell>
          <cell r="B2939" t="str">
            <v>Luminaria de pared tipo aplique backbone inc. Foco ahorrador de 20w</v>
          </cell>
          <cell r="C2939" t="str">
            <v>u</v>
          </cell>
          <cell r="D2939">
            <v>1</v>
          </cell>
          <cell r="E2939">
            <v>25.64</v>
          </cell>
        </row>
        <row r="2940">
          <cell r="A2940">
            <v>6988</v>
          </cell>
          <cell r="B2940" t="str">
            <v>Tendido calibración y amarre conductor calibre 1/0 AMG</v>
          </cell>
          <cell r="C2940" t="str">
            <v>M</v>
          </cell>
          <cell r="D2940">
            <v>1</v>
          </cell>
          <cell r="E2940">
            <v>1.88</v>
          </cell>
        </row>
        <row r="2941">
          <cell r="A2941">
            <v>6989</v>
          </cell>
          <cell r="B2941" t="str">
            <v>Reutilización conductor calibre 2AWG tipo acsr por cambio de poste</v>
          </cell>
          <cell r="C2941" t="str">
            <v>m</v>
          </cell>
          <cell r="D2941">
            <v>1</v>
          </cell>
          <cell r="E2941">
            <v>0.19</v>
          </cell>
        </row>
        <row r="2942">
          <cell r="A2942">
            <v>6990</v>
          </cell>
          <cell r="B2942" t="str">
            <v>Reutilización conductor calibre1/0AWG tipo acsr por cambio de poste</v>
          </cell>
          <cell r="C2942" t="str">
            <v>m</v>
          </cell>
          <cell r="D2942">
            <v>1</v>
          </cell>
          <cell r="E2942">
            <v>0.19</v>
          </cell>
        </row>
        <row r="2943">
          <cell r="A2943">
            <v>6991</v>
          </cell>
          <cell r="B2943" t="str">
            <v>Recalibrado conductor calibre 2AWG tipo acsr</v>
          </cell>
          <cell r="C2943" t="str">
            <v>m</v>
          </cell>
          <cell r="D2943">
            <v>1</v>
          </cell>
          <cell r="E2943">
            <v>0.21</v>
          </cell>
        </row>
        <row r="2944">
          <cell r="A2944">
            <v>6992</v>
          </cell>
          <cell r="B2944" t="str">
            <v>Recalibrado conductor calibre 1/0AWG tipo acsr</v>
          </cell>
          <cell r="C2944" t="str">
            <v>m</v>
          </cell>
          <cell r="D2944">
            <v>1</v>
          </cell>
          <cell r="E2944">
            <v>0.21</v>
          </cell>
        </row>
        <row r="2945">
          <cell r="A2945">
            <v>6993</v>
          </cell>
          <cell r="B2945" t="str">
            <v>Empalme aéreo preensamblado 3F4C</v>
          </cell>
          <cell r="C2945" t="str">
            <v>U</v>
          </cell>
          <cell r="D2945">
            <v>1</v>
          </cell>
          <cell r="E2945">
            <v>0.22</v>
          </cell>
        </row>
        <row r="2946">
          <cell r="A2946">
            <v>6994</v>
          </cell>
          <cell r="B2946" t="str">
            <v>Punta terminal exterior 2AWG/25KV</v>
          </cell>
          <cell r="C2946" t="str">
            <v>U</v>
          </cell>
          <cell r="D2946">
            <v>1</v>
          </cell>
          <cell r="E2946">
            <v>434.58</v>
          </cell>
        </row>
        <row r="2947">
          <cell r="A2947">
            <v>6995</v>
          </cell>
          <cell r="B2947" t="str">
            <v>Punta terminal interior 2AWG/25KV</v>
          </cell>
          <cell r="C2947" t="str">
            <v>U</v>
          </cell>
          <cell r="D2947">
            <v>1</v>
          </cell>
          <cell r="E2947">
            <v>392.1</v>
          </cell>
        </row>
        <row r="2948">
          <cell r="A2948">
            <v>6996</v>
          </cell>
          <cell r="B2948" t="str">
            <v>Tendido conductor XLPE calibre 2AWG,25KV,3F,MT en ducto de 110mm</v>
          </cell>
          <cell r="C2948" t="str">
            <v>m</v>
          </cell>
          <cell r="D2948">
            <v>1</v>
          </cell>
          <cell r="E2948">
            <v>49.98</v>
          </cell>
        </row>
        <row r="2949">
          <cell r="A2949">
            <v>6997</v>
          </cell>
          <cell r="B2949" t="str">
            <v>Tendido conductor TTU calibre 1/0 AWG en ducto 110mm</v>
          </cell>
          <cell r="C2949" t="str">
            <v>m</v>
          </cell>
          <cell r="D2949">
            <v>1</v>
          </cell>
          <cell r="E2949">
            <v>18.510000000000002</v>
          </cell>
        </row>
        <row r="2950">
          <cell r="A2950">
            <v>6998</v>
          </cell>
          <cell r="B2950" t="str">
            <v>Estructura tipo SC</v>
          </cell>
          <cell r="C2950" t="str">
            <v>U</v>
          </cell>
          <cell r="D2950">
            <v>1</v>
          </cell>
          <cell r="E2950">
            <v>304.04000000000002</v>
          </cell>
        </row>
        <row r="2951">
          <cell r="A2951">
            <v>6999</v>
          </cell>
          <cell r="B2951" t="str">
            <v>Estructura tipo RRC</v>
          </cell>
          <cell r="C2951" t="str">
            <v>U</v>
          </cell>
          <cell r="D2951">
            <v>1</v>
          </cell>
          <cell r="E2951">
            <v>529.29999999999995</v>
          </cell>
        </row>
        <row r="2952">
          <cell r="A2952">
            <v>7000</v>
          </cell>
          <cell r="B2952" t="str">
            <v>Estructura tipo RC</v>
          </cell>
          <cell r="C2952" t="str">
            <v>U</v>
          </cell>
          <cell r="D2952">
            <v>1</v>
          </cell>
          <cell r="E2952">
            <v>309.77999999999997</v>
          </cell>
        </row>
        <row r="2953">
          <cell r="A2953">
            <v>7001</v>
          </cell>
          <cell r="B2953" t="str">
            <v>Estructura tipo eso45-a</v>
          </cell>
          <cell r="C2953" t="str">
            <v>u</v>
          </cell>
          <cell r="D2953">
            <v>1</v>
          </cell>
          <cell r="E2953">
            <v>82.15</v>
          </cell>
        </row>
        <row r="2954">
          <cell r="A2954">
            <v>7002</v>
          </cell>
          <cell r="B2954" t="str">
            <v>Montaje e instalación de luminaria cerrada autocontrolada Na 250 w</v>
          </cell>
          <cell r="C2954" t="str">
            <v>u</v>
          </cell>
          <cell r="D2954">
            <v>1</v>
          </cell>
          <cell r="E2954">
            <v>468.36</v>
          </cell>
        </row>
        <row r="2955">
          <cell r="A2955">
            <v>7003</v>
          </cell>
          <cell r="B2955" t="str">
            <v>Montaje e instalación de seccionamiento en tres fases(S3)</v>
          </cell>
          <cell r="C2955" t="str">
            <v>u</v>
          </cell>
          <cell r="D2955">
            <v>1</v>
          </cell>
          <cell r="E2955">
            <v>539.61</v>
          </cell>
        </row>
        <row r="2956">
          <cell r="A2956">
            <v>7004</v>
          </cell>
          <cell r="B2956" t="str">
            <v>Montaje de tensor tipo TTD</v>
          </cell>
          <cell r="C2956" t="str">
            <v>U</v>
          </cell>
          <cell r="D2956">
            <v>1</v>
          </cell>
          <cell r="E2956">
            <v>130.47</v>
          </cell>
        </row>
        <row r="2957">
          <cell r="A2957">
            <v>7005</v>
          </cell>
          <cell r="B2957" t="str">
            <v>Montaje de tensor tipo TT</v>
          </cell>
          <cell r="C2957" t="str">
            <v>U</v>
          </cell>
          <cell r="D2957">
            <v>1</v>
          </cell>
          <cell r="E2957">
            <v>88.3</v>
          </cell>
        </row>
        <row r="2958">
          <cell r="A2958">
            <v>7006</v>
          </cell>
          <cell r="B2958" t="str">
            <v>Montaje e instalación estación de transformación 3F cov 100KVA</v>
          </cell>
          <cell r="C2958" t="str">
            <v>U</v>
          </cell>
          <cell r="D2958">
            <v>1</v>
          </cell>
          <cell r="E2958">
            <v>6548.37</v>
          </cell>
        </row>
        <row r="2959">
          <cell r="A2959">
            <v>7007</v>
          </cell>
          <cell r="B2959" t="str">
            <v>Izado y retacado de poste de HA de 12 m con maquina</v>
          </cell>
          <cell r="C2959" t="str">
            <v>u</v>
          </cell>
          <cell r="D2959">
            <v>1</v>
          </cell>
          <cell r="E2959">
            <v>370.82</v>
          </cell>
        </row>
        <row r="2960">
          <cell r="A2960">
            <v>7008</v>
          </cell>
          <cell r="B2960" t="str">
            <v>Pintura de codigo en poste</v>
          </cell>
          <cell r="C2960" t="str">
            <v>u</v>
          </cell>
          <cell r="D2960">
            <v>1</v>
          </cell>
          <cell r="E2960">
            <v>2.12</v>
          </cell>
        </row>
        <row r="2961">
          <cell r="A2961">
            <v>7009</v>
          </cell>
          <cell r="B2961" t="str">
            <v>Alimentador SUPERFLEX 3(3x250+1x250)MCM+1x3/0 AWG</v>
          </cell>
          <cell r="C2961" t="str">
            <v>m</v>
          </cell>
          <cell r="D2961">
            <v>1</v>
          </cell>
          <cell r="E2961">
            <v>381.89</v>
          </cell>
        </row>
        <row r="2962">
          <cell r="A2962">
            <v>7010</v>
          </cell>
          <cell r="B2962" t="str">
            <v>Alimentador THHN FLEX (2x2+1x6)  AWG</v>
          </cell>
          <cell r="C2962" t="str">
            <v>m</v>
          </cell>
          <cell r="D2962">
            <v>1</v>
          </cell>
          <cell r="E2962">
            <v>20.309999999999999</v>
          </cell>
        </row>
        <row r="2963">
          <cell r="A2963">
            <v>7011</v>
          </cell>
          <cell r="B2963" t="str">
            <v>Alimentador THHN FLEX (2x4+1x8)  AWG</v>
          </cell>
          <cell r="C2963" t="str">
            <v>m</v>
          </cell>
          <cell r="D2963">
            <v>1</v>
          </cell>
          <cell r="E2963">
            <v>13.63</v>
          </cell>
        </row>
        <row r="2964">
          <cell r="A2964">
            <v>7012</v>
          </cell>
          <cell r="B2964" t="str">
            <v>Alimentador THHN FLEX (2x6+1x10)  AWG</v>
          </cell>
          <cell r="C2964" t="str">
            <v>m</v>
          </cell>
          <cell r="D2964">
            <v>1</v>
          </cell>
          <cell r="E2964">
            <v>9.3699999999999992</v>
          </cell>
        </row>
        <row r="2965">
          <cell r="A2965">
            <v>7013</v>
          </cell>
          <cell r="B2965" t="str">
            <v>Alimentador THHN FLEX (2x6+1X6+1x10)  AWG</v>
          </cell>
          <cell r="C2965" t="str">
            <v>m</v>
          </cell>
          <cell r="D2965">
            <v>1</v>
          </cell>
          <cell r="E2965">
            <v>13.69</v>
          </cell>
        </row>
        <row r="2966">
          <cell r="A2966">
            <v>7014</v>
          </cell>
          <cell r="B2966" t="str">
            <v>Tablero con barras para 1000A</v>
          </cell>
          <cell r="C2966" t="str">
            <v>u</v>
          </cell>
          <cell r="D2966">
            <v>1</v>
          </cell>
          <cell r="E2966">
            <v>1612.47</v>
          </cell>
        </row>
        <row r="2967">
          <cell r="A2967">
            <v>7015</v>
          </cell>
          <cell r="B2967" t="str">
            <v>Breaker RIEL DIN 1P-16A</v>
          </cell>
          <cell r="C2967" t="str">
            <v>u</v>
          </cell>
          <cell r="D2967">
            <v>1</v>
          </cell>
          <cell r="E2967">
            <v>14.77</v>
          </cell>
        </row>
        <row r="2968">
          <cell r="A2968">
            <v>7016</v>
          </cell>
          <cell r="B2968" t="str">
            <v>Alimentador superflex (3x4/0+1x4/0+1x2/0)AWG</v>
          </cell>
          <cell r="C2968" t="str">
            <v>m</v>
          </cell>
          <cell r="D2968">
            <v>1</v>
          </cell>
          <cell r="E2968">
            <v>117.8</v>
          </cell>
        </row>
        <row r="2969">
          <cell r="A2969">
            <v>7017</v>
          </cell>
          <cell r="B2969" t="str">
            <v>Alimentador THHN FLEX (2x8+1x12)  AWG</v>
          </cell>
          <cell r="C2969" t="str">
            <v>m</v>
          </cell>
          <cell r="D2969">
            <v>1</v>
          </cell>
          <cell r="E2969">
            <v>6.79</v>
          </cell>
        </row>
        <row r="2970">
          <cell r="A2970">
            <v>7018</v>
          </cell>
          <cell r="B2970" t="str">
            <v>Alimentador SUPER FLEX 3(3x350+1x350+1X250)  AWG</v>
          </cell>
          <cell r="C2970" t="str">
            <v>m</v>
          </cell>
          <cell r="D2970">
            <v>1</v>
          </cell>
          <cell r="E2970">
            <v>587.35</v>
          </cell>
        </row>
        <row r="2971">
          <cell r="A2971">
            <v>7019</v>
          </cell>
          <cell r="B2971" t="str">
            <v>Transformador trifasico 250KVA 13,8KV/220-127V</v>
          </cell>
          <cell r="C2971" t="str">
            <v>u</v>
          </cell>
          <cell r="D2971">
            <v>1</v>
          </cell>
          <cell r="E2971">
            <v>8872.85</v>
          </cell>
        </row>
        <row r="2972">
          <cell r="A2972">
            <v>7020</v>
          </cell>
          <cell r="B2972" t="str">
            <v>Transformador trifasico 200KVA 13,8KV/220-127V</v>
          </cell>
          <cell r="C2972" t="str">
            <v>u</v>
          </cell>
          <cell r="D2972">
            <v>1</v>
          </cell>
          <cell r="E2972">
            <v>7911.09</v>
          </cell>
        </row>
        <row r="2973">
          <cell r="A2973">
            <v>7021</v>
          </cell>
          <cell r="B2973" t="str">
            <v>Transformador trifasico 300KVA 13,8KV/220-127V</v>
          </cell>
          <cell r="C2973" t="str">
            <v>u</v>
          </cell>
          <cell r="D2973">
            <v>1</v>
          </cell>
          <cell r="E2973">
            <v>9975.67</v>
          </cell>
        </row>
        <row r="2974">
          <cell r="A2974">
            <v>7022</v>
          </cell>
          <cell r="B2974" t="str">
            <v>Acometida Superflex 3x6</v>
          </cell>
          <cell r="C2974" t="str">
            <v>m</v>
          </cell>
          <cell r="D2974">
            <v>1</v>
          </cell>
          <cell r="E2974">
            <v>13.03</v>
          </cell>
        </row>
        <row r="2975">
          <cell r="A2975">
            <v>7023</v>
          </cell>
          <cell r="B2975" t="str">
            <v>Transformador monofásico Fabr. Local de 50 KVA</v>
          </cell>
          <cell r="C2975" t="str">
            <v>u</v>
          </cell>
          <cell r="D2975">
            <v>1</v>
          </cell>
          <cell r="E2975">
            <v>3586.91</v>
          </cell>
        </row>
        <row r="2976">
          <cell r="A2976">
            <v>7024</v>
          </cell>
          <cell r="B2976" t="str">
            <v>Seccionador fusible tipo abierto para 15KV</v>
          </cell>
          <cell r="C2976" t="str">
            <v>u</v>
          </cell>
          <cell r="D2976">
            <v>1</v>
          </cell>
          <cell r="E2976">
            <v>136.63</v>
          </cell>
        </row>
        <row r="2977">
          <cell r="A2977">
            <v>7025</v>
          </cell>
          <cell r="B2977" t="str">
            <v>Medidor bifasico</v>
          </cell>
          <cell r="C2977" t="str">
            <v>u</v>
          </cell>
          <cell r="D2977">
            <v>1</v>
          </cell>
          <cell r="E2977">
            <v>340.01</v>
          </cell>
        </row>
        <row r="2978">
          <cell r="A2978">
            <v>7026</v>
          </cell>
          <cell r="B2978" t="str">
            <v xml:space="preserve">Luminaria electrónica 1 x 32 W </v>
          </cell>
          <cell r="C2978" t="str">
            <v>u</v>
          </cell>
          <cell r="D2978">
            <v>1</v>
          </cell>
          <cell r="E2978">
            <v>41.81</v>
          </cell>
        </row>
        <row r="2979">
          <cell r="A2979">
            <v>7027</v>
          </cell>
          <cell r="B2979" t="str">
            <v>Tubería PVC 1/2" y  accesorios</v>
          </cell>
          <cell r="C2979" t="str">
            <v>m</v>
          </cell>
          <cell r="D2979">
            <v>1</v>
          </cell>
          <cell r="E2979">
            <v>1.1299999999999999</v>
          </cell>
        </row>
        <row r="2980">
          <cell r="A2980">
            <v>7028</v>
          </cell>
          <cell r="B2980" t="str">
            <v>Alimentador 3x6+1x8 +1 x10 THHN PVC 1 1/2"</v>
          </cell>
          <cell r="C2980" t="str">
            <v>m</v>
          </cell>
          <cell r="D2980">
            <v>1</v>
          </cell>
          <cell r="E2980">
            <v>14.91</v>
          </cell>
        </row>
        <row r="2981">
          <cell r="A2981">
            <v>7029</v>
          </cell>
          <cell r="B2981" t="str">
            <v>Alimentador trifásica en media tensión 3x (2 15Kv XLP) PVC 4"</v>
          </cell>
          <cell r="C2981" t="str">
            <v>m</v>
          </cell>
          <cell r="D2981">
            <v>1</v>
          </cell>
          <cell r="E2981">
            <v>45.13</v>
          </cell>
        </row>
        <row r="2982">
          <cell r="A2982">
            <v>7030</v>
          </cell>
          <cell r="B2982" t="str">
            <v>Alimentacion 2x8 AWG THHN  pvc 1"</v>
          </cell>
          <cell r="C2982" t="str">
            <v>m</v>
          </cell>
          <cell r="D2982">
            <v>1</v>
          </cell>
          <cell r="E2982">
            <v>6.78</v>
          </cell>
        </row>
        <row r="2983">
          <cell r="A2983">
            <v>7031</v>
          </cell>
          <cell r="B2983" t="str">
            <v>Alimentador SUPERFLEX (2X8+1X6+1X8) AWG</v>
          </cell>
          <cell r="C2983" t="str">
            <v>m</v>
          </cell>
          <cell r="D2983">
            <v>1</v>
          </cell>
          <cell r="E2983">
            <v>9.89</v>
          </cell>
        </row>
        <row r="2984">
          <cell r="A2984">
            <v>7032</v>
          </cell>
          <cell r="B2984" t="str">
            <v>Alimentador THHN (2x8 + 1x14)</v>
          </cell>
          <cell r="C2984" t="str">
            <v>m</v>
          </cell>
          <cell r="D2984">
            <v>1</v>
          </cell>
          <cell r="E2984">
            <v>5.23</v>
          </cell>
        </row>
        <row r="2985">
          <cell r="A2985">
            <v>7033</v>
          </cell>
          <cell r="B2985" t="str">
            <v>Alimentador THHN (2x10 +1x14)</v>
          </cell>
          <cell r="C2985" t="str">
            <v>m</v>
          </cell>
          <cell r="D2985">
            <v>1</v>
          </cell>
          <cell r="E2985">
            <v>3.73</v>
          </cell>
        </row>
        <row r="2986">
          <cell r="A2986">
            <v>7034</v>
          </cell>
          <cell r="B2986" t="str">
            <v>Alimentador THHN (2x12 + 1x14)</v>
          </cell>
          <cell r="C2986" t="str">
            <v>m</v>
          </cell>
          <cell r="D2986">
            <v>1</v>
          </cell>
          <cell r="E2986">
            <v>2.93</v>
          </cell>
        </row>
        <row r="2987">
          <cell r="A2987">
            <v>7035</v>
          </cell>
          <cell r="B2987" t="str">
            <v>Breaker enchufable  2P 63A</v>
          </cell>
          <cell r="C2987" t="str">
            <v>u</v>
          </cell>
          <cell r="D2987">
            <v>1</v>
          </cell>
          <cell r="E2987">
            <v>20.37</v>
          </cell>
        </row>
        <row r="2988">
          <cell r="A2988">
            <v>7036</v>
          </cell>
          <cell r="B2988" t="str">
            <v>Manguera reticulada  1"</v>
          </cell>
          <cell r="C2988" t="str">
            <v>m</v>
          </cell>
          <cell r="D2988">
            <v>1</v>
          </cell>
          <cell r="E2988">
            <v>1.61</v>
          </cell>
        </row>
        <row r="2989">
          <cell r="A2989">
            <v>7037</v>
          </cell>
          <cell r="B2989" t="str">
            <v>Acometida de baja tensión 3 x (3x250MCM TTU) + 3X1/0 TTU + 1 x 2/0 AWG Cu</v>
          </cell>
          <cell r="C2989" t="str">
            <v>m</v>
          </cell>
          <cell r="D2989">
            <v>1</v>
          </cell>
          <cell r="E2989">
            <v>310.94</v>
          </cell>
        </row>
        <row r="2990">
          <cell r="A2990">
            <v>7038</v>
          </cell>
          <cell r="B2990" t="str">
            <v>Alimentador # 2 XLP 15 KV</v>
          </cell>
          <cell r="C2990" t="str">
            <v>m</v>
          </cell>
          <cell r="D2990">
            <v>1</v>
          </cell>
          <cell r="E2990">
            <v>15.22</v>
          </cell>
        </row>
        <row r="2991">
          <cell r="A2991">
            <v>7039</v>
          </cell>
          <cell r="B2991" t="str">
            <v>Conductor #2 Cu AWG</v>
          </cell>
          <cell r="C2991" t="str">
            <v>m</v>
          </cell>
          <cell r="D2991">
            <v>1</v>
          </cell>
          <cell r="E2991">
            <v>6.37</v>
          </cell>
        </row>
        <row r="2992">
          <cell r="A2992">
            <v>7040</v>
          </cell>
          <cell r="B2992" t="str">
            <v xml:space="preserve">Alimentador SUPERFLEX 3(3x4/0) + 3x4/0 + 2x2/0 </v>
          </cell>
          <cell r="C2992" t="str">
            <v>m</v>
          </cell>
          <cell r="D2992">
            <v>1</v>
          </cell>
          <cell r="E2992">
            <v>332.75</v>
          </cell>
        </row>
        <row r="2993">
          <cell r="A2993">
            <v>7041</v>
          </cell>
          <cell r="B2993" t="str">
            <v>Alimentador SUPERFLEX 4(3x250MCM) + 4x250MCM + 2x250MCM</v>
          </cell>
          <cell r="C2993" t="str">
            <v>m</v>
          </cell>
          <cell r="D2993">
            <v>1</v>
          </cell>
          <cell r="E2993">
            <v>542.89</v>
          </cell>
        </row>
        <row r="2994">
          <cell r="A2994">
            <v>7042</v>
          </cell>
          <cell r="B2994" t="str">
            <v>Alimentador TTU 3x4/0 + 1x4/0 + 1x1/0</v>
          </cell>
          <cell r="C2994" t="str">
            <v>m</v>
          </cell>
          <cell r="D2994">
            <v>1</v>
          </cell>
          <cell r="E2994">
            <v>110.18</v>
          </cell>
        </row>
        <row r="2995">
          <cell r="A2995">
            <v>7043</v>
          </cell>
          <cell r="B2995" t="str">
            <v>Alimentador THHN 3x1/0 +1x1/0 +1x6</v>
          </cell>
          <cell r="C2995" t="str">
            <v>m</v>
          </cell>
          <cell r="D2995">
            <v>1</v>
          </cell>
          <cell r="E2995">
            <v>51.93</v>
          </cell>
        </row>
        <row r="2996">
          <cell r="A2996">
            <v>7044</v>
          </cell>
          <cell r="B2996" t="str">
            <v xml:space="preserve">Alimentador TTU 3X2/0 + 1#1/0+1#2 </v>
          </cell>
          <cell r="C2996" t="str">
            <v>m</v>
          </cell>
          <cell r="D2996">
            <v>1</v>
          </cell>
          <cell r="E2996">
            <v>66.569999999999993</v>
          </cell>
        </row>
        <row r="2997">
          <cell r="A2997">
            <v>7045</v>
          </cell>
          <cell r="B2997" t="str">
            <v>Alimentador TTU 3x6 + 1x6 + 1x8</v>
          </cell>
          <cell r="C2997" t="str">
            <v>m</v>
          </cell>
          <cell r="D2997">
            <v>1</v>
          </cell>
          <cell r="E2997">
            <v>16.89</v>
          </cell>
        </row>
        <row r="2998">
          <cell r="A2998">
            <v>7046</v>
          </cell>
          <cell r="B2998" t="str">
            <v>Alimentador TTU 3x4 + 1x4 + 1x6</v>
          </cell>
          <cell r="C2998" t="str">
            <v>m</v>
          </cell>
          <cell r="D2998">
            <v>1</v>
          </cell>
          <cell r="E2998">
            <v>25.71</v>
          </cell>
        </row>
        <row r="2999">
          <cell r="A2999">
            <v>7047</v>
          </cell>
          <cell r="B2999" t="str">
            <v>Alimentador THHN 3x6 + 1x6 + 1x8</v>
          </cell>
          <cell r="C2999" t="str">
            <v>m</v>
          </cell>
          <cell r="D2999">
            <v>1</v>
          </cell>
          <cell r="E2999">
            <v>16.93</v>
          </cell>
        </row>
        <row r="3000">
          <cell r="A3000">
            <v>7048</v>
          </cell>
          <cell r="B3000" t="str">
            <v>Alimentador THHN 3x10 + 1x10 + 1x10</v>
          </cell>
          <cell r="C3000" t="str">
            <v>m</v>
          </cell>
          <cell r="D3000">
            <v>1</v>
          </cell>
          <cell r="E3000">
            <v>6.58</v>
          </cell>
        </row>
        <row r="3001">
          <cell r="A3001">
            <v>7049</v>
          </cell>
          <cell r="B3001" t="str">
            <v>Alimentador TTU 3(2x4/0) + 2x4/0 + 1x4/0</v>
          </cell>
          <cell r="C3001" t="str">
            <v>m</v>
          </cell>
          <cell r="D3001">
            <v>1</v>
          </cell>
          <cell r="E3001">
            <v>217.79</v>
          </cell>
        </row>
        <row r="3002">
          <cell r="A3002">
            <v>7050</v>
          </cell>
          <cell r="B3002" t="str">
            <v xml:space="preserve">Alimentador THHN 3x2+1x2+1x4 </v>
          </cell>
          <cell r="C3002" t="str">
            <v>m</v>
          </cell>
          <cell r="D3002">
            <v>1</v>
          </cell>
          <cell r="E3002">
            <v>29.15</v>
          </cell>
        </row>
        <row r="3003">
          <cell r="A3003">
            <v>7051</v>
          </cell>
          <cell r="B3003" t="str">
            <v>Alimentador TTU 2x10 + x1x12</v>
          </cell>
          <cell r="C3003" t="str">
            <v>m</v>
          </cell>
          <cell r="D3003">
            <v>1</v>
          </cell>
          <cell r="E3003">
            <v>5.23</v>
          </cell>
        </row>
        <row r="3004">
          <cell r="A3004">
            <v>7052</v>
          </cell>
          <cell r="B3004" t="str">
            <v>Alimentador TTU 3x10 + 1x12</v>
          </cell>
          <cell r="C3004" t="str">
            <v>m</v>
          </cell>
          <cell r="D3004">
            <v>1</v>
          </cell>
          <cell r="E3004">
            <v>6.79</v>
          </cell>
        </row>
        <row r="3005">
          <cell r="A3005">
            <v>7053</v>
          </cell>
          <cell r="B3005" t="str">
            <v>Alimentador TTU 2x8 + 1x10</v>
          </cell>
          <cell r="C3005" t="str">
            <v>m</v>
          </cell>
          <cell r="D3005">
            <v>1</v>
          </cell>
          <cell r="E3005">
            <v>6.95</v>
          </cell>
        </row>
        <row r="3006">
          <cell r="A3006">
            <v>7054</v>
          </cell>
          <cell r="B3006" t="str">
            <v>Alimentador TTU 3x8 + 1x10.</v>
          </cell>
          <cell r="C3006" t="str">
            <v>m</v>
          </cell>
          <cell r="D3006">
            <v>1</v>
          </cell>
          <cell r="E3006">
            <v>8.8699999999999992</v>
          </cell>
        </row>
        <row r="3007">
          <cell r="A3007">
            <v>7055</v>
          </cell>
          <cell r="B3007" t="str">
            <v>Alimentador TTU 2x6 + 1x8</v>
          </cell>
          <cell r="C3007" t="str">
            <v>m</v>
          </cell>
          <cell r="D3007">
            <v>1</v>
          </cell>
          <cell r="E3007">
            <v>10.029999999999999</v>
          </cell>
        </row>
        <row r="3008">
          <cell r="A3008">
            <v>7056</v>
          </cell>
          <cell r="B3008" t="str">
            <v>Alimentador TTU 2x4 + 1x6</v>
          </cell>
          <cell r="C3008" t="str">
            <v>m</v>
          </cell>
          <cell r="D3008">
            <v>1</v>
          </cell>
          <cell r="E3008">
            <v>15.75</v>
          </cell>
        </row>
        <row r="3009">
          <cell r="A3009">
            <v>7057</v>
          </cell>
          <cell r="B3009" t="str">
            <v>Alimentador THHN 3x12</v>
          </cell>
          <cell r="C3009" t="str">
            <v>m</v>
          </cell>
          <cell r="D3009">
            <v>1</v>
          </cell>
          <cell r="E3009">
            <v>2.94</v>
          </cell>
        </row>
        <row r="3010">
          <cell r="A3010">
            <v>7058</v>
          </cell>
          <cell r="B3010" t="str">
            <v>Trasformador monofásico convencional 25 KVA</v>
          </cell>
          <cell r="C3010" t="str">
            <v>u</v>
          </cell>
          <cell r="D3010">
            <v>1</v>
          </cell>
          <cell r="E3010">
            <v>3106.26</v>
          </cell>
        </row>
        <row r="3011">
          <cell r="A3011">
            <v>7059</v>
          </cell>
          <cell r="B3011" t="str">
            <v>Alimentador TTU 2x1/0 +1x1/0 +1x4</v>
          </cell>
          <cell r="C3011" t="str">
            <v>m</v>
          </cell>
          <cell r="D3011">
            <v>1</v>
          </cell>
          <cell r="E3011">
            <v>43.39</v>
          </cell>
        </row>
        <row r="3012">
          <cell r="A3012">
            <v>7060</v>
          </cell>
          <cell r="B3012" t="str">
            <v xml:space="preserve">Riel de reflectores de iluminación  1000 W, luz blanca amarilla, azul </v>
          </cell>
          <cell r="C3012" t="str">
            <v>u</v>
          </cell>
          <cell r="D3012">
            <v>1</v>
          </cell>
          <cell r="E3012">
            <v>2552.46</v>
          </cell>
        </row>
        <row r="3013">
          <cell r="A3013">
            <v>7061</v>
          </cell>
          <cell r="B3013" t="str">
            <v xml:space="preserve">Luminaria tipo campana HQI 400W, 220V, acrílica, tipo alogenada </v>
          </cell>
          <cell r="C3013" t="str">
            <v>u</v>
          </cell>
          <cell r="D3013">
            <v>1</v>
          </cell>
          <cell r="E3013">
            <v>264.38</v>
          </cell>
        </row>
        <row r="3014">
          <cell r="A3014">
            <v>7062</v>
          </cell>
          <cell r="B3014" t="str">
            <v>Generador  2Ø 40 KVA NOMINAL ORIGINAL DE FÁBRICA , INCLUYE TRABLERO DE TRANSFERENCIA AUTOMÁTICA (T 13)</v>
          </cell>
          <cell r="C3014" t="str">
            <v>u</v>
          </cell>
          <cell r="D3014">
            <v>1</v>
          </cell>
          <cell r="E3014">
            <v>18389.96</v>
          </cell>
        </row>
        <row r="3015">
          <cell r="A3015">
            <v>7063</v>
          </cell>
          <cell r="B3015" t="str">
            <v>Sistema ionizante de pararrayos 107 m de radio y malla de tierra perimetral(9varillas)</v>
          </cell>
          <cell r="C3015" t="str">
            <v>u</v>
          </cell>
          <cell r="D3015">
            <v>1</v>
          </cell>
          <cell r="E3015">
            <v>12241.6</v>
          </cell>
        </row>
        <row r="3016">
          <cell r="A3016">
            <v>7064</v>
          </cell>
          <cell r="B3016" t="str">
            <v xml:space="preserve">Generador  3Ø 500 KW , INCLUYE TRABLERO DE TRANSFERENCIA AUTOMÁTICA </v>
          </cell>
          <cell r="C3016" t="str">
            <v>u</v>
          </cell>
          <cell r="D3016">
            <v>1</v>
          </cell>
          <cell r="E3016">
            <v>124889.17</v>
          </cell>
        </row>
        <row r="3017">
          <cell r="A3017">
            <v>7065</v>
          </cell>
          <cell r="B3017" t="str">
            <v>UPS 4KVA TRIFASICO EN LINEA</v>
          </cell>
          <cell r="C3017" t="str">
            <v>u</v>
          </cell>
          <cell r="D3017">
            <v>1</v>
          </cell>
          <cell r="E3017">
            <v>5103.83</v>
          </cell>
        </row>
        <row r="3018">
          <cell r="A3018">
            <v>7066</v>
          </cell>
          <cell r="B3018" t="str">
            <v>Breaker 3 polos 16-63 A</v>
          </cell>
          <cell r="C3018" t="str">
            <v>u</v>
          </cell>
          <cell r="D3018">
            <v>1</v>
          </cell>
          <cell r="E3018">
            <v>48.04</v>
          </cell>
        </row>
        <row r="3019">
          <cell r="A3019">
            <v>7067</v>
          </cell>
          <cell r="B3019" t="str">
            <v>Breaker 3 polos 70-100 A</v>
          </cell>
          <cell r="C3019" t="str">
            <v>u</v>
          </cell>
          <cell r="D3019">
            <v>1</v>
          </cell>
          <cell r="E3019">
            <v>108.05</v>
          </cell>
        </row>
        <row r="3020">
          <cell r="A3020">
            <v>7068</v>
          </cell>
          <cell r="B3020" t="str">
            <v>Alimentador THHN 2(3x1/0+1x1/0+1x2)AWG EMT 4"</v>
          </cell>
          <cell r="C3020" t="str">
            <v>m</v>
          </cell>
          <cell r="D3020">
            <v>1</v>
          </cell>
          <cell r="E3020">
            <v>141.22</v>
          </cell>
        </row>
        <row r="3021">
          <cell r="A3021">
            <v>7069</v>
          </cell>
          <cell r="B3021" t="str">
            <v>Alimentador THHN (2x8+1x8+1x8)</v>
          </cell>
          <cell r="C3021" t="str">
            <v>m</v>
          </cell>
          <cell r="D3021">
            <v>1</v>
          </cell>
          <cell r="E3021">
            <v>9.16</v>
          </cell>
        </row>
        <row r="3022">
          <cell r="A3022">
            <v>7070</v>
          </cell>
          <cell r="B3022" t="str">
            <v>Alimentador THHN (2x6+1x6+1x6)</v>
          </cell>
          <cell r="C3022" t="str">
            <v>m</v>
          </cell>
          <cell r="D3022">
            <v>1</v>
          </cell>
          <cell r="E3022">
            <v>13.54</v>
          </cell>
        </row>
        <row r="3023">
          <cell r="A3023">
            <v>7071</v>
          </cell>
          <cell r="B3023" t="str">
            <v>Alimentador THHN (2x4+1x6+1x6)</v>
          </cell>
          <cell r="C3023" t="str">
            <v>m</v>
          </cell>
          <cell r="D3023">
            <v>1</v>
          </cell>
          <cell r="E3023">
            <v>16.98</v>
          </cell>
        </row>
        <row r="3024">
          <cell r="A3024">
            <v>7072</v>
          </cell>
          <cell r="B3024" t="str">
            <v>Alimentador THHN (2x4+1x4+1x4)</v>
          </cell>
          <cell r="C3024" t="str">
            <v>m</v>
          </cell>
          <cell r="D3024">
            <v>1</v>
          </cell>
          <cell r="E3024">
            <v>20.74</v>
          </cell>
        </row>
        <row r="3025">
          <cell r="A3025">
            <v>7073</v>
          </cell>
          <cell r="B3025" t="str">
            <v>Alimentador THHN (2x1/0+1x1/0+1x1/0)</v>
          </cell>
          <cell r="C3025" t="str">
            <v>m</v>
          </cell>
          <cell r="D3025">
            <v>1</v>
          </cell>
          <cell r="E3025">
            <v>50.52</v>
          </cell>
        </row>
        <row r="3026">
          <cell r="A3026">
            <v>7074</v>
          </cell>
          <cell r="B3026" t="str">
            <v>Alimentador  THHN 2(3x500MCM+3X350MCM)</v>
          </cell>
          <cell r="C3026" t="str">
            <v>m</v>
          </cell>
          <cell r="D3026">
            <v>1</v>
          </cell>
          <cell r="E3026">
            <v>580.24</v>
          </cell>
        </row>
        <row r="3027">
          <cell r="A3027">
            <v>7075</v>
          </cell>
          <cell r="B3027" t="str">
            <v>Alimentador 4(TTU 3x500MCM AWG+1X350MCM Cu Des AWG+TTU 1X350MCM)AWG</v>
          </cell>
          <cell r="C3027" t="str">
            <v>m</v>
          </cell>
          <cell r="D3027">
            <v>1</v>
          </cell>
          <cell r="E3027">
            <v>965.95</v>
          </cell>
        </row>
        <row r="3028">
          <cell r="A3028">
            <v>7076</v>
          </cell>
          <cell r="B3028" t="str">
            <v>Luminaria sellada para exteriores (guia de pared)</v>
          </cell>
          <cell r="C3028" t="str">
            <v>u</v>
          </cell>
          <cell r="D3028">
            <v>1</v>
          </cell>
          <cell r="E3028">
            <v>36.64</v>
          </cell>
        </row>
        <row r="3029">
          <cell r="A3029">
            <v>7077</v>
          </cell>
          <cell r="B3029" t="str">
            <v>Punto de iluminacion exterior 220V</v>
          </cell>
          <cell r="C3029" t="str">
            <v>pto</v>
          </cell>
          <cell r="D3029">
            <v>1</v>
          </cell>
          <cell r="E3029">
            <v>67.66</v>
          </cell>
        </row>
        <row r="3030">
          <cell r="A3030">
            <v>7078</v>
          </cell>
          <cell r="B3030" t="str">
            <v>Punto de tomacorriente para piso sistema regulado</v>
          </cell>
          <cell r="C3030" t="str">
            <v>pto</v>
          </cell>
          <cell r="D3030">
            <v>1</v>
          </cell>
          <cell r="E3030">
            <v>30.47</v>
          </cell>
        </row>
        <row r="3031">
          <cell r="A3031">
            <v>7079</v>
          </cell>
          <cell r="B3031" t="str">
            <v>Punto de tomacorriente para piso sistema normal</v>
          </cell>
          <cell r="C3031" t="str">
            <v>pto</v>
          </cell>
          <cell r="D3031">
            <v>1</v>
          </cell>
          <cell r="E3031">
            <v>26.78</v>
          </cell>
        </row>
        <row r="3032">
          <cell r="A3032">
            <v>7080</v>
          </cell>
          <cell r="B3032" t="str">
            <v>Luminaria Ojo de buey sencillo 1x20W</v>
          </cell>
          <cell r="C3032" t="str">
            <v>u</v>
          </cell>
          <cell r="D3032">
            <v>1</v>
          </cell>
          <cell r="E3032">
            <v>35.340000000000003</v>
          </cell>
        </row>
        <row r="3033">
          <cell r="A3033">
            <v>7081</v>
          </cell>
          <cell r="B3033" t="str">
            <v>Provision montaje e instalacion modulo de servicio especial para  planchadora</v>
          </cell>
          <cell r="C3033" t="str">
            <v>u</v>
          </cell>
          <cell r="D3033">
            <v>1</v>
          </cell>
          <cell r="E3033">
            <v>336.94</v>
          </cell>
        </row>
        <row r="3034">
          <cell r="A3034">
            <v>7082</v>
          </cell>
          <cell r="B3034" t="str">
            <v>Provision montaje e instalacion modulo de servicio especial para  lavadora</v>
          </cell>
          <cell r="C3034" t="str">
            <v>u</v>
          </cell>
          <cell r="D3034">
            <v>1</v>
          </cell>
          <cell r="E3034">
            <v>297.58999999999997</v>
          </cell>
        </row>
        <row r="3035">
          <cell r="A3035">
            <v>7083</v>
          </cell>
          <cell r="B3035" t="str">
            <v>Provision montaje e instalacion modulo de servicio especial para  secadora</v>
          </cell>
          <cell r="C3035" t="str">
            <v>u</v>
          </cell>
          <cell r="D3035">
            <v>1</v>
          </cell>
          <cell r="E3035">
            <v>293.33</v>
          </cell>
        </row>
        <row r="3036">
          <cell r="A3036">
            <v>7084</v>
          </cell>
          <cell r="B3036" t="str">
            <v>Accesorios de media tension(punta terminal 15KVA,reversible 4",cable de #4 y varilla cooperwel)</v>
          </cell>
          <cell r="C3036" t="str">
            <v>u</v>
          </cell>
          <cell r="D3036">
            <v>1</v>
          </cell>
          <cell r="E3036">
            <v>672.63</v>
          </cell>
        </row>
        <row r="3037">
          <cell r="A3037">
            <v>7085</v>
          </cell>
          <cell r="B3037" t="str">
            <v>Tensor a tierra</v>
          </cell>
          <cell r="C3037" t="str">
            <v>u</v>
          </cell>
          <cell r="D3037">
            <v>1</v>
          </cell>
          <cell r="E3037">
            <v>72.33</v>
          </cell>
        </row>
        <row r="3038">
          <cell r="A3038">
            <v>7086</v>
          </cell>
          <cell r="B3038" t="str">
            <v>Caja portafusible de 200A Fus 63A 15KV</v>
          </cell>
          <cell r="C3038" t="str">
            <v>u</v>
          </cell>
          <cell r="D3038">
            <v>1</v>
          </cell>
          <cell r="E3038">
            <v>160.91</v>
          </cell>
        </row>
        <row r="3039">
          <cell r="A3039">
            <v>7087</v>
          </cell>
          <cell r="B3039" t="str">
            <v>Terminales compresion ojo 2 caña larga USA UL</v>
          </cell>
          <cell r="C3039" t="str">
            <v>u</v>
          </cell>
          <cell r="D3039">
            <v>1</v>
          </cell>
          <cell r="E3039">
            <v>6.42</v>
          </cell>
        </row>
        <row r="3040">
          <cell r="A3040">
            <v>7088</v>
          </cell>
          <cell r="B3040" t="str">
            <v>Terminales compresion ojo 4 caña larga USA UL</v>
          </cell>
          <cell r="C3040" t="str">
            <v>u</v>
          </cell>
          <cell r="D3040">
            <v>1</v>
          </cell>
          <cell r="E3040">
            <v>2.5499999999999998</v>
          </cell>
        </row>
        <row r="3041">
          <cell r="A3041">
            <v>7089</v>
          </cell>
          <cell r="B3041" t="str">
            <v>Celda remonte GAM-2</v>
          </cell>
          <cell r="C3041" t="str">
            <v>u</v>
          </cell>
          <cell r="D3041">
            <v>1</v>
          </cell>
          <cell r="E3041">
            <v>4113.76</v>
          </cell>
        </row>
        <row r="3042">
          <cell r="A3042">
            <v>7090</v>
          </cell>
          <cell r="B3042" t="str">
            <v>Celda proteccion QM</v>
          </cell>
          <cell r="C3042" t="str">
            <v>u</v>
          </cell>
          <cell r="D3042">
            <v>1</v>
          </cell>
          <cell r="E3042">
            <v>6698.45</v>
          </cell>
        </row>
        <row r="3043">
          <cell r="A3043">
            <v>7091</v>
          </cell>
          <cell r="B3043" t="str">
            <v>Alimentador THHN 4(3x500MCM+1x250MCM)+1X4/0 T</v>
          </cell>
          <cell r="C3043" t="str">
            <v>m</v>
          </cell>
          <cell r="D3043">
            <v>1</v>
          </cell>
          <cell r="E3043">
            <v>596.21</v>
          </cell>
        </row>
        <row r="3044">
          <cell r="A3044">
            <v>7092</v>
          </cell>
          <cell r="B3044" t="str">
            <v>Alimentador THHN 3x4/0+1X2/0+1X4</v>
          </cell>
          <cell r="C3044" t="str">
            <v>m</v>
          </cell>
          <cell r="D3044">
            <v>1</v>
          </cell>
          <cell r="E3044">
            <v>92.59</v>
          </cell>
        </row>
        <row r="3045">
          <cell r="A3045">
            <v>7093</v>
          </cell>
          <cell r="B3045" t="str">
            <v>Alimentador THHN 2(3x350MCM+1x4/0)+1X2/0 T</v>
          </cell>
          <cell r="C3045" t="str">
            <v>m</v>
          </cell>
          <cell r="D3045">
            <v>1</v>
          </cell>
          <cell r="E3045">
            <v>301.87</v>
          </cell>
        </row>
        <row r="3046">
          <cell r="A3046">
            <v>7094</v>
          </cell>
          <cell r="B3046" t="str">
            <v>Alimentador THHN 2(3x1/0+1x2)+1X4 T</v>
          </cell>
          <cell r="C3046" t="str">
            <v>m</v>
          </cell>
          <cell r="D3046">
            <v>1</v>
          </cell>
          <cell r="E3046">
            <v>91.82</v>
          </cell>
        </row>
        <row r="3047">
          <cell r="A3047">
            <v>7095</v>
          </cell>
          <cell r="B3047" t="str">
            <v>Alimentador THHN 3x2+1x4+1X8 T</v>
          </cell>
          <cell r="C3047" t="str">
            <v>m</v>
          </cell>
          <cell r="D3047">
            <v>1</v>
          </cell>
          <cell r="E3047">
            <v>31.91</v>
          </cell>
        </row>
        <row r="3048">
          <cell r="A3048">
            <v>7096</v>
          </cell>
          <cell r="B3048" t="str">
            <v>Alimentador THHN 2(3x4/0+1x2/0)+1X1/0 T</v>
          </cell>
          <cell r="C3048" t="str">
            <v>m</v>
          </cell>
          <cell r="D3048">
            <v>1</v>
          </cell>
          <cell r="E3048">
            <v>183.03</v>
          </cell>
        </row>
        <row r="3049">
          <cell r="A3049">
            <v>7097</v>
          </cell>
          <cell r="B3049" t="str">
            <v>Alimentador THHN 2x4+1x6+1X8 T</v>
          </cell>
          <cell r="C3049" t="str">
            <v>m</v>
          </cell>
          <cell r="D3049">
            <v>1</v>
          </cell>
          <cell r="E3049">
            <v>17.32</v>
          </cell>
        </row>
        <row r="3050">
          <cell r="A3050">
            <v>7098</v>
          </cell>
          <cell r="B3050" t="str">
            <v>Alimentador THHN 3x1/0+1X4+1X8 T</v>
          </cell>
          <cell r="C3050" t="str">
            <v>m</v>
          </cell>
          <cell r="D3050">
            <v>1</v>
          </cell>
          <cell r="E3050">
            <v>44.42</v>
          </cell>
        </row>
        <row r="3051">
          <cell r="A3051">
            <v>7099</v>
          </cell>
          <cell r="B3051" t="str">
            <v>Alimentador THHN 3x6+1x8+1X8 T</v>
          </cell>
          <cell r="C3051" t="str">
            <v>m</v>
          </cell>
          <cell r="D3051">
            <v>1</v>
          </cell>
          <cell r="E3051">
            <v>15.33</v>
          </cell>
        </row>
        <row r="3052">
          <cell r="A3052">
            <v>7100</v>
          </cell>
          <cell r="B3052" t="str">
            <v>Alimentador THHN 3x350MCM+1x4/0+1X2/0 T</v>
          </cell>
          <cell r="C3052" t="str">
            <v>m</v>
          </cell>
          <cell r="D3052">
            <v>1</v>
          </cell>
          <cell r="E3052">
            <v>160.9</v>
          </cell>
        </row>
        <row r="3053">
          <cell r="A3053">
            <v>7101</v>
          </cell>
          <cell r="B3053" t="str">
            <v>Alimentador THHN 3x4/0+1x2/0+1X2 T</v>
          </cell>
          <cell r="C3053" t="str">
            <v>m</v>
          </cell>
          <cell r="D3053">
            <v>1</v>
          </cell>
          <cell r="E3053">
            <v>95.81</v>
          </cell>
        </row>
        <row r="3054">
          <cell r="A3054">
            <v>7102</v>
          </cell>
          <cell r="B3054" t="str">
            <v>Cable concentrico 3x12 para luminarias</v>
          </cell>
          <cell r="C3054" t="str">
            <v>m</v>
          </cell>
          <cell r="D3054">
            <v>1</v>
          </cell>
          <cell r="E3054">
            <v>2.4500000000000002</v>
          </cell>
        </row>
        <row r="3055">
          <cell r="A3055">
            <v>7103</v>
          </cell>
          <cell r="B3055" t="str">
            <v>Tubería PVC 1 1/4" y  accesorios</v>
          </cell>
          <cell r="C3055" t="str">
            <v>m</v>
          </cell>
          <cell r="D3055">
            <v>1</v>
          </cell>
          <cell r="E3055">
            <v>3.12</v>
          </cell>
        </row>
        <row r="3056">
          <cell r="A3056">
            <v>7104</v>
          </cell>
          <cell r="B3056" t="str">
            <v>Alimentador THHN 3(3x350MCM+1x4/0)+1X2/0 T</v>
          </cell>
          <cell r="C3056" t="str">
            <v>m</v>
          </cell>
          <cell r="D3056">
            <v>1</v>
          </cell>
          <cell r="E3056">
            <v>443.47</v>
          </cell>
        </row>
        <row r="3057">
          <cell r="A3057">
            <v>7105</v>
          </cell>
          <cell r="B3057" t="str">
            <v>Alimentador THHN 2(3x2/0+1x1/0)+1X2 T</v>
          </cell>
          <cell r="C3057" t="str">
            <v>m</v>
          </cell>
          <cell r="D3057">
            <v>1</v>
          </cell>
          <cell r="E3057">
            <v>120.05</v>
          </cell>
        </row>
        <row r="3058">
          <cell r="A3058">
            <v>7106</v>
          </cell>
          <cell r="B3058" t="str">
            <v>Alimentador THHN 2(3x4/0+1x2/0)+1X2 T</v>
          </cell>
          <cell r="C3058" t="str">
            <v>m</v>
          </cell>
          <cell r="D3058">
            <v>1</v>
          </cell>
          <cell r="E3058">
            <v>178.09</v>
          </cell>
        </row>
        <row r="3059">
          <cell r="A3059">
            <v>7107</v>
          </cell>
          <cell r="B3059" t="str">
            <v>Alimentador THHN 3x250MCM+1x4/0+1X2 T</v>
          </cell>
          <cell r="C3059" t="str">
            <v>m</v>
          </cell>
          <cell r="D3059">
            <v>1</v>
          </cell>
          <cell r="E3059">
            <v>119.51</v>
          </cell>
        </row>
        <row r="3060">
          <cell r="A3060">
            <v>7108</v>
          </cell>
          <cell r="B3060" t="str">
            <v>Alimentador THHN 2x8+1x10 T</v>
          </cell>
          <cell r="C3060" t="str">
            <v>m</v>
          </cell>
          <cell r="D3060">
            <v>1</v>
          </cell>
          <cell r="E3060">
            <v>6.3</v>
          </cell>
        </row>
        <row r="3061">
          <cell r="A3061">
            <v>7109</v>
          </cell>
          <cell r="B3061" t="str">
            <v>Alimentador THHN 3(3x500MCM+1x250MCM)+1X4/0 T</v>
          </cell>
          <cell r="C3061" t="str">
            <v>m</v>
          </cell>
          <cell r="D3061">
            <v>1</v>
          </cell>
          <cell r="E3061">
            <v>621.91</v>
          </cell>
        </row>
        <row r="3062">
          <cell r="A3062">
            <v>7110</v>
          </cell>
          <cell r="B3062" t="str">
            <v>Alimentador THHN 3x6+1X8 T</v>
          </cell>
          <cell r="C3062" t="str">
            <v>m</v>
          </cell>
          <cell r="D3062">
            <v>1</v>
          </cell>
          <cell r="E3062">
            <v>13.49</v>
          </cell>
        </row>
        <row r="3063">
          <cell r="A3063">
            <v>7111</v>
          </cell>
          <cell r="B3063" t="str">
            <v>Tubería PVC 2 1/2" y  accesorios</v>
          </cell>
          <cell r="C3063" t="str">
            <v>m</v>
          </cell>
          <cell r="D3063">
            <v>1</v>
          </cell>
          <cell r="E3063">
            <v>6.9</v>
          </cell>
        </row>
        <row r="3064">
          <cell r="A3064">
            <v>7112</v>
          </cell>
          <cell r="B3064" t="str">
            <v>Terminales compresion ojo 6 caña larga USA UL</v>
          </cell>
          <cell r="C3064" t="str">
            <v>u</v>
          </cell>
          <cell r="D3064">
            <v>1</v>
          </cell>
          <cell r="E3064">
            <v>2.2599999999999998</v>
          </cell>
        </row>
        <row r="3065">
          <cell r="A3065">
            <v>7113</v>
          </cell>
          <cell r="B3065" t="str">
            <v>Lampara vapor de sodio tipo cobra 400w</v>
          </cell>
          <cell r="C3065" t="str">
            <v>u</v>
          </cell>
          <cell r="D3065">
            <v>1</v>
          </cell>
          <cell r="E3065">
            <v>472.35</v>
          </cell>
        </row>
        <row r="3066">
          <cell r="A3066">
            <v>7114</v>
          </cell>
          <cell r="B3066" t="str">
            <v>Canaleta galvanizada en caliente 100x100mm con tapa (escalera)</v>
          </cell>
          <cell r="C3066" t="str">
            <v>u</v>
          </cell>
          <cell r="D3066">
            <v>1</v>
          </cell>
          <cell r="E3066">
            <v>83.84</v>
          </cell>
        </row>
        <row r="3067">
          <cell r="A3067">
            <v>7115</v>
          </cell>
          <cell r="B3067" t="str">
            <v>Canaleta galvanizada en caliente 200x100mm con tapa (escalera)</v>
          </cell>
          <cell r="C3067" t="str">
            <v>u</v>
          </cell>
          <cell r="D3067">
            <v>1</v>
          </cell>
          <cell r="E3067">
            <v>92.79</v>
          </cell>
        </row>
        <row r="3068">
          <cell r="A3068">
            <v>7116</v>
          </cell>
          <cell r="B3068" t="str">
            <v>Canaleta galvanizada en caliente 300x100mm con tapa (escalera)</v>
          </cell>
          <cell r="C3068" t="str">
            <v>u</v>
          </cell>
          <cell r="D3068">
            <v>1</v>
          </cell>
          <cell r="E3068">
            <v>105.37</v>
          </cell>
        </row>
        <row r="3069">
          <cell r="A3069">
            <v>7117</v>
          </cell>
          <cell r="B3069" t="str">
            <v>Canaleta galvanizada en caliente 400x100mm con tapa (escalera)</v>
          </cell>
          <cell r="C3069" t="str">
            <v>u</v>
          </cell>
          <cell r="D3069">
            <v>1</v>
          </cell>
          <cell r="E3069">
            <v>144.33000000000001</v>
          </cell>
        </row>
        <row r="3070">
          <cell r="A3070">
            <v>7118</v>
          </cell>
          <cell r="B3070" t="str">
            <v>Canaleta galvanizada en caliente 500x100mm con tapa (escalera)</v>
          </cell>
          <cell r="C3070" t="str">
            <v>u</v>
          </cell>
          <cell r="D3070">
            <v>1</v>
          </cell>
          <cell r="E3070">
            <v>166.96</v>
          </cell>
        </row>
        <row r="3071">
          <cell r="A3071">
            <v>7119</v>
          </cell>
          <cell r="B3071" t="str">
            <v>Codo horizontal canal metalica cerrada 50x10cm con tapa (escalera)</v>
          </cell>
          <cell r="C3071" t="str">
            <v>u</v>
          </cell>
          <cell r="D3071">
            <v>1</v>
          </cell>
          <cell r="E3071">
            <v>64.12</v>
          </cell>
        </row>
        <row r="3072">
          <cell r="A3072">
            <v>7120</v>
          </cell>
          <cell r="B3072" t="str">
            <v>Reductor galv. Caliente canaleta 20-10x10cm con tapa (escalera)</v>
          </cell>
          <cell r="C3072" t="str">
            <v>u</v>
          </cell>
          <cell r="D3072">
            <v>1</v>
          </cell>
          <cell r="E3072">
            <v>62.52</v>
          </cell>
        </row>
        <row r="3073">
          <cell r="A3073">
            <v>7121</v>
          </cell>
          <cell r="B3073" t="str">
            <v>Reductor galv. Caliente canaleta 30-20x10cm con tapa (escalera)</v>
          </cell>
          <cell r="C3073" t="str">
            <v>u</v>
          </cell>
          <cell r="D3073">
            <v>1</v>
          </cell>
          <cell r="E3073">
            <v>105.37</v>
          </cell>
        </row>
        <row r="3074">
          <cell r="A3074">
            <v>7122</v>
          </cell>
          <cell r="B3074" t="str">
            <v>Reductor galv. Caliente canaleta 40-30x10cm con tapa (escalera)</v>
          </cell>
          <cell r="C3074" t="str">
            <v>u</v>
          </cell>
          <cell r="D3074">
            <v>1</v>
          </cell>
          <cell r="E3074">
            <v>141.35</v>
          </cell>
        </row>
        <row r="3075">
          <cell r="A3075">
            <v>7123</v>
          </cell>
          <cell r="B3075" t="str">
            <v>Reductor galv. Caliente canaleta 50-40x10cm con tapa (escalera)</v>
          </cell>
          <cell r="C3075" t="str">
            <v>u</v>
          </cell>
          <cell r="D3075">
            <v>1</v>
          </cell>
          <cell r="E3075">
            <v>166.96</v>
          </cell>
        </row>
        <row r="3076">
          <cell r="A3076">
            <v>7124</v>
          </cell>
          <cell r="B3076" t="str">
            <v>Alimentador THHN 2x10+1x12 PVC 3/4"</v>
          </cell>
          <cell r="C3076" t="str">
            <v>m</v>
          </cell>
          <cell r="D3076">
            <v>1</v>
          </cell>
          <cell r="E3076">
            <v>6.4</v>
          </cell>
        </row>
        <row r="3077">
          <cell r="A3077">
            <v>7125</v>
          </cell>
          <cell r="B3077" t="str">
            <v>Alimentador maquina de escama 208V THHN 3x2+1x4+1x8T PVC 1 1/2"</v>
          </cell>
          <cell r="C3077" t="str">
            <v>m</v>
          </cell>
          <cell r="D3077">
            <v>1</v>
          </cell>
          <cell r="E3077">
            <v>31.67</v>
          </cell>
        </row>
        <row r="3078">
          <cell r="A3078">
            <v>7126</v>
          </cell>
          <cell r="B3078" t="str">
            <v>Centro de carga trifásico de 24 circuitos</v>
          </cell>
          <cell r="C3078" t="str">
            <v>u</v>
          </cell>
          <cell r="D3078">
            <v>1</v>
          </cell>
          <cell r="E3078">
            <v>198.87</v>
          </cell>
        </row>
        <row r="3079">
          <cell r="A3079">
            <v>7127</v>
          </cell>
          <cell r="B3079" t="str">
            <v>Malla de puesta a tierra general de 16 varillas de 1,8m*16mm, cable desn 4/0 AWG 72m</v>
          </cell>
          <cell r="C3079" t="str">
            <v>u</v>
          </cell>
          <cell r="D3079">
            <v>1</v>
          </cell>
          <cell r="E3079">
            <v>3116.76</v>
          </cell>
        </row>
        <row r="3080">
          <cell r="A3080">
            <v>7128</v>
          </cell>
          <cell r="B3080" t="str">
            <v>Tablero de transferencia automatica  225A</v>
          </cell>
          <cell r="C3080" t="str">
            <v>u</v>
          </cell>
          <cell r="D3080">
            <v>1</v>
          </cell>
          <cell r="E3080">
            <v>7725.56</v>
          </cell>
        </row>
        <row r="3081">
          <cell r="A3081">
            <v>7129</v>
          </cell>
          <cell r="B3081" t="str">
            <v>Generador T de 250 KW stand by 208/120</v>
          </cell>
          <cell r="C3081" t="str">
            <v>u</v>
          </cell>
          <cell r="D3081">
            <v>1</v>
          </cell>
          <cell r="E3081">
            <v>46319</v>
          </cell>
        </row>
        <row r="3082">
          <cell r="A3082">
            <v>7130</v>
          </cell>
          <cell r="B3082" t="str">
            <v>Alimentador THHN  (2x6+1x10)  AWG</v>
          </cell>
          <cell r="C3082" t="str">
            <v>u</v>
          </cell>
          <cell r="D3082">
            <v>1</v>
          </cell>
          <cell r="E3082">
            <v>9.27</v>
          </cell>
        </row>
        <row r="3083">
          <cell r="A3083">
            <v>7131</v>
          </cell>
          <cell r="B3083" t="str">
            <v>Alimentador THHN 3x350MCM+1x4/0+1X1/0 T</v>
          </cell>
          <cell r="C3083" t="str">
            <v>m</v>
          </cell>
          <cell r="D3083">
            <v>1</v>
          </cell>
          <cell r="E3083">
            <v>157.97</v>
          </cell>
        </row>
        <row r="3084">
          <cell r="A3084">
            <v>7132</v>
          </cell>
          <cell r="B3084" t="str">
            <v>Alimentador THHN 3x250MCM+1x4/0+1X1/0 T</v>
          </cell>
          <cell r="C3084" t="str">
            <v>m</v>
          </cell>
          <cell r="D3084">
            <v>1</v>
          </cell>
          <cell r="E3084">
            <v>123.92</v>
          </cell>
        </row>
        <row r="3085">
          <cell r="A3085">
            <v>7133</v>
          </cell>
          <cell r="B3085" t="str">
            <v>Alimentador THHN 3x500MCM+1x250MCM+1X2/0 T</v>
          </cell>
          <cell r="C3085" t="str">
            <v>m</v>
          </cell>
          <cell r="D3085">
            <v>1</v>
          </cell>
          <cell r="E3085">
            <v>225.4</v>
          </cell>
        </row>
        <row r="3086">
          <cell r="A3086">
            <v>7134</v>
          </cell>
          <cell r="B3086" t="str">
            <v>Alimentador THHN 3x2/0+1x1/0+1x4</v>
          </cell>
          <cell r="C3086" t="str">
            <v>m</v>
          </cell>
          <cell r="D3086">
            <v>1</v>
          </cell>
          <cell r="E3086">
            <v>61.61</v>
          </cell>
        </row>
        <row r="3087">
          <cell r="A3087">
            <v>7135</v>
          </cell>
          <cell r="B3087" t="str">
            <v>Alimentador THHN 2x6+1X8 +1x8T</v>
          </cell>
          <cell r="C3087" t="str">
            <v>m</v>
          </cell>
          <cell r="D3087">
            <v>1</v>
          </cell>
          <cell r="E3087">
            <v>12.48</v>
          </cell>
        </row>
        <row r="3088">
          <cell r="A3088">
            <v>7136</v>
          </cell>
          <cell r="B3088" t="str">
            <v>Alimentador THHN 2x6+1X8 +1x10T</v>
          </cell>
          <cell r="C3088" t="str">
            <v>m</v>
          </cell>
          <cell r="D3088">
            <v>1</v>
          </cell>
          <cell r="E3088">
            <v>11.73</v>
          </cell>
        </row>
        <row r="3089">
          <cell r="A3089">
            <v>7137</v>
          </cell>
          <cell r="B3089" t="str">
            <v>Alimentador THHN 3x6+1X10 T</v>
          </cell>
          <cell r="C3089" t="str">
            <v>m</v>
          </cell>
          <cell r="D3089">
            <v>1</v>
          </cell>
          <cell r="E3089">
            <v>12.73</v>
          </cell>
        </row>
        <row r="3090">
          <cell r="A3090">
            <v>7138</v>
          </cell>
          <cell r="B3090" t="str">
            <v>Alimentador THHN 3x1/0+1X6 T</v>
          </cell>
          <cell r="C3090" t="str">
            <v>m</v>
          </cell>
          <cell r="D3090">
            <v>1</v>
          </cell>
          <cell r="E3090">
            <v>40.33</v>
          </cell>
        </row>
        <row r="3091">
          <cell r="A3091">
            <v>7139</v>
          </cell>
          <cell r="B3091" t="str">
            <v>Alimentador THHN 3x4+1X8 T</v>
          </cell>
          <cell r="C3091" t="str">
            <v>m</v>
          </cell>
          <cell r="D3091">
            <v>1</v>
          </cell>
          <cell r="E3091">
            <v>18.579999999999998</v>
          </cell>
        </row>
        <row r="3092">
          <cell r="A3092">
            <v>7140</v>
          </cell>
          <cell r="B3092" t="str">
            <v>Luminaria tipo aplique 70W</v>
          </cell>
          <cell r="C3092" t="str">
            <v>u</v>
          </cell>
          <cell r="D3092">
            <v>1</v>
          </cell>
          <cell r="E3092">
            <v>22.22</v>
          </cell>
        </row>
        <row r="3093">
          <cell r="A3093">
            <v>7141</v>
          </cell>
          <cell r="B3093" t="str">
            <v>Luminaria 2x32W 1,20x0,60</v>
          </cell>
          <cell r="C3093" t="str">
            <v>u</v>
          </cell>
          <cell r="D3093">
            <v>1</v>
          </cell>
          <cell r="E3093">
            <v>56.88</v>
          </cell>
        </row>
        <row r="3094">
          <cell r="A3094">
            <v>7142</v>
          </cell>
          <cell r="B3094" t="str">
            <v>Punto de alumbrado 220V PVC 3/4" (THHN 2x10+1x12)</v>
          </cell>
          <cell r="C3094" t="str">
            <v>pto</v>
          </cell>
          <cell r="D3094">
            <v>1</v>
          </cell>
          <cell r="E3094">
            <v>35.450000000000003</v>
          </cell>
        </row>
        <row r="3095">
          <cell r="A3095">
            <v>7143</v>
          </cell>
          <cell r="B3095" t="str">
            <v>Malla de puesta a tierra general de 20 varillas de 1,8m*16mm, cable desn 4/0 AWG (150m)</v>
          </cell>
          <cell r="C3095" t="str">
            <v>u</v>
          </cell>
          <cell r="D3095">
            <v>1</v>
          </cell>
          <cell r="E3095">
            <v>5406.42</v>
          </cell>
        </row>
        <row r="3096">
          <cell r="A3096">
            <v>7144</v>
          </cell>
          <cell r="B3096" t="str">
            <v>Generador trifasico 320KW Stand By 208/120</v>
          </cell>
          <cell r="C3096" t="str">
            <v>u</v>
          </cell>
          <cell r="D3096">
            <v>1</v>
          </cell>
          <cell r="E3096">
            <v>73726.600000000006</v>
          </cell>
        </row>
        <row r="3097">
          <cell r="A3097">
            <v>7145</v>
          </cell>
          <cell r="B3097" t="str">
            <v>Alimentador subterraneo THHN 2x6+1x10 T</v>
          </cell>
          <cell r="C3097" t="str">
            <v>m</v>
          </cell>
          <cell r="D3097">
            <v>1</v>
          </cell>
          <cell r="E3097">
            <v>9.3699999999999992</v>
          </cell>
        </row>
        <row r="3098">
          <cell r="A3098">
            <v>7146</v>
          </cell>
          <cell r="B3098" t="str">
            <v>Caja portafusible de 200A Fus 2A 15KV</v>
          </cell>
          <cell r="C3098" t="str">
            <v>u</v>
          </cell>
          <cell r="D3098">
            <v>1</v>
          </cell>
          <cell r="E3098">
            <v>153.03</v>
          </cell>
        </row>
        <row r="3099">
          <cell r="A3099">
            <v>7147</v>
          </cell>
          <cell r="B3099" t="str">
            <v>Caja portafusible de 200A Fus 20A 15KV</v>
          </cell>
          <cell r="C3099" t="str">
            <v>u</v>
          </cell>
          <cell r="D3099">
            <v>1</v>
          </cell>
          <cell r="E3099">
            <v>153.03</v>
          </cell>
        </row>
        <row r="3100">
          <cell r="A3100">
            <v>7148</v>
          </cell>
          <cell r="B3100" t="str">
            <v>Tablero de distribucion principal con barras 100A</v>
          </cell>
          <cell r="C3100" t="str">
            <v>u</v>
          </cell>
          <cell r="D3100">
            <v>1</v>
          </cell>
          <cell r="E3100">
            <v>1568.03</v>
          </cell>
        </row>
        <row r="3101">
          <cell r="A3101">
            <v>7149</v>
          </cell>
          <cell r="B3101" t="str">
            <v>Acometida TTU (3X2+1X2)AWG</v>
          </cell>
          <cell r="C3101" t="str">
            <v>m</v>
          </cell>
          <cell r="D3101">
            <v>1</v>
          </cell>
          <cell r="E3101">
            <v>22.4</v>
          </cell>
        </row>
        <row r="3102">
          <cell r="A3102">
            <v>7150</v>
          </cell>
          <cell r="B3102" t="str">
            <v>Acometida TTU (3X4+1X6)AWG</v>
          </cell>
          <cell r="C3102" t="str">
            <v>m</v>
          </cell>
          <cell r="D3102">
            <v>1</v>
          </cell>
          <cell r="E3102">
            <v>13.56</v>
          </cell>
        </row>
        <row r="3103">
          <cell r="A3103">
            <v>7151</v>
          </cell>
          <cell r="B3103" t="str">
            <v>Acometida TTU (3X6+2X8)AWG</v>
          </cell>
          <cell r="C3103" t="str">
            <v>m</v>
          </cell>
          <cell r="D3103">
            <v>1</v>
          </cell>
          <cell r="E3103">
            <v>10.89</v>
          </cell>
        </row>
        <row r="3104">
          <cell r="A3104">
            <v>7152</v>
          </cell>
          <cell r="B3104" t="str">
            <v>Acometida TTU (2X10+1X12)AWG</v>
          </cell>
          <cell r="C3104" t="str">
            <v>m</v>
          </cell>
          <cell r="D3104">
            <v>1</v>
          </cell>
          <cell r="E3104">
            <v>5.71</v>
          </cell>
        </row>
        <row r="3105">
          <cell r="A3105">
            <v>7153</v>
          </cell>
          <cell r="B3105" t="str">
            <v>Mallas de tierra de  con 4 varillas con cable #1/0 AWG Cu</v>
          </cell>
          <cell r="C3105" t="str">
            <v>u</v>
          </cell>
          <cell r="D3105">
            <v>1</v>
          </cell>
          <cell r="E3105">
            <v>536.29999999999995</v>
          </cell>
        </row>
        <row r="3106">
          <cell r="A3106">
            <v>7154</v>
          </cell>
          <cell r="B3106" t="str">
            <v>BAJANTE  DE POSTE EMT DE 4"</v>
          </cell>
          <cell r="C3106" t="str">
            <v>u</v>
          </cell>
          <cell r="D3106">
            <v>1</v>
          </cell>
          <cell r="E3106">
            <v>375.36</v>
          </cell>
        </row>
        <row r="3107">
          <cell r="A3107">
            <v>7155</v>
          </cell>
          <cell r="B3107" t="str">
            <v>Breaker tipo RIEL DIN 1P-30A</v>
          </cell>
          <cell r="C3107" t="str">
            <v>u</v>
          </cell>
          <cell r="D3107">
            <v>1</v>
          </cell>
          <cell r="E3107">
            <v>37.43</v>
          </cell>
        </row>
        <row r="3108">
          <cell r="A3108">
            <v>7156</v>
          </cell>
          <cell r="B3108" t="str">
            <v>Malla de tiera con 4 varillas con cable #1/0 AWG cobre</v>
          </cell>
          <cell r="C3108" t="str">
            <v>u</v>
          </cell>
          <cell r="D3108">
            <v>1</v>
          </cell>
          <cell r="E3108">
            <v>590.27</v>
          </cell>
        </row>
        <row r="3109">
          <cell r="A3109">
            <v>7157</v>
          </cell>
          <cell r="B3109" t="str">
            <v>Acometida Superflex (2x1/0+1x1/0+1x4)AWG</v>
          </cell>
          <cell r="C3109" t="str">
            <v>m</v>
          </cell>
          <cell r="D3109">
            <v>1</v>
          </cell>
          <cell r="E3109">
            <v>45.29</v>
          </cell>
        </row>
        <row r="3110">
          <cell r="A3110">
            <v>7158</v>
          </cell>
          <cell r="B3110" t="str">
            <v>Acometida Superflex (2x4+1x4+1x8)AWG</v>
          </cell>
          <cell r="C3110" t="str">
            <v>m</v>
          </cell>
          <cell r="D3110">
            <v>1</v>
          </cell>
          <cell r="E3110">
            <v>19.760000000000002</v>
          </cell>
        </row>
        <row r="3111">
          <cell r="A3111">
            <v>7159</v>
          </cell>
          <cell r="B3111" t="str">
            <v>Acometida THHN (2x8+1x10)AWG</v>
          </cell>
          <cell r="C3111" t="str">
            <v>m</v>
          </cell>
          <cell r="D3111">
            <v>1</v>
          </cell>
          <cell r="E3111">
            <v>6.98</v>
          </cell>
        </row>
        <row r="3112">
          <cell r="A3112">
            <v>7160</v>
          </cell>
          <cell r="B3112" t="str">
            <v>Alimentador THHN 2x10+1x12 AWG</v>
          </cell>
          <cell r="C3112" t="str">
            <v>m</v>
          </cell>
          <cell r="D3112">
            <v>1</v>
          </cell>
          <cell r="E3112">
            <v>5.08</v>
          </cell>
        </row>
        <row r="3113">
          <cell r="A3113">
            <v>7161</v>
          </cell>
          <cell r="B3113" t="str">
            <v>Lampara fluorescente T8 3x32W</v>
          </cell>
          <cell r="C3113" t="str">
            <v>u</v>
          </cell>
          <cell r="D3113">
            <v>1</v>
          </cell>
          <cell r="E3113">
            <v>53.8</v>
          </cell>
        </row>
        <row r="3114">
          <cell r="A3114">
            <v>7162</v>
          </cell>
          <cell r="B3114" t="str">
            <v>Lampara fluorescente compacta tipo ojo de buey 2x26W</v>
          </cell>
          <cell r="C3114" t="str">
            <v>u</v>
          </cell>
          <cell r="D3114">
            <v>1</v>
          </cell>
          <cell r="E3114">
            <v>38.67</v>
          </cell>
        </row>
        <row r="3115">
          <cell r="A3115">
            <v>7163</v>
          </cell>
          <cell r="B3115" t="str">
            <v>Lampara de pared tipo aplique fluorescente 13W</v>
          </cell>
          <cell r="C3115" t="str">
            <v>u</v>
          </cell>
          <cell r="D3115">
            <v>1</v>
          </cell>
          <cell r="E3115">
            <v>41.49</v>
          </cell>
        </row>
        <row r="3116">
          <cell r="A3116">
            <v>7164</v>
          </cell>
          <cell r="B3116" t="str">
            <v>Transformador Trifasico de 37,5KVA</v>
          </cell>
          <cell r="C3116" t="str">
            <v>u</v>
          </cell>
          <cell r="D3116">
            <v>1</v>
          </cell>
          <cell r="E3116">
            <v>5659.26</v>
          </cell>
        </row>
        <row r="3120">
          <cell r="B3120" t="str">
            <v>INSTALACIONES ELECTRONICAS</v>
          </cell>
        </row>
        <row r="3121">
          <cell r="A3121" t="str">
            <v>EL</v>
          </cell>
          <cell r="B3121" t="str">
            <v>Instalaciones de Llamada de Enfermeras</v>
          </cell>
        </row>
        <row r="3123">
          <cell r="A3123">
            <v>8001</v>
          </cell>
          <cell r="B3123" t="str">
            <v>Cableado estructurado Cat 6A blindado</v>
          </cell>
          <cell r="C3123" t="str">
            <v>m</v>
          </cell>
          <cell r="D3123">
            <v>1</v>
          </cell>
          <cell r="E3123">
            <v>2.38</v>
          </cell>
        </row>
        <row r="3124">
          <cell r="A3124">
            <v>8002</v>
          </cell>
          <cell r="B3124" t="str">
            <v>Canaleta bajante para centro de servidores</v>
          </cell>
          <cell r="C3124" t="str">
            <v>m</v>
          </cell>
          <cell r="D3124">
            <v>1</v>
          </cell>
          <cell r="E3124">
            <v>27.63</v>
          </cell>
        </row>
        <row r="3125">
          <cell r="A3125">
            <v>8003</v>
          </cell>
          <cell r="B3125" t="str">
            <v>Acometida telefónica con cable Elalix de 10pares en EMT 1"</v>
          </cell>
          <cell r="C3125" t="str">
            <v>u</v>
          </cell>
          <cell r="D3125">
            <v>1</v>
          </cell>
          <cell r="E3125">
            <v>233.7</v>
          </cell>
        </row>
        <row r="3126">
          <cell r="A3126">
            <v>8004</v>
          </cell>
          <cell r="B3126" t="str">
            <v>Anunciador principal de alertas enfermeria</v>
          </cell>
          <cell r="C3126" t="str">
            <v>u</v>
          </cell>
          <cell r="D3126">
            <v>1</v>
          </cell>
          <cell r="E3126">
            <v>681.01</v>
          </cell>
        </row>
        <row r="3127">
          <cell r="A3127">
            <v>8005</v>
          </cell>
          <cell r="B3127" t="str">
            <v>Amplificador  de voltaje</v>
          </cell>
          <cell r="C3127" t="str">
            <v>u</v>
          </cell>
          <cell r="D3127">
            <v>1</v>
          </cell>
          <cell r="E3127">
            <v>67.33</v>
          </cell>
        </row>
        <row r="3128">
          <cell r="A3128">
            <v>8006</v>
          </cell>
          <cell r="B3128" t="str">
            <v>Amplificador de sonido  de 700W</v>
          </cell>
          <cell r="C3128" t="str">
            <v>u</v>
          </cell>
          <cell r="D3128">
            <v>1</v>
          </cell>
          <cell r="E3128">
            <v>586.79999999999995</v>
          </cell>
        </row>
        <row r="3129">
          <cell r="A3129">
            <v>8007</v>
          </cell>
          <cell r="B3129" t="str">
            <v>Access point inalámbrico 10/100/1000</v>
          </cell>
          <cell r="C3129" t="str">
            <v>u</v>
          </cell>
          <cell r="D3129">
            <v>1</v>
          </cell>
          <cell r="E3129">
            <v>225.34</v>
          </cell>
        </row>
        <row r="3130">
          <cell r="A3130">
            <v>8008</v>
          </cell>
          <cell r="B3130" t="str">
            <v>Armario telefónico</v>
          </cell>
          <cell r="C3130" t="str">
            <v>u</v>
          </cell>
          <cell r="D3130">
            <v>1</v>
          </cell>
          <cell r="E3130">
            <v>385.08</v>
          </cell>
        </row>
        <row r="3131">
          <cell r="A3131">
            <v>8009</v>
          </cell>
          <cell r="B3131" t="str">
            <v>Barra de ingreso vehicular</v>
          </cell>
          <cell r="C3131" t="str">
            <v>u</v>
          </cell>
          <cell r="D3131">
            <v>1</v>
          </cell>
          <cell r="E3131">
            <v>5784.12</v>
          </cell>
        </row>
        <row r="3132">
          <cell r="A3132">
            <v>8010</v>
          </cell>
          <cell r="B3132" t="str">
            <v>Botón de salida</v>
          </cell>
          <cell r="C3132" t="str">
            <v>u</v>
          </cell>
          <cell r="D3132">
            <v>1</v>
          </cell>
          <cell r="E3132">
            <v>77.959999999999994</v>
          </cell>
        </row>
        <row r="3133">
          <cell r="A3133">
            <v>8011</v>
          </cell>
          <cell r="B3133" t="str">
            <v>Cable S/FTP CAT 6A</v>
          </cell>
          <cell r="C3133" t="str">
            <v>m</v>
          </cell>
          <cell r="D3133">
            <v>1</v>
          </cell>
          <cell r="E3133">
            <v>2.5499999999999998</v>
          </cell>
        </row>
        <row r="3134">
          <cell r="A3134">
            <v>8012</v>
          </cell>
          <cell r="B3134" t="str">
            <v>Cable gemelo de parlante 2X16 AWG</v>
          </cell>
          <cell r="C3134" t="str">
            <v>m</v>
          </cell>
          <cell r="D3134">
            <v>1</v>
          </cell>
          <cell r="E3134">
            <v>0.8</v>
          </cell>
        </row>
        <row r="3135">
          <cell r="A3135">
            <v>8013</v>
          </cell>
          <cell r="B3135" t="str">
            <v>Cable UTP CAT3 de 3pares</v>
          </cell>
          <cell r="C3135" t="str">
            <v>m</v>
          </cell>
          <cell r="D3135">
            <v>1</v>
          </cell>
          <cell r="E3135">
            <v>0.97</v>
          </cell>
        </row>
        <row r="3136">
          <cell r="A3136">
            <v>8014</v>
          </cell>
          <cell r="B3136" t="str">
            <v>Caja de paso 20x20x15</v>
          </cell>
          <cell r="C3136" t="str">
            <v>u</v>
          </cell>
          <cell r="D3136">
            <v>1</v>
          </cell>
          <cell r="E3136">
            <v>30.29</v>
          </cell>
        </row>
        <row r="3137">
          <cell r="A3137">
            <v>8015</v>
          </cell>
          <cell r="B3137" t="str">
            <v>Caja de hormigón 30x30 caja de distribución interna</v>
          </cell>
          <cell r="C3137" t="str">
            <v>u</v>
          </cell>
          <cell r="D3137">
            <v>1</v>
          </cell>
          <cell r="E3137">
            <v>97.21</v>
          </cell>
        </row>
        <row r="3138">
          <cell r="A3138">
            <v>8016</v>
          </cell>
          <cell r="B3138" t="str">
            <v>Central C.U O Ruteador de llamado a enfermeras</v>
          </cell>
          <cell r="C3138" t="str">
            <v>u</v>
          </cell>
          <cell r="D3138">
            <v>1</v>
          </cell>
          <cell r="E3138">
            <v>3329.42</v>
          </cell>
        </row>
        <row r="3139">
          <cell r="A3139">
            <v>8017</v>
          </cell>
          <cell r="B3139" t="str">
            <v>Central telefónica Hibrida 8 líneas  104extensiones</v>
          </cell>
          <cell r="C3139" t="str">
            <v>u</v>
          </cell>
          <cell r="D3139">
            <v>1</v>
          </cell>
          <cell r="E3139">
            <v>9636.5499999999993</v>
          </cell>
        </row>
        <row r="3140">
          <cell r="A3140">
            <v>8018</v>
          </cell>
          <cell r="B3140" t="str">
            <v>Punto Cámara IP domo Data Center</v>
          </cell>
          <cell r="C3140" t="str">
            <v>u</v>
          </cell>
          <cell r="D3140">
            <v>1</v>
          </cell>
          <cell r="E3140">
            <v>55.73</v>
          </cell>
        </row>
        <row r="3141">
          <cell r="A3141">
            <v>8019</v>
          </cell>
          <cell r="B3141" t="str">
            <v xml:space="preserve">Cámara IP  tipo domo </v>
          </cell>
          <cell r="C3141" t="str">
            <v>u</v>
          </cell>
          <cell r="D3141">
            <v>1</v>
          </cell>
          <cell r="E3141">
            <v>2293.6</v>
          </cell>
        </row>
        <row r="3142">
          <cell r="A3142">
            <v>8020</v>
          </cell>
          <cell r="B3142" t="str">
            <v xml:space="preserve">Cámara IP domo interior móvil antivandalica </v>
          </cell>
          <cell r="C3142" t="str">
            <v>u</v>
          </cell>
          <cell r="D3142">
            <v>1</v>
          </cell>
          <cell r="E3142">
            <v>2730.72</v>
          </cell>
        </row>
        <row r="3143">
          <cell r="A3143">
            <v>8021</v>
          </cell>
          <cell r="B3143" t="str">
            <v xml:space="preserve">Punto Cámara IP domo exterior móvil antivandalica </v>
          </cell>
          <cell r="C3143" t="str">
            <v>pto</v>
          </cell>
          <cell r="D3143">
            <v>1</v>
          </cell>
          <cell r="E3143">
            <v>55.73</v>
          </cell>
        </row>
        <row r="3144">
          <cell r="A3144">
            <v>8022</v>
          </cell>
          <cell r="B3144" t="str">
            <v>Campana programada</v>
          </cell>
          <cell r="C3144" t="str">
            <v>u</v>
          </cell>
          <cell r="D3144">
            <v>1</v>
          </cell>
          <cell r="E3144">
            <v>71.86</v>
          </cell>
        </row>
        <row r="3145">
          <cell r="A3145">
            <v>8023</v>
          </cell>
          <cell r="B3145" t="str">
            <v>Central telefónica IP 40 líneas digitales</v>
          </cell>
          <cell r="C3145" t="str">
            <v>u</v>
          </cell>
          <cell r="D3145">
            <v>1</v>
          </cell>
          <cell r="E3145">
            <v>10021.25</v>
          </cell>
        </row>
        <row r="3146">
          <cell r="A3146">
            <v>8024</v>
          </cell>
          <cell r="B3146" t="str">
            <v xml:space="preserve">Central telefónica IP </v>
          </cell>
          <cell r="C3146" t="str">
            <v>u</v>
          </cell>
          <cell r="D3146">
            <v>1</v>
          </cell>
          <cell r="E3146">
            <v>1147.6199999999999</v>
          </cell>
        </row>
        <row r="3147">
          <cell r="A3147">
            <v>8025</v>
          </cell>
          <cell r="B3147" t="str">
            <v>Central telefónica hibrida 3 líneas digitales 8 extensiones</v>
          </cell>
          <cell r="C3147" t="str">
            <v>u</v>
          </cell>
          <cell r="D3147">
            <v>1</v>
          </cell>
          <cell r="E3147">
            <v>629.12</v>
          </cell>
        </row>
        <row r="3148">
          <cell r="A3148">
            <v>8026</v>
          </cell>
          <cell r="B3148" t="str">
            <v>Central de Sonido 240 W – Sist. de Sonido</v>
          </cell>
          <cell r="C3148" t="str">
            <v>u</v>
          </cell>
          <cell r="D3148">
            <v>1</v>
          </cell>
          <cell r="E3148">
            <v>1939.35</v>
          </cell>
        </row>
        <row r="3149">
          <cell r="A3149">
            <v>8027</v>
          </cell>
          <cell r="B3149" t="str">
            <v>Central telefónica hibrida 10 líneas  250 extensiones</v>
          </cell>
          <cell r="C3149" t="str">
            <v>u</v>
          </cell>
          <cell r="D3149">
            <v>1</v>
          </cell>
          <cell r="E3149">
            <v>9779.9699999999993</v>
          </cell>
        </row>
        <row r="3150">
          <cell r="A3150">
            <v>8028</v>
          </cell>
          <cell r="B3150" t="str">
            <v>Software de plataforma abierta escalable</v>
          </cell>
          <cell r="C3150" t="str">
            <v>u</v>
          </cell>
          <cell r="D3150">
            <v>1</v>
          </cell>
          <cell r="E3150">
            <v>10914.15</v>
          </cell>
        </row>
        <row r="3151">
          <cell r="A3151">
            <v>8029</v>
          </cell>
          <cell r="B3151" t="str">
            <v>Contactos magnéticos instalados</v>
          </cell>
          <cell r="C3151" t="str">
            <v>u</v>
          </cell>
          <cell r="D3151">
            <v>1</v>
          </cell>
          <cell r="E3151">
            <v>6.57</v>
          </cell>
        </row>
        <row r="3152">
          <cell r="A3152">
            <v>8030</v>
          </cell>
          <cell r="B3152" t="str">
            <v xml:space="preserve">Control de volumen </v>
          </cell>
          <cell r="C3152" t="str">
            <v>u</v>
          </cell>
          <cell r="D3152">
            <v>1</v>
          </cell>
          <cell r="E3152">
            <v>64.88</v>
          </cell>
        </row>
        <row r="3153">
          <cell r="A3153">
            <v>8031</v>
          </cell>
          <cell r="B3153" t="str">
            <v>Central telefónica IP 150 ext (incluye instalación y puesta en marcha)</v>
          </cell>
          <cell r="C3153" t="str">
            <v>u</v>
          </cell>
          <cell r="D3153">
            <v>1</v>
          </cell>
          <cell r="E3153">
            <v>26986</v>
          </cell>
        </row>
        <row r="3154">
          <cell r="A3154">
            <v>8032</v>
          </cell>
          <cell r="B3154" t="str">
            <v>Punto de sonido</v>
          </cell>
          <cell r="C3154" t="str">
            <v>pto</v>
          </cell>
          <cell r="D3154">
            <v>1</v>
          </cell>
          <cell r="E3154">
            <v>53.62</v>
          </cell>
        </row>
        <row r="3155">
          <cell r="A3155">
            <v>8033</v>
          </cell>
          <cell r="B3155" t="str">
            <v>Estacion de monitoreo</v>
          </cell>
          <cell r="C3155" t="str">
            <v>u</v>
          </cell>
          <cell r="D3155">
            <v>1</v>
          </cell>
          <cell r="E3155">
            <v>18600.36</v>
          </cell>
        </row>
        <row r="3156">
          <cell r="A3156">
            <v>8034</v>
          </cell>
          <cell r="B3156" t="str">
            <v>Panel de control de accesos</v>
          </cell>
          <cell r="C3156" t="str">
            <v>u</v>
          </cell>
          <cell r="D3156">
            <v>1</v>
          </cell>
          <cell r="E3156">
            <v>1465.04</v>
          </cell>
        </row>
        <row r="3157">
          <cell r="A3157">
            <v>8035</v>
          </cell>
          <cell r="B3157" t="str">
            <v>Control  programador Horario semanal</v>
          </cell>
          <cell r="C3157" t="str">
            <v>u</v>
          </cell>
          <cell r="D3157">
            <v>1</v>
          </cell>
          <cell r="E3157">
            <v>162.18</v>
          </cell>
        </row>
        <row r="3158">
          <cell r="A3158">
            <v>8036</v>
          </cell>
          <cell r="B3158" t="str">
            <v>Distribuidor de video 1 IN /2 OUT</v>
          </cell>
          <cell r="C3158" t="str">
            <v>pto</v>
          </cell>
          <cell r="D3158">
            <v>1</v>
          </cell>
          <cell r="E3158">
            <v>16.809999999999999</v>
          </cell>
        </row>
        <row r="3159">
          <cell r="A3159">
            <v>8037</v>
          </cell>
          <cell r="B3159" t="str">
            <v>Computador con monitor 42" HDMI</v>
          </cell>
          <cell r="C3159" t="str">
            <v>u</v>
          </cell>
          <cell r="D3159">
            <v>1</v>
          </cell>
          <cell r="E3159">
            <v>4246.76</v>
          </cell>
        </row>
        <row r="3160">
          <cell r="A3160">
            <v>8038</v>
          </cell>
          <cell r="B3160" t="str">
            <v>Cableado antiflama 2 x 16 AWG</v>
          </cell>
          <cell r="C3160" t="str">
            <v>m</v>
          </cell>
          <cell r="D3160">
            <v>1</v>
          </cell>
          <cell r="E3160">
            <v>1.72</v>
          </cell>
        </row>
        <row r="3161">
          <cell r="A3161">
            <v>8039</v>
          </cell>
          <cell r="B3161" t="str">
            <v>Central telefónica híbrida 10 líneas / 100 extensiones</v>
          </cell>
          <cell r="C3161" t="str">
            <v>u</v>
          </cell>
          <cell r="D3161">
            <v>1</v>
          </cell>
          <cell r="E3161">
            <v>8954.02</v>
          </cell>
        </row>
        <row r="3162">
          <cell r="A3162">
            <v>8040</v>
          </cell>
          <cell r="B3162" t="str">
            <v>Switch 7 puertos 10/100/1000 C2 +1 SFP</v>
          </cell>
          <cell r="C3162" t="str">
            <v>u</v>
          </cell>
          <cell r="D3162">
            <v>1</v>
          </cell>
          <cell r="E3162">
            <v>1935.08</v>
          </cell>
        </row>
        <row r="3163">
          <cell r="A3163">
            <v>8041</v>
          </cell>
          <cell r="B3163" t="str">
            <v>Configuracion estacion de monitoreo</v>
          </cell>
          <cell r="C3163" t="str">
            <v>u</v>
          </cell>
          <cell r="D3163">
            <v>1</v>
          </cell>
          <cell r="E3163">
            <v>270.07</v>
          </cell>
        </row>
        <row r="3164">
          <cell r="A3164">
            <v>8042</v>
          </cell>
          <cell r="B3164" t="str">
            <v>Enlace de fibra óptica multimodo de 6 hilos instalado</v>
          </cell>
          <cell r="C3164" t="str">
            <v>m</v>
          </cell>
          <cell r="D3164">
            <v>1</v>
          </cell>
          <cell r="E3164">
            <v>3.37</v>
          </cell>
        </row>
        <row r="3165">
          <cell r="A3165">
            <v>8043</v>
          </cell>
          <cell r="B3165" t="str">
            <v>Enlace de fibra óptica multimodo de 12 hilos instalado</v>
          </cell>
          <cell r="C3165" t="str">
            <v>m</v>
          </cell>
          <cell r="D3165">
            <v>1</v>
          </cell>
          <cell r="E3165">
            <v>3.29</v>
          </cell>
        </row>
        <row r="3166">
          <cell r="A3166">
            <v>8044</v>
          </cell>
          <cell r="B3166" t="str">
            <v>Enlace de fibra óptica multimodo de 12 hilos instalado (Incluye fusionado y certificado)</v>
          </cell>
          <cell r="C3166" t="str">
            <v>u</v>
          </cell>
          <cell r="D3166">
            <v>1</v>
          </cell>
          <cell r="E3166">
            <v>1937.42</v>
          </cell>
        </row>
        <row r="3167">
          <cell r="A3167">
            <v>8045</v>
          </cell>
          <cell r="B3167" t="str">
            <v>Enlace de fibra óptica multimodo de 12 hilos instalado Reducido P</v>
          </cell>
          <cell r="C3167" t="str">
            <v>u</v>
          </cell>
          <cell r="D3167">
            <v>1</v>
          </cell>
          <cell r="E3167">
            <v>1296.8399999999999</v>
          </cell>
        </row>
        <row r="3168">
          <cell r="A3168">
            <v>8046</v>
          </cell>
          <cell r="B3168" t="str">
            <v>Equipo inalámbrico router 10/100</v>
          </cell>
          <cell r="C3168" t="str">
            <v>u</v>
          </cell>
          <cell r="D3168">
            <v>1</v>
          </cell>
          <cell r="E3168">
            <v>125.43</v>
          </cell>
        </row>
        <row r="3169">
          <cell r="A3169">
            <v>8047</v>
          </cell>
          <cell r="B3169" t="str">
            <v>Fusionado y certificado de fibra óptica</v>
          </cell>
          <cell r="C3169" t="str">
            <v>u</v>
          </cell>
          <cell r="D3169">
            <v>1</v>
          </cell>
          <cell r="E3169">
            <v>20.61</v>
          </cell>
        </row>
        <row r="3170">
          <cell r="A3170">
            <v>8048</v>
          </cell>
          <cell r="B3170" t="str">
            <v>Manguitas térmicas</v>
          </cell>
          <cell r="C3170" t="str">
            <v>u</v>
          </cell>
          <cell r="D3170">
            <v>1</v>
          </cell>
          <cell r="E3170">
            <v>1.49</v>
          </cell>
        </row>
        <row r="3171">
          <cell r="A3171">
            <v>8049</v>
          </cell>
          <cell r="B3171" t="str">
            <v>Funda BX 1"</v>
          </cell>
          <cell r="C3171" t="str">
            <v>u</v>
          </cell>
          <cell r="D3171">
            <v>1</v>
          </cell>
          <cell r="E3171">
            <v>6.17</v>
          </cell>
        </row>
        <row r="3172">
          <cell r="A3172">
            <v>8050</v>
          </cell>
          <cell r="B3172" t="str">
            <v>Funda BX 1/2"</v>
          </cell>
          <cell r="C3172" t="str">
            <v>u</v>
          </cell>
          <cell r="D3172">
            <v>1</v>
          </cell>
          <cell r="E3172">
            <v>4.4400000000000004</v>
          </cell>
        </row>
        <row r="3173">
          <cell r="A3173">
            <v>8051</v>
          </cell>
          <cell r="B3173" t="str">
            <v>Fuente de alimentación DC</v>
          </cell>
          <cell r="C3173" t="str">
            <v>u</v>
          </cell>
          <cell r="D3173">
            <v>1</v>
          </cell>
          <cell r="E3173">
            <v>39.19</v>
          </cell>
        </row>
        <row r="3174">
          <cell r="A3174">
            <v>8052</v>
          </cell>
          <cell r="B3174" t="str">
            <v>Fuente de poder para sirenas</v>
          </cell>
          <cell r="C3174" t="str">
            <v>u</v>
          </cell>
          <cell r="D3174">
            <v>1</v>
          </cell>
          <cell r="E3174">
            <v>168.04</v>
          </cell>
        </row>
        <row r="3175">
          <cell r="A3175">
            <v>8053</v>
          </cell>
          <cell r="B3175" t="str">
            <v>GE SFP, LC conector SX transceiver</v>
          </cell>
          <cell r="C3175" t="str">
            <v>u</v>
          </cell>
          <cell r="D3175">
            <v>1</v>
          </cell>
          <cell r="E3175">
            <v>493.07</v>
          </cell>
        </row>
        <row r="3176">
          <cell r="A3176">
            <v>8054</v>
          </cell>
          <cell r="B3176" t="str">
            <v>Funda BX 3/4"</v>
          </cell>
          <cell r="C3176" t="str">
            <v>m</v>
          </cell>
          <cell r="D3176">
            <v>1</v>
          </cell>
          <cell r="E3176">
            <v>5.25</v>
          </cell>
        </row>
        <row r="3177">
          <cell r="A3177">
            <v>8055</v>
          </cell>
          <cell r="B3177" t="str">
            <v>Estación principal intercomunicador máster</v>
          </cell>
          <cell r="C3177" t="str">
            <v>u</v>
          </cell>
          <cell r="D3177">
            <v>1</v>
          </cell>
          <cell r="E3177">
            <v>925.94</v>
          </cell>
        </row>
        <row r="3178">
          <cell r="A3178">
            <v>8056</v>
          </cell>
          <cell r="B3178" t="str">
            <v>Intercomunicador empotrado manos libres</v>
          </cell>
          <cell r="C3178" t="str">
            <v>u</v>
          </cell>
          <cell r="D3178">
            <v>1</v>
          </cell>
          <cell r="E3178">
            <v>209.89</v>
          </cell>
        </row>
        <row r="3179">
          <cell r="A3179">
            <v>8057</v>
          </cell>
          <cell r="B3179" t="str">
            <v>Fuente de poder 12V 1A AC/DC</v>
          </cell>
          <cell r="C3179" t="str">
            <v>u</v>
          </cell>
          <cell r="D3179">
            <v>1</v>
          </cell>
          <cell r="E3179">
            <v>152.88</v>
          </cell>
        </row>
        <row r="3180">
          <cell r="A3180">
            <v>8058</v>
          </cell>
          <cell r="B3180" t="str">
            <v>Estación matriz o estacion de llamada a enfermeras 30usuarios</v>
          </cell>
          <cell r="C3180" t="str">
            <v>u</v>
          </cell>
          <cell r="D3180">
            <v>1</v>
          </cell>
          <cell r="E3180">
            <v>1704.98</v>
          </cell>
        </row>
        <row r="3181">
          <cell r="A3181">
            <v>8059</v>
          </cell>
          <cell r="B3181" t="str">
            <v>Estación matriz o estacion de llamada a enfermeras 8usuarios</v>
          </cell>
          <cell r="C3181" t="str">
            <v>u</v>
          </cell>
          <cell r="D3181">
            <v>1</v>
          </cell>
          <cell r="E3181">
            <v>1268.98</v>
          </cell>
        </row>
        <row r="3182">
          <cell r="A3182">
            <v>8060</v>
          </cell>
          <cell r="B3182" t="str">
            <v>Configuracion centrales IP</v>
          </cell>
          <cell r="C3182" t="str">
            <v>u</v>
          </cell>
          <cell r="D3182">
            <v>1</v>
          </cell>
          <cell r="E3182">
            <v>117.06</v>
          </cell>
        </row>
        <row r="3183">
          <cell r="A3183">
            <v>8061</v>
          </cell>
          <cell r="B3183" t="str">
            <v xml:space="preserve">Lector de proximidad </v>
          </cell>
          <cell r="C3183" t="str">
            <v>u</v>
          </cell>
          <cell r="D3183">
            <v>1</v>
          </cell>
          <cell r="E3183">
            <v>240.11</v>
          </cell>
        </row>
        <row r="3184">
          <cell r="A3184">
            <v>8062</v>
          </cell>
          <cell r="B3184" t="str">
            <v>Lector biométrico</v>
          </cell>
          <cell r="C3184" t="str">
            <v>u</v>
          </cell>
          <cell r="D3184">
            <v>1</v>
          </cell>
          <cell r="E3184">
            <v>1229.3399999999999</v>
          </cell>
        </row>
        <row r="3185">
          <cell r="A3185">
            <v>8063</v>
          </cell>
          <cell r="B3185" t="str">
            <v>Luz de emergencia autónoma</v>
          </cell>
          <cell r="C3185" t="str">
            <v>u</v>
          </cell>
          <cell r="D3185">
            <v>1</v>
          </cell>
          <cell r="E3185">
            <v>40.729999999999997</v>
          </cell>
        </row>
        <row r="3186">
          <cell r="A3186">
            <v>8064</v>
          </cell>
          <cell r="B3186" t="str">
            <v>Intercomunicador citofono habitacion</v>
          </cell>
          <cell r="C3186" t="str">
            <v>u</v>
          </cell>
          <cell r="D3186">
            <v>1</v>
          </cell>
          <cell r="E3186">
            <v>282.16000000000003</v>
          </cell>
        </row>
        <row r="3187">
          <cell r="A3187">
            <v>8065</v>
          </cell>
          <cell r="B3187" t="str">
            <v>Micrófono profesional de alta fidelidad</v>
          </cell>
          <cell r="C3187" t="str">
            <v>u</v>
          </cell>
          <cell r="D3187">
            <v>1</v>
          </cell>
          <cell r="E3187">
            <v>103.53</v>
          </cell>
        </row>
        <row r="3188">
          <cell r="A3188">
            <v>8066</v>
          </cell>
          <cell r="B3188" t="str">
            <v>Micrófono inalámbrico profesional de alta fidelidad</v>
          </cell>
          <cell r="C3188" t="str">
            <v>u</v>
          </cell>
          <cell r="D3188">
            <v>1</v>
          </cell>
          <cell r="E3188">
            <v>326.25</v>
          </cell>
        </row>
        <row r="3189">
          <cell r="A3189">
            <v>8067</v>
          </cell>
          <cell r="B3189" t="str">
            <v>Modulo de control (teclado)</v>
          </cell>
          <cell r="C3189" t="str">
            <v>u</v>
          </cell>
          <cell r="D3189">
            <v>1</v>
          </cell>
          <cell r="E3189">
            <v>119.11</v>
          </cell>
        </row>
        <row r="3190">
          <cell r="A3190">
            <v>8068</v>
          </cell>
          <cell r="B3190" t="str">
            <v xml:space="preserve">Teclado central de alarma </v>
          </cell>
          <cell r="C3190" t="str">
            <v>u</v>
          </cell>
          <cell r="D3190">
            <v>1</v>
          </cell>
          <cell r="E3190">
            <v>168.06</v>
          </cell>
        </row>
        <row r="3191">
          <cell r="A3191">
            <v>8069</v>
          </cell>
          <cell r="B3191" t="str">
            <v>NVR-Videograbador digital 4CH 1TB incluye software de monitoreo</v>
          </cell>
          <cell r="C3191" t="str">
            <v>u</v>
          </cell>
          <cell r="D3191">
            <v>1</v>
          </cell>
          <cell r="E3191">
            <v>1709.19</v>
          </cell>
        </row>
        <row r="3192">
          <cell r="A3192">
            <v>8070</v>
          </cell>
          <cell r="B3192" t="str">
            <v>NVR-Videograbador digital 16CH 4TB incluye software de monitoreo</v>
          </cell>
          <cell r="C3192" t="str">
            <v>u</v>
          </cell>
          <cell r="D3192">
            <v>1</v>
          </cell>
          <cell r="E3192">
            <v>6453.89</v>
          </cell>
        </row>
        <row r="3193">
          <cell r="A3193">
            <v>8071</v>
          </cell>
          <cell r="B3193" t="str">
            <v>Intercomunicador de cordon de baños</v>
          </cell>
          <cell r="C3193" t="str">
            <v>u</v>
          </cell>
          <cell r="D3193">
            <v>1</v>
          </cell>
          <cell r="E3193">
            <v>139.30000000000001</v>
          </cell>
        </row>
        <row r="3194">
          <cell r="A3194">
            <v>8072</v>
          </cell>
          <cell r="B3194" t="str">
            <v>Intercomunicador portero manos libres quirofano</v>
          </cell>
          <cell r="C3194" t="str">
            <v>u</v>
          </cell>
          <cell r="D3194">
            <v>1</v>
          </cell>
          <cell r="E3194">
            <v>423.87</v>
          </cell>
        </row>
        <row r="3195">
          <cell r="A3195">
            <v>8073</v>
          </cell>
          <cell r="B3195" t="str">
            <v>Pantallas informativa Monitor LED 27"</v>
          </cell>
          <cell r="C3195" t="str">
            <v>u</v>
          </cell>
          <cell r="D3195">
            <v>1</v>
          </cell>
          <cell r="E3195">
            <v>937.5</v>
          </cell>
        </row>
        <row r="3196">
          <cell r="A3196">
            <v>8074</v>
          </cell>
          <cell r="B3196" t="str">
            <v>Rack cerrado en centro de servidores</v>
          </cell>
          <cell r="C3196" t="str">
            <v>u</v>
          </cell>
          <cell r="D3196">
            <v>1</v>
          </cell>
          <cell r="E3196">
            <v>1666.51</v>
          </cell>
        </row>
        <row r="3197">
          <cell r="A3197">
            <v>8075</v>
          </cell>
          <cell r="B3197" t="str">
            <v>Rack de telecomunicaciones 9UR cerrado pared</v>
          </cell>
          <cell r="C3197" t="str">
            <v>u</v>
          </cell>
          <cell r="D3197">
            <v>1</v>
          </cell>
          <cell r="E3197">
            <v>379.01</v>
          </cell>
        </row>
        <row r="3198">
          <cell r="A3198">
            <v>8076</v>
          </cell>
          <cell r="B3198" t="str">
            <v>Organizador de cable horizontal con tapa</v>
          </cell>
          <cell r="C3198" t="str">
            <v>u</v>
          </cell>
          <cell r="D3198">
            <v>1</v>
          </cell>
          <cell r="E3198">
            <v>26.23</v>
          </cell>
        </row>
        <row r="3199">
          <cell r="A3199">
            <v>8077</v>
          </cell>
          <cell r="B3199" t="str">
            <v>Parlante de hall 70.7 V  5W</v>
          </cell>
          <cell r="C3199" t="str">
            <v>u</v>
          </cell>
          <cell r="D3199">
            <v>1</v>
          </cell>
        </row>
        <row r="3200">
          <cell r="A3200">
            <v>8078</v>
          </cell>
          <cell r="B3200" t="str">
            <v>Central de sonido  con amplificador de 400W</v>
          </cell>
          <cell r="C3200" t="str">
            <v>u</v>
          </cell>
          <cell r="D3200">
            <v>1</v>
          </cell>
          <cell r="E3200">
            <v>4364.37</v>
          </cell>
        </row>
        <row r="3201">
          <cell r="A3201">
            <v>8079</v>
          </cell>
          <cell r="B3201" t="str">
            <v>Parlantes de 10W 8 ohmios para cielo falso</v>
          </cell>
          <cell r="C3201" t="str">
            <v>u</v>
          </cell>
          <cell r="D3201">
            <v>1</v>
          </cell>
          <cell r="E3201">
            <v>65.44</v>
          </cell>
        </row>
        <row r="3202">
          <cell r="A3202">
            <v>8080</v>
          </cell>
          <cell r="B3202" t="str">
            <v xml:space="preserve">Parlante de  pared 30 W </v>
          </cell>
          <cell r="C3202" t="str">
            <v>u</v>
          </cell>
          <cell r="D3202">
            <v>1</v>
          </cell>
          <cell r="E3202">
            <v>79.77</v>
          </cell>
        </row>
        <row r="3203">
          <cell r="A3203">
            <v>8081</v>
          </cell>
          <cell r="B3203" t="str">
            <v>Parlantes de 6 w  con transformador</v>
          </cell>
          <cell r="C3203" t="str">
            <v>u</v>
          </cell>
          <cell r="D3203">
            <v>1</v>
          </cell>
          <cell r="E3203">
            <v>71.349999999999994</v>
          </cell>
        </row>
        <row r="3204">
          <cell r="A3204">
            <v>8082</v>
          </cell>
          <cell r="B3204" t="str">
            <v>Patch cord LC 3m</v>
          </cell>
          <cell r="C3204" t="str">
            <v>u</v>
          </cell>
          <cell r="D3204">
            <v>1</v>
          </cell>
          <cell r="E3204">
            <v>25.77</v>
          </cell>
        </row>
        <row r="3205">
          <cell r="A3205">
            <v>8083</v>
          </cell>
          <cell r="B3205" t="str">
            <v>Patch cord puesto de trabajo CAT 6a  de 3m</v>
          </cell>
          <cell r="C3205" t="str">
            <v>u</v>
          </cell>
          <cell r="D3205">
            <v>1</v>
          </cell>
          <cell r="E3205">
            <v>16.059999999999999</v>
          </cell>
        </row>
        <row r="3206">
          <cell r="A3206">
            <v>8084</v>
          </cell>
          <cell r="B3206" t="str">
            <v>Patch cord rack LC /LC D mm 62,5/125 3m</v>
          </cell>
          <cell r="C3206" t="str">
            <v>m</v>
          </cell>
          <cell r="D3206">
            <v>1</v>
          </cell>
          <cell r="E3206">
            <v>54.23</v>
          </cell>
        </row>
        <row r="3207">
          <cell r="A3207">
            <v>8085</v>
          </cell>
          <cell r="B3207" t="str">
            <v>Patch Cord SC/APC - SC/APC</v>
          </cell>
          <cell r="C3207" t="str">
            <v>u</v>
          </cell>
          <cell r="D3207">
            <v>1</v>
          </cell>
        </row>
        <row r="3208">
          <cell r="A3208">
            <v>8086</v>
          </cell>
          <cell r="B3208" t="str">
            <v>Patch Panel 12 puertos CAT6 /FUTP</v>
          </cell>
          <cell r="C3208" t="str">
            <v>u</v>
          </cell>
          <cell r="D3208">
            <v>1</v>
          </cell>
          <cell r="E3208">
            <v>179.39</v>
          </cell>
        </row>
        <row r="3209">
          <cell r="A3209">
            <v>8087</v>
          </cell>
          <cell r="B3209" t="str">
            <v>Teclado LCD (FDP)</v>
          </cell>
          <cell r="C3209" t="str">
            <v>u</v>
          </cell>
          <cell r="D3209">
            <v>1</v>
          </cell>
          <cell r="E3209">
            <v>334.05</v>
          </cell>
        </row>
        <row r="3210">
          <cell r="A3210">
            <v>8088</v>
          </cell>
          <cell r="B3210" t="str">
            <v>Punto de datos</v>
          </cell>
          <cell r="C3210" t="str">
            <v>pto</v>
          </cell>
          <cell r="D3210">
            <v>1</v>
          </cell>
          <cell r="E3210">
            <v>73.63</v>
          </cell>
        </row>
        <row r="3211">
          <cell r="A3211">
            <v>8089</v>
          </cell>
          <cell r="B3211" t="str">
            <v>Punto simple CAT 6A  certificado sin tubería (40m de cable)</v>
          </cell>
          <cell r="C3211" t="str">
            <v>pto</v>
          </cell>
          <cell r="D3211">
            <v>1</v>
          </cell>
          <cell r="E3211">
            <v>117.21</v>
          </cell>
        </row>
        <row r="3212">
          <cell r="A3212">
            <v>8090</v>
          </cell>
          <cell r="B3212" t="str">
            <v>Punto simple CAT 6A  certificado(40m de cable)</v>
          </cell>
          <cell r="C3212" t="str">
            <v>pto</v>
          </cell>
          <cell r="D3212">
            <v>1</v>
          </cell>
          <cell r="E3212">
            <v>134.66</v>
          </cell>
        </row>
        <row r="3213">
          <cell r="A3213">
            <v>8091</v>
          </cell>
          <cell r="B3213" t="str">
            <v>Punto de contacto magnético</v>
          </cell>
          <cell r="C3213" t="str">
            <v>pto</v>
          </cell>
          <cell r="D3213">
            <v>1</v>
          </cell>
          <cell r="E3213">
            <v>26.7</v>
          </cell>
        </row>
        <row r="3214">
          <cell r="A3214">
            <v>8092</v>
          </cell>
          <cell r="B3214" t="str">
            <v>Punto de acceso inalámbrico incluye equipo</v>
          </cell>
          <cell r="C3214" t="str">
            <v>pto</v>
          </cell>
          <cell r="D3214">
            <v>1</v>
          </cell>
          <cell r="E3214">
            <v>361.95</v>
          </cell>
        </row>
        <row r="3215">
          <cell r="A3215">
            <v>8093</v>
          </cell>
          <cell r="B3215" t="str">
            <v>Punto de telefonia</v>
          </cell>
          <cell r="C3215" t="str">
            <v>pto</v>
          </cell>
          <cell r="D3215">
            <v>1</v>
          </cell>
          <cell r="E3215">
            <v>47.46</v>
          </cell>
        </row>
        <row r="3216">
          <cell r="A3216">
            <v>8094</v>
          </cell>
          <cell r="B3216" t="str">
            <v>Punto de citofonia</v>
          </cell>
          <cell r="C3216" t="str">
            <v>pto</v>
          </cell>
          <cell r="D3216">
            <v>1</v>
          </cell>
          <cell r="E3216">
            <v>54.27</v>
          </cell>
        </row>
        <row r="3217">
          <cell r="A3217">
            <v>8095</v>
          </cell>
          <cell r="B3217" t="str">
            <v>Punto de sensor lumínico</v>
          </cell>
          <cell r="C3217" t="str">
            <v>pto</v>
          </cell>
          <cell r="D3217">
            <v>1</v>
          </cell>
          <cell r="E3217">
            <v>32</v>
          </cell>
        </row>
        <row r="3218">
          <cell r="A3218">
            <v>8096</v>
          </cell>
          <cell r="B3218" t="str">
            <v>Punto de sensores de presencia</v>
          </cell>
          <cell r="C3218" t="str">
            <v>pto</v>
          </cell>
          <cell r="D3218">
            <v>1</v>
          </cell>
          <cell r="E3218">
            <v>32</v>
          </cell>
        </row>
        <row r="3219">
          <cell r="A3219">
            <v>8097</v>
          </cell>
          <cell r="B3219" t="str">
            <v>Punto de television</v>
          </cell>
          <cell r="C3219" t="str">
            <v>pto</v>
          </cell>
          <cell r="D3219">
            <v>1</v>
          </cell>
          <cell r="E3219">
            <v>23.25</v>
          </cell>
        </row>
        <row r="3220">
          <cell r="A3220">
            <v>8098</v>
          </cell>
          <cell r="B3220" t="str">
            <v>Punto para cámaras fijas</v>
          </cell>
          <cell r="C3220" t="str">
            <v>pto</v>
          </cell>
          <cell r="D3220">
            <v>1</v>
          </cell>
          <cell r="E3220">
            <v>147.78</v>
          </cell>
        </row>
        <row r="3221">
          <cell r="A3221">
            <v>8099</v>
          </cell>
          <cell r="B3221" t="str">
            <v>Cerradura electromagnética 600lb</v>
          </cell>
          <cell r="C3221" t="str">
            <v>u</v>
          </cell>
          <cell r="D3221">
            <v>1</v>
          </cell>
          <cell r="E3221">
            <v>165.12</v>
          </cell>
        </row>
        <row r="3222">
          <cell r="A3222">
            <v>8100</v>
          </cell>
          <cell r="B3222" t="str">
            <v>Punto para elementos de seguridad</v>
          </cell>
          <cell r="C3222" t="str">
            <v>pto</v>
          </cell>
          <cell r="D3222">
            <v>1</v>
          </cell>
          <cell r="E3222">
            <v>30.49</v>
          </cell>
        </row>
        <row r="3223">
          <cell r="A3223">
            <v>8101</v>
          </cell>
          <cell r="B3223" t="str">
            <v>Punto de salida de micrófono</v>
          </cell>
          <cell r="C3223" t="str">
            <v>pto</v>
          </cell>
          <cell r="D3223">
            <v>1</v>
          </cell>
          <cell r="E3223">
            <v>12.59</v>
          </cell>
        </row>
        <row r="3224">
          <cell r="A3224">
            <v>8102</v>
          </cell>
          <cell r="B3224" t="str">
            <v>Punto doble de Voz y Datos CAT 6A certificado (100m de cable)</v>
          </cell>
          <cell r="C3224" t="str">
            <v>pto</v>
          </cell>
          <cell r="D3224">
            <v>1</v>
          </cell>
          <cell r="E3224">
            <v>250.7</v>
          </cell>
        </row>
        <row r="3225">
          <cell r="A3225">
            <v>8103</v>
          </cell>
          <cell r="B3225" t="str">
            <v>Punto doble de Voz y Datos CAT 6A certificado (80m de cable)</v>
          </cell>
          <cell r="C3225" t="str">
            <v>pto</v>
          </cell>
          <cell r="D3225">
            <v>1</v>
          </cell>
          <cell r="E3225">
            <v>206.64</v>
          </cell>
        </row>
        <row r="3226">
          <cell r="A3226">
            <v>8104</v>
          </cell>
          <cell r="B3226" t="str">
            <v>Puerta de seguridad</v>
          </cell>
          <cell r="C3226" t="str">
            <v>u</v>
          </cell>
          <cell r="D3226">
            <v>1</v>
          </cell>
          <cell r="E3226">
            <v>2163.98</v>
          </cell>
        </row>
        <row r="3227">
          <cell r="A3227">
            <v>8105</v>
          </cell>
          <cell r="B3227" t="str">
            <v>Cerradura electromagnética</v>
          </cell>
          <cell r="C3227" t="str">
            <v>u</v>
          </cell>
          <cell r="D3227">
            <v>1</v>
          </cell>
          <cell r="E3227">
            <v>67.7</v>
          </cell>
        </row>
        <row r="3228">
          <cell r="A3228">
            <v>8106</v>
          </cell>
          <cell r="B3228" t="str">
            <v>Tarjeta de proximidad</v>
          </cell>
          <cell r="C3228" t="str">
            <v>u</v>
          </cell>
          <cell r="D3228">
            <v>1</v>
          </cell>
          <cell r="E3228">
            <v>3.03</v>
          </cell>
        </row>
        <row r="3229">
          <cell r="A3229">
            <v>8107</v>
          </cell>
          <cell r="B3229" t="str">
            <v>Pulsador para cerradura electromagnética</v>
          </cell>
          <cell r="C3229" t="str">
            <v>u</v>
          </cell>
          <cell r="D3229">
            <v>1</v>
          </cell>
          <cell r="E3229">
            <v>55.38</v>
          </cell>
        </row>
        <row r="3230">
          <cell r="A3230">
            <v>8108</v>
          </cell>
          <cell r="B3230" t="str">
            <v xml:space="preserve">Lectora de tarjeta RFID </v>
          </cell>
          <cell r="C3230" t="str">
            <v>U</v>
          </cell>
          <cell r="D3230">
            <v>1</v>
          </cell>
          <cell r="E3230">
            <v>239.91</v>
          </cell>
        </row>
        <row r="3231">
          <cell r="A3231">
            <v>8109</v>
          </cell>
          <cell r="B3231" t="str">
            <v>Punto de salida de bocina</v>
          </cell>
          <cell r="C3231" t="str">
            <v>pto</v>
          </cell>
          <cell r="D3231">
            <v>1</v>
          </cell>
          <cell r="E3231">
            <v>17.23</v>
          </cell>
        </row>
        <row r="3232">
          <cell r="A3232">
            <v>8110</v>
          </cell>
          <cell r="B3232" t="str">
            <v>Cámara IP exterior tipo PTZ</v>
          </cell>
          <cell r="C3232" t="str">
            <v>u</v>
          </cell>
          <cell r="D3232">
            <v>1</v>
          </cell>
          <cell r="E3232">
            <v>2061.46</v>
          </cell>
        </row>
        <row r="3233">
          <cell r="A3233">
            <v>8111</v>
          </cell>
          <cell r="B3233" t="str">
            <v>Cámara IP interior fija</v>
          </cell>
          <cell r="C3233" t="str">
            <v>u</v>
          </cell>
          <cell r="D3233">
            <v>1</v>
          </cell>
          <cell r="E3233">
            <v>6680.16</v>
          </cell>
        </row>
        <row r="3234">
          <cell r="A3234">
            <v>8112</v>
          </cell>
          <cell r="B3234" t="str">
            <v xml:space="preserve">Punto para salida de parlante </v>
          </cell>
          <cell r="C3234" t="str">
            <v>pto</v>
          </cell>
          <cell r="D3234">
            <v>1</v>
          </cell>
          <cell r="E3234">
            <v>28.45</v>
          </cell>
        </row>
        <row r="3235">
          <cell r="A3235">
            <v>8113</v>
          </cell>
          <cell r="B3235" t="str">
            <v>Punto para salida de cámara exterior</v>
          </cell>
          <cell r="C3235" t="str">
            <v>pto</v>
          </cell>
          <cell r="D3235">
            <v>1</v>
          </cell>
          <cell r="E3235">
            <v>132.38</v>
          </cell>
        </row>
        <row r="3236">
          <cell r="A3236">
            <v>8114</v>
          </cell>
          <cell r="B3236" t="str">
            <v>Punto para salida de cámara interior</v>
          </cell>
          <cell r="C3236" t="str">
            <v>pto</v>
          </cell>
          <cell r="D3236">
            <v>1</v>
          </cell>
          <cell r="E3236">
            <v>132.38</v>
          </cell>
        </row>
        <row r="3237">
          <cell r="A3237">
            <v>8115</v>
          </cell>
          <cell r="B3237" t="str">
            <v>Tarjeta controladora de accesos</v>
          </cell>
          <cell r="C3237" t="str">
            <v>u</v>
          </cell>
          <cell r="D3237">
            <v>1</v>
          </cell>
          <cell r="E3237">
            <v>1347.04</v>
          </cell>
        </row>
        <row r="3238">
          <cell r="A3238">
            <v>8116</v>
          </cell>
          <cell r="B3238" t="str">
            <v>Punto para pantallas informativas</v>
          </cell>
          <cell r="C3238" t="str">
            <v>pto</v>
          </cell>
          <cell r="D3238">
            <v>1</v>
          </cell>
          <cell r="E3238">
            <v>144.05000000000001</v>
          </cell>
        </row>
        <row r="3239">
          <cell r="A3239">
            <v>8117</v>
          </cell>
          <cell r="B3239" t="str">
            <v xml:space="preserve">Punto para cámaras PTZ incluye poste </v>
          </cell>
          <cell r="C3239" t="str">
            <v>pto</v>
          </cell>
          <cell r="D3239">
            <v>1</v>
          </cell>
          <cell r="E3239">
            <v>576.28</v>
          </cell>
        </row>
        <row r="3240">
          <cell r="A3240">
            <v>8118</v>
          </cell>
          <cell r="B3240" t="str">
            <v>Cámaras de vigilancia tipo domo</v>
          </cell>
          <cell r="C3240" t="str">
            <v>u</v>
          </cell>
          <cell r="D3240">
            <v>1</v>
          </cell>
          <cell r="E3240">
            <v>1339.53</v>
          </cell>
        </row>
        <row r="3241">
          <cell r="A3241">
            <v>8119</v>
          </cell>
          <cell r="B3241" t="str">
            <v>Cámaras de vigilancia tipo PTZ</v>
          </cell>
          <cell r="C3241" t="str">
            <v>u</v>
          </cell>
          <cell r="D3241">
            <v>1</v>
          </cell>
          <cell r="E3241">
            <v>2627.01</v>
          </cell>
        </row>
        <row r="3242">
          <cell r="A3242">
            <v>8120</v>
          </cell>
          <cell r="B3242" t="str">
            <v>Cámaras IP Housing con brazo</v>
          </cell>
          <cell r="C3242" t="str">
            <v>u</v>
          </cell>
          <cell r="D3242">
            <v>1</v>
          </cell>
          <cell r="E3242">
            <v>1937.73</v>
          </cell>
        </row>
        <row r="3243">
          <cell r="A3243">
            <v>8121</v>
          </cell>
          <cell r="B3243" t="str">
            <v>Salida doble de voz y datos CAT 6</v>
          </cell>
          <cell r="C3243" t="str">
            <v>pto</v>
          </cell>
          <cell r="D3243">
            <v>1</v>
          </cell>
          <cell r="E3243">
            <v>187.46</v>
          </cell>
        </row>
        <row r="3244">
          <cell r="A3244">
            <v>8122</v>
          </cell>
          <cell r="B3244" t="str">
            <v>Control Joytick</v>
          </cell>
          <cell r="C3244" t="str">
            <v>u</v>
          </cell>
          <cell r="D3244">
            <v>1</v>
          </cell>
          <cell r="E3244">
            <v>847.68</v>
          </cell>
        </row>
        <row r="3245">
          <cell r="A3245">
            <v>8123</v>
          </cell>
          <cell r="B3245" t="str">
            <v>Switch  de 24 puertos 10/100/1000  C2</v>
          </cell>
          <cell r="C3245" t="str">
            <v>u</v>
          </cell>
          <cell r="D3245">
            <v>1</v>
          </cell>
          <cell r="E3245">
            <v>1352.6</v>
          </cell>
        </row>
        <row r="3246">
          <cell r="A3246">
            <v>8124</v>
          </cell>
          <cell r="B3246" t="str">
            <v>Switch  de 8 puertos 10/100/1000  C2</v>
          </cell>
          <cell r="C3246" t="str">
            <v>u</v>
          </cell>
          <cell r="D3246">
            <v>1</v>
          </cell>
          <cell r="E3246">
            <v>758.87</v>
          </cell>
        </row>
        <row r="3247">
          <cell r="A3247">
            <v>8125</v>
          </cell>
          <cell r="B3247" t="str">
            <v>Salida simple de voz CAT 6</v>
          </cell>
          <cell r="C3247" t="str">
            <v>pto</v>
          </cell>
          <cell r="D3247">
            <v>1</v>
          </cell>
          <cell r="E3247">
            <v>32.58</v>
          </cell>
        </row>
        <row r="3248">
          <cell r="A3248">
            <v>8126</v>
          </cell>
          <cell r="B3248" t="str">
            <v>Pulsadores manuales de emergencia</v>
          </cell>
          <cell r="C3248" t="str">
            <v>u</v>
          </cell>
          <cell r="D3248">
            <v>1</v>
          </cell>
          <cell r="E3248">
            <v>76.23</v>
          </cell>
        </row>
        <row r="3249">
          <cell r="A3249">
            <v>8127</v>
          </cell>
          <cell r="B3249" t="str">
            <v>Servidor de telecomunicaciones</v>
          </cell>
          <cell r="C3249" t="str">
            <v>u</v>
          </cell>
          <cell r="D3249">
            <v>1</v>
          </cell>
          <cell r="E3249">
            <v>3220.1</v>
          </cell>
        </row>
        <row r="3250">
          <cell r="A3250">
            <v>8128</v>
          </cell>
          <cell r="B3250" t="str">
            <v>Pantalla LCD 42"</v>
          </cell>
          <cell r="C3250" t="str">
            <v>u</v>
          </cell>
          <cell r="D3250">
            <v>1</v>
          </cell>
          <cell r="E3250">
            <v>1424.13</v>
          </cell>
        </row>
        <row r="3251">
          <cell r="A3251">
            <v>8129</v>
          </cell>
          <cell r="B3251" t="str">
            <v>Dispensador de turnos pantalla táctil</v>
          </cell>
          <cell r="C3251" t="str">
            <v>u</v>
          </cell>
          <cell r="D3251">
            <v>1</v>
          </cell>
          <cell r="E3251">
            <v>4137.12</v>
          </cell>
        </row>
        <row r="3252">
          <cell r="A3252">
            <v>8130</v>
          </cell>
          <cell r="B3252" t="str">
            <v>Switch capa 3 10/100/1000 48 puertos 4SFP</v>
          </cell>
          <cell r="C3252" t="str">
            <v>u</v>
          </cell>
          <cell r="D3252">
            <v>1</v>
          </cell>
          <cell r="E3252">
            <v>8153.47</v>
          </cell>
        </row>
        <row r="3253">
          <cell r="A3253">
            <v>8131</v>
          </cell>
          <cell r="B3253" t="str">
            <v>Switch capa 2 10/100/1000 48 puertos 4SFP</v>
          </cell>
          <cell r="C3253" t="str">
            <v>u</v>
          </cell>
          <cell r="D3253">
            <v>1</v>
          </cell>
          <cell r="E3253">
            <v>4265.3900000000003</v>
          </cell>
        </row>
        <row r="3254">
          <cell r="A3254">
            <v>8132</v>
          </cell>
          <cell r="B3254" t="str">
            <v>Switch capa 2 10/100/1000 24 puertos 2SFP</v>
          </cell>
          <cell r="C3254" t="str">
            <v>U</v>
          </cell>
          <cell r="D3254">
            <v>1</v>
          </cell>
          <cell r="E3254">
            <v>3224.66</v>
          </cell>
        </row>
        <row r="3255">
          <cell r="A3255">
            <v>8133</v>
          </cell>
          <cell r="B3255" t="str">
            <v>Switch  de 48 puertos 10/100/1000 Gigabit C2</v>
          </cell>
          <cell r="C3255" t="str">
            <v>u</v>
          </cell>
          <cell r="D3255">
            <v>1</v>
          </cell>
          <cell r="E3255">
            <v>12946.32</v>
          </cell>
        </row>
        <row r="3256">
          <cell r="A3256">
            <v>8134</v>
          </cell>
          <cell r="B3256" t="str">
            <v xml:space="preserve">Punto de video   </v>
          </cell>
          <cell r="C3256" t="str">
            <v>pto</v>
          </cell>
          <cell r="D3256">
            <v>1</v>
          </cell>
          <cell r="E3256">
            <v>39.4</v>
          </cell>
        </row>
        <row r="3257">
          <cell r="A3257">
            <v>8135</v>
          </cell>
          <cell r="B3257" t="str">
            <v>Teléfono  simples para escritorio</v>
          </cell>
          <cell r="C3257" t="str">
            <v>u</v>
          </cell>
          <cell r="D3257">
            <v>1</v>
          </cell>
          <cell r="E3257">
            <v>30.55</v>
          </cell>
        </row>
        <row r="3258">
          <cell r="A3258">
            <v>8136</v>
          </cell>
          <cell r="B3258" t="str">
            <v>Teléfono IP simples</v>
          </cell>
          <cell r="C3258" t="str">
            <v>u</v>
          </cell>
          <cell r="D3258">
            <v>1</v>
          </cell>
          <cell r="E3258">
            <v>113.12</v>
          </cell>
        </row>
        <row r="3259">
          <cell r="A3259">
            <v>8137</v>
          </cell>
          <cell r="B3259" t="str">
            <v>Teléfono programador</v>
          </cell>
          <cell r="C3259" t="str">
            <v>u</v>
          </cell>
          <cell r="D3259">
            <v>1</v>
          </cell>
          <cell r="E3259">
            <v>194.14</v>
          </cell>
        </row>
        <row r="3260">
          <cell r="A3260">
            <v>8138</v>
          </cell>
          <cell r="B3260" t="str">
            <v>Rack de telecomunicaciones 12UR</v>
          </cell>
          <cell r="C3260" t="str">
            <v>u</v>
          </cell>
          <cell r="D3260">
            <v>1</v>
          </cell>
          <cell r="E3260">
            <v>465.03</v>
          </cell>
        </row>
        <row r="3261">
          <cell r="A3261">
            <v>8139</v>
          </cell>
          <cell r="B3261" t="str">
            <v>Escalerillas metálica de telecomunicaciones 20x15</v>
          </cell>
          <cell r="C3261" t="str">
            <v>m</v>
          </cell>
          <cell r="D3261">
            <v>1</v>
          </cell>
          <cell r="E3261">
            <v>31.46</v>
          </cell>
        </row>
        <row r="3262">
          <cell r="A3262">
            <v>8140</v>
          </cell>
          <cell r="B3262" t="str">
            <v>Punto de video VGA</v>
          </cell>
          <cell r="C3262" t="str">
            <v>pto</v>
          </cell>
          <cell r="D3262">
            <v>1</v>
          </cell>
          <cell r="E3262">
            <v>100.52</v>
          </cell>
        </row>
        <row r="3263">
          <cell r="A3263">
            <v>8141</v>
          </cell>
          <cell r="B3263" t="str">
            <v>Bandeja de fibra óptica 12 puertos con conectores LC</v>
          </cell>
          <cell r="C3263" t="str">
            <v>u</v>
          </cell>
          <cell r="D3263">
            <v>1</v>
          </cell>
          <cell r="E3263">
            <v>330.02</v>
          </cell>
        </row>
        <row r="3264">
          <cell r="A3264">
            <v>8142</v>
          </cell>
          <cell r="B3264" t="str">
            <v>Bocina de 30W 16 ohmios</v>
          </cell>
          <cell r="C3264" t="str">
            <v>u</v>
          </cell>
          <cell r="D3264">
            <v>1</v>
          </cell>
          <cell r="E3264">
            <v>45.83</v>
          </cell>
        </row>
        <row r="3265">
          <cell r="A3265">
            <v>8143</v>
          </cell>
          <cell r="B3265" t="str">
            <v>Escalerillas metálica de telecomunicaciones 15x5</v>
          </cell>
          <cell r="C3265" t="str">
            <v>m</v>
          </cell>
          <cell r="D3265">
            <v>1</v>
          </cell>
          <cell r="E3265">
            <v>28.19</v>
          </cell>
        </row>
        <row r="3266">
          <cell r="A3266">
            <v>8144</v>
          </cell>
          <cell r="B3266" t="str">
            <v>Detector de movimiento doble tecnología</v>
          </cell>
          <cell r="C3266" t="str">
            <v>u</v>
          </cell>
          <cell r="D3266">
            <v>1</v>
          </cell>
          <cell r="E3266">
            <v>24.06</v>
          </cell>
        </row>
        <row r="3267">
          <cell r="A3267">
            <v>8145</v>
          </cell>
          <cell r="B3267" t="str">
            <v>Central de alarma de seguridad instalado</v>
          </cell>
          <cell r="C3267" t="str">
            <v>u</v>
          </cell>
          <cell r="D3267">
            <v>1</v>
          </cell>
          <cell r="E3267">
            <v>195.24</v>
          </cell>
        </row>
        <row r="3268">
          <cell r="A3268">
            <v>8146</v>
          </cell>
          <cell r="B3268" t="str">
            <v>Sensor de acceso y control biométrico</v>
          </cell>
          <cell r="C3268" t="str">
            <v>u</v>
          </cell>
          <cell r="D3268">
            <v>1</v>
          </cell>
          <cell r="E3268">
            <v>1224.01</v>
          </cell>
        </row>
        <row r="3269">
          <cell r="A3269">
            <v>8147</v>
          </cell>
          <cell r="B3269" t="str">
            <v>Canalización de acometida telefónica con cable</v>
          </cell>
          <cell r="C3269" t="str">
            <v>m</v>
          </cell>
          <cell r="D3269">
            <v>1</v>
          </cell>
          <cell r="E3269">
            <v>8.98</v>
          </cell>
        </row>
        <row r="3270">
          <cell r="A3270">
            <v>8148</v>
          </cell>
          <cell r="B3270" t="str">
            <v>Switch capa 3 10/100/1000 24 puertos 2SFP</v>
          </cell>
          <cell r="C3270" t="str">
            <v>u</v>
          </cell>
          <cell r="D3270">
            <v>1</v>
          </cell>
          <cell r="E3270">
            <v>3593.44</v>
          </cell>
        </row>
        <row r="3271">
          <cell r="A3271">
            <v>8149</v>
          </cell>
          <cell r="B3271" t="str">
            <v>Switch capa 2 10/100/1000 48 puertos 2SFP</v>
          </cell>
          <cell r="C3271" t="str">
            <v>u</v>
          </cell>
          <cell r="D3271">
            <v>1</v>
          </cell>
          <cell r="E3271">
            <v>2444.4499999999998</v>
          </cell>
        </row>
        <row r="3272">
          <cell r="A3272">
            <v>8150</v>
          </cell>
          <cell r="B3272" t="str">
            <v>Patch Panel 24 puertos CAT 6A-/FUTP</v>
          </cell>
          <cell r="C3272" t="str">
            <v>u</v>
          </cell>
          <cell r="D3272">
            <v>1</v>
          </cell>
          <cell r="E3272">
            <v>449.1</v>
          </cell>
        </row>
        <row r="3273">
          <cell r="A3273">
            <v>8151</v>
          </cell>
          <cell r="B3273" t="str">
            <v>Patch cord 1m CAT 6A para Rack</v>
          </cell>
          <cell r="C3273" t="str">
            <v>u</v>
          </cell>
          <cell r="D3273">
            <v>1</v>
          </cell>
          <cell r="E3273">
            <v>14.76</v>
          </cell>
        </row>
        <row r="3274">
          <cell r="A3274">
            <v>8152</v>
          </cell>
          <cell r="B3274" t="str">
            <v>Rack de telecomunicaciones 42UR</v>
          </cell>
          <cell r="C3274" t="str">
            <v>u</v>
          </cell>
          <cell r="D3274">
            <v>1</v>
          </cell>
          <cell r="E3274">
            <v>1370.14</v>
          </cell>
        </row>
        <row r="3275">
          <cell r="A3275">
            <v>8153</v>
          </cell>
          <cell r="B3275" t="str">
            <v>Regleta telefónica 10pares Quantum</v>
          </cell>
          <cell r="C3275" t="str">
            <v>u</v>
          </cell>
          <cell r="D3275">
            <v>1</v>
          </cell>
          <cell r="E3275">
            <v>11.96</v>
          </cell>
        </row>
        <row r="3276">
          <cell r="A3276">
            <v>8154</v>
          </cell>
          <cell r="B3276" t="str">
            <v>Switch capa 3 10/100/1000 24 puertos 4SFP</v>
          </cell>
          <cell r="C3276" t="str">
            <v>u</v>
          </cell>
          <cell r="D3276">
            <v>1</v>
          </cell>
          <cell r="E3276">
            <v>5605.64</v>
          </cell>
        </row>
        <row r="3277">
          <cell r="A3277">
            <v>8155</v>
          </cell>
          <cell r="B3277" t="str">
            <v>Switch capa 2 10/100/1000 24 puertos 4SFP</v>
          </cell>
          <cell r="C3277" t="str">
            <v>u</v>
          </cell>
          <cell r="D3277">
            <v>1</v>
          </cell>
          <cell r="E3277">
            <v>2451.0500000000002</v>
          </cell>
        </row>
        <row r="3278">
          <cell r="A3278">
            <v>8156</v>
          </cell>
          <cell r="B3278" t="str">
            <v>Rack de telecomunicaciones 24UR</v>
          </cell>
          <cell r="C3278" t="str">
            <v>u</v>
          </cell>
          <cell r="D3278">
            <v>1</v>
          </cell>
          <cell r="E3278">
            <v>1155.54</v>
          </cell>
        </row>
        <row r="3279">
          <cell r="A3279">
            <v>8157</v>
          </cell>
          <cell r="B3279" t="str">
            <v xml:space="preserve">Switch capa 2 10/100/1000 48puertos 4SFP LAN base imagen </v>
          </cell>
          <cell r="C3279" t="str">
            <v>u</v>
          </cell>
          <cell r="D3279">
            <v>1</v>
          </cell>
          <cell r="E3279">
            <v>7626.62</v>
          </cell>
        </row>
        <row r="3280">
          <cell r="A3280">
            <v>8158</v>
          </cell>
          <cell r="B3280" t="str">
            <v xml:space="preserve">Switch capa 2 10/100/1000 24puertos 4SFP LAN base imagen </v>
          </cell>
          <cell r="C3280" t="str">
            <v>u</v>
          </cell>
          <cell r="D3280">
            <v>1</v>
          </cell>
          <cell r="E3280">
            <v>4193.7700000000004</v>
          </cell>
        </row>
        <row r="3281">
          <cell r="A3281">
            <v>8159</v>
          </cell>
          <cell r="B3281" t="str">
            <v>Manguera cableado eléctrico PVC REF. 1/2”</v>
          </cell>
          <cell r="C3281" t="str">
            <v>m</v>
          </cell>
          <cell r="D3281">
            <v>1</v>
          </cell>
          <cell r="E3281">
            <v>0.63</v>
          </cell>
        </row>
        <row r="3282">
          <cell r="A3282">
            <v>8160</v>
          </cell>
          <cell r="B3282" t="str">
            <v>Centro de carga 2espacios</v>
          </cell>
          <cell r="C3282" t="str">
            <v>u</v>
          </cell>
          <cell r="D3282">
            <v>1</v>
          </cell>
          <cell r="E3282">
            <v>32.24</v>
          </cell>
        </row>
        <row r="3283">
          <cell r="A3283">
            <v>8161</v>
          </cell>
          <cell r="B3283" t="str">
            <v>Punto de iluminación incluye foco ahorrador de 26W</v>
          </cell>
          <cell r="C3283" t="str">
            <v>u</v>
          </cell>
          <cell r="D3283">
            <v>1</v>
          </cell>
          <cell r="E3283">
            <v>32.49</v>
          </cell>
        </row>
        <row r="3284">
          <cell r="A3284">
            <v>8162</v>
          </cell>
          <cell r="B3284" t="str">
            <v>Switch 7 puertos 10/100/1000 C2 +1 SFP</v>
          </cell>
          <cell r="C3284" t="str">
            <v>u</v>
          </cell>
          <cell r="D3284">
            <v>1</v>
          </cell>
          <cell r="E3284">
            <v>1729.54</v>
          </cell>
        </row>
        <row r="3285">
          <cell r="A3285">
            <v>8163</v>
          </cell>
          <cell r="B3285" t="str">
            <v>Escalerilla metalica 150x70mm Distribucion H+ accesorios</v>
          </cell>
          <cell r="C3285" t="str">
            <v>m</v>
          </cell>
          <cell r="D3285">
            <v>1</v>
          </cell>
          <cell r="E3285">
            <v>24.58</v>
          </cell>
        </row>
        <row r="3286">
          <cell r="A3286">
            <v>8164</v>
          </cell>
          <cell r="B3286" t="str">
            <v xml:space="preserve">Cámaras IP domo fijas para interiores </v>
          </cell>
          <cell r="C3286" t="str">
            <v>u</v>
          </cell>
          <cell r="D3286">
            <v>1</v>
          </cell>
          <cell r="E3286">
            <v>457.04</v>
          </cell>
        </row>
        <row r="3287">
          <cell r="A3287">
            <v>8165</v>
          </cell>
          <cell r="B3287" t="str">
            <v>Cámaras IP domo con Joystick para exteriores</v>
          </cell>
          <cell r="C3287" t="str">
            <v>u</v>
          </cell>
          <cell r="D3287">
            <v>1</v>
          </cell>
          <cell r="E3287">
            <v>1928.54</v>
          </cell>
        </row>
        <row r="3288">
          <cell r="A3288">
            <v>8166</v>
          </cell>
          <cell r="B3288" t="str">
            <v>Configuracion de camaras IP</v>
          </cell>
          <cell r="C3288" t="str">
            <v>u</v>
          </cell>
          <cell r="D3288">
            <v>1</v>
          </cell>
          <cell r="E3288">
            <v>34.86</v>
          </cell>
        </row>
        <row r="3289">
          <cell r="A3289">
            <v>8167</v>
          </cell>
          <cell r="B3289" t="str">
            <v>Punto de camaras IP</v>
          </cell>
          <cell r="C3289" t="str">
            <v>pto</v>
          </cell>
          <cell r="D3289">
            <v>1</v>
          </cell>
          <cell r="E3289">
            <v>61.41</v>
          </cell>
        </row>
        <row r="3290">
          <cell r="A3290">
            <v>8168</v>
          </cell>
          <cell r="B3290" t="str">
            <v>Fibra OM3 y S/FTP Categoria 6A a centro de servidores</v>
          </cell>
          <cell r="C3290" t="str">
            <v>u</v>
          </cell>
          <cell r="D3290">
            <v>1</v>
          </cell>
          <cell r="E3290">
            <v>2992</v>
          </cell>
        </row>
        <row r="3291">
          <cell r="A3291">
            <v>8169</v>
          </cell>
          <cell r="B3291" t="str">
            <v>Switch en rack principal</v>
          </cell>
          <cell r="C3291" t="str">
            <v>u</v>
          </cell>
          <cell r="D3291">
            <v>1</v>
          </cell>
          <cell r="E3291">
            <v>26171.32</v>
          </cell>
        </row>
        <row r="3292">
          <cell r="A3292">
            <v>8170</v>
          </cell>
          <cell r="B3292" t="str">
            <v xml:space="preserve">Configuracion de switch en rack principal </v>
          </cell>
          <cell r="C3292" t="str">
            <v>u</v>
          </cell>
          <cell r="D3292">
            <v>1</v>
          </cell>
          <cell r="E3292">
            <v>96.81</v>
          </cell>
        </row>
        <row r="3293">
          <cell r="A3293">
            <v>8171</v>
          </cell>
          <cell r="B3293" t="str">
            <v>Sistema de parcheo rack principal</v>
          </cell>
          <cell r="C3293" t="str">
            <v>u</v>
          </cell>
          <cell r="D3293">
            <v>1</v>
          </cell>
          <cell r="E3293">
            <v>36.270000000000003</v>
          </cell>
        </row>
        <row r="3294">
          <cell r="A3294">
            <v>8172</v>
          </cell>
          <cell r="B3294" t="str">
            <v>Certificacion de puntos categoria 6A</v>
          </cell>
          <cell r="C3294" t="str">
            <v>u</v>
          </cell>
          <cell r="D3294">
            <v>1</v>
          </cell>
          <cell r="E3294">
            <v>5</v>
          </cell>
        </row>
        <row r="3295">
          <cell r="A3295">
            <v>8173</v>
          </cell>
          <cell r="B3295" t="str">
            <v>Mezclador de audio para auditorios</v>
          </cell>
          <cell r="C3295" t="str">
            <v>u</v>
          </cell>
          <cell r="D3295">
            <v>1</v>
          </cell>
          <cell r="E3295">
            <v>691.28</v>
          </cell>
        </row>
        <row r="3296">
          <cell r="A3296">
            <v>8174</v>
          </cell>
          <cell r="B3296" t="str">
            <v>Cámara de video IP con monitoreo de audio</v>
          </cell>
          <cell r="C3296" t="str">
            <v>u</v>
          </cell>
          <cell r="D3296">
            <v>1</v>
          </cell>
          <cell r="E3296">
            <v>1308.0899999999999</v>
          </cell>
        </row>
        <row r="3297">
          <cell r="A3297">
            <v>8175</v>
          </cell>
          <cell r="B3297" t="str">
            <v>Temporizador electronico de 20A</v>
          </cell>
          <cell r="C3297" t="str">
            <v>u</v>
          </cell>
          <cell r="D3297">
            <v>1</v>
          </cell>
          <cell r="E3297">
            <v>174.72</v>
          </cell>
        </row>
        <row r="3298">
          <cell r="A3298">
            <v>8176</v>
          </cell>
          <cell r="B3298" t="str">
            <v>Amplificador de audio estereo dos canales  de 50W</v>
          </cell>
          <cell r="C3298" t="str">
            <v>u</v>
          </cell>
          <cell r="D3298">
            <v>1</v>
          </cell>
          <cell r="E3298">
            <v>366.13</v>
          </cell>
        </row>
        <row r="3299">
          <cell r="A3299">
            <v>8177</v>
          </cell>
          <cell r="B3299" t="str">
            <v>Parlante empotrable 100w8Ohm</v>
          </cell>
          <cell r="C3299" t="str">
            <v>u</v>
          </cell>
          <cell r="D3299">
            <v>1</v>
          </cell>
          <cell r="E3299">
            <v>109.66</v>
          </cell>
        </row>
        <row r="3300">
          <cell r="A3300">
            <v>8178</v>
          </cell>
          <cell r="B3300" t="str">
            <v>Parlante de sobreponer para uso exterior  100w8Ohm</v>
          </cell>
          <cell r="C3300" t="str">
            <v>u</v>
          </cell>
          <cell r="D3300">
            <v>1</v>
          </cell>
          <cell r="E3300">
            <v>206.5</v>
          </cell>
        </row>
        <row r="3301">
          <cell r="A3301">
            <v>8179</v>
          </cell>
          <cell r="B3301" t="str">
            <v>Central de seguridad de 16 zonas incluye teclado LCD</v>
          </cell>
          <cell r="C3301" t="str">
            <v>u</v>
          </cell>
          <cell r="D3301">
            <v>1</v>
          </cell>
          <cell r="E3301">
            <v>592.27</v>
          </cell>
        </row>
        <row r="3302">
          <cell r="A3302">
            <v>8180</v>
          </cell>
          <cell r="B3302" t="str">
            <v>Sensor de humedad con pantalla LCD</v>
          </cell>
          <cell r="C3302" t="str">
            <v>u</v>
          </cell>
          <cell r="D3302">
            <v>1</v>
          </cell>
          <cell r="E3302">
            <v>233.47</v>
          </cell>
        </row>
        <row r="3303">
          <cell r="A3303">
            <v>8181</v>
          </cell>
          <cell r="B3303" t="str">
            <v>Sensor de temperatura con pantalla LCD</v>
          </cell>
          <cell r="C3303" t="str">
            <v>u</v>
          </cell>
          <cell r="D3303">
            <v>1</v>
          </cell>
          <cell r="E3303">
            <v>156.53</v>
          </cell>
        </row>
        <row r="3304">
          <cell r="A3304">
            <v>8182</v>
          </cell>
          <cell r="B3304" t="str">
            <v>Regleta de rack con supresor de trancientes de 8 puntos</v>
          </cell>
          <cell r="C3304" t="str">
            <v>u</v>
          </cell>
          <cell r="D3304">
            <v>1</v>
          </cell>
          <cell r="E3304">
            <v>135.31</v>
          </cell>
        </row>
        <row r="3305">
          <cell r="A3305">
            <v>8183</v>
          </cell>
          <cell r="B3305" t="str">
            <v>Monitor a color 21" LED relacion 16:9</v>
          </cell>
          <cell r="C3305" t="str">
            <v>u</v>
          </cell>
          <cell r="D3305">
            <v>1</v>
          </cell>
          <cell r="E3305">
            <v>280.61</v>
          </cell>
        </row>
        <row r="3306">
          <cell r="A3306">
            <v>8184</v>
          </cell>
          <cell r="B3306" t="str">
            <v>Ruteador de internet</v>
          </cell>
          <cell r="C3306" t="str">
            <v>u</v>
          </cell>
          <cell r="D3306">
            <v>1</v>
          </cell>
          <cell r="E3306">
            <v>537.08000000000004</v>
          </cell>
        </row>
        <row r="3307">
          <cell r="A3307">
            <v>8185</v>
          </cell>
          <cell r="B3307" t="str">
            <v xml:space="preserve">Portero telefonico </v>
          </cell>
          <cell r="C3307" t="str">
            <v>u</v>
          </cell>
          <cell r="D3307">
            <v>1</v>
          </cell>
          <cell r="E3307">
            <v>361.25</v>
          </cell>
        </row>
        <row r="3308">
          <cell r="A3308">
            <v>8186</v>
          </cell>
          <cell r="B3308" t="str">
            <v>salida para TV</v>
          </cell>
          <cell r="C3308" t="str">
            <v>u</v>
          </cell>
          <cell r="D3308">
            <v>1</v>
          </cell>
          <cell r="E3308">
            <v>161.16999999999999</v>
          </cell>
        </row>
        <row r="3309">
          <cell r="A3309">
            <v>8187</v>
          </cell>
          <cell r="B3309" t="str">
            <v>Punto de microfono</v>
          </cell>
          <cell r="C3309" t="str">
            <v>pto</v>
          </cell>
          <cell r="D3309">
            <v>1</v>
          </cell>
          <cell r="E3309">
            <v>69.81</v>
          </cell>
        </row>
        <row r="3310">
          <cell r="A3310">
            <v>8188</v>
          </cell>
          <cell r="B3310" t="str">
            <v>Bandeja metalica para rack</v>
          </cell>
          <cell r="C3310" t="str">
            <v>u</v>
          </cell>
          <cell r="D3310">
            <v>1</v>
          </cell>
          <cell r="E3310">
            <v>23.35</v>
          </cell>
        </row>
        <row r="3311">
          <cell r="A3311">
            <v>8189</v>
          </cell>
          <cell r="B3311" t="str">
            <v>Banco de baterias para respaldo</v>
          </cell>
          <cell r="C3311" t="str">
            <v>u</v>
          </cell>
          <cell r="D3311">
            <v>1</v>
          </cell>
          <cell r="E3311">
            <v>413.18</v>
          </cell>
        </row>
        <row r="3312">
          <cell r="A3312">
            <v>8190</v>
          </cell>
          <cell r="B3312" t="str">
            <v>Tarjeta de interfase comunicación IP para central de alarma</v>
          </cell>
          <cell r="C3312" t="str">
            <v>u</v>
          </cell>
          <cell r="D3312">
            <v>1</v>
          </cell>
          <cell r="E3312">
            <v>73.55</v>
          </cell>
        </row>
        <row r="3313">
          <cell r="A3313">
            <v>8191</v>
          </cell>
          <cell r="B3313" t="str">
            <v>Radio base tres salidas 128MB 680MHZ,350mW ,mimo por salida</v>
          </cell>
          <cell r="C3313" t="str">
            <v>u</v>
          </cell>
          <cell r="D3313">
            <v>1</v>
          </cell>
          <cell r="E3313">
            <v>714.72</v>
          </cell>
        </row>
        <row r="3314">
          <cell r="A3314">
            <v>8192</v>
          </cell>
          <cell r="B3314" t="str">
            <v>Torre metalica Max 20m</v>
          </cell>
          <cell r="C3314" t="str">
            <v>u</v>
          </cell>
          <cell r="D3314">
            <v>1</v>
          </cell>
          <cell r="E3314">
            <v>1338.94</v>
          </cell>
        </row>
        <row r="3315">
          <cell r="A3315">
            <v>8193</v>
          </cell>
          <cell r="B3315" t="str">
            <v>Antenas scetoriales 120° 19Db mimo</v>
          </cell>
          <cell r="C3315" t="str">
            <v>u</v>
          </cell>
          <cell r="D3315">
            <v>1</v>
          </cell>
          <cell r="E3315">
            <v>291.18</v>
          </cell>
        </row>
        <row r="3316">
          <cell r="A3316">
            <v>8194</v>
          </cell>
          <cell r="B3316" t="str">
            <v>Cables de conexión para sistema wimax</v>
          </cell>
          <cell r="C3316" t="str">
            <v>u</v>
          </cell>
          <cell r="D3316">
            <v>1</v>
          </cell>
          <cell r="E3316">
            <v>105.24</v>
          </cell>
        </row>
        <row r="3317">
          <cell r="A3317">
            <v>8195</v>
          </cell>
          <cell r="B3317" t="str">
            <v>Radio base 1 entrada 1 salida Ap -router</v>
          </cell>
          <cell r="C3317" t="str">
            <v>u</v>
          </cell>
          <cell r="D3317">
            <v>1</v>
          </cell>
          <cell r="E3317">
            <v>797.7</v>
          </cell>
        </row>
        <row r="3318">
          <cell r="A3318">
            <v>8196</v>
          </cell>
          <cell r="B3318" t="str">
            <v>Antena omnidireccional mimo 2,4GHZ 15Dbi</v>
          </cell>
          <cell r="C3318" t="str">
            <v>u</v>
          </cell>
          <cell r="D3318">
            <v>1</v>
          </cell>
          <cell r="E3318">
            <v>284.76</v>
          </cell>
        </row>
        <row r="3319">
          <cell r="A3319">
            <v>8197</v>
          </cell>
          <cell r="B3319" t="str">
            <v>Acces point wimax 400mw</v>
          </cell>
          <cell r="C3319" t="str">
            <v>u</v>
          </cell>
          <cell r="D3319">
            <v>1</v>
          </cell>
          <cell r="E3319">
            <v>207.82</v>
          </cell>
        </row>
        <row r="3320">
          <cell r="A3320">
            <v>8198</v>
          </cell>
          <cell r="B3320" t="str">
            <v>Central telefonica unidad principal</v>
          </cell>
          <cell r="C3320" t="str">
            <v>u</v>
          </cell>
          <cell r="D3320">
            <v>1</v>
          </cell>
          <cell r="E3320">
            <v>1054.17</v>
          </cell>
        </row>
        <row r="3321">
          <cell r="A3321">
            <v>8199</v>
          </cell>
          <cell r="B3321" t="str">
            <v>Unidad de expansion 4lineas IP</v>
          </cell>
          <cell r="C3321" t="str">
            <v>u</v>
          </cell>
          <cell r="D3321">
            <v>1</v>
          </cell>
          <cell r="E3321">
            <v>321.91000000000003</v>
          </cell>
        </row>
        <row r="3322">
          <cell r="A3322">
            <v>8200</v>
          </cell>
          <cell r="B3322" t="str">
            <v>Pack licencias 4GW mas 32 ext. Ip  PT</v>
          </cell>
          <cell r="C3322" t="str">
            <v>u</v>
          </cell>
          <cell r="D3322">
            <v>1</v>
          </cell>
          <cell r="E3322">
            <v>1674.13</v>
          </cell>
        </row>
        <row r="3323">
          <cell r="A3323">
            <v>8201</v>
          </cell>
          <cell r="B3323" t="str">
            <v>Fuente de poder M</v>
          </cell>
          <cell r="C3323" t="str">
            <v>u</v>
          </cell>
          <cell r="D3323">
            <v>1</v>
          </cell>
          <cell r="E3323">
            <v>520.01</v>
          </cell>
        </row>
        <row r="3324">
          <cell r="A3324">
            <v>8202</v>
          </cell>
          <cell r="B3324" t="str">
            <v xml:space="preserve">Tajeta de mensaje de bienvenida </v>
          </cell>
          <cell r="C3324" t="str">
            <v>u</v>
          </cell>
          <cell r="D3324">
            <v>1</v>
          </cell>
          <cell r="E3324">
            <v>776.48</v>
          </cell>
        </row>
        <row r="3325">
          <cell r="A3325">
            <v>8203</v>
          </cell>
          <cell r="B3325" t="str">
            <v>Operadora telefono 24 teclas ejecutivo IP  poe</v>
          </cell>
          <cell r="C3325" t="str">
            <v>u</v>
          </cell>
          <cell r="D3325">
            <v>1</v>
          </cell>
          <cell r="E3325">
            <v>314.83999999999997</v>
          </cell>
        </row>
        <row r="3326">
          <cell r="A3326">
            <v>8204</v>
          </cell>
          <cell r="B3326" t="str">
            <v xml:space="preserve">Adaptador 120V para telefono IP </v>
          </cell>
          <cell r="C3326" t="str">
            <v>u</v>
          </cell>
          <cell r="D3326">
            <v>1</v>
          </cell>
          <cell r="E3326">
            <v>39.130000000000003</v>
          </cell>
        </row>
        <row r="3327">
          <cell r="A3327">
            <v>8205</v>
          </cell>
          <cell r="B3327" t="str">
            <v>Telefono 8 teclas manos libres IP poe</v>
          </cell>
          <cell r="C3327" t="str">
            <v>u</v>
          </cell>
          <cell r="D3327">
            <v>1</v>
          </cell>
          <cell r="E3327">
            <v>173.78</v>
          </cell>
        </row>
        <row r="3328">
          <cell r="A3328">
            <v>8206</v>
          </cell>
          <cell r="B3328" t="str">
            <v xml:space="preserve">Punto de red de incendios </v>
          </cell>
          <cell r="C3328" t="str">
            <v>pto</v>
          </cell>
          <cell r="D3328">
            <v>1</v>
          </cell>
          <cell r="E3328">
            <v>42.85</v>
          </cell>
        </row>
        <row r="3329">
          <cell r="A3329">
            <v>8207</v>
          </cell>
          <cell r="B3329" t="str">
            <v xml:space="preserve">Punto de red de seguridad </v>
          </cell>
          <cell r="C3329" t="str">
            <v>pto</v>
          </cell>
          <cell r="D3329">
            <v>1</v>
          </cell>
          <cell r="E3329">
            <v>32.6</v>
          </cell>
        </row>
        <row r="3330">
          <cell r="A3330">
            <v>8208</v>
          </cell>
          <cell r="B3330" t="str">
            <v xml:space="preserve">Rack de pared de 8 UR Cerrado </v>
          </cell>
          <cell r="C3330" t="str">
            <v>u</v>
          </cell>
          <cell r="D3330">
            <v>1</v>
          </cell>
          <cell r="E3330">
            <v>273.47000000000003</v>
          </cell>
        </row>
        <row r="3331">
          <cell r="A3331">
            <v>8209</v>
          </cell>
          <cell r="B3331" t="str">
            <v>Amplificador de 2000w cuatro zonas</v>
          </cell>
          <cell r="C3331" t="str">
            <v>u</v>
          </cell>
          <cell r="D3331">
            <v>1</v>
          </cell>
          <cell r="E3331">
            <v>2272.0100000000002</v>
          </cell>
        </row>
        <row r="3332">
          <cell r="A3332">
            <v>8210</v>
          </cell>
          <cell r="B3332" t="str">
            <v>Consola pasiva 8 entradas  de linea o microfono</v>
          </cell>
          <cell r="C3332" t="str">
            <v>u</v>
          </cell>
          <cell r="D3332">
            <v>1</v>
          </cell>
          <cell r="E3332">
            <v>701.14</v>
          </cell>
        </row>
        <row r="3333">
          <cell r="A3333">
            <v>8211</v>
          </cell>
          <cell r="B3333" t="str">
            <v>Reproductor de CD</v>
          </cell>
          <cell r="C3333" t="str">
            <v>u</v>
          </cell>
          <cell r="D3333">
            <v>1</v>
          </cell>
          <cell r="E3333">
            <v>149.09</v>
          </cell>
        </row>
        <row r="3334">
          <cell r="A3334">
            <v>8212</v>
          </cell>
          <cell r="B3334" t="str">
            <v>Amplificador mezclador 3 entradas de microfono incluye instalacion</v>
          </cell>
          <cell r="C3334" t="str">
            <v>u</v>
          </cell>
          <cell r="D3334">
            <v>1</v>
          </cell>
          <cell r="E3334">
            <v>823.4</v>
          </cell>
        </row>
        <row r="3335">
          <cell r="A3335">
            <v>8213</v>
          </cell>
          <cell r="B3335" t="str">
            <v>Parlante de pared 300watts incluye instalacion</v>
          </cell>
          <cell r="C3335" t="str">
            <v>u</v>
          </cell>
          <cell r="D3335">
            <v>1</v>
          </cell>
          <cell r="E3335">
            <v>423.4</v>
          </cell>
        </row>
        <row r="3336">
          <cell r="A3336">
            <v>8214</v>
          </cell>
          <cell r="B3336" t="str">
            <v>Microfono para podium incluye instalacion</v>
          </cell>
          <cell r="C3336" t="str">
            <v>u</v>
          </cell>
          <cell r="D3336">
            <v>1</v>
          </cell>
          <cell r="E3336">
            <v>328.48</v>
          </cell>
        </row>
        <row r="3337">
          <cell r="A3337">
            <v>8215</v>
          </cell>
          <cell r="B3337" t="str">
            <v>Pantalla automatica retroproyector 2,13x2,13 incluye instalacion</v>
          </cell>
          <cell r="C3337" t="str">
            <v>u</v>
          </cell>
          <cell r="D3337">
            <v>1</v>
          </cell>
          <cell r="E3337">
            <v>860.24</v>
          </cell>
        </row>
        <row r="3338">
          <cell r="A3338">
            <v>8216</v>
          </cell>
          <cell r="B3338" t="str">
            <v>Proyector 3400 L resolucion HDMI incluye instalacion</v>
          </cell>
          <cell r="C3338" t="str">
            <v>u</v>
          </cell>
          <cell r="D3338">
            <v>1</v>
          </cell>
          <cell r="E3338">
            <v>1296.24</v>
          </cell>
        </row>
        <row r="3339">
          <cell r="A3339">
            <v>8217</v>
          </cell>
          <cell r="B3339" t="str">
            <v>Punto de estacion secundaria en cama</v>
          </cell>
          <cell r="C3339" t="str">
            <v>pto</v>
          </cell>
          <cell r="D3339">
            <v>1</v>
          </cell>
          <cell r="E3339">
            <v>52.08</v>
          </cell>
        </row>
        <row r="3340">
          <cell r="A3340">
            <v>8218</v>
          </cell>
          <cell r="B3340" t="str">
            <v>Punto de estacion secundaria en baño</v>
          </cell>
          <cell r="C3340" t="str">
            <v>pto</v>
          </cell>
          <cell r="D3340">
            <v>1</v>
          </cell>
          <cell r="E3340">
            <v>52.72</v>
          </cell>
        </row>
        <row r="3341">
          <cell r="A3341">
            <v>8219</v>
          </cell>
          <cell r="B3341" t="str">
            <v>Punto para consola de personal</v>
          </cell>
          <cell r="C3341" t="str">
            <v>pto</v>
          </cell>
          <cell r="D3341">
            <v>1</v>
          </cell>
          <cell r="E3341">
            <v>42.46</v>
          </cell>
        </row>
        <row r="3342">
          <cell r="A3342">
            <v>8220</v>
          </cell>
          <cell r="B3342" t="str">
            <v>Punto para luz indicadora</v>
          </cell>
          <cell r="C3342" t="str">
            <v>pto</v>
          </cell>
          <cell r="D3342">
            <v>1</v>
          </cell>
          <cell r="E3342">
            <v>44.26</v>
          </cell>
        </row>
        <row r="3343">
          <cell r="A3343">
            <v>8221</v>
          </cell>
          <cell r="B3343" t="str">
            <v>Switch principal 8 puertos para llamada  de enfermeras IP</v>
          </cell>
          <cell r="C3343" t="str">
            <v>u</v>
          </cell>
          <cell r="D3343">
            <v>1</v>
          </cell>
          <cell r="E3343">
            <v>2258.0100000000002</v>
          </cell>
        </row>
        <row r="3344">
          <cell r="A3344">
            <v>8222</v>
          </cell>
          <cell r="B3344" t="str">
            <v>Switch 4puertssecundario para llamada  de enfermeras IP</v>
          </cell>
          <cell r="C3344" t="str">
            <v>u</v>
          </cell>
          <cell r="D3344">
            <v>1</v>
          </cell>
          <cell r="E3344">
            <v>655.07000000000005</v>
          </cell>
        </row>
        <row r="3345">
          <cell r="A3345">
            <v>8223</v>
          </cell>
          <cell r="B3345" t="str">
            <v>Consola de personal IP</v>
          </cell>
          <cell r="C3345" t="str">
            <v>u</v>
          </cell>
          <cell r="D3345">
            <v>1</v>
          </cell>
          <cell r="E3345">
            <v>3091.53</v>
          </cell>
        </row>
        <row r="3346">
          <cell r="A3346">
            <v>8224</v>
          </cell>
          <cell r="B3346" t="str">
            <v>Luz indicadora  de habitaciones en pasillo</v>
          </cell>
          <cell r="C3346" t="str">
            <v>u</v>
          </cell>
          <cell r="D3346">
            <v>1</v>
          </cell>
          <cell r="E3346">
            <v>232.75</v>
          </cell>
        </row>
        <row r="3347">
          <cell r="A3347">
            <v>8225</v>
          </cell>
          <cell r="B3347" t="str">
            <v xml:space="preserve"> Estacion llamada simple</v>
          </cell>
          <cell r="C3347" t="str">
            <v>u</v>
          </cell>
          <cell r="D3347">
            <v>1</v>
          </cell>
          <cell r="E3347">
            <v>244.18</v>
          </cell>
        </row>
        <row r="3348">
          <cell r="A3348">
            <v>8226</v>
          </cell>
          <cell r="B3348" t="str">
            <v>Estacion llamada doble</v>
          </cell>
          <cell r="C3348" t="str">
            <v>u</v>
          </cell>
          <cell r="D3348">
            <v>1</v>
          </cell>
          <cell r="E3348">
            <v>455.77</v>
          </cell>
        </row>
        <row r="3349">
          <cell r="A3349">
            <v>8227</v>
          </cell>
          <cell r="B3349" t="str">
            <v xml:space="preserve"> Estacion llamada simple para baño</v>
          </cell>
          <cell r="C3349" t="str">
            <v>u</v>
          </cell>
          <cell r="D3349">
            <v>1</v>
          </cell>
          <cell r="E3349">
            <v>103.12</v>
          </cell>
        </row>
        <row r="3350">
          <cell r="A3350">
            <v>8228</v>
          </cell>
          <cell r="B3350" t="str">
            <v>Botón y cordon de llamada</v>
          </cell>
          <cell r="C3350" t="str">
            <v>u</v>
          </cell>
          <cell r="D3350">
            <v>1</v>
          </cell>
          <cell r="E3350">
            <v>109.54</v>
          </cell>
        </row>
        <row r="3351">
          <cell r="A3351">
            <v>8229</v>
          </cell>
          <cell r="B3351" t="str">
            <v>Anunciador remoto IP</v>
          </cell>
          <cell r="C3351" t="str">
            <v>u</v>
          </cell>
          <cell r="D3351">
            <v>1</v>
          </cell>
          <cell r="E3351">
            <v>2571.65</v>
          </cell>
        </row>
        <row r="3352">
          <cell r="A3352">
            <v>8230</v>
          </cell>
          <cell r="B3352" t="str">
            <v>Punto para anunciador de remoto</v>
          </cell>
          <cell r="C3352" t="str">
            <v>pto</v>
          </cell>
          <cell r="D3352">
            <v>1</v>
          </cell>
          <cell r="E3352">
            <v>43.27</v>
          </cell>
        </row>
        <row r="3353">
          <cell r="A3353">
            <v>8231</v>
          </cell>
          <cell r="B3353" t="str">
            <v>Servidor de llamada s de enfermera CPU +licencia</v>
          </cell>
          <cell r="C3353" t="str">
            <v>u</v>
          </cell>
          <cell r="D3353">
            <v>1</v>
          </cell>
          <cell r="E3353">
            <v>5670.13</v>
          </cell>
        </row>
        <row r="3354">
          <cell r="A3354">
            <v>8232</v>
          </cell>
          <cell r="B3354" t="str">
            <v>Funda sellada BX 1 1/2"</v>
          </cell>
          <cell r="C3354" t="str">
            <v>m</v>
          </cell>
          <cell r="D3354">
            <v>1</v>
          </cell>
          <cell r="E3354">
            <v>8.7899999999999991</v>
          </cell>
        </row>
        <row r="3355">
          <cell r="A3355">
            <v>8233</v>
          </cell>
          <cell r="B3355" t="str">
            <v>Switch Core master de 48 puertos</v>
          </cell>
          <cell r="C3355" t="str">
            <v>u</v>
          </cell>
          <cell r="D3355">
            <v>1</v>
          </cell>
          <cell r="E3355">
            <v>69330.289999999994</v>
          </cell>
        </row>
        <row r="3356">
          <cell r="A3356">
            <v>8234</v>
          </cell>
          <cell r="B3356" t="str">
            <v>Reflejo extensiones telefonicas baja</v>
          </cell>
          <cell r="C3356" t="str">
            <v>u</v>
          </cell>
          <cell r="D3356">
            <v>1</v>
          </cell>
          <cell r="E3356">
            <v>163.96</v>
          </cell>
        </row>
        <row r="3357">
          <cell r="A3357">
            <v>8235</v>
          </cell>
          <cell r="B3357" t="str">
            <v>Acometida telefónica baja</v>
          </cell>
          <cell r="C3357" t="str">
            <v>u</v>
          </cell>
          <cell r="D3357">
            <v>1</v>
          </cell>
          <cell r="E3357">
            <v>469.43</v>
          </cell>
        </row>
        <row r="3358">
          <cell r="A3358">
            <v>8236</v>
          </cell>
          <cell r="B3358" t="str">
            <v>Acometida telefonica media</v>
          </cell>
          <cell r="C3358" t="str">
            <v>u</v>
          </cell>
          <cell r="D3358">
            <v>1</v>
          </cell>
          <cell r="E3358">
            <v>652.42999999999995</v>
          </cell>
        </row>
        <row r="3359">
          <cell r="A3359">
            <v>8237</v>
          </cell>
          <cell r="B3359" t="str">
            <v>Acometida telefonica alta</v>
          </cell>
          <cell r="C3359" t="str">
            <v>u</v>
          </cell>
          <cell r="D3359">
            <v>1</v>
          </cell>
          <cell r="E3359">
            <v>688.64</v>
          </cell>
        </row>
        <row r="3360">
          <cell r="A3360">
            <v>8238</v>
          </cell>
          <cell r="B3360" t="str">
            <v>Reflejo extensiones telefonicas media</v>
          </cell>
          <cell r="C3360" t="str">
            <v>u</v>
          </cell>
          <cell r="D3360">
            <v>1</v>
          </cell>
          <cell r="E3360">
            <v>375.58</v>
          </cell>
        </row>
        <row r="3361">
          <cell r="A3361">
            <v>8239</v>
          </cell>
          <cell r="B3361" t="str">
            <v>Reflejo extensiones telefonicas altas</v>
          </cell>
          <cell r="C3361" t="str">
            <v>u</v>
          </cell>
          <cell r="D3361">
            <v>1</v>
          </cell>
          <cell r="E3361">
            <v>431.79</v>
          </cell>
        </row>
        <row r="3362">
          <cell r="A3362">
            <v>8240</v>
          </cell>
          <cell r="B3362" t="str">
            <v>Unidad de control convencional de robo/asalto de 32 zonas con teclado alfanumerico, gabinete bateria y transformador</v>
          </cell>
          <cell r="C3362" t="str">
            <v>u</v>
          </cell>
          <cell r="D3362">
            <v>1</v>
          </cell>
          <cell r="E3362">
            <v>585.27</v>
          </cell>
        </row>
        <row r="3363">
          <cell r="A3363">
            <v>8241</v>
          </cell>
          <cell r="B3363" t="str">
            <v>Unidad de control convencional de robo/asalto de 8 zonas con teclado alfanumerico, gabinete bateria y transformador</v>
          </cell>
          <cell r="C3363" t="str">
            <v>u</v>
          </cell>
          <cell r="D3363">
            <v>1</v>
          </cell>
          <cell r="E3363">
            <v>338.89</v>
          </cell>
        </row>
        <row r="3364">
          <cell r="A3364">
            <v>8242</v>
          </cell>
          <cell r="B3364" t="str">
            <v>Modulo de red ethernet TCP/1P</v>
          </cell>
          <cell r="C3364" t="str">
            <v>u</v>
          </cell>
          <cell r="D3364">
            <v>1</v>
          </cell>
          <cell r="E3364">
            <v>452.65</v>
          </cell>
        </row>
        <row r="3365">
          <cell r="A3365">
            <v>8243</v>
          </cell>
          <cell r="B3365" t="str">
            <v xml:space="preserve">Modulo de expansion 8zonas </v>
          </cell>
          <cell r="C3365" t="str">
            <v>u</v>
          </cell>
          <cell r="D3365">
            <v>1</v>
          </cell>
          <cell r="E3365">
            <v>79.209999999999994</v>
          </cell>
        </row>
        <row r="3366">
          <cell r="A3366">
            <v>8244</v>
          </cell>
          <cell r="B3366" t="str">
            <v>Boton de emergencia con llave de reset</v>
          </cell>
          <cell r="C3366" t="str">
            <v>u</v>
          </cell>
          <cell r="D3366">
            <v>1</v>
          </cell>
          <cell r="E3366">
            <v>24.08</v>
          </cell>
        </row>
        <row r="3367">
          <cell r="A3367">
            <v>8245</v>
          </cell>
          <cell r="B3367" t="str">
            <v>Punto por instalacion de boton de emergencia</v>
          </cell>
          <cell r="C3367" t="str">
            <v>pto</v>
          </cell>
          <cell r="D3367">
            <v>1</v>
          </cell>
          <cell r="E3367">
            <v>85.4</v>
          </cell>
        </row>
        <row r="3368">
          <cell r="A3368">
            <v>8246</v>
          </cell>
          <cell r="B3368" t="str">
            <v>Punto por instalacion y programacion de unidad de control</v>
          </cell>
          <cell r="C3368" t="str">
            <v>pto</v>
          </cell>
          <cell r="D3368">
            <v>1</v>
          </cell>
          <cell r="E3368">
            <v>75.16</v>
          </cell>
        </row>
        <row r="3369">
          <cell r="A3369">
            <v>8247</v>
          </cell>
          <cell r="B3369" t="str">
            <v xml:space="preserve">Camara analoga tipo domo a color  con lente varifocal </v>
          </cell>
          <cell r="C3369" t="str">
            <v>u</v>
          </cell>
          <cell r="D3369">
            <v>1</v>
          </cell>
          <cell r="E3369">
            <v>342.62</v>
          </cell>
        </row>
        <row r="3370">
          <cell r="A3370">
            <v>8248</v>
          </cell>
          <cell r="B3370" t="str">
            <v>Convertidor tipo pasivo UTP/COAXIAL</v>
          </cell>
          <cell r="C3370" t="str">
            <v>u</v>
          </cell>
          <cell r="D3370">
            <v>1</v>
          </cell>
          <cell r="E3370">
            <v>12.67</v>
          </cell>
        </row>
        <row r="3371">
          <cell r="A3371">
            <v>8249</v>
          </cell>
          <cell r="B3371" t="str">
            <v>DVR hibrido 8 canales 2 TB</v>
          </cell>
          <cell r="C3371" t="str">
            <v>u</v>
          </cell>
          <cell r="D3371">
            <v>1</v>
          </cell>
          <cell r="E3371">
            <v>1737.79</v>
          </cell>
        </row>
        <row r="3372">
          <cell r="A3372">
            <v>8250</v>
          </cell>
          <cell r="B3372" t="str">
            <v>Fuente de poder de 8canales 4A</v>
          </cell>
          <cell r="C3372" t="str">
            <v>u</v>
          </cell>
          <cell r="D3372">
            <v>1</v>
          </cell>
          <cell r="E3372">
            <v>191.98</v>
          </cell>
        </row>
        <row r="3373">
          <cell r="A3373">
            <v>8251</v>
          </cell>
          <cell r="B3373" t="str">
            <v>Fuente de poder de 2,5A para cerraduras magneticas</v>
          </cell>
          <cell r="C3373" t="str">
            <v>u</v>
          </cell>
          <cell r="D3373">
            <v>1</v>
          </cell>
          <cell r="E3373">
            <v>134.28</v>
          </cell>
        </row>
        <row r="3374">
          <cell r="A3374">
            <v>8252</v>
          </cell>
          <cell r="B3374" t="str">
            <v>Amplificador de audio estereo dos canales  2 zonas</v>
          </cell>
          <cell r="C3374" t="str">
            <v>u</v>
          </cell>
          <cell r="D3374">
            <v>1</v>
          </cell>
          <cell r="E3374">
            <v>1156.76</v>
          </cell>
        </row>
        <row r="3375">
          <cell r="A3375">
            <v>8253</v>
          </cell>
          <cell r="B3375" t="str">
            <v>Punto de instalacion de panel de accesos y fuente con tuberia</v>
          </cell>
          <cell r="C3375" t="str">
            <v>u</v>
          </cell>
          <cell r="D3375">
            <v>1</v>
          </cell>
          <cell r="E3375">
            <v>41.46</v>
          </cell>
        </row>
        <row r="3376">
          <cell r="A3376">
            <v>8254</v>
          </cell>
          <cell r="B3376" t="str">
            <v>Convertidor RS422 O RS 485 A TCP/IP</v>
          </cell>
          <cell r="C3376" t="str">
            <v>u</v>
          </cell>
          <cell r="D3376">
            <v>1</v>
          </cell>
          <cell r="E3376">
            <v>390.37</v>
          </cell>
        </row>
        <row r="3377">
          <cell r="A3377">
            <v>8255</v>
          </cell>
          <cell r="B3377" t="str">
            <v>Panel de control de accesos IP para dos lectoras con su fuente de poder de 1,5A</v>
          </cell>
          <cell r="C3377" t="str">
            <v>u</v>
          </cell>
          <cell r="D3377">
            <v>1</v>
          </cell>
          <cell r="E3377">
            <v>1507.98</v>
          </cell>
        </row>
        <row r="3378">
          <cell r="A3378">
            <v>8256</v>
          </cell>
          <cell r="B3378" t="str">
            <v>Software de control de accesos e integracion de video y alarmas</v>
          </cell>
          <cell r="C3378" t="str">
            <v>u</v>
          </cell>
          <cell r="D3378">
            <v>1</v>
          </cell>
          <cell r="E3378">
            <v>2694.33</v>
          </cell>
        </row>
        <row r="3379">
          <cell r="A3379">
            <v>8257</v>
          </cell>
          <cell r="B3379" t="str">
            <v>Teclado remoto adicional tipo LCD para panel de 32 zonas</v>
          </cell>
          <cell r="C3379" t="str">
            <v>u</v>
          </cell>
          <cell r="D3379">
            <v>1</v>
          </cell>
          <cell r="E3379">
            <v>186.43</v>
          </cell>
        </row>
        <row r="3380">
          <cell r="A3380">
            <v>8258</v>
          </cell>
          <cell r="B3380" t="str">
            <v>DVR hibrido 16 canales 4 TB</v>
          </cell>
          <cell r="C3380" t="str">
            <v>u</v>
          </cell>
          <cell r="D3380">
            <v>1</v>
          </cell>
          <cell r="E3380">
            <v>2015.94</v>
          </cell>
        </row>
        <row r="3381">
          <cell r="A3381">
            <v>8259</v>
          </cell>
          <cell r="B3381" t="str">
            <v>Receptor convertidor tipo Rack de 16 CH UTP/COAXIAL</v>
          </cell>
          <cell r="C3381" t="str">
            <v>u</v>
          </cell>
          <cell r="D3381">
            <v>1</v>
          </cell>
          <cell r="E3381">
            <v>405.16</v>
          </cell>
        </row>
        <row r="3382">
          <cell r="A3382">
            <v>8260</v>
          </cell>
          <cell r="B3382" t="str">
            <v>Punto por instalacion y calibracion de camara analoga</v>
          </cell>
          <cell r="C3382" t="str">
            <v>pto</v>
          </cell>
          <cell r="D3382">
            <v>1</v>
          </cell>
          <cell r="E3382">
            <v>136.69</v>
          </cell>
        </row>
        <row r="3383">
          <cell r="A3383">
            <v>8261</v>
          </cell>
          <cell r="B3383" t="str">
            <v>Camara analoga tipo Bala a color infrarrojo</v>
          </cell>
          <cell r="C3383" t="str">
            <v>u</v>
          </cell>
          <cell r="D3383">
            <v>1</v>
          </cell>
          <cell r="E3383">
            <v>906.31</v>
          </cell>
        </row>
        <row r="3384">
          <cell r="A3384">
            <v>8262</v>
          </cell>
          <cell r="B3384" t="str">
            <v xml:space="preserve">Punto por instalacion  de sirena </v>
          </cell>
          <cell r="C3384" t="str">
            <v>pto</v>
          </cell>
          <cell r="D3384">
            <v>1</v>
          </cell>
          <cell r="E3384">
            <v>34.770000000000003</v>
          </cell>
        </row>
        <row r="3385">
          <cell r="A3385">
            <v>8263</v>
          </cell>
          <cell r="B3385" t="str">
            <v>Punto de reloj en circuito analogo</v>
          </cell>
          <cell r="C3385" t="str">
            <v>pto</v>
          </cell>
          <cell r="D3385">
            <v>1</v>
          </cell>
          <cell r="E3385">
            <v>41.23</v>
          </cell>
        </row>
        <row r="3386">
          <cell r="A3386">
            <v>8264</v>
          </cell>
          <cell r="B3386" t="str">
            <v>Punto por instalacion de estacion de estacion de llamado de enfermeras</v>
          </cell>
          <cell r="C3386" t="str">
            <v>pto</v>
          </cell>
          <cell r="D3386">
            <v>1</v>
          </cell>
          <cell r="E3386">
            <v>146.27000000000001</v>
          </cell>
        </row>
        <row r="3387">
          <cell r="A3387">
            <v>8265</v>
          </cell>
          <cell r="B3387" t="str">
            <v>Punto por instalacion de estacion paciente simple y cordon de llamado</v>
          </cell>
          <cell r="C3387" t="str">
            <v>pto</v>
          </cell>
          <cell r="D3387">
            <v>1</v>
          </cell>
          <cell r="E3387">
            <v>98.93</v>
          </cell>
        </row>
        <row r="3388">
          <cell r="A3388">
            <v>8266</v>
          </cell>
          <cell r="B3388" t="str">
            <v>Reloj master</v>
          </cell>
          <cell r="C3388" t="str">
            <v>u</v>
          </cell>
          <cell r="D3388">
            <v>1</v>
          </cell>
          <cell r="E3388">
            <v>2770.71</v>
          </cell>
        </row>
        <row r="3389">
          <cell r="A3389">
            <v>8267</v>
          </cell>
          <cell r="B3389" t="str">
            <v>Fuente para relojes</v>
          </cell>
          <cell r="C3389" t="str">
            <v>u</v>
          </cell>
          <cell r="D3389">
            <v>1</v>
          </cell>
          <cell r="E3389">
            <v>708.97</v>
          </cell>
        </row>
        <row r="3390">
          <cell r="A3390">
            <v>8268</v>
          </cell>
          <cell r="B3390" t="str">
            <v xml:space="preserve">Reloj analogo doble cara </v>
          </cell>
          <cell r="C3390" t="str">
            <v>u</v>
          </cell>
          <cell r="D3390">
            <v>1</v>
          </cell>
          <cell r="E3390">
            <v>1446.05</v>
          </cell>
        </row>
        <row r="3391">
          <cell r="A3391">
            <v>8269</v>
          </cell>
          <cell r="B3391" t="str">
            <v>Unidad de control principal</v>
          </cell>
          <cell r="C3391" t="str">
            <v>u</v>
          </cell>
          <cell r="D3391">
            <v>1</v>
          </cell>
          <cell r="E3391">
            <v>2507.5100000000002</v>
          </cell>
        </row>
        <row r="3392">
          <cell r="A3392">
            <v>8270</v>
          </cell>
          <cell r="B3392" t="str">
            <v>Estacion de enfermeria</v>
          </cell>
          <cell r="C3392" t="str">
            <v>u</v>
          </cell>
          <cell r="D3392">
            <v>1</v>
          </cell>
          <cell r="E3392">
            <v>1929.9</v>
          </cell>
        </row>
        <row r="3393">
          <cell r="A3393">
            <v>8271</v>
          </cell>
          <cell r="B3393" t="str">
            <v>Estacion de llamada de emergencia para baños</v>
          </cell>
          <cell r="C3393" t="str">
            <v>u</v>
          </cell>
          <cell r="D3393">
            <v>1</v>
          </cell>
          <cell r="E3393">
            <v>142.29</v>
          </cell>
        </row>
        <row r="3394">
          <cell r="A3394">
            <v>8272</v>
          </cell>
          <cell r="B3394" t="str">
            <v>Punto para detector de movimiento</v>
          </cell>
          <cell r="C3394" t="str">
            <v>pto</v>
          </cell>
          <cell r="D3394">
            <v>1</v>
          </cell>
          <cell r="E3394">
            <v>26.7</v>
          </cell>
        </row>
        <row r="3395">
          <cell r="A3395">
            <v>8273</v>
          </cell>
          <cell r="B3395" t="str">
            <v>Computador con monitor 21" HDMI</v>
          </cell>
          <cell r="C3395" t="str">
            <v>u</v>
          </cell>
          <cell r="D3395">
            <v>1</v>
          </cell>
          <cell r="E3395">
            <v>1682.06</v>
          </cell>
        </row>
        <row r="3396">
          <cell r="A3396">
            <v>8274</v>
          </cell>
          <cell r="B3396" t="str">
            <v>Parlante para cielo falso de 80W 8 OHM</v>
          </cell>
          <cell r="C3396" t="str">
            <v>u</v>
          </cell>
          <cell r="D3396">
            <v>1</v>
          </cell>
          <cell r="E3396">
            <v>156.71</v>
          </cell>
        </row>
        <row r="3397">
          <cell r="A3397">
            <v>8275</v>
          </cell>
          <cell r="B3397" t="str">
            <v>Funda flexible sellada 2"</v>
          </cell>
          <cell r="C3397" t="str">
            <v>m</v>
          </cell>
          <cell r="D3397">
            <v>1</v>
          </cell>
          <cell r="E3397">
            <v>11.37</v>
          </cell>
        </row>
        <row r="3398">
          <cell r="A3398">
            <v>8276</v>
          </cell>
          <cell r="B3398" t="str">
            <v>Grabador digital hibrido de 16 canales IP y 16 canales analogos, H264 compresion, incluye dos discos SATA de 2TB cada uno</v>
          </cell>
          <cell r="C3398" t="str">
            <v>u</v>
          </cell>
          <cell r="D3398">
            <v>1</v>
          </cell>
          <cell r="E3398">
            <v>9114.24</v>
          </cell>
        </row>
        <row r="3399">
          <cell r="A3399">
            <v>8277</v>
          </cell>
          <cell r="B3399" t="str">
            <v>Convertidor pasivo de 16 canales tipo Rack</v>
          </cell>
          <cell r="C3399" t="str">
            <v>u</v>
          </cell>
          <cell r="D3399">
            <v>1</v>
          </cell>
          <cell r="E3399">
            <v>314.83999999999997</v>
          </cell>
        </row>
        <row r="3400">
          <cell r="A3400">
            <v>8278</v>
          </cell>
          <cell r="B3400" t="str">
            <v>Convertidor pasivo tipo Balum de UTP a coaxial de 400-600m</v>
          </cell>
          <cell r="C3400" t="str">
            <v>u</v>
          </cell>
          <cell r="D3400">
            <v>1</v>
          </cell>
          <cell r="E3400">
            <v>37.729999999999997</v>
          </cell>
        </row>
        <row r="3401">
          <cell r="A3401">
            <v>8279</v>
          </cell>
          <cell r="B3401" t="str">
            <v>Rack metalico de piso cerrado para CCTV</v>
          </cell>
          <cell r="C3401" t="str">
            <v>u</v>
          </cell>
          <cell r="D3401">
            <v>1</v>
          </cell>
          <cell r="E3401">
            <v>1243.0999999999999</v>
          </cell>
        </row>
        <row r="3402">
          <cell r="A3402">
            <v>8280</v>
          </cell>
          <cell r="B3402" t="str">
            <v>Teclado controlador de camaras PTZ Y matriz</v>
          </cell>
          <cell r="C3402" t="str">
            <v>u</v>
          </cell>
          <cell r="D3402">
            <v>1</v>
          </cell>
          <cell r="E3402">
            <v>1295.7</v>
          </cell>
        </row>
        <row r="3403">
          <cell r="A3403">
            <v>8281</v>
          </cell>
          <cell r="B3403" t="str">
            <v>TV- Monitor  LCD de 32" RGA,RCA</v>
          </cell>
          <cell r="C3403" t="str">
            <v>u</v>
          </cell>
          <cell r="D3403">
            <v>1</v>
          </cell>
          <cell r="E3403">
            <v>925</v>
          </cell>
        </row>
        <row r="3404">
          <cell r="A3404">
            <v>8282</v>
          </cell>
          <cell r="B3404" t="str">
            <v>Camara fija resistente a la interperie</v>
          </cell>
          <cell r="C3404" t="str">
            <v>u</v>
          </cell>
          <cell r="D3404">
            <v>1</v>
          </cell>
          <cell r="E3404">
            <v>1292.1600000000001</v>
          </cell>
        </row>
        <row r="3405">
          <cell r="A3405">
            <v>8283</v>
          </cell>
          <cell r="B3405" t="str">
            <v>Camara minidomo infrarroja 700TVL con lente de 4 a 9mm</v>
          </cell>
          <cell r="C3405" t="str">
            <v>u</v>
          </cell>
          <cell r="D3405">
            <v>1</v>
          </cell>
          <cell r="E3405">
            <v>352.34</v>
          </cell>
        </row>
        <row r="3406">
          <cell r="A3406">
            <v>8284</v>
          </cell>
          <cell r="B3406" t="str">
            <v>Cable UTP CAT 5E</v>
          </cell>
          <cell r="C3406" t="str">
            <v>m</v>
          </cell>
          <cell r="D3406">
            <v>1</v>
          </cell>
          <cell r="E3406">
            <v>0.97</v>
          </cell>
        </row>
        <row r="3407">
          <cell r="A3407">
            <v>8285</v>
          </cell>
          <cell r="B3407" t="str">
            <v>Cable coaxial RG59</v>
          </cell>
          <cell r="C3407" t="str">
            <v>m</v>
          </cell>
          <cell r="D3407">
            <v>1</v>
          </cell>
          <cell r="E3407">
            <v>1.03</v>
          </cell>
        </row>
        <row r="3408">
          <cell r="A3408">
            <v>8286</v>
          </cell>
          <cell r="B3408" t="str">
            <v>Cable gemelo 2x18 spt</v>
          </cell>
          <cell r="C3408" t="str">
            <v>m</v>
          </cell>
          <cell r="D3408">
            <v>1</v>
          </cell>
          <cell r="E3408">
            <v>1.47</v>
          </cell>
        </row>
        <row r="3409">
          <cell r="A3409">
            <v>8287</v>
          </cell>
          <cell r="B3409" t="str">
            <v>Canaleta 15x10cm metalica cerrada</v>
          </cell>
          <cell r="C3409" t="str">
            <v>m</v>
          </cell>
          <cell r="D3409">
            <v>1</v>
          </cell>
          <cell r="E3409">
            <v>16.96</v>
          </cell>
        </row>
        <row r="3410">
          <cell r="A3410">
            <v>8288</v>
          </cell>
          <cell r="B3410" t="str">
            <v>Receptor inalambrico de enlace punto a multipunto</v>
          </cell>
          <cell r="C3410" t="str">
            <v>u</v>
          </cell>
          <cell r="D3410">
            <v>1</v>
          </cell>
          <cell r="E3410">
            <v>1111.96</v>
          </cell>
        </row>
        <row r="3411">
          <cell r="A3411">
            <v>8289</v>
          </cell>
          <cell r="B3411" t="str">
            <v>Trasmisor inalambrico 5GHZ omnidireccional</v>
          </cell>
          <cell r="C3411" t="str">
            <v>u</v>
          </cell>
          <cell r="D3411">
            <v>1</v>
          </cell>
          <cell r="E3411">
            <v>613.13</v>
          </cell>
        </row>
        <row r="3412">
          <cell r="A3412">
            <v>8290</v>
          </cell>
          <cell r="B3412" t="str">
            <v>BLOQUE DE CONEXION SECUNDARIO DE 50 PARES</v>
          </cell>
          <cell r="C3412" t="str">
            <v>u</v>
          </cell>
          <cell r="D3412">
            <v>1</v>
          </cell>
          <cell r="E3412">
            <v>159.66</v>
          </cell>
        </row>
        <row r="3413">
          <cell r="A3413">
            <v>8291</v>
          </cell>
          <cell r="B3413" t="str">
            <v>Punto por instalacion de estacion master</v>
          </cell>
          <cell r="C3413" t="str">
            <v>u</v>
          </cell>
          <cell r="D3413">
            <v>1</v>
          </cell>
          <cell r="E3413">
            <v>62.62</v>
          </cell>
        </row>
        <row r="3414">
          <cell r="A3414">
            <v>8292</v>
          </cell>
          <cell r="B3414" t="str">
            <v>Punto por instalacion de estacion secundaria</v>
          </cell>
          <cell r="C3414" t="str">
            <v>u</v>
          </cell>
          <cell r="D3414">
            <v>1</v>
          </cell>
          <cell r="E3414">
            <v>79.05</v>
          </cell>
        </row>
        <row r="3415">
          <cell r="A3415">
            <v>8293</v>
          </cell>
          <cell r="B3415" t="str">
            <v>Cable UTP CAT 6</v>
          </cell>
          <cell r="C3415" t="str">
            <v>m</v>
          </cell>
          <cell r="D3415">
            <v>1</v>
          </cell>
          <cell r="E3415">
            <v>2.2999999999999998</v>
          </cell>
        </row>
        <row r="3416">
          <cell r="A3416">
            <v>8294</v>
          </cell>
          <cell r="B3416" t="str">
            <v xml:space="preserve">Micrófono profesional de pedestal </v>
          </cell>
          <cell r="C3416" t="str">
            <v>u</v>
          </cell>
          <cell r="D3416">
            <v>1</v>
          </cell>
          <cell r="E3416">
            <v>215.56</v>
          </cell>
        </row>
        <row r="3417">
          <cell r="A3417">
            <v>8295</v>
          </cell>
          <cell r="B3417" t="str">
            <v xml:space="preserve">Cables y conectores para micrófonos </v>
          </cell>
          <cell r="C3417" t="str">
            <v>m</v>
          </cell>
          <cell r="D3417">
            <v>1</v>
          </cell>
          <cell r="E3417">
            <v>6.7</v>
          </cell>
        </row>
        <row r="3418">
          <cell r="A3418">
            <v>8296</v>
          </cell>
          <cell r="B3418" t="str">
            <v>Bocina de 50 W</v>
          </cell>
          <cell r="C3418" t="str">
            <v>u</v>
          </cell>
          <cell r="D3418">
            <v>1</v>
          </cell>
          <cell r="E3418">
            <v>171.23</v>
          </cell>
        </row>
        <row r="3419">
          <cell r="A3419">
            <v>8297</v>
          </cell>
          <cell r="B3419" t="str">
            <v>Central de alarma de seguridad 8 -  32 zonas incluye instalación</v>
          </cell>
          <cell r="C3419" t="str">
            <v>u</v>
          </cell>
          <cell r="D3419">
            <v>1</v>
          </cell>
          <cell r="E3419">
            <v>559.67999999999995</v>
          </cell>
        </row>
        <row r="3420">
          <cell r="A3420">
            <v>8298</v>
          </cell>
          <cell r="B3420" t="str">
            <v xml:space="preserve">Detector IR de movimiento incluye instalación </v>
          </cell>
          <cell r="C3420" t="str">
            <v>u</v>
          </cell>
          <cell r="D3420">
            <v>1</v>
          </cell>
          <cell r="E3420">
            <v>95.03</v>
          </cell>
        </row>
        <row r="3421">
          <cell r="A3421">
            <v>8299</v>
          </cell>
          <cell r="B3421" t="str">
            <v>Amplificador - mezclador 8 canales 300W</v>
          </cell>
          <cell r="C3421" t="str">
            <v>u</v>
          </cell>
          <cell r="D3421">
            <v>1</v>
          </cell>
          <cell r="E3421">
            <v>718.01</v>
          </cell>
        </row>
        <row r="3422">
          <cell r="A3422">
            <v>8300</v>
          </cell>
          <cell r="B3422" t="str">
            <v>Pigtail Fibra MM OM3</v>
          </cell>
          <cell r="C3422" t="str">
            <v>u</v>
          </cell>
          <cell r="D3422">
            <v>1</v>
          </cell>
          <cell r="E3422">
            <v>9.31</v>
          </cell>
        </row>
        <row r="3423">
          <cell r="A3423">
            <v>8301</v>
          </cell>
          <cell r="B3423" t="str">
            <v>Faceplate doble CAT 6A</v>
          </cell>
          <cell r="C3423" t="str">
            <v>u</v>
          </cell>
          <cell r="D3423">
            <v>1</v>
          </cell>
          <cell r="E3423">
            <v>2.83</v>
          </cell>
        </row>
        <row r="3424">
          <cell r="A3424">
            <v>8302</v>
          </cell>
          <cell r="B3424" t="str">
            <v xml:space="preserve">Jack RJ-45 CAT 6A </v>
          </cell>
          <cell r="C3424" t="str">
            <v>u</v>
          </cell>
          <cell r="D3424">
            <v>1</v>
          </cell>
          <cell r="E3424">
            <v>17.309999999999999</v>
          </cell>
        </row>
        <row r="3425">
          <cell r="A3425">
            <v>8303</v>
          </cell>
          <cell r="B3425" t="str">
            <v>Switch CORE 48 puertos 10/100/1000/SPF/PWR, incluye instalación, configuración y puesta en marcha</v>
          </cell>
          <cell r="C3425" t="str">
            <v>m</v>
          </cell>
          <cell r="D3425">
            <v>1</v>
          </cell>
          <cell r="E3425">
            <v>104003.3</v>
          </cell>
        </row>
        <row r="3426">
          <cell r="A3426">
            <v>8304</v>
          </cell>
          <cell r="B3426" t="str">
            <v>Cable fibra óptica 6hilos OM3 MM</v>
          </cell>
          <cell r="C3426" t="str">
            <v>m</v>
          </cell>
          <cell r="D3426">
            <v>1</v>
          </cell>
          <cell r="E3426">
            <v>6.28</v>
          </cell>
        </row>
        <row r="3427">
          <cell r="A3427">
            <v>8305</v>
          </cell>
          <cell r="B3427" t="str">
            <v xml:space="preserve">Juego de micrófonos inalámbricos incluye consola </v>
          </cell>
          <cell r="C3427" t="str">
            <v>u</v>
          </cell>
          <cell r="D3427">
            <v>1</v>
          </cell>
          <cell r="E3427">
            <v>637.72</v>
          </cell>
        </row>
        <row r="3428">
          <cell r="A3428">
            <v>8306</v>
          </cell>
          <cell r="B3428" t="str">
            <v xml:space="preserve">Tubería PVC PESADA 1/2" incluye accesorios </v>
          </cell>
          <cell r="C3428" t="str">
            <v>m</v>
          </cell>
          <cell r="D3428">
            <v>1</v>
          </cell>
          <cell r="E3428">
            <v>1.22</v>
          </cell>
        </row>
        <row r="3429">
          <cell r="A3429">
            <v>8307</v>
          </cell>
          <cell r="B3429" t="str">
            <v>Switch 20 Puertos 10/100/1000 C2 + 4SPF</v>
          </cell>
          <cell r="C3429" t="str">
            <v>u</v>
          </cell>
          <cell r="D3429">
            <v>1</v>
          </cell>
          <cell r="E3429">
            <v>1083.1400000000001</v>
          </cell>
        </row>
        <row r="3430">
          <cell r="A3430">
            <v>8308</v>
          </cell>
          <cell r="B3430" t="str">
            <v>Punto para intercomunicador</v>
          </cell>
          <cell r="C3430" t="str">
            <v>pto</v>
          </cell>
          <cell r="D3430">
            <v>1</v>
          </cell>
          <cell r="E3430">
            <v>53.07</v>
          </cell>
        </row>
        <row r="3431">
          <cell r="A3431">
            <v>8309</v>
          </cell>
          <cell r="B3431" t="str">
            <v>intercomunicador esclavo</v>
          </cell>
          <cell r="C3431" t="str">
            <v>u</v>
          </cell>
          <cell r="D3431">
            <v>1</v>
          </cell>
          <cell r="E3431">
            <v>300.39</v>
          </cell>
        </row>
        <row r="3432">
          <cell r="A3432">
            <v>8310</v>
          </cell>
          <cell r="B3432" t="str">
            <v>Canaleta acero inoxidable (100x50x4mm) incluye accesorios inst.</v>
          </cell>
          <cell r="C3432" t="str">
            <v>m</v>
          </cell>
          <cell r="D3432">
            <v>1</v>
          </cell>
          <cell r="E3432">
            <v>20.49</v>
          </cell>
        </row>
        <row r="3433">
          <cell r="A3433">
            <v>8311</v>
          </cell>
          <cell r="B3433" t="str">
            <v>Amplificador de audio estero dos canales de 110W</v>
          </cell>
          <cell r="C3433" t="str">
            <v>u</v>
          </cell>
          <cell r="D3433">
            <v>1</v>
          </cell>
          <cell r="E3433">
            <v>455.9</v>
          </cell>
        </row>
        <row r="3434">
          <cell r="A3434">
            <v>8312</v>
          </cell>
          <cell r="B3434" t="str">
            <v>Amplificador de audio estero dos canales de 240W</v>
          </cell>
          <cell r="C3434" t="str">
            <v>u</v>
          </cell>
          <cell r="D3434">
            <v>1</v>
          </cell>
          <cell r="E3434">
            <v>622.6</v>
          </cell>
        </row>
        <row r="3435">
          <cell r="A3435">
            <v>8313</v>
          </cell>
          <cell r="B3435" t="str">
            <v>Conector Jack Cat 6A blindado (Datos)</v>
          </cell>
          <cell r="C3435" t="str">
            <v>u</v>
          </cell>
          <cell r="D3435">
            <v>1</v>
          </cell>
          <cell r="E3435">
            <v>13.47</v>
          </cell>
        </row>
        <row r="3436">
          <cell r="A3436">
            <v>8314</v>
          </cell>
          <cell r="B3436" t="str">
            <v>Conector Jack Cat 6A blindado negro (voz)</v>
          </cell>
          <cell r="C3436" t="str">
            <v>u</v>
          </cell>
          <cell r="D3436">
            <v>1</v>
          </cell>
          <cell r="E3436">
            <v>18.22</v>
          </cell>
        </row>
        <row r="3437">
          <cell r="A3437">
            <v>8315</v>
          </cell>
          <cell r="B3437" t="str">
            <v>Rack cerrado negro 2000x600</v>
          </cell>
          <cell r="C3437" t="str">
            <v>u</v>
          </cell>
          <cell r="D3437">
            <v>1</v>
          </cell>
          <cell r="E3437">
            <v>1256.26</v>
          </cell>
        </row>
        <row r="3438">
          <cell r="A3438">
            <v>8316</v>
          </cell>
          <cell r="B3438" t="str">
            <v>Placa de un puerto (Voz Datos)</v>
          </cell>
          <cell r="C3438" t="str">
            <v>u</v>
          </cell>
          <cell r="D3438">
            <v>1</v>
          </cell>
          <cell r="E3438">
            <v>2.21</v>
          </cell>
        </row>
        <row r="3439">
          <cell r="A3439">
            <v>8317</v>
          </cell>
          <cell r="B3439" t="str">
            <v xml:space="preserve">Patch Cord 7ft Cat 6A blindado </v>
          </cell>
          <cell r="C3439" t="str">
            <v>u</v>
          </cell>
          <cell r="D3439">
            <v>1</v>
          </cell>
          <cell r="E3439">
            <v>17.55</v>
          </cell>
        </row>
        <row r="3440">
          <cell r="A3440">
            <v>8318</v>
          </cell>
          <cell r="B3440" t="str">
            <v>Patch panel Modular Cat 6A 24P B.24</v>
          </cell>
          <cell r="C3440" t="str">
            <v>u</v>
          </cell>
          <cell r="D3440">
            <v>1</v>
          </cell>
          <cell r="E3440">
            <v>63.36</v>
          </cell>
        </row>
        <row r="3441">
          <cell r="A3441">
            <v>8319</v>
          </cell>
          <cell r="B3441" t="str">
            <v>Etiquetas para cableado</v>
          </cell>
          <cell r="C3441" t="str">
            <v>u</v>
          </cell>
          <cell r="D3441">
            <v>1</v>
          </cell>
          <cell r="E3441">
            <v>12.52</v>
          </cell>
        </row>
        <row r="3442">
          <cell r="A3442">
            <v>8320</v>
          </cell>
          <cell r="B3442" t="str">
            <v>Cinta velcron para cableado</v>
          </cell>
          <cell r="C3442" t="str">
            <v>u</v>
          </cell>
          <cell r="D3442">
            <v>1</v>
          </cell>
          <cell r="E3442">
            <v>14.24</v>
          </cell>
        </row>
        <row r="3443">
          <cell r="A3443">
            <v>8321</v>
          </cell>
          <cell r="B3443" t="str">
            <v>Regleta multitoma horizontal 4 tomas dobles</v>
          </cell>
          <cell r="C3443" t="str">
            <v>u</v>
          </cell>
          <cell r="D3443">
            <v>1</v>
          </cell>
          <cell r="E3443">
            <v>63.13</v>
          </cell>
        </row>
        <row r="3444">
          <cell r="A3444">
            <v>8322</v>
          </cell>
          <cell r="B3444" t="str">
            <v>Punto de instalacion de reloj master</v>
          </cell>
          <cell r="C3444" t="str">
            <v>pto</v>
          </cell>
          <cell r="D3444">
            <v>1</v>
          </cell>
          <cell r="E3444">
            <v>55.51</v>
          </cell>
        </row>
        <row r="3445">
          <cell r="A3445">
            <v>8323</v>
          </cell>
          <cell r="B3445" t="str">
            <v xml:space="preserve">Reloj analogo simple cara </v>
          </cell>
          <cell r="C3445" t="str">
            <v>u</v>
          </cell>
          <cell r="D3445">
            <v>1</v>
          </cell>
          <cell r="E3445">
            <v>246.3</v>
          </cell>
        </row>
        <row r="3446">
          <cell r="A3446">
            <v>8324</v>
          </cell>
          <cell r="B3446" t="str">
            <v>Reloj digital</v>
          </cell>
          <cell r="C3446" t="str">
            <v>u</v>
          </cell>
          <cell r="D3446">
            <v>1</v>
          </cell>
          <cell r="E3446">
            <v>413.01</v>
          </cell>
        </row>
        <row r="3447">
          <cell r="A3447">
            <v>8325</v>
          </cell>
          <cell r="B3447" t="str">
            <v>Punto de instalacion reloj digital</v>
          </cell>
          <cell r="C3447" t="str">
            <v>pto</v>
          </cell>
          <cell r="D3447">
            <v>1</v>
          </cell>
          <cell r="E3447">
            <v>53.73</v>
          </cell>
        </row>
        <row r="3448">
          <cell r="A3448">
            <v>8326</v>
          </cell>
          <cell r="B3448" t="str">
            <v>Amplificador 360W 70V  3 entradas de microfono y 2 de linea incluye instalacion</v>
          </cell>
          <cell r="C3448" t="str">
            <v>u</v>
          </cell>
          <cell r="D3448">
            <v>1</v>
          </cell>
          <cell r="E3448">
            <v>1454.26</v>
          </cell>
        </row>
        <row r="3449">
          <cell r="A3449">
            <v>8327</v>
          </cell>
          <cell r="B3449" t="str">
            <v>Programacion y puesta en marcha del sistema de Deteccion de incendios</v>
          </cell>
          <cell r="C3449" t="str">
            <v>u</v>
          </cell>
          <cell r="D3449">
            <v>1</v>
          </cell>
          <cell r="E3449">
            <v>672.45</v>
          </cell>
        </row>
        <row r="3450">
          <cell r="A3450">
            <v>8328</v>
          </cell>
          <cell r="B3450" t="str">
            <v>Programacion y puesta en marcha del sistema de llamadas de enfermeras</v>
          </cell>
          <cell r="C3450" t="str">
            <v>u</v>
          </cell>
          <cell r="D3450">
            <v>1</v>
          </cell>
          <cell r="E3450">
            <v>672.45</v>
          </cell>
        </row>
        <row r="3451">
          <cell r="A3451">
            <v>8329</v>
          </cell>
          <cell r="B3451" t="str">
            <v>Programacion y puesta en marcha del sistema de accesos</v>
          </cell>
          <cell r="C3451" t="str">
            <v>u</v>
          </cell>
          <cell r="D3451">
            <v>1</v>
          </cell>
          <cell r="E3451">
            <v>672.45</v>
          </cell>
        </row>
        <row r="3452">
          <cell r="A3452">
            <v>8330</v>
          </cell>
          <cell r="B3452" t="str">
            <v>Programacion y puesta en marcha del sistema de relojes</v>
          </cell>
          <cell r="C3452" t="str">
            <v>u</v>
          </cell>
          <cell r="D3452">
            <v>1</v>
          </cell>
          <cell r="E3452">
            <v>672.45</v>
          </cell>
        </row>
        <row r="3453">
          <cell r="A3453">
            <v>8331</v>
          </cell>
          <cell r="B3453" t="str">
            <v>Estructura tipo T para canaleta ranurada tipo ducto clip de tol galvanizado 1,4mm de 10x10cm con derivacion a canaleta de 30x10cm, con tapa de 0,9mm</v>
          </cell>
          <cell r="C3453" t="str">
            <v>u</v>
          </cell>
          <cell r="D3453">
            <v>1</v>
          </cell>
          <cell r="E3453">
            <v>34.75</v>
          </cell>
        </row>
        <row r="3454">
          <cell r="A3454">
            <v>8332</v>
          </cell>
          <cell r="B3454" t="str">
            <v>Canaleta metalica tipo ducto clip base ranurada  de tol galvanizada de 1,4mm 10x10cm con tapa de 0,9mm</v>
          </cell>
          <cell r="C3454" t="str">
            <v>m</v>
          </cell>
          <cell r="D3454">
            <v>1</v>
          </cell>
          <cell r="E3454">
            <v>34.57</v>
          </cell>
        </row>
        <row r="3455">
          <cell r="A3455">
            <v>8333</v>
          </cell>
          <cell r="B3455" t="str">
            <v>Angulo de 45° para canaleta metalica ranurada tipo ducto clip, tol galvanizado de 1,4mm de 10x10cm con tapa de 0,9mm</v>
          </cell>
          <cell r="C3455" t="str">
            <v>u</v>
          </cell>
          <cell r="D3455">
            <v>1</v>
          </cell>
          <cell r="E3455">
            <v>22.86</v>
          </cell>
        </row>
        <row r="3456">
          <cell r="A3456">
            <v>8334</v>
          </cell>
          <cell r="B3456" t="str">
            <v>Angulo de 90° para canaleta metalica ranurada tipo ducto clip, tol galvanizado de 1,4mm de 10x10cm con tapa de 0,9mm</v>
          </cell>
          <cell r="C3456" t="str">
            <v>u</v>
          </cell>
          <cell r="D3456">
            <v>1</v>
          </cell>
          <cell r="E3456">
            <v>22.86</v>
          </cell>
        </row>
        <row r="3457">
          <cell r="A3457">
            <v>8335</v>
          </cell>
          <cell r="B3457" t="str">
            <v>soporte de muro o pared para sujetar canaletas de 30x10cm</v>
          </cell>
          <cell r="C3457" t="str">
            <v>u</v>
          </cell>
          <cell r="D3457">
            <v>1</v>
          </cell>
          <cell r="E3457">
            <v>37.46</v>
          </cell>
        </row>
        <row r="3458">
          <cell r="A3458">
            <v>8336</v>
          </cell>
          <cell r="B3458" t="str">
            <v>Estructura tipo T para canaleta ranurada tipo ducto clip de tol galvanizado 1,4mm de 30x10cm con derivacion a canaleta de 30x10cm, con tapa de 0,9mm</v>
          </cell>
          <cell r="C3458" t="str">
            <v>u</v>
          </cell>
          <cell r="D3458">
            <v>1</v>
          </cell>
          <cell r="E3458">
            <v>37.39</v>
          </cell>
        </row>
        <row r="3459">
          <cell r="A3459">
            <v>8337</v>
          </cell>
          <cell r="B3459" t="str">
            <v>Angulo de 45° para canaleta metalica ranurada tipo ducto clip, tol galvanizado de 1,4mm de 30x10cm con tapa de 0,9mm</v>
          </cell>
          <cell r="C3459" t="str">
            <v>u</v>
          </cell>
          <cell r="D3459">
            <v>1</v>
          </cell>
          <cell r="E3459">
            <v>30.55</v>
          </cell>
        </row>
        <row r="3460">
          <cell r="A3460">
            <v>8338</v>
          </cell>
          <cell r="B3460" t="str">
            <v>Angulo de 90° para canaleta metalica ranurada tipo ducto clip, tol galvanizado de 1,4mm de 30x10cm con tapa de 0,9mm</v>
          </cell>
          <cell r="C3460" t="str">
            <v>u</v>
          </cell>
          <cell r="D3460">
            <v>1</v>
          </cell>
          <cell r="E3460">
            <v>30.55</v>
          </cell>
        </row>
        <row r="3461">
          <cell r="A3461">
            <v>8339</v>
          </cell>
          <cell r="B3461" t="str">
            <v>UPS 2KVA ON LINEA</v>
          </cell>
          <cell r="C3461" t="str">
            <v>u</v>
          </cell>
          <cell r="D3461">
            <v>1</v>
          </cell>
          <cell r="E3461">
            <v>1518.52</v>
          </cell>
        </row>
        <row r="3462">
          <cell r="A3462">
            <v>8340</v>
          </cell>
          <cell r="B3462" t="str">
            <v>Switch  de 24 puertos 10/100/1000  C2 POE</v>
          </cell>
          <cell r="C3462" t="str">
            <v>u</v>
          </cell>
          <cell r="D3462">
            <v>1</v>
          </cell>
          <cell r="E3462">
            <v>1995.06</v>
          </cell>
        </row>
        <row r="3463">
          <cell r="A3463">
            <v>8341</v>
          </cell>
          <cell r="B3463" t="str">
            <v>Access point 802.11b 802.11g</v>
          </cell>
          <cell r="C3463" t="str">
            <v>u</v>
          </cell>
          <cell r="D3463">
            <v>1</v>
          </cell>
          <cell r="E3463">
            <v>597.22</v>
          </cell>
        </row>
        <row r="3464">
          <cell r="A3464">
            <v>8342</v>
          </cell>
          <cell r="B3464" t="str">
            <v>Switch 12 puertos 10/100/1000</v>
          </cell>
          <cell r="C3464" t="str">
            <v>u</v>
          </cell>
          <cell r="D3464">
            <v>1</v>
          </cell>
          <cell r="E3464">
            <v>464.15</v>
          </cell>
        </row>
        <row r="3465">
          <cell r="A3465">
            <v>8343</v>
          </cell>
          <cell r="B3465" t="str">
            <v>Acometida Backbone monomodo 6 hilos</v>
          </cell>
          <cell r="C3465" t="str">
            <v>m</v>
          </cell>
          <cell r="D3465">
            <v>1</v>
          </cell>
          <cell r="E3465">
            <v>8.83</v>
          </cell>
        </row>
        <row r="3466">
          <cell r="A3466">
            <v>8344</v>
          </cell>
          <cell r="B3466" t="str">
            <v>Pozo telefonico de 100 bloques 2 convergencias incluye excavacion y desalojo</v>
          </cell>
          <cell r="C3466" t="str">
            <v>u</v>
          </cell>
          <cell r="D3466">
            <v>1</v>
          </cell>
          <cell r="E3466">
            <v>1798.29</v>
          </cell>
        </row>
        <row r="3467">
          <cell r="A3467">
            <v>8345</v>
          </cell>
          <cell r="B3467" t="str">
            <v>Pozo telefonico de 100 bloques 3 convergencias incluye excavacion y desalojo</v>
          </cell>
          <cell r="C3467" t="str">
            <v>u</v>
          </cell>
          <cell r="D3467">
            <v>1</v>
          </cell>
          <cell r="E3467">
            <v>1817.53</v>
          </cell>
        </row>
        <row r="3468">
          <cell r="A3468">
            <v>8346</v>
          </cell>
          <cell r="B3468" t="str">
            <v>Pozo de 0,80x0,8x1,20m incluye tapa y cerco metalico</v>
          </cell>
          <cell r="C3468" t="str">
            <v>u</v>
          </cell>
          <cell r="D3468">
            <v>1</v>
          </cell>
          <cell r="E3468">
            <v>226.01</v>
          </cell>
        </row>
        <row r="3469">
          <cell r="A3469">
            <v>8347</v>
          </cell>
          <cell r="B3469" t="str">
            <v>Canalizacion de 12 vias +4 triaductos</v>
          </cell>
          <cell r="C3469" t="str">
            <v>m</v>
          </cell>
          <cell r="D3469">
            <v>1</v>
          </cell>
          <cell r="E3469">
            <v>85.12</v>
          </cell>
        </row>
        <row r="3470">
          <cell r="A3470">
            <v>8348</v>
          </cell>
          <cell r="B3470" t="str">
            <v>Canalizacion de 4vias +2triaductos</v>
          </cell>
          <cell r="C3470" t="str">
            <v>m</v>
          </cell>
          <cell r="D3470">
            <v>1</v>
          </cell>
          <cell r="E3470">
            <v>38.979999999999997</v>
          </cell>
        </row>
        <row r="3471">
          <cell r="A3471">
            <v>8349</v>
          </cell>
          <cell r="B3471" t="str">
            <v>PLC, 6 IN/6 OUT RELAY, 24 V dc power</v>
          </cell>
          <cell r="C3471" t="str">
            <v>u</v>
          </cell>
          <cell r="D3471">
            <v>1</v>
          </cell>
          <cell r="E3471">
            <v>775.07</v>
          </cell>
        </row>
        <row r="3472">
          <cell r="A3472">
            <v>8350</v>
          </cell>
          <cell r="B3472" t="str">
            <v>Módulo de salida RELAY (8 salidas)</v>
          </cell>
          <cell r="C3472" t="str">
            <v>u</v>
          </cell>
          <cell r="D3472">
            <v>1</v>
          </cell>
          <cell r="E3472">
            <v>198.02</v>
          </cell>
        </row>
        <row r="3473">
          <cell r="A3473">
            <v>8351</v>
          </cell>
          <cell r="B3473" t="str">
            <v>Módulo de entrada digital  (8 entradas )</v>
          </cell>
          <cell r="C3473" t="str">
            <v>u</v>
          </cell>
          <cell r="D3473">
            <v>1</v>
          </cell>
          <cell r="E3473">
            <v>198.02</v>
          </cell>
        </row>
        <row r="3474">
          <cell r="A3474">
            <v>8352</v>
          </cell>
          <cell r="B3474" t="str">
            <v>PLC, 20 IN/12 OUT RELAY, 110/240 V ac power</v>
          </cell>
          <cell r="C3474" t="str">
            <v>u</v>
          </cell>
          <cell r="D3474">
            <v>1</v>
          </cell>
          <cell r="E3474">
            <v>994.36</v>
          </cell>
        </row>
        <row r="3475">
          <cell r="A3475">
            <v>8353</v>
          </cell>
          <cell r="B3475" t="str">
            <v>Fuente 240W, 10A, 24 V cd   115/230VAC AUTOSELEC</v>
          </cell>
          <cell r="C3475" t="str">
            <v>u</v>
          </cell>
          <cell r="D3475">
            <v>1</v>
          </cell>
          <cell r="E3475">
            <v>428.84</v>
          </cell>
        </row>
        <row r="3476">
          <cell r="A3476">
            <v>8354</v>
          </cell>
          <cell r="B3476" t="str">
            <v>Bornera tipo DIN 35 (4 conductores AWG 28 - 12)</v>
          </cell>
          <cell r="C3476" t="str">
            <v>u</v>
          </cell>
          <cell r="D3476">
            <v>1</v>
          </cell>
          <cell r="E3476">
            <v>2.2799999999999998</v>
          </cell>
        </row>
        <row r="3477">
          <cell r="A3477">
            <v>8355</v>
          </cell>
          <cell r="B3477" t="str">
            <v>Placa final e intermedia (AWG 28 - 12)</v>
          </cell>
          <cell r="C3477" t="str">
            <v>u</v>
          </cell>
          <cell r="D3477">
            <v>1</v>
          </cell>
          <cell r="E3477">
            <v>0.76</v>
          </cell>
        </row>
        <row r="3478">
          <cell r="A3478">
            <v>8356</v>
          </cell>
          <cell r="B3478" t="str">
            <v>Micro PLC/RC  (8 entradas, 4 salidas RELAY)</v>
          </cell>
          <cell r="C3478" t="str">
            <v>u</v>
          </cell>
          <cell r="D3478">
            <v>1</v>
          </cell>
          <cell r="E3478">
            <v>192.92</v>
          </cell>
        </row>
        <row r="3479">
          <cell r="A3479">
            <v>8357</v>
          </cell>
          <cell r="B3479" t="str">
            <v>Micro PLC/RC  (8 entradas, 4 salidas RELAY - ETHERNET)</v>
          </cell>
          <cell r="C3479" t="str">
            <v>U</v>
          </cell>
          <cell r="D3479">
            <v>1</v>
          </cell>
          <cell r="E3479">
            <v>385.28</v>
          </cell>
        </row>
        <row r="3480">
          <cell r="A3480">
            <v>8358</v>
          </cell>
          <cell r="B3480" t="str">
            <v>Tablero tipo NEMA 3X (40x60x20)</v>
          </cell>
          <cell r="C3480" t="str">
            <v>u</v>
          </cell>
          <cell r="D3480">
            <v>1</v>
          </cell>
          <cell r="E3480">
            <v>108.36</v>
          </cell>
        </row>
        <row r="3481">
          <cell r="A3481">
            <v>8359</v>
          </cell>
          <cell r="B3481" t="str">
            <v>Marquilla termocontraible AWG 12-18</v>
          </cell>
          <cell r="C3481" t="str">
            <v>u</v>
          </cell>
          <cell r="D3481">
            <v>1</v>
          </cell>
          <cell r="E3481">
            <v>3.13</v>
          </cell>
        </row>
        <row r="3482">
          <cell r="A3482">
            <v>8360</v>
          </cell>
          <cell r="B3482" t="str">
            <v>Central telefónica híbrida ( mínimo 37 usuarios) (incluye fuente poder, tarjeta análoga 16 puertos)</v>
          </cell>
          <cell r="C3482" t="str">
            <v>u</v>
          </cell>
          <cell r="D3482">
            <v>1</v>
          </cell>
          <cell r="E3482">
            <v>4035.37</v>
          </cell>
        </row>
        <row r="3483">
          <cell r="A3483">
            <v>8361</v>
          </cell>
          <cell r="B3483" t="str">
            <v>Faceplate simple CAT 6A</v>
          </cell>
          <cell r="C3483" t="str">
            <v>u</v>
          </cell>
          <cell r="D3483">
            <v>1</v>
          </cell>
          <cell r="E3483">
            <v>2.67</v>
          </cell>
        </row>
        <row r="3484">
          <cell r="A3484">
            <v>8362</v>
          </cell>
          <cell r="B3484" t="str">
            <v xml:space="preserve">Cámara PTZ domo antibandálica </v>
          </cell>
          <cell r="C3484" t="str">
            <v>u</v>
          </cell>
          <cell r="D3484">
            <v>1</v>
          </cell>
          <cell r="E3484">
            <v>2635.44</v>
          </cell>
        </row>
        <row r="3485">
          <cell r="A3485">
            <v>8363</v>
          </cell>
          <cell r="B3485" t="str">
            <v>Cámara antibandálica tipo BULLET + HOUSING</v>
          </cell>
          <cell r="C3485" t="str">
            <v>u</v>
          </cell>
          <cell r="D3485">
            <v>1</v>
          </cell>
          <cell r="E3485">
            <v>647.79999999999995</v>
          </cell>
        </row>
        <row r="3486">
          <cell r="A3486">
            <v>8364</v>
          </cell>
          <cell r="B3486" t="str">
            <v xml:space="preserve">Servidor para sistema de monitoreo </v>
          </cell>
          <cell r="C3486" t="str">
            <v>u</v>
          </cell>
          <cell r="D3486">
            <v>1</v>
          </cell>
          <cell r="E3486">
            <v>2206.4699999999998</v>
          </cell>
        </row>
        <row r="3487">
          <cell r="A3487">
            <v>8365</v>
          </cell>
          <cell r="B3487" t="str">
            <v xml:space="preserve">Software para sistema de monitoreo (32 cámaras) incluye configuración y puesta en marcha </v>
          </cell>
          <cell r="C3487" t="str">
            <v>u</v>
          </cell>
          <cell r="D3487">
            <v>1</v>
          </cell>
          <cell r="E3487">
            <v>3130.59</v>
          </cell>
        </row>
        <row r="3488">
          <cell r="A3488">
            <v>8366</v>
          </cell>
          <cell r="B3488" t="str">
            <v>Sistema de integración para control de iluminación (HMI, montaje y puesta en marcha)</v>
          </cell>
          <cell r="C3488" t="str">
            <v>u</v>
          </cell>
          <cell r="D3488">
            <v>1</v>
          </cell>
          <cell r="E3488">
            <v>5054.1099999999997</v>
          </cell>
        </row>
        <row r="3489">
          <cell r="A3489">
            <v>8367</v>
          </cell>
          <cell r="B3489" t="str">
            <v xml:space="preserve">Contactor trifásico 5 Amp 24 Vdc Alimentación </v>
          </cell>
          <cell r="C3489" t="str">
            <v>u</v>
          </cell>
          <cell r="D3489">
            <v>1</v>
          </cell>
          <cell r="E3489">
            <v>51.38</v>
          </cell>
        </row>
        <row r="3490">
          <cell r="A3490">
            <v>8368</v>
          </cell>
          <cell r="B3490" t="str">
            <v xml:space="preserve">Contactor trifásico 10 Amp 24 Vdc Alimentación </v>
          </cell>
          <cell r="C3490" t="str">
            <v>u</v>
          </cell>
          <cell r="D3490">
            <v>1</v>
          </cell>
          <cell r="E3490">
            <v>60.36</v>
          </cell>
        </row>
        <row r="3491">
          <cell r="A3491">
            <v>8369</v>
          </cell>
          <cell r="B3491" t="str">
            <v xml:space="preserve">Cerradura electromagnética para prisión </v>
          </cell>
          <cell r="C3491" t="str">
            <v>u</v>
          </cell>
          <cell r="D3491">
            <v>1</v>
          </cell>
          <cell r="E3491">
            <v>734.87</v>
          </cell>
        </row>
        <row r="3492">
          <cell r="A3492">
            <v>8370</v>
          </cell>
          <cell r="B3492" t="str">
            <v>Consola 4 entradas,2 salidas (mono y 2 stereo )</v>
          </cell>
          <cell r="C3492" t="str">
            <v>u</v>
          </cell>
          <cell r="D3492">
            <v>1</v>
          </cell>
          <cell r="E3492">
            <v>152.38</v>
          </cell>
        </row>
        <row r="3493">
          <cell r="A3493">
            <v>8371</v>
          </cell>
          <cell r="B3493" t="str">
            <v>Consola 10 entradas,4 salidas (mono y 2 stereo )</v>
          </cell>
          <cell r="C3493" t="str">
            <v>u</v>
          </cell>
          <cell r="D3493">
            <v>1</v>
          </cell>
          <cell r="E3493">
            <v>212.65</v>
          </cell>
        </row>
        <row r="3494">
          <cell r="A3494">
            <v>8372</v>
          </cell>
          <cell r="B3494" t="str">
            <v>Caja ampllificada de 300 W/120V (sin pedestal)</v>
          </cell>
          <cell r="C3494" t="str">
            <v>u</v>
          </cell>
          <cell r="D3494">
            <v>1</v>
          </cell>
          <cell r="E3494">
            <v>347.56</v>
          </cell>
        </row>
        <row r="3495">
          <cell r="A3495">
            <v>8373</v>
          </cell>
          <cell r="B3495" t="str">
            <v>Parlante empotrado para techo 5"/10W 8 OHM</v>
          </cell>
          <cell r="C3495" t="str">
            <v>u</v>
          </cell>
          <cell r="D3495">
            <v>1</v>
          </cell>
          <cell r="E3495">
            <v>102.22</v>
          </cell>
        </row>
        <row r="3496">
          <cell r="A3496">
            <v>8374</v>
          </cell>
          <cell r="B3496" t="str">
            <v>Medidor digital de parámetros eléctricos (incluye trasnformador)</v>
          </cell>
          <cell r="C3496" t="str">
            <v>u</v>
          </cell>
          <cell r="D3496">
            <v>1</v>
          </cell>
          <cell r="E3496">
            <v>1182.4100000000001</v>
          </cell>
        </row>
        <row r="3497">
          <cell r="A3497">
            <v>8375</v>
          </cell>
          <cell r="B3497" t="str">
            <v>Luz piloto  (rojo-verde-naranja) LED</v>
          </cell>
          <cell r="C3497" t="str">
            <v>u</v>
          </cell>
          <cell r="D3497">
            <v>1</v>
          </cell>
          <cell r="E3497">
            <v>14.05</v>
          </cell>
        </row>
        <row r="3498">
          <cell r="A3498">
            <v>8376</v>
          </cell>
          <cell r="B3498" t="str">
            <v xml:space="preserve">Contactor trifásico de 100 Amp, bobina 220 V </v>
          </cell>
          <cell r="C3498" t="str">
            <v>u</v>
          </cell>
          <cell r="D3498">
            <v>1</v>
          </cell>
          <cell r="E3498">
            <v>505.78</v>
          </cell>
        </row>
        <row r="3499">
          <cell r="A3499">
            <v>8377</v>
          </cell>
          <cell r="B3499" t="str">
            <v xml:space="preserve">Switch selector con cerradura para seguridad de encendido </v>
          </cell>
          <cell r="C3499" t="str">
            <v>u</v>
          </cell>
          <cell r="D3499">
            <v>1</v>
          </cell>
          <cell r="E3499">
            <v>135.31</v>
          </cell>
        </row>
        <row r="3500">
          <cell r="A3500">
            <v>8378</v>
          </cell>
          <cell r="B3500" t="str">
            <v>Selector de 2 posiciones (on/off)</v>
          </cell>
          <cell r="C3500" t="str">
            <v>u</v>
          </cell>
          <cell r="D3500">
            <v>1</v>
          </cell>
          <cell r="E3500">
            <v>20.39</v>
          </cell>
        </row>
        <row r="3501">
          <cell r="A3501">
            <v>8379</v>
          </cell>
          <cell r="B3501" t="str">
            <v>Interruptor termomagnético de 3P 75A</v>
          </cell>
          <cell r="C3501" t="str">
            <v>u</v>
          </cell>
          <cell r="D3501">
            <v>1</v>
          </cell>
          <cell r="E3501">
            <v>263.55</v>
          </cell>
        </row>
        <row r="3502">
          <cell r="A3502">
            <v>8380</v>
          </cell>
          <cell r="B3502" t="str">
            <v xml:space="preserve">Terminales tipo talón para cables 250 MCM </v>
          </cell>
          <cell r="C3502" t="str">
            <v>u</v>
          </cell>
          <cell r="D3502">
            <v>1</v>
          </cell>
          <cell r="E3502">
            <v>17.920000000000002</v>
          </cell>
        </row>
        <row r="3503">
          <cell r="A3503">
            <v>8381</v>
          </cell>
          <cell r="B3503" t="str">
            <v>Switch de 24 puertos capa 2 con 4 SFP</v>
          </cell>
          <cell r="C3503" t="str">
            <v>u</v>
          </cell>
          <cell r="D3503">
            <v>1</v>
          </cell>
          <cell r="E3503">
            <v>4871.66</v>
          </cell>
        </row>
        <row r="3504">
          <cell r="A3504">
            <v>8382</v>
          </cell>
          <cell r="B3504" t="str">
            <v>Switch de 48 puertos capa 2 con 4 SFP</v>
          </cell>
          <cell r="C3504" t="str">
            <v>u</v>
          </cell>
          <cell r="D3504">
            <v>1</v>
          </cell>
          <cell r="E3504">
            <v>8749.49</v>
          </cell>
        </row>
        <row r="3505">
          <cell r="A3505">
            <v>8383</v>
          </cell>
          <cell r="B3505" t="str">
            <v>Switch de 48 puertos capa 3 con 4 SFP</v>
          </cell>
          <cell r="C3505" t="str">
            <v>u</v>
          </cell>
          <cell r="D3505">
            <v>1</v>
          </cell>
          <cell r="E3505">
            <v>16296.89</v>
          </cell>
        </row>
        <row r="3506">
          <cell r="A3506">
            <v>8384</v>
          </cell>
          <cell r="B3506" t="str">
            <v>Pigtails LC</v>
          </cell>
          <cell r="C3506" t="str">
            <v>u</v>
          </cell>
          <cell r="D3506">
            <v>1</v>
          </cell>
          <cell r="E3506">
            <v>31.96</v>
          </cell>
        </row>
        <row r="3507">
          <cell r="A3507">
            <v>8385</v>
          </cell>
          <cell r="B3507" t="str">
            <v>Patch cord de fibra optica 3mt duplex</v>
          </cell>
          <cell r="C3507" t="str">
            <v>u</v>
          </cell>
          <cell r="D3507">
            <v>1</v>
          </cell>
          <cell r="E3507">
            <v>82.1</v>
          </cell>
        </row>
        <row r="3508">
          <cell r="A3508">
            <v>8386</v>
          </cell>
          <cell r="B3508" t="str">
            <v>Bandeja de fibra optica 12 puertos con conectores LC</v>
          </cell>
          <cell r="C3508" t="str">
            <v>u</v>
          </cell>
          <cell r="D3508">
            <v>1</v>
          </cell>
          <cell r="E3508">
            <v>664.75</v>
          </cell>
        </row>
        <row r="3509">
          <cell r="A3509">
            <v>8387</v>
          </cell>
          <cell r="B3509" t="str">
            <v>Televisor de 32" LCD</v>
          </cell>
          <cell r="C3509" t="str">
            <v>u</v>
          </cell>
          <cell r="D3509">
            <v>1</v>
          </cell>
          <cell r="E3509">
            <v>848.02</v>
          </cell>
        </row>
        <row r="3510">
          <cell r="A3510">
            <v>8388</v>
          </cell>
          <cell r="B3510" t="str">
            <v xml:space="preserve">Marcador electrónico multideporte (dígito 25 cm tipo LED, 1,50x0,80x0,12) incluye instalación y puesta en marcha </v>
          </cell>
          <cell r="C3510" t="str">
            <v>m</v>
          </cell>
          <cell r="D3510">
            <v>1</v>
          </cell>
          <cell r="E3510">
            <v>3193.16</v>
          </cell>
        </row>
        <row r="3511">
          <cell r="A3511">
            <v>8389</v>
          </cell>
          <cell r="B3511" t="str">
            <v>Wireless controller con licencia 15AP, incluye soporte para</v>
          </cell>
          <cell r="C3511" t="str">
            <v>u</v>
          </cell>
          <cell r="D3511">
            <v>1</v>
          </cell>
          <cell r="E3511">
            <v>5674.1</v>
          </cell>
        </row>
        <row r="3512">
          <cell r="A3512">
            <v>8390</v>
          </cell>
          <cell r="B3512" t="str">
            <v>Instalacion, configuracion, capacitacion y puesta en marcha elementos de networking</v>
          </cell>
          <cell r="C3512" t="str">
            <v>u</v>
          </cell>
          <cell r="D3512">
            <v>1</v>
          </cell>
          <cell r="E3512">
            <v>4580.6000000000004</v>
          </cell>
        </row>
        <row r="3513">
          <cell r="A3513">
            <v>8391</v>
          </cell>
          <cell r="B3513" t="str">
            <v>Camara de monitoreo</v>
          </cell>
          <cell r="C3513" t="str">
            <v>u</v>
          </cell>
          <cell r="D3513">
            <v>1</v>
          </cell>
          <cell r="E3513">
            <v>675.25</v>
          </cell>
        </row>
        <row r="3514">
          <cell r="A3514">
            <v>8392</v>
          </cell>
          <cell r="B3514" t="str">
            <v>Equipos para monitoreo data center</v>
          </cell>
          <cell r="C3514" t="str">
            <v>u</v>
          </cell>
          <cell r="D3514">
            <v>1</v>
          </cell>
          <cell r="E3514">
            <v>3752.89</v>
          </cell>
        </row>
        <row r="3515">
          <cell r="A3515">
            <v>8393</v>
          </cell>
          <cell r="B3515" t="str">
            <v>Sensor integrador</v>
          </cell>
          <cell r="C3515" t="str">
            <v>u</v>
          </cell>
          <cell r="D3515">
            <v>1</v>
          </cell>
          <cell r="E3515">
            <v>465.58</v>
          </cell>
        </row>
        <row r="3516">
          <cell r="A3516">
            <v>8394</v>
          </cell>
          <cell r="B3516" t="str">
            <v>Consola de control incluye dos baterias</v>
          </cell>
          <cell r="C3516" t="str">
            <v>u</v>
          </cell>
          <cell r="D3516">
            <v>1</v>
          </cell>
          <cell r="E3516">
            <v>2620.5700000000002</v>
          </cell>
        </row>
        <row r="3517">
          <cell r="A3517">
            <v>8395</v>
          </cell>
          <cell r="B3517" t="str">
            <v>Campara 6"</v>
          </cell>
          <cell r="C3517" t="str">
            <v>u</v>
          </cell>
          <cell r="D3517">
            <v>1</v>
          </cell>
          <cell r="E3517">
            <v>149.61000000000001</v>
          </cell>
        </row>
        <row r="3518">
          <cell r="A3518">
            <v>8396</v>
          </cell>
          <cell r="B3518" t="str">
            <v>Pulsante de aborto</v>
          </cell>
          <cell r="C3518" t="str">
            <v>u</v>
          </cell>
          <cell r="D3518">
            <v>1</v>
          </cell>
          <cell r="E3518">
            <v>170</v>
          </cell>
        </row>
        <row r="3519">
          <cell r="A3519">
            <v>8397</v>
          </cell>
          <cell r="B3519" t="str">
            <v>Pulsante de descarga</v>
          </cell>
          <cell r="C3519" t="str">
            <v>u</v>
          </cell>
          <cell r="D3519">
            <v>1</v>
          </cell>
          <cell r="E3519">
            <v>216.63</v>
          </cell>
        </row>
        <row r="3520">
          <cell r="A3520">
            <v>8398</v>
          </cell>
          <cell r="B3520" t="str">
            <v xml:space="preserve">Detector ionico </v>
          </cell>
          <cell r="C3520" t="str">
            <v>u</v>
          </cell>
          <cell r="D3520">
            <v>1</v>
          </cell>
          <cell r="E3520">
            <v>150.76</v>
          </cell>
        </row>
        <row r="3521">
          <cell r="A3521">
            <v>8399</v>
          </cell>
          <cell r="B3521" t="str">
            <v>Cilindro FM200, 130lb</v>
          </cell>
          <cell r="C3521" t="str">
            <v>u</v>
          </cell>
          <cell r="D3521">
            <v>1</v>
          </cell>
          <cell r="E3521">
            <v>2212.6799999999998</v>
          </cell>
        </row>
        <row r="3522">
          <cell r="A3522">
            <v>8400</v>
          </cell>
          <cell r="B3522" t="str">
            <v>Valvula actuadora Manual</v>
          </cell>
          <cell r="C3522" t="str">
            <v>u</v>
          </cell>
          <cell r="D3522">
            <v>1</v>
          </cell>
          <cell r="E3522">
            <v>73.12</v>
          </cell>
        </row>
        <row r="3523">
          <cell r="A3523">
            <v>8401</v>
          </cell>
          <cell r="B3523" t="str">
            <v xml:space="preserve"> Valvula actuadora electrica</v>
          </cell>
          <cell r="C3523" t="str">
            <v>u</v>
          </cell>
          <cell r="D3523">
            <v>1</v>
          </cell>
          <cell r="E3523">
            <v>378.41</v>
          </cell>
        </row>
        <row r="3524">
          <cell r="A3524">
            <v>8402</v>
          </cell>
          <cell r="B3524" t="str">
            <v>Modulo auxiliar Relay (ARM-2)</v>
          </cell>
          <cell r="C3524" t="str">
            <v>u</v>
          </cell>
          <cell r="D3524">
            <v>1</v>
          </cell>
          <cell r="E3524">
            <v>154.97999999999999</v>
          </cell>
        </row>
        <row r="3525">
          <cell r="A3525">
            <v>8403</v>
          </cell>
          <cell r="B3525" t="str">
            <v>Estacion Selenoide Lock-Out Keyed LOS-1</v>
          </cell>
          <cell r="C3525" t="str">
            <v>u</v>
          </cell>
          <cell r="D3525">
            <v>1</v>
          </cell>
          <cell r="E3525">
            <v>134.52000000000001</v>
          </cell>
        </row>
        <row r="3526">
          <cell r="A3526">
            <v>8404</v>
          </cell>
          <cell r="B3526" t="str">
            <v xml:space="preserve"> Nozzle, 360 1/2 inch (15mm) Novec 1230 Fluid, Brass</v>
          </cell>
          <cell r="C3526" t="str">
            <v>u</v>
          </cell>
          <cell r="D3526">
            <v>1</v>
          </cell>
          <cell r="E3526">
            <v>98.7</v>
          </cell>
        </row>
        <row r="3527">
          <cell r="A3527">
            <v>8405</v>
          </cell>
          <cell r="B3527" t="str">
            <v xml:space="preserve"> Nozzle, 360 3/4 inch (19mm) Novec 1230 Fluid, Brass</v>
          </cell>
          <cell r="C3527" t="str">
            <v>u</v>
          </cell>
          <cell r="D3527">
            <v>1</v>
          </cell>
          <cell r="E3527">
            <v>104.6</v>
          </cell>
        </row>
        <row r="3528">
          <cell r="A3528">
            <v>8406</v>
          </cell>
          <cell r="B3528" t="str">
            <v xml:space="preserve"> Nozzle, 360 1 inch (25mm) Novec 1230 Fluid, Brass</v>
          </cell>
          <cell r="C3528" t="str">
            <v>u</v>
          </cell>
          <cell r="D3528">
            <v>1</v>
          </cell>
          <cell r="E3528">
            <v>105.52</v>
          </cell>
        </row>
        <row r="3529">
          <cell r="A3529">
            <v>8407</v>
          </cell>
          <cell r="B3529" t="str">
            <v>Caja  WP .BBK-1</v>
          </cell>
          <cell r="C3529" t="str">
            <v>u</v>
          </cell>
          <cell r="D3529">
            <v>1</v>
          </cell>
          <cell r="E3529">
            <v>42.25</v>
          </cell>
        </row>
        <row r="3530">
          <cell r="A3530">
            <v>8408</v>
          </cell>
          <cell r="B3530" t="str">
            <v>Agent FM200</v>
          </cell>
          <cell r="C3530" t="str">
            <v>u</v>
          </cell>
          <cell r="D3530">
            <v>1</v>
          </cell>
          <cell r="E3530">
            <v>31.6</v>
          </cell>
        </row>
        <row r="3531">
          <cell r="A3531">
            <v>8409</v>
          </cell>
          <cell r="B3531" t="str">
            <v xml:space="preserve">Tuberia negra de 1" </v>
          </cell>
          <cell r="C3531" t="str">
            <v>m</v>
          </cell>
          <cell r="D3531">
            <v>1</v>
          </cell>
          <cell r="E3531">
            <v>11.45</v>
          </cell>
        </row>
        <row r="3532">
          <cell r="A3532">
            <v>8410</v>
          </cell>
          <cell r="B3532" t="str">
            <v>Punto para boton de salida</v>
          </cell>
          <cell r="C3532" t="str">
            <v>pto</v>
          </cell>
          <cell r="D3532">
            <v>1</v>
          </cell>
          <cell r="E3532">
            <v>41.45</v>
          </cell>
        </row>
        <row r="3533">
          <cell r="A3533">
            <v>8411</v>
          </cell>
          <cell r="B3533" t="str">
            <v>Punto para lectora de proximidad</v>
          </cell>
          <cell r="C3533" t="str">
            <v>pto</v>
          </cell>
          <cell r="D3533">
            <v>1</v>
          </cell>
          <cell r="E3533">
            <v>37.549999999999997</v>
          </cell>
        </row>
        <row r="3534">
          <cell r="A3534">
            <v>8412</v>
          </cell>
          <cell r="B3534" t="str">
            <v xml:space="preserve">Agente novec </v>
          </cell>
          <cell r="C3534" t="str">
            <v>u</v>
          </cell>
          <cell r="D3534">
            <v>1</v>
          </cell>
          <cell r="E3534">
            <v>34.119999999999997</v>
          </cell>
        </row>
        <row r="3535">
          <cell r="A3535">
            <v>8413</v>
          </cell>
          <cell r="B3535" t="str">
            <v>Fuente de poder 24V 1A AC/DC</v>
          </cell>
          <cell r="C3535" t="str">
            <v>u</v>
          </cell>
          <cell r="D3535">
            <v>1</v>
          </cell>
          <cell r="E3535">
            <v>231.36</v>
          </cell>
        </row>
        <row r="3536">
          <cell r="A3536">
            <v>8414</v>
          </cell>
          <cell r="B3536" t="str">
            <v>Caja biometrica incluye computador y programas</v>
          </cell>
          <cell r="C3536" t="str">
            <v>u</v>
          </cell>
          <cell r="D3536">
            <v>1</v>
          </cell>
          <cell r="E3536">
            <v>2074.5</v>
          </cell>
        </row>
        <row r="3537">
          <cell r="A3537">
            <v>8415</v>
          </cell>
          <cell r="B3537" t="str">
            <v>Switch capa 2 10/100/1000 48puertos 4SFP LAN base imagen Incluye Transceiver SPF-10G</v>
          </cell>
          <cell r="C3537" t="str">
            <v>u</v>
          </cell>
          <cell r="D3537">
            <v>1</v>
          </cell>
          <cell r="E3537">
            <v>11027.47</v>
          </cell>
        </row>
        <row r="3538">
          <cell r="A3538">
            <v>8416</v>
          </cell>
          <cell r="B3538" t="str">
            <v>Switch capa 2 10/100/1000 24puertos 4SFP LAN base imagen Incluye Transceiver SPF-10G</v>
          </cell>
          <cell r="C3538" t="str">
            <v>u</v>
          </cell>
          <cell r="D3538">
            <v>1</v>
          </cell>
          <cell r="E3538">
            <v>7594.62</v>
          </cell>
        </row>
        <row r="3539">
          <cell r="A3539">
            <v>8417</v>
          </cell>
          <cell r="B3539" t="str">
            <v xml:space="preserve">Switch core 48 puertos   </v>
          </cell>
          <cell r="C3539" t="str">
            <v>u</v>
          </cell>
          <cell r="D3539">
            <v>1</v>
          </cell>
          <cell r="E3539">
            <v>53002.9</v>
          </cell>
        </row>
        <row r="3540">
          <cell r="A3540">
            <v>8418</v>
          </cell>
          <cell r="B3540" t="str">
            <v>Acces point 802,11 a/g/n con power inyector</v>
          </cell>
          <cell r="C3540" t="str">
            <v>u</v>
          </cell>
          <cell r="D3540">
            <v>1</v>
          </cell>
          <cell r="E3540">
            <v>1125.47</v>
          </cell>
        </row>
        <row r="3541">
          <cell r="A3541">
            <v>8419</v>
          </cell>
          <cell r="B3541" t="str">
            <v>DVR hibrido 4 canales 1 TB</v>
          </cell>
          <cell r="C3541" t="str">
            <v>u</v>
          </cell>
          <cell r="D3541">
            <v>1</v>
          </cell>
          <cell r="E3541">
            <v>861.82</v>
          </cell>
        </row>
        <row r="3542">
          <cell r="A3542">
            <v>8420</v>
          </cell>
          <cell r="B3542" t="str">
            <v>Central de seguridad de 8 zonas incluye teclado LCD</v>
          </cell>
          <cell r="C3542" t="str">
            <v>u</v>
          </cell>
          <cell r="D3542">
            <v>1</v>
          </cell>
          <cell r="E3542">
            <v>464.04</v>
          </cell>
        </row>
        <row r="3543">
          <cell r="A3543">
            <v>8421</v>
          </cell>
          <cell r="B3543" t="str">
            <v>Punto de CCTV</v>
          </cell>
          <cell r="C3543" t="str">
            <v>pto</v>
          </cell>
          <cell r="D3543">
            <v>1</v>
          </cell>
          <cell r="E3543">
            <v>91.59</v>
          </cell>
        </row>
        <row r="3544">
          <cell r="A3544">
            <v>8422</v>
          </cell>
          <cell r="B3544" t="str">
            <v>Parlante de sobreponer para uso exterior  20w RMS/40WPR</v>
          </cell>
          <cell r="C3544" t="str">
            <v>u</v>
          </cell>
          <cell r="D3544">
            <v>1</v>
          </cell>
          <cell r="E3544">
            <v>116.74</v>
          </cell>
        </row>
        <row r="3545">
          <cell r="A3545">
            <v>8423</v>
          </cell>
        </row>
        <row r="3546">
          <cell r="A3546">
            <v>8424</v>
          </cell>
        </row>
        <row r="3547">
          <cell r="A3547">
            <v>8425</v>
          </cell>
        </row>
        <row r="3548">
          <cell r="A3548">
            <v>8426</v>
          </cell>
        </row>
        <row r="3549">
          <cell r="A3549">
            <v>8427</v>
          </cell>
        </row>
        <row r="3550">
          <cell r="A3550">
            <v>8428</v>
          </cell>
        </row>
        <row r="3551">
          <cell r="A3551">
            <v>8429</v>
          </cell>
        </row>
        <row r="3552">
          <cell r="A3552">
            <v>8430</v>
          </cell>
        </row>
        <row r="3553">
          <cell r="A3553">
            <v>8431</v>
          </cell>
        </row>
        <row r="3566">
          <cell r="B3566" t="str">
            <v>INSTALACIONES MECANICAS Y DE GAS LICUADO</v>
          </cell>
        </row>
        <row r="3567">
          <cell r="A3567">
            <v>9001</v>
          </cell>
          <cell r="B3567" t="str">
            <v>Ascensor montaplatos 1/3HP-06/s-3ø</v>
          </cell>
          <cell r="C3567" t="str">
            <v>u</v>
          </cell>
          <cell r="D3567">
            <v>1</v>
          </cell>
          <cell r="E3567">
            <v>4897.12</v>
          </cell>
        </row>
        <row r="3568">
          <cell r="A3568">
            <v>9002</v>
          </cell>
          <cell r="B3568" t="str">
            <v>Ascensor de carga</v>
          </cell>
          <cell r="C3568" t="str">
            <v>u</v>
          </cell>
          <cell r="D3568">
            <v>1</v>
          </cell>
          <cell r="E3568">
            <v>91143.82</v>
          </cell>
        </row>
        <row r="3569">
          <cell r="A3569">
            <v>9003</v>
          </cell>
          <cell r="B3569" t="str">
            <v>Ablandador de agua manual acero inoxidable de 5 pies cúbicos de resina</v>
          </cell>
          <cell r="C3569" t="str">
            <v>u</v>
          </cell>
          <cell r="D3569">
            <v>1</v>
          </cell>
        </row>
        <row r="3570">
          <cell r="A3570">
            <v>9004</v>
          </cell>
          <cell r="B3570" t="str">
            <v>Ablandador de agua tipo dúplex de 120.000 granos</v>
          </cell>
          <cell r="C3570" t="str">
            <v>u</v>
          </cell>
          <cell r="D3570">
            <v>1</v>
          </cell>
        </row>
        <row r="3571">
          <cell r="A3571">
            <v>9005</v>
          </cell>
          <cell r="B3571" t="str">
            <v>Ablandador de agua tipo DUPLEX, de 150000 Granos AUTOM</v>
          </cell>
          <cell r="C3571" t="str">
            <v>u</v>
          </cell>
          <cell r="D3571">
            <v>1</v>
          </cell>
        </row>
        <row r="3572">
          <cell r="A3572">
            <v>9006</v>
          </cell>
          <cell r="B3572" t="str">
            <v>ACOPLE REDUCTOR. ASTM A197  1 1/4"x1/2", SCH 40</v>
          </cell>
          <cell r="C3572" t="str">
            <v>u</v>
          </cell>
          <cell r="D3572">
            <v>1</v>
          </cell>
          <cell r="E3572">
            <v>3.78</v>
          </cell>
        </row>
        <row r="3573">
          <cell r="A3573">
            <v>9007</v>
          </cell>
          <cell r="B3573" t="str">
            <v>ACOPLE REDUCTOR. ASTM A197 2x1 1/4", CLASS 150</v>
          </cell>
          <cell r="C3573" t="str">
            <v>u</v>
          </cell>
          <cell r="D3573">
            <v>1</v>
          </cell>
          <cell r="E3573">
            <v>4.42</v>
          </cell>
        </row>
        <row r="3574">
          <cell r="A3574">
            <v>9008</v>
          </cell>
          <cell r="B3574" t="str">
            <v>ACOPLE REDUCTOR. ASTM A197 2x1 1/2", CLASS 150</v>
          </cell>
          <cell r="C3574" t="str">
            <v>u</v>
          </cell>
          <cell r="D3574">
            <v>1</v>
          </cell>
          <cell r="E3574">
            <v>6.98</v>
          </cell>
        </row>
        <row r="3575">
          <cell r="A3575">
            <v>9009</v>
          </cell>
          <cell r="B3575" t="str">
            <v xml:space="preserve">ACOPLE. ASTM A197 1 1/4" SCH40			</v>
          </cell>
          <cell r="C3575" t="str">
            <v>u</v>
          </cell>
          <cell r="D3575">
            <v>1</v>
          </cell>
          <cell r="E3575">
            <v>6.34</v>
          </cell>
        </row>
        <row r="3576">
          <cell r="A3576">
            <v>9010</v>
          </cell>
          <cell r="B3576" t="str">
            <v>Aislamiento térmico para tubería ½" con cañuela y aluminio</v>
          </cell>
          <cell r="C3576" t="str">
            <v>m</v>
          </cell>
          <cell r="D3576">
            <v>1</v>
          </cell>
          <cell r="E3576">
            <v>14.54</v>
          </cell>
        </row>
        <row r="3577">
          <cell r="A3577">
            <v>9011</v>
          </cell>
          <cell r="B3577" t="str">
            <v>Aislamiento térmico para tubería ¾" con cañuela y aluminio</v>
          </cell>
          <cell r="C3577" t="str">
            <v>m</v>
          </cell>
          <cell r="D3577">
            <v>1</v>
          </cell>
          <cell r="E3577">
            <v>16.21</v>
          </cell>
        </row>
        <row r="3578">
          <cell r="A3578">
            <v>9012</v>
          </cell>
          <cell r="B3578" t="str">
            <v>Aislamiento térmico para tubería 1" con cañuela y aluminio</v>
          </cell>
          <cell r="C3578" t="str">
            <v>m</v>
          </cell>
          <cell r="D3578">
            <v>1</v>
          </cell>
          <cell r="E3578">
            <v>17.62</v>
          </cell>
        </row>
        <row r="3579">
          <cell r="A3579">
            <v>9013</v>
          </cell>
          <cell r="B3579" t="str">
            <v>Aislamiento térmico para tubería 1¼" con cañuela y aluminio</v>
          </cell>
          <cell r="C3579" t="str">
            <v>m</v>
          </cell>
          <cell r="D3579">
            <v>1</v>
          </cell>
          <cell r="E3579">
            <v>24.55</v>
          </cell>
        </row>
        <row r="3580">
          <cell r="A3580">
            <v>9014</v>
          </cell>
          <cell r="B3580" t="str">
            <v>Aislamiento térmico para tubería 1½" con cañuela y aluminio</v>
          </cell>
          <cell r="C3580" t="str">
            <v>m</v>
          </cell>
          <cell r="D3580">
            <v>1</v>
          </cell>
          <cell r="E3580">
            <v>27.76</v>
          </cell>
        </row>
        <row r="3581">
          <cell r="A3581">
            <v>9015</v>
          </cell>
          <cell r="B3581" t="str">
            <v>Aislamiento térmico para tubería 2" con cañuela y aluminio</v>
          </cell>
          <cell r="C3581" t="str">
            <v>m</v>
          </cell>
          <cell r="D3581">
            <v>1</v>
          </cell>
          <cell r="E3581">
            <v>31.6</v>
          </cell>
        </row>
        <row r="3582">
          <cell r="A3582">
            <v>9016</v>
          </cell>
          <cell r="B3582" t="str">
            <v>Aislamiento térmico para tubería 2½" con cañuela y aluminio</v>
          </cell>
          <cell r="C3582" t="str">
            <v>m</v>
          </cell>
          <cell r="D3582">
            <v>1</v>
          </cell>
          <cell r="E3582">
            <v>35.659999999999997</v>
          </cell>
        </row>
        <row r="3583">
          <cell r="A3583">
            <v>9017</v>
          </cell>
          <cell r="B3583" t="str">
            <v>Aislamiento térmico para tubería 3" con cañuela y aluminio</v>
          </cell>
          <cell r="C3583" t="str">
            <v>m</v>
          </cell>
          <cell r="D3583">
            <v>1</v>
          </cell>
        </row>
        <row r="3584">
          <cell r="A3584">
            <v>9018</v>
          </cell>
          <cell r="B3584" t="str">
            <v>Aislamiento térmico para tubería 4" con cañuela y aluminio</v>
          </cell>
          <cell r="C3584" t="str">
            <v>m</v>
          </cell>
          <cell r="D3584">
            <v>1</v>
          </cell>
        </row>
        <row r="3585">
          <cell r="A3585">
            <v>9019</v>
          </cell>
          <cell r="B3585" t="str">
            <v>Aislamiento tubería de 1 1/2" con foil aluminio</v>
          </cell>
          <cell r="C3585" t="str">
            <v>m</v>
          </cell>
          <cell r="D3585">
            <v>1</v>
          </cell>
        </row>
        <row r="3586">
          <cell r="A3586">
            <v>9020</v>
          </cell>
          <cell r="B3586" t="str">
            <v>Aislamiento tubería de 1" con foil aluminio</v>
          </cell>
          <cell r="C3586" t="str">
            <v>m</v>
          </cell>
          <cell r="D3586">
            <v>1</v>
          </cell>
        </row>
        <row r="3587">
          <cell r="A3587">
            <v>9021</v>
          </cell>
          <cell r="B3587" t="str">
            <v>Aislamiento tubería de 2" con foil aluminio</v>
          </cell>
          <cell r="C3587" t="str">
            <v>m</v>
          </cell>
          <cell r="D3587">
            <v>1</v>
          </cell>
        </row>
        <row r="3588">
          <cell r="A3588">
            <v>9022</v>
          </cell>
          <cell r="B3588" t="str">
            <v>Aislamiento tubería de 3" con foil aluminio</v>
          </cell>
          <cell r="C3588" t="str">
            <v>m</v>
          </cell>
          <cell r="D3588">
            <v>1</v>
          </cell>
        </row>
        <row r="3589">
          <cell r="A3589">
            <v>9023</v>
          </cell>
          <cell r="B3589" t="str">
            <v>Aislamiento tubería de 4" con foil aluminio</v>
          </cell>
          <cell r="C3589" t="str">
            <v>m</v>
          </cell>
          <cell r="D3589">
            <v>1</v>
          </cell>
        </row>
        <row r="3590">
          <cell r="A3590">
            <v>9024</v>
          </cell>
          <cell r="B3590" t="str">
            <v>Aislamiento tubería de 6" con foil aluminio</v>
          </cell>
          <cell r="C3590" t="str">
            <v>m</v>
          </cell>
          <cell r="D3590">
            <v>1</v>
          </cell>
        </row>
        <row r="3591">
          <cell r="A3591">
            <v>9025</v>
          </cell>
          <cell r="B3591" t="str">
            <v>Aislamiento tubería de 8" con foil aluminio</v>
          </cell>
          <cell r="C3591" t="str">
            <v>m</v>
          </cell>
          <cell r="D3591">
            <v>1</v>
          </cell>
        </row>
        <row r="3592">
          <cell r="A3592">
            <v>9026</v>
          </cell>
          <cell r="B3592" t="str">
            <v>Alimentación de combustible a caldera</v>
          </cell>
          <cell r="C3592" t="str">
            <v>u</v>
          </cell>
          <cell r="D3592">
            <v>1</v>
          </cell>
        </row>
        <row r="3593">
          <cell r="A3593">
            <v>9027</v>
          </cell>
          <cell r="B3593" t="str">
            <v>Alimentación de combustible a generador</v>
          </cell>
          <cell r="C3593" t="str">
            <v>u</v>
          </cell>
          <cell r="D3593">
            <v>1</v>
          </cell>
        </row>
        <row r="3594">
          <cell r="A3594">
            <v>9028</v>
          </cell>
          <cell r="B3594" t="str">
            <v>Alarma de área 1 gas</v>
          </cell>
          <cell r="C3594" t="str">
            <v>u</v>
          </cell>
          <cell r="D3594">
            <v>1</v>
          </cell>
          <cell r="E3594">
            <v>1247.49</v>
          </cell>
        </row>
        <row r="3595">
          <cell r="A3595">
            <v>9029</v>
          </cell>
          <cell r="B3595" t="str">
            <v>Alarma de zona tres gases</v>
          </cell>
          <cell r="C3595" t="str">
            <v>u</v>
          </cell>
          <cell r="D3595">
            <v>1</v>
          </cell>
          <cell r="E3595">
            <v>2569.7800000000002</v>
          </cell>
        </row>
        <row r="3596">
          <cell r="A3596">
            <v>9030</v>
          </cell>
          <cell r="B3596" t="str">
            <v>Alarma master 12 señales</v>
          </cell>
          <cell r="C3596" t="str">
            <v>u</v>
          </cell>
          <cell r="D3596">
            <v>1</v>
          </cell>
          <cell r="E3596">
            <v>3838.56</v>
          </cell>
        </row>
        <row r="3597">
          <cell r="A3597">
            <v>9031</v>
          </cell>
          <cell r="B3597" t="str">
            <v>Alarma de área 2 gases</v>
          </cell>
          <cell r="C3597" t="str">
            <v>u</v>
          </cell>
          <cell r="D3597">
            <v>1</v>
          </cell>
          <cell r="E3597">
            <v>2185.08</v>
          </cell>
        </row>
        <row r="3598">
          <cell r="A3598">
            <v>9032</v>
          </cell>
          <cell r="B3598" t="str">
            <v>Banco de condensado con T.V. termodinámica de 1/2"</v>
          </cell>
          <cell r="C3598" t="str">
            <v>u</v>
          </cell>
          <cell r="D3598">
            <v>1</v>
          </cell>
        </row>
        <row r="3599">
          <cell r="A3599">
            <v>9033</v>
          </cell>
          <cell r="B3599" t="str">
            <v>Banco de condensado con T.V.balde invertido de 3/4"</v>
          </cell>
          <cell r="C3599" t="str">
            <v>u</v>
          </cell>
          <cell r="D3599">
            <v>1</v>
          </cell>
        </row>
        <row r="3600">
          <cell r="A3600">
            <v>9034</v>
          </cell>
          <cell r="B3600" t="str">
            <v>Banco Distribuidor de vapor</v>
          </cell>
          <cell r="C3600" t="str">
            <v>u</v>
          </cell>
          <cell r="D3600">
            <v>1</v>
          </cell>
        </row>
        <row r="3601">
          <cell r="A3601">
            <v>9035</v>
          </cell>
          <cell r="B3601" t="str">
            <v>Banco reductor de presión lavandería</v>
          </cell>
          <cell r="C3601" t="str">
            <v>u</v>
          </cell>
          <cell r="D3601">
            <v>1</v>
          </cell>
        </row>
        <row r="3602">
          <cell r="A3602">
            <v>9036</v>
          </cell>
          <cell r="B3602" t="str">
            <v>Banco reductor de presión para Cocina ¾"</v>
          </cell>
          <cell r="C3602" t="str">
            <v>u</v>
          </cell>
          <cell r="D3602">
            <v>1</v>
          </cell>
        </row>
        <row r="3603">
          <cell r="A3603">
            <v>9037</v>
          </cell>
          <cell r="B3603" t="str">
            <v>Banco reductor de presión para Esterilización ½"</v>
          </cell>
          <cell r="C3603" t="str">
            <v>u</v>
          </cell>
          <cell r="D3603">
            <v>1</v>
          </cell>
        </row>
        <row r="3604">
          <cell r="A3604">
            <v>9038</v>
          </cell>
          <cell r="B3604" t="str">
            <v>Banco reductor de presión para TAC ¾"</v>
          </cell>
          <cell r="C3604" t="str">
            <v>u</v>
          </cell>
          <cell r="D3604">
            <v>1</v>
          </cell>
        </row>
        <row r="3605">
          <cell r="A3605">
            <v>9039</v>
          </cell>
          <cell r="B3605" t="str">
            <v>Banco reductor de presión piscina</v>
          </cell>
          <cell r="C3605" t="str">
            <v>u</v>
          </cell>
          <cell r="D3605">
            <v>1</v>
          </cell>
        </row>
        <row r="3606">
          <cell r="A3606">
            <v>9040</v>
          </cell>
          <cell r="B3606" t="str">
            <v>Banco reductor de presión tanque agua caliente</v>
          </cell>
          <cell r="C3606" t="str">
            <v>u</v>
          </cell>
          <cell r="D3606">
            <v>1</v>
          </cell>
        </row>
        <row r="3607">
          <cell r="A3607">
            <v>9041</v>
          </cell>
          <cell r="B3607" t="str">
            <v>Bomba 3 HP para Diesel 1 1/4 x 1 1/4</v>
          </cell>
          <cell r="C3607" t="str">
            <v>u</v>
          </cell>
          <cell r="D3607">
            <v>1</v>
          </cell>
        </row>
        <row r="3608">
          <cell r="A3608">
            <v>9042</v>
          </cell>
          <cell r="B3608" t="str">
            <v>Bomba de combustible</v>
          </cell>
          <cell r="C3608" t="str">
            <v>u</v>
          </cell>
          <cell r="D3608">
            <v>1</v>
          </cell>
        </row>
        <row r="3609">
          <cell r="A3609">
            <v>9043</v>
          </cell>
          <cell r="B3609" t="str">
            <v>Bomba dosificador de químicos</v>
          </cell>
          <cell r="C3609" t="str">
            <v>u</v>
          </cell>
          <cell r="D3609">
            <v>1</v>
          </cell>
        </row>
        <row r="3610">
          <cell r="A3610">
            <v>9044</v>
          </cell>
          <cell r="B3610" t="str">
            <v>Bomba dosificadora de químicos</v>
          </cell>
          <cell r="C3610" t="str">
            <v>u</v>
          </cell>
          <cell r="D3610">
            <v>1</v>
          </cell>
        </row>
        <row r="3611">
          <cell r="A3611">
            <v>9045</v>
          </cell>
          <cell r="B3611" t="str">
            <v xml:space="preserve">Bomba sistema alimentación </v>
          </cell>
          <cell r="C3611" t="str">
            <v>u</v>
          </cell>
          <cell r="D3611">
            <v>1</v>
          </cell>
        </row>
        <row r="3612">
          <cell r="A3612">
            <v>9046</v>
          </cell>
          <cell r="B3612" t="str">
            <v>Bombas de agua centrifuga 5HP de 2x2  con base</v>
          </cell>
          <cell r="C3612" t="str">
            <v>u</v>
          </cell>
          <cell r="D3612">
            <v>1</v>
          </cell>
        </row>
        <row r="3613">
          <cell r="A3613">
            <v>9047</v>
          </cell>
          <cell r="B3613" t="str">
            <v>Bombas multietapa vertical Evara para agua de caldera de 120 BHP a 125 psi 2x1 1/2 roscables con base</v>
          </cell>
          <cell r="C3613" t="str">
            <v>u</v>
          </cell>
          <cell r="D3613">
            <v>1</v>
          </cell>
        </row>
        <row r="3614">
          <cell r="A3614">
            <v>9048</v>
          </cell>
          <cell r="B3614" t="str">
            <v>Brida 3" HN ASME clase 800</v>
          </cell>
          <cell r="C3614" t="str">
            <v>u</v>
          </cell>
          <cell r="D3614">
            <v>1</v>
          </cell>
        </row>
        <row r="3615">
          <cell r="A3615">
            <v>9049</v>
          </cell>
          <cell r="B3615" t="str">
            <v>Bushing 2" HG (de bomba)</v>
          </cell>
          <cell r="C3615" t="str">
            <v>u</v>
          </cell>
          <cell r="D3615">
            <v>1</v>
          </cell>
        </row>
        <row r="3616">
          <cell r="A3616">
            <v>9050</v>
          </cell>
          <cell r="B3616" t="str">
            <v>Unión Gibault Asimétrica 200mm</v>
          </cell>
          <cell r="C3616" t="str">
            <v>u</v>
          </cell>
          <cell r="D3616">
            <v>1</v>
          </cell>
          <cell r="E3616">
            <v>93.54</v>
          </cell>
        </row>
        <row r="3617">
          <cell r="A3617">
            <v>9051</v>
          </cell>
          <cell r="B3617" t="str">
            <v>Unión Gibault  90mm</v>
          </cell>
          <cell r="C3617" t="str">
            <v>u</v>
          </cell>
          <cell r="D3617">
            <v>1</v>
          </cell>
          <cell r="E3617">
            <v>38.96</v>
          </cell>
        </row>
        <row r="3618">
          <cell r="A3618">
            <v>9052</v>
          </cell>
          <cell r="B3618" t="str">
            <v>Caldero para generador de agua caliente 25BHP</v>
          </cell>
          <cell r="C3618" t="str">
            <v>u</v>
          </cell>
          <cell r="D3618">
            <v>1</v>
          </cell>
          <cell r="E3618">
            <v>36249.629999999997</v>
          </cell>
        </row>
        <row r="3619">
          <cell r="A3619">
            <v>9053</v>
          </cell>
          <cell r="B3619" t="str">
            <v>Collarin de derivacion D=90mm x3/4"</v>
          </cell>
          <cell r="C3619" t="str">
            <v>u</v>
          </cell>
          <cell r="D3619">
            <v>1</v>
          </cell>
          <cell r="E3619">
            <v>6.59</v>
          </cell>
        </row>
        <row r="3620">
          <cell r="A3620">
            <v>9054</v>
          </cell>
          <cell r="B3620" t="str">
            <v>CAMPANA TIPO EMBUDO "Rebose", CLASS 150. Ø:50 MM (2")</v>
          </cell>
          <cell r="C3620" t="str">
            <v>u</v>
          </cell>
          <cell r="D3620">
            <v>1</v>
          </cell>
          <cell r="E3620">
            <v>332.22</v>
          </cell>
        </row>
        <row r="3621">
          <cell r="A3621">
            <v>9055</v>
          </cell>
          <cell r="B3621" t="str">
            <v>CAMPANA DE SUCCION ROSCADA 2", CLAS 150</v>
          </cell>
          <cell r="C3621" t="str">
            <v>u</v>
          </cell>
          <cell r="D3621">
            <v>1</v>
          </cell>
          <cell r="E3621">
            <v>285.57</v>
          </cell>
        </row>
        <row r="3622">
          <cell r="A3622">
            <v>9056</v>
          </cell>
          <cell r="B3622" t="str">
            <v>Chimenea HG %según caldera, longitud 6m, espesor 5mm</v>
          </cell>
          <cell r="C3622" t="str">
            <v>m</v>
          </cell>
          <cell r="D3622">
            <v>1</v>
          </cell>
        </row>
        <row r="3623">
          <cell r="A3623">
            <v>9057</v>
          </cell>
          <cell r="B3623" t="str">
            <v>Chimenea para caldero 3m desarrollo</v>
          </cell>
          <cell r="C3623" t="str">
            <v>m</v>
          </cell>
          <cell r="D3623">
            <v>1</v>
          </cell>
        </row>
        <row r="3624">
          <cell r="A3624">
            <v>9058</v>
          </cell>
          <cell r="B3624" t="str">
            <v>Codo de acero roscado 2" ASTM197 90° class 150</v>
          </cell>
          <cell r="C3624" t="str">
            <v>u</v>
          </cell>
          <cell r="D3624">
            <v>1</v>
          </cell>
          <cell r="E3624">
            <v>56.65</v>
          </cell>
        </row>
        <row r="3625">
          <cell r="A3625">
            <v>9059</v>
          </cell>
          <cell r="B3625" t="str">
            <v>Codo de acero roscado 2 1/2" ASTM197 90° class 150</v>
          </cell>
          <cell r="C3625" t="str">
            <v>u</v>
          </cell>
          <cell r="D3625">
            <v>1</v>
          </cell>
          <cell r="E3625">
            <v>95.12</v>
          </cell>
        </row>
        <row r="3626">
          <cell r="A3626">
            <v>9060</v>
          </cell>
          <cell r="B3626" t="str">
            <v>Codo de acero roscado 1 1/2" ASTM197 90° class 150</v>
          </cell>
          <cell r="C3626" t="str">
            <v>u</v>
          </cell>
          <cell r="D3626">
            <v>1</v>
          </cell>
          <cell r="E3626">
            <v>43.82</v>
          </cell>
        </row>
        <row r="3627">
          <cell r="A3627">
            <v>9061</v>
          </cell>
          <cell r="B3627" t="str">
            <v>Codo de acero roscado 1 1/4" ASTM197 90° class 150</v>
          </cell>
          <cell r="C3627" t="str">
            <v>u</v>
          </cell>
          <cell r="D3627">
            <v>1</v>
          </cell>
          <cell r="E3627">
            <v>18.18</v>
          </cell>
        </row>
        <row r="3628">
          <cell r="A3628">
            <v>9062</v>
          </cell>
          <cell r="B3628" t="str">
            <v>CODO ROSCADO ASTM A197, 45° 1 1/4", CLASS 150</v>
          </cell>
          <cell r="C3628" t="str">
            <v>u</v>
          </cell>
          <cell r="D3628">
            <v>1</v>
          </cell>
          <cell r="E3628">
            <v>31</v>
          </cell>
        </row>
        <row r="3629">
          <cell r="A3629">
            <v>9063</v>
          </cell>
          <cell r="B3629" t="str">
            <v>Codo 3"   hierro negro ced 40 con costura</v>
          </cell>
          <cell r="C3629" t="str">
            <v>u</v>
          </cell>
          <cell r="D3629">
            <v>1</v>
          </cell>
        </row>
        <row r="3630">
          <cell r="A3630">
            <v>9064</v>
          </cell>
          <cell r="B3630" t="str">
            <v>Codo 4"   hierro negro ced 40 con costura</v>
          </cell>
          <cell r="C3630" t="str">
            <v>u</v>
          </cell>
          <cell r="D3630">
            <v>1</v>
          </cell>
        </row>
        <row r="3631">
          <cell r="A3631">
            <v>9065</v>
          </cell>
          <cell r="B3631" t="str">
            <v>Codo 6"  hierro negro ced 40 con costura</v>
          </cell>
          <cell r="C3631" t="str">
            <v>u</v>
          </cell>
          <cell r="D3631">
            <v>1</v>
          </cell>
        </row>
        <row r="3632">
          <cell r="A3632">
            <v>9066</v>
          </cell>
          <cell r="B3632" t="str">
            <v>Codo 1" x 90 similar vitaulic style nº 10</v>
          </cell>
          <cell r="C3632" t="str">
            <v>u</v>
          </cell>
          <cell r="D3632">
            <v>1</v>
          </cell>
        </row>
        <row r="3633">
          <cell r="A3633">
            <v>9067</v>
          </cell>
          <cell r="B3633" t="str">
            <v>Codo 1 1/2" x 90 similar vitaulic style nº 10</v>
          </cell>
          <cell r="C3633" t="str">
            <v>u</v>
          </cell>
          <cell r="D3633">
            <v>1</v>
          </cell>
        </row>
        <row r="3634">
          <cell r="A3634">
            <v>9068</v>
          </cell>
          <cell r="B3634" t="str">
            <v>Codo 2" x 90 similar vitaulic style nº 10</v>
          </cell>
          <cell r="C3634" t="str">
            <v>u</v>
          </cell>
          <cell r="D3634">
            <v>1</v>
          </cell>
        </row>
        <row r="3635">
          <cell r="A3635">
            <v>9069</v>
          </cell>
          <cell r="B3635" t="str">
            <v>codo Ø 2 1/2" x 90  similar vitaulic style nº 10</v>
          </cell>
          <cell r="C3635" t="str">
            <v>u</v>
          </cell>
          <cell r="D3635">
            <v>1</v>
          </cell>
        </row>
        <row r="3636">
          <cell r="A3636">
            <v>9070</v>
          </cell>
          <cell r="B3636" t="str">
            <v>Codo 3" x 90    similar vitaulic style nº 10</v>
          </cell>
          <cell r="C3636" t="str">
            <v>u</v>
          </cell>
          <cell r="D3636">
            <v>1</v>
          </cell>
        </row>
        <row r="3637">
          <cell r="A3637">
            <v>9071</v>
          </cell>
          <cell r="B3637" t="str">
            <v>Codo 4" x 90   similar vitaulic style nº 10</v>
          </cell>
          <cell r="C3637" t="str">
            <v>u</v>
          </cell>
          <cell r="D3637">
            <v>1</v>
          </cell>
        </row>
        <row r="3638">
          <cell r="A3638">
            <v>9072</v>
          </cell>
          <cell r="B3638" t="str">
            <v>Codo 6" x 90 similar vitaulic style nº 10</v>
          </cell>
          <cell r="C3638" t="str">
            <v>u</v>
          </cell>
          <cell r="D3638">
            <v>1</v>
          </cell>
        </row>
        <row r="3639">
          <cell r="A3639">
            <v>9073</v>
          </cell>
          <cell r="B3639" t="str">
            <v xml:space="preserve">Similar vitaulic style nº 75 2 1/2" </v>
          </cell>
          <cell r="C3639" t="str">
            <v>u</v>
          </cell>
          <cell r="D3639">
            <v>1</v>
          </cell>
        </row>
        <row r="3640">
          <cell r="A3640">
            <v>9074</v>
          </cell>
          <cell r="B3640" t="str">
            <v>Similar vitaulic style nº 75 4"</v>
          </cell>
          <cell r="C3640" t="str">
            <v>u</v>
          </cell>
          <cell r="D3640">
            <v>1</v>
          </cell>
        </row>
        <row r="3641">
          <cell r="A3641">
            <v>9075</v>
          </cell>
          <cell r="B3641" t="str">
            <v>Similar vitaulic style nº 75 6"</v>
          </cell>
          <cell r="C3641" t="str">
            <v>u</v>
          </cell>
          <cell r="D3641">
            <v>1</v>
          </cell>
        </row>
        <row r="3642">
          <cell r="A3642">
            <v>9076</v>
          </cell>
          <cell r="B3642" t="str">
            <v>Similar vitaulic style nº 75 8"</v>
          </cell>
          <cell r="C3642" t="str">
            <v>u</v>
          </cell>
          <cell r="D3642">
            <v>1</v>
          </cell>
        </row>
        <row r="3643">
          <cell r="A3643">
            <v>9077</v>
          </cell>
          <cell r="B3643" t="str">
            <v>Similar vitaulic style nº75 3"</v>
          </cell>
          <cell r="C3643" t="str">
            <v>u</v>
          </cell>
          <cell r="D3643">
            <v>1</v>
          </cell>
        </row>
        <row r="3644">
          <cell r="A3644">
            <v>9078</v>
          </cell>
          <cell r="B3644" t="str">
            <v>Pulsador de pánico instalado</v>
          </cell>
          <cell r="C3644" t="str">
            <v>u</v>
          </cell>
          <cell r="D3644">
            <v>1</v>
          </cell>
          <cell r="E3644">
            <v>54.49</v>
          </cell>
        </row>
        <row r="3645">
          <cell r="A3645">
            <v>9079</v>
          </cell>
          <cell r="B3645" t="str">
            <v>pulsador de salida</v>
          </cell>
          <cell r="C3645" t="str">
            <v>u</v>
          </cell>
          <cell r="D3645">
            <v>1</v>
          </cell>
          <cell r="E3645">
            <v>47.7</v>
          </cell>
        </row>
        <row r="3646">
          <cell r="A3646">
            <v>9080</v>
          </cell>
          <cell r="D3646">
            <v>1</v>
          </cell>
        </row>
        <row r="3647">
          <cell r="A3647">
            <v>9081</v>
          </cell>
          <cell r="B3647" t="str">
            <v>Codo HN 1/2" ced 40 sin costura</v>
          </cell>
          <cell r="C3647" t="str">
            <v>u</v>
          </cell>
          <cell r="D3647">
            <v>1</v>
          </cell>
        </row>
        <row r="3648">
          <cell r="A3648">
            <v>9082</v>
          </cell>
          <cell r="B3648" t="str">
            <v>Codo HN 3/4" ced 40 sin costura</v>
          </cell>
          <cell r="C3648" t="str">
            <v>u</v>
          </cell>
          <cell r="D3648">
            <v>1</v>
          </cell>
        </row>
        <row r="3649">
          <cell r="A3649">
            <v>9083</v>
          </cell>
          <cell r="B3649" t="str">
            <v xml:space="preserve">Codo HN 1" ced 40 sin costura </v>
          </cell>
          <cell r="C3649" t="str">
            <v>u</v>
          </cell>
          <cell r="D3649">
            <v>1</v>
          </cell>
        </row>
        <row r="3650">
          <cell r="A3650">
            <v>9084</v>
          </cell>
          <cell r="B3650" t="str">
            <v>Codo HN 1 1/4 ced 40 sin costura</v>
          </cell>
          <cell r="C3650" t="str">
            <v>u</v>
          </cell>
          <cell r="D3650">
            <v>1</v>
          </cell>
        </row>
        <row r="3651">
          <cell r="A3651">
            <v>9085</v>
          </cell>
          <cell r="B3651" t="str">
            <v>Codo HN 1 1/2" ced 40 sin costura</v>
          </cell>
          <cell r="C3651" t="str">
            <v>u</v>
          </cell>
          <cell r="D3651">
            <v>1</v>
          </cell>
        </row>
        <row r="3652">
          <cell r="A3652">
            <v>9086</v>
          </cell>
          <cell r="B3652" t="str">
            <v>Codo HN 2" ced 40 sin costura</v>
          </cell>
          <cell r="C3652" t="str">
            <v>u</v>
          </cell>
          <cell r="D3652">
            <v>1</v>
          </cell>
        </row>
        <row r="3653">
          <cell r="A3653">
            <v>9087</v>
          </cell>
          <cell r="B3653" t="str">
            <v xml:space="preserve">Codo HN 2 1/2" ced 40 sin costura </v>
          </cell>
          <cell r="C3653" t="str">
            <v>u</v>
          </cell>
          <cell r="D3653">
            <v>1</v>
          </cell>
        </row>
        <row r="3654">
          <cell r="A3654">
            <v>9088</v>
          </cell>
          <cell r="B3654" t="str">
            <v>Codo HN  3" ced 40 sin costura</v>
          </cell>
          <cell r="C3654" t="str">
            <v>u</v>
          </cell>
          <cell r="D3654">
            <v>1</v>
          </cell>
        </row>
        <row r="3655">
          <cell r="A3655">
            <v>9089</v>
          </cell>
          <cell r="B3655" t="str">
            <v>Distribuidor de vapor diámetro 0.5m x 2.0m aislado y trampa de condensado con bypass</v>
          </cell>
          <cell r="C3655" t="str">
            <v>u</v>
          </cell>
          <cell r="D3655">
            <v>1</v>
          </cell>
        </row>
        <row r="3656">
          <cell r="A3656">
            <v>9090</v>
          </cell>
          <cell r="B3656" t="str">
            <v>Distribuidor de Vapor y ACCESORIOS</v>
          </cell>
          <cell r="C3656" t="str">
            <v>u</v>
          </cell>
          <cell r="D3656">
            <v>1</v>
          </cell>
        </row>
        <row r="3657">
          <cell r="A3657">
            <v>9091</v>
          </cell>
          <cell r="B3657" t="str">
            <v xml:space="preserve">Distribuidor para GLP de HN diámetro 0.3m x 0.7m </v>
          </cell>
          <cell r="C3657" t="str">
            <v>u</v>
          </cell>
          <cell r="D3657">
            <v>1</v>
          </cell>
        </row>
        <row r="3658">
          <cell r="A3658">
            <v>9092</v>
          </cell>
          <cell r="B3658" t="str">
            <v>Distribuidor para vapor: Tubería acero negro Diam 8” Cedula 40.</v>
          </cell>
          <cell r="C3658" t="str">
            <v>u</v>
          </cell>
          <cell r="D3658">
            <v>1</v>
          </cell>
        </row>
        <row r="3659">
          <cell r="A3659">
            <v>9093</v>
          </cell>
          <cell r="B3659" t="str">
            <v>Dosificador de químicos, incluido bomba</v>
          </cell>
          <cell r="C3659" t="str">
            <v>u</v>
          </cell>
          <cell r="D3659">
            <v>1</v>
          </cell>
        </row>
        <row r="3660">
          <cell r="A3660">
            <v>9094</v>
          </cell>
          <cell r="B3660" t="str">
            <v>Drenaje condensado trampa flotador; diam 2"</v>
          </cell>
          <cell r="C3660" t="str">
            <v>u</v>
          </cell>
          <cell r="D3660">
            <v>1</v>
          </cell>
        </row>
        <row r="3661">
          <cell r="A3661">
            <v>9095</v>
          </cell>
          <cell r="B3661" t="str">
            <v>Drenaje condensado trampa termodinámica, diam ½"</v>
          </cell>
          <cell r="C3661" t="str">
            <v>u</v>
          </cell>
          <cell r="D3661">
            <v>1</v>
          </cell>
        </row>
        <row r="3662">
          <cell r="A3662">
            <v>9096</v>
          </cell>
          <cell r="B3662" t="str">
            <v xml:space="preserve">Estación Reductora de Presión Dietética, diam 1½" </v>
          </cell>
          <cell r="C3662" t="str">
            <v>u</v>
          </cell>
          <cell r="D3662">
            <v>1</v>
          </cell>
        </row>
        <row r="3663">
          <cell r="A3663">
            <v>9097</v>
          </cell>
          <cell r="B3663" t="str">
            <v xml:space="preserve">Estación Reductora de Presión Esterilización, diam 1½" </v>
          </cell>
          <cell r="C3663" t="str">
            <v>u</v>
          </cell>
          <cell r="D3663">
            <v>1</v>
          </cell>
        </row>
        <row r="3664">
          <cell r="A3664">
            <v>9098</v>
          </cell>
          <cell r="B3664" t="str">
            <v xml:space="preserve">Estación Reductora de Presión TAC diam 2" </v>
          </cell>
          <cell r="C3664" t="str">
            <v>u</v>
          </cell>
          <cell r="D3664">
            <v>1</v>
          </cell>
        </row>
        <row r="3665">
          <cell r="A3665">
            <v>9099</v>
          </cell>
          <cell r="B3665" t="str">
            <v>Filtro de combustible de 1 1/4"</v>
          </cell>
          <cell r="C3665" t="str">
            <v>u</v>
          </cell>
          <cell r="D3665">
            <v>1</v>
          </cell>
        </row>
        <row r="3666">
          <cell r="A3666">
            <v>9100</v>
          </cell>
          <cell r="B3666" t="str">
            <v>Filtro de combustible de 1/2"</v>
          </cell>
          <cell r="C3666" t="str">
            <v>u</v>
          </cell>
          <cell r="D3666">
            <v>1</v>
          </cell>
        </row>
        <row r="3667">
          <cell r="A3667">
            <v>9101</v>
          </cell>
          <cell r="B3667" t="str">
            <v>Filtro para agua tipo Y 3/4" HN roscable</v>
          </cell>
          <cell r="C3667" t="str">
            <v>u</v>
          </cell>
          <cell r="D3667">
            <v>1</v>
          </cell>
          <cell r="E3667">
            <v>110.06</v>
          </cell>
        </row>
        <row r="3668">
          <cell r="A3668">
            <v>9102</v>
          </cell>
          <cell r="B3668" t="str">
            <v>Filtro para solenoide tipo Y 1" HN roscable</v>
          </cell>
          <cell r="C3668" t="str">
            <v>u</v>
          </cell>
          <cell r="D3668">
            <v>1</v>
          </cell>
        </row>
        <row r="3669">
          <cell r="A3669">
            <v>9103</v>
          </cell>
          <cell r="B3669" t="str">
            <v>Filtro para vapor 1 1/4"</v>
          </cell>
          <cell r="C3669" t="str">
            <v>u</v>
          </cell>
          <cell r="D3669">
            <v>1</v>
          </cell>
        </row>
        <row r="3670">
          <cell r="A3670">
            <v>9104</v>
          </cell>
          <cell r="B3670" t="str">
            <v>Filtro para vapor 1¼"</v>
          </cell>
          <cell r="C3670" t="str">
            <v>u</v>
          </cell>
          <cell r="D3670">
            <v>1</v>
          </cell>
        </row>
        <row r="3671">
          <cell r="A3671">
            <v>9105</v>
          </cell>
          <cell r="B3671" t="str">
            <v>Filtro tipo Y, bronce, 3/4", 150 psi</v>
          </cell>
          <cell r="C3671" t="str">
            <v>u</v>
          </cell>
          <cell r="D3671">
            <v>1</v>
          </cell>
        </row>
        <row r="3672">
          <cell r="A3672">
            <v>9106</v>
          </cell>
          <cell r="B3672" t="str">
            <v>Flow switch Sensor de flujo</v>
          </cell>
          <cell r="C3672" t="str">
            <v>u</v>
          </cell>
          <cell r="D3672">
            <v>1</v>
          </cell>
        </row>
        <row r="3673">
          <cell r="A3673">
            <v>9107</v>
          </cell>
          <cell r="B3673" t="str">
            <v>Junta mecanica 4" Class 150</v>
          </cell>
          <cell r="C3673" t="str">
            <v>u</v>
          </cell>
          <cell r="D3673">
            <v>1</v>
          </cell>
          <cell r="E3673">
            <v>52.32</v>
          </cell>
        </row>
        <row r="3674">
          <cell r="A3674">
            <v>9108</v>
          </cell>
          <cell r="B3674" t="str">
            <v>Junta bridada HN, para soldar, 1 1/4", c/pernos y empaques.</v>
          </cell>
          <cell r="C3674" t="str">
            <v>u</v>
          </cell>
          <cell r="D3674">
            <v>1</v>
          </cell>
        </row>
        <row r="3675">
          <cell r="A3675">
            <v>9109</v>
          </cell>
          <cell r="B3675" t="str">
            <v>Junta bridada HN, para soldar, 3/4", c/pernos y empaques.</v>
          </cell>
          <cell r="C3675" t="str">
            <v>u</v>
          </cell>
          <cell r="D3675">
            <v>1</v>
          </cell>
        </row>
        <row r="3676">
          <cell r="A3676">
            <v>9110</v>
          </cell>
          <cell r="B3676" t="str">
            <v>Junta de dilatación térmica ½"x12"</v>
          </cell>
          <cell r="C3676" t="str">
            <v>u</v>
          </cell>
          <cell r="D3676">
            <v>1</v>
          </cell>
        </row>
        <row r="3677">
          <cell r="A3677">
            <v>9111</v>
          </cell>
          <cell r="B3677" t="str">
            <v>Junta de dilatación térmica 1"x12"</v>
          </cell>
          <cell r="C3677" t="str">
            <v>u</v>
          </cell>
          <cell r="D3677">
            <v>1</v>
          </cell>
        </row>
        <row r="3678">
          <cell r="A3678">
            <v>9112</v>
          </cell>
          <cell r="B3678" t="str">
            <v>Junta de dilatación térmica 1¼"x12"</v>
          </cell>
          <cell r="C3678" t="str">
            <v>u</v>
          </cell>
          <cell r="D3678">
            <v>1</v>
          </cell>
        </row>
        <row r="3679">
          <cell r="A3679">
            <v>9113</v>
          </cell>
          <cell r="B3679" t="str">
            <v>Junta de expansión flexible 2"</v>
          </cell>
          <cell r="C3679" t="str">
            <v>u</v>
          </cell>
          <cell r="D3679">
            <v>1</v>
          </cell>
          <cell r="E3679">
            <v>180.91</v>
          </cell>
        </row>
        <row r="3680">
          <cell r="A3680">
            <v>9114</v>
          </cell>
          <cell r="B3680" t="str">
            <v>Junta de expansión para vapor ½"</v>
          </cell>
          <cell r="C3680" t="str">
            <v>u</v>
          </cell>
          <cell r="D3680">
            <v>1</v>
          </cell>
        </row>
        <row r="3681">
          <cell r="A3681">
            <v>9115</v>
          </cell>
          <cell r="B3681" t="str">
            <v>Junta de expansión para vapor ¾"</v>
          </cell>
          <cell r="C3681" t="str">
            <v>u</v>
          </cell>
          <cell r="D3681">
            <v>1</v>
          </cell>
        </row>
        <row r="3682">
          <cell r="A3682">
            <v>9116</v>
          </cell>
          <cell r="B3682" t="str">
            <v>Junta de expansión para vapor 1"</v>
          </cell>
          <cell r="C3682" t="str">
            <v>u</v>
          </cell>
          <cell r="D3682">
            <v>1</v>
          </cell>
        </row>
        <row r="3683">
          <cell r="A3683">
            <v>9117</v>
          </cell>
          <cell r="B3683" t="str">
            <v>Junta de expansión para vapor 2"</v>
          </cell>
          <cell r="C3683" t="str">
            <v>u</v>
          </cell>
          <cell r="D3683">
            <v>1</v>
          </cell>
        </row>
        <row r="3684">
          <cell r="A3684">
            <v>9118</v>
          </cell>
          <cell r="B3684" t="str">
            <v>Junta de expansión para vapor de 1 1/2'</v>
          </cell>
          <cell r="C3684" t="str">
            <v>u</v>
          </cell>
          <cell r="D3684">
            <v>1</v>
          </cell>
        </row>
        <row r="3685">
          <cell r="A3685">
            <v>9119</v>
          </cell>
          <cell r="B3685" t="str">
            <v>Junta de expansión para vapor de 1 1/4"</v>
          </cell>
          <cell r="C3685" t="str">
            <v>u</v>
          </cell>
          <cell r="D3685">
            <v>1</v>
          </cell>
        </row>
        <row r="3686">
          <cell r="A3686">
            <v>9120</v>
          </cell>
          <cell r="B3686" t="str">
            <v>Junta de expansión para vapor de 1/4'</v>
          </cell>
          <cell r="C3686" t="str">
            <v>u</v>
          </cell>
          <cell r="D3686">
            <v>1</v>
          </cell>
        </row>
        <row r="3687">
          <cell r="A3687">
            <v>9121</v>
          </cell>
          <cell r="B3687" t="str">
            <v>Lana de vidrio 1" espesor</v>
          </cell>
          <cell r="C3687" t="str">
            <v>u</v>
          </cell>
          <cell r="D3687">
            <v>1</v>
          </cell>
          <cell r="E3687">
            <v>10.86</v>
          </cell>
        </row>
        <row r="3688">
          <cell r="A3688">
            <v>9122</v>
          </cell>
          <cell r="B3688" t="str">
            <v xml:space="preserve">Lavadora de ropa capacidad 100 libras </v>
          </cell>
          <cell r="C3688" t="str">
            <v>u</v>
          </cell>
          <cell r="D3688">
            <v>1</v>
          </cell>
        </row>
        <row r="3689">
          <cell r="A3689">
            <v>9123</v>
          </cell>
          <cell r="B3689" t="str">
            <v>Manguera 1/4 para GLP</v>
          </cell>
          <cell r="C3689" t="str">
            <v xml:space="preserve">m </v>
          </cell>
          <cell r="D3689">
            <v>1</v>
          </cell>
        </row>
        <row r="3690">
          <cell r="A3690">
            <v>9124</v>
          </cell>
          <cell r="B3690" t="str">
            <v>Manguera de alta presión, 1 1/4" x 80 cm, a/fijos 1", c/adaptadores</v>
          </cell>
          <cell r="C3690" t="str">
            <v>u</v>
          </cell>
          <cell r="D3690">
            <v>1</v>
          </cell>
        </row>
        <row r="3691">
          <cell r="A3691">
            <v>9125</v>
          </cell>
          <cell r="B3691" t="str">
            <v>Manguera de alta presión, 3/4" x 60 cm, a/fijos 3/4", c/adaptadores</v>
          </cell>
          <cell r="C3691" t="str">
            <v>u</v>
          </cell>
          <cell r="D3691">
            <v>1</v>
          </cell>
        </row>
        <row r="3692">
          <cell r="A3692">
            <v>9126</v>
          </cell>
          <cell r="C3692" t="str">
            <v xml:space="preserve">m </v>
          </cell>
          <cell r="D3692">
            <v>1</v>
          </cell>
        </row>
        <row r="3693">
          <cell r="A3693">
            <v>9127</v>
          </cell>
          <cell r="B3693" t="str">
            <v>Manómetro agua 0-100 psi 1/4 npt con acoples a 2"</v>
          </cell>
          <cell r="C3693" t="str">
            <v>u</v>
          </cell>
          <cell r="D3693">
            <v>1</v>
          </cell>
        </row>
        <row r="3694">
          <cell r="A3694">
            <v>9128</v>
          </cell>
          <cell r="B3694" t="str">
            <v>Manómetro con glicerina, acero inoxidable, toma 1/4" 0-60 " WC</v>
          </cell>
          <cell r="C3694" t="str">
            <v>u</v>
          </cell>
          <cell r="D3694">
            <v>1</v>
          </cell>
        </row>
        <row r="3695">
          <cell r="A3695">
            <v>9129</v>
          </cell>
          <cell r="B3695" t="str">
            <v>MANOMETRO 3" 0-60PSI, BAR (OTROS ACCES. PARA LA INSTALACIÓN).</v>
          </cell>
          <cell r="C3695" t="str">
            <v>u</v>
          </cell>
          <cell r="D3695">
            <v>1</v>
          </cell>
          <cell r="E3695">
            <v>73.19</v>
          </cell>
        </row>
        <row r="3696">
          <cell r="A3696">
            <v>9130</v>
          </cell>
          <cell r="B3696" t="str">
            <v>MANOMETRO 3" 0-90PSI, BAR (OTROS ACCES. PARA LA INSTALACIÓN).</v>
          </cell>
          <cell r="C3696" t="str">
            <v>u</v>
          </cell>
          <cell r="D3696">
            <v>1</v>
          </cell>
          <cell r="E3696">
            <v>73.19</v>
          </cell>
        </row>
        <row r="3697">
          <cell r="A3697">
            <v>9131</v>
          </cell>
          <cell r="B3697" t="str">
            <v>Manómetro para combustible 0-10 1/4 npt</v>
          </cell>
          <cell r="C3697" t="str">
            <v>u</v>
          </cell>
          <cell r="D3697">
            <v>1</v>
          </cell>
        </row>
        <row r="3698">
          <cell r="A3698">
            <v>9132</v>
          </cell>
          <cell r="B3698" t="str">
            <v>Matriz de cobre de 3/8"</v>
          </cell>
          <cell r="C3698" t="str">
            <v xml:space="preserve">m </v>
          </cell>
          <cell r="D3698">
            <v>1</v>
          </cell>
        </row>
        <row r="3699">
          <cell r="A3699">
            <v>9133</v>
          </cell>
          <cell r="B3699" t="str">
            <v>Medidor de combustible</v>
          </cell>
          <cell r="C3699" t="str">
            <v>u</v>
          </cell>
          <cell r="D3699">
            <v>1</v>
          </cell>
        </row>
        <row r="3700">
          <cell r="A3700">
            <v>9134</v>
          </cell>
          <cell r="B3700" t="str">
            <v>Módulo de Agua de Alimentación  G5T de 5 HP</v>
          </cell>
          <cell r="C3700" t="str">
            <v>u</v>
          </cell>
          <cell r="D3700">
            <v>1</v>
          </cell>
        </row>
        <row r="3701">
          <cell r="A3701">
            <v>9135</v>
          </cell>
          <cell r="B3701" t="str">
            <v>Módulo de Transferencia de combustible desde el tanque de recepcion al tanque de uso diario</v>
          </cell>
          <cell r="C3701" t="str">
            <v>u</v>
          </cell>
          <cell r="D3701">
            <v>1</v>
          </cell>
        </row>
        <row r="3702">
          <cell r="A3702">
            <v>9136</v>
          </cell>
          <cell r="B3702" t="str">
            <v>Montaje Controles y Varios</v>
          </cell>
          <cell r="C3702" t="str">
            <v>u</v>
          </cell>
          <cell r="D3702">
            <v>1</v>
          </cell>
        </row>
        <row r="3703">
          <cell r="A3703">
            <v>9137</v>
          </cell>
          <cell r="B3703" t="str">
            <v>NIPLE ROSCADAO DE ACERO 2", SCH 40, L= 0.15 m</v>
          </cell>
          <cell r="C3703" t="str">
            <v>u</v>
          </cell>
          <cell r="D3703">
            <v>1</v>
          </cell>
          <cell r="E3703">
            <v>43.93</v>
          </cell>
        </row>
        <row r="3704">
          <cell r="A3704">
            <v>9138</v>
          </cell>
          <cell r="B3704" t="str">
            <v>NIPLE ROSCADO DE ACERO 1/2", SCH 40, L= 0.05 m</v>
          </cell>
          <cell r="C3704" t="str">
            <v>u</v>
          </cell>
          <cell r="D3704">
            <v>1</v>
          </cell>
          <cell r="E3704">
            <v>19.559999999999999</v>
          </cell>
        </row>
        <row r="3705">
          <cell r="A3705">
            <v>9139</v>
          </cell>
          <cell r="B3705" t="str">
            <v>NIPLE ROSCADAO DE ACERO 1 1/2", SCH 40, L= 0.15 m</v>
          </cell>
          <cell r="C3705" t="str">
            <v>u</v>
          </cell>
          <cell r="D3705">
            <v>1</v>
          </cell>
          <cell r="E3705">
            <v>29.82</v>
          </cell>
        </row>
        <row r="3706">
          <cell r="A3706">
            <v>9140</v>
          </cell>
          <cell r="B3706" t="str">
            <v>NIPLE ROSCADAO DE ACERO 1 1/4", SCH 40, L= 0.15 m</v>
          </cell>
          <cell r="C3706" t="str">
            <v>u</v>
          </cell>
          <cell r="D3706">
            <v>1</v>
          </cell>
          <cell r="E3706">
            <v>28.54</v>
          </cell>
        </row>
        <row r="3707">
          <cell r="A3707">
            <v>9141</v>
          </cell>
          <cell r="B3707" t="str">
            <v>NIPLE DE ACERO ROSCADO 1/2" SCH40 L= 0.15m</v>
          </cell>
          <cell r="C3707" t="str">
            <v>u</v>
          </cell>
          <cell r="D3707">
            <v>1</v>
          </cell>
          <cell r="E3707">
            <v>22.13</v>
          </cell>
        </row>
        <row r="3708">
          <cell r="A3708">
            <v>9142</v>
          </cell>
          <cell r="B3708" t="str">
            <v>NIPLE DE ACERO ROSCADO 1 1/4" SCH40 L= 0.80m</v>
          </cell>
          <cell r="C3708" t="str">
            <v>u</v>
          </cell>
          <cell r="D3708">
            <v>1</v>
          </cell>
          <cell r="E3708">
            <v>32.39</v>
          </cell>
        </row>
        <row r="3709">
          <cell r="A3709">
            <v>9143</v>
          </cell>
          <cell r="C3709" t="str">
            <v>u</v>
          </cell>
          <cell r="D3709">
            <v>1</v>
          </cell>
        </row>
        <row r="3710">
          <cell r="A3710">
            <v>9144</v>
          </cell>
          <cell r="B3710" t="str">
            <v>Reducción 2 ½" x 1½"   similar vitaulic style nº 50</v>
          </cell>
          <cell r="C3710" t="str">
            <v>u</v>
          </cell>
          <cell r="D3710">
            <v>1</v>
          </cell>
        </row>
        <row r="3711">
          <cell r="A3711">
            <v>9145</v>
          </cell>
          <cell r="B3711" t="str">
            <v>Reducción 2 ½" x 1½"  hierro negro ced 40 con costura</v>
          </cell>
          <cell r="C3711" t="str">
            <v>u</v>
          </cell>
          <cell r="D3711">
            <v>1</v>
          </cell>
        </row>
        <row r="3712">
          <cell r="A3712">
            <v>9146</v>
          </cell>
          <cell r="B3712" t="str">
            <v>Reducción  8" x 4"  hierro negro ced 40 con costura</v>
          </cell>
          <cell r="C3712" t="str">
            <v>u</v>
          </cell>
          <cell r="D3712">
            <v>1</v>
          </cell>
        </row>
        <row r="3713">
          <cell r="A3713">
            <v>9147</v>
          </cell>
          <cell r="B3713" t="str">
            <v>Reducción  8" x 6"  hierro negro ced 40 con costura</v>
          </cell>
          <cell r="C3713" t="str">
            <v>u</v>
          </cell>
          <cell r="D3713">
            <v>1</v>
          </cell>
        </row>
        <row r="3714">
          <cell r="A3714">
            <v>9148</v>
          </cell>
          <cell r="B3714" t="str">
            <v xml:space="preserve">Reducción 1 1/4" x 1" </v>
          </cell>
          <cell r="C3714" t="str">
            <v>u</v>
          </cell>
          <cell r="D3714">
            <v>1</v>
          </cell>
        </row>
        <row r="3715">
          <cell r="A3715">
            <v>9149</v>
          </cell>
          <cell r="B3715" t="str">
            <v>Reducción 1 1/4" x 1" hierro negro ced 40 con costura</v>
          </cell>
          <cell r="C3715" t="str">
            <v>u</v>
          </cell>
          <cell r="D3715">
            <v>1</v>
          </cell>
        </row>
        <row r="3716">
          <cell r="A3716">
            <v>9150</v>
          </cell>
          <cell r="B3716" t="str">
            <v xml:space="preserve">Reducción 2" x 1 1/2" </v>
          </cell>
          <cell r="C3716" t="str">
            <v>u</v>
          </cell>
          <cell r="D3716">
            <v>1</v>
          </cell>
        </row>
        <row r="3717">
          <cell r="A3717">
            <v>9151</v>
          </cell>
          <cell r="B3717" t="str">
            <v>Reducción 2" x 1 1/2"  hierro negro ced 40 con costura</v>
          </cell>
          <cell r="C3717" t="str">
            <v>u</v>
          </cell>
          <cell r="D3717">
            <v>1</v>
          </cell>
        </row>
        <row r="3718">
          <cell r="A3718">
            <v>9152</v>
          </cell>
          <cell r="B3718" t="str">
            <v xml:space="preserve">Reducción 2" x 1" </v>
          </cell>
          <cell r="C3718" t="str">
            <v>u</v>
          </cell>
          <cell r="D3718">
            <v>1</v>
          </cell>
        </row>
        <row r="3719">
          <cell r="A3719">
            <v>9153</v>
          </cell>
          <cell r="B3719" t="str">
            <v>Reducción 2" x 1"  hierro negro ced 40 con costura</v>
          </cell>
          <cell r="C3719" t="str">
            <v>u</v>
          </cell>
          <cell r="D3719">
            <v>1</v>
          </cell>
        </row>
        <row r="3720">
          <cell r="A3720">
            <v>9154</v>
          </cell>
          <cell r="B3720" t="str">
            <v xml:space="preserve">Reducción 3" x 2 1/2"  hierro negro ced 40 con costura </v>
          </cell>
          <cell r="C3720" t="str">
            <v>u</v>
          </cell>
          <cell r="D3720">
            <v>1</v>
          </cell>
        </row>
        <row r="3721">
          <cell r="A3721">
            <v>9155</v>
          </cell>
          <cell r="B3721" t="str">
            <v>Reducción 3" x 2 1/2"  similar vitaulic style nº 50</v>
          </cell>
          <cell r="C3721" t="str">
            <v>u</v>
          </cell>
          <cell r="D3721">
            <v>1</v>
          </cell>
        </row>
        <row r="3722">
          <cell r="A3722">
            <v>9156</v>
          </cell>
          <cell r="B3722" t="str">
            <v>Reducción 3" x 2"   hierro negro ced 40 con costura</v>
          </cell>
          <cell r="C3722" t="str">
            <v>u</v>
          </cell>
          <cell r="D3722">
            <v>1</v>
          </cell>
        </row>
        <row r="3723">
          <cell r="A3723">
            <v>9157</v>
          </cell>
          <cell r="B3723" t="str">
            <v>Reducción 3" x 2"   similar vitaulic style nº 50</v>
          </cell>
          <cell r="C3723" t="str">
            <v>u</v>
          </cell>
          <cell r="D3723">
            <v>1</v>
          </cell>
        </row>
        <row r="3724">
          <cell r="A3724">
            <v>9158</v>
          </cell>
          <cell r="B3724" t="str">
            <v>Reducción 4" x 2"  hierro negro ced 40 con costura</v>
          </cell>
          <cell r="C3724" t="str">
            <v>u</v>
          </cell>
          <cell r="D3724">
            <v>1</v>
          </cell>
        </row>
        <row r="3725">
          <cell r="A3725">
            <v>9159</v>
          </cell>
          <cell r="B3725" t="str">
            <v>Reducción 4" x 2"  similar vitaulic style nº 50</v>
          </cell>
          <cell r="C3725" t="str">
            <v>u</v>
          </cell>
          <cell r="D3725">
            <v>1</v>
          </cell>
        </row>
        <row r="3726">
          <cell r="A3726">
            <v>9160</v>
          </cell>
          <cell r="B3726" t="str">
            <v>Reducción 4" x 3"  hierro negro ced 40 con costura</v>
          </cell>
          <cell r="C3726" t="str">
            <v>u</v>
          </cell>
          <cell r="D3726">
            <v>1</v>
          </cell>
        </row>
        <row r="3727">
          <cell r="A3727">
            <v>9161</v>
          </cell>
          <cell r="B3727" t="str">
            <v>Reducción 4" x 3"  similar vitaulic style nº 50</v>
          </cell>
          <cell r="C3727" t="str">
            <v>u</v>
          </cell>
          <cell r="D3727">
            <v>1</v>
          </cell>
        </row>
        <row r="3728">
          <cell r="A3728">
            <v>9162</v>
          </cell>
          <cell r="B3728" t="str">
            <v>Reducción 6" x 2"  hierro negro ced 40 con costura</v>
          </cell>
          <cell r="C3728" t="str">
            <v>u</v>
          </cell>
          <cell r="D3728">
            <v>1</v>
          </cell>
        </row>
        <row r="3729">
          <cell r="A3729">
            <v>9163</v>
          </cell>
          <cell r="B3729" t="str">
            <v>Reducción 6" x 2"  similar vitaulic style nº 50</v>
          </cell>
          <cell r="C3729" t="str">
            <v>u</v>
          </cell>
          <cell r="D3729">
            <v>1</v>
          </cell>
        </row>
        <row r="3730">
          <cell r="A3730">
            <v>9164</v>
          </cell>
          <cell r="B3730" t="str">
            <v>Reducción 6" x 2½"  hierro negro ced 40 con costura</v>
          </cell>
          <cell r="C3730" t="str">
            <v>u</v>
          </cell>
          <cell r="D3730">
            <v>1</v>
          </cell>
        </row>
        <row r="3731">
          <cell r="A3731">
            <v>9165</v>
          </cell>
          <cell r="B3731" t="str">
            <v>Reducción 6" x 2½"  similar vitaulic style nº 50</v>
          </cell>
          <cell r="C3731" t="str">
            <v>u</v>
          </cell>
          <cell r="D3731">
            <v>1</v>
          </cell>
        </row>
        <row r="3732">
          <cell r="A3732">
            <v>9166</v>
          </cell>
          <cell r="B3732" t="str">
            <v>Reducción 6" x 3"   similar vitaulic style nº 50</v>
          </cell>
          <cell r="C3732" t="str">
            <v>u</v>
          </cell>
          <cell r="D3732">
            <v>1</v>
          </cell>
        </row>
        <row r="3733">
          <cell r="A3733">
            <v>9167</v>
          </cell>
          <cell r="B3733" t="str">
            <v>Reducción 6" x 3"  hierro negro ced 40 con costura</v>
          </cell>
          <cell r="C3733" t="str">
            <v>u</v>
          </cell>
          <cell r="D3733">
            <v>1</v>
          </cell>
        </row>
        <row r="3734">
          <cell r="A3734">
            <v>9168</v>
          </cell>
          <cell r="B3734" t="str">
            <v>Reducción 6" x 4"   hierro negro ced 40 con costura</v>
          </cell>
          <cell r="C3734" t="str">
            <v>u</v>
          </cell>
          <cell r="D3734">
            <v>1</v>
          </cell>
        </row>
        <row r="3735">
          <cell r="A3735">
            <v>9169</v>
          </cell>
          <cell r="B3735" t="str">
            <v>Reducción 6" x 4"   similar vitaulic style nº 50</v>
          </cell>
          <cell r="C3735" t="str">
            <v>u</v>
          </cell>
          <cell r="D3735">
            <v>1</v>
          </cell>
        </row>
        <row r="3736">
          <cell r="A3736">
            <v>9170</v>
          </cell>
          <cell r="B3736" t="str">
            <v>Reducción 8" x 4"   similar vitaulic style nº 50</v>
          </cell>
          <cell r="C3736" t="str">
            <v>u</v>
          </cell>
          <cell r="D3736">
            <v>1</v>
          </cell>
        </row>
        <row r="3737">
          <cell r="A3737">
            <v>9171</v>
          </cell>
          <cell r="B3737" t="str">
            <v>Reducción 8" x 6"   similar vitaulic style nº 50</v>
          </cell>
          <cell r="C3737" t="str">
            <v>u</v>
          </cell>
          <cell r="D3737">
            <v>1</v>
          </cell>
        </row>
        <row r="3738">
          <cell r="A3738">
            <v>9172</v>
          </cell>
          <cell r="B3738" t="str">
            <v xml:space="preserve">Reducción bushing HN  2x1 1/4 </v>
          </cell>
          <cell r="C3738" t="str">
            <v>u</v>
          </cell>
          <cell r="D3738">
            <v>1</v>
          </cell>
        </row>
        <row r="3739">
          <cell r="A3739">
            <v>9173</v>
          </cell>
          <cell r="B3739" t="str">
            <v>REDUCCION EXCENTRICA 2x1 1/4", CLASS 150</v>
          </cell>
          <cell r="C3739" t="str">
            <v>u</v>
          </cell>
          <cell r="D3739">
            <v>1</v>
          </cell>
          <cell r="E3739">
            <v>56.51</v>
          </cell>
        </row>
        <row r="3740">
          <cell r="A3740">
            <v>9174</v>
          </cell>
          <cell r="B3740" t="str">
            <v>Reducción de 4" a 2  1/2"</v>
          </cell>
          <cell r="C3740" t="str">
            <v>u</v>
          </cell>
          <cell r="D3740">
            <v>1</v>
          </cell>
        </row>
        <row r="3741">
          <cell r="A3741">
            <v>9175</v>
          </cell>
          <cell r="B3741" t="str">
            <v>Reducción de 4" a 3"</v>
          </cell>
          <cell r="C3741" t="str">
            <v>u</v>
          </cell>
          <cell r="D3741">
            <v>1</v>
          </cell>
        </row>
        <row r="3742">
          <cell r="A3742">
            <v>9176</v>
          </cell>
          <cell r="B3742" t="str">
            <v>Reducción de campana HN 1 1/2 a 1 1/4 ced 40</v>
          </cell>
          <cell r="C3742" t="str">
            <v>u</v>
          </cell>
          <cell r="D3742">
            <v>1</v>
          </cell>
        </row>
        <row r="3743">
          <cell r="A3743">
            <v>9177</v>
          </cell>
          <cell r="B3743" t="str">
            <v xml:space="preserve">Reducción de campana HN 1 a 3/4 soldable </v>
          </cell>
          <cell r="C3743" t="str">
            <v>u</v>
          </cell>
          <cell r="D3743">
            <v>1</v>
          </cell>
        </row>
        <row r="3744">
          <cell r="A3744">
            <v>9178</v>
          </cell>
          <cell r="B3744" t="str">
            <v>Regulador de 1º etapa</v>
          </cell>
          <cell r="C3744" t="str">
            <v>u</v>
          </cell>
          <cell r="D3744">
            <v>1</v>
          </cell>
        </row>
        <row r="3745">
          <cell r="A3745">
            <v>9179</v>
          </cell>
          <cell r="B3745" t="str">
            <v>Regulador de 2º etapa</v>
          </cell>
          <cell r="C3745" t="str">
            <v>u</v>
          </cell>
          <cell r="D3745">
            <v>1</v>
          </cell>
        </row>
        <row r="3746">
          <cell r="A3746">
            <v>9180</v>
          </cell>
          <cell r="B3746" t="str">
            <v>Secadora a Vapor de ropa</v>
          </cell>
          <cell r="C3746" t="str">
            <v>u</v>
          </cell>
          <cell r="D3746">
            <v>1</v>
          </cell>
        </row>
        <row r="3747">
          <cell r="A3747">
            <v>9181</v>
          </cell>
          <cell r="B3747" t="str">
            <v>Sensor de flujo diámetro 6"</v>
          </cell>
          <cell r="C3747" t="str">
            <v>u</v>
          </cell>
          <cell r="D3747">
            <v>1</v>
          </cell>
          <cell r="E3747">
            <v>704.12</v>
          </cell>
        </row>
        <row r="3748">
          <cell r="A3748">
            <v>9182</v>
          </cell>
          <cell r="B3748" t="str">
            <v>Señales de seguridad contra incendios, 30 x 40 cm.</v>
          </cell>
          <cell r="C3748" t="str">
            <v>u</v>
          </cell>
          <cell r="D3748">
            <v>1</v>
          </cell>
        </row>
        <row r="3749">
          <cell r="A3749">
            <v>9183</v>
          </cell>
          <cell r="B3749" t="str">
            <v>Sistema de presión constante (500 galones)</v>
          </cell>
          <cell r="C3749" t="str">
            <v>u</v>
          </cell>
          <cell r="D3749">
            <v>1</v>
          </cell>
        </row>
        <row r="3750">
          <cell r="A3750">
            <v>9184</v>
          </cell>
          <cell r="B3750" t="str">
            <v>Tanque 45 kg GLP</v>
          </cell>
          <cell r="C3750" t="str">
            <v>u</v>
          </cell>
          <cell r="D3750">
            <v>1</v>
          </cell>
          <cell r="E3750">
            <v>224.11</v>
          </cell>
        </row>
        <row r="3751">
          <cell r="A3751">
            <v>9185</v>
          </cell>
          <cell r="B3751" t="str">
            <v>Tanque 15 kg GLP</v>
          </cell>
          <cell r="C3751" t="str">
            <v>u</v>
          </cell>
          <cell r="D3751">
            <v>1</v>
          </cell>
          <cell r="E3751">
            <v>76.95</v>
          </cell>
        </row>
        <row r="3752">
          <cell r="A3752">
            <v>9186</v>
          </cell>
          <cell r="B3752" t="str">
            <v>Tanque de Agua de Alimentación para funcionamiento triplex de 250 gal. Con sus respectivos controles de nivel y temp.</v>
          </cell>
          <cell r="C3752" t="str">
            <v>u</v>
          </cell>
          <cell r="D3752">
            <v>1</v>
          </cell>
          <cell r="E3752">
            <v>4465.57</v>
          </cell>
        </row>
        <row r="3753">
          <cell r="A3753">
            <v>9187</v>
          </cell>
          <cell r="B3753" t="str">
            <v>Tanque de combustible  diario en acero 4mm 80galones</v>
          </cell>
          <cell r="C3753" t="str">
            <v>u</v>
          </cell>
          <cell r="D3753">
            <v>1</v>
          </cell>
          <cell r="E3753">
            <v>1712.81</v>
          </cell>
        </row>
        <row r="3754">
          <cell r="A3754">
            <v>9188</v>
          </cell>
          <cell r="B3754" t="str">
            <v>Tanque de combustible quincenal de 750 gal</v>
          </cell>
          <cell r="C3754" t="str">
            <v>u</v>
          </cell>
          <cell r="D3754">
            <v>1</v>
          </cell>
          <cell r="E3754">
            <v>2195.17</v>
          </cell>
        </row>
        <row r="3755">
          <cell r="A3755">
            <v>9189</v>
          </cell>
          <cell r="B3755" t="str">
            <v>Tanque de Condensado 210 Gal</v>
          </cell>
          <cell r="C3755" t="str">
            <v>u</v>
          </cell>
          <cell r="D3755">
            <v>1</v>
          </cell>
        </row>
        <row r="3756">
          <cell r="A3756">
            <v>9190</v>
          </cell>
          <cell r="B3756" t="str">
            <v>Tanque de presión de agua 150 gal</v>
          </cell>
          <cell r="C3756" t="str">
            <v>u</v>
          </cell>
          <cell r="D3756">
            <v>1</v>
          </cell>
        </row>
        <row r="3757">
          <cell r="A3757">
            <v>9191</v>
          </cell>
          <cell r="B3757" t="str">
            <v xml:space="preserve">Tanque de purgas 300 hp; Termómetro, conexiones. </v>
          </cell>
          <cell r="C3757" t="str">
            <v>u</v>
          </cell>
          <cell r="D3757">
            <v>1</v>
          </cell>
        </row>
        <row r="3758">
          <cell r="A3758">
            <v>9192</v>
          </cell>
          <cell r="B3758" t="str">
            <v>Tanque de purgas BLOW OFF con silenciador y enfriador</v>
          </cell>
          <cell r="C3758" t="str">
            <v>u</v>
          </cell>
          <cell r="D3758">
            <v>1</v>
          </cell>
        </row>
        <row r="3759">
          <cell r="A3759">
            <v>9193</v>
          </cell>
          <cell r="B3759" t="str">
            <v>Tanque de Uso Diario 300 Glns. Diesel Norma API 650</v>
          </cell>
          <cell r="C3759" t="str">
            <v>u</v>
          </cell>
          <cell r="D3759">
            <v>1</v>
          </cell>
        </row>
        <row r="3760">
          <cell r="A3760">
            <v>9194</v>
          </cell>
          <cell r="B3760" t="str">
            <v>Tanque HN diámetro 1m x1,5m (para purgas) con tubo de desfogue para vapor de 6m de alto y salida de fondo para condensado</v>
          </cell>
          <cell r="C3760" t="str">
            <v>u</v>
          </cell>
          <cell r="D3760">
            <v>1</v>
          </cell>
        </row>
        <row r="3761">
          <cell r="A3761">
            <v>9195</v>
          </cell>
          <cell r="B3761" t="str">
            <v>Tanque para combustible HN diámetro 1m x 2m altura con control de nivel automático (tipo electrodo) y manhold para limpieza</v>
          </cell>
          <cell r="C3761" t="str">
            <v>u</v>
          </cell>
          <cell r="D3761">
            <v>1</v>
          </cell>
        </row>
        <row r="3762">
          <cell r="A3762">
            <v>9196</v>
          </cell>
          <cell r="B3762" t="str">
            <v>Tee  1" hierro negro ced 40 con costura</v>
          </cell>
          <cell r="C3762" t="str">
            <v>u</v>
          </cell>
          <cell r="D3762">
            <v>1</v>
          </cell>
        </row>
        <row r="3763">
          <cell r="A3763">
            <v>9197</v>
          </cell>
          <cell r="B3763" t="str">
            <v>Tee  1 1/4" hierro negro ced 40 con costura</v>
          </cell>
          <cell r="C3763" t="str">
            <v>u</v>
          </cell>
          <cell r="D3763">
            <v>1</v>
          </cell>
        </row>
        <row r="3764">
          <cell r="A3764">
            <v>9198</v>
          </cell>
          <cell r="B3764" t="str">
            <v>Tee  1 1/2" hierro negro ced 40 con costura</v>
          </cell>
          <cell r="C3764" t="str">
            <v>u</v>
          </cell>
          <cell r="D3764">
            <v>1</v>
          </cell>
        </row>
        <row r="3765">
          <cell r="A3765">
            <v>9199</v>
          </cell>
          <cell r="B3765" t="str">
            <v>Tee  2" hierro negro ced 40 con costura</v>
          </cell>
          <cell r="C3765" t="str">
            <v>u</v>
          </cell>
          <cell r="D3765">
            <v>1</v>
          </cell>
        </row>
        <row r="3766">
          <cell r="A3766">
            <v>9200</v>
          </cell>
          <cell r="B3766" t="str">
            <v>Tee  2 1/2" hierro negro ced 40 con costura</v>
          </cell>
          <cell r="C3766" t="str">
            <v>u</v>
          </cell>
          <cell r="D3766">
            <v>1</v>
          </cell>
        </row>
        <row r="3767">
          <cell r="A3767">
            <v>9201</v>
          </cell>
          <cell r="B3767" t="str">
            <v>Tee  3" hierro negro ced 40 con costura</v>
          </cell>
          <cell r="C3767" t="str">
            <v>u</v>
          </cell>
          <cell r="D3767">
            <v>1</v>
          </cell>
        </row>
        <row r="3768">
          <cell r="A3768">
            <v>9202</v>
          </cell>
          <cell r="B3768" t="str">
            <v>Tee  4" hierro negro ced 40 con costura</v>
          </cell>
          <cell r="C3768" t="str">
            <v>u</v>
          </cell>
          <cell r="D3768">
            <v>1</v>
          </cell>
        </row>
        <row r="3769">
          <cell r="A3769">
            <v>9203</v>
          </cell>
          <cell r="B3769" t="str">
            <v>Tee  6" hierro negro ced 40 con costura</v>
          </cell>
          <cell r="C3769" t="str">
            <v>u</v>
          </cell>
          <cell r="D3769">
            <v>1</v>
          </cell>
        </row>
        <row r="3770">
          <cell r="A3770">
            <v>9204</v>
          </cell>
          <cell r="B3770" t="str">
            <v>Tee  8" hierro negro ced 40 con costura</v>
          </cell>
          <cell r="C3770" t="str">
            <v>u</v>
          </cell>
          <cell r="D3770">
            <v>1</v>
          </cell>
        </row>
        <row r="3771">
          <cell r="A3771">
            <v>9205</v>
          </cell>
          <cell r="B3771" t="str">
            <v>Tee  1" similar vitaulic style nº 20</v>
          </cell>
          <cell r="C3771" t="str">
            <v>u</v>
          </cell>
          <cell r="D3771">
            <v>1</v>
          </cell>
        </row>
        <row r="3772">
          <cell r="A3772">
            <v>9206</v>
          </cell>
          <cell r="B3772" t="str">
            <v>Tee  1 1/4" similar vitaulic style nº 20</v>
          </cell>
          <cell r="C3772" t="str">
            <v>u</v>
          </cell>
          <cell r="D3772">
            <v>1</v>
          </cell>
        </row>
        <row r="3773">
          <cell r="A3773">
            <v>9207</v>
          </cell>
          <cell r="B3773" t="str">
            <v>Tee  1 1/2" similar vitaulic style nº 20</v>
          </cell>
          <cell r="C3773" t="str">
            <v>u</v>
          </cell>
          <cell r="D3773">
            <v>1</v>
          </cell>
        </row>
        <row r="3774">
          <cell r="A3774">
            <v>9208</v>
          </cell>
          <cell r="B3774" t="str">
            <v>Tee  2" similar vitaulic style nº 20</v>
          </cell>
          <cell r="C3774" t="str">
            <v>u</v>
          </cell>
          <cell r="D3774">
            <v>1</v>
          </cell>
        </row>
        <row r="3775">
          <cell r="A3775">
            <v>9209</v>
          </cell>
          <cell r="B3775" t="str">
            <v>Tee 2 1/2" similar vitaulic style nº 20</v>
          </cell>
          <cell r="C3775" t="str">
            <v>u</v>
          </cell>
          <cell r="D3775">
            <v>1</v>
          </cell>
        </row>
        <row r="3776">
          <cell r="A3776">
            <v>9210</v>
          </cell>
          <cell r="B3776" t="str">
            <v>TEE ROSCADA reducida ASTM A197 1 1/4x1 1/4x1/2", CLASS 150</v>
          </cell>
          <cell r="C3776" t="str">
            <v>u</v>
          </cell>
          <cell r="D3776">
            <v>1</v>
          </cell>
          <cell r="E3776">
            <v>55.45</v>
          </cell>
        </row>
        <row r="3777">
          <cell r="A3777">
            <v>9211</v>
          </cell>
          <cell r="B3777" t="str">
            <v>TEE ROSCADA reducida ASTM A197 2x2x1/2", CLASS 150</v>
          </cell>
          <cell r="C3777" t="str">
            <v>u</v>
          </cell>
          <cell r="D3777">
            <v>1</v>
          </cell>
          <cell r="E3777">
            <v>59.99</v>
          </cell>
        </row>
        <row r="3778">
          <cell r="A3778">
            <v>9212</v>
          </cell>
          <cell r="B3778" t="str">
            <v>Tee reducida  roscada,  2 1/2"x 2 1/2" x 2", clase 150</v>
          </cell>
          <cell r="C3778" t="str">
            <v>u</v>
          </cell>
          <cell r="D3778">
            <v>1</v>
          </cell>
          <cell r="E3778">
            <v>66.400000000000006</v>
          </cell>
        </row>
        <row r="3779">
          <cell r="A3779">
            <v>9213</v>
          </cell>
          <cell r="B3779" t="str">
            <v>TEE ROSCADA ASTM A197 2x2x2", CLASS 150</v>
          </cell>
          <cell r="C3779" t="str">
            <v>u</v>
          </cell>
          <cell r="D3779">
            <v>1</v>
          </cell>
          <cell r="E3779">
            <v>65.819999999999993</v>
          </cell>
        </row>
        <row r="3780">
          <cell r="A3780">
            <v>9214</v>
          </cell>
          <cell r="B3780" t="str">
            <v>Tee reducida HN, cédula 40,  4"x 4" x 2", clase 150 para soldar</v>
          </cell>
          <cell r="C3780" t="str">
            <v>u</v>
          </cell>
          <cell r="D3780">
            <v>1</v>
          </cell>
          <cell r="E3780">
            <v>99.16</v>
          </cell>
        </row>
        <row r="3781">
          <cell r="A3781">
            <v>9215</v>
          </cell>
          <cell r="B3781" t="str">
            <v>Suministro e instalación de tomas para CO2</v>
          </cell>
          <cell r="C3781" t="str">
            <v>u</v>
          </cell>
          <cell r="D3781">
            <v>1</v>
          </cell>
          <cell r="E3781">
            <v>482.8</v>
          </cell>
        </row>
        <row r="3782">
          <cell r="A3782">
            <v>9216</v>
          </cell>
          <cell r="B3782" t="str">
            <v>Suministro e instalación de válvula en línea de 1/2"</v>
          </cell>
          <cell r="C3782" t="str">
            <v>u</v>
          </cell>
          <cell r="D3782">
            <v>1</v>
          </cell>
          <cell r="E3782">
            <v>206.4</v>
          </cell>
        </row>
        <row r="3783">
          <cell r="A3783">
            <v>9217</v>
          </cell>
          <cell r="B3783" t="str">
            <v>Toma de evacuacion</v>
          </cell>
          <cell r="C3783" t="str">
            <v>u</v>
          </cell>
          <cell r="D3783">
            <v>1</v>
          </cell>
          <cell r="E3783">
            <v>124.36</v>
          </cell>
        </row>
        <row r="3784">
          <cell r="A3784">
            <v>9218</v>
          </cell>
          <cell r="B3784" t="str">
            <v>Termostato para vapor con acople para 1"</v>
          </cell>
          <cell r="C3784" t="str">
            <v>u</v>
          </cell>
          <cell r="D3784">
            <v>1</v>
          </cell>
        </row>
        <row r="3785">
          <cell r="A3785">
            <v>9219</v>
          </cell>
          <cell r="B3785" t="str">
            <v>Trampa de Vapor  1/2"</v>
          </cell>
          <cell r="C3785" t="str">
            <v>u</v>
          </cell>
          <cell r="D3785">
            <v>1</v>
          </cell>
        </row>
        <row r="3786">
          <cell r="A3786">
            <v>9220</v>
          </cell>
          <cell r="B3786" t="str">
            <v>Trampa de Vapor  3/4"</v>
          </cell>
          <cell r="C3786" t="str">
            <v>u</v>
          </cell>
          <cell r="D3786">
            <v>1</v>
          </cell>
        </row>
        <row r="3787">
          <cell r="A3787">
            <v>9221</v>
          </cell>
          <cell r="B3787" t="str">
            <v>TUBERIA DE ACERO NEGRO  1/8" ASTM A 53  con costura</v>
          </cell>
          <cell r="C3787" t="str">
            <v>m</v>
          </cell>
          <cell r="D3787">
            <v>1</v>
          </cell>
        </row>
        <row r="3788">
          <cell r="A3788">
            <v>9222</v>
          </cell>
          <cell r="B3788" t="str">
            <v>TUBERIA DE ACERO NEGRO 1/4"  ASTM A 53 1/4" con costura</v>
          </cell>
          <cell r="C3788" t="str">
            <v>m</v>
          </cell>
          <cell r="D3788">
            <v>1</v>
          </cell>
        </row>
        <row r="3789">
          <cell r="A3789">
            <v>9223</v>
          </cell>
          <cell r="B3789" t="str">
            <v>TUBERIA DE ACERO NEGRO 3/8" ASTM A 53 con costura</v>
          </cell>
          <cell r="C3789" t="str">
            <v>m</v>
          </cell>
          <cell r="D3789">
            <v>1</v>
          </cell>
        </row>
        <row r="3790">
          <cell r="A3790">
            <v>9224</v>
          </cell>
          <cell r="B3790" t="str">
            <v>TUBERIA DE ACERO NEGRO 1/2" ASTM A 53 con costura</v>
          </cell>
          <cell r="C3790" t="str">
            <v>m</v>
          </cell>
          <cell r="D3790">
            <v>1</v>
          </cell>
        </row>
        <row r="3791">
          <cell r="A3791">
            <v>9225</v>
          </cell>
          <cell r="B3791" t="str">
            <v>TUBERIA DE ACERO NEGRO 3/4"  ASTM A 53 con costura</v>
          </cell>
          <cell r="C3791" t="str">
            <v>m</v>
          </cell>
          <cell r="D3791">
            <v>1</v>
          </cell>
        </row>
        <row r="3792">
          <cell r="A3792">
            <v>9226</v>
          </cell>
          <cell r="B3792" t="str">
            <v>TUBERIA DE ACERO NEGRO 1" ASTM A 53 con costura y recubrimiento</v>
          </cell>
          <cell r="C3792" t="str">
            <v>m</v>
          </cell>
          <cell r="D3792">
            <v>1</v>
          </cell>
          <cell r="E3792">
            <v>25.72</v>
          </cell>
        </row>
        <row r="3793">
          <cell r="A3793">
            <v>9227</v>
          </cell>
          <cell r="B3793" t="str">
            <v>TUBERIA DE ACERO NEGRO 1 1/4" ASTM A 53 con costura y recubrimiento</v>
          </cell>
          <cell r="C3793" t="str">
            <v>m</v>
          </cell>
          <cell r="D3793">
            <v>1</v>
          </cell>
          <cell r="E3793">
            <v>32.81</v>
          </cell>
        </row>
        <row r="3794">
          <cell r="A3794">
            <v>9228</v>
          </cell>
          <cell r="B3794" t="str">
            <v>TUBERIA DE ACERO NEGRO 1 1/2" ASTM A 53 con costura y recubrimiento</v>
          </cell>
          <cell r="C3794" t="str">
            <v>m</v>
          </cell>
          <cell r="D3794">
            <v>1</v>
          </cell>
          <cell r="E3794">
            <v>34.729999999999997</v>
          </cell>
        </row>
        <row r="3795">
          <cell r="A3795">
            <v>9229</v>
          </cell>
          <cell r="B3795" t="str">
            <v>TUBERIA DE ACERO NEGRO 2" ASTM A 53 con costura y recubrimiento</v>
          </cell>
          <cell r="C3795" t="str">
            <v>m</v>
          </cell>
          <cell r="D3795">
            <v>1</v>
          </cell>
          <cell r="E3795">
            <v>33.119999999999997</v>
          </cell>
        </row>
        <row r="3796">
          <cell r="A3796">
            <v>9230</v>
          </cell>
          <cell r="B3796" t="str">
            <v>TUBERIA DE ACERO NEGRO 2 1/2" ASTM A 53 con costura y recubrimiento</v>
          </cell>
          <cell r="C3796" t="str">
            <v>m</v>
          </cell>
          <cell r="D3796">
            <v>1</v>
          </cell>
          <cell r="E3796">
            <v>38.04</v>
          </cell>
        </row>
        <row r="3797">
          <cell r="A3797">
            <v>9231</v>
          </cell>
          <cell r="B3797" t="str">
            <v>TUBERIA DE ACERO NEGRO 3" ASTM A 53 con costura y recubrimiento</v>
          </cell>
          <cell r="C3797" t="str">
            <v>m</v>
          </cell>
          <cell r="D3797">
            <v>1</v>
          </cell>
          <cell r="E3797">
            <v>50.1</v>
          </cell>
        </row>
        <row r="3798">
          <cell r="A3798">
            <v>9232</v>
          </cell>
          <cell r="B3798" t="str">
            <v>TUBERIA DE ACERO NEGRO 4" ASTM A 53 con costura y recubrimiento</v>
          </cell>
          <cell r="C3798" t="str">
            <v>m</v>
          </cell>
          <cell r="D3798">
            <v>1</v>
          </cell>
          <cell r="E3798">
            <v>62.93</v>
          </cell>
        </row>
        <row r="3799">
          <cell r="A3799">
            <v>9233</v>
          </cell>
          <cell r="B3799" t="str">
            <v>TUBERIA DE ACERO NEGRO 5" ASTM A 53 con costura</v>
          </cell>
          <cell r="C3799" t="str">
            <v>m</v>
          </cell>
          <cell r="D3799">
            <v>1</v>
          </cell>
        </row>
        <row r="3800">
          <cell r="A3800">
            <v>9234</v>
          </cell>
          <cell r="B3800" t="str">
            <v>TUBERIA DE ACERO NEGRO 6"  ASTM A 53 con costura</v>
          </cell>
          <cell r="C3800" t="str">
            <v>m</v>
          </cell>
          <cell r="D3800">
            <v>1</v>
          </cell>
        </row>
        <row r="3801">
          <cell r="A3801">
            <v>9235</v>
          </cell>
          <cell r="B3801" t="str">
            <v>TUBERIA DE ACERO NEGRO  1/8" ASTM A 53  sin costura</v>
          </cell>
          <cell r="C3801" t="str">
            <v>m</v>
          </cell>
          <cell r="D3801">
            <v>1</v>
          </cell>
        </row>
        <row r="3802">
          <cell r="A3802">
            <v>9236</v>
          </cell>
          <cell r="B3802" t="str">
            <v>TUBERIA DE ACERO NEGRO 1/4"  ASTM A 53 1/4" sin costura</v>
          </cell>
          <cell r="C3802" t="str">
            <v>m</v>
          </cell>
          <cell r="D3802">
            <v>1</v>
          </cell>
        </row>
        <row r="3803">
          <cell r="A3803">
            <v>9237</v>
          </cell>
          <cell r="B3803" t="str">
            <v>TUBERIA DE ACERO NEGRO 3/8" ASTM A 53 sin costura</v>
          </cell>
          <cell r="C3803" t="str">
            <v>m</v>
          </cell>
          <cell r="D3803">
            <v>1</v>
          </cell>
        </row>
        <row r="3804">
          <cell r="A3804">
            <v>9238</v>
          </cell>
          <cell r="B3804" t="str">
            <v>TUBERIA DE ACERO NEGRO 1/2" ASTM A 53 sin costura</v>
          </cell>
          <cell r="C3804" t="str">
            <v>m</v>
          </cell>
          <cell r="D3804">
            <v>1</v>
          </cell>
        </row>
        <row r="3805">
          <cell r="A3805">
            <v>9239</v>
          </cell>
          <cell r="B3805" t="str">
            <v>TUBERIA DE ACERO NEGRO 3/4"  ASTM A 53 sin costura</v>
          </cell>
          <cell r="C3805" t="str">
            <v>m</v>
          </cell>
          <cell r="D3805">
            <v>1</v>
          </cell>
        </row>
        <row r="3806">
          <cell r="A3806">
            <v>9240</v>
          </cell>
          <cell r="B3806" t="str">
            <v>TUBERIA DE ACERO NEGRO 1" ASTM A 53 sin costura</v>
          </cell>
          <cell r="C3806" t="str">
            <v>m</v>
          </cell>
          <cell r="D3806">
            <v>1</v>
          </cell>
        </row>
        <row r="3807">
          <cell r="A3807">
            <v>9241</v>
          </cell>
          <cell r="B3807" t="str">
            <v>TUBERIA DE ACERO NEGRO 1 1/4" ASTM A 53 sin costura</v>
          </cell>
          <cell r="C3807" t="str">
            <v>m</v>
          </cell>
          <cell r="D3807">
            <v>1</v>
          </cell>
        </row>
        <row r="3808">
          <cell r="A3808">
            <v>9242</v>
          </cell>
          <cell r="B3808" t="str">
            <v>TUBERIA DE ACERO NEGRO 1 1/2" ASTM A 53 sin costura</v>
          </cell>
          <cell r="C3808" t="str">
            <v>m</v>
          </cell>
          <cell r="D3808">
            <v>1</v>
          </cell>
        </row>
        <row r="3809">
          <cell r="A3809">
            <v>9243</v>
          </cell>
          <cell r="B3809" t="str">
            <v>TUBERIA DE ACERO NEGRO 2" ASTM A 53 sin costura</v>
          </cell>
          <cell r="C3809" t="str">
            <v>m</v>
          </cell>
          <cell r="D3809">
            <v>1</v>
          </cell>
        </row>
        <row r="3810">
          <cell r="A3810">
            <v>9244</v>
          </cell>
          <cell r="B3810" t="str">
            <v>TUBERIA DE ACERO NEGRO 2 1/2" ASTM A 53 sin costura</v>
          </cell>
          <cell r="C3810" t="str">
            <v>m</v>
          </cell>
          <cell r="D3810">
            <v>1</v>
          </cell>
        </row>
        <row r="3811">
          <cell r="A3811">
            <v>9245</v>
          </cell>
          <cell r="B3811" t="str">
            <v>TUBERIA DE ACERO NEGRO 3" ASTM A 53 sin costura</v>
          </cell>
          <cell r="C3811" t="str">
            <v>m</v>
          </cell>
          <cell r="D3811">
            <v>1</v>
          </cell>
        </row>
        <row r="3812">
          <cell r="A3812">
            <v>9246</v>
          </cell>
          <cell r="B3812" t="str">
            <v>TUBERIA DE ACERO NEGRO 4" ASTM A 53 sin costura</v>
          </cell>
          <cell r="C3812" t="str">
            <v>m</v>
          </cell>
          <cell r="D3812">
            <v>1</v>
          </cell>
        </row>
        <row r="3813">
          <cell r="A3813">
            <v>9247</v>
          </cell>
          <cell r="B3813" t="str">
            <v>TUBERIA DE ACERO NEGRO 5" ASTM A 53 sin costura</v>
          </cell>
          <cell r="C3813" t="str">
            <v>m</v>
          </cell>
          <cell r="D3813">
            <v>1</v>
          </cell>
        </row>
        <row r="3814">
          <cell r="A3814">
            <v>9248</v>
          </cell>
          <cell r="B3814" t="str">
            <v>TUBERIA DE ACERO NEGRO 6"  ASTM A 53 sin costura</v>
          </cell>
          <cell r="C3814" t="str">
            <v>m</v>
          </cell>
          <cell r="D3814">
            <v>1</v>
          </cell>
        </row>
        <row r="3815">
          <cell r="A3815">
            <v>9249</v>
          </cell>
          <cell r="B3815" t="str">
            <v>TUBERIA DE ACERO INOXIDABLE 1/8"</v>
          </cell>
          <cell r="C3815" t="str">
            <v>m</v>
          </cell>
          <cell r="D3815">
            <v>1</v>
          </cell>
        </row>
        <row r="3816">
          <cell r="A3816">
            <v>9250</v>
          </cell>
          <cell r="B3816" t="str">
            <v>TUBERIA DE ACERO INOXIDABLE 1/4"</v>
          </cell>
          <cell r="C3816" t="str">
            <v>m</v>
          </cell>
          <cell r="D3816">
            <v>1</v>
          </cell>
        </row>
        <row r="3817">
          <cell r="A3817">
            <v>9251</v>
          </cell>
          <cell r="B3817" t="str">
            <v>TUBERIA DE ACERO INOXIDABLE 3/8"</v>
          </cell>
          <cell r="C3817" t="str">
            <v>m</v>
          </cell>
          <cell r="D3817">
            <v>1</v>
          </cell>
        </row>
        <row r="3818">
          <cell r="A3818">
            <v>9252</v>
          </cell>
          <cell r="B3818" t="str">
            <v>TUBERIA DE ACERO INOXIDABLE 1/2"</v>
          </cell>
          <cell r="C3818" t="str">
            <v>m</v>
          </cell>
          <cell r="D3818">
            <v>1</v>
          </cell>
        </row>
        <row r="3819">
          <cell r="A3819">
            <v>9253</v>
          </cell>
          <cell r="B3819" t="str">
            <v>TUBERIA DE ACERO INOXIDABLE 3/4"</v>
          </cell>
          <cell r="C3819" t="str">
            <v>m</v>
          </cell>
          <cell r="D3819">
            <v>1</v>
          </cell>
        </row>
        <row r="3820">
          <cell r="A3820">
            <v>9254</v>
          </cell>
          <cell r="B3820" t="str">
            <v>TUBERIA DE ACERO INOXIDABLE 1"</v>
          </cell>
          <cell r="C3820" t="str">
            <v>m</v>
          </cell>
          <cell r="D3820">
            <v>1</v>
          </cell>
        </row>
        <row r="3821">
          <cell r="A3821">
            <v>9255</v>
          </cell>
          <cell r="B3821" t="str">
            <v>TUBERIA DE ACERO INOXIDABLE 1 1/4"</v>
          </cell>
          <cell r="C3821" t="str">
            <v>m</v>
          </cell>
          <cell r="D3821">
            <v>1</v>
          </cell>
        </row>
        <row r="3822">
          <cell r="A3822">
            <v>9256</v>
          </cell>
          <cell r="B3822" t="str">
            <v>TUBERIA DE ACERO INOXIDABLE 1 1/2"</v>
          </cell>
          <cell r="C3822" t="str">
            <v>m</v>
          </cell>
          <cell r="D3822">
            <v>1</v>
          </cell>
        </row>
        <row r="3823">
          <cell r="A3823">
            <v>9257</v>
          </cell>
          <cell r="B3823" t="str">
            <v>TUBERIA DE ACERO INOXIDABLE 2"</v>
          </cell>
          <cell r="C3823" t="str">
            <v>m</v>
          </cell>
          <cell r="D3823">
            <v>1</v>
          </cell>
        </row>
        <row r="3824">
          <cell r="A3824">
            <v>9258</v>
          </cell>
          <cell r="B3824" t="str">
            <v>TUBERIA DE ACERO INOXIDABLE 2 1/2"</v>
          </cell>
          <cell r="C3824" t="str">
            <v>m</v>
          </cell>
          <cell r="D3824">
            <v>1</v>
          </cell>
        </row>
        <row r="3825">
          <cell r="A3825">
            <v>9259</v>
          </cell>
          <cell r="B3825" t="str">
            <v>TUBERIA DE ACERO INOXIDABLE 3"</v>
          </cell>
          <cell r="C3825" t="str">
            <v>m</v>
          </cell>
          <cell r="D3825">
            <v>1</v>
          </cell>
        </row>
        <row r="3826">
          <cell r="A3826">
            <v>9260</v>
          </cell>
          <cell r="B3826" t="str">
            <v>TUBERIA DE ACERO INOXIDABLE 4"</v>
          </cell>
          <cell r="C3826" t="str">
            <v>m</v>
          </cell>
          <cell r="D3826">
            <v>1</v>
          </cell>
        </row>
        <row r="3827">
          <cell r="A3827">
            <v>9261</v>
          </cell>
          <cell r="B3827" t="str">
            <v>TUBERIA DE ACERO INOXIDABLE 5"</v>
          </cell>
          <cell r="C3827" t="str">
            <v>m</v>
          </cell>
          <cell r="D3827">
            <v>1</v>
          </cell>
        </row>
        <row r="3828">
          <cell r="A3828">
            <v>9262</v>
          </cell>
          <cell r="B3828" t="str">
            <v>TUBERIA DE ACERO INOXIDABLE 6"</v>
          </cell>
          <cell r="C3828" t="str">
            <v>m</v>
          </cell>
          <cell r="D3828">
            <v>1</v>
          </cell>
        </row>
        <row r="3829">
          <cell r="A3829">
            <v>9263</v>
          </cell>
          <cell r="B3829" t="str">
            <v>TUBERIA DE ACERO INOXIDABLE  1/8" CEDULA 10</v>
          </cell>
          <cell r="C3829" t="str">
            <v>m</v>
          </cell>
          <cell r="D3829">
            <v>1</v>
          </cell>
        </row>
        <row r="3830">
          <cell r="A3830">
            <v>9264</v>
          </cell>
          <cell r="B3830" t="str">
            <v>TUBERIA DE ACERO INOXIDABLE 1/4"CEDULA 10</v>
          </cell>
          <cell r="C3830" t="str">
            <v>m</v>
          </cell>
          <cell r="D3830">
            <v>1</v>
          </cell>
        </row>
        <row r="3831">
          <cell r="A3831">
            <v>9265</v>
          </cell>
          <cell r="B3831" t="str">
            <v>TUBERIA DE ACERO INOXIDABLE 3/8" CEDULA 10</v>
          </cell>
          <cell r="C3831" t="str">
            <v>m</v>
          </cell>
          <cell r="D3831">
            <v>1</v>
          </cell>
        </row>
        <row r="3832">
          <cell r="A3832">
            <v>9266</v>
          </cell>
          <cell r="B3832" t="str">
            <v>TUBERIA DE ACERO INOXIDABLE 1/2" CEDULA 10</v>
          </cell>
          <cell r="C3832" t="str">
            <v>m</v>
          </cell>
          <cell r="D3832">
            <v>1</v>
          </cell>
        </row>
        <row r="3833">
          <cell r="A3833">
            <v>9267</v>
          </cell>
          <cell r="B3833" t="str">
            <v>TUBERIA DE ACERO INOXIDABLE 3/4" CEDULA 10</v>
          </cell>
          <cell r="C3833" t="str">
            <v>m</v>
          </cell>
          <cell r="D3833">
            <v>1</v>
          </cell>
        </row>
        <row r="3834">
          <cell r="A3834">
            <v>9268</v>
          </cell>
          <cell r="B3834" t="str">
            <v>TUBERIA DE ACERO INOXIDABLE 1" CEDULA 10</v>
          </cell>
          <cell r="C3834" t="str">
            <v>m</v>
          </cell>
          <cell r="D3834">
            <v>1</v>
          </cell>
        </row>
        <row r="3835">
          <cell r="A3835">
            <v>9269</v>
          </cell>
          <cell r="B3835" t="str">
            <v>TUBERIA DE ACERO INOXIDABLE 1 1/4"CEDULA 10</v>
          </cell>
          <cell r="C3835" t="str">
            <v>m</v>
          </cell>
          <cell r="D3835">
            <v>1</v>
          </cell>
        </row>
        <row r="3836">
          <cell r="A3836">
            <v>9270</v>
          </cell>
          <cell r="B3836" t="str">
            <v>TUBERIA DE ACERO INOXIDABLE 1 1/2"CEDULA 10</v>
          </cell>
          <cell r="C3836" t="str">
            <v>m</v>
          </cell>
          <cell r="D3836">
            <v>1</v>
          </cell>
        </row>
        <row r="3837">
          <cell r="A3837">
            <v>9271</v>
          </cell>
          <cell r="B3837" t="str">
            <v>TUBERIA DE ACERO INOXIDABLE 2" CEDULA 10</v>
          </cell>
          <cell r="C3837" t="str">
            <v>m</v>
          </cell>
          <cell r="D3837">
            <v>1</v>
          </cell>
        </row>
        <row r="3838">
          <cell r="A3838">
            <v>9272</v>
          </cell>
          <cell r="B3838" t="str">
            <v>TUBERIA DE ACERO INOXIDABLE 2 1/2"CEDULA 10</v>
          </cell>
          <cell r="C3838" t="str">
            <v>m</v>
          </cell>
          <cell r="D3838">
            <v>1</v>
          </cell>
        </row>
        <row r="3839">
          <cell r="A3839">
            <v>9273</v>
          </cell>
          <cell r="B3839" t="str">
            <v>TUBERIA DE ACERO INOXIDABLE 3" CEDULA 10</v>
          </cell>
          <cell r="C3839" t="str">
            <v>m</v>
          </cell>
          <cell r="D3839">
            <v>1</v>
          </cell>
        </row>
        <row r="3840">
          <cell r="A3840">
            <v>9274</v>
          </cell>
          <cell r="B3840" t="str">
            <v>TUBERIA DE ACERO INOXIDABLE 4" CEDULA 10</v>
          </cell>
          <cell r="C3840" t="str">
            <v>m</v>
          </cell>
          <cell r="D3840">
            <v>1</v>
          </cell>
        </row>
        <row r="3841">
          <cell r="A3841">
            <v>9275</v>
          </cell>
          <cell r="B3841" t="str">
            <v>TUBERIA DE ACERO INOXIDABLE 5" CEDULA 10</v>
          </cell>
          <cell r="C3841" t="str">
            <v>m</v>
          </cell>
          <cell r="D3841">
            <v>1</v>
          </cell>
        </row>
        <row r="3842">
          <cell r="A3842">
            <v>9276</v>
          </cell>
          <cell r="B3842" t="str">
            <v>TUBERIA DE ACERO INOXIDABLE 6" CEDULA 10</v>
          </cell>
          <cell r="C3842" t="str">
            <v>m</v>
          </cell>
          <cell r="D3842">
            <v>1</v>
          </cell>
        </row>
        <row r="3843">
          <cell r="A3843">
            <v>9277</v>
          </cell>
          <cell r="B3843" t="str">
            <v>TUBERIA DEHIERRO NEGRO 1/8" CED 20 con costura</v>
          </cell>
          <cell r="C3843" t="str">
            <v>m</v>
          </cell>
          <cell r="D3843">
            <v>1</v>
          </cell>
        </row>
        <row r="3844">
          <cell r="A3844">
            <v>9278</v>
          </cell>
          <cell r="B3844" t="str">
            <v>TUBERIA DEHIERRO NEGRO 1/4"CED 20 con costura</v>
          </cell>
          <cell r="C3844" t="str">
            <v>m</v>
          </cell>
          <cell r="D3844">
            <v>1</v>
          </cell>
        </row>
        <row r="3845">
          <cell r="A3845">
            <v>9279</v>
          </cell>
          <cell r="B3845" t="str">
            <v>TUBERIA DEHIERRO NEGRO 3/8"CED 20 con costura</v>
          </cell>
          <cell r="C3845" t="str">
            <v>m</v>
          </cell>
          <cell r="D3845">
            <v>1</v>
          </cell>
        </row>
        <row r="3846">
          <cell r="A3846">
            <v>9280</v>
          </cell>
          <cell r="B3846" t="str">
            <v>TUBERIA DEHIERRO NEGRO 1/2"CED 20 con costura</v>
          </cell>
          <cell r="C3846" t="str">
            <v>m</v>
          </cell>
          <cell r="D3846">
            <v>1</v>
          </cell>
        </row>
        <row r="3847">
          <cell r="A3847">
            <v>9281</v>
          </cell>
          <cell r="B3847" t="str">
            <v>TUBERIA DEHIERRO NEGRO 3/4"CED 20 con costura</v>
          </cell>
          <cell r="C3847" t="str">
            <v>m</v>
          </cell>
          <cell r="D3847">
            <v>1</v>
          </cell>
        </row>
        <row r="3848">
          <cell r="A3848">
            <v>9282</v>
          </cell>
          <cell r="B3848" t="str">
            <v>TUBERIA DEHIERRO NEGRO 1"CED 20 con costura</v>
          </cell>
          <cell r="C3848" t="str">
            <v>m</v>
          </cell>
          <cell r="D3848">
            <v>1</v>
          </cell>
        </row>
        <row r="3849">
          <cell r="A3849">
            <v>9283</v>
          </cell>
          <cell r="B3849" t="str">
            <v>TUBERIA DEHIERRO NEGRO 1 1/4"CED 20 con costura</v>
          </cell>
          <cell r="C3849" t="str">
            <v>m</v>
          </cell>
          <cell r="D3849">
            <v>1</v>
          </cell>
        </row>
        <row r="3850">
          <cell r="A3850">
            <v>9284</v>
          </cell>
          <cell r="B3850" t="str">
            <v>TUBERIA DEHIERRO NEGRO 1 1/2"CED 20 con costura</v>
          </cell>
          <cell r="C3850" t="str">
            <v>m</v>
          </cell>
          <cell r="D3850">
            <v>1</v>
          </cell>
        </row>
        <row r="3851">
          <cell r="A3851">
            <v>9285</v>
          </cell>
          <cell r="B3851" t="str">
            <v>TUBERIA DEHIERRO NEGRO 2"CED 20 con costura</v>
          </cell>
          <cell r="C3851" t="str">
            <v>m</v>
          </cell>
          <cell r="D3851">
            <v>1</v>
          </cell>
          <cell r="E3851">
            <v>26.84</v>
          </cell>
        </row>
        <row r="3852">
          <cell r="A3852">
            <v>9286</v>
          </cell>
          <cell r="B3852" t="str">
            <v>TUBERIA DEHIERRO NEGRO 2 1/2"CED 20 con costura</v>
          </cell>
          <cell r="C3852" t="str">
            <v>m</v>
          </cell>
          <cell r="D3852">
            <v>1</v>
          </cell>
        </row>
        <row r="3853">
          <cell r="A3853">
            <v>9287</v>
          </cell>
          <cell r="B3853" t="str">
            <v>TUBERIA DEHIERRO NEGRO 3"CED 20 con costura</v>
          </cell>
          <cell r="C3853" t="str">
            <v>m</v>
          </cell>
          <cell r="D3853">
            <v>1</v>
          </cell>
        </row>
        <row r="3854">
          <cell r="A3854">
            <v>9288</v>
          </cell>
          <cell r="B3854" t="str">
            <v>TUBERIA DEHIERRO NEGRO 4"CED 20 con costura</v>
          </cell>
          <cell r="C3854" t="str">
            <v>m</v>
          </cell>
          <cell r="D3854">
            <v>1</v>
          </cell>
        </row>
        <row r="3855">
          <cell r="A3855">
            <v>9289</v>
          </cell>
          <cell r="B3855" t="str">
            <v>TUBERIA DEHIERRO NEGRO 5"CED 20 con costura</v>
          </cell>
          <cell r="C3855" t="str">
            <v>m</v>
          </cell>
          <cell r="D3855">
            <v>1</v>
          </cell>
        </row>
        <row r="3856">
          <cell r="A3856">
            <v>9290</v>
          </cell>
          <cell r="B3856" t="str">
            <v>TUBERIA DEHIERRO NEGRO CED 6"20 con costura</v>
          </cell>
          <cell r="C3856" t="str">
            <v>m</v>
          </cell>
          <cell r="D3856">
            <v>1</v>
          </cell>
        </row>
        <row r="3857">
          <cell r="A3857">
            <v>9291</v>
          </cell>
          <cell r="B3857" t="str">
            <v>TUBERIA DEHIERRO NEGRO 8" CED 20 con costura</v>
          </cell>
          <cell r="C3857" t="str">
            <v>m</v>
          </cell>
          <cell r="D3857">
            <v>1</v>
          </cell>
          <cell r="E3857">
            <v>137.5</v>
          </cell>
        </row>
        <row r="3858">
          <cell r="A3858">
            <v>9292</v>
          </cell>
          <cell r="B3858" t="str">
            <v>TUBERIA DEHIERRO NEGRO 1/8" CED 20 sin costura</v>
          </cell>
          <cell r="C3858" t="str">
            <v>m</v>
          </cell>
          <cell r="D3858">
            <v>1</v>
          </cell>
        </row>
        <row r="3859">
          <cell r="A3859">
            <v>9293</v>
          </cell>
          <cell r="B3859" t="str">
            <v>TUBERIA DEHIERRO NEGRO 1/4"CED 20 sin costura</v>
          </cell>
          <cell r="C3859" t="str">
            <v>m</v>
          </cell>
          <cell r="D3859">
            <v>1</v>
          </cell>
        </row>
        <row r="3860">
          <cell r="A3860">
            <v>9294</v>
          </cell>
          <cell r="B3860" t="str">
            <v>TUBERIA DEHIERRO NEGRO 3/8"CED 20 sin costura</v>
          </cell>
          <cell r="C3860" t="str">
            <v>m</v>
          </cell>
          <cell r="D3860">
            <v>1</v>
          </cell>
        </row>
        <row r="3861">
          <cell r="A3861">
            <v>9295</v>
          </cell>
          <cell r="B3861" t="str">
            <v>TUBERIA DEHIERRO NEGRO 1/2"CED 20 sin costura</v>
          </cell>
          <cell r="C3861" t="str">
            <v>m</v>
          </cell>
          <cell r="D3861">
            <v>1</v>
          </cell>
        </row>
        <row r="3862">
          <cell r="A3862">
            <v>9296</v>
          </cell>
          <cell r="B3862" t="str">
            <v>TUBERIA DEHIERRO NEGRO 3/4"CED 20 sin costura</v>
          </cell>
          <cell r="C3862" t="str">
            <v>m</v>
          </cell>
          <cell r="D3862">
            <v>1</v>
          </cell>
        </row>
        <row r="3863">
          <cell r="A3863">
            <v>9297</v>
          </cell>
          <cell r="B3863" t="str">
            <v>TUBERIA DEHIERRO NEGRO 1"CED 20 sin costura</v>
          </cell>
          <cell r="C3863" t="str">
            <v>m</v>
          </cell>
          <cell r="D3863">
            <v>1</v>
          </cell>
        </row>
        <row r="3864">
          <cell r="A3864">
            <v>9298</v>
          </cell>
          <cell r="B3864" t="str">
            <v>TUBERIA DEHIERRO NEGRO 1 1/4"CED 20 sin costura</v>
          </cell>
          <cell r="C3864" t="str">
            <v>m</v>
          </cell>
          <cell r="D3864">
            <v>1</v>
          </cell>
        </row>
        <row r="3865">
          <cell r="A3865">
            <v>9299</v>
          </cell>
          <cell r="B3865" t="str">
            <v>TUBERIA DEHIERRO NEGRO 1 1/2"CED 20 sin costura</v>
          </cell>
          <cell r="C3865" t="str">
            <v>m</v>
          </cell>
          <cell r="D3865">
            <v>1</v>
          </cell>
        </row>
        <row r="3866">
          <cell r="A3866">
            <v>9300</v>
          </cell>
          <cell r="B3866" t="str">
            <v>TUBERIA DEHIERRO NEGRO 2"CED 20 sin costura</v>
          </cell>
          <cell r="C3866" t="str">
            <v>m</v>
          </cell>
          <cell r="D3866">
            <v>1</v>
          </cell>
        </row>
        <row r="3867">
          <cell r="A3867">
            <v>9301</v>
          </cell>
          <cell r="B3867" t="str">
            <v>TUBERIA DEHIERRO NEGRO 2 1/2"CED 20 sin costura</v>
          </cell>
          <cell r="C3867" t="str">
            <v>m</v>
          </cell>
          <cell r="D3867">
            <v>1</v>
          </cell>
        </row>
        <row r="3868">
          <cell r="A3868">
            <v>9302</v>
          </cell>
          <cell r="B3868" t="str">
            <v>TUBERIA DEHIERRO NEGRO 3"CED 20 sin costura</v>
          </cell>
          <cell r="C3868" t="str">
            <v>m</v>
          </cell>
          <cell r="D3868">
            <v>1</v>
          </cell>
        </row>
        <row r="3869">
          <cell r="A3869">
            <v>9303</v>
          </cell>
          <cell r="B3869" t="str">
            <v>TUBERIA DEHIERRO NEGRO 4"CED 20 sin costura</v>
          </cell>
          <cell r="C3869" t="str">
            <v>m</v>
          </cell>
          <cell r="D3869">
            <v>1</v>
          </cell>
        </row>
        <row r="3870">
          <cell r="A3870">
            <v>9304</v>
          </cell>
          <cell r="B3870" t="str">
            <v>TUBERIA DEHIERRO NEGRO 5"CED 20 sin costura</v>
          </cell>
          <cell r="C3870" t="str">
            <v>m</v>
          </cell>
          <cell r="D3870">
            <v>1</v>
          </cell>
        </row>
        <row r="3871">
          <cell r="A3871">
            <v>9305</v>
          </cell>
          <cell r="B3871" t="str">
            <v>TUBERIA DEHIERRO NEGRO CED 6"20 sin costura</v>
          </cell>
          <cell r="C3871" t="str">
            <v>m</v>
          </cell>
          <cell r="D3871">
            <v>1</v>
          </cell>
        </row>
        <row r="3872">
          <cell r="A3872">
            <v>9306</v>
          </cell>
          <cell r="B3872" t="str">
            <v>TUBERIA DEHIERRO NEGRO 1/8" CED 40 sin costura</v>
          </cell>
          <cell r="C3872" t="str">
            <v>m</v>
          </cell>
          <cell r="D3872">
            <v>1</v>
          </cell>
        </row>
        <row r="3873">
          <cell r="A3873">
            <v>9307</v>
          </cell>
          <cell r="B3873" t="str">
            <v>TUBERIA DEHIERRO NEGRO 1/4"CED 40 sin costura</v>
          </cell>
          <cell r="C3873" t="str">
            <v>m</v>
          </cell>
          <cell r="D3873">
            <v>1</v>
          </cell>
        </row>
        <row r="3874">
          <cell r="A3874">
            <v>9308</v>
          </cell>
          <cell r="B3874" t="str">
            <v>TUBERIA DEHIERRO NEGRO 3/8"CED 40 sin costura</v>
          </cell>
          <cell r="C3874" t="str">
            <v>m</v>
          </cell>
          <cell r="D3874">
            <v>1</v>
          </cell>
        </row>
        <row r="3875">
          <cell r="A3875">
            <v>9309</v>
          </cell>
          <cell r="B3875" t="str">
            <v>TUBERIA DEHIERRO NEGRO 1/2"CED 40 sin costura</v>
          </cell>
          <cell r="C3875" t="str">
            <v>m</v>
          </cell>
          <cell r="D3875">
            <v>1</v>
          </cell>
        </row>
        <row r="3876">
          <cell r="A3876">
            <v>9310</v>
          </cell>
          <cell r="B3876" t="str">
            <v>TUBERIA DEHIERRO NEGRO 3/4"CED 40 sin costura</v>
          </cell>
          <cell r="C3876" t="str">
            <v>m</v>
          </cell>
          <cell r="D3876">
            <v>1</v>
          </cell>
        </row>
        <row r="3877">
          <cell r="A3877">
            <v>9311</v>
          </cell>
          <cell r="B3877" t="str">
            <v>TUBERIA DEHIERRO NEGRO 1"CED 40 sin costura</v>
          </cell>
          <cell r="C3877" t="str">
            <v>m</v>
          </cell>
          <cell r="D3877">
            <v>1</v>
          </cell>
        </row>
        <row r="3878">
          <cell r="A3878">
            <v>9312</v>
          </cell>
          <cell r="B3878" t="str">
            <v>TUBERIA DEHIERRO NEGRO 1 1/4"CED 40 sin costura</v>
          </cell>
          <cell r="C3878" t="str">
            <v>m</v>
          </cell>
          <cell r="D3878">
            <v>1</v>
          </cell>
        </row>
        <row r="3879">
          <cell r="A3879">
            <v>9313</v>
          </cell>
          <cell r="B3879" t="str">
            <v>TUBERIA DEHIERRO NEGRO 1 1/2"CED 40 sin costura</v>
          </cell>
          <cell r="C3879" t="str">
            <v>m</v>
          </cell>
          <cell r="D3879">
            <v>1</v>
          </cell>
        </row>
        <row r="3880">
          <cell r="A3880">
            <v>9314</v>
          </cell>
          <cell r="B3880" t="str">
            <v>TUBERIA DEHIERRO NEGRO 2"CED 40 sin costura</v>
          </cell>
          <cell r="C3880" t="str">
            <v>m</v>
          </cell>
          <cell r="D3880">
            <v>1</v>
          </cell>
        </row>
        <row r="3881">
          <cell r="A3881">
            <v>9315</v>
          </cell>
          <cell r="B3881" t="str">
            <v>TUBERIA DEHIERRO NEGRO 2 1/2"CED 40 sin costura</v>
          </cell>
          <cell r="C3881" t="str">
            <v>m</v>
          </cell>
          <cell r="D3881">
            <v>1</v>
          </cell>
        </row>
        <row r="3882">
          <cell r="A3882">
            <v>9316</v>
          </cell>
          <cell r="B3882" t="str">
            <v>TUBERIA DEHIERRO NEGRO 3"CED 40 sin costura</v>
          </cell>
          <cell r="C3882" t="str">
            <v>m</v>
          </cell>
          <cell r="D3882">
            <v>1</v>
          </cell>
        </row>
        <row r="3883">
          <cell r="A3883">
            <v>9317</v>
          </cell>
          <cell r="B3883" t="str">
            <v>TUBERIA DEHIERRO NEGRO 4"CED 40 sin costura</v>
          </cell>
          <cell r="C3883" t="str">
            <v>m</v>
          </cell>
          <cell r="D3883">
            <v>1</v>
          </cell>
        </row>
        <row r="3884">
          <cell r="A3884">
            <v>9318</v>
          </cell>
          <cell r="B3884" t="str">
            <v>TUBERIA DEHIERRO NEGRO 5"CED 40 sin costura</v>
          </cell>
          <cell r="C3884" t="str">
            <v>m</v>
          </cell>
          <cell r="D3884">
            <v>1</v>
          </cell>
        </row>
        <row r="3885">
          <cell r="A3885">
            <v>9319</v>
          </cell>
          <cell r="B3885" t="str">
            <v>TUBERIA DEHIERRO NEGRO CED 6"40 sin costura</v>
          </cell>
          <cell r="C3885" t="str">
            <v>m</v>
          </cell>
          <cell r="D3885">
            <v>1</v>
          </cell>
        </row>
        <row r="3886">
          <cell r="A3886">
            <v>9320</v>
          </cell>
          <cell r="B3886" t="str">
            <v>TUBERIA DEHIERRO NEGRO CED 8"40 sin costura</v>
          </cell>
          <cell r="C3886" t="str">
            <v>m</v>
          </cell>
          <cell r="D3886">
            <v>1</v>
          </cell>
        </row>
        <row r="3887">
          <cell r="A3887">
            <v>9321</v>
          </cell>
          <cell r="B3887" t="str">
            <v>TUBERIA DEHIERRO NEGRO CED 10"40 sin costura</v>
          </cell>
          <cell r="C3887" t="str">
            <v>m</v>
          </cell>
          <cell r="D3887">
            <v>1</v>
          </cell>
          <cell r="E3887">
            <v>166.4</v>
          </cell>
        </row>
        <row r="3888">
          <cell r="A3888">
            <v>9322</v>
          </cell>
          <cell r="B3888" t="str">
            <v>TEE BB 200mm</v>
          </cell>
          <cell r="C3888" t="str">
            <v>u</v>
          </cell>
          <cell r="D3888">
            <v>1</v>
          </cell>
          <cell r="E3888">
            <v>220.03</v>
          </cell>
        </row>
        <row r="3889">
          <cell r="A3889">
            <v>9323</v>
          </cell>
          <cell r="B3889" t="str">
            <v>UNION ROSCADA 2 1/2", CLASS 150</v>
          </cell>
          <cell r="C3889" t="str">
            <v>u</v>
          </cell>
          <cell r="D3889">
            <v>1</v>
          </cell>
          <cell r="E3889">
            <v>118.04</v>
          </cell>
        </row>
        <row r="3890">
          <cell r="A3890">
            <v>9324</v>
          </cell>
          <cell r="B3890" t="str">
            <v>UNION ROSCADA 2 ", CLASS 150</v>
          </cell>
          <cell r="C3890" t="str">
            <v>u</v>
          </cell>
          <cell r="D3890">
            <v>1</v>
          </cell>
          <cell r="E3890">
            <v>88.54</v>
          </cell>
        </row>
        <row r="3891">
          <cell r="A3891">
            <v>9325</v>
          </cell>
          <cell r="B3891" t="str">
            <v>Uniones vitaulicas similar a victaulic style No 75 de  2 1/2"</v>
          </cell>
          <cell r="C3891" t="str">
            <v>u</v>
          </cell>
        </row>
        <row r="3892">
          <cell r="A3892">
            <v>9326</v>
          </cell>
          <cell r="B3892" t="str">
            <v>Uniones vitaulicas similar a victaulic style No 75 de  6"</v>
          </cell>
          <cell r="C3892" t="str">
            <v>u</v>
          </cell>
        </row>
        <row r="3893">
          <cell r="A3893">
            <v>9327</v>
          </cell>
          <cell r="B3893" t="str">
            <v>Uniones vitaulicas similar a victaulic style No 75 de  8"</v>
          </cell>
          <cell r="C3893" t="str">
            <v>u</v>
          </cell>
        </row>
        <row r="3894">
          <cell r="A3894">
            <v>9328</v>
          </cell>
          <cell r="B3894" t="str">
            <v>Universal HN, 1 1/4" x 300 psi, roscada</v>
          </cell>
          <cell r="C3894" t="str">
            <v>u</v>
          </cell>
        </row>
        <row r="3895">
          <cell r="A3895">
            <v>9329</v>
          </cell>
          <cell r="B3895" t="str">
            <v>Válvula check 3/4" roscada</v>
          </cell>
          <cell r="C3895" t="str">
            <v>u</v>
          </cell>
          <cell r="E3895">
            <v>19.7</v>
          </cell>
        </row>
        <row r="3896">
          <cell r="A3896">
            <v>9330</v>
          </cell>
          <cell r="B3896" t="str">
            <v>Válvula check 1"x300PSI</v>
          </cell>
          <cell r="C3896" t="str">
            <v>u</v>
          </cell>
        </row>
        <row r="3897">
          <cell r="A3897">
            <v>9331</v>
          </cell>
          <cell r="B3897" t="str">
            <v>Válvula check 1¼"x300PSI</v>
          </cell>
          <cell r="C3897" t="str">
            <v>u</v>
          </cell>
        </row>
        <row r="3898">
          <cell r="A3898">
            <v>9332</v>
          </cell>
          <cell r="B3898" t="str">
            <v>Válvula cheque de pie 1 1/4 roscable</v>
          </cell>
          <cell r="C3898" t="str">
            <v>u</v>
          </cell>
        </row>
        <row r="3899">
          <cell r="A3899">
            <v>9333</v>
          </cell>
          <cell r="B3899" t="str">
            <v xml:space="preserve">Válvula cierre rápido 1 INOX </v>
          </cell>
          <cell r="C3899" t="str">
            <v>u</v>
          </cell>
        </row>
        <row r="3900">
          <cell r="A3900">
            <v>9334</v>
          </cell>
          <cell r="B3900" t="str">
            <v xml:space="preserve">Válvula cierre rápido 1/2 INOX </v>
          </cell>
          <cell r="C3900" t="str">
            <v>u</v>
          </cell>
        </row>
        <row r="3901">
          <cell r="A3901">
            <v>9335</v>
          </cell>
          <cell r="B3901" t="str">
            <v>Válvula cierre rápido INOX 1 1/4 roscable</v>
          </cell>
          <cell r="C3901" t="str">
            <v>u</v>
          </cell>
        </row>
        <row r="3902">
          <cell r="A3902">
            <v>9336</v>
          </cell>
          <cell r="B3902" t="str">
            <v>Válvula cierre rápido INOX 2"roscable</v>
          </cell>
          <cell r="C3902" t="str">
            <v>u</v>
          </cell>
        </row>
        <row r="3903">
          <cell r="A3903">
            <v>9337</v>
          </cell>
          <cell r="B3903" t="str">
            <v>Válvula compuerta para agua 2" bronce</v>
          </cell>
          <cell r="C3903" t="str">
            <v>u</v>
          </cell>
        </row>
        <row r="3904">
          <cell r="A3904">
            <v>9338</v>
          </cell>
          <cell r="B3904" t="str">
            <v>Válvula compuerta vapor, diam 13 mm (½") 150 psi roscada</v>
          </cell>
          <cell r="C3904" t="str">
            <v>u</v>
          </cell>
        </row>
        <row r="3905">
          <cell r="A3905">
            <v>9339</v>
          </cell>
          <cell r="B3905" t="str">
            <v>Válvula compuerta vapor, diam 19 mm (3/4") 150 psi roscada</v>
          </cell>
          <cell r="C3905" t="str">
            <v>u</v>
          </cell>
        </row>
        <row r="3906">
          <cell r="A3906">
            <v>9340</v>
          </cell>
          <cell r="B3906" t="str">
            <v>Válvula compuerta vapor, diam 25 mm (1") 150 psi roscada</v>
          </cell>
          <cell r="C3906" t="str">
            <v>u</v>
          </cell>
        </row>
        <row r="3907">
          <cell r="A3907">
            <v>9341</v>
          </cell>
          <cell r="B3907" t="str">
            <v>Válvula compuerta vapor, diam 32 mm (1¼") 150 psi roscada</v>
          </cell>
          <cell r="C3907" t="str">
            <v>u</v>
          </cell>
        </row>
        <row r="3908">
          <cell r="A3908">
            <v>9342</v>
          </cell>
          <cell r="B3908" t="str">
            <v>Válvula compuerta vapor, diam 38 mm (1½") 150 psi roscada</v>
          </cell>
          <cell r="C3908" t="str">
            <v>u</v>
          </cell>
        </row>
        <row r="3909">
          <cell r="A3909">
            <v>9343</v>
          </cell>
          <cell r="B3909" t="str">
            <v>Válvula compuerta vapor, diam 51 mm (2") 150 psi roscada</v>
          </cell>
          <cell r="C3909" t="str">
            <v>u</v>
          </cell>
        </row>
        <row r="3910">
          <cell r="A3910">
            <v>9344</v>
          </cell>
          <cell r="B3910" t="str">
            <v>Válvula compuerta vapor, diam 64 mm (2½") 150 psi roscada</v>
          </cell>
          <cell r="C3910" t="str">
            <v>u</v>
          </cell>
        </row>
        <row r="3911">
          <cell r="A3911">
            <v>9345</v>
          </cell>
          <cell r="B3911" t="str">
            <v>Válvula compuerta vapor, diam 51 mm (2") 150 psi bridada</v>
          </cell>
          <cell r="C3911" t="str">
            <v>u</v>
          </cell>
        </row>
        <row r="3912">
          <cell r="A3912">
            <v>9346</v>
          </cell>
          <cell r="B3912" t="str">
            <v>Válvula compuerta vapor, diam 64 mm (2½") 150 psi bridada</v>
          </cell>
          <cell r="C3912" t="str">
            <v>u</v>
          </cell>
        </row>
        <row r="3913">
          <cell r="A3913">
            <v>9347</v>
          </cell>
          <cell r="B3913" t="str">
            <v>Válvula compuerta vapor, diam 76 mm (3") 150 psi bridada</v>
          </cell>
          <cell r="C3913" t="str">
            <v>u</v>
          </cell>
        </row>
        <row r="3914">
          <cell r="A3914">
            <v>9348</v>
          </cell>
          <cell r="B3914" t="str">
            <v>Válvula compuerta vapor, diam 102 mm (4") 150 psi bridada</v>
          </cell>
          <cell r="C3914" t="str">
            <v>u</v>
          </cell>
        </row>
        <row r="3915">
          <cell r="A3915">
            <v>9349</v>
          </cell>
          <cell r="B3915" t="str">
            <v>Válvula compuerta vapor, diam 152 mm (6") 150 psi bridada</v>
          </cell>
          <cell r="C3915" t="str">
            <v>u</v>
          </cell>
        </row>
        <row r="3916">
          <cell r="A3916">
            <v>9350</v>
          </cell>
          <cell r="B3916" t="str">
            <v>Válvula compuerta vapor, diam 204 mm (8") 150 psi bridada</v>
          </cell>
          <cell r="C3916" t="str">
            <v>u</v>
          </cell>
        </row>
        <row r="3917">
          <cell r="A3917">
            <v>9351</v>
          </cell>
          <cell r="B3917" t="str">
            <v>Válvula de cierre retención 3"</v>
          </cell>
          <cell r="C3917" t="str">
            <v>u</v>
          </cell>
        </row>
        <row r="3918">
          <cell r="A3918">
            <v>9352</v>
          </cell>
          <cell r="B3918" t="str">
            <v>Válvula de compuerta E L de 8"</v>
          </cell>
          <cell r="C3918" t="str">
            <v>u</v>
          </cell>
          <cell r="D3918">
            <v>1</v>
          </cell>
          <cell r="E3918">
            <v>951.62</v>
          </cell>
        </row>
        <row r="3919">
          <cell r="A3919">
            <v>9353</v>
          </cell>
          <cell r="B3919" t="str">
            <v>Válvula de compuerta 2" HF roscable</v>
          </cell>
          <cell r="C3919" t="str">
            <v>u</v>
          </cell>
          <cell r="D3919">
            <v>1</v>
          </cell>
        </row>
        <row r="3920">
          <cell r="A3920">
            <v>9354</v>
          </cell>
          <cell r="B3920" t="str">
            <v>Válvula de compuerta 3" HF roscable</v>
          </cell>
          <cell r="C3920" t="str">
            <v>u</v>
          </cell>
          <cell r="D3920">
            <v>1</v>
          </cell>
        </row>
        <row r="3921">
          <cell r="A3921">
            <v>9355</v>
          </cell>
          <cell r="B3921" t="str">
            <v>Válvula de compuerta 4" HF roscable</v>
          </cell>
          <cell r="C3921" t="str">
            <v>u</v>
          </cell>
          <cell r="D3921">
            <v>1</v>
          </cell>
        </row>
        <row r="3922">
          <cell r="A3922">
            <v>9356</v>
          </cell>
          <cell r="B3922" t="str">
            <v>Válvula de compuerta de Ø1 1/2" OS&amp;Y</v>
          </cell>
          <cell r="C3922" t="str">
            <v>u</v>
          </cell>
          <cell r="D3922">
            <v>1</v>
          </cell>
        </row>
        <row r="3923">
          <cell r="A3923">
            <v>9357</v>
          </cell>
          <cell r="B3923" t="str">
            <v>Válvula de compuerta de  Ø2" OS&amp;Y</v>
          </cell>
          <cell r="C3923" t="str">
            <v>u</v>
          </cell>
          <cell r="D3923">
            <v>1</v>
          </cell>
        </row>
        <row r="3924">
          <cell r="A3924">
            <v>9358</v>
          </cell>
          <cell r="B3924" t="str">
            <v>Válvula de compuerta de Ø2 1/2" OS&amp;Y</v>
          </cell>
          <cell r="C3924" t="str">
            <v>u</v>
          </cell>
          <cell r="D3924">
            <v>1</v>
          </cell>
        </row>
        <row r="3925">
          <cell r="A3925">
            <v>9359</v>
          </cell>
          <cell r="B3925" t="str">
            <v>Válvula de compuerta de Ø3" OS&amp;Y</v>
          </cell>
          <cell r="C3925" t="str">
            <v>u</v>
          </cell>
          <cell r="D3925">
            <v>1</v>
          </cell>
        </row>
        <row r="3926">
          <cell r="A3926">
            <v>9360</v>
          </cell>
          <cell r="B3926" t="str">
            <v>Válvula de compuerta de Ø4" OS&amp;Y</v>
          </cell>
          <cell r="C3926" t="str">
            <v>u</v>
          </cell>
          <cell r="D3926">
            <v>1</v>
          </cell>
        </row>
        <row r="3927">
          <cell r="A3927">
            <v>9361</v>
          </cell>
          <cell r="B3927" t="str">
            <v>VALVULA DE BOLA ROSCADA 1/2", CLASS 150</v>
          </cell>
          <cell r="C3927" t="str">
            <v>u</v>
          </cell>
          <cell r="D3927">
            <v>1</v>
          </cell>
          <cell r="E3927">
            <v>19.079999999999998</v>
          </cell>
        </row>
        <row r="3928">
          <cell r="A3928">
            <v>9362</v>
          </cell>
          <cell r="B3928" t="str">
            <v>Válvula de bola  3/4", bronce, roscada</v>
          </cell>
          <cell r="D3928">
            <v>1</v>
          </cell>
        </row>
        <row r="3929">
          <cell r="A3929">
            <v>9363</v>
          </cell>
          <cell r="B3929" t="str">
            <v>Válvula de esfera 1"x300PSI</v>
          </cell>
          <cell r="D3929">
            <v>1</v>
          </cell>
        </row>
        <row r="3930">
          <cell r="A3930">
            <v>9364</v>
          </cell>
          <cell r="B3930" t="str">
            <v>Válvula de esfera 1¼"x300PSI</v>
          </cell>
          <cell r="C3930" t="str">
            <v>u</v>
          </cell>
        </row>
        <row r="3931">
          <cell r="A3931">
            <v>9365</v>
          </cell>
          <cell r="B3931" t="str">
            <v>Válvula de esfera 3/8"x200PSI</v>
          </cell>
          <cell r="C3931" t="str">
            <v>u</v>
          </cell>
        </row>
        <row r="3932">
          <cell r="A3932">
            <v>9366</v>
          </cell>
          <cell r="B3932" t="str">
            <v>Válvula de esfera roscada 150PSI Vapor ½"</v>
          </cell>
          <cell r="C3932" t="str">
            <v>u</v>
          </cell>
          <cell r="D3932">
            <v>1</v>
          </cell>
        </row>
        <row r="3933">
          <cell r="A3933">
            <v>9367</v>
          </cell>
          <cell r="B3933" t="str">
            <v>Válvula de esfera roscada 150PSI Vapor ¾"</v>
          </cell>
          <cell r="D3933">
            <v>1</v>
          </cell>
        </row>
        <row r="3934">
          <cell r="A3934">
            <v>9368</v>
          </cell>
          <cell r="B3934" t="str">
            <v>Válvula de esfera roscada 150PSI Vapor 1"</v>
          </cell>
          <cell r="D3934">
            <v>1</v>
          </cell>
        </row>
        <row r="3935">
          <cell r="A3935">
            <v>9369</v>
          </cell>
          <cell r="B3935" t="str">
            <v>Válvula de espera 1' X 300 PSI</v>
          </cell>
          <cell r="D3935">
            <v>1</v>
          </cell>
        </row>
        <row r="3936">
          <cell r="A3936">
            <v>9370</v>
          </cell>
          <cell r="B3936" t="str">
            <v>Válvula de exceso de flujo, REGO, 1", bronce, roscada, c/unión</v>
          </cell>
          <cell r="D3936">
            <v>1</v>
          </cell>
        </row>
        <row r="3937">
          <cell r="A3937">
            <v>9371</v>
          </cell>
          <cell r="B3937" t="str">
            <v xml:space="preserve">Válvula de globo 1 1/4 HF </v>
          </cell>
          <cell r="D3937">
            <v>1</v>
          </cell>
        </row>
        <row r="3938">
          <cell r="A3938">
            <v>9372</v>
          </cell>
          <cell r="B3938" t="str">
            <v>Válvula de globo 1 1/4 para combustible</v>
          </cell>
          <cell r="D3938">
            <v>1</v>
          </cell>
        </row>
        <row r="3939">
          <cell r="A3939">
            <v>9373</v>
          </cell>
          <cell r="B3939" t="str">
            <v xml:space="preserve">Válvula de llenado, diam. 1"  </v>
          </cell>
          <cell r="C3939" t="str">
            <v>u</v>
          </cell>
          <cell r="D3939">
            <v>1</v>
          </cell>
        </row>
        <row r="3940">
          <cell r="A3940">
            <v>9374</v>
          </cell>
          <cell r="B3940" t="str">
            <v>Válvula de paso (compuerta mariposa)  de 1"</v>
          </cell>
          <cell r="C3940" t="str">
            <v>u</v>
          </cell>
          <cell r="D3940">
            <v>1</v>
          </cell>
        </row>
        <row r="3941">
          <cell r="A3941">
            <v>9375</v>
          </cell>
          <cell r="B3941" t="str">
            <v>Válvula de paso (compuerta mariposa)  de 1½"</v>
          </cell>
          <cell r="C3941" t="str">
            <v>u</v>
          </cell>
          <cell r="D3941">
            <v>1</v>
          </cell>
        </row>
        <row r="3942">
          <cell r="A3942">
            <v>9376</v>
          </cell>
          <cell r="B3942" t="str">
            <v>Válvula de paso (compuerta mariposa)  de 2"</v>
          </cell>
          <cell r="C3942" t="str">
            <v>u</v>
          </cell>
          <cell r="D3942">
            <v>1</v>
          </cell>
        </row>
        <row r="3943">
          <cell r="A3943">
            <v>9377</v>
          </cell>
          <cell r="B3943" t="str">
            <v>Válvula de paso (compuerta mariposa)  de 2½"</v>
          </cell>
          <cell r="C3943" t="str">
            <v>u</v>
          </cell>
          <cell r="D3943">
            <v>1</v>
          </cell>
        </row>
        <row r="3944">
          <cell r="A3944">
            <v>9378</v>
          </cell>
          <cell r="B3944" t="str">
            <v>Válvula de purga lenta 1¼"</v>
          </cell>
          <cell r="C3944" t="str">
            <v>u</v>
          </cell>
          <cell r="D3944">
            <v>1</v>
          </cell>
        </row>
        <row r="3945">
          <cell r="A3945">
            <v>9379</v>
          </cell>
          <cell r="B3945" t="str">
            <v>Válvula de purga rápida 1¼"</v>
          </cell>
          <cell r="C3945" t="str">
            <v>u</v>
          </cell>
          <cell r="D3945">
            <v>1</v>
          </cell>
        </row>
        <row r="3946">
          <cell r="A3946">
            <v>9380</v>
          </cell>
          <cell r="B3946" t="str">
            <v>VALVULA SOSTENEDORA DE PRESION Y CHECK 1 1/4" CALSS 150</v>
          </cell>
          <cell r="C3946" t="str">
            <v>u</v>
          </cell>
          <cell r="D3946">
            <v>1</v>
          </cell>
          <cell r="E3946">
            <v>107.51</v>
          </cell>
        </row>
        <row r="3947">
          <cell r="A3947">
            <v>9381</v>
          </cell>
          <cell r="B3947" t="str">
            <v>Lira de expansión de  1/2"</v>
          </cell>
          <cell r="C3947" t="str">
            <v>u</v>
          </cell>
          <cell r="D3947">
            <v>1</v>
          </cell>
          <cell r="E3947">
            <v>40.54</v>
          </cell>
        </row>
        <row r="3948">
          <cell r="A3948">
            <v>9382</v>
          </cell>
          <cell r="B3948" t="str">
            <v>Lira de expansión de 3/4"</v>
          </cell>
          <cell r="C3948" t="str">
            <v>u</v>
          </cell>
          <cell r="D3948">
            <v>1</v>
          </cell>
          <cell r="E3948">
            <v>58.49</v>
          </cell>
        </row>
        <row r="3949">
          <cell r="A3949">
            <v>9383</v>
          </cell>
          <cell r="B3949" t="str">
            <v>Lira de expansión de 1"</v>
          </cell>
          <cell r="C3949" t="str">
            <v>u</v>
          </cell>
          <cell r="D3949">
            <v>1</v>
          </cell>
          <cell r="E3949">
            <v>85.42</v>
          </cell>
        </row>
        <row r="3950">
          <cell r="A3950">
            <v>9384</v>
          </cell>
          <cell r="B3950" t="str">
            <v>Lira de expansión de 1 1/4"</v>
          </cell>
          <cell r="C3950" t="str">
            <v>u</v>
          </cell>
          <cell r="D3950">
            <v>1</v>
          </cell>
          <cell r="E3950">
            <v>100.74</v>
          </cell>
        </row>
        <row r="3951">
          <cell r="A3951">
            <v>9385</v>
          </cell>
          <cell r="B3951" t="str">
            <v>Suministro e instalación Manifold   CO2 dúplex 2x2 automático</v>
          </cell>
          <cell r="C3951" t="str">
            <v>u</v>
          </cell>
          <cell r="D3951">
            <v>1</v>
          </cell>
          <cell r="E3951">
            <v>8081.78</v>
          </cell>
        </row>
        <row r="3952">
          <cell r="A3952">
            <v>9386</v>
          </cell>
          <cell r="B3952" t="str">
            <v>Manifold semiautomático de oxigeno 6x6</v>
          </cell>
          <cell r="C3952" t="str">
            <v>u</v>
          </cell>
          <cell r="D3952">
            <v>1</v>
          </cell>
          <cell r="E3952">
            <v>7180.04</v>
          </cell>
        </row>
        <row r="3953">
          <cell r="A3953">
            <v>9387</v>
          </cell>
          <cell r="B3953" t="str">
            <v>Manifold automático de aire comprimido 3X3</v>
          </cell>
          <cell r="C3953" t="str">
            <v>u</v>
          </cell>
          <cell r="D3953">
            <v>1</v>
          </cell>
          <cell r="E3953">
            <v>6733.79</v>
          </cell>
        </row>
        <row r="3954">
          <cell r="A3954">
            <v>9388</v>
          </cell>
          <cell r="B3954" t="str">
            <v>Lira de expansión de 1 1/2"</v>
          </cell>
          <cell r="C3954" t="str">
            <v>u</v>
          </cell>
          <cell r="D3954">
            <v>1</v>
          </cell>
          <cell r="E3954">
            <v>130.24</v>
          </cell>
        </row>
        <row r="3955">
          <cell r="A3955">
            <v>9389</v>
          </cell>
          <cell r="B3955" t="str">
            <v>Manifold automático oxigeno</v>
          </cell>
          <cell r="C3955" t="str">
            <v>u</v>
          </cell>
          <cell r="D3955">
            <v>1</v>
          </cell>
        </row>
        <row r="3956">
          <cell r="A3956">
            <v>9390</v>
          </cell>
          <cell r="B3956" t="str">
            <v>Válvula de corte de 1/2" con adaptador de bronce</v>
          </cell>
          <cell r="C3956" t="str">
            <v>u</v>
          </cell>
          <cell r="D3956">
            <v>1</v>
          </cell>
          <cell r="E3956">
            <v>198.64</v>
          </cell>
        </row>
        <row r="3957">
          <cell r="A3957">
            <v>9391</v>
          </cell>
          <cell r="B3957" t="str">
            <v>Válvula de corte de 3/4"</v>
          </cell>
          <cell r="C3957" t="str">
            <v>u</v>
          </cell>
          <cell r="D3957">
            <v>1</v>
          </cell>
        </row>
        <row r="3958">
          <cell r="A3958">
            <v>9392</v>
          </cell>
          <cell r="B3958" t="str">
            <v>Válvula de línea de 1/2" DE GLP</v>
          </cell>
          <cell r="C3958" t="str">
            <v>u</v>
          </cell>
          <cell r="D3958">
            <v>1</v>
          </cell>
        </row>
        <row r="3959">
          <cell r="A3959">
            <v>9393</v>
          </cell>
          <cell r="B3959" t="str">
            <v>Válvula de Línea, diam ½"</v>
          </cell>
          <cell r="C3959" t="str">
            <v>u</v>
          </cell>
          <cell r="D3959">
            <v>1</v>
          </cell>
        </row>
        <row r="3960">
          <cell r="A3960">
            <v>9394</v>
          </cell>
          <cell r="B3960" t="str">
            <v>Válvula de Línea, diam 1"</v>
          </cell>
          <cell r="C3960" t="str">
            <v>u</v>
          </cell>
          <cell r="D3960">
            <v>1</v>
          </cell>
        </row>
        <row r="3961">
          <cell r="A3961">
            <v>9395</v>
          </cell>
          <cell r="B3961" t="str">
            <v>Válvula de Línea, diam 1¼"</v>
          </cell>
          <cell r="C3961" t="str">
            <v>u</v>
          </cell>
          <cell r="D3961">
            <v>1</v>
          </cell>
        </row>
        <row r="3962">
          <cell r="A3962">
            <v>9396</v>
          </cell>
          <cell r="B3962" t="str">
            <v>Válvula de Línea, diam 1½"</v>
          </cell>
          <cell r="C3962" t="str">
            <v>u</v>
          </cell>
          <cell r="D3962">
            <v>1</v>
          </cell>
        </row>
        <row r="3963">
          <cell r="A3963">
            <v>9397</v>
          </cell>
          <cell r="B3963" t="str">
            <v>Válvula de Línea, diam 2"</v>
          </cell>
          <cell r="C3963" t="str">
            <v>u</v>
          </cell>
          <cell r="D3963">
            <v>1</v>
          </cell>
        </row>
        <row r="3964">
          <cell r="A3964">
            <v>9398</v>
          </cell>
          <cell r="B3964" t="str">
            <v>Válvula de Línea, diam 2½"</v>
          </cell>
          <cell r="C3964" t="str">
            <v>u</v>
          </cell>
          <cell r="D3964">
            <v>1</v>
          </cell>
        </row>
        <row r="3965">
          <cell r="A3965">
            <v>9399</v>
          </cell>
          <cell r="B3965" t="str">
            <v>Válvula de Línea, diam 3"</v>
          </cell>
          <cell r="C3965" t="str">
            <v>u</v>
          </cell>
          <cell r="D3965">
            <v>1</v>
          </cell>
        </row>
        <row r="3966">
          <cell r="A3966">
            <v>9400</v>
          </cell>
          <cell r="B3966" t="str">
            <v>Válvula de Línea, diam 3/4"</v>
          </cell>
          <cell r="C3966" t="str">
            <v>u</v>
          </cell>
          <cell r="D3966">
            <v>1</v>
          </cell>
        </row>
        <row r="3967">
          <cell r="A3967">
            <v>9401</v>
          </cell>
          <cell r="B3967" t="str">
            <v>Manómetro 1/2" 100PSI</v>
          </cell>
          <cell r="C3967" t="str">
            <v>u</v>
          </cell>
          <cell r="D3967">
            <v>1</v>
          </cell>
          <cell r="E3967">
            <v>24.41</v>
          </cell>
        </row>
        <row r="3968">
          <cell r="A3968">
            <v>9402</v>
          </cell>
          <cell r="B3968" t="str">
            <v>Bushing HG 1/2" a 3/8"</v>
          </cell>
          <cell r="C3968" t="str">
            <v>u</v>
          </cell>
          <cell r="D3968">
            <v>1</v>
          </cell>
          <cell r="E3968">
            <v>1.23</v>
          </cell>
        </row>
        <row r="3969">
          <cell r="A3969">
            <v>9403</v>
          </cell>
          <cell r="B3969" t="str">
            <v>Tanque de combustible 55galones (Incluye 55gal de diesel)</v>
          </cell>
          <cell r="C3969" t="str">
            <v>u</v>
          </cell>
          <cell r="D3969">
            <v>1</v>
          </cell>
          <cell r="E3969">
            <v>74.52</v>
          </cell>
        </row>
        <row r="3970">
          <cell r="A3970">
            <v>9404</v>
          </cell>
          <cell r="B3970" t="str">
            <v>Válvula de compuerta RW 2"</v>
          </cell>
          <cell r="C3970" t="str">
            <v>u</v>
          </cell>
          <cell r="D3970">
            <v>1</v>
          </cell>
          <cell r="E3970">
            <v>99.25</v>
          </cell>
        </row>
        <row r="3971">
          <cell r="A3971">
            <v>9405</v>
          </cell>
          <cell r="B3971" t="str">
            <v>Boca de campana HG 4" a 2"</v>
          </cell>
          <cell r="C3971" t="str">
            <v>u</v>
          </cell>
          <cell r="D3971">
            <v>1</v>
          </cell>
          <cell r="E3971">
            <v>27.31</v>
          </cell>
        </row>
        <row r="3972">
          <cell r="A3972">
            <v>9406</v>
          </cell>
          <cell r="B3972" t="str">
            <v>Válvula de compuerta RW 1/2"</v>
          </cell>
          <cell r="C3972" t="str">
            <v>u</v>
          </cell>
          <cell r="D3972">
            <v>1</v>
          </cell>
          <cell r="E3972">
            <v>41.52</v>
          </cell>
        </row>
        <row r="3973">
          <cell r="A3973">
            <v>9407</v>
          </cell>
          <cell r="B3973" t="str">
            <v>Válvula de compuerta RW 32mm</v>
          </cell>
          <cell r="C3973" t="str">
            <v>u</v>
          </cell>
          <cell r="D3973">
            <v>1</v>
          </cell>
          <cell r="E3973">
            <v>60.75</v>
          </cell>
        </row>
        <row r="3977">
          <cell r="B3977" t="str">
            <v>SISTEMA DE AIRE ACONDICIONADO Y VENTILACION MECANICA</v>
          </cell>
        </row>
        <row r="3978">
          <cell r="A3978">
            <v>10000</v>
          </cell>
          <cell r="B3978" t="str">
            <v>Aislamiento Térmico Diámetro 1 1/8" (espesor 1")</v>
          </cell>
          <cell r="C3978" t="str">
            <v>m</v>
          </cell>
          <cell r="D3978">
            <v>1</v>
          </cell>
        </row>
        <row r="3979">
          <cell r="A3979">
            <v>10001</v>
          </cell>
          <cell r="B3979" t="str">
            <v>Aislamiento Térmico Diámetro 1 3/8" (espesor 1")</v>
          </cell>
          <cell r="C3979" t="str">
            <v>m</v>
          </cell>
          <cell r="D3979">
            <v>1</v>
          </cell>
        </row>
        <row r="3980">
          <cell r="A3980">
            <v>10002</v>
          </cell>
          <cell r="B3980" t="str">
            <v>Aislamiento Térmico Diámetro 1/2" (espesor 1")</v>
          </cell>
          <cell r="C3980" t="str">
            <v>m</v>
          </cell>
          <cell r="D3980">
            <v>1</v>
          </cell>
        </row>
        <row r="3981">
          <cell r="A3981">
            <v>10003</v>
          </cell>
          <cell r="B3981" t="str">
            <v>Aislamiento Térmico Diámetro 3/4" (espesor 1")</v>
          </cell>
          <cell r="C3981" t="str">
            <v>m</v>
          </cell>
          <cell r="D3981">
            <v>1</v>
          </cell>
        </row>
        <row r="3982">
          <cell r="A3982">
            <v>10004</v>
          </cell>
          <cell r="B3982" t="str">
            <v>Aislamiento Térmico Diámetro 5/8" (espesor 1")</v>
          </cell>
          <cell r="C3982" t="str">
            <v>m</v>
          </cell>
          <cell r="D3982">
            <v>1</v>
          </cell>
        </row>
        <row r="3983">
          <cell r="A3983">
            <v>10005</v>
          </cell>
          <cell r="B3983" t="str">
            <v>Aislamiento Térmico Diámetro 7/8" (espesor 1")</v>
          </cell>
          <cell r="C3983" t="str">
            <v>m</v>
          </cell>
          <cell r="D3983">
            <v>1</v>
          </cell>
        </row>
        <row r="3984">
          <cell r="A3984">
            <v>10006</v>
          </cell>
          <cell r="B3984" t="str">
            <v>Aislamiento rubatex</v>
          </cell>
          <cell r="C3984" t="str">
            <v>m</v>
          </cell>
          <cell r="D3984">
            <v>1</v>
          </cell>
          <cell r="E3984">
            <v>3.68</v>
          </cell>
        </row>
        <row r="3985">
          <cell r="A3985">
            <v>10007</v>
          </cell>
          <cell r="B3985" t="str">
            <v>Banco de Filtros 2</v>
          </cell>
          <cell r="C3985" t="str">
            <v>glb</v>
          </cell>
          <cell r="D3985">
            <v>1</v>
          </cell>
        </row>
        <row r="3986">
          <cell r="A3986">
            <v>10008</v>
          </cell>
          <cell r="B3986" t="str">
            <v>BOMBA DE AGUA HELADA SISTEMA PRIMARIO.-Bombas para agua helada con capacidad de suministrar 870 GPM a 75 TDH. (Incluye: difusor de succión y válvula triple servicio)</v>
          </cell>
          <cell r="C3986" t="str">
            <v>u</v>
          </cell>
          <cell r="D3986">
            <v>1</v>
          </cell>
        </row>
        <row r="3987">
          <cell r="A3987">
            <v>10009</v>
          </cell>
          <cell r="B3987" t="str">
            <v>BOMBA DE AGUA HELADA SISTEMA SECUNDARIO.-Bombas para agua helada con capacidad de suministrar 450 a 540 GPM a 75-125 TDH. (Incluye: difusor de succión y válvula triple servicio)</v>
          </cell>
          <cell r="C3987" t="str">
            <v>u</v>
          </cell>
          <cell r="D3987">
            <v>1</v>
          </cell>
        </row>
        <row r="3988">
          <cell r="A3988">
            <v>10010</v>
          </cell>
          <cell r="B3988" t="str">
            <v>Bomba de Calor similar a York, modelo YDV252WC26A-3 de 100 000 BTU/H  de capacidad. Incluye  control MS, breanch y termostato</v>
          </cell>
          <cell r="C3988" t="str">
            <v>u</v>
          </cell>
          <cell r="D3988">
            <v>1</v>
          </cell>
        </row>
        <row r="3989">
          <cell r="A3989">
            <v>10011</v>
          </cell>
          <cell r="B3989" t="str">
            <v>Cable 1,5mm2 para control de unidades</v>
          </cell>
          <cell r="C3989" t="str">
            <v>m</v>
          </cell>
          <cell r="D3989">
            <v>1</v>
          </cell>
          <cell r="E3989">
            <v>6.1</v>
          </cell>
        </row>
        <row r="3990">
          <cell r="A3990">
            <v>10012</v>
          </cell>
          <cell r="B3990" t="str">
            <v>Cilindro de CO2</v>
          </cell>
          <cell r="C3990" t="str">
            <v>u</v>
          </cell>
          <cell r="D3990">
            <v>1</v>
          </cell>
          <cell r="E3990">
            <v>1038.08</v>
          </cell>
        </row>
        <row r="3991">
          <cell r="A3991">
            <v>10013</v>
          </cell>
          <cell r="B3991" t="str">
            <v>Central de vacio motor Duplex de 3HP</v>
          </cell>
          <cell r="C3991" t="str">
            <v>u</v>
          </cell>
          <cell r="D3991">
            <v>1</v>
          </cell>
          <cell r="E3991">
            <v>41993.21</v>
          </cell>
        </row>
        <row r="3992">
          <cell r="A3992">
            <v>10014</v>
          </cell>
          <cell r="B3992" t="str">
            <v>Central de CO2 duplex de 2x2</v>
          </cell>
          <cell r="C3992" t="str">
            <v>u</v>
          </cell>
          <cell r="D3992">
            <v>1</v>
          </cell>
          <cell r="E3992">
            <v>18220.29</v>
          </cell>
        </row>
        <row r="3993">
          <cell r="A3993">
            <v>10015</v>
          </cell>
          <cell r="B3993" t="str">
            <v>Interruptor ON/OFF para ventilador</v>
          </cell>
          <cell r="C3993" t="str">
            <v>u</v>
          </cell>
          <cell r="D3993">
            <v>1</v>
          </cell>
          <cell r="E3993">
            <v>20.420000000000002</v>
          </cell>
        </row>
        <row r="3994">
          <cell r="A3994">
            <v>10016</v>
          </cell>
          <cell r="B3994" t="str">
            <v>Ducto con tol 2mm campana extractora (32 planchas)</v>
          </cell>
          <cell r="C3994" t="str">
            <v>u</v>
          </cell>
          <cell r="D3994">
            <v>1</v>
          </cell>
          <cell r="E3994">
            <v>5727.49</v>
          </cell>
        </row>
        <row r="3995">
          <cell r="A3995">
            <v>10017</v>
          </cell>
          <cell r="B3995" t="str">
            <v>Campana extractora de cocina</v>
          </cell>
          <cell r="C3995" t="str">
            <v>u</v>
          </cell>
          <cell r="D3995">
            <v>1</v>
          </cell>
          <cell r="E3995">
            <v>496.74</v>
          </cell>
        </row>
        <row r="3996">
          <cell r="A3996">
            <v>10018</v>
          </cell>
          <cell r="B3996" t="str">
            <v>Campana de extracción acero inoxidable 0,8x1,4m incluye filtro para grasa</v>
          </cell>
          <cell r="C3996" t="str">
            <v>u</v>
          </cell>
          <cell r="D3996">
            <v>1</v>
          </cell>
          <cell r="E3996">
            <v>2219.36</v>
          </cell>
        </row>
        <row r="3997">
          <cell r="A3997">
            <v>10019</v>
          </cell>
          <cell r="B3997" t="str">
            <v>Campana de extracción acero inoxidable 2,2x4,20m incluye filtro para grasa</v>
          </cell>
          <cell r="C3997" t="str">
            <v>u</v>
          </cell>
          <cell r="D3997">
            <v>1</v>
          </cell>
          <cell r="E3997">
            <v>3427.76</v>
          </cell>
        </row>
        <row r="3998">
          <cell r="A3998">
            <v>10020</v>
          </cell>
          <cell r="B3998" t="str">
            <v>Centralita de gas (GLP) para vivienda</v>
          </cell>
          <cell r="C3998" t="str">
            <v>u</v>
          </cell>
          <cell r="D3998">
            <v>1</v>
          </cell>
          <cell r="E3998">
            <v>170</v>
          </cell>
        </row>
        <row r="3999">
          <cell r="A3999">
            <v>10021</v>
          </cell>
          <cell r="B3999" t="str">
            <v>Campana de acero inoxidable 2,2x1,40m incluye filtro para grasa</v>
          </cell>
          <cell r="C3999" t="str">
            <v>u</v>
          </cell>
          <cell r="D3999">
            <v>1</v>
          </cell>
          <cell r="E3999">
            <v>2472.79</v>
          </cell>
        </row>
        <row r="4000">
          <cell r="A4000">
            <v>10022</v>
          </cell>
          <cell r="B4000" t="str">
            <v>Centralita de gas (GLP) para cocina</v>
          </cell>
          <cell r="C4000" t="str">
            <v>u</v>
          </cell>
          <cell r="D4000">
            <v>1</v>
          </cell>
          <cell r="E4000">
            <v>731.97</v>
          </cell>
        </row>
        <row r="4001">
          <cell r="A4001">
            <v>10023</v>
          </cell>
          <cell r="B4001" t="str">
            <v>Centralita de gas (GLP) para laboratorio (3 labor)</v>
          </cell>
          <cell r="C4001" t="str">
            <v>u</v>
          </cell>
          <cell r="D4001">
            <v>1</v>
          </cell>
          <cell r="E4001">
            <v>1558.19</v>
          </cell>
        </row>
        <row r="4002">
          <cell r="A4002">
            <v>10024</v>
          </cell>
          <cell r="B4002" t="str">
            <v>Centralita de gas (GLP) para laboratorio (1 labor)</v>
          </cell>
          <cell r="C4002" t="str">
            <v>u</v>
          </cell>
          <cell r="D4002">
            <v>1</v>
          </cell>
          <cell r="E4002">
            <v>510.28</v>
          </cell>
        </row>
        <row r="4003">
          <cell r="A4003">
            <v>10025</v>
          </cell>
          <cell r="B4003" t="str">
            <v>Centralita de gas (GLP) para profesor incluye tanque de gas</v>
          </cell>
          <cell r="C4003" t="str">
            <v>u</v>
          </cell>
          <cell r="D4003">
            <v>1</v>
          </cell>
          <cell r="E4003">
            <v>2144.98</v>
          </cell>
        </row>
        <row r="4004">
          <cell r="A4004">
            <v>10026</v>
          </cell>
          <cell r="B4004" t="str">
            <v>Centralita de gas (GLP) para albergue incluye tanque de gas</v>
          </cell>
          <cell r="C4004" t="str">
            <v>u</v>
          </cell>
          <cell r="D4004">
            <v>1</v>
          </cell>
          <cell r="E4004">
            <v>781.74</v>
          </cell>
        </row>
        <row r="4005">
          <cell r="A4005">
            <v>10027</v>
          </cell>
          <cell r="B4005" t="str">
            <v>Caja de Valvulas 1/2"-3/4" dobles</v>
          </cell>
          <cell r="C4005" t="str">
            <v>u</v>
          </cell>
          <cell r="D4005">
            <v>1</v>
          </cell>
          <cell r="E4005">
            <v>479.72</v>
          </cell>
        </row>
        <row r="4006">
          <cell r="A4006">
            <v>10028</v>
          </cell>
          <cell r="B4006" t="str">
            <v>Caja de 4 valvulas</v>
          </cell>
          <cell r="C4006" t="str">
            <v>u</v>
          </cell>
          <cell r="D4006">
            <v>1</v>
          </cell>
          <cell r="E4006">
            <v>487.93</v>
          </cell>
        </row>
        <row r="4007">
          <cell r="A4007">
            <v>10029</v>
          </cell>
          <cell r="B4007" t="str">
            <v>Valvula de linea 1/2" con adaptador de bronce</v>
          </cell>
          <cell r="C4007" t="str">
            <v>u</v>
          </cell>
          <cell r="D4007">
            <v>1</v>
          </cell>
          <cell r="E4007">
            <v>113.53</v>
          </cell>
        </row>
        <row r="4008">
          <cell r="A4008">
            <v>10030</v>
          </cell>
          <cell r="B4008" t="str">
            <v>Valvula de linea 2" con adaptador de bronce</v>
          </cell>
          <cell r="C4008" t="str">
            <v>u</v>
          </cell>
          <cell r="D4008">
            <v>1</v>
          </cell>
          <cell r="E4008">
            <v>447.68</v>
          </cell>
        </row>
        <row r="4009">
          <cell r="A4009">
            <v>10031</v>
          </cell>
          <cell r="B4009" t="str">
            <v>Caja de valvulas de 1/2" OX</v>
          </cell>
          <cell r="C4009" t="str">
            <v>u</v>
          </cell>
          <cell r="D4009">
            <v>1</v>
          </cell>
          <cell r="E4009">
            <v>360.46</v>
          </cell>
        </row>
        <row r="4010">
          <cell r="A4010">
            <v>10032</v>
          </cell>
          <cell r="B4010" t="str">
            <v>Caja de valvulas 1/2"x3x4"x1/2"</v>
          </cell>
          <cell r="C4010" t="str">
            <v>u</v>
          </cell>
          <cell r="D4010">
            <v>1</v>
          </cell>
          <cell r="E4010">
            <v>686.24</v>
          </cell>
        </row>
        <row r="4011">
          <cell r="A4011">
            <v>10033</v>
          </cell>
          <cell r="B4011" t="str">
            <v>Caja de valvula de 3/4"</v>
          </cell>
          <cell r="C4011" t="str">
            <v>u</v>
          </cell>
          <cell r="D4011">
            <v>1</v>
          </cell>
          <cell r="E4011">
            <v>191.85</v>
          </cell>
        </row>
        <row r="4012">
          <cell r="A4012">
            <v>10034</v>
          </cell>
          <cell r="B4012" t="str">
            <v>Caja de valvula de 1/2"</v>
          </cell>
          <cell r="C4012" t="str">
            <v>u</v>
          </cell>
          <cell r="D4012">
            <v>1</v>
          </cell>
          <cell r="E4012">
            <v>168.2</v>
          </cell>
        </row>
        <row r="4013">
          <cell r="A4013">
            <v>10035</v>
          </cell>
          <cell r="B4013" t="str">
            <v>Difusor de suministro 16x16 con damper</v>
          </cell>
          <cell r="C4013" t="str">
            <v>u</v>
          </cell>
          <cell r="D4013">
            <v>1</v>
          </cell>
          <cell r="E4013">
            <v>74.150000000000006</v>
          </cell>
        </row>
        <row r="4014">
          <cell r="A4014">
            <v>10036</v>
          </cell>
          <cell r="B4014" t="str">
            <v>Difusor de suministro 6x6 con damper</v>
          </cell>
          <cell r="C4014" t="str">
            <v>u</v>
          </cell>
          <cell r="D4014">
            <v>1</v>
          </cell>
          <cell r="E4014">
            <v>29.06</v>
          </cell>
        </row>
        <row r="4015">
          <cell r="A4015">
            <v>10037</v>
          </cell>
          <cell r="B4015" t="str">
            <v>Difusor de suministro 8x8 con damper</v>
          </cell>
          <cell r="C4015" t="str">
            <v>u</v>
          </cell>
          <cell r="D4015">
            <v>1</v>
          </cell>
          <cell r="E4015">
            <v>32.880000000000003</v>
          </cell>
        </row>
        <row r="4016">
          <cell r="A4016">
            <v>10038</v>
          </cell>
          <cell r="B4016" t="str">
            <v>Difusor con filtro terminal 48"x24"</v>
          </cell>
          <cell r="C4016" t="str">
            <v>u</v>
          </cell>
          <cell r="D4016">
            <v>1</v>
          </cell>
          <cell r="E4016">
            <v>277.32</v>
          </cell>
        </row>
        <row r="4017">
          <cell r="A4017">
            <v>10039</v>
          </cell>
          <cell r="B4017" t="str">
            <v>Difusor de suministro 8"x8"</v>
          </cell>
          <cell r="C4017" t="str">
            <v>u</v>
          </cell>
          <cell r="D4017">
            <v>1</v>
          </cell>
          <cell r="E4017">
            <v>34.44</v>
          </cell>
        </row>
        <row r="4018">
          <cell r="A4018">
            <v>10040</v>
          </cell>
          <cell r="B4018" t="str">
            <v>Difusor de suministro 10"x10"</v>
          </cell>
          <cell r="C4018" t="str">
            <v>u</v>
          </cell>
          <cell r="D4018">
            <v>1</v>
          </cell>
          <cell r="E4018">
            <v>35.86</v>
          </cell>
        </row>
        <row r="4019">
          <cell r="A4019">
            <v>10041</v>
          </cell>
          <cell r="B4019" t="str">
            <v>Difusor de suministro 12x12"</v>
          </cell>
          <cell r="C4019" t="str">
            <v>u</v>
          </cell>
          <cell r="D4019">
            <v>1</v>
          </cell>
          <cell r="E4019">
            <v>35.81</v>
          </cell>
        </row>
        <row r="4020">
          <cell r="A4020">
            <v>10042</v>
          </cell>
          <cell r="B4020" t="str">
            <v>Difusor de suministro 14"x14"</v>
          </cell>
          <cell r="C4020" t="str">
            <v>u</v>
          </cell>
          <cell r="D4020">
            <v>1</v>
          </cell>
          <cell r="E4020">
            <v>45.18</v>
          </cell>
        </row>
        <row r="4021">
          <cell r="A4021">
            <v>10043</v>
          </cell>
          <cell r="B4021" t="str">
            <v>Difusor de suministro 18x18"</v>
          </cell>
          <cell r="C4021" t="str">
            <v>u</v>
          </cell>
          <cell r="D4021">
            <v>1</v>
          </cell>
          <cell r="E4021">
            <v>51.04</v>
          </cell>
        </row>
        <row r="4022">
          <cell r="A4022">
            <v>10044</v>
          </cell>
          <cell r="B4022" t="str">
            <v>Extractor de pared 680-880cfm 0,15" ca.2450FRPM; 35W, 115/1/60</v>
          </cell>
          <cell r="C4022" t="str">
            <v>u</v>
          </cell>
          <cell r="D4022">
            <v>1</v>
          </cell>
          <cell r="E4022">
            <v>258.72000000000003</v>
          </cell>
        </row>
        <row r="4023">
          <cell r="A4023">
            <v>10045</v>
          </cell>
          <cell r="B4023" t="str">
            <v>Extractor de pared 1640cfm 0,15" ca.1625FRPM; 1/8hp, 115/1/60</v>
          </cell>
          <cell r="C4023" t="str">
            <v>u</v>
          </cell>
          <cell r="D4023">
            <v>1</v>
          </cell>
          <cell r="E4023">
            <v>637.79999999999995</v>
          </cell>
        </row>
        <row r="4024">
          <cell r="A4024">
            <v>10046</v>
          </cell>
          <cell r="B4024" t="str">
            <v>Extractor de Baño  900 cfm</v>
          </cell>
          <cell r="C4024" t="str">
            <v>u</v>
          </cell>
          <cell r="D4024">
            <v>1</v>
          </cell>
          <cell r="E4024">
            <v>1141.8800000000001</v>
          </cell>
        </row>
        <row r="4025">
          <cell r="A4025">
            <v>10047</v>
          </cell>
          <cell r="B4025" t="str">
            <v>Extractor de Baño  142 cfm</v>
          </cell>
          <cell r="C4025" t="str">
            <v>u</v>
          </cell>
          <cell r="D4025">
            <v>1</v>
          </cell>
          <cell r="E4025">
            <v>192.42</v>
          </cell>
        </row>
        <row r="4026">
          <cell r="A4026">
            <v>10048</v>
          </cell>
          <cell r="B4026" t="str">
            <v>Extractor de Baño  376 cfm</v>
          </cell>
          <cell r="C4026" t="str">
            <v>u</v>
          </cell>
          <cell r="D4026">
            <v>1</v>
          </cell>
          <cell r="E4026">
            <v>210.68</v>
          </cell>
        </row>
        <row r="4027">
          <cell r="A4027">
            <v>10049</v>
          </cell>
          <cell r="B4027" t="str">
            <v>Ducto flexible de  6" sin aislamiento</v>
          </cell>
          <cell r="C4027" t="str">
            <v>m</v>
          </cell>
          <cell r="D4027">
            <v>1</v>
          </cell>
          <cell r="E4027">
            <v>13.84</v>
          </cell>
        </row>
        <row r="4028">
          <cell r="A4028">
            <v>10050</v>
          </cell>
          <cell r="B4028" t="str">
            <v>Ducto flexible de 10"</v>
          </cell>
          <cell r="C4028" t="str">
            <v>m</v>
          </cell>
          <cell r="D4028">
            <v>1</v>
          </cell>
          <cell r="E4028">
            <v>17.68</v>
          </cell>
        </row>
        <row r="4029">
          <cell r="A4029">
            <v>10051</v>
          </cell>
          <cell r="B4029" t="str">
            <v>Ductos de Tol Galvanizado  a la interperie</v>
          </cell>
          <cell r="C4029" t="str">
            <v>kg</v>
          </cell>
          <cell r="D4029">
            <v>1</v>
          </cell>
          <cell r="E4029">
            <v>9.18</v>
          </cell>
        </row>
        <row r="4030">
          <cell r="A4030">
            <v>10052</v>
          </cell>
          <cell r="B4030" t="str">
            <v>Ducto galvanizado 2mm, 100x50mm sección rectangular incluye soportes anclaje y tapas</v>
          </cell>
          <cell r="C4030" t="str">
            <v>m</v>
          </cell>
          <cell r="D4030">
            <v>1</v>
          </cell>
          <cell r="E4030">
            <v>60.8</v>
          </cell>
        </row>
        <row r="4031">
          <cell r="A4031">
            <v>10053</v>
          </cell>
          <cell r="B4031" t="str">
            <v>Ducto galvanizado2mm. 200x100mm sección rectangular incluye soportes anclaje y tapas</v>
          </cell>
          <cell r="C4031" t="str">
            <v>m</v>
          </cell>
          <cell r="D4031">
            <v>1</v>
          </cell>
          <cell r="E4031">
            <v>70.150000000000006</v>
          </cell>
        </row>
        <row r="4032">
          <cell r="A4032">
            <v>10054</v>
          </cell>
          <cell r="B4032" t="str">
            <v>Ducto de tol galvanizado aislado con lana de vidrio</v>
          </cell>
          <cell r="C4032" t="str">
            <v>kg</v>
          </cell>
          <cell r="D4032">
            <v>1</v>
          </cell>
          <cell r="E4032">
            <v>6.77</v>
          </cell>
        </row>
        <row r="4033">
          <cell r="A4033">
            <v>10055</v>
          </cell>
          <cell r="B4033" t="str">
            <v>Ducto de tol galvanizado sin aislamiento</v>
          </cell>
          <cell r="C4033" t="str">
            <v>kg</v>
          </cell>
          <cell r="D4033">
            <v>1</v>
          </cell>
          <cell r="E4033">
            <v>5.45</v>
          </cell>
        </row>
        <row r="4034">
          <cell r="A4034">
            <v>10056</v>
          </cell>
          <cell r="B4034" t="str">
            <v>Ductos de Tol Galvanizado  aislado con lana de vidrio de transición</v>
          </cell>
          <cell r="C4034" t="str">
            <v>kg</v>
          </cell>
          <cell r="D4034">
            <v>1</v>
          </cell>
          <cell r="E4034">
            <v>6.74</v>
          </cell>
        </row>
        <row r="4035">
          <cell r="A4035">
            <v>10057</v>
          </cell>
          <cell r="B4035" t="str">
            <v>Ductos de Tol Galvanizado de 0,5mm sin aislamiento térmico</v>
          </cell>
          <cell r="C4035" t="str">
            <v>kg</v>
          </cell>
          <cell r="D4035">
            <v>1</v>
          </cell>
          <cell r="E4035">
            <v>3.26</v>
          </cell>
        </row>
        <row r="4036">
          <cell r="A4036">
            <v>10058</v>
          </cell>
          <cell r="B4036" t="str">
            <v>Ductos diámetro 10"x25 pies aislado</v>
          </cell>
          <cell r="C4036" t="str">
            <v>u</v>
          </cell>
          <cell r="D4036">
            <v>1</v>
          </cell>
          <cell r="E4036">
            <v>61.84</v>
          </cell>
        </row>
        <row r="4037">
          <cell r="A4037">
            <v>10059</v>
          </cell>
          <cell r="B4037" t="str">
            <v>Ductos diámetro 8"x25 pies aislado</v>
          </cell>
          <cell r="C4037" t="str">
            <v>u</v>
          </cell>
          <cell r="D4037">
            <v>1</v>
          </cell>
          <cell r="E4037">
            <v>49.16</v>
          </cell>
        </row>
        <row r="4038">
          <cell r="A4038">
            <v>10060</v>
          </cell>
          <cell r="B4038" t="str">
            <v>Ductos diámetro 6"x25 pies aislado</v>
          </cell>
          <cell r="C4038" t="str">
            <v>kg</v>
          </cell>
          <cell r="D4038">
            <v>1</v>
          </cell>
          <cell r="E4038">
            <v>42.19</v>
          </cell>
        </row>
        <row r="4039">
          <cell r="A4039">
            <v>10061</v>
          </cell>
          <cell r="B4039" t="str">
            <v>Extractor de Baño  60 cfm</v>
          </cell>
          <cell r="C4039" t="str">
            <v>u</v>
          </cell>
          <cell r="D4039">
            <v>1</v>
          </cell>
          <cell r="E4039">
            <v>127.54</v>
          </cell>
        </row>
        <row r="4040">
          <cell r="A4040">
            <v>10062</v>
          </cell>
          <cell r="B4040" t="str">
            <v>Extractor de Baño  130 cfm</v>
          </cell>
          <cell r="C4040" t="str">
            <v>u</v>
          </cell>
          <cell r="D4040">
            <v>1</v>
          </cell>
          <cell r="E4040">
            <v>306.89999999999998</v>
          </cell>
        </row>
        <row r="4041">
          <cell r="A4041">
            <v>10063</v>
          </cell>
          <cell r="B4041" t="str">
            <v>Extractor de Baño  120 cfm</v>
          </cell>
          <cell r="C4041" t="str">
            <v>u</v>
          </cell>
          <cell r="D4041">
            <v>1</v>
          </cell>
          <cell r="E4041">
            <v>306.89999999999998</v>
          </cell>
        </row>
        <row r="4042">
          <cell r="A4042">
            <v>10064</v>
          </cell>
          <cell r="B4042" t="str">
            <v>Extractor de Baño  110 cfm</v>
          </cell>
          <cell r="C4042" t="str">
            <v>u</v>
          </cell>
          <cell r="D4042">
            <v>1</v>
          </cell>
          <cell r="E4042">
            <v>214.83</v>
          </cell>
        </row>
        <row r="4043">
          <cell r="A4043">
            <v>10065</v>
          </cell>
          <cell r="B4043" t="str">
            <v>Extractor de Baño  100 cfm</v>
          </cell>
          <cell r="C4043" t="str">
            <v>u</v>
          </cell>
          <cell r="D4043">
            <v>1</v>
          </cell>
          <cell r="E4043">
            <v>159.76</v>
          </cell>
        </row>
        <row r="4044">
          <cell r="A4044">
            <v>10066</v>
          </cell>
          <cell r="B4044" t="str">
            <v>Extractor tipo hongo, 800 CFM, incluye arranque y puesta en marcha</v>
          </cell>
          <cell r="C4044" t="str">
            <v>u</v>
          </cell>
          <cell r="D4044">
            <v>1</v>
          </cell>
          <cell r="E4044">
            <v>1214.82</v>
          </cell>
        </row>
        <row r="4045">
          <cell r="A4045">
            <v>10067</v>
          </cell>
          <cell r="B4045" t="str">
            <v>Extractor de olores de cocina (4quemadores)tipo domestico</v>
          </cell>
          <cell r="C4045" t="str">
            <v>u</v>
          </cell>
          <cell r="D4045">
            <v>1</v>
          </cell>
          <cell r="E4045">
            <v>311.14</v>
          </cell>
        </row>
        <row r="4046">
          <cell r="A4046">
            <v>10068</v>
          </cell>
          <cell r="B4046" t="str">
            <v>Extractor tipo hongo, 2000 CFM, incluye arranque y puesta en marcha</v>
          </cell>
          <cell r="C4046" t="str">
            <v>u</v>
          </cell>
          <cell r="D4046">
            <v>1</v>
          </cell>
          <cell r="E4046">
            <v>1856</v>
          </cell>
        </row>
        <row r="4047">
          <cell r="A4047">
            <v>10069</v>
          </cell>
          <cell r="B4047" t="str">
            <v xml:space="preserve">SISTEMA  DE VENTILACION (EXTRACCION)  TIPO CENTRIFUGO DE 4000CFM  CON SUS RESPECTIVOS ACCESORIOS Y MATERIALES (DUCTOS, REJILLAS Y MOTOR) </v>
          </cell>
          <cell r="C4047" t="str">
            <v>u</v>
          </cell>
          <cell r="D4047">
            <v>1</v>
          </cell>
          <cell r="E4047">
            <v>1471.29</v>
          </cell>
        </row>
        <row r="4048">
          <cell r="A4048">
            <v>10070</v>
          </cell>
          <cell r="B4048" t="str">
            <v xml:space="preserve">SISTEMA  DE VENTILACION (EXTRACCION)  TIPO CENTRIFUGO DE 1500CFM  CON SUS RESPECTIVOS ACCESORIOS Y MATERIALES (DUCTOS, REJILLAS Y MOTOR) </v>
          </cell>
          <cell r="C4048" t="str">
            <v>u</v>
          </cell>
          <cell r="D4048">
            <v>1</v>
          </cell>
          <cell r="E4048">
            <v>1131</v>
          </cell>
        </row>
        <row r="4049">
          <cell r="A4049">
            <v>10071</v>
          </cell>
          <cell r="B4049" t="str">
            <v>Extractor tipo hongo, 1500 CFM, incluye arranque y puesta en marcha</v>
          </cell>
          <cell r="C4049" t="str">
            <v>u</v>
          </cell>
          <cell r="D4049">
            <v>1</v>
          </cell>
          <cell r="E4049">
            <v>1086.5899999999999</v>
          </cell>
        </row>
        <row r="4050">
          <cell r="A4050">
            <v>10072</v>
          </cell>
          <cell r="B4050" t="str">
            <v>Extractor tipo hongo, 3500 CFM, incluye arranque y puesta en marcha</v>
          </cell>
          <cell r="C4050" t="str">
            <v>u</v>
          </cell>
          <cell r="D4050">
            <v>1</v>
          </cell>
          <cell r="E4050">
            <v>1599.53</v>
          </cell>
        </row>
        <row r="4051">
          <cell r="A4051">
            <v>10073</v>
          </cell>
          <cell r="B4051" t="str">
            <v>Fan coil capacidad 60000 BTU/H</v>
          </cell>
          <cell r="C4051" t="str">
            <v>u</v>
          </cell>
          <cell r="D4051">
            <v>1</v>
          </cell>
          <cell r="E4051">
            <v>1880.55</v>
          </cell>
        </row>
        <row r="4052">
          <cell r="A4052">
            <v>10074</v>
          </cell>
          <cell r="B4052" t="str">
            <v>Suministro e instalación de Fan coil capacidad 24000 BTU/H</v>
          </cell>
          <cell r="C4052" t="str">
            <v>u</v>
          </cell>
          <cell r="D4052">
            <v>1</v>
          </cell>
          <cell r="E4052">
            <v>2571.86</v>
          </cell>
        </row>
        <row r="4053">
          <cell r="A4053">
            <v>10075</v>
          </cell>
          <cell r="B4053" t="str">
            <v>Lana de vidrio 1/2"</v>
          </cell>
          <cell r="C4053" t="str">
            <v>m2</v>
          </cell>
          <cell r="D4053">
            <v>1</v>
          </cell>
          <cell r="E4053">
            <v>17.64</v>
          </cell>
        </row>
        <row r="4054">
          <cell r="A4054">
            <v>10076</v>
          </cell>
          <cell r="B4054" t="str">
            <v xml:space="preserve">Filtros HEPA 99,99% , 48"x24" </v>
          </cell>
          <cell r="C4054" t="str">
            <v>u</v>
          </cell>
          <cell r="D4054">
            <v>1</v>
          </cell>
        </row>
        <row r="4055">
          <cell r="A4055">
            <v>10077</v>
          </cell>
          <cell r="B4055" t="str">
            <v>Gas refrigerante R 410 de 25lb</v>
          </cell>
          <cell r="C4055" t="str">
            <v>u</v>
          </cell>
          <cell r="D4055">
            <v>1</v>
          </cell>
          <cell r="E4055">
            <v>138.5</v>
          </cell>
        </row>
        <row r="4056">
          <cell r="A4056">
            <v>10078</v>
          </cell>
          <cell r="B4056" t="str">
            <v>Gas refrigerante R 410</v>
          </cell>
          <cell r="C4056" t="str">
            <v>lb</v>
          </cell>
          <cell r="D4056">
            <v>1</v>
          </cell>
          <cell r="E4056">
            <v>6.99</v>
          </cell>
        </row>
        <row r="4057">
          <cell r="A4057">
            <v>10079</v>
          </cell>
          <cell r="B4057" t="str">
            <v xml:space="preserve">Central de oxigeno medicinal duplex 4x2 </v>
          </cell>
          <cell r="C4057" t="str">
            <v>u</v>
          </cell>
          <cell r="D4057">
            <v>1</v>
          </cell>
          <cell r="E4057">
            <v>11271.95</v>
          </cell>
        </row>
        <row r="4058">
          <cell r="A4058">
            <v>10080</v>
          </cell>
          <cell r="B4058" t="str">
            <v xml:space="preserve">Central de aire medicinal duplex 3x2 </v>
          </cell>
          <cell r="C4058" t="str">
            <v>u</v>
          </cell>
          <cell r="D4058">
            <v>1</v>
          </cell>
          <cell r="E4058">
            <v>34003.61</v>
          </cell>
        </row>
        <row r="4059">
          <cell r="A4059">
            <v>10081</v>
          </cell>
          <cell r="B4059" t="str">
            <v>Ductos de Tol Galvanizado de 0,5mm  aislados con Duct Wrap</v>
          </cell>
          <cell r="C4059" t="str">
            <v>kg</v>
          </cell>
          <cell r="D4059">
            <v>1</v>
          </cell>
          <cell r="E4059">
            <v>4.8</v>
          </cell>
        </row>
        <row r="4060">
          <cell r="A4060">
            <v>10082</v>
          </cell>
          <cell r="B4060" t="str">
            <v>Extractor de Baño  70 cfm</v>
          </cell>
          <cell r="C4060" t="str">
            <v>u</v>
          </cell>
          <cell r="D4060">
            <v>1</v>
          </cell>
          <cell r="E4060">
            <v>140.36000000000001</v>
          </cell>
        </row>
        <row r="4061">
          <cell r="A4061">
            <v>10083</v>
          </cell>
          <cell r="B4061" t="str">
            <v>Suministro e instalación Louvers de 12"X12"</v>
          </cell>
          <cell r="C4061" t="str">
            <v>u</v>
          </cell>
          <cell r="D4061">
            <v>1</v>
          </cell>
          <cell r="E4061">
            <v>92.62</v>
          </cell>
        </row>
        <row r="4062">
          <cell r="A4062">
            <v>10084</v>
          </cell>
          <cell r="B4062" t="str">
            <v>Suministro e instalación Louvers de 14"X16"</v>
          </cell>
          <cell r="C4062" t="str">
            <v>u</v>
          </cell>
          <cell r="D4062">
            <v>1</v>
          </cell>
          <cell r="E4062">
            <v>281.45</v>
          </cell>
        </row>
        <row r="4063">
          <cell r="A4063">
            <v>10085</v>
          </cell>
          <cell r="B4063" t="str">
            <v>Manejadora de aire, 4,500 CFM, 5½ Hp, 208-230/3/60</v>
          </cell>
          <cell r="C4063" t="str">
            <v>u</v>
          </cell>
          <cell r="D4063">
            <v>1</v>
          </cell>
        </row>
        <row r="4064">
          <cell r="A4064">
            <v>10086</v>
          </cell>
          <cell r="B4064" t="str">
            <v>Manga Flexible diam. 10" con aislamiento</v>
          </cell>
          <cell r="C4064" t="str">
            <v>m</v>
          </cell>
          <cell r="D4064">
            <v>1</v>
          </cell>
          <cell r="E4064">
            <v>15.24</v>
          </cell>
        </row>
        <row r="4065">
          <cell r="A4065">
            <v>10087</v>
          </cell>
          <cell r="B4065" t="str">
            <v>Manga Flexible diam. 10" sin aislamiento</v>
          </cell>
          <cell r="C4065" t="str">
            <v>m</v>
          </cell>
          <cell r="D4065">
            <v>1</v>
          </cell>
          <cell r="E4065">
            <v>15.24</v>
          </cell>
        </row>
        <row r="4066">
          <cell r="A4066">
            <v>10088</v>
          </cell>
          <cell r="B4066" t="str">
            <v>Manga Flexible diam. 12" con aislamiento</v>
          </cell>
          <cell r="C4066" t="str">
            <v>m</v>
          </cell>
          <cell r="D4066">
            <v>1</v>
          </cell>
          <cell r="E4066">
            <v>16.52</v>
          </cell>
        </row>
        <row r="4067">
          <cell r="A4067">
            <v>10089</v>
          </cell>
          <cell r="B4067" t="str">
            <v>Manga Flexible diam. 12" sin aislamiento</v>
          </cell>
          <cell r="C4067" t="str">
            <v>m</v>
          </cell>
          <cell r="D4067">
            <v>1</v>
          </cell>
        </row>
        <row r="4068">
          <cell r="A4068">
            <v>10090</v>
          </cell>
          <cell r="B4068" t="str">
            <v>Manga Flexible diam. 14" con aislamiento</v>
          </cell>
          <cell r="C4068" t="str">
            <v>m</v>
          </cell>
          <cell r="D4068">
            <v>1</v>
          </cell>
          <cell r="E4068">
            <v>17.12</v>
          </cell>
        </row>
        <row r="4069">
          <cell r="A4069">
            <v>10091</v>
          </cell>
          <cell r="B4069" t="str">
            <v>Manga Flexible diam. 6" con aislamiento</v>
          </cell>
          <cell r="C4069" t="str">
            <v>m</v>
          </cell>
          <cell r="D4069">
            <v>1</v>
          </cell>
          <cell r="E4069">
            <v>6.37</v>
          </cell>
        </row>
        <row r="4070">
          <cell r="A4070">
            <v>10092</v>
          </cell>
          <cell r="B4070" t="str">
            <v>Manga Flexible diam. 4" sin aislamiento</v>
          </cell>
          <cell r="C4070" t="str">
            <v>m</v>
          </cell>
          <cell r="D4070">
            <v>1</v>
          </cell>
          <cell r="E4070">
            <v>8.83</v>
          </cell>
        </row>
        <row r="4071">
          <cell r="A4071">
            <v>10093</v>
          </cell>
          <cell r="B4071" t="str">
            <v>Manga Flexible diam. 8" con aislamiento</v>
          </cell>
          <cell r="C4071" t="str">
            <v>m</v>
          </cell>
          <cell r="D4071">
            <v>1</v>
          </cell>
          <cell r="E4071">
            <v>12.49</v>
          </cell>
        </row>
        <row r="4072">
          <cell r="A4072">
            <v>10094</v>
          </cell>
          <cell r="B4072" t="str">
            <v>Manga Flexible diam. 8" sin aislamiento</v>
          </cell>
          <cell r="C4072" t="str">
            <v>m</v>
          </cell>
          <cell r="D4072">
            <v>1</v>
          </cell>
          <cell r="E4072">
            <v>12.49</v>
          </cell>
        </row>
        <row r="4073">
          <cell r="A4073">
            <v>10095</v>
          </cell>
          <cell r="B4073" t="str">
            <v>Manguera flexible aislada  12"</v>
          </cell>
          <cell r="C4073" t="str">
            <v>m</v>
          </cell>
          <cell r="D4073">
            <v>1</v>
          </cell>
        </row>
        <row r="4074">
          <cell r="A4074">
            <v>10096</v>
          </cell>
          <cell r="B4074" t="str">
            <v>Manga Flexible diam. 12" sin aislamiento</v>
          </cell>
          <cell r="C4074" t="str">
            <v>m</v>
          </cell>
          <cell r="D4074">
            <v>1</v>
          </cell>
        </row>
        <row r="4075">
          <cell r="A4075">
            <v>10097</v>
          </cell>
          <cell r="B4075" t="str">
            <v>Filtros de 24"x24"x12" eficiencia 95%</v>
          </cell>
          <cell r="C4075" t="str">
            <v>u</v>
          </cell>
          <cell r="D4075">
            <v>1</v>
          </cell>
          <cell r="E4075">
            <v>1116.93</v>
          </cell>
        </row>
        <row r="4076">
          <cell r="A4076">
            <v>10098</v>
          </cell>
          <cell r="B4076" t="str">
            <v>Lana de vidrio para recubrimiento en paredes</v>
          </cell>
          <cell r="C4076" t="str">
            <v>m2</v>
          </cell>
          <cell r="D4076">
            <v>1</v>
          </cell>
          <cell r="E4076">
            <v>9.1199999999999992</v>
          </cell>
        </row>
        <row r="4077">
          <cell r="A4077">
            <v>10099</v>
          </cell>
          <cell r="B4077" t="str">
            <v>Reubicación de sistema de gases medicinales</v>
          </cell>
          <cell r="C4077" t="str">
            <v>m</v>
          </cell>
          <cell r="D4077">
            <v>1</v>
          </cell>
          <cell r="E4077">
            <v>51.37</v>
          </cell>
        </row>
        <row r="4078">
          <cell r="A4078">
            <v>10100</v>
          </cell>
          <cell r="B4078" t="str">
            <v>Recubrimientos de ductos con asfalum.</v>
          </cell>
          <cell r="C4078" t="str">
            <v>m2</v>
          </cell>
          <cell r="D4078">
            <v>1</v>
          </cell>
          <cell r="E4078">
            <v>37.61</v>
          </cell>
        </row>
        <row r="4079">
          <cell r="A4079">
            <v>10101</v>
          </cell>
          <cell r="B4079" t="str">
            <v>Reubicación de ducto de tol galvanizado con lana de vidrio</v>
          </cell>
          <cell r="C4079" t="str">
            <v>kg</v>
          </cell>
          <cell r="D4079">
            <v>1</v>
          </cell>
          <cell r="E4079">
            <v>3.35</v>
          </cell>
        </row>
        <row r="4080">
          <cell r="A4080">
            <v>10102</v>
          </cell>
          <cell r="B4080" t="str">
            <v>Filtros de 24"x24"x12" eficiencia 99,97%</v>
          </cell>
          <cell r="C4080" t="str">
            <v>u</v>
          </cell>
          <cell r="D4080">
            <v>1</v>
          </cell>
          <cell r="E4080">
            <v>1283.6400000000001</v>
          </cell>
        </row>
        <row r="4081">
          <cell r="A4081">
            <v>10103</v>
          </cell>
          <cell r="B4081" t="str">
            <v>Filtros de 24"x24"x4" eficiencia 60%</v>
          </cell>
          <cell r="C4081" t="str">
            <v>u</v>
          </cell>
          <cell r="D4081">
            <v>1</v>
          </cell>
          <cell r="E4081">
            <v>268.02999999999997</v>
          </cell>
        </row>
        <row r="4082">
          <cell r="A4082">
            <v>10104</v>
          </cell>
          <cell r="B4082" t="str">
            <v>Filtros de 24"x24"x2" eficiencia 30%</v>
          </cell>
          <cell r="C4082" t="str">
            <v>u</v>
          </cell>
          <cell r="D4082">
            <v>1</v>
          </cell>
          <cell r="E4082">
            <v>29.86</v>
          </cell>
        </row>
        <row r="4083">
          <cell r="A4083">
            <v>10105</v>
          </cell>
          <cell r="B4083" t="str">
            <v>Filtros de 24"x24"x12" eficiencia 90%</v>
          </cell>
          <cell r="C4083" t="str">
            <v>u</v>
          </cell>
          <cell r="D4083">
            <v>1</v>
          </cell>
          <cell r="E4083">
            <v>1175.67</v>
          </cell>
        </row>
        <row r="4084">
          <cell r="A4084">
            <v>10106</v>
          </cell>
          <cell r="B4084" t="str">
            <v>Cajas portafiltros de 30% (2u) 60% (2u);99,97% (2u) para 400CFM</v>
          </cell>
          <cell r="C4084" t="str">
            <v>u</v>
          </cell>
          <cell r="D4084">
            <v>1</v>
          </cell>
          <cell r="E4084">
            <v>767.54</v>
          </cell>
        </row>
        <row r="4085">
          <cell r="A4085">
            <v>10107</v>
          </cell>
          <cell r="B4085" t="str">
            <v>Cajas portafiltros de 30% (4u) 60% (4u);99,97% (4u) para 8000CFM</v>
          </cell>
          <cell r="C4085" t="str">
            <v>u</v>
          </cell>
          <cell r="D4085">
            <v>1</v>
          </cell>
          <cell r="E4085">
            <v>988.1</v>
          </cell>
        </row>
        <row r="4086">
          <cell r="A4086">
            <v>10108</v>
          </cell>
          <cell r="B4086" t="str">
            <v>Cajas portafiltros para filtros de 90% (1u) para 1200CFN y 2000CFM</v>
          </cell>
          <cell r="C4086" t="str">
            <v>u</v>
          </cell>
          <cell r="D4086">
            <v>1</v>
          </cell>
          <cell r="E4086">
            <v>464.09</v>
          </cell>
        </row>
        <row r="4087">
          <cell r="A4087">
            <v>10109</v>
          </cell>
          <cell r="B4087" t="str">
            <v xml:space="preserve">Cajas portafiltros para filtros de 60% (1u);99,97% (2u) </v>
          </cell>
          <cell r="C4087" t="str">
            <v>u</v>
          </cell>
          <cell r="D4087">
            <v>1</v>
          </cell>
          <cell r="E4087">
            <v>529.35</v>
          </cell>
        </row>
        <row r="4088">
          <cell r="A4088">
            <v>10110</v>
          </cell>
          <cell r="B4088" t="str">
            <v>Rejilla  de retorno 16X16" con caja y dámper</v>
          </cell>
          <cell r="C4088" t="str">
            <v>u</v>
          </cell>
          <cell r="D4088">
            <v>1</v>
          </cell>
          <cell r="E4088">
            <v>70.09</v>
          </cell>
        </row>
        <row r="4089">
          <cell r="A4089">
            <v>10111</v>
          </cell>
          <cell r="B4089" t="str">
            <v>Rejilla  de retorno 18X18" con caja y dámper</v>
          </cell>
          <cell r="C4089" t="str">
            <v>u</v>
          </cell>
          <cell r="D4089">
            <v>1</v>
          </cell>
          <cell r="E4089">
            <v>82.92</v>
          </cell>
        </row>
        <row r="4090">
          <cell r="A4090">
            <v>10112</v>
          </cell>
          <cell r="B4090" t="str">
            <v>Rejilla  de retorno 10X10" con caja y dámper</v>
          </cell>
          <cell r="C4090" t="str">
            <v>u</v>
          </cell>
          <cell r="D4090">
            <v>1</v>
          </cell>
          <cell r="E4090">
            <v>44.44</v>
          </cell>
        </row>
        <row r="4091">
          <cell r="A4091">
            <v>10113</v>
          </cell>
          <cell r="B4091" t="str">
            <v>Rejilla de descarga 6"x6"</v>
          </cell>
          <cell r="C4091" t="str">
            <v>u</v>
          </cell>
          <cell r="D4091">
            <v>1</v>
          </cell>
          <cell r="E4091">
            <v>16.88</v>
          </cell>
        </row>
        <row r="4092">
          <cell r="A4092">
            <v>10114</v>
          </cell>
          <cell r="B4092" t="str">
            <v>Rejilla de descarga 8"x8"</v>
          </cell>
          <cell r="C4092" t="str">
            <v>u</v>
          </cell>
          <cell r="D4092">
            <v>1</v>
          </cell>
          <cell r="E4092">
            <v>20.079999999999998</v>
          </cell>
        </row>
        <row r="4093">
          <cell r="A4093">
            <v>10115</v>
          </cell>
          <cell r="B4093" t="str">
            <v>Rejilla de extracción de 10"x8”</v>
          </cell>
          <cell r="C4093" t="str">
            <v>u</v>
          </cell>
          <cell r="D4093">
            <v>1</v>
          </cell>
          <cell r="E4093">
            <v>31.62</v>
          </cell>
        </row>
        <row r="4094">
          <cell r="A4094">
            <v>10116</v>
          </cell>
          <cell r="B4094" t="str">
            <v>Rejilla  de retorno 14X14" con caja y dámper</v>
          </cell>
          <cell r="C4094" t="str">
            <v>u</v>
          </cell>
          <cell r="D4094">
            <v>1</v>
          </cell>
          <cell r="E4094">
            <v>57.27</v>
          </cell>
        </row>
        <row r="4095">
          <cell r="A4095">
            <v>10117</v>
          </cell>
          <cell r="B4095" t="str">
            <v>Rejilla de extracción de 12"x12”</v>
          </cell>
          <cell r="C4095" t="str">
            <v>u</v>
          </cell>
          <cell r="D4095">
            <v>1</v>
          </cell>
          <cell r="E4095">
            <v>37.33</v>
          </cell>
        </row>
        <row r="4096">
          <cell r="A4096">
            <v>10118</v>
          </cell>
          <cell r="B4096" t="str">
            <v>Rejilla de extracción de 14"x14”</v>
          </cell>
          <cell r="C4096" t="str">
            <v>u</v>
          </cell>
          <cell r="D4096">
            <v>1</v>
          </cell>
          <cell r="E4096">
            <v>43.05</v>
          </cell>
        </row>
        <row r="4097">
          <cell r="A4097">
            <v>10119</v>
          </cell>
          <cell r="B4097" t="str">
            <v>Rejilla de extracción de 16"x16”</v>
          </cell>
          <cell r="C4097" t="str">
            <v>u</v>
          </cell>
          <cell r="D4097">
            <v>1</v>
          </cell>
        </row>
        <row r="4098">
          <cell r="A4098">
            <v>10120</v>
          </cell>
          <cell r="B4098" t="str">
            <v>Rejilla de extracción de 18"x18”</v>
          </cell>
          <cell r="C4098" t="str">
            <v>u</v>
          </cell>
          <cell r="D4098">
            <v>1</v>
          </cell>
        </row>
        <row r="4099">
          <cell r="A4099">
            <v>10121</v>
          </cell>
          <cell r="B4099" t="str">
            <v>Rejilla de extracción de 20"x10” incluye caja de acoples</v>
          </cell>
          <cell r="C4099" t="str">
            <v>u</v>
          </cell>
          <cell r="D4099">
            <v>1</v>
          </cell>
          <cell r="E4099">
            <v>101.23</v>
          </cell>
        </row>
        <row r="4100">
          <cell r="A4100">
            <v>10122</v>
          </cell>
          <cell r="B4100" t="str">
            <v>Rejilla de extracción de 22"x22”</v>
          </cell>
          <cell r="C4100" t="str">
            <v>u</v>
          </cell>
          <cell r="D4100">
            <v>1</v>
          </cell>
          <cell r="E4100">
            <v>84.56</v>
          </cell>
        </row>
        <row r="4101">
          <cell r="A4101">
            <v>10123</v>
          </cell>
          <cell r="B4101" t="str">
            <v>Rejilla de extracción de 24"x12” incluye caja de acoples</v>
          </cell>
          <cell r="C4101" t="str">
            <v>u</v>
          </cell>
          <cell r="D4101">
            <v>1</v>
          </cell>
          <cell r="E4101">
            <v>101.23</v>
          </cell>
        </row>
        <row r="4102">
          <cell r="A4102">
            <v>10124</v>
          </cell>
          <cell r="B4102" t="str">
            <v>Rejilla de extracción de 24"x24” incluye caja de acoples</v>
          </cell>
          <cell r="C4102" t="str">
            <v>u</v>
          </cell>
          <cell r="D4102">
            <v>1</v>
          </cell>
          <cell r="E4102">
            <v>97.38</v>
          </cell>
        </row>
        <row r="4103">
          <cell r="A4103">
            <v>10125</v>
          </cell>
          <cell r="B4103" t="str">
            <v>Rejilla de extracción de 6"x6” incluye caja de acoples</v>
          </cell>
          <cell r="C4103" t="str">
            <v>u</v>
          </cell>
          <cell r="D4103">
            <v>1</v>
          </cell>
          <cell r="E4103">
            <v>36.17</v>
          </cell>
        </row>
        <row r="4104">
          <cell r="A4104">
            <v>10126</v>
          </cell>
          <cell r="B4104" t="str">
            <v>Rejilla de extracción de 8"x8” incluye caja de acoples</v>
          </cell>
          <cell r="C4104" t="str">
            <v>u</v>
          </cell>
          <cell r="D4104">
            <v>1</v>
          </cell>
          <cell r="E4104">
            <v>38.090000000000003</v>
          </cell>
        </row>
        <row r="4105">
          <cell r="A4105">
            <v>10127</v>
          </cell>
          <cell r="B4105" t="str">
            <v>Rejilla de Retorno 12"x12" incluye caja de acoples</v>
          </cell>
          <cell r="C4105" t="str">
            <v>u</v>
          </cell>
          <cell r="D4105">
            <v>1</v>
          </cell>
          <cell r="E4105">
            <v>53.65</v>
          </cell>
        </row>
        <row r="4106">
          <cell r="A4106">
            <v>10128</v>
          </cell>
          <cell r="B4106" t="str">
            <v>Rejilla de Retorno 12"x8" incluye caja de acoples</v>
          </cell>
          <cell r="C4106" t="str">
            <v>u</v>
          </cell>
          <cell r="D4106">
            <v>1</v>
          </cell>
          <cell r="E4106">
            <v>64.040000000000006</v>
          </cell>
        </row>
        <row r="4107">
          <cell r="A4107">
            <v>10129</v>
          </cell>
          <cell r="B4107" t="str">
            <v>Rejilla de Retorno 18"x12" incluye caja de acoples</v>
          </cell>
          <cell r="C4107" t="str">
            <v>u</v>
          </cell>
          <cell r="D4107">
            <v>1</v>
          </cell>
          <cell r="E4107">
            <v>74.3</v>
          </cell>
        </row>
        <row r="4108">
          <cell r="A4108">
            <v>10130</v>
          </cell>
          <cell r="B4108" t="str">
            <v>Rejilla de Retorno 14"x14"</v>
          </cell>
          <cell r="C4108" t="str">
            <v>u</v>
          </cell>
          <cell r="D4108">
            <v>1</v>
          </cell>
          <cell r="E4108">
            <v>47.33</v>
          </cell>
        </row>
        <row r="4109">
          <cell r="A4109">
            <v>10131</v>
          </cell>
          <cell r="B4109" t="str">
            <v>Rejilla de Retorno 18"x18"</v>
          </cell>
          <cell r="C4109" t="str">
            <v>u</v>
          </cell>
          <cell r="D4109">
            <v>1</v>
          </cell>
          <cell r="E4109">
            <v>52</v>
          </cell>
        </row>
        <row r="4110">
          <cell r="A4110">
            <v>10132</v>
          </cell>
          <cell r="B4110" t="str">
            <v>Rejilla de Retorno 24"x24"</v>
          </cell>
          <cell r="C4110" t="str">
            <v>u</v>
          </cell>
          <cell r="D4110">
            <v>1</v>
          </cell>
          <cell r="E4110">
            <v>69.89</v>
          </cell>
        </row>
        <row r="4111">
          <cell r="A4111">
            <v>10133</v>
          </cell>
          <cell r="B4111" t="str">
            <v>Rejillas de retorno de 10"x6" incluye caja de acoples</v>
          </cell>
          <cell r="C4111" t="str">
            <v>u</v>
          </cell>
          <cell r="D4111">
            <v>1</v>
          </cell>
          <cell r="E4111">
            <v>57.63</v>
          </cell>
        </row>
        <row r="4112">
          <cell r="A4112">
            <v>10134</v>
          </cell>
          <cell r="B4112" t="str">
            <v>Rejilla de retorno 16x16"</v>
          </cell>
          <cell r="C4112" t="str">
            <v>u</v>
          </cell>
          <cell r="D4112">
            <v>1</v>
          </cell>
          <cell r="E4112">
            <v>58.39</v>
          </cell>
        </row>
        <row r="4113">
          <cell r="A4113">
            <v>10135</v>
          </cell>
          <cell r="B4113" t="str">
            <v>Split 24000 BTU (Inc. Instalación, recorrido de tubería y accesorios) piso techo</v>
          </cell>
          <cell r="C4113" t="str">
            <v>u</v>
          </cell>
          <cell r="D4113">
            <v>1</v>
          </cell>
          <cell r="E4113">
            <v>1590.71</v>
          </cell>
        </row>
        <row r="4114">
          <cell r="A4114">
            <v>10136</v>
          </cell>
          <cell r="B4114" t="str">
            <v>Split 36000 BTU (Inc. Instalación, recorrido de tubería y accesorios) piso techo</v>
          </cell>
          <cell r="C4114" t="str">
            <v>u</v>
          </cell>
          <cell r="D4114">
            <v>1</v>
          </cell>
          <cell r="E4114">
            <v>2142.12</v>
          </cell>
        </row>
        <row r="4115">
          <cell r="A4115">
            <v>10137</v>
          </cell>
          <cell r="B4115" t="str">
            <v>Split 48000 BTU (Inc. Instalación, recorrido de tubería y accesorios) piso techo</v>
          </cell>
          <cell r="C4115" t="str">
            <v>u</v>
          </cell>
          <cell r="D4115">
            <v>1</v>
          </cell>
          <cell r="E4115">
            <v>1852.31</v>
          </cell>
        </row>
        <row r="4116">
          <cell r="A4116">
            <v>10138</v>
          </cell>
          <cell r="B4116" t="str">
            <v>Split 60000 BTU (Inc. Instalación, recorrido de tubería y accesorios) piso techo</v>
          </cell>
          <cell r="C4116" t="str">
            <v>u</v>
          </cell>
          <cell r="D4116">
            <v>1</v>
          </cell>
          <cell r="E4116">
            <v>2237.0100000000002</v>
          </cell>
        </row>
        <row r="4117">
          <cell r="A4117">
            <v>10139</v>
          </cell>
          <cell r="B4117" t="str">
            <v>Split 12000 BTU/H consola pared (Inc. Instalación, recorrido de tubería y accesorios)</v>
          </cell>
          <cell r="C4117" t="str">
            <v>u</v>
          </cell>
          <cell r="D4117">
            <v>1</v>
          </cell>
          <cell r="E4117">
            <v>807.93</v>
          </cell>
        </row>
        <row r="4118">
          <cell r="A4118">
            <v>10140</v>
          </cell>
          <cell r="B4118" t="str">
            <v>Split con consola 36000 BTU  de techo(Inc. Instalación, recorrido de tubería y accesorios)</v>
          </cell>
          <cell r="C4118" t="str">
            <v>u</v>
          </cell>
          <cell r="D4118">
            <v>1</v>
          </cell>
          <cell r="E4118">
            <v>2080.67</v>
          </cell>
        </row>
        <row r="4119">
          <cell r="A4119">
            <v>10141</v>
          </cell>
          <cell r="B4119" t="str">
            <v>Split 9000 BTU (Inc. Instalación, recorrido de tubería y accesorios)</v>
          </cell>
          <cell r="C4119" t="str">
            <v>u</v>
          </cell>
          <cell r="D4119">
            <v>1</v>
          </cell>
          <cell r="E4119">
            <v>1153.93</v>
          </cell>
        </row>
        <row r="4120">
          <cell r="A4120">
            <v>10142</v>
          </cell>
          <cell r="B4120" t="str">
            <v>Suministro e instalación Split consola de 24000BTU/H, R410A.incluye arranque y puesta en marcha, 1,8Kw,208-220V/1ph/60Hz</v>
          </cell>
          <cell r="C4120" t="str">
            <v>u</v>
          </cell>
          <cell r="D4120">
            <v>1</v>
          </cell>
          <cell r="E4120">
            <v>1164.3599999999999</v>
          </cell>
        </row>
        <row r="4121">
          <cell r="A4121">
            <v>10143</v>
          </cell>
          <cell r="B4121" t="str">
            <v>Suministro e instalación Split consola de 18000BTU/H, R410A.incluye arranque y puesta en marcha, 1,8Kw,208-220V/1ph/60Hz</v>
          </cell>
          <cell r="C4121" t="str">
            <v>u</v>
          </cell>
          <cell r="D4121">
            <v>1</v>
          </cell>
          <cell r="E4121">
            <v>885.56</v>
          </cell>
        </row>
        <row r="4122">
          <cell r="A4122">
            <v>10144</v>
          </cell>
          <cell r="B4122" t="str">
            <v>Suministro e instalación multisplit 36000BTU/h(12x3),R410A.incluye consolas decorativas, arranque y puesta en marcha, 208-220V/1ph/60Hz</v>
          </cell>
          <cell r="C4122" t="str">
            <v>u</v>
          </cell>
          <cell r="D4122">
            <v>1</v>
          </cell>
          <cell r="E4122">
            <v>2161.0100000000002</v>
          </cell>
        </row>
        <row r="4123">
          <cell r="A4123">
            <v>10145</v>
          </cell>
          <cell r="B4123" t="str">
            <v>Suministro e instalación Split consola de 12000BTU/H, R410A.incluye arranque y puesta en marcha, 208-220V/1ph/60Hz</v>
          </cell>
          <cell r="C4123" t="str">
            <v>u</v>
          </cell>
          <cell r="D4123">
            <v>1</v>
          </cell>
          <cell r="E4123">
            <v>835.54</v>
          </cell>
        </row>
        <row r="4124">
          <cell r="A4124">
            <v>10146</v>
          </cell>
          <cell r="B4124" t="str">
            <v>Suministro e instalación de un equipo A/C tipo paquete de 240000BTU/H</v>
          </cell>
          <cell r="C4124" t="str">
            <v>u</v>
          </cell>
          <cell r="D4124">
            <v>1</v>
          </cell>
          <cell r="E4124">
            <v>27319.84</v>
          </cell>
        </row>
        <row r="4125">
          <cell r="A4125">
            <v>10147</v>
          </cell>
          <cell r="B4125" t="str">
            <v>Suministro e instalación de un equipo A/C tipo paquete de 300000BTU/H</v>
          </cell>
          <cell r="C4125" t="str">
            <v>u</v>
          </cell>
          <cell r="D4125">
            <v>1</v>
          </cell>
          <cell r="E4125">
            <v>1902.46</v>
          </cell>
        </row>
        <row r="4126">
          <cell r="A4126">
            <v>10148</v>
          </cell>
          <cell r="B4126" t="str">
            <v>Suministro e instalación multisplit 48000BTU/h(12*2+24kBTU/h),R410A. Y un kit de tuberías de Cu de 5m incluye consolas decorativas, arranque y puesta en marcha, 208-220V/1ph/60Hz</v>
          </cell>
          <cell r="C4126" t="str">
            <v>u</v>
          </cell>
          <cell r="D4126">
            <v>1</v>
          </cell>
          <cell r="E4126">
            <v>2930.42</v>
          </cell>
        </row>
        <row r="4127">
          <cell r="A4127">
            <v>10149</v>
          </cell>
          <cell r="B4127" t="str">
            <v>Suministro e instalación  de Split consola vista pared de  36000BTU/h,con R410A.  Incluye arranque y puesta en marcha, 1,2kv  208-220V/1ph/60Hz</v>
          </cell>
          <cell r="C4127" t="str">
            <v>u</v>
          </cell>
          <cell r="D4127">
            <v>1</v>
          </cell>
          <cell r="E4127">
            <v>183.19</v>
          </cell>
        </row>
        <row r="4128">
          <cell r="A4128">
            <v>10150</v>
          </cell>
          <cell r="B4128" t="str">
            <v>Suministro e instalación multisplit 36000BTU/h(18x2),R410A.incluye consolas decorativas, arranque y puesta en marcha, 208-220V/1ph/60Hz</v>
          </cell>
          <cell r="C4128" t="str">
            <v>u</v>
          </cell>
          <cell r="D4128">
            <v>1</v>
          </cell>
          <cell r="E4128">
            <v>2087.61</v>
          </cell>
        </row>
        <row r="4129">
          <cell r="A4129">
            <v>10151</v>
          </cell>
          <cell r="B4129" t="str">
            <v>Suministro e instalación multisplit 18000BTU/h(9x2),R410A.incluye consolas decorativas, arranque y puesta en marcha, 208-220V/1ph/60Hz</v>
          </cell>
          <cell r="C4129" t="str">
            <v>u</v>
          </cell>
          <cell r="D4129">
            <v>1</v>
          </cell>
          <cell r="E4129">
            <v>1297.68</v>
          </cell>
        </row>
        <row r="4130">
          <cell r="A4130">
            <v>10152</v>
          </cell>
          <cell r="B4130" t="str">
            <v>Suministro e instalación de un equipo A/C tipo paquete de 60000BTU/H</v>
          </cell>
          <cell r="C4130" t="str">
            <v>u</v>
          </cell>
          <cell r="D4130">
            <v>1</v>
          </cell>
          <cell r="E4130">
            <v>2461.9299999999998</v>
          </cell>
        </row>
        <row r="4131">
          <cell r="A4131">
            <v>10153</v>
          </cell>
          <cell r="B4131" t="str">
            <v>Suministro e instalación de un equipo A/C tipo paquete de 120000BTU/H</v>
          </cell>
          <cell r="C4131" t="str">
            <v>u</v>
          </cell>
          <cell r="D4131">
            <v>1</v>
          </cell>
          <cell r="E4131">
            <v>8652.67</v>
          </cell>
        </row>
        <row r="4132">
          <cell r="A4132">
            <v>10154</v>
          </cell>
          <cell r="B4132" t="str">
            <v>Suministro e instalación CONSOLA MINI SPLI 12000BTU/H 220v/60hz/1ph REFRIGERANTE ECOLOGICO 410 EVERWEL</v>
          </cell>
          <cell r="C4132" t="str">
            <v>u</v>
          </cell>
          <cell r="D4132">
            <v>1</v>
          </cell>
          <cell r="E4132">
            <v>795.01</v>
          </cell>
        </row>
        <row r="4133">
          <cell r="A4133">
            <v>10155</v>
          </cell>
          <cell r="B4133" t="str">
            <v>Multisplit consola de  24000 BTU/H (2x12),2,2 Kw, 220V / 60Hz   incluye arranque y puesta en marcha</v>
          </cell>
          <cell r="C4133" t="str">
            <v>u</v>
          </cell>
          <cell r="D4133">
            <v>1</v>
          </cell>
          <cell r="E4133">
            <v>1699.53</v>
          </cell>
        </row>
        <row r="4134">
          <cell r="A4134">
            <v>10156</v>
          </cell>
          <cell r="B4134" t="str">
            <v xml:space="preserve">SUMINISTRO E INSTALACION SPLIT CONSOLA 18000 BTU/H,  R410A, INCLUYE ARRANQUE Y PUESTA EN MARCHA, 1,95 Kw, 208-220V / 60Hz                                                                                                                                                                             </v>
          </cell>
          <cell r="C4134" t="str">
            <v>u</v>
          </cell>
          <cell r="D4134">
            <v>1</v>
          </cell>
          <cell r="E4134">
            <v>995.03</v>
          </cell>
        </row>
        <row r="4135">
          <cell r="A4135">
            <v>10157</v>
          </cell>
          <cell r="B4135" t="str">
            <v xml:space="preserve">SUMINISTRO E INSTALACION MINISPLIT  24000 BTU/H,  R410A, INCLUYE ARRANQUE Y PUESTA EN MARCHA, 2.57kW, 208-220V / 60Hz                                                                                                                                                                             </v>
          </cell>
          <cell r="C4135" t="str">
            <v>u</v>
          </cell>
          <cell r="D4135">
            <v>1</v>
          </cell>
          <cell r="E4135">
            <v>1154.04</v>
          </cell>
        </row>
        <row r="4136">
          <cell r="A4136">
            <v>10158</v>
          </cell>
          <cell r="B4136" t="str">
            <v>Suministro e instalación de minisplit consola 36000BTU/H,R410A incluye arranque y puesta en marcha 220V/60Hz</v>
          </cell>
          <cell r="C4136" t="str">
            <v>u</v>
          </cell>
          <cell r="D4136">
            <v>1</v>
          </cell>
          <cell r="E4136">
            <v>265.83999999999997</v>
          </cell>
        </row>
        <row r="4137">
          <cell r="A4137">
            <v>10159</v>
          </cell>
          <cell r="B4137" t="str">
            <v xml:space="preserve">SUMINISTRO E INSTALACION MINISPLIT  9000 BTU/H,  R410A, INCLUYE ARRANQUE Y PUESTA EN MARCHA, 2.57kW, 208-220V / 60Hz                                                                                                                                                                             </v>
          </cell>
          <cell r="C4137" t="str">
            <v>u</v>
          </cell>
          <cell r="D4137">
            <v>1</v>
          </cell>
          <cell r="E4137">
            <v>702.64</v>
          </cell>
        </row>
        <row r="4138">
          <cell r="A4138">
            <v>10160</v>
          </cell>
          <cell r="B4138" t="str">
            <v>Unidad tipo Cassett 45000 btu/h</v>
          </cell>
          <cell r="C4138" t="str">
            <v>u</v>
          </cell>
          <cell r="D4138">
            <v>1</v>
          </cell>
          <cell r="E4138">
            <v>7608</v>
          </cell>
        </row>
        <row r="4139">
          <cell r="A4139">
            <v>10161</v>
          </cell>
          <cell r="B4139" t="str">
            <v>Suministro e instalación de consola de cabecera</v>
          </cell>
          <cell r="C4139" t="str">
            <v>u</v>
          </cell>
          <cell r="D4139">
            <v>1</v>
          </cell>
          <cell r="E4139">
            <v>2627.62</v>
          </cell>
        </row>
        <row r="4140">
          <cell r="A4140">
            <v>10162</v>
          </cell>
          <cell r="B4140" t="str">
            <v>Suministro e instalación de toma para oxigeno</v>
          </cell>
          <cell r="C4140" t="str">
            <v>u</v>
          </cell>
          <cell r="D4140">
            <v>1</v>
          </cell>
          <cell r="E4140">
            <v>348.74</v>
          </cell>
        </row>
        <row r="4141">
          <cell r="A4141">
            <v>10163</v>
          </cell>
          <cell r="B4141" t="str">
            <v>Suministro e instalación de toma para vacio</v>
          </cell>
          <cell r="C4141" t="str">
            <v>u</v>
          </cell>
          <cell r="D4141">
            <v>1</v>
          </cell>
          <cell r="E4141">
            <v>348.74</v>
          </cell>
        </row>
        <row r="4142">
          <cell r="A4142">
            <v>10164</v>
          </cell>
          <cell r="B4142" t="str">
            <v>Suministro e instalación de cortina de aire de 220V de 1,5m; arranque y puesta en marcha</v>
          </cell>
          <cell r="C4142" t="str">
            <v>u</v>
          </cell>
          <cell r="D4142">
            <v>1</v>
          </cell>
          <cell r="E4142">
            <v>408.26</v>
          </cell>
        </row>
        <row r="4143">
          <cell r="A4143">
            <v>10165</v>
          </cell>
          <cell r="B4143" t="str">
            <v xml:space="preserve">Suministro e instalación de Ventilador de extracción de aire 1600 CFM @ 1.25” c.a. motor de 0.75 HP, 220 voltios, 3 fases, 60 HZ. </v>
          </cell>
          <cell r="C4143" t="str">
            <v>u</v>
          </cell>
          <cell r="D4143">
            <v>1</v>
          </cell>
          <cell r="E4143">
            <v>1856</v>
          </cell>
        </row>
        <row r="4144">
          <cell r="A4144">
            <v>10166</v>
          </cell>
          <cell r="B4144" t="str">
            <v xml:space="preserve">Suministro e instalación de Ventilador de extracción en línea 500 CFM </v>
          </cell>
          <cell r="C4144" t="str">
            <v>u</v>
          </cell>
          <cell r="D4144">
            <v>1</v>
          </cell>
          <cell r="E4144">
            <v>1600.77</v>
          </cell>
        </row>
        <row r="4145">
          <cell r="A4145">
            <v>10167</v>
          </cell>
          <cell r="B4145" t="str">
            <v>Suministro e instalación de unidad de precisión 4800BTU/H</v>
          </cell>
          <cell r="C4145" t="str">
            <v>u</v>
          </cell>
          <cell r="D4145">
            <v>1</v>
          </cell>
          <cell r="E4145">
            <v>17792.830000000002</v>
          </cell>
        </row>
        <row r="4146">
          <cell r="A4146">
            <v>10168</v>
          </cell>
          <cell r="B4146" t="str">
            <v>Suministro e instalación de unidad V.R.V 72000 BTU/H</v>
          </cell>
          <cell r="C4146" t="str">
            <v>u</v>
          </cell>
          <cell r="D4146">
            <v>1</v>
          </cell>
          <cell r="E4146">
            <v>10472.450000000001</v>
          </cell>
        </row>
        <row r="4147">
          <cell r="A4147">
            <v>10169</v>
          </cell>
          <cell r="B4147" t="str">
            <v>Suministro e instalación de unidad V.R.V 192000 BTU/H</v>
          </cell>
          <cell r="C4147" t="str">
            <v>u</v>
          </cell>
          <cell r="D4147">
            <v>1</v>
          </cell>
          <cell r="E4147">
            <v>21681.47</v>
          </cell>
        </row>
        <row r="4148">
          <cell r="A4148">
            <v>10170</v>
          </cell>
          <cell r="B4148" t="str">
            <v>Suministro e instalación de unidad V.R.V 96000 BTU/H</v>
          </cell>
          <cell r="C4148" t="str">
            <v>u</v>
          </cell>
          <cell r="D4148">
            <v>1</v>
          </cell>
          <cell r="E4148">
            <v>13344.85</v>
          </cell>
        </row>
        <row r="4149">
          <cell r="A4149">
            <v>10171</v>
          </cell>
          <cell r="B4149" t="str">
            <v>Suministro e instalación de consola tipo cassett 12000BTU/H 220V/60HZ/1PH refrigerante ecológico R410</v>
          </cell>
          <cell r="C4149" t="str">
            <v>u</v>
          </cell>
          <cell r="D4149">
            <v>1</v>
          </cell>
          <cell r="E4149">
            <v>1240.1600000000001</v>
          </cell>
        </row>
        <row r="4150">
          <cell r="A4150">
            <v>10172</v>
          </cell>
          <cell r="B4150" t="str">
            <v>Suministro e instalación de consola tipo cassett 36000BTU/H 220V/60HZ/1PH refrigerante ecológico R410</v>
          </cell>
          <cell r="C4150" t="str">
            <v>u</v>
          </cell>
          <cell r="D4150">
            <v>1</v>
          </cell>
          <cell r="E4150">
            <v>4915.72</v>
          </cell>
        </row>
        <row r="4151">
          <cell r="A4151">
            <v>10173</v>
          </cell>
          <cell r="B4151" t="str">
            <v>Suministro e instalación de consola tipo cassett 48000BTU/H 220V/60HZ/1PH refrigerante ecológico R410</v>
          </cell>
          <cell r="C4151" t="str">
            <v>u</v>
          </cell>
          <cell r="D4151">
            <v>1</v>
          </cell>
          <cell r="E4151">
            <v>1862.21</v>
          </cell>
        </row>
        <row r="4152">
          <cell r="A4152">
            <v>10174</v>
          </cell>
          <cell r="B4152" t="str">
            <v>Suministro e instalación de cámara fría para congelación con sus respectivos paneles de poliuretano y equipos</v>
          </cell>
          <cell r="C4152" t="str">
            <v>u</v>
          </cell>
          <cell r="D4152">
            <v>1</v>
          </cell>
          <cell r="E4152">
            <v>9161.32</v>
          </cell>
        </row>
        <row r="4153">
          <cell r="A4153">
            <v>10175</v>
          </cell>
          <cell r="B4153" t="str">
            <v>Suministro e instalación de cámara fría para conservación con sus respectivos paneles de poliuretano y equipos</v>
          </cell>
          <cell r="C4153" t="str">
            <v>u</v>
          </cell>
          <cell r="D4153">
            <v>1</v>
          </cell>
          <cell r="E4153">
            <v>6927</v>
          </cell>
        </row>
        <row r="4154">
          <cell r="A4154">
            <v>10176</v>
          </cell>
          <cell r="B4154" t="str">
            <v>Suministro e instalación de toma doble de pared oxigeno, vacio</v>
          </cell>
          <cell r="C4154" t="str">
            <v>u</v>
          </cell>
          <cell r="D4154">
            <v>1</v>
          </cell>
          <cell r="E4154">
            <v>207.94</v>
          </cell>
        </row>
        <row r="4155">
          <cell r="A4155">
            <v>10177</v>
          </cell>
          <cell r="B4155" t="str">
            <v>Central de vacio triplex 7,5HP</v>
          </cell>
          <cell r="C4155" t="str">
            <v>u</v>
          </cell>
          <cell r="D4155">
            <v>1</v>
          </cell>
          <cell r="E4155">
            <v>63761.279999999999</v>
          </cell>
        </row>
        <row r="4156">
          <cell r="A4156">
            <v>10178</v>
          </cell>
          <cell r="B4156" t="str">
            <v>Toma simple de aire comprimido incluye slide de soporte</v>
          </cell>
          <cell r="C4156" t="str">
            <v>u</v>
          </cell>
          <cell r="D4156">
            <v>1</v>
          </cell>
          <cell r="E4156">
            <v>124.61</v>
          </cell>
        </row>
        <row r="4157">
          <cell r="A4157">
            <v>10179</v>
          </cell>
          <cell r="B4157" t="str">
            <v>Central de aire comprimido medicinal</v>
          </cell>
          <cell r="C4157" t="str">
            <v>u</v>
          </cell>
          <cell r="D4157">
            <v>1</v>
          </cell>
          <cell r="E4157">
            <v>17313.29</v>
          </cell>
        </row>
        <row r="4158">
          <cell r="A4158">
            <v>10180</v>
          </cell>
          <cell r="B4158" t="str">
            <v>Suministro e instalación de un filtro HEPA</v>
          </cell>
          <cell r="C4158" t="str">
            <v>u</v>
          </cell>
          <cell r="D4158">
            <v>1</v>
          </cell>
          <cell r="E4158">
            <v>1083.8599999999999</v>
          </cell>
        </row>
        <row r="4159">
          <cell r="A4159">
            <v>10181</v>
          </cell>
          <cell r="B4159" t="str">
            <v>Tubería de cobre ACR 1/4</v>
          </cell>
          <cell r="C4159" t="str">
            <v>m</v>
          </cell>
          <cell r="D4159">
            <v>1</v>
          </cell>
          <cell r="E4159">
            <v>13.26</v>
          </cell>
        </row>
        <row r="4160">
          <cell r="A4160">
            <v>10182</v>
          </cell>
          <cell r="B4160" t="str">
            <v>Tubería de cobre ACR 3/8</v>
          </cell>
          <cell r="C4160" t="str">
            <v>m</v>
          </cell>
          <cell r="D4160">
            <v>1</v>
          </cell>
          <cell r="E4160">
            <v>17.09</v>
          </cell>
        </row>
        <row r="4161">
          <cell r="A4161">
            <v>10183</v>
          </cell>
          <cell r="B4161" t="str">
            <v>Tubería de cobre ACR 1/2</v>
          </cell>
          <cell r="C4161" t="str">
            <v>m</v>
          </cell>
          <cell r="D4161">
            <v>1</v>
          </cell>
          <cell r="E4161">
            <v>19.989999999999998</v>
          </cell>
        </row>
        <row r="4162">
          <cell r="A4162">
            <v>10184</v>
          </cell>
          <cell r="B4162" t="str">
            <v>Tubería de cobre ACR 5/8</v>
          </cell>
          <cell r="C4162" t="str">
            <v>m</v>
          </cell>
          <cell r="D4162">
            <v>1</v>
          </cell>
          <cell r="E4162">
            <v>23.96</v>
          </cell>
        </row>
        <row r="4163">
          <cell r="A4163">
            <v>10185</v>
          </cell>
          <cell r="B4163" t="str">
            <v>Tubería de cobre ACR 3/4</v>
          </cell>
          <cell r="C4163" t="str">
            <v>m</v>
          </cell>
          <cell r="D4163">
            <v>1</v>
          </cell>
          <cell r="E4163">
            <v>27.86</v>
          </cell>
        </row>
        <row r="4164">
          <cell r="A4164">
            <v>10186</v>
          </cell>
          <cell r="B4164" t="str">
            <v>Tubería de cobre ACR 7/8</v>
          </cell>
          <cell r="C4164" t="str">
            <v>m</v>
          </cell>
          <cell r="D4164">
            <v>1</v>
          </cell>
          <cell r="E4164">
            <v>46.47</v>
          </cell>
        </row>
        <row r="4165">
          <cell r="A4165">
            <v>10187</v>
          </cell>
          <cell r="B4165" t="str">
            <v>Tubería de drenaje 3/4"</v>
          </cell>
          <cell r="C4165" t="str">
            <v>m</v>
          </cell>
          <cell r="D4165">
            <v>1</v>
          </cell>
          <cell r="E4165">
            <v>1.39</v>
          </cell>
        </row>
        <row r="4166">
          <cell r="A4166">
            <v>10188</v>
          </cell>
          <cell r="B4166" t="str">
            <v xml:space="preserve">Tubería de Cu tipo K,  1" </v>
          </cell>
          <cell r="C4166" t="str">
            <v>m</v>
          </cell>
          <cell r="D4166">
            <v>1</v>
          </cell>
          <cell r="E4166">
            <v>30.69</v>
          </cell>
        </row>
        <row r="4167">
          <cell r="A4167">
            <v>10189</v>
          </cell>
          <cell r="B4167" t="str">
            <v xml:space="preserve">Tubería de Cu tipo K,  1/2" </v>
          </cell>
          <cell r="C4167" t="str">
            <v>m</v>
          </cell>
          <cell r="D4167">
            <v>1</v>
          </cell>
          <cell r="E4167">
            <v>14.07</v>
          </cell>
        </row>
        <row r="4168">
          <cell r="A4168">
            <v>10190</v>
          </cell>
          <cell r="B4168" t="str">
            <v xml:space="preserve">Tubería de Cu tipo K,  1/4" </v>
          </cell>
          <cell r="C4168" t="str">
            <v>m</v>
          </cell>
          <cell r="D4168">
            <v>1</v>
          </cell>
          <cell r="E4168">
            <v>9.56</v>
          </cell>
        </row>
        <row r="4169">
          <cell r="A4169">
            <v>10191</v>
          </cell>
          <cell r="B4169" t="str">
            <v xml:space="preserve">Tubería de Cu tipo K,  3/4" </v>
          </cell>
          <cell r="C4169" t="str">
            <v>m</v>
          </cell>
          <cell r="D4169">
            <v>1</v>
          </cell>
          <cell r="E4169">
            <v>15.56</v>
          </cell>
        </row>
        <row r="4170">
          <cell r="A4170">
            <v>10192</v>
          </cell>
          <cell r="B4170" t="str">
            <v xml:space="preserve">Tubería de Cu tipo K,  3/8" </v>
          </cell>
          <cell r="C4170" t="str">
            <v>m</v>
          </cell>
          <cell r="D4170">
            <v>1</v>
          </cell>
          <cell r="E4170">
            <v>11.88</v>
          </cell>
        </row>
        <row r="4171">
          <cell r="A4171">
            <v>10193</v>
          </cell>
          <cell r="B4171" t="str">
            <v>Tubería de Cu tipo K,  5/8"</v>
          </cell>
          <cell r="C4171" t="str">
            <v>m</v>
          </cell>
          <cell r="D4171">
            <v>1</v>
          </cell>
          <cell r="E4171">
            <v>16.649999999999999</v>
          </cell>
        </row>
        <row r="4172">
          <cell r="A4172">
            <v>10194</v>
          </cell>
          <cell r="B4172" t="str">
            <v xml:space="preserve">Tubería de Cu tipo K,  1 1/2" </v>
          </cell>
          <cell r="C4172" t="str">
            <v>m</v>
          </cell>
          <cell r="D4172">
            <v>1</v>
          </cell>
          <cell r="E4172">
            <v>31.14</v>
          </cell>
        </row>
        <row r="4173">
          <cell r="A4173">
            <v>10195</v>
          </cell>
          <cell r="B4173" t="str">
            <v>Tubería de cobre  tipo L 5/8"</v>
          </cell>
          <cell r="C4173" t="str">
            <v>m</v>
          </cell>
          <cell r="D4173">
            <v>1</v>
          </cell>
          <cell r="E4173">
            <v>23.3</v>
          </cell>
        </row>
        <row r="4174">
          <cell r="A4174">
            <v>10196</v>
          </cell>
          <cell r="B4174" t="str">
            <v>Tubería de cobre ACR 1 1/8"</v>
          </cell>
          <cell r="C4174" t="str">
            <v>m</v>
          </cell>
          <cell r="D4174">
            <v>1</v>
          </cell>
          <cell r="E4174">
            <v>35.049999999999997</v>
          </cell>
        </row>
        <row r="4175">
          <cell r="A4175">
            <v>10197</v>
          </cell>
          <cell r="B4175" t="str">
            <v>Tubería EMT 3/4" con cajas de paso y cables tripolar 3x12AWG</v>
          </cell>
          <cell r="C4175" t="str">
            <v>m</v>
          </cell>
          <cell r="D4175">
            <v>1</v>
          </cell>
          <cell r="E4175">
            <v>9.73</v>
          </cell>
        </row>
        <row r="4176">
          <cell r="A4176">
            <v>10198</v>
          </cell>
          <cell r="B4176" t="str">
            <v>Tuberia de cobre tipo K 4"</v>
          </cell>
          <cell r="C4176" t="str">
            <v>m</v>
          </cell>
          <cell r="D4176">
            <v>1</v>
          </cell>
          <cell r="E4176">
            <v>291.77</v>
          </cell>
        </row>
        <row r="4177">
          <cell r="A4177">
            <v>10199</v>
          </cell>
          <cell r="B4177" t="str">
            <v>Unidad interior tipo cassette 4 vias 18000 BTU/H</v>
          </cell>
          <cell r="C4177" t="str">
            <v>u</v>
          </cell>
          <cell r="D4177">
            <v>1</v>
          </cell>
          <cell r="E4177">
            <v>1807.75</v>
          </cell>
        </row>
        <row r="4178">
          <cell r="A4178">
            <v>10200</v>
          </cell>
          <cell r="B4178" t="str">
            <v>Unidad interior tipo cassette 4 vias 24000 BTU/H</v>
          </cell>
          <cell r="C4178" t="str">
            <v>u</v>
          </cell>
          <cell r="D4178">
            <v>1</v>
          </cell>
          <cell r="E4178">
            <v>2083.4499999999998</v>
          </cell>
        </row>
        <row r="4179">
          <cell r="A4179">
            <v>10201</v>
          </cell>
          <cell r="B4179" t="str">
            <v>Unidad interior tipo cassette 4 vias 36000 BTU/H</v>
          </cell>
          <cell r="C4179" t="str">
            <v>u</v>
          </cell>
          <cell r="D4179">
            <v>1</v>
          </cell>
          <cell r="E4179">
            <v>3051.63</v>
          </cell>
        </row>
        <row r="4180">
          <cell r="A4180">
            <v>10202</v>
          </cell>
          <cell r="B4180" t="str">
            <v>Unidad interior tipo cassette 4 vias 48000 BTU/H</v>
          </cell>
          <cell r="C4180" t="str">
            <v>u</v>
          </cell>
          <cell r="D4180">
            <v>1</v>
          </cell>
          <cell r="E4180">
            <v>3243.98</v>
          </cell>
        </row>
        <row r="4181">
          <cell r="A4181">
            <v>10203</v>
          </cell>
          <cell r="B4181" t="str">
            <v>Unidad interior tipo cassette VRV 4 vias 12000 BTU/H Incluye control remoto</v>
          </cell>
          <cell r="C4181" t="str">
            <v>u</v>
          </cell>
          <cell r="D4181">
            <v>1</v>
          </cell>
          <cell r="E4181">
            <v>1153.75</v>
          </cell>
        </row>
        <row r="4182">
          <cell r="A4182">
            <v>10204</v>
          </cell>
          <cell r="B4182" t="str">
            <v>Unidad manejadora  UMA 1; 120.000BTU/H</v>
          </cell>
          <cell r="C4182" t="str">
            <v>u</v>
          </cell>
          <cell r="D4182">
            <v>1</v>
          </cell>
          <cell r="E4182">
            <v>16681.240000000002</v>
          </cell>
        </row>
        <row r="4183">
          <cell r="A4183">
            <v>10205</v>
          </cell>
          <cell r="B4183" t="str">
            <v>Unidad manejadora  UMA 1; 144.000BTU/H incluye filtros bolsa y hepa</v>
          </cell>
          <cell r="C4183" t="str">
            <v>u</v>
          </cell>
          <cell r="D4183">
            <v>1</v>
          </cell>
          <cell r="E4183">
            <v>20771.89</v>
          </cell>
        </row>
        <row r="4184">
          <cell r="A4184">
            <v>10206</v>
          </cell>
          <cell r="B4184" t="str">
            <v>Unidad manejadora  UMA 3; 90000BTU/H</v>
          </cell>
          <cell r="C4184" t="str">
            <v>u</v>
          </cell>
          <cell r="D4184">
            <v>1</v>
          </cell>
          <cell r="E4184">
            <v>8858.91</v>
          </cell>
        </row>
        <row r="4185">
          <cell r="A4185">
            <v>10207</v>
          </cell>
          <cell r="B4185" t="str">
            <v>Unidad manejadora  UMA 1; 90000BTU/H incluye filtros bolsa y hepa</v>
          </cell>
          <cell r="C4185" t="str">
            <v>u</v>
          </cell>
          <cell r="D4185">
            <v>1</v>
          </cell>
          <cell r="E4185">
            <v>9102.51</v>
          </cell>
        </row>
        <row r="4186">
          <cell r="A4186">
            <v>10208</v>
          </cell>
          <cell r="B4186" t="str">
            <v>Unidad interior tipo cassette 1 vias 9000 BTU/H</v>
          </cell>
          <cell r="C4186" t="str">
            <v>u</v>
          </cell>
          <cell r="D4186">
            <v>1</v>
          </cell>
          <cell r="E4186">
            <v>1089.6300000000001</v>
          </cell>
        </row>
        <row r="4187">
          <cell r="A4187">
            <v>10209</v>
          </cell>
          <cell r="B4187" t="str">
            <v>Unidad interior tipo cassette VRV 1 vias 18000 BTU/H Incluye control remoto</v>
          </cell>
          <cell r="C4187" t="str">
            <v>u</v>
          </cell>
          <cell r="D4187">
            <v>1</v>
          </cell>
          <cell r="E4187">
            <v>1375.6</v>
          </cell>
        </row>
        <row r="4188">
          <cell r="A4188">
            <v>10210</v>
          </cell>
          <cell r="B4188" t="str">
            <v>Unidad interior tipo cassette 1 vias 12000 BTU/H</v>
          </cell>
          <cell r="C4188" t="str">
            <v>u</v>
          </cell>
          <cell r="D4188">
            <v>1</v>
          </cell>
          <cell r="E4188">
            <v>1153.75</v>
          </cell>
        </row>
        <row r="4189">
          <cell r="A4189">
            <v>10211</v>
          </cell>
          <cell r="B4189" t="str">
            <v>Unidad manejadora labo. De 2920 CFM, pared doble de expansion directa, refrigerante 410A caja de fltros95% serpentin de 127791BTU; 2unidades condensadora de 127791BTU</v>
          </cell>
          <cell r="C4189" t="str">
            <v>u</v>
          </cell>
          <cell r="D4189">
            <v>1</v>
          </cell>
          <cell r="E4189">
            <v>18233.86</v>
          </cell>
        </row>
        <row r="4190">
          <cell r="A4190">
            <v>10212</v>
          </cell>
          <cell r="B4190" t="str">
            <v>Unidad de precision de 24000BTU unidad del tipo upflow de expansion directa refrigerante</v>
          </cell>
          <cell r="C4190" t="str">
            <v>u</v>
          </cell>
          <cell r="D4190">
            <v>1</v>
          </cell>
          <cell r="E4190">
            <v>14748.18</v>
          </cell>
        </row>
        <row r="4191">
          <cell r="A4191">
            <v>10213</v>
          </cell>
          <cell r="B4191" t="str">
            <v>Ventoleras extractor cataxmart 12  110V</v>
          </cell>
          <cell r="C4191" t="str">
            <v>u</v>
          </cell>
          <cell r="D4191">
            <v>1</v>
          </cell>
          <cell r="E4191">
            <v>110.63</v>
          </cell>
        </row>
        <row r="4192">
          <cell r="A4192">
            <v>10214</v>
          </cell>
          <cell r="B4192" t="str">
            <v>Ventilador  de extraccion tipo hongo VE-1 4500CFM</v>
          </cell>
          <cell r="C4192" t="str">
            <v>u</v>
          </cell>
          <cell r="D4192">
            <v>1</v>
          </cell>
          <cell r="E4192">
            <v>2183.0500000000002</v>
          </cell>
        </row>
        <row r="4193">
          <cell r="A4193">
            <v>10215</v>
          </cell>
          <cell r="B4193" t="str">
            <v>Ventilador  de extraccion en linea VE-2 2050CFM</v>
          </cell>
          <cell r="C4193" t="str">
            <v>u</v>
          </cell>
          <cell r="D4193">
            <v>1</v>
          </cell>
          <cell r="E4193">
            <v>3085.51</v>
          </cell>
        </row>
        <row r="4194">
          <cell r="A4194">
            <v>10216</v>
          </cell>
          <cell r="B4194" t="str">
            <v>Ventilador  de extraccion en linea VE-3 4950CFM</v>
          </cell>
          <cell r="C4194" t="str">
            <v>u</v>
          </cell>
          <cell r="D4194">
            <v>1</v>
          </cell>
          <cell r="E4194">
            <v>7189.03</v>
          </cell>
        </row>
        <row r="4195">
          <cell r="A4195">
            <v>10217</v>
          </cell>
          <cell r="B4195" t="str">
            <v>Unidad condensadora exterior 288000 BTU/H</v>
          </cell>
          <cell r="C4195" t="str">
            <v>u</v>
          </cell>
          <cell r="D4195">
            <v>1</v>
          </cell>
          <cell r="E4195">
            <v>22441.13</v>
          </cell>
        </row>
        <row r="4196">
          <cell r="A4196">
            <v>10218</v>
          </cell>
          <cell r="B4196" t="str">
            <v>Unidad condensadora VRV exterior 96000 BTU/H</v>
          </cell>
          <cell r="C4196" t="str">
            <v>u</v>
          </cell>
          <cell r="D4196">
            <v>1</v>
          </cell>
          <cell r="E4196">
            <v>11541.15</v>
          </cell>
        </row>
        <row r="4197">
          <cell r="A4197">
            <v>10219</v>
          </cell>
          <cell r="B4197" t="str">
            <v>Unidad condensadora exterior 216000 BTU/H</v>
          </cell>
          <cell r="C4197" t="str">
            <v>u</v>
          </cell>
          <cell r="D4197">
            <v>1</v>
          </cell>
          <cell r="E4197">
            <v>18209.37</v>
          </cell>
        </row>
        <row r="4198">
          <cell r="A4198">
            <v>10220</v>
          </cell>
          <cell r="B4198" t="str">
            <v>Unidad condensadora exterior 192000 BTU/H</v>
          </cell>
          <cell r="C4198" t="str">
            <v>u</v>
          </cell>
          <cell r="D4198">
            <v>1</v>
          </cell>
          <cell r="E4198">
            <v>15644.67</v>
          </cell>
        </row>
        <row r="4199">
          <cell r="A4199">
            <v>10221</v>
          </cell>
          <cell r="B4199" t="str">
            <v>Unidad condensadora exterior 312000 BTU/H</v>
          </cell>
          <cell r="C4199" t="str">
            <v>u</v>
          </cell>
          <cell r="D4199">
            <v>1</v>
          </cell>
          <cell r="E4199">
            <v>24364.65</v>
          </cell>
        </row>
        <row r="4200">
          <cell r="A4200">
            <v>10222</v>
          </cell>
          <cell r="B4200" t="str">
            <v>Unidad condensadora exterior 243000 BTU/H</v>
          </cell>
          <cell r="C4200" t="str">
            <v>u</v>
          </cell>
          <cell r="D4200">
            <v>1</v>
          </cell>
          <cell r="E4200">
            <v>20774.07</v>
          </cell>
        </row>
        <row r="4201">
          <cell r="A4201">
            <v>10223</v>
          </cell>
          <cell r="B4201" t="str">
            <v>Unidad condensadora VRV exterior 168000 BTU/H</v>
          </cell>
          <cell r="C4201" t="str">
            <v>u</v>
          </cell>
          <cell r="D4201">
            <v>1</v>
          </cell>
          <cell r="E4201">
            <v>20517.599999999999</v>
          </cell>
        </row>
        <row r="4202">
          <cell r="A4202">
            <v>10224</v>
          </cell>
          <cell r="B4202" t="str">
            <v>Unidad condensadora VRV exterior 144000 BTU/H</v>
          </cell>
          <cell r="C4202" t="str">
            <v>u</v>
          </cell>
          <cell r="D4202">
            <v>1</v>
          </cell>
          <cell r="E4202">
            <v>14966.31</v>
          </cell>
        </row>
        <row r="4203">
          <cell r="A4203">
            <v>10225</v>
          </cell>
          <cell r="B4203" t="str">
            <v>Sistema de ventilacion (extraccion) tipo centrifugo de 1200cfm con sus respectivos accesorios y materiales ( ductos rejilla y motor)</v>
          </cell>
          <cell r="C4203" t="str">
            <v>u</v>
          </cell>
          <cell r="D4203">
            <v>1</v>
          </cell>
          <cell r="E4203">
            <v>1216.31</v>
          </cell>
        </row>
        <row r="4204">
          <cell r="A4204">
            <v>10226</v>
          </cell>
          <cell r="B4204" t="str">
            <v>Extractor tipo hongo de 1200CFM incluye arranque y puesta en marcha</v>
          </cell>
          <cell r="C4204" t="str">
            <v>u</v>
          </cell>
          <cell r="D4204">
            <v>1</v>
          </cell>
          <cell r="E4204">
            <v>1272.1500000000001</v>
          </cell>
        </row>
        <row r="4205">
          <cell r="A4205">
            <v>10227</v>
          </cell>
          <cell r="B4205" t="str">
            <v>Ventilador Centrífugo Hongo; 300 -400cfm; 0.4"sp 1/6HP 1570rpm, 115/160</v>
          </cell>
          <cell r="C4205" t="str">
            <v>u</v>
          </cell>
          <cell r="D4205">
            <v>1</v>
          </cell>
          <cell r="E4205">
            <v>819.06</v>
          </cell>
        </row>
        <row r="4206">
          <cell r="A4206">
            <v>10228</v>
          </cell>
          <cell r="B4206" t="str">
            <v>Ventilador Centrífugo acople con banda 3120 CFM 1,5"SP, motor de 3HP  220/3/60  1750 RPM caja de tol galvanizada</v>
          </cell>
          <cell r="C4206" t="str">
            <v>u</v>
          </cell>
          <cell r="D4206">
            <v>1</v>
          </cell>
          <cell r="E4206">
            <v>2045.62</v>
          </cell>
        </row>
        <row r="4207">
          <cell r="A4207">
            <v>10229</v>
          </cell>
          <cell r="B4207" t="str">
            <v>Sistema de vacio medicinal 3HP</v>
          </cell>
          <cell r="C4207" t="str">
            <v>u</v>
          </cell>
          <cell r="D4207">
            <v>1</v>
          </cell>
          <cell r="E4207">
            <v>24484.27</v>
          </cell>
        </row>
        <row r="4208">
          <cell r="A4208">
            <v>10230</v>
          </cell>
          <cell r="B4208" t="str">
            <v>Sistema de aire medicinal de 2HP</v>
          </cell>
          <cell r="C4208" t="str">
            <v>u</v>
          </cell>
          <cell r="D4208">
            <v>1</v>
          </cell>
          <cell r="E4208">
            <v>24484.27</v>
          </cell>
        </row>
        <row r="4209">
          <cell r="A4209">
            <v>10231</v>
          </cell>
          <cell r="B4209" t="str">
            <v>Brazo articulado de cirugia</v>
          </cell>
          <cell r="C4209" t="str">
            <v>u</v>
          </cell>
          <cell r="D4209">
            <v>1</v>
          </cell>
          <cell r="E4209">
            <v>9991.65</v>
          </cell>
        </row>
        <row r="4210">
          <cell r="A4210">
            <v>10232</v>
          </cell>
          <cell r="B4210" t="str">
            <v>Panel horizontal</v>
          </cell>
          <cell r="C4210" t="str">
            <v>u</v>
          </cell>
          <cell r="D4210">
            <v>1</v>
          </cell>
          <cell r="E4210">
            <v>1743.41</v>
          </cell>
        </row>
        <row r="4211">
          <cell r="A4211">
            <v>10233</v>
          </cell>
          <cell r="B4211" t="str">
            <v>Panel vertical para gases medicinales</v>
          </cell>
          <cell r="C4211" t="str">
            <v>u</v>
          </cell>
          <cell r="D4211">
            <v>1</v>
          </cell>
          <cell r="E4211">
            <v>2235.9499999999998</v>
          </cell>
        </row>
        <row r="4212">
          <cell r="A4212">
            <v>10234</v>
          </cell>
          <cell r="B4212" t="str">
            <v>Lampara quirurgica</v>
          </cell>
          <cell r="C4212" t="str">
            <v>u</v>
          </cell>
          <cell r="D4212">
            <v>1</v>
          </cell>
          <cell r="E4212">
            <v>20284.09</v>
          </cell>
        </row>
        <row r="4213">
          <cell r="A4213">
            <v>10235</v>
          </cell>
          <cell r="B4213" t="str">
            <v>COMPRESOR DE AIRE COMPRIMIDO 5HP TIPO SCROLL CON TANQUE DE ALMACENAMIENTO DE 60GLNS Y TABLERO DE CONTROL</v>
          </cell>
          <cell r="C4213" t="str">
            <v>u</v>
          </cell>
          <cell r="D4213">
            <v>1</v>
          </cell>
          <cell r="E4213">
            <v>33460.720000000001</v>
          </cell>
        </row>
        <row r="4214">
          <cell r="A4214">
            <v>10236</v>
          </cell>
          <cell r="B4214" t="str">
            <v>MODULARES DE GASES MEDICOS HORIZONTAL, INCLUIDO OCHO TOMAS ELECTRICAS GRADO MEDICO, UNA LAMPARA DIRECTA  DE CAMA</v>
          </cell>
          <cell r="C4214" t="str">
            <v>u</v>
          </cell>
          <cell r="D4214">
            <v>1</v>
          </cell>
          <cell r="E4214">
            <v>2803.44</v>
          </cell>
        </row>
        <row r="4215">
          <cell r="A4215">
            <v>10237</v>
          </cell>
          <cell r="B4215" t="str">
            <v>PLACA DE SOPORTE PARA SUCCION</v>
          </cell>
          <cell r="C4215" t="str">
            <v>u</v>
          </cell>
          <cell r="D4215">
            <v>1</v>
          </cell>
          <cell r="E4215">
            <v>79.84</v>
          </cell>
        </row>
        <row r="4216">
          <cell r="A4216">
            <v>10238</v>
          </cell>
          <cell r="B4216" t="str">
            <v>KIT DE SUCCION PARA TOMA (VASO RECOLECTOR+MANGUERA+SLIDE)</v>
          </cell>
          <cell r="C4216" t="str">
            <v>u</v>
          </cell>
          <cell r="D4216">
            <v>1</v>
          </cell>
          <cell r="E4216">
            <v>391.45</v>
          </cell>
        </row>
        <row r="4217">
          <cell r="A4217">
            <v>10239</v>
          </cell>
          <cell r="B4217" t="str">
            <v>KIT DE OXIGENO PARA TOMA (VASO HUMIFICADOR+CANULA)</v>
          </cell>
          <cell r="C4217" t="str">
            <v>u</v>
          </cell>
          <cell r="D4217">
            <v>1</v>
          </cell>
          <cell r="E4217">
            <v>160.63</v>
          </cell>
        </row>
        <row r="4218">
          <cell r="A4218">
            <v>10240</v>
          </cell>
          <cell r="B4218" t="str">
            <v>Unidad condensadora VRV exterior 72000 BTU/H</v>
          </cell>
          <cell r="C4218" t="str">
            <v>u</v>
          </cell>
          <cell r="D4218">
            <v>1</v>
          </cell>
          <cell r="E4218">
            <v>9348.34</v>
          </cell>
        </row>
        <row r="4219">
          <cell r="A4219">
            <v>10241</v>
          </cell>
          <cell r="B4219" t="str">
            <v>Unidad condensadora VRV exterior 120000 BTU/H</v>
          </cell>
          <cell r="C4219" t="str">
            <v>u</v>
          </cell>
          <cell r="D4219">
            <v>1</v>
          </cell>
          <cell r="E4219">
            <v>13553.16</v>
          </cell>
        </row>
        <row r="4220">
          <cell r="A4220">
            <v>10242</v>
          </cell>
          <cell r="B4220" t="str">
            <v>Unidad manejadora labo. De 2920 CFM, pared doble de expansion directa, refrigerante 410A caja de fltros95% serpentin de 281167 BTU; 2unidades condensadora de 281167BTU</v>
          </cell>
          <cell r="C4220" t="str">
            <v>u</v>
          </cell>
          <cell r="D4220">
            <v>1</v>
          </cell>
          <cell r="E4220">
            <v>29454.42</v>
          </cell>
        </row>
        <row r="4221">
          <cell r="A4221">
            <v>10243</v>
          </cell>
          <cell r="B4221" t="str">
            <v>Ventilador Centrífugo In Line; 3500 cfm; 1"ca</v>
          </cell>
          <cell r="C4221" t="str">
            <v>u</v>
          </cell>
          <cell r="D4221">
            <v>1</v>
          </cell>
          <cell r="E4221">
            <v>2240.65</v>
          </cell>
        </row>
        <row r="4222">
          <cell r="A4222">
            <v>10244</v>
          </cell>
          <cell r="B4222" t="str">
            <v>Unidad manejadora centro OBST. De 5110 CFM, pared doble de expansion directa, refrigerante 410A caja de fltros95% serpentin de 152715BTU; condensadora de 1527157BTU de uno o dos</v>
          </cell>
          <cell r="C4222" t="str">
            <v>u</v>
          </cell>
          <cell r="D4222">
            <v>1</v>
          </cell>
          <cell r="E4222">
            <v>17887.62</v>
          </cell>
        </row>
        <row r="4223">
          <cell r="A4223">
            <v>10245</v>
          </cell>
          <cell r="B4223" t="str">
            <v>Unidad interior tipo cassette VRV 1 vias 15000 BTU/H Incluye control remoto</v>
          </cell>
          <cell r="C4223" t="str">
            <v>u</v>
          </cell>
          <cell r="D4223">
            <v>1</v>
          </cell>
          <cell r="E4223">
            <v>1230.69</v>
          </cell>
        </row>
        <row r="4224">
          <cell r="A4224">
            <v>10246</v>
          </cell>
          <cell r="B4224" t="str">
            <v>Unidad interior tipo cassette VRV 1 vias 24000 BTU/H Incluye control remoto</v>
          </cell>
          <cell r="C4224" t="str">
            <v>u</v>
          </cell>
          <cell r="D4224">
            <v>1</v>
          </cell>
          <cell r="E4224">
            <v>1551.28</v>
          </cell>
        </row>
        <row r="4225">
          <cell r="A4225">
            <v>10247</v>
          </cell>
          <cell r="B4225" t="str">
            <v>Unidad interior tipo cassette VRV 1 vias 30000 BTU/H Incluye control remoto</v>
          </cell>
          <cell r="C4225" t="str">
            <v>u</v>
          </cell>
          <cell r="D4225">
            <v>1</v>
          </cell>
          <cell r="E4225">
            <v>1642.32</v>
          </cell>
        </row>
        <row r="4226">
          <cell r="A4226">
            <v>10248</v>
          </cell>
          <cell r="B4226" t="str">
            <v>Unidad interior tipo cassette VRV 1 vias 36000 BTU/H Incluye control remoto</v>
          </cell>
          <cell r="C4226" t="str">
            <v>u</v>
          </cell>
          <cell r="D4226">
            <v>1</v>
          </cell>
          <cell r="E4226">
            <v>1721.83</v>
          </cell>
        </row>
        <row r="4227">
          <cell r="A4227">
            <v>10249</v>
          </cell>
          <cell r="B4227" t="str">
            <v>Tubería de cobre ACR 1"</v>
          </cell>
          <cell r="C4227" t="str">
            <v>m</v>
          </cell>
          <cell r="D4227">
            <v>1</v>
          </cell>
          <cell r="E4227">
            <v>49.38</v>
          </cell>
        </row>
        <row r="4228">
          <cell r="A4228">
            <v>10250</v>
          </cell>
          <cell r="B4228" t="str">
            <v xml:space="preserve">Rejilla de Retorno 12"x12" </v>
          </cell>
          <cell r="C4228" t="str">
            <v>u</v>
          </cell>
          <cell r="D4228">
            <v>1</v>
          </cell>
          <cell r="E4228">
            <v>43.39</v>
          </cell>
        </row>
        <row r="4229">
          <cell r="A4229">
            <v>10251</v>
          </cell>
          <cell r="B4229" t="str">
            <v xml:space="preserve">Rejilla de Retorno 6"x6" </v>
          </cell>
          <cell r="C4229" t="str">
            <v>u</v>
          </cell>
          <cell r="D4229">
            <v>1</v>
          </cell>
          <cell r="E4229">
            <v>38.799999999999997</v>
          </cell>
        </row>
        <row r="4230">
          <cell r="A4230">
            <v>10252</v>
          </cell>
          <cell r="B4230" t="str">
            <v>Ventilador Centrífugo In Line; 1500 cfm; 1"ca</v>
          </cell>
          <cell r="C4230" t="str">
            <v>u</v>
          </cell>
          <cell r="D4230">
            <v>1</v>
          </cell>
          <cell r="E4230">
            <v>1920.06</v>
          </cell>
        </row>
        <row r="4231">
          <cell r="A4231">
            <v>10253</v>
          </cell>
          <cell r="B4231" t="str">
            <v>Ventilador de extraccion VE-160-30</v>
          </cell>
          <cell r="C4231" t="str">
            <v>u</v>
          </cell>
          <cell r="D4231">
            <v>1</v>
          </cell>
          <cell r="E4231">
            <v>1363.69</v>
          </cell>
        </row>
        <row r="4232">
          <cell r="A4232">
            <v>10254</v>
          </cell>
          <cell r="B4232" t="str">
            <v>Ventilador domestico de techo</v>
          </cell>
          <cell r="C4232" t="str">
            <v>u</v>
          </cell>
          <cell r="D4232">
            <v>1</v>
          </cell>
          <cell r="E4232">
            <v>193.27</v>
          </cell>
        </row>
        <row r="4233">
          <cell r="A4233">
            <v>10255</v>
          </cell>
          <cell r="B4233" t="str">
            <v>Ventilador de tumbado de 48"</v>
          </cell>
          <cell r="C4233" t="str">
            <v>u</v>
          </cell>
          <cell r="D4233">
            <v>1</v>
          </cell>
          <cell r="E4233">
            <v>273.88</v>
          </cell>
        </row>
        <row r="4234">
          <cell r="A4234">
            <v>10256</v>
          </cell>
          <cell r="B4234" t="str">
            <v>Ventilador de inyeccion VI -160-30</v>
          </cell>
          <cell r="C4234" t="str">
            <v>u</v>
          </cell>
          <cell r="D4234">
            <v>1</v>
          </cell>
          <cell r="E4234">
            <v>1177.9100000000001</v>
          </cell>
        </row>
        <row r="4235">
          <cell r="A4235">
            <v>10257</v>
          </cell>
          <cell r="B4235" t="str">
            <v>Ventilador de extracción 1000 CFM @ 0,65 C.A</v>
          </cell>
          <cell r="C4235" t="str">
            <v>u</v>
          </cell>
          <cell r="D4235">
            <v>1</v>
          </cell>
          <cell r="E4235">
            <v>1171.06</v>
          </cell>
        </row>
        <row r="4236">
          <cell r="A4236">
            <v>10258</v>
          </cell>
          <cell r="B4236" t="str">
            <v>Ventilador de extracción en línea 1250 CFM @ 0,65 C.A</v>
          </cell>
          <cell r="C4236" t="str">
            <v>u</v>
          </cell>
          <cell r="D4236">
            <v>1</v>
          </cell>
          <cell r="E4236">
            <v>1478.82</v>
          </cell>
        </row>
        <row r="4237">
          <cell r="A4237">
            <v>10259</v>
          </cell>
          <cell r="B4237" t="str">
            <v>Rejilla de retorno 8"x8"</v>
          </cell>
          <cell r="C4237" t="str">
            <v>u</v>
          </cell>
          <cell r="D4237">
            <v>1</v>
          </cell>
          <cell r="E4237">
            <v>49.75</v>
          </cell>
        </row>
        <row r="4238">
          <cell r="A4238">
            <v>10260</v>
          </cell>
          <cell r="B4238" t="str">
            <v>Rejilla de retorno 10"x8"</v>
          </cell>
          <cell r="C4238" t="str">
            <v>u</v>
          </cell>
          <cell r="D4238">
            <v>1</v>
          </cell>
          <cell r="E4238">
            <v>53.42</v>
          </cell>
        </row>
        <row r="4239">
          <cell r="A4239">
            <v>10261</v>
          </cell>
          <cell r="B4239" t="str">
            <v>Ventilador VI-9, 1100 CFM, EN LINEA, 220 V, 0,5", 1/2 HP</v>
          </cell>
          <cell r="C4239" t="str">
            <v>u</v>
          </cell>
          <cell r="D4239">
            <v>1</v>
          </cell>
        </row>
        <row r="4240">
          <cell r="A4240">
            <v>10262</v>
          </cell>
          <cell r="B4240" t="str">
            <v>Suministro e instalación caja de válvulas para 5gases medicinales</v>
          </cell>
          <cell r="C4240" t="str">
            <v>u</v>
          </cell>
          <cell r="D4240">
            <v>1</v>
          </cell>
          <cell r="E4240">
            <v>1447.72</v>
          </cell>
        </row>
        <row r="4241">
          <cell r="A4241">
            <v>10263</v>
          </cell>
          <cell r="B4241" t="str">
            <v>Suministro e instalación toma para 3gases medicinales</v>
          </cell>
          <cell r="C4241" t="str">
            <v>u</v>
          </cell>
          <cell r="D4241">
            <v>1</v>
          </cell>
          <cell r="E4241">
            <v>296.17</v>
          </cell>
        </row>
        <row r="4242">
          <cell r="A4242">
            <v>10264</v>
          </cell>
          <cell r="B4242" t="str">
            <v>Suministro e instalación toma para 2gases medicinales</v>
          </cell>
          <cell r="C4242" t="str">
            <v>u</v>
          </cell>
          <cell r="D4242">
            <v>1</v>
          </cell>
          <cell r="E4242">
            <v>193.58</v>
          </cell>
        </row>
        <row r="4243">
          <cell r="A4243">
            <v>10265</v>
          </cell>
          <cell r="B4243" t="str">
            <v>Suministro e instalación toma para  un gas medicinal</v>
          </cell>
          <cell r="C4243" t="str">
            <v>u</v>
          </cell>
          <cell r="D4243">
            <v>1</v>
          </cell>
          <cell r="E4243">
            <v>110.23</v>
          </cell>
        </row>
        <row r="4244">
          <cell r="A4244">
            <v>10266</v>
          </cell>
          <cell r="B4244" t="str">
            <v>Suministro e instalación de alarma en línea</v>
          </cell>
          <cell r="C4244" t="str">
            <v>u</v>
          </cell>
          <cell r="D4244">
            <v>1</v>
          </cell>
          <cell r="E4244">
            <v>3062.19</v>
          </cell>
        </row>
        <row r="4245">
          <cell r="A4245">
            <v>10267</v>
          </cell>
          <cell r="B4245" t="str">
            <v>Suministro e instalación de válvulas de corte de línea 3/4"</v>
          </cell>
          <cell r="C4245" t="str">
            <v>u</v>
          </cell>
          <cell r="D4245">
            <v>1</v>
          </cell>
          <cell r="E4245">
            <v>121.42</v>
          </cell>
        </row>
        <row r="4246">
          <cell r="A4246">
            <v>10268</v>
          </cell>
          <cell r="B4246" t="str">
            <v>Suministro e instalación de válvulas de corte de línea  1"</v>
          </cell>
          <cell r="C4246" t="str">
            <v>u</v>
          </cell>
          <cell r="D4246">
            <v>1</v>
          </cell>
          <cell r="E4246">
            <v>140.94</v>
          </cell>
        </row>
        <row r="4247">
          <cell r="A4247">
            <v>10269</v>
          </cell>
          <cell r="B4247" t="str">
            <v>Suministro e instalación de válvulas de corte de línea  1 1/2"</v>
          </cell>
          <cell r="C4247" t="str">
            <v>u</v>
          </cell>
          <cell r="D4247">
            <v>1</v>
          </cell>
          <cell r="E4247">
            <v>210.19</v>
          </cell>
        </row>
        <row r="4248">
          <cell r="A4248">
            <v>10270</v>
          </cell>
          <cell r="B4248" t="str">
            <v>Suministro e instalación juntas de refrigeración &gt; 70KW</v>
          </cell>
          <cell r="C4248" t="str">
            <v>u</v>
          </cell>
          <cell r="D4248">
            <v>1</v>
          </cell>
          <cell r="E4248">
            <v>463.66</v>
          </cell>
        </row>
        <row r="4249">
          <cell r="A4249">
            <v>10271</v>
          </cell>
          <cell r="B4249" t="str">
            <v>Suministro e instalación juntas de refrigeración &gt; 47KW</v>
          </cell>
          <cell r="C4249" t="str">
            <v>u</v>
          </cell>
          <cell r="D4249">
            <v>1</v>
          </cell>
          <cell r="E4249">
            <v>424.87</v>
          </cell>
        </row>
        <row r="4250">
          <cell r="A4250">
            <v>10272</v>
          </cell>
          <cell r="B4250" t="str">
            <v>Suministro e instalación juntas de refrigeración &gt; 40KW</v>
          </cell>
          <cell r="C4250" t="str">
            <v>u</v>
          </cell>
          <cell r="D4250">
            <v>1</v>
          </cell>
          <cell r="E4250">
            <v>347.32</v>
          </cell>
        </row>
        <row r="4251">
          <cell r="A4251">
            <v>10273</v>
          </cell>
          <cell r="B4251" t="str">
            <v>Suministro e instalación juntas de refrigeración &gt; 15KW</v>
          </cell>
          <cell r="C4251" t="str">
            <v>u</v>
          </cell>
          <cell r="D4251">
            <v>1</v>
          </cell>
          <cell r="E4251">
            <v>299.93</v>
          </cell>
        </row>
        <row r="4252">
          <cell r="A4252">
            <v>10274</v>
          </cell>
          <cell r="B4252" t="str">
            <v>Termost 1etapa digital</v>
          </cell>
          <cell r="C4252" t="str">
            <v>u</v>
          </cell>
          <cell r="D4252">
            <v>1</v>
          </cell>
          <cell r="E4252">
            <v>61.12</v>
          </cell>
        </row>
        <row r="4253">
          <cell r="A4253">
            <v>10275</v>
          </cell>
          <cell r="B4253" t="str">
            <v>Termost 2etapa digital</v>
          </cell>
          <cell r="C4253" t="str">
            <v>u</v>
          </cell>
          <cell r="D4253">
            <v>1</v>
          </cell>
          <cell r="E4253">
            <v>115.78</v>
          </cell>
        </row>
        <row r="4254">
          <cell r="A4254">
            <v>10276</v>
          </cell>
          <cell r="B4254" t="str">
            <v>Tuberia de cobre de 1 3/8" rigida tipo L</v>
          </cell>
          <cell r="C4254" t="str">
            <v>m</v>
          </cell>
          <cell r="D4254">
            <v>1</v>
          </cell>
          <cell r="E4254">
            <v>27.22</v>
          </cell>
        </row>
        <row r="4255">
          <cell r="A4255">
            <v>10277</v>
          </cell>
          <cell r="B4255" t="str">
            <v>Uniones de cobre de 1 3/8"</v>
          </cell>
          <cell r="C4255" t="str">
            <v>u</v>
          </cell>
          <cell r="D4255">
            <v>1</v>
          </cell>
          <cell r="E4255">
            <v>2.39</v>
          </cell>
        </row>
        <row r="4256">
          <cell r="A4256">
            <v>10278</v>
          </cell>
          <cell r="B4256" t="str">
            <v>Aislante de 1 3/8" x1/2"</v>
          </cell>
          <cell r="C4256" t="str">
            <v>m</v>
          </cell>
          <cell r="D4256">
            <v>1</v>
          </cell>
          <cell r="E4256">
            <v>5.52</v>
          </cell>
        </row>
        <row r="4257">
          <cell r="A4257">
            <v>10279</v>
          </cell>
          <cell r="B4257" t="str">
            <v>Aislante de 5/8" x1/2"</v>
          </cell>
          <cell r="C4257" t="str">
            <v>m</v>
          </cell>
          <cell r="D4257">
            <v>1</v>
          </cell>
          <cell r="E4257">
            <v>4.33</v>
          </cell>
        </row>
        <row r="4258">
          <cell r="A4258">
            <v>10280</v>
          </cell>
          <cell r="B4258" t="str">
            <v>Aislante de 3/4"x1/2"</v>
          </cell>
          <cell r="C4258" t="str">
            <v>m</v>
          </cell>
          <cell r="D4258">
            <v>1</v>
          </cell>
          <cell r="E4258">
            <v>4.58</v>
          </cell>
        </row>
        <row r="4259">
          <cell r="A4259">
            <v>10281</v>
          </cell>
          <cell r="B4259" t="str">
            <v>Unidad de precision de 36000BTU unidad del tipo upflow de expansion directa refrigerante</v>
          </cell>
          <cell r="C4259" t="str">
            <v>u</v>
          </cell>
          <cell r="D4259">
            <v>1</v>
          </cell>
          <cell r="E4259">
            <v>16670.419999999998</v>
          </cell>
        </row>
        <row r="4260">
          <cell r="A4260">
            <v>10282</v>
          </cell>
          <cell r="B4260" t="str">
            <v>Extractor de baño de 50CFM</v>
          </cell>
          <cell r="C4260" t="str">
            <v>u</v>
          </cell>
          <cell r="D4260">
            <v>1</v>
          </cell>
          <cell r="E4260">
            <v>94.79</v>
          </cell>
        </row>
        <row r="4261">
          <cell r="A4261">
            <v>10283</v>
          </cell>
          <cell r="B4261" t="str">
            <v>Unidad paquete 48000BTU con refrigerante R410A</v>
          </cell>
          <cell r="C4261" t="str">
            <v>u</v>
          </cell>
          <cell r="D4261">
            <v>1</v>
          </cell>
          <cell r="E4261">
            <v>4083.02</v>
          </cell>
        </row>
        <row r="4262">
          <cell r="A4262">
            <v>10284</v>
          </cell>
          <cell r="B4262" t="str">
            <v>Unidad paquete 36000BTU con refrigerante R410A</v>
          </cell>
          <cell r="C4262" t="str">
            <v>u</v>
          </cell>
          <cell r="D4262">
            <v>1</v>
          </cell>
          <cell r="E4262">
            <v>3826.55</v>
          </cell>
        </row>
        <row r="4263">
          <cell r="A4263">
            <v>10285</v>
          </cell>
          <cell r="B4263" t="str">
            <v>Unidad paquete 60000BTU con refrigerante R410A</v>
          </cell>
          <cell r="C4263" t="str">
            <v>u</v>
          </cell>
          <cell r="D4263">
            <v>1</v>
          </cell>
          <cell r="E4263">
            <v>4595.96</v>
          </cell>
        </row>
        <row r="4264">
          <cell r="A4264">
            <v>10286</v>
          </cell>
          <cell r="B4264" t="str">
            <v xml:space="preserve">Split  consola pared 18000 BTU  </v>
          </cell>
          <cell r="C4264" t="str">
            <v>u</v>
          </cell>
          <cell r="D4264">
            <v>1</v>
          </cell>
          <cell r="E4264">
            <v>1571.34</v>
          </cell>
        </row>
        <row r="4265">
          <cell r="A4265">
            <v>10287</v>
          </cell>
          <cell r="B4265" t="str">
            <v>Unidad manejadora centro OBST. De 5110 CFM, pared doble de expansion directa, refrigerante 410A caja de fltros95% serpentin de 253607BTU; condensadora de 253607BTU de uno o dos</v>
          </cell>
          <cell r="C4265" t="str">
            <v>u</v>
          </cell>
          <cell r="D4265">
            <v>1</v>
          </cell>
          <cell r="E4265">
            <v>17887.62</v>
          </cell>
        </row>
        <row r="4266">
          <cell r="A4266">
            <v>10288</v>
          </cell>
          <cell r="B4266" t="str">
            <v>Extractor de baño de 90CFM</v>
          </cell>
          <cell r="C4266" t="str">
            <v>u</v>
          </cell>
          <cell r="D4266">
            <v>1</v>
          </cell>
          <cell r="E4266">
            <v>107.53</v>
          </cell>
        </row>
        <row r="4267">
          <cell r="A4267">
            <v>10289</v>
          </cell>
          <cell r="B4267" t="str">
            <v>Aislante de 3/8" x1/2"</v>
          </cell>
          <cell r="C4267" t="str">
            <v>m</v>
          </cell>
          <cell r="D4267">
            <v>1</v>
          </cell>
          <cell r="E4267">
            <v>4.05</v>
          </cell>
        </row>
        <row r="4268">
          <cell r="A4268">
            <v>10290</v>
          </cell>
          <cell r="B4268" t="str">
            <v xml:space="preserve">Split  consola pared 30000 BTU  </v>
          </cell>
          <cell r="C4268" t="str">
            <v>u</v>
          </cell>
          <cell r="D4268">
            <v>1</v>
          </cell>
          <cell r="E4268">
            <v>3304.3</v>
          </cell>
        </row>
        <row r="4269">
          <cell r="A4269">
            <v>10291</v>
          </cell>
          <cell r="B4269" t="str">
            <v>Suministro e instalacion consola de cabecera</v>
          </cell>
          <cell r="C4269" t="str">
            <v>u</v>
          </cell>
          <cell r="D4269">
            <v>1</v>
          </cell>
          <cell r="E4269">
            <v>3021.58</v>
          </cell>
        </row>
        <row r="4270">
          <cell r="A4270">
            <v>10292</v>
          </cell>
          <cell r="B4270" t="str">
            <v>UMA 1, Unidad Manejadora de 36000 Btu/h, con 1150 cfm @ 1.90" C.A. , incluye la unidad condensadora y la tuberia de refrigeracion para la interconexion a 220/60/1</v>
          </cell>
          <cell r="C4270" t="str">
            <v>u</v>
          </cell>
          <cell r="D4270">
            <v>1</v>
          </cell>
          <cell r="E4270">
            <v>4629.74</v>
          </cell>
        </row>
        <row r="4271">
          <cell r="A4271">
            <v>10293</v>
          </cell>
          <cell r="B4271" t="str">
            <v>Ventilador de extraccion de 1400cfm @1,85" C.A a 220/60/1</v>
          </cell>
          <cell r="C4271" t="str">
            <v>u</v>
          </cell>
          <cell r="D4271">
            <v>1</v>
          </cell>
          <cell r="E4271">
            <v>1849.07</v>
          </cell>
        </row>
        <row r="4272">
          <cell r="A4272">
            <v>10294</v>
          </cell>
          <cell r="B4272" t="str">
            <v>Difusor de 4 vias con damper de 12"x12"</v>
          </cell>
          <cell r="C4272" t="str">
            <v>u</v>
          </cell>
          <cell r="D4272">
            <v>1</v>
          </cell>
          <cell r="E4272">
            <v>50.86</v>
          </cell>
        </row>
        <row r="4273">
          <cell r="A4273">
            <v>10295</v>
          </cell>
          <cell r="B4273" t="str">
            <v>Difusor de 4 vias con damper de 10"x10"</v>
          </cell>
          <cell r="C4273" t="str">
            <v>u</v>
          </cell>
          <cell r="D4273">
            <v>1</v>
          </cell>
          <cell r="E4273">
            <v>41.88</v>
          </cell>
        </row>
        <row r="4274">
          <cell r="A4274">
            <v>10296</v>
          </cell>
          <cell r="B4274" t="str">
            <v>Sistema de control de UMA y VE</v>
          </cell>
          <cell r="C4274" t="str">
            <v>u</v>
          </cell>
          <cell r="D4274">
            <v>1</v>
          </cell>
          <cell r="E4274">
            <v>3635.88</v>
          </cell>
        </row>
        <row r="4275">
          <cell r="A4275">
            <v>10297</v>
          </cell>
          <cell r="B4275" t="str">
            <v>Torre de gas retractil para quirofano</v>
          </cell>
          <cell r="C4275" t="str">
            <v>u</v>
          </cell>
          <cell r="D4275">
            <v>1</v>
          </cell>
          <cell r="E4275">
            <v>5838.72</v>
          </cell>
        </row>
        <row r="4276">
          <cell r="A4276">
            <v>10298</v>
          </cell>
          <cell r="B4276" t="str">
            <v>Unidad manejadora  UMA 1; 72000BTU/H con 2500cfm @2,85 C.A  incluye unidad condensadora y la tuberia de refrigeracion para la interconeccion  220/60/1</v>
          </cell>
          <cell r="C4276" t="str">
            <v>u</v>
          </cell>
          <cell r="D4276">
            <v>1</v>
          </cell>
          <cell r="E4276">
            <v>12437.33</v>
          </cell>
        </row>
        <row r="4277">
          <cell r="A4277">
            <v>10299</v>
          </cell>
          <cell r="B4277" t="str">
            <v>Unidad manejadora  UMA 1; 48000BTU/H con 1900cfm @2,85 C.A  incluye unidad condensadora y la tuberia de refrigeracion para la interconeccion  220/60/1</v>
          </cell>
          <cell r="C4277" t="str">
            <v>u</v>
          </cell>
          <cell r="D4277">
            <v>1</v>
          </cell>
          <cell r="E4277">
            <v>4486.76</v>
          </cell>
        </row>
        <row r="4278">
          <cell r="A4278">
            <v>10300</v>
          </cell>
          <cell r="B4278" t="str">
            <v>Ventilador de extraccion de 3025cfm  a 220/60/1</v>
          </cell>
          <cell r="C4278" t="str">
            <v>u</v>
          </cell>
          <cell r="D4278">
            <v>1</v>
          </cell>
          <cell r="E4278">
            <v>1789.14</v>
          </cell>
        </row>
        <row r="4279">
          <cell r="A4279">
            <v>10301</v>
          </cell>
          <cell r="B4279" t="str">
            <v>Ventilador de extraccion de 2800cfm  a 220/60/1</v>
          </cell>
          <cell r="C4279" t="str">
            <v>u</v>
          </cell>
          <cell r="D4279">
            <v>1</v>
          </cell>
          <cell r="E4279">
            <v>1612.18</v>
          </cell>
        </row>
        <row r="4280">
          <cell r="A4280">
            <v>10302</v>
          </cell>
          <cell r="B4280" t="str">
            <v>Brazo articulado de anestesia</v>
          </cell>
          <cell r="C4280" t="str">
            <v>u</v>
          </cell>
          <cell r="D4280">
            <v>1</v>
          </cell>
          <cell r="E4280">
            <v>15432.66</v>
          </cell>
        </row>
        <row r="4281">
          <cell r="A4281">
            <v>10303</v>
          </cell>
          <cell r="B4281" t="str">
            <v>Panel aislante  E=10cm</v>
          </cell>
          <cell r="C4281" t="str">
            <v>m2</v>
          </cell>
          <cell r="D4281">
            <v>1</v>
          </cell>
          <cell r="E4281">
            <v>81.260000000000005</v>
          </cell>
        </row>
        <row r="4282">
          <cell r="A4282">
            <v>10304</v>
          </cell>
          <cell r="B4282" t="str">
            <v>Puertas frigorificas</v>
          </cell>
          <cell r="C4282" t="str">
            <v>m2</v>
          </cell>
          <cell r="D4282">
            <v>1</v>
          </cell>
          <cell r="E4282">
            <v>594.29</v>
          </cell>
        </row>
        <row r="4283">
          <cell r="A4283">
            <v>10305</v>
          </cell>
          <cell r="B4283" t="str">
            <v>Unidad condensadora de 10HP</v>
          </cell>
          <cell r="C4283" t="str">
            <v>u</v>
          </cell>
          <cell r="D4283">
            <v>1</v>
          </cell>
          <cell r="E4283">
            <v>15559.79</v>
          </cell>
        </row>
        <row r="4284">
          <cell r="A4284">
            <v>10306</v>
          </cell>
          <cell r="B4284" t="str">
            <v>Unidad condensadora de 7,5HP</v>
          </cell>
          <cell r="C4284" t="str">
            <v>u</v>
          </cell>
          <cell r="D4284">
            <v>1</v>
          </cell>
          <cell r="E4284">
            <v>9754.99</v>
          </cell>
        </row>
        <row r="4285">
          <cell r="A4285">
            <v>10307</v>
          </cell>
          <cell r="B4285" t="str">
            <v>Unidad evaporadora de 25000 BTU</v>
          </cell>
          <cell r="C4285" t="str">
            <v>u</v>
          </cell>
          <cell r="D4285">
            <v>1</v>
          </cell>
          <cell r="E4285">
            <v>4275.1099999999997</v>
          </cell>
        </row>
        <row r="4286">
          <cell r="A4286">
            <v>10308</v>
          </cell>
          <cell r="B4286" t="str">
            <v>Unidad evaporadora de 15000 BTU</v>
          </cell>
          <cell r="C4286" t="str">
            <v>u</v>
          </cell>
          <cell r="D4286">
            <v>1</v>
          </cell>
          <cell r="E4286">
            <v>3215</v>
          </cell>
        </row>
        <row r="4287">
          <cell r="A4287">
            <v>10309</v>
          </cell>
          <cell r="B4287" t="str">
            <v>Planta de hielo de produccion de 12Tn hielo en escamas /24H</v>
          </cell>
          <cell r="C4287" t="str">
            <v>u</v>
          </cell>
          <cell r="D4287">
            <v>1</v>
          </cell>
          <cell r="E4287">
            <v>25518.77</v>
          </cell>
        </row>
        <row r="4288">
          <cell r="A4288">
            <v>10310</v>
          </cell>
          <cell r="B4288" t="str">
            <v>Cortinas de viento</v>
          </cell>
          <cell r="C4288" t="str">
            <v>u</v>
          </cell>
          <cell r="D4288">
            <v>1</v>
          </cell>
          <cell r="E4288">
            <v>512.95000000000005</v>
          </cell>
        </row>
        <row r="4289">
          <cell r="A4289">
            <v>10311</v>
          </cell>
          <cell r="B4289" t="str">
            <v xml:space="preserve">Suministro e instalación de ventilador eólico </v>
          </cell>
          <cell r="C4289" t="str">
            <v>u</v>
          </cell>
          <cell r="D4289">
            <v>1</v>
          </cell>
          <cell r="E4289">
            <v>240.41</v>
          </cell>
        </row>
        <row r="4290">
          <cell r="A4290">
            <v>10312</v>
          </cell>
          <cell r="B4290" t="str">
            <v>Toma de pared aire medicinal</v>
          </cell>
          <cell r="C4290" t="str">
            <v>u</v>
          </cell>
          <cell r="D4290">
            <v>1</v>
          </cell>
          <cell r="E4290">
            <v>144.22</v>
          </cell>
        </row>
        <row r="4291">
          <cell r="A4291">
            <v>10313</v>
          </cell>
          <cell r="B4291" t="str">
            <v>Consola sobrepuesta de aluminio para instalaciones de gases medicinales y electricas</v>
          </cell>
          <cell r="C4291" t="str">
            <v>u</v>
          </cell>
          <cell r="D4291">
            <v>1</v>
          </cell>
          <cell r="E4291">
            <v>747.18</v>
          </cell>
        </row>
        <row r="4292">
          <cell r="A4292">
            <v>10314</v>
          </cell>
          <cell r="B4292" t="str">
            <v>Fancoil para sistema de agua helada 1200CFM</v>
          </cell>
          <cell r="C4292" t="str">
            <v>u</v>
          </cell>
          <cell r="D4292">
            <v>1</v>
          </cell>
          <cell r="E4292">
            <v>1643.11</v>
          </cell>
        </row>
        <row r="4293">
          <cell r="A4293">
            <v>10315</v>
          </cell>
          <cell r="B4293" t="str">
            <v>Fancoil para sistema de agua helada 1000CFM</v>
          </cell>
          <cell r="C4293" t="str">
            <v>u</v>
          </cell>
          <cell r="D4293">
            <v>1</v>
          </cell>
          <cell r="E4293">
            <v>1503.32</v>
          </cell>
        </row>
        <row r="4294">
          <cell r="A4294">
            <v>10316</v>
          </cell>
          <cell r="B4294" t="str">
            <v>Fancoil para sistema de agua helada 600CFM</v>
          </cell>
          <cell r="C4294" t="str">
            <v>u</v>
          </cell>
          <cell r="D4294">
            <v>1</v>
          </cell>
          <cell r="E4294">
            <v>1365.84</v>
          </cell>
        </row>
        <row r="4295">
          <cell r="A4295">
            <v>10317</v>
          </cell>
          <cell r="B4295" t="str">
            <v>Aislante de 1 1/8" x1/2"</v>
          </cell>
          <cell r="C4295" t="str">
            <v>m</v>
          </cell>
          <cell r="D4295">
            <v>1</v>
          </cell>
          <cell r="E4295">
            <v>8.25</v>
          </cell>
        </row>
        <row r="4296">
          <cell r="A4296">
            <v>10318</v>
          </cell>
          <cell r="B4296" t="str">
            <v>Aislante de 1" x1/2"</v>
          </cell>
          <cell r="C4296" t="str">
            <v>m</v>
          </cell>
          <cell r="D4296">
            <v>1</v>
          </cell>
          <cell r="E4296">
            <v>8.35</v>
          </cell>
        </row>
        <row r="4297">
          <cell r="A4297">
            <v>10319</v>
          </cell>
          <cell r="B4297" t="str">
            <v>Aislante de 7/8" x1/2"</v>
          </cell>
          <cell r="C4297" t="str">
            <v>m</v>
          </cell>
          <cell r="D4297">
            <v>1</v>
          </cell>
          <cell r="E4297">
            <v>8.48</v>
          </cell>
        </row>
        <row r="4298">
          <cell r="A4298">
            <v>10320</v>
          </cell>
          <cell r="B4298" t="str">
            <v>Aislante de 1/2" x1/2"</v>
          </cell>
          <cell r="C4298" t="str">
            <v>m</v>
          </cell>
          <cell r="D4298">
            <v>1</v>
          </cell>
          <cell r="E4298">
            <v>5.92</v>
          </cell>
        </row>
        <row r="4299">
          <cell r="A4299">
            <v>10321</v>
          </cell>
          <cell r="B4299" t="str">
            <v>Difusor de suministro 10"x10" CON DAMPER</v>
          </cell>
          <cell r="C4299" t="str">
            <v>u</v>
          </cell>
          <cell r="D4299">
            <v>1</v>
          </cell>
          <cell r="E4299">
            <v>44.66</v>
          </cell>
        </row>
        <row r="4300">
          <cell r="A4300">
            <v>10322</v>
          </cell>
          <cell r="B4300" t="str">
            <v>Difusor de suministro 12x12" CON DAMPER</v>
          </cell>
          <cell r="C4300" t="str">
            <v>u</v>
          </cell>
          <cell r="D4300">
            <v>1</v>
          </cell>
          <cell r="E4300">
            <v>53.63</v>
          </cell>
        </row>
        <row r="4301">
          <cell r="A4301">
            <v>10323</v>
          </cell>
          <cell r="B4301" t="str">
            <v>Difusor de suministro 14"x14" CON DAMPER</v>
          </cell>
          <cell r="C4301" t="str">
            <v>u</v>
          </cell>
          <cell r="D4301">
            <v>1</v>
          </cell>
          <cell r="E4301">
            <v>53.63</v>
          </cell>
        </row>
        <row r="4302">
          <cell r="A4302">
            <v>10324</v>
          </cell>
          <cell r="B4302" t="str">
            <v>Caja de valvulas simplex Ox-1/2"</v>
          </cell>
          <cell r="C4302" t="str">
            <v>u</v>
          </cell>
          <cell r="D4302">
            <v>1</v>
          </cell>
          <cell r="E4302">
            <v>326.73</v>
          </cell>
        </row>
        <row r="4303">
          <cell r="A4303">
            <v>10325</v>
          </cell>
          <cell r="B4303" t="str">
            <v>Caja de valvulas duplex Ox 1/2"-VAC 3/4"</v>
          </cell>
          <cell r="C4303" t="str">
            <v>u</v>
          </cell>
          <cell r="D4303">
            <v>1</v>
          </cell>
          <cell r="E4303">
            <v>477.72</v>
          </cell>
        </row>
        <row r="4304">
          <cell r="A4304">
            <v>10326</v>
          </cell>
          <cell r="B4304" t="str">
            <v>Caja de valvulas triplex Ox1/2"-Air 1/2"-VAC1"</v>
          </cell>
          <cell r="C4304" t="str">
            <v>u</v>
          </cell>
          <cell r="D4304">
            <v>1</v>
          </cell>
          <cell r="E4304">
            <v>811.82</v>
          </cell>
        </row>
        <row r="4305">
          <cell r="A4305">
            <v>10327</v>
          </cell>
          <cell r="B4305" t="str">
            <v>Alarma digital P-P-V</v>
          </cell>
          <cell r="C4305" t="str">
            <v>u</v>
          </cell>
          <cell r="D4305">
            <v>1</v>
          </cell>
          <cell r="E4305">
            <v>2281.11</v>
          </cell>
        </row>
        <row r="4306">
          <cell r="A4306">
            <v>10328</v>
          </cell>
          <cell r="B4306" t="str">
            <v>BOMBA DE VACIO 5HP  DE VANOS ROTATORIOS LUBRICADOS CON TANQUE DE 60GLNS DUPLEX Y CON TABLERO DE CONTROL Y FILTROS ANTIBACTERIALES</v>
          </cell>
          <cell r="C4306" t="str">
            <v>u</v>
          </cell>
          <cell r="D4306">
            <v>1</v>
          </cell>
          <cell r="E4306">
            <v>32829.9</v>
          </cell>
        </row>
        <row r="4307">
          <cell r="A4307">
            <v>10329</v>
          </cell>
          <cell r="B4307" t="str">
            <v>Unidad condensadora VRV exterior 85979 BTU/H</v>
          </cell>
          <cell r="C4307" t="str">
            <v>u</v>
          </cell>
          <cell r="D4307">
            <v>1</v>
          </cell>
          <cell r="E4307">
            <v>9617.6299999999992</v>
          </cell>
        </row>
        <row r="4308">
          <cell r="A4308">
            <v>10330</v>
          </cell>
          <cell r="B4308" t="str">
            <v>Unidad condensadora VRV exterior 114229 BTU/H</v>
          </cell>
          <cell r="C4308" t="str">
            <v>u</v>
          </cell>
          <cell r="D4308">
            <v>1</v>
          </cell>
          <cell r="E4308">
            <v>12655.52</v>
          </cell>
        </row>
        <row r="4309">
          <cell r="A4309">
            <v>10331</v>
          </cell>
          <cell r="B4309" t="str">
            <v>Unidad condensadora VRV exterior 136476 BTU/H</v>
          </cell>
          <cell r="C4309" t="str">
            <v>u</v>
          </cell>
          <cell r="D4309">
            <v>1</v>
          </cell>
          <cell r="E4309">
            <v>12438.8</v>
          </cell>
        </row>
        <row r="4310">
          <cell r="A4310">
            <v>10332</v>
          </cell>
          <cell r="B4310" t="str">
            <v>Unidad condensadora VRV exterior 153536 BTU/H</v>
          </cell>
          <cell r="C4310" t="str">
            <v>u</v>
          </cell>
          <cell r="D4310">
            <v>1</v>
          </cell>
          <cell r="E4310">
            <v>14618.79</v>
          </cell>
        </row>
        <row r="4311">
          <cell r="A4311">
            <v>10333</v>
          </cell>
          <cell r="B4311" t="str">
            <v>Unidad interior tipo cassette 4 vias 15000 BTU/H</v>
          </cell>
          <cell r="C4311" t="str">
            <v>u</v>
          </cell>
          <cell r="D4311">
            <v>1</v>
          </cell>
          <cell r="E4311">
            <v>1602.57</v>
          </cell>
        </row>
        <row r="4312">
          <cell r="A4312">
            <v>10334</v>
          </cell>
          <cell r="B4312" t="str">
            <v>Unidad interior tipo cassette 4 vias 30000 BTU/H</v>
          </cell>
          <cell r="C4312" t="str">
            <v>u</v>
          </cell>
          <cell r="D4312">
            <v>1</v>
          </cell>
          <cell r="E4312">
            <v>2596.39</v>
          </cell>
        </row>
        <row r="4313">
          <cell r="A4313">
            <v>10335</v>
          </cell>
          <cell r="B4313" t="str">
            <v xml:space="preserve">Suministro e instalación juntas de refrigeración </v>
          </cell>
          <cell r="C4313" t="str">
            <v>u</v>
          </cell>
          <cell r="D4313">
            <v>1</v>
          </cell>
          <cell r="E4313">
            <v>336.45</v>
          </cell>
        </row>
        <row r="4314">
          <cell r="A4314">
            <v>10336</v>
          </cell>
          <cell r="B4314" t="str">
            <v>Ventilador de extraccion VE-160-30  500CFM</v>
          </cell>
          <cell r="C4314" t="str">
            <v>u</v>
          </cell>
          <cell r="D4314">
            <v>1</v>
          </cell>
          <cell r="E4314">
            <v>3251.56</v>
          </cell>
        </row>
        <row r="4315">
          <cell r="A4315">
            <v>10337</v>
          </cell>
          <cell r="B4315" t="str">
            <v>Ventilador de inyeccion VE-160-30  5000 CFM</v>
          </cell>
          <cell r="C4315" t="str">
            <v>u</v>
          </cell>
          <cell r="D4315">
            <v>1</v>
          </cell>
          <cell r="E4315">
            <v>3251.56</v>
          </cell>
        </row>
        <row r="4316">
          <cell r="A4316">
            <v>10338</v>
          </cell>
          <cell r="B4316" t="str">
            <v>Suministro e instalación de un equipo A/C tipo paquete de 60000BTU/H R-22  220/1/60</v>
          </cell>
          <cell r="C4316" t="str">
            <v>u</v>
          </cell>
          <cell r="D4316">
            <v>1</v>
          </cell>
          <cell r="E4316">
            <v>3136.23</v>
          </cell>
        </row>
        <row r="4317">
          <cell r="A4317">
            <v>10339</v>
          </cell>
        </row>
        <row r="4318">
          <cell r="A4318">
            <v>10340</v>
          </cell>
        </row>
        <row r="4328">
          <cell r="B4328" t="str">
            <v>SISTEMA CONTRAINCENDIO</v>
          </cell>
        </row>
        <row r="4329">
          <cell r="A4329" t="str">
            <v>Instalaciones de Sistema contra Incendios</v>
          </cell>
        </row>
        <row r="4331">
          <cell r="A4331">
            <v>10500</v>
          </cell>
          <cell r="B4331" t="str">
            <v>Capacitación sistema contraincendios</v>
          </cell>
          <cell r="C4331" t="str">
            <v>u</v>
          </cell>
          <cell r="D4331">
            <v>1</v>
          </cell>
          <cell r="E4331">
            <v>117.38</v>
          </cell>
        </row>
        <row r="4332">
          <cell r="A4332">
            <v>10501</v>
          </cell>
          <cell r="B4332" t="str">
            <v>Accesorios equipos de bombeo</v>
          </cell>
          <cell r="C4332" t="str">
            <v>u</v>
          </cell>
          <cell r="D4332">
            <v>1</v>
          </cell>
          <cell r="E4332">
            <v>288.94</v>
          </cell>
        </row>
        <row r="4333">
          <cell r="A4333">
            <v>10502</v>
          </cell>
          <cell r="B4333" t="str">
            <v>Anunciador Remoto</v>
          </cell>
          <cell r="C4333" t="str">
            <v>u</v>
          </cell>
          <cell r="D4333">
            <v>1</v>
          </cell>
          <cell r="E4333">
            <v>777.54</v>
          </cell>
        </row>
        <row r="4334">
          <cell r="A4334">
            <v>10503</v>
          </cell>
          <cell r="B4334" t="str">
            <v>Aviso de Salida con iluminación tipo LED</v>
          </cell>
          <cell r="C4334" t="str">
            <v>u</v>
          </cell>
          <cell r="D4334">
            <v>1</v>
          </cell>
          <cell r="E4334">
            <v>57.09</v>
          </cell>
        </row>
        <row r="4335">
          <cell r="A4335">
            <v>10504</v>
          </cell>
          <cell r="B4335" t="str">
            <v xml:space="preserve">Base para detector </v>
          </cell>
          <cell r="C4335" t="str">
            <v>u</v>
          </cell>
          <cell r="D4335">
            <v>1</v>
          </cell>
          <cell r="E4335">
            <v>15.4</v>
          </cell>
        </row>
        <row r="4336">
          <cell r="A4336">
            <v>10505</v>
          </cell>
          <cell r="B4336" t="str">
            <v>Bomba auxiliar a diesel de 150 PSI 750 GPM</v>
          </cell>
          <cell r="C4336" t="str">
            <v>u</v>
          </cell>
          <cell r="D4336">
            <v>1</v>
          </cell>
        </row>
        <row r="4337">
          <cell r="A4337">
            <v>10506</v>
          </cell>
          <cell r="B4337" t="str">
            <v xml:space="preserve">Bomba jockey </v>
          </cell>
          <cell r="C4337" t="str">
            <v>u</v>
          </cell>
          <cell r="D4337">
            <v>1</v>
          </cell>
        </row>
        <row r="4338">
          <cell r="A4338">
            <v>10507</v>
          </cell>
          <cell r="B4338" t="str">
            <v>Bomba principal eléctrica de  150 PSI 750 GPM</v>
          </cell>
          <cell r="C4338" t="str">
            <v>u</v>
          </cell>
          <cell r="D4338">
            <v>1</v>
          </cell>
        </row>
        <row r="4339">
          <cell r="A4339">
            <v>10508</v>
          </cell>
          <cell r="B4339" t="str">
            <v>Bombas Contra Incendios</v>
          </cell>
          <cell r="C4339" t="str">
            <v>u</v>
          </cell>
          <cell r="D4339">
            <v>1</v>
          </cell>
          <cell r="E4339">
            <v>33681.49</v>
          </cell>
        </row>
        <row r="4340">
          <cell r="A4340">
            <v>10509</v>
          </cell>
          <cell r="B4340" t="str">
            <v>Caja conduit EMT, cuadrada 12 x 12cm</v>
          </cell>
          <cell r="C4340" t="str">
            <v>u</v>
          </cell>
          <cell r="D4340">
            <v>1</v>
          </cell>
        </row>
        <row r="4341">
          <cell r="A4341">
            <v>10510</v>
          </cell>
          <cell r="B4341" t="str">
            <v>Columna contraincendios con tubería H.G 2 1/2"</v>
          </cell>
          <cell r="C4341" t="str">
            <v>m</v>
          </cell>
          <cell r="D4341">
            <v>1</v>
          </cell>
          <cell r="E4341">
            <v>33.57</v>
          </cell>
        </row>
        <row r="4342">
          <cell r="A4342">
            <v>10511</v>
          </cell>
          <cell r="B4342" t="str">
            <v>Central de alarmas de seguridad</v>
          </cell>
          <cell r="C4342" t="str">
            <v>u</v>
          </cell>
          <cell r="D4342">
            <v>1</v>
          </cell>
          <cell r="E4342">
            <v>2011.87</v>
          </cell>
        </row>
        <row r="4343">
          <cell r="A4343">
            <v>10512</v>
          </cell>
          <cell r="B4343" t="str">
            <v>Central de incendios direccionable con 8 lazos</v>
          </cell>
          <cell r="C4343" t="str">
            <v>u</v>
          </cell>
          <cell r="D4343">
            <v>1</v>
          </cell>
          <cell r="E4343">
            <v>5736.55</v>
          </cell>
        </row>
        <row r="4344">
          <cell r="A4344">
            <v>10513</v>
          </cell>
          <cell r="B4344" t="str">
            <v>Central de incendios direccionable con 2 lazos</v>
          </cell>
          <cell r="C4344" t="str">
            <v>u</v>
          </cell>
          <cell r="D4344">
            <v>1</v>
          </cell>
          <cell r="E4344">
            <v>3680.14</v>
          </cell>
        </row>
        <row r="4345">
          <cell r="A4345">
            <v>10514</v>
          </cell>
          <cell r="B4345" t="str">
            <v>Central de alarmas convencional</v>
          </cell>
          <cell r="C4345" t="str">
            <v>u</v>
          </cell>
          <cell r="D4345">
            <v>1</v>
          </cell>
          <cell r="E4345">
            <v>1635.06</v>
          </cell>
        </row>
        <row r="4346">
          <cell r="A4346">
            <v>10515</v>
          </cell>
          <cell r="B4346" t="str">
            <v>Codo 6"  similar vitaulic style nº 10</v>
          </cell>
          <cell r="C4346" t="str">
            <v>u</v>
          </cell>
          <cell r="D4346">
            <v>1</v>
          </cell>
        </row>
        <row r="4347">
          <cell r="A4347">
            <v>10516</v>
          </cell>
          <cell r="B4347" t="str">
            <v>Cono de descarga para válvula de alivio</v>
          </cell>
          <cell r="C4347" t="str">
            <v>u</v>
          </cell>
          <cell r="D4347">
            <v>1</v>
          </cell>
        </row>
        <row r="4348">
          <cell r="A4348">
            <v>10517</v>
          </cell>
          <cell r="B4348" t="str">
            <v xml:space="preserve">Control módulos </v>
          </cell>
          <cell r="C4348" t="str">
            <v>u</v>
          </cell>
          <cell r="D4348">
            <v>1</v>
          </cell>
        </row>
        <row r="4349">
          <cell r="A4349">
            <v>10518</v>
          </cell>
          <cell r="B4349" t="str">
            <v>Rociadores</v>
          </cell>
          <cell r="C4349" t="str">
            <v>u</v>
          </cell>
          <cell r="D4349">
            <v>1</v>
          </cell>
          <cell r="E4349">
            <v>43.76</v>
          </cell>
        </row>
        <row r="4350">
          <cell r="A4350">
            <v>10519</v>
          </cell>
          <cell r="B4350" t="str">
            <v>Control zona rociadores, diam 3"</v>
          </cell>
          <cell r="C4350" t="str">
            <v>glb</v>
          </cell>
          <cell r="D4350">
            <v>1</v>
          </cell>
        </row>
        <row r="4351">
          <cell r="A4351">
            <v>10520</v>
          </cell>
          <cell r="B4351" t="str">
            <v xml:space="preserve">Detector de humo direccionable fotoeléctrico </v>
          </cell>
          <cell r="C4351" t="str">
            <v>u</v>
          </cell>
          <cell r="D4351">
            <v>1</v>
          </cell>
          <cell r="E4351">
            <v>196.58</v>
          </cell>
        </row>
        <row r="4352">
          <cell r="A4352">
            <v>10521</v>
          </cell>
          <cell r="B4352" t="str">
            <v xml:space="preserve">Detector de humo  </v>
          </cell>
          <cell r="C4352" t="str">
            <v>u</v>
          </cell>
          <cell r="D4352">
            <v>1</v>
          </cell>
          <cell r="E4352">
            <v>116.42</v>
          </cell>
        </row>
        <row r="4353">
          <cell r="A4353">
            <v>10522</v>
          </cell>
          <cell r="B4353" t="str">
            <v>Detector de humo direccionable fotoeléctrico incluye punto</v>
          </cell>
          <cell r="C4353" t="str">
            <v>u</v>
          </cell>
          <cell r="D4353">
            <v>1</v>
          </cell>
          <cell r="E4353">
            <v>174.42</v>
          </cell>
        </row>
        <row r="4354">
          <cell r="A4354">
            <v>10523</v>
          </cell>
          <cell r="B4354" t="str">
            <v>Detector de monóxido de carbono y gas natural</v>
          </cell>
          <cell r="C4354" t="str">
            <v>u</v>
          </cell>
          <cell r="D4354">
            <v>1</v>
          </cell>
          <cell r="E4354">
            <v>193.11</v>
          </cell>
        </row>
        <row r="4355">
          <cell r="A4355">
            <v>10524</v>
          </cell>
          <cell r="B4355" t="str">
            <v>Detector de calor térmico instalado incluye punto</v>
          </cell>
          <cell r="C4355" t="str">
            <v>u</v>
          </cell>
          <cell r="D4355">
            <v>1</v>
          </cell>
          <cell r="E4355">
            <v>176.7</v>
          </cell>
        </row>
        <row r="4356">
          <cell r="A4356">
            <v>10525</v>
          </cell>
          <cell r="B4356" t="str">
            <v>Detector de humo fotoeléctrico direccionable y calor direccionable</v>
          </cell>
          <cell r="C4356" t="str">
            <v>u</v>
          </cell>
          <cell r="D4356">
            <v>1</v>
          </cell>
          <cell r="E4356">
            <v>157.32</v>
          </cell>
        </row>
        <row r="4357">
          <cell r="A4357">
            <v>10526</v>
          </cell>
          <cell r="B4357" t="str">
            <v>Detector de gases</v>
          </cell>
          <cell r="C4357" t="str">
            <v>u</v>
          </cell>
          <cell r="D4357">
            <v>1</v>
          </cell>
          <cell r="E4357">
            <v>221.86</v>
          </cell>
        </row>
        <row r="4358">
          <cell r="A4358">
            <v>10527</v>
          </cell>
          <cell r="B4358" t="str">
            <v>Estación Manual de emergencia</v>
          </cell>
          <cell r="C4358" t="str">
            <v>u</v>
          </cell>
          <cell r="D4358">
            <v>1</v>
          </cell>
          <cell r="E4358">
            <v>240.68</v>
          </cell>
        </row>
        <row r="4359">
          <cell r="A4359">
            <v>10528</v>
          </cell>
          <cell r="B4359" t="str">
            <v>Estación manual para alarma Incendios(emergencia)</v>
          </cell>
          <cell r="C4359" t="str">
            <v>u</v>
          </cell>
          <cell r="D4359">
            <v>1</v>
          </cell>
          <cell r="E4359">
            <v>128.08000000000001</v>
          </cell>
        </row>
        <row r="4360">
          <cell r="A4360">
            <v>10529</v>
          </cell>
          <cell r="B4360" t="str">
            <v>Extintor CO2 10 kg</v>
          </cell>
          <cell r="C4360" t="str">
            <v>u</v>
          </cell>
          <cell r="D4360">
            <v>1</v>
          </cell>
        </row>
        <row r="4361">
          <cell r="A4361">
            <v>10530</v>
          </cell>
          <cell r="B4361" t="str">
            <v>Extintor CO2, 5 kg</v>
          </cell>
          <cell r="C4361" t="str">
            <v>u</v>
          </cell>
          <cell r="D4361">
            <v>1</v>
          </cell>
          <cell r="E4361">
            <v>61.66</v>
          </cell>
        </row>
        <row r="4362">
          <cell r="A4362">
            <v>10531</v>
          </cell>
          <cell r="B4362" t="str">
            <v>Extintor espuma, 50 litros</v>
          </cell>
          <cell r="C4362" t="str">
            <v>u</v>
          </cell>
          <cell r="D4362">
            <v>1</v>
          </cell>
        </row>
        <row r="4363">
          <cell r="A4363">
            <v>10532</v>
          </cell>
          <cell r="B4363" t="str">
            <v>Extintor polvo químico ABC, 5 kg (PQS)</v>
          </cell>
          <cell r="C4363" t="str">
            <v>u</v>
          </cell>
          <cell r="D4363">
            <v>1</v>
          </cell>
          <cell r="E4363">
            <v>59.53</v>
          </cell>
        </row>
        <row r="4364">
          <cell r="A4364">
            <v>10533</v>
          </cell>
          <cell r="B4364" t="str">
            <v>Extintor polvo químico ABC, 30 libras (PQS)</v>
          </cell>
          <cell r="C4364" t="str">
            <v>u</v>
          </cell>
          <cell r="D4364">
            <v>1</v>
          </cell>
          <cell r="E4364">
            <v>130.29</v>
          </cell>
        </row>
        <row r="4365">
          <cell r="A4365">
            <v>10534</v>
          </cell>
          <cell r="B4365" t="str">
            <v>Estacion manual de incendios direccionable</v>
          </cell>
          <cell r="C4365" t="str">
            <v>u</v>
          </cell>
          <cell r="D4365">
            <v>1</v>
          </cell>
          <cell r="E4365">
            <v>174.45</v>
          </cell>
        </row>
        <row r="4366">
          <cell r="A4366">
            <v>10535</v>
          </cell>
          <cell r="B4366" t="str">
            <v>Gabinete contraincendios</v>
          </cell>
          <cell r="C4366" t="str">
            <v>u</v>
          </cell>
          <cell r="D4366">
            <v>1</v>
          </cell>
          <cell r="E4366">
            <v>691.68</v>
          </cell>
        </row>
        <row r="4367">
          <cell r="A4367">
            <v>10536</v>
          </cell>
          <cell r="B4367" t="str">
            <v>Junta flexible diam 1"</v>
          </cell>
          <cell r="C4367" t="str">
            <v>u</v>
          </cell>
          <cell r="D4367">
            <v>1</v>
          </cell>
          <cell r="E4367">
            <v>85.31</v>
          </cell>
        </row>
        <row r="4368">
          <cell r="A4368">
            <v>10537</v>
          </cell>
          <cell r="B4368" t="str">
            <v>Junta flexible diam 2"</v>
          </cell>
          <cell r="C4368" t="str">
            <v>u</v>
          </cell>
          <cell r="D4368">
            <v>1</v>
          </cell>
        </row>
        <row r="4369">
          <cell r="A4369">
            <v>10538</v>
          </cell>
          <cell r="B4369" t="str">
            <v>Junta flexible diam 2½"</v>
          </cell>
          <cell r="C4369" t="str">
            <v>u</v>
          </cell>
          <cell r="D4369">
            <v>1</v>
          </cell>
          <cell r="E4369">
            <v>349.37</v>
          </cell>
        </row>
        <row r="4370">
          <cell r="A4370">
            <v>10539</v>
          </cell>
          <cell r="B4370" t="str">
            <v>Junta flexible diam 3"</v>
          </cell>
          <cell r="C4370" t="str">
            <v>u</v>
          </cell>
          <cell r="D4370">
            <v>1</v>
          </cell>
        </row>
        <row r="4371">
          <cell r="A4371">
            <v>10540</v>
          </cell>
          <cell r="B4371" t="str">
            <v>Junta flexible diam 4"</v>
          </cell>
          <cell r="C4371" t="str">
            <v>u</v>
          </cell>
          <cell r="D4371">
            <v>1</v>
          </cell>
        </row>
        <row r="4372">
          <cell r="A4372">
            <v>10541</v>
          </cell>
          <cell r="B4372" t="str">
            <v>Junta flexible diam 6"</v>
          </cell>
          <cell r="C4372" t="str">
            <v>u</v>
          </cell>
          <cell r="D4372">
            <v>1</v>
          </cell>
          <cell r="E4372">
            <v>819.11</v>
          </cell>
        </row>
        <row r="4373">
          <cell r="A4373">
            <v>10542</v>
          </cell>
          <cell r="B4373" t="str">
            <v>Lámpara de emergencia con bateria</v>
          </cell>
          <cell r="C4373" t="str">
            <v>u</v>
          </cell>
          <cell r="D4373">
            <v>1</v>
          </cell>
          <cell r="E4373">
            <v>51.43</v>
          </cell>
        </row>
        <row r="4374">
          <cell r="A4374">
            <v>10543</v>
          </cell>
          <cell r="B4374" t="str">
            <v>Letrero de vinyl para exteriores</v>
          </cell>
          <cell r="C4374" t="str">
            <v>u</v>
          </cell>
          <cell r="D4374">
            <v>1</v>
          </cell>
          <cell r="E4374">
            <v>10.37</v>
          </cell>
        </row>
        <row r="4375">
          <cell r="A4375">
            <v>10544</v>
          </cell>
          <cell r="B4375" t="str">
            <v>Luz estroboscopica con sirena incorporada, Candela fija de 12/24 VDC. Para pared y/o techo</v>
          </cell>
          <cell r="C4375" t="str">
            <v>u</v>
          </cell>
          <cell r="D4375">
            <v>1</v>
          </cell>
          <cell r="E4375">
            <v>109.35</v>
          </cell>
        </row>
        <row r="4376">
          <cell r="A4376">
            <v>10545</v>
          </cell>
          <cell r="B4376" t="str">
            <v xml:space="preserve">Luz Estroboscópica </v>
          </cell>
          <cell r="C4376" t="str">
            <v>u</v>
          </cell>
          <cell r="D4376">
            <v>1</v>
          </cell>
          <cell r="E4376">
            <v>154.01</v>
          </cell>
        </row>
        <row r="4377">
          <cell r="A4377">
            <v>10546</v>
          </cell>
          <cell r="B4377" t="str">
            <v>Sirena 30W</v>
          </cell>
          <cell r="C4377" t="str">
            <v>u</v>
          </cell>
          <cell r="D4377">
            <v>1</v>
          </cell>
          <cell r="E4377">
            <v>120.83</v>
          </cell>
        </row>
        <row r="4378">
          <cell r="A4378">
            <v>10547</v>
          </cell>
          <cell r="B4378" t="str">
            <v>Medidor de flujo  400-2000 GPM</v>
          </cell>
          <cell r="C4378" t="str">
            <v>u</v>
          </cell>
          <cell r="D4378">
            <v>1</v>
          </cell>
        </row>
        <row r="4379">
          <cell r="A4379">
            <v>10548</v>
          </cell>
          <cell r="B4379" t="str">
            <v>Modulo de aislamiento de cortocircuito</v>
          </cell>
          <cell r="C4379" t="str">
            <v>u</v>
          </cell>
          <cell r="D4379">
            <v>1</v>
          </cell>
          <cell r="E4379">
            <v>181.68</v>
          </cell>
        </row>
        <row r="4380">
          <cell r="A4380">
            <v>10549</v>
          </cell>
          <cell r="B4380" t="str">
            <v>Modulo para luces estroboscopicas</v>
          </cell>
          <cell r="C4380" t="str">
            <v>u</v>
          </cell>
          <cell r="D4380">
            <v>1</v>
          </cell>
          <cell r="E4380">
            <v>197.72</v>
          </cell>
        </row>
        <row r="4381">
          <cell r="A4381">
            <v>10550</v>
          </cell>
          <cell r="B4381" t="str">
            <v>Modulo de control de circuito NAC</v>
          </cell>
          <cell r="C4381" t="str">
            <v>u</v>
          </cell>
          <cell r="D4381">
            <v>1</v>
          </cell>
          <cell r="E4381">
            <v>174.79</v>
          </cell>
        </row>
        <row r="4382">
          <cell r="A4382">
            <v>10551</v>
          </cell>
          <cell r="B4382" t="str">
            <v>Modulo de monitoreo</v>
          </cell>
          <cell r="C4382" t="str">
            <v>u</v>
          </cell>
          <cell r="D4382">
            <v>1</v>
          </cell>
          <cell r="E4382">
            <v>190.31</v>
          </cell>
        </row>
        <row r="4383">
          <cell r="A4383">
            <v>10552</v>
          </cell>
          <cell r="B4383" t="str">
            <v>Modulo de expansion multiplex</v>
          </cell>
          <cell r="C4383" t="str">
            <v>u</v>
          </cell>
          <cell r="D4383">
            <v>1</v>
          </cell>
          <cell r="E4383">
            <v>287.77</v>
          </cell>
        </row>
        <row r="4384">
          <cell r="A4384">
            <v>10553</v>
          </cell>
          <cell r="B4384" t="str">
            <v xml:space="preserve">Módulos aisladores de cortos circuitos </v>
          </cell>
          <cell r="C4384" t="str">
            <v>u</v>
          </cell>
          <cell r="D4384">
            <v>1</v>
          </cell>
        </row>
        <row r="4385">
          <cell r="A4385">
            <v>10554</v>
          </cell>
          <cell r="B4385" t="str">
            <v>Monitor de seguridad 32"</v>
          </cell>
          <cell r="C4385" t="str">
            <v>u</v>
          </cell>
          <cell r="D4385">
            <v>1</v>
          </cell>
          <cell r="E4385">
            <v>2001.22</v>
          </cell>
        </row>
        <row r="4386">
          <cell r="A4386">
            <v>10555</v>
          </cell>
          <cell r="B4386" t="str">
            <v>Lámpara de señalización instalada</v>
          </cell>
          <cell r="C4386" t="str">
            <v>u</v>
          </cell>
          <cell r="D4386">
            <v>1</v>
          </cell>
          <cell r="E4386">
            <v>46.3</v>
          </cell>
        </row>
        <row r="4387">
          <cell r="A4387">
            <v>10556</v>
          </cell>
          <cell r="B4387" t="str">
            <v>Panel anunciador remoto</v>
          </cell>
          <cell r="C4387" t="str">
            <v>u</v>
          </cell>
          <cell r="D4387">
            <v>1</v>
          </cell>
        </row>
        <row r="4388">
          <cell r="A4388">
            <v>10557</v>
          </cell>
          <cell r="B4388" t="str">
            <v xml:space="preserve">Panel de alarmas </v>
          </cell>
          <cell r="C4388" t="str">
            <v>u</v>
          </cell>
          <cell r="D4388">
            <v>1</v>
          </cell>
          <cell r="E4388">
            <v>5065.32</v>
          </cell>
        </row>
        <row r="4389">
          <cell r="A4389">
            <v>10558</v>
          </cell>
          <cell r="B4389" t="str">
            <v>Panel direccionable Contraincendios – Sist. Contra Incendios</v>
          </cell>
          <cell r="C4389" t="str">
            <v>pto</v>
          </cell>
          <cell r="D4389">
            <v>1</v>
          </cell>
        </row>
        <row r="4390">
          <cell r="A4390">
            <v>10559</v>
          </cell>
          <cell r="B4390" t="str">
            <v>Punto de incendios</v>
          </cell>
          <cell r="C4390" t="str">
            <v>pto</v>
          </cell>
          <cell r="D4390">
            <v>1</v>
          </cell>
          <cell r="E4390">
            <v>44.24</v>
          </cell>
        </row>
        <row r="4391">
          <cell r="A4391">
            <v>10560</v>
          </cell>
          <cell r="B4391" t="str">
            <v>Punto de comunicación entre lectores de acceso y panel</v>
          </cell>
          <cell r="C4391" t="str">
            <v>pto</v>
          </cell>
          <cell r="D4391">
            <v>1</v>
          </cell>
        </row>
        <row r="4392">
          <cell r="A4392">
            <v>10561</v>
          </cell>
          <cell r="B4392" t="str">
            <v>Punto de Inspección y drenaje</v>
          </cell>
          <cell r="C4392" t="str">
            <v>pto</v>
          </cell>
          <cell r="D4392">
            <v>1</v>
          </cell>
        </row>
        <row r="4393">
          <cell r="A4393">
            <v>10562</v>
          </cell>
          <cell r="B4393" t="str">
            <v>Punto para cerradura magnética o pestillo</v>
          </cell>
          <cell r="C4393" t="str">
            <v>pto</v>
          </cell>
          <cell r="D4393">
            <v>1</v>
          </cell>
        </row>
        <row r="4394">
          <cell r="A4394">
            <v>10563</v>
          </cell>
          <cell r="B4394" t="str">
            <v>Punto para contacto magnético</v>
          </cell>
          <cell r="C4394" t="str">
            <v>pto</v>
          </cell>
          <cell r="D4394">
            <v>1</v>
          </cell>
        </row>
        <row r="4395">
          <cell r="A4395">
            <v>10564</v>
          </cell>
          <cell r="B4395" t="str">
            <v>Punto para controladores de acceso</v>
          </cell>
          <cell r="C4395" t="str">
            <v>pto</v>
          </cell>
          <cell r="D4395">
            <v>1</v>
          </cell>
          <cell r="E4395">
            <v>42.19</v>
          </cell>
        </row>
        <row r="4396">
          <cell r="A4396">
            <v>10565</v>
          </cell>
          <cell r="B4396" t="str">
            <v>Punto para detector de humo foto térmico o CO2</v>
          </cell>
          <cell r="C4396" t="str">
            <v>pto</v>
          </cell>
          <cell r="D4396">
            <v>1</v>
          </cell>
        </row>
        <row r="4397">
          <cell r="A4397">
            <v>10566</v>
          </cell>
          <cell r="B4397" t="str">
            <v>Punto para Detector de Humo, Estación Manual y Luz estroboscopica Sist. Contra incendios (2p) ø 19 mm</v>
          </cell>
          <cell r="C4397" t="str">
            <v>pto</v>
          </cell>
          <cell r="D4397">
            <v>1</v>
          </cell>
        </row>
        <row r="4398">
          <cell r="A4398">
            <v>10567</v>
          </cell>
          <cell r="B4398" t="str">
            <v>Punto para equipos centrales  CCTV</v>
          </cell>
          <cell r="C4398" t="str">
            <v>pto</v>
          </cell>
          <cell r="D4398">
            <v>1</v>
          </cell>
        </row>
        <row r="4399">
          <cell r="A4399">
            <v>10568</v>
          </cell>
          <cell r="B4399" t="str">
            <v>Punto para estación manual con M de monitor.</v>
          </cell>
          <cell r="C4399" t="str">
            <v>pto</v>
          </cell>
          <cell r="D4399">
            <v>1</v>
          </cell>
        </row>
        <row r="4400">
          <cell r="A4400">
            <v>10569</v>
          </cell>
          <cell r="B4400" t="str">
            <v>Lectora de tarjeta RFID</v>
          </cell>
          <cell r="C4400" t="str">
            <v>u</v>
          </cell>
          <cell r="D4400">
            <v>1</v>
          </cell>
        </row>
        <row r="4401">
          <cell r="A4401">
            <v>10570</v>
          </cell>
          <cell r="B4401" t="str">
            <v>Punto para luz estrob. Y  M de control</v>
          </cell>
          <cell r="C4401" t="str">
            <v>pto</v>
          </cell>
          <cell r="D4401">
            <v>1</v>
          </cell>
        </row>
        <row r="4402">
          <cell r="A4402">
            <v>10571</v>
          </cell>
          <cell r="B4402" t="str">
            <v>Punto DE AGUAPOTABLE TUBERIA  HG 2 1/2"</v>
          </cell>
          <cell r="C4402" t="str">
            <v>pto</v>
          </cell>
          <cell r="D4402">
            <v>1</v>
          </cell>
          <cell r="E4402">
            <v>85.1</v>
          </cell>
        </row>
        <row r="4403">
          <cell r="A4403">
            <v>10572</v>
          </cell>
          <cell r="B4403" t="str">
            <v>Punto para modulo monitoreo dispositivos externos</v>
          </cell>
          <cell r="C4403" t="str">
            <v>pto</v>
          </cell>
          <cell r="D4403">
            <v>1</v>
          </cell>
        </row>
        <row r="4404">
          <cell r="A4404">
            <v>10573</v>
          </cell>
          <cell r="B4404" t="str">
            <v>Punto red de incendios general</v>
          </cell>
          <cell r="C4404" t="str">
            <v>pto</v>
          </cell>
          <cell r="D4404">
            <v>1</v>
          </cell>
        </row>
        <row r="4405">
          <cell r="A4405">
            <v>10574</v>
          </cell>
          <cell r="B4405" t="str">
            <v>Reducción 2 ½" x 1½"   similar vitaulic style nº 50</v>
          </cell>
          <cell r="C4405" t="str">
            <v>u</v>
          </cell>
          <cell r="D4405">
            <v>1</v>
          </cell>
        </row>
        <row r="4406">
          <cell r="A4406">
            <v>10575</v>
          </cell>
          <cell r="B4406" t="str">
            <v>Reducción 4" x 2 1/2"  similar vitaulic style nº 50</v>
          </cell>
          <cell r="C4406" t="str">
            <v>u</v>
          </cell>
          <cell r="D4406">
            <v>1</v>
          </cell>
        </row>
        <row r="4407">
          <cell r="A4407">
            <v>10576</v>
          </cell>
          <cell r="B4407" t="str">
            <v>Reducción 6" x 4"   similar vitaulic style nº 50</v>
          </cell>
          <cell r="C4407" t="str">
            <v>u</v>
          </cell>
          <cell r="D4407">
            <v>1</v>
          </cell>
        </row>
        <row r="4408">
          <cell r="A4408">
            <v>10577</v>
          </cell>
          <cell r="B4408" t="str">
            <v>Reducción concéntrica</v>
          </cell>
          <cell r="C4408" t="str">
            <v>u</v>
          </cell>
          <cell r="D4408">
            <v>1</v>
          </cell>
        </row>
        <row r="4409">
          <cell r="A4409">
            <v>10578</v>
          </cell>
          <cell r="B4409" t="str">
            <v>Rociador Pendant, diam. 1/2 plg.</v>
          </cell>
          <cell r="C4409" t="str">
            <v>u</v>
          </cell>
          <cell r="D4409">
            <v>1</v>
          </cell>
        </row>
        <row r="4410">
          <cell r="A4410">
            <v>10579</v>
          </cell>
          <cell r="B4410" t="str">
            <v>Rociador Uprigth, diam. 1/2 plg.</v>
          </cell>
          <cell r="C4410" t="str">
            <v>u</v>
          </cell>
          <cell r="D4410">
            <v>1</v>
          </cell>
        </row>
        <row r="4411">
          <cell r="A4411">
            <v>10580</v>
          </cell>
          <cell r="B4411" t="str">
            <v>Roof Manifold 4"x2½"x2½"</v>
          </cell>
          <cell r="C4411" t="str">
            <v>u</v>
          </cell>
          <cell r="D4411">
            <v>1</v>
          </cell>
        </row>
        <row r="4412">
          <cell r="A4412">
            <v>10581</v>
          </cell>
          <cell r="B4412" t="str">
            <v>Salida de agua potable en HG de 1 1/2"</v>
          </cell>
          <cell r="C4412" t="str">
            <v>pto</v>
          </cell>
          <cell r="D4412">
            <v>1</v>
          </cell>
        </row>
        <row r="4413">
          <cell r="A4413">
            <v>10582</v>
          </cell>
          <cell r="B4413" t="str">
            <v>Salida detección de incendios (2X18) AWG.ANTIFLAMA</v>
          </cell>
          <cell r="C4413" t="str">
            <v>pto</v>
          </cell>
          <cell r="D4413">
            <v>1</v>
          </cell>
        </row>
        <row r="4414">
          <cell r="A4414">
            <v>10583</v>
          </cell>
          <cell r="B4414" t="str">
            <v>Salida detección de incendios (3X18) AWG.ANTIFLAMA</v>
          </cell>
          <cell r="C4414" t="str">
            <v>pto</v>
          </cell>
          <cell r="D4414">
            <v>1</v>
          </cell>
        </row>
        <row r="4415">
          <cell r="A4415">
            <v>10584</v>
          </cell>
          <cell r="B4415" t="str">
            <v>Sistema de presión constante RED 1 y2</v>
          </cell>
          <cell r="C4415" t="str">
            <v>u</v>
          </cell>
          <cell r="D4415">
            <v>1</v>
          </cell>
          <cell r="E4415">
            <v>167469.94</v>
          </cell>
        </row>
        <row r="4416">
          <cell r="A4416">
            <v>10585</v>
          </cell>
          <cell r="B4416" t="str">
            <v>Sistema de presión constante RED 3</v>
          </cell>
          <cell r="C4416" t="str">
            <v>u</v>
          </cell>
          <cell r="D4416">
            <v>1</v>
          </cell>
          <cell r="E4416">
            <v>49652.83</v>
          </cell>
        </row>
        <row r="4417">
          <cell r="A4417">
            <v>10586</v>
          </cell>
          <cell r="B4417" t="str">
            <v>Similar vitaulic style nº 75 6"</v>
          </cell>
          <cell r="C4417" t="str">
            <v>u</v>
          </cell>
          <cell r="D4417">
            <v>1</v>
          </cell>
        </row>
        <row r="4418">
          <cell r="A4418">
            <v>10587</v>
          </cell>
          <cell r="B4418" t="str">
            <v xml:space="preserve">SUMIN. E INST.  HIDRANTE HF Ø  110 mm </v>
          </cell>
          <cell r="C4418" t="str">
            <v>u</v>
          </cell>
          <cell r="D4418">
            <v>1</v>
          </cell>
          <cell r="E4418">
            <v>1753.73</v>
          </cell>
        </row>
        <row r="4419">
          <cell r="A4419">
            <v>10588</v>
          </cell>
          <cell r="B4419" t="str">
            <v>Sirena con luz estroboscopica</v>
          </cell>
          <cell r="C4419" t="str">
            <v>u</v>
          </cell>
          <cell r="D4419">
            <v>1</v>
          </cell>
          <cell r="E4419">
            <v>157.65</v>
          </cell>
        </row>
        <row r="4420">
          <cell r="A4420">
            <v>10589</v>
          </cell>
          <cell r="B4420" t="str">
            <v>Luz señaletica de salida</v>
          </cell>
          <cell r="C4420" t="str">
            <v>u</v>
          </cell>
          <cell r="D4420">
            <v>1</v>
          </cell>
          <cell r="E4420">
            <v>96.36</v>
          </cell>
        </row>
        <row r="4421">
          <cell r="A4421">
            <v>10590</v>
          </cell>
          <cell r="B4421" t="str">
            <v>SUMIN. E INST.  HIDRANTE Ø  2 1/2"</v>
          </cell>
          <cell r="C4421" t="str">
            <v>u</v>
          </cell>
          <cell r="D4421">
            <v>1</v>
          </cell>
          <cell r="E4421">
            <v>1580.67</v>
          </cell>
        </row>
        <row r="4422">
          <cell r="A4422">
            <v>10591</v>
          </cell>
          <cell r="B4422" t="str">
            <v>Tablero de control bomba principal</v>
          </cell>
          <cell r="C4422" t="str">
            <v>u</v>
          </cell>
          <cell r="D4422">
            <v>1</v>
          </cell>
        </row>
        <row r="4423">
          <cell r="A4423">
            <v>10592</v>
          </cell>
          <cell r="B4423" t="str">
            <v>Tablero eléctrico de control B J</v>
          </cell>
          <cell r="C4423" t="str">
            <v>u</v>
          </cell>
          <cell r="D4423">
            <v>1</v>
          </cell>
        </row>
        <row r="4424">
          <cell r="A4424">
            <v>10593</v>
          </cell>
          <cell r="B4424" t="str">
            <v>Tee 2 1/2" similar vitaulic style nº 20</v>
          </cell>
          <cell r="C4424" t="str">
            <v>u</v>
          </cell>
          <cell r="D4424">
            <v>1</v>
          </cell>
        </row>
        <row r="4425">
          <cell r="A4425">
            <v>10594</v>
          </cell>
          <cell r="B4425" t="str">
            <v>Tee 4"   similar vitaulic style nº 20</v>
          </cell>
          <cell r="C4425" t="str">
            <v>u</v>
          </cell>
          <cell r="D4425">
            <v>1</v>
          </cell>
        </row>
        <row r="4426">
          <cell r="A4426">
            <v>10595</v>
          </cell>
          <cell r="B4426" t="str">
            <v>Tee 6"   similar vitaulic style nº 20</v>
          </cell>
          <cell r="C4426" t="str">
            <v>u</v>
          </cell>
          <cell r="D4426">
            <v>1</v>
          </cell>
        </row>
        <row r="4427">
          <cell r="A4427">
            <v>10596</v>
          </cell>
          <cell r="B4427" t="str">
            <v>Tendido de tubería  HG ASTM A-120 DE 1 1/2"</v>
          </cell>
          <cell r="C4427" t="str">
            <v>m</v>
          </cell>
          <cell r="D4427">
            <v>1</v>
          </cell>
          <cell r="E4427">
            <v>17.260000000000002</v>
          </cell>
        </row>
        <row r="4428">
          <cell r="A4428">
            <v>10597</v>
          </cell>
          <cell r="B4428" t="str">
            <v>Tendido de tubería HG ASTM A-120 DE 2 1/2"</v>
          </cell>
          <cell r="C4428" t="str">
            <v>m</v>
          </cell>
          <cell r="D4428">
            <v>1</v>
          </cell>
          <cell r="E4428">
            <v>23.81</v>
          </cell>
        </row>
        <row r="4429">
          <cell r="A4429">
            <v>10598</v>
          </cell>
          <cell r="B4429" t="str">
            <v>Tendido de tubería HG ASTM A-120 DE 2"</v>
          </cell>
          <cell r="C4429" t="str">
            <v>m</v>
          </cell>
          <cell r="D4429">
            <v>1</v>
          </cell>
          <cell r="E4429">
            <v>18.899999999999999</v>
          </cell>
        </row>
        <row r="4430">
          <cell r="A4430">
            <v>10599</v>
          </cell>
          <cell r="B4430" t="str">
            <v>Tendido de tubería HG ASTM A-120 DE 3"</v>
          </cell>
          <cell r="C4430" t="str">
            <v>m</v>
          </cell>
          <cell r="D4430">
            <v>1</v>
          </cell>
          <cell r="E4430">
            <v>33.49</v>
          </cell>
        </row>
        <row r="4431">
          <cell r="A4431">
            <v>10600</v>
          </cell>
          <cell r="B4431" t="str">
            <v>Toma siamesa 4"x2½"x2½"</v>
          </cell>
          <cell r="C4431" t="str">
            <v>u</v>
          </cell>
          <cell r="D4431">
            <v>1</v>
          </cell>
          <cell r="E4431">
            <v>644.75</v>
          </cell>
        </row>
        <row r="4432">
          <cell r="A4432">
            <v>10601</v>
          </cell>
          <cell r="B4432" t="str">
            <v>Toma siamesa de 3"</v>
          </cell>
          <cell r="C4432" t="str">
            <v>u</v>
          </cell>
          <cell r="D4432">
            <v>1</v>
          </cell>
        </row>
        <row r="4433">
          <cell r="A4433">
            <v>10602</v>
          </cell>
          <cell r="B4433" t="str">
            <v>Tendido de tubería HG ASTM A-120 DE 4"</v>
          </cell>
          <cell r="C4433" t="str">
            <v>m</v>
          </cell>
          <cell r="D4433">
            <v>1</v>
          </cell>
          <cell r="E4433">
            <v>35.14</v>
          </cell>
        </row>
        <row r="4434">
          <cell r="A4434">
            <v>10603</v>
          </cell>
          <cell r="B4434" t="str">
            <v>Tendido de tubería HG ASTM A-120 DE 6"</v>
          </cell>
          <cell r="C4434" t="str">
            <v>m</v>
          </cell>
          <cell r="D4434">
            <v>1</v>
          </cell>
        </row>
        <row r="4435">
          <cell r="A4435">
            <v>10604</v>
          </cell>
          <cell r="B4435" t="str">
            <v>Tubería de  6" Hierro negro ced 20</v>
          </cell>
          <cell r="C4435" t="str">
            <v>m</v>
          </cell>
          <cell r="D4435">
            <v>1</v>
          </cell>
        </row>
        <row r="4436">
          <cell r="A4436">
            <v>10605</v>
          </cell>
          <cell r="B4436" t="str">
            <v>Válvula check de  Ø6" UL-FM</v>
          </cell>
          <cell r="C4436" t="str">
            <v>u</v>
          </cell>
          <cell r="D4436">
            <v>1</v>
          </cell>
        </row>
        <row r="4437">
          <cell r="A4437">
            <v>10606</v>
          </cell>
          <cell r="B4437" t="str">
            <v>Válvula de alivio de  Ø1/2"</v>
          </cell>
          <cell r="C4437" t="str">
            <v>u</v>
          </cell>
          <cell r="D4437">
            <v>1</v>
          </cell>
        </row>
        <row r="4438">
          <cell r="A4438">
            <v>10607</v>
          </cell>
          <cell r="B4438" t="str">
            <v>Válvula de alivio de  Ø4"</v>
          </cell>
          <cell r="C4438" t="str">
            <v>u</v>
          </cell>
          <cell r="D4438">
            <v>1</v>
          </cell>
        </row>
        <row r="4439">
          <cell r="A4439">
            <v>10608</v>
          </cell>
          <cell r="B4439" t="str">
            <v>Válvula de cierre rápido de  Ø1/2"</v>
          </cell>
          <cell r="C4439" t="str">
            <v>u</v>
          </cell>
          <cell r="D4439">
            <v>1</v>
          </cell>
        </row>
        <row r="4440">
          <cell r="A4440">
            <v>10609</v>
          </cell>
          <cell r="B4440" t="str">
            <v>Válvula siamesa</v>
          </cell>
          <cell r="C4440" t="str">
            <v>u</v>
          </cell>
          <cell r="D4440">
            <v>1</v>
          </cell>
        </row>
        <row r="4441">
          <cell r="A4441">
            <v>10610</v>
          </cell>
          <cell r="B4441" t="str">
            <v>Toma siamesa 3"x2½"x2½"</v>
          </cell>
          <cell r="C4441" t="str">
            <v>u</v>
          </cell>
          <cell r="D4441">
            <v>1</v>
          </cell>
          <cell r="E4441">
            <v>567.80999999999995</v>
          </cell>
        </row>
        <row r="4442">
          <cell r="A4442">
            <v>10611</v>
          </cell>
          <cell r="B4442" t="str">
            <v>CONEXIÓN SIAMESA, INCLUYE DOBLE CHAQUETA Y NIPLE</v>
          </cell>
          <cell r="C4442" t="str">
            <v>u</v>
          </cell>
          <cell r="D4442">
            <v>1</v>
          </cell>
          <cell r="E4442">
            <v>204.09</v>
          </cell>
        </row>
        <row r="4443">
          <cell r="A4443">
            <v>10612</v>
          </cell>
          <cell r="B4443" t="str">
            <v>Central de alarma de incenidos  análoga 4 zonas, 2 salidas UL</v>
          </cell>
          <cell r="C4443" t="str">
            <v>u</v>
          </cell>
          <cell r="D4443">
            <v>1</v>
          </cell>
          <cell r="E4443">
            <v>760.95</v>
          </cell>
        </row>
        <row r="4444">
          <cell r="A4444">
            <v>10613</v>
          </cell>
          <cell r="B4444" t="str">
            <v>Tendido de tubería HG de 1/2"</v>
          </cell>
          <cell r="C4444" t="str">
            <v>m</v>
          </cell>
          <cell r="D4444">
            <v>1</v>
          </cell>
          <cell r="E4444">
            <v>4.43</v>
          </cell>
        </row>
        <row r="4445">
          <cell r="A4445">
            <v>10614</v>
          </cell>
          <cell r="B4445" t="str">
            <v>Tendido de tubería HG de 1"</v>
          </cell>
          <cell r="C4445" t="str">
            <v>m</v>
          </cell>
          <cell r="D4445">
            <v>1</v>
          </cell>
          <cell r="E4445">
            <v>8.17</v>
          </cell>
        </row>
        <row r="4446">
          <cell r="A4446">
            <v>10615</v>
          </cell>
          <cell r="B4446" t="str">
            <v>Neplo HG 1"</v>
          </cell>
          <cell r="C4446" t="str">
            <v>m</v>
          </cell>
          <cell r="D4446">
            <v>1</v>
          </cell>
          <cell r="E4446">
            <v>7.79</v>
          </cell>
        </row>
        <row r="4447">
          <cell r="A4447">
            <v>10616</v>
          </cell>
          <cell r="B4447" t="str">
            <v>Universal HG 1"</v>
          </cell>
          <cell r="C4447" t="str">
            <v>u</v>
          </cell>
          <cell r="D4447">
            <v>1</v>
          </cell>
          <cell r="E4447">
            <v>6.47</v>
          </cell>
        </row>
        <row r="4448">
          <cell r="A4448">
            <v>10617</v>
          </cell>
          <cell r="B4448" t="str">
            <v>Válvula compuerta de bronce 1"</v>
          </cell>
          <cell r="C4448" t="str">
            <v>u</v>
          </cell>
          <cell r="D4448">
            <v>1</v>
          </cell>
          <cell r="E4448">
            <v>24.95</v>
          </cell>
        </row>
        <row r="4449">
          <cell r="A4449">
            <v>10618</v>
          </cell>
          <cell r="B4449" t="str">
            <v>Neplo HG 1/2"</v>
          </cell>
          <cell r="C4449" t="str">
            <v>m</v>
          </cell>
          <cell r="D4449">
            <v>1</v>
          </cell>
          <cell r="E4449">
            <v>1.71</v>
          </cell>
        </row>
        <row r="4450">
          <cell r="A4450">
            <v>10619</v>
          </cell>
          <cell r="B4450" t="str">
            <v>Tendido de tubería HG de 4"</v>
          </cell>
          <cell r="C4450" t="str">
            <v>m</v>
          </cell>
          <cell r="D4450">
            <v>1</v>
          </cell>
          <cell r="E4450">
            <v>35.89</v>
          </cell>
        </row>
        <row r="4451">
          <cell r="A4451">
            <v>10620</v>
          </cell>
          <cell r="B4451" t="str">
            <v>Tendido de tubería HG de 2"</v>
          </cell>
          <cell r="C4451" t="str">
            <v>m</v>
          </cell>
          <cell r="D4451">
            <v>1</v>
          </cell>
          <cell r="E4451">
            <v>25.91</v>
          </cell>
        </row>
        <row r="4452">
          <cell r="A4452">
            <v>10621</v>
          </cell>
          <cell r="B4452" t="str">
            <v>Universal HG 2"</v>
          </cell>
          <cell r="C4452" t="str">
            <v>u</v>
          </cell>
          <cell r="D4452">
            <v>1</v>
          </cell>
          <cell r="E4452">
            <v>9.3800000000000008</v>
          </cell>
        </row>
        <row r="4453">
          <cell r="A4453">
            <v>10622</v>
          </cell>
          <cell r="B4453" t="str">
            <v>Universal HG 1/2"</v>
          </cell>
          <cell r="C4453" t="str">
            <v>u</v>
          </cell>
          <cell r="D4453">
            <v>1</v>
          </cell>
          <cell r="E4453">
            <v>4.7</v>
          </cell>
        </row>
        <row r="4454">
          <cell r="A4454">
            <v>10623</v>
          </cell>
          <cell r="B4454" t="str">
            <v>Válvula check HG 1/2"</v>
          </cell>
          <cell r="C4454" t="str">
            <v>u</v>
          </cell>
          <cell r="D4454">
            <v>1</v>
          </cell>
          <cell r="E4454">
            <v>23.51</v>
          </cell>
        </row>
        <row r="4455">
          <cell r="A4455">
            <v>10624</v>
          </cell>
          <cell r="B4455" t="str">
            <v>Tapón macho HG 1/2"</v>
          </cell>
          <cell r="C4455" t="str">
            <v>u</v>
          </cell>
          <cell r="D4455">
            <v>1</v>
          </cell>
          <cell r="E4455">
            <v>0.76</v>
          </cell>
        </row>
        <row r="4456">
          <cell r="A4456">
            <v>10625</v>
          </cell>
          <cell r="B4456" t="str">
            <v>Válvula de corte HG 1/2"</v>
          </cell>
          <cell r="C4456" t="str">
            <v>u</v>
          </cell>
          <cell r="D4456">
            <v>1</v>
          </cell>
          <cell r="E4456">
            <v>28.49</v>
          </cell>
        </row>
        <row r="4457">
          <cell r="A4457">
            <v>10626</v>
          </cell>
          <cell r="B4457" t="str">
            <v>Tapón PVC H-EC 1/2"</v>
          </cell>
          <cell r="C4457" t="str">
            <v>u</v>
          </cell>
          <cell r="D4457">
            <v>1</v>
          </cell>
          <cell r="E4457">
            <v>1.35</v>
          </cell>
        </row>
        <row r="4458">
          <cell r="A4458">
            <v>10627</v>
          </cell>
          <cell r="B4458" t="str">
            <v>Tapón PVC H-EC 20mm</v>
          </cell>
          <cell r="C4458" t="str">
            <v>u</v>
          </cell>
          <cell r="D4458">
            <v>1</v>
          </cell>
          <cell r="E4458">
            <v>1.18</v>
          </cell>
        </row>
        <row r="4459">
          <cell r="A4459">
            <v>10628</v>
          </cell>
          <cell r="B4459" t="str">
            <v>Tapón PVC H-EC 25mm</v>
          </cell>
          <cell r="C4459" t="str">
            <v>u</v>
          </cell>
          <cell r="D4459">
            <v>1</v>
          </cell>
          <cell r="E4459">
            <v>1.37</v>
          </cell>
        </row>
        <row r="4460">
          <cell r="A4460">
            <v>10629</v>
          </cell>
          <cell r="B4460" t="str">
            <v>Tapón PVC H-EC 32mm</v>
          </cell>
          <cell r="C4460" t="str">
            <v>u</v>
          </cell>
          <cell r="D4460">
            <v>1</v>
          </cell>
          <cell r="E4460">
            <v>1.25</v>
          </cell>
        </row>
        <row r="4461">
          <cell r="A4461">
            <v>10630</v>
          </cell>
          <cell r="B4461" t="str">
            <v>Central de incendios direccionable con 2 lazos basica</v>
          </cell>
          <cell r="C4461" t="str">
            <v>u</v>
          </cell>
          <cell r="D4461">
            <v>1</v>
          </cell>
          <cell r="E4461">
            <v>1397.52</v>
          </cell>
        </row>
        <row r="4462">
          <cell r="A4462">
            <v>10631</v>
          </cell>
          <cell r="B4462" t="str">
            <v>Detector de humo direccionable fotoeléctrico basico</v>
          </cell>
          <cell r="C4462" t="str">
            <v>u</v>
          </cell>
          <cell r="D4462">
            <v>1</v>
          </cell>
          <cell r="E4462">
            <v>119.64</v>
          </cell>
        </row>
        <row r="4463">
          <cell r="A4463">
            <v>10632</v>
          </cell>
          <cell r="B4463" t="str">
            <v xml:space="preserve">Detector de calor térmico </v>
          </cell>
          <cell r="C4463" t="str">
            <v>u</v>
          </cell>
          <cell r="D4463">
            <v>1</v>
          </cell>
          <cell r="E4463">
            <v>139.58000000000001</v>
          </cell>
        </row>
        <row r="4464">
          <cell r="A4464">
            <v>10633</v>
          </cell>
          <cell r="B4464" t="str">
            <v>Estacion manual de emergencia direccionable</v>
          </cell>
          <cell r="C4464" t="str">
            <v>u</v>
          </cell>
          <cell r="D4464">
            <v>1</v>
          </cell>
          <cell r="E4464">
            <v>182.18</v>
          </cell>
        </row>
        <row r="4465">
          <cell r="A4465">
            <v>10634</v>
          </cell>
        </row>
        <row r="4466">
          <cell r="A4466">
            <v>10635</v>
          </cell>
        </row>
        <row r="4468">
          <cell r="B4468" t="str">
            <v>MEDIO AMBIENTE</v>
          </cell>
        </row>
        <row r="4469">
          <cell r="A4469">
            <v>11000</v>
          </cell>
          <cell r="B4469" t="str">
            <v>Afiches informativos</v>
          </cell>
          <cell r="C4469" t="str">
            <v>u</v>
          </cell>
          <cell r="D4469">
            <v>1</v>
          </cell>
          <cell r="E4469">
            <v>2.0499999999999998</v>
          </cell>
        </row>
        <row r="4470">
          <cell r="A4470">
            <v>11001</v>
          </cell>
          <cell r="B4470" t="str">
            <v>Agua para control de polvo</v>
          </cell>
          <cell r="C4470" t="str">
            <v>m3</v>
          </cell>
          <cell r="D4470">
            <v>1</v>
          </cell>
          <cell r="E4470">
            <v>3.34</v>
          </cell>
        </row>
        <row r="4471">
          <cell r="A4471">
            <v>11002</v>
          </cell>
          <cell r="B4471" t="str">
            <v xml:space="preserve">Absorbente químico para derrames </v>
          </cell>
          <cell r="C4471" t="str">
            <v>qq</v>
          </cell>
          <cell r="D4471">
            <v>1</v>
          </cell>
          <cell r="E4471">
            <v>83.61</v>
          </cell>
        </row>
        <row r="4472">
          <cell r="A4472">
            <v>11003</v>
          </cell>
          <cell r="B4472" t="str">
            <v>Área de almacenamiento de combustible incluye cubeto</v>
          </cell>
          <cell r="C4472" t="str">
            <v>m2</v>
          </cell>
          <cell r="D4472">
            <v>1</v>
          </cell>
          <cell r="E4472">
            <v>74.63</v>
          </cell>
        </row>
        <row r="4473">
          <cell r="A4473">
            <v>11004</v>
          </cell>
          <cell r="B4473" t="str">
            <v>Analisis de ruido ambiental</v>
          </cell>
          <cell r="C4473" t="str">
            <v>u</v>
          </cell>
          <cell r="D4473">
            <v>1</v>
          </cell>
          <cell r="E4473">
            <v>282.12</v>
          </cell>
        </row>
        <row r="4474">
          <cell r="A4474">
            <v>11005</v>
          </cell>
          <cell r="B4474" t="str">
            <v>Tachos metálicos para almacenar desechos)</v>
          </cell>
          <cell r="C4474" t="str">
            <v>u</v>
          </cell>
          <cell r="D4474">
            <v>1</v>
          </cell>
          <cell r="E4474">
            <v>52.19</v>
          </cell>
        </row>
        <row r="4475">
          <cell r="A4475">
            <v>11006</v>
          </cell>
          <cell r="B4475" t="str">
            <v>Baterías sanitarias portátil (Alquiler 2 unidades) incluye inst. y desinstalación</v>
          </cell>
          <cell r="C4475" t="str">
            <v>mes</v>
          </cell>
          <cell r="D4475">
            <v>1</v>
          </cell>
          <cell r="E4475">
            <v>474.31</v>
          </cell>
        </row>
        <row r="4476">
          <cell r="A4476">
            <v>11007</v>
          </cell>
          <cell r="B4476" t="str">
            <v>Bodega provisional de madera(guachimania cubierta de zinc)</v>
          </cell>
          <cell r="C4476" t="str">
            <v>m2</v>
          </cell>
          <cell r="D4476">
            <v>1</v>
          </cell>
          <cell r="E4476">
            <v>32.17</v>
          </cell>
        </row>
        <row r="4477">
          <cell r="A4477">
            <v>11008</v>
          </cell>
          <cell r="B4477" t="str">
            <v>Botiquín de primeros auxilios</v>
          </cell>
          <cell r="C4477" t="str">
            <v>u</v>
          </cell>
          <cell r="D4477">
            <v>1</v>
          </cell>
          <cell r="E4477">
            <v>87.32</v>
          </cell>
        </row>
        <row r="4478">
          <cell r="A4478">
            <v>11009</v>
          </cell>
          <cell r="B4478" t="str">
            <v>Bodega provisional de madera</v>
          </cell>
          <cell r="C4478" t="str">
            <v>m2</v>
          </cell>
          <cell r="D4478">
            <v>1</v>
          </cell>
          <cell r="E4478">
            <v>33.94</v>
          </cell>
        </row>
        <row r="4479">
          <cell r="A4479">
            <v>11010</v>
          </cell>
          <cell r="B4479" t="str">
            <v>Área para almacenamiento temporal de desechos sólidos</v>
          </cell>
          <cell r="C4479" t="str">
            <v>m2</v>
          </cell>
          <cell r="D4479">
            <v>1</v>
          </cell>
          <cell r="E4479">
            <v>40.380000000000003</v>
          </cell>
        </row>
        <row r="4480">
          <cell r="A4480">
            <v>11011</v>
          </cell>
          <cell r="B4480" t="str">
            <v>Carnet de identificación</v>
          </cell>
          <cell r="C4480" t="str">
            <v>u</v>
          </cell>
          <cell r="D4480">
            <v>1</v>
          </cell>
          <cell r="E4480">
            <v>3.59</v>
          </cell>
        </row>
        <row r="4481">
          <cell r="A4481">
            <v>11012</v>
          </cell>
          <cell r="B4481" t="str">
            <v>Charlas de socialización/concienciación y Educación Ambiental a la comunidad</v>
          </cell>
          <cell r="C4481" t="str">
            <v>u</v>
          </cell>
          <cell r="D4481">
            <v>1</v>
          </cell>
          <cell r="E4481">
            <v>428.78</v>
          </cell>
        </row>
        <row r="4482">
          <cell r="A4482">
            <v>11013</v>
          </cell>
          <cell r="B4482" t="str">
            <v>Charlas de capacitación al personal (Manejo ambiental y Seguridad Industrial)</v>
          </cell>
          <cell r="C4482" t="str">
            <v>u</v>
          </cell>
          <cell r="D4482">
            <v>1</v>
          </cell>
          <cell r="E4482">
            <v>226.53</v>
          </cell>
        </row>
        <row r="4483">
          <cell r="A4483">
            <v>11014</v>
          </cell>
          <cell r="B4483" t="str">
            <v>Cuñas radiales</v>
          </cell>
          <cell r="C4483" t="str">
            <v>u</v>
          </cell>
          <cell r="D4483">
            <v>1</v>
          </cell>
          <cell r="E4483">
            <v>3.85</v>
          </cell>
        </row>
        <row r="4484">
          <cell r="A4484">
            <v>11015</v>
          </cell>
          <cell r="B4484" t="str">
            <v>Conos de seguridad reflectivos</v>
          </cell>
          <cell r="C4484" t="str">
            <v>u</v>
          </cell>
          <cell r="D4484">
            <v>1</v>
          </cell>
          <cell r="E4484">
            <v>23.08</v>
          </cell>
        </row>
        <row r="4485">
          <cell r="A4485">
            <v>11016</v>
          </cell>
          <cell r="B4485" t="str">
            <v>Cinta de señalización</v>
          </cell>
          <cell r="C4485" t="str">
            <v>m</v>
          </cell>
          <cell r="D4485">
            <v>1</v>
          </cell>
          <cell r="E4485">
            <v>0.28000000000000003</v>
          </cell>
        </row>
        <row r="4486">
          <cell r="A4486">
            <v>11017</v>
          </cell>
          <cell r="B4486" t="str">
            <v>Equipo de protección personal para visitas</v>
          </cell>
          <cell r="C4486" t="str">
            <v>u</v>
          </cell>
          <cell r="D4486">
            <v>1</v>
          </cell>
          <cell r="E4486">
            <v>2.57</v>
          </cell>
        </row>
        <row r="4487">
          <cell r="A4487">
            <v>11018</v>
          </cell>
          <cell r="B4487" t="str">
            <v>Equipo de protección para trabajo en alturas</v>
          </cell>
          <cell r="C4487" t="str">
            <v>u</v>
          </cell>
          <cell r="D4487">
            <v>1</v>
          </cell>
          <cell r="E4487">
            <v>224.41</v>
          </cell>
        </row>
        <row r="4488">
          <cell r="A4488">
            <v>11019</v>
          </cell>
          <cell r="B4488" t="str">
            <v>Equipo de protección especial para suelda</v>
          </cell>
          <cell r="C4488" t="str">
            <v>u</v>
          </cell>
          <cell r="D4488">
            <v>1</v>
          </cell>
          <cell r="E4488">
            <v>196.21</v>
          </cell>
        </row>
        <row r="4489">
          <cell r="A4489">
            <v>11020</v>
          </cell>
          <cell r="B4489" t="str">
            <v>Letrero de información de obra 2,4X4,8 M</v>
          </cell>
          <cell r="C4489" t="str">
            <v>u</v>
          </cell>
          <cell r="D4489">
            <v>1</v>
          </cell>
          <cell r="E4489">
            <v>1278.23</v>
          </cell>
        </row>
        <row r="4490">
          <cell r="A4490">
            <v>11021</v>
          </cell>
          <cell r="B4490" t="str">
            <v>Letreros  de obra 4,0X6,0 M</v>
          </cell>
          <cell r="C4490" t="str">
            <v>u</v>
          </cell>
          <cell r="D4490">
            <v>1</v>
          </cell>
          <cell r="E4490">
            <v>2305.66</v>
          </cell>
        </row>
        <row r="4491">
          <cell r="A4491">
            <v>11022</v>
          </cell>
          <cell r="B4491" t="str">
            <v>Pozo séptico 3x2*2</v>
          </cell>
          <cell r="C4491" t="str">
            <v>u</v>
          </cell>
          <cell r="D4491">
            <v>1</v>
          </cell>
          <cell r="E4491">
            <v>1004.11</v>
          </cell>
        </row>
        <row r="4492">
          <cell r="A4492">
            <v>11023</v>
          </cell>
          <cell r="B4492" t="str">
            <v>Letrero informativos de obra de 3x6m</v>
          </cell>
          <cell r="C4492" t="str">
            <v>u</v>
          </cell>
          <cell r="D4492">
            <v>1</v>
          </cell>
          <cell r="E4492">
            <v>1818.37</v>
          </cell>
        </row>
        <row r="4493">
          <cell r="A4493">
            <v>11024</v>
          </cell>
          <cell r="B4493" t="str">
            <v>Malla de protección de polvo (yute)</v>
          </cell>
          <cell r="C4493" t="str">
            <v>m</v>
          </cell>
          <cell r="D4493">
            <v>1</v>
          </cell>
          <cell r="E4493">
            <v>1.73</v>
          </cell>
        </row>
        <row r="4494">
          <cell r="A4494">
            <v>11025</v>
          </cell>
          <cell r="B4494" t="str">
            <v>Cinta de señalización con barreras móviles</v>
          </cell>
          <cell r="C4494" t="str">
            <v>m</v>
          </cell>
          <cell r="D4494">
            <v>1</v>
          </cell>
          <cell r="E4494">
            <v>5.08</v>
          </cell>
        </row>
        <row r="4495">
          <cell r="A4495">
            <v>11026</v>
          </cell>
          <cell r="B4495" t="str">
            <v>letrina sanitaria (incluye fosa séptica)</v>
          </cell>
          <cell r="C4495" t="str">
            <v>u</v>
          </cell>
          <cell r="D4495">
            <v>1</v>
          </cell>
          <cell r="E4495">
            <v>1020.3</v>
          </cell>
        </row>
        <row r="4496">
          <cell r="A4496">
            <v>11027</v>
          </cell>
          <cell r="B4496" t="str">
            <v>Fosa para desechos biodegradables (sólidos)</v>
          </cell>
          <cell r="C4496" t="str">
            <v>m2</v>
          </cell>
          <cell r="D4496">
            <v>1</v>
          </cell>
          <cell r="E4496">
            <v>14.09</v>
          </cell>
        </row>
        <row r="4497">
          <cell r="A4497">
            <v>11028</v>
          </cell>
          <cell r="B4497" t="str">
            <v>Cerramiento provisional para disposición de escombros</v>
          </cell>
          <cell r="C4497" t="str">
            <v>m</v>
          </cell>
          <cell r="D4497">
            <v>1</v>
          </cell>
          <cell r="E4497">
            <v>3.31</v>
          </cell>
        </row>
        <row r="4498">
          <cell r="A4498">
            <v>11029</v>
          </cell>
          <cell r="B4498" t="str">
            <v>Plástico para cubrir materiales</v>
          </cell>
          <cell r="C4498" t="str">
            <v>m</v>
          </cell>
          <cell r="D4498">
            <v>1</v>
          </cell>
          <cell r="E4498">
            <v>2.2000000000000002</v>
          </cell>
        </row>
        <row r="4499">
          <cell r="A4499">
            <v>11030</v>
          </cell>
          <cell r="B4499" t="str">
            <v>Equipo de protección básico</v>
          </cell>
          <cell r="C4499" t="str">
            <v>u</v>
          </cell>
          <cell r="D4499">
            <v>1</v>
          </cell>
          <cell r="E4499">
            <v>69.64</v>
          </cell>
        </row>
        <row r="4500">
          <cell r="A4500">
            <v>11031</v>
          </cell>
          <cell r="B4500" t="str">
            <v>Base de madera para mezcla de hormigón</v>
          </cell>
          <cell r="C4500" t="str">
            <v>u</v>
          </cell>
          <cell r="D4500">
            <v>1</v>
          </cell>
          <cell r="E4500">
            <v>23.71</v>
          </cell>
        </row>
        <row r="4501">
          <cell r="A4501">
            <v>11032</v>
          </cell>
          <cell r="B4501" t="str">
            <v>Tachos metálicos de 55 glns para barricadas</v>
          </cell>
          <cell r="C4501" t="str">
            <v>u</v>
          </cell>
          <cell r="D4501">
            <v>1</v>
          </cell>
          <cell r="E4501">
            <v>37.299999999999997</v>
          </cell>
        </row>
        <row r="4502">
          <cell r="A4502">
            <v>11033</v>
          </cell>
          <cell r="B4502" t="str">
            <v>Arboles de sombra</v>
          </cell>
          <cell r="C4502" t="str">
            <v>u</v>
          </cell>
          <cell r="D4502">
            <v>1</v>
          </cell>
          <cell r="E4502">
            <v>23.99</v>
          </cell>
        </row>
        <row r="4503">
          <cell r="A4503">
            <v>11034</v>
          </cell>
          <cell r="B4503" t="str">
            <v>Palmeras</v>
          </cell>
          <cell r="C4503" t="str">
            <v>u</v>
          </cell>
          <cell r="D4503">
            <v>1</v>
          </cell>
          <cell r="E4503">
            <v>36.81</v>
          </cell>
        </row>
        <row r="4504">
          <cell r="A4504">
            <v>11035</v>
          </cell>
          <cell r="B4504" t="str">
            <v>Jardinerias incluye cesped abono cisco de café</v>
          </cell>
          <cell r="C4504" t="str">
            <v>m2</v>
          </cell>
          <cell r="D4504">
            <v>1</v>
          </cell>
          <cell r="E4504">
            <v>10.27</v>
          </cell>
        </row>
        <row r="4505">
          <cell r="A4505">
            <v>11036</v>
          </cell>
          <cell r="B4505" t="str">
            <v>Gestion de residuos solidos</v>
          </cell>
          <cell r="C4505" t="str">
            <v>kg</v>
          </cell>
          <cell r="D4505">
            <v>1</v>
          </cell>
          <cell r="E4505">
            <v>0.72</v>
          </cell>
        </row>
        <row r="4506">
          <cell r="A4506">
            <v>11037</v>
          </cell>
          <cell r="B4506" t="str">
            <v>Señaletica interior fotoluminicente en acrílico de 30x20cm</v>
          </cell>
          <cell r="C4506" t="str">
            <v>u</v>
          </cell>
          <cell r="D4506">
            <v>1</v>
          </cell>
          <cell r="E4506">
            <v>37.07</v>
          </cell>
        </row>
        <row r="4507">
          <cell r="A4507">
            <v>11038</v>
          </cell>
          <cell r="B4507" t="str">
            <v>Contenedor para almacenar desechos peligrosos</v>
          </cell>
          <cell r="C4507" t="str">
            <v>u</v>
          </cell>
          <cell r="D4507">
            <v>1</v>
          </cell>
          <cell r="E4507">
            <v>154.22999999999999</v>
          </cell>
        </row>
        <row r="4508">
          <cell r="A4508">
            <v>11039</v>
          </cell>
          <cell r="B4508" t="str">
            <v>Mensaje de prensa escrita 1pag.</v>
          </cell>
          <cell r="C4508" t="str">
            <v>u</v>
          </cell>
          <cell r="D4508">
            <v>1</v>
          </cell>
          <cell r="E4508">
            <v>1035.81</v>
          </cell>
        </row>
        <row r="4509">
          <cell r="A4509">
            <v>11040</v>
          </cell>
          <cell r="B4509" t="str">
            <v>Trampa de grasa y aceites(geomembrana)</v>
          </cell>
          <cell r="C4509" t="str">
            <v>u</v>
          </cell>
          <cell r="D4509">
            <v>1</v>
          </cell>
          <cell r="E4509">
            <v>497.35</v>
          </cell>
        </row>
        <row r="4510">
          <cell r="A4510">
            <v>11041</v>
          </cell>
          <cell r="B4510" t="str">
            <v>Trampa provisional de grasa y aceites(hormigón)</v>
          </cell>
          <cell r="C4510" t="str">
            <v>u</v>
          </cell>
          <cell r="D4510">
            <v>1</v>
          </cell>
          <cell r="E4510">
            <v>1048.5899999999999</v>
          </cell>
        </row>
        <row r="4511">
          <cell r="A4511">
            <v>11042</v>
          </cell>
          <cell r="B4511" t="str">
            <v>Trípticos informativos A4 a color</v>
          </cell>
          <cell r="C4511" t="str">
            <v>u</v>
          </cell>
          <cell r="D4511">
            <v>1</v>
          </cell>
          <cell r="E4511">
            <v>1.56</v>
          </cell>
        </row>
        <row r="4512">
          <cell r="A4512">
            <v>11043</v>
          </cell>
          <cell r="B4512" t="str">
            <v>Tolva para desechos sólidos</v>
          </cell>
          <cell r="C4512" t="str">
            <v>u</v>
          </cell>
          <cell r="D4512">
            <v>1</v>
          </cell>
          <cell r="E4512">
            <v>320.82</v>
          </cell>
        </row>
        <row r="4513">
          <cell r="A4513">
            <v>11044</v>
          </cell>
          <cell r="B4513" t="str">
            <v>Señalización de seguridad tipo pedestal 0,60x0,60</v>
          </cell>
          <cell r="C4513" t="str">
            <v>u</v>
          </cell>
          <cell r="D4513">
            <v>1</v>
          </cell>
          <cell r="E4513">
            <v>100.85</v>
          </cell>
        </row>
        <row r="4514">
          <cell r="A4514">
            <v>11045</v>
          </cell>
          <cell r="B4514" t="str">
            <v>Señalización de seguridad tipo caballete  0,70x0,50</v>
          </cell>
          <cell r="C4514" t="str">
            <v>u</v>
          </cell>
          <cell r="D4514">
            <v>1</v>
          </cell>
          <cell r="E4514">
            <v>100.85</v>
          </cell>
        </row>
        <row r="4515">
          <cell r="A4515">
            <v>11046</v>
          </cell>
          <cell r="B4515" t="str">
            <v>Plantación de areas verdes</v>
          </cell>
          <cell r="C4515" t="str">
            <v>u</v>
          </cell>
          <cell r="D4515">
            <v>1</v>
          </cell>
          <cell r="E4515">
            <v>599.73</v>
          </cell>
        </row>
        <row r="4516">
          <cell r="A4516">
            <v>11047</v>
          </cell>
          <cell r="B4516" t="str">
            <v>Señalización de seguridad o preventiva</v>
          </cell>
          <cell r="C4516" t="str">
            <v>m2</v>
          </cell>
          <cell r="D4516">
            <v>1</v>
          </cell>
          <cell r="E4516">
            <v>164.49</v>
          </cell>
        </row>
        <row r="4517">
          <cell r="A4517">
            <v>11048</v>
          </cell>
          <cell r="B4517" t="str">
            <v>Letrero informativos de 1,2x2,4m</v>
          </cell>
          <cell r="C4517" t="str">
            <v>u</v>
          </cell>
          <cell r="D4517">
            <v>1</v>
          </cell>
          <cell r="E4517">
            <v>364.54</v>
          </cell>
        </row>
        <row r="4518">
          <cell r="A4518">
            <v>11049</v>
          </cell>
          <cell r="B4518" t="str">
            <v>Puente de paso provisional</v>
          </cell>
          <cell r="C4518" t="str">
            <v>u</v>
          </cell>
          <cell r="D4518">
            <v>1</v>
          </cell>
          <cell r="E4518">
            <v>33.32</v>
          </cell>
        </row>
        <row r="4519">
          <cell r="A4519">
            <v>11050</v>
          </cell>
          <cell r="B4519" t="str">
            <v>Señalización de reglamentación</v>
          </cell>
          <cell r="C4519" t="str">
            <v>m2</v>
          </cell>
          <cell r="D4519">
            <v>1</v>
          </cell>
          <cell r="E4519">
            <v>175.95</v>
          </cell>
        </row>
        <row r="4520">
          <cell r="A4520">
            <v>11051</v>
          </cell>
          <cell r="B4520" t="str">
            <v>Señalización de seguridad tipo pedestal 1,20x0,60</v>
          </cell>
          <cell r="C4520" t="str">
            <v>u</v>
          </cell>
          <cell r="D4520">
            <v>1</v>
          </cell>
          <cell r="E4520">
            <v>129.02000000000001</v>
          </cell>
        </row>
        <row r="4521">
          <cell r="A4521">
            <v>11052</v>
          </cell>
          <cell r="B4521" t="str">
            <v>Rótulos ambientales de 1,20x0,80 tipo pedestal</v>
          </cell>
          <cell r="C4521" t="str">
            <v>u</v>
          </cell>
          <cell r="D4521">
            <v>1</v>
          </cell>
          <cell r="E4521">
            <v>189.92</v>
          </cell>
        </row>
        <row r="4522">
          <cell r="A4522">
            <v>11053</v>
          </cell>
          <cell r="B4522" t="str">
            <v>Señalización de seguridad tipo caballete 1,20x0,60</v>
          </cell>
          <cell r="C4522" t="str">
            <v>u</v>
          </cell>
          <cell r="D4522">
            <v>1</v>
          </cell>
          <cell r="E4522">
            <v>167.49</v>
          </cell>
        </row>
        <row r="4523">
          <cell r="A4523">
            <v>11054</v>
          </cell>
          <cell r="B4523" t="str">
            <v>Tachos plásticos para almacenar desechos incluye. Instalación</v>
          </cell>
          <cell r="C4523" t="str">
            <v>u</v>
          </cell>
          <cell r="D4523">
            <v>1</v>
          </cell>
          <cell r="E4523">
            <v>53.1</v>
          </cell>
        </row>
        <row r="4524">
          <cell r="A4524">
            <v>11055</v>
          </cell>
          <cell r="B4524" t="str">
            <v>Instalación de batería sanitaria provisional</v>
          </cell>
          <cell r="C4524" t="str">
            <v>u</v>
          </cell>
          <cell r="D4524">
            <v>1</v>
          </cell>
          <cell r="E4524">
            <v>93.16</v>
          </cell>
        </row>
        <row r="4525">
          <cell r="A4525">
            <v>11056</v>
          </cell>
          <cell r="B4525" t="str">
            <v>Pajillas verdes</v>
          </cell>
          <cell r="C4525" t="str">
            <v>u</v>
          </cell>
          <cell r="D4525">
            <v>1</v>
          </cell>
          <cell r="E4525">
            <v>6.64</v>
          </cell>
        </row>
        <row r="4526">
          <cell r="A4526">
            <v>11057</v>
          </cell>
          <cell r="B4526" t="str">
            <v>Vincas</v>
          </cell>
          <cell r="C4526" t="str">
            <v>u</v>
          </cell>
          <cell r="D4526">
            <v>1</v>
          </cell>
          <cell r="E4526">
            <v>7.23</v>
          </cell>
        </row>
        <row r="4527">
          <cell r="A4527">
            <v>11058</v>
          </cell>
          <cell r="B4527" t="str">
            <v>Agapanthus</v>
          </cell>
          <cell r="C4527" t="str">
            <v>u</v>
          </cell>
          <cell r="D4527">
            <v>1</v>
          </cell>
          <cell r="E4527">
            <v>7.23</v>
          </cell>
        </row>
        <row r="4528">
          <cell r="A4528">
            <v>11059</v>
          </cell>
          <cell r="B4528" t="str">
            <v>Lavanda</v>
          </cell>
          <cell r="C4528" t="str">
            <v>u</v>
          </cell>
          <cell r="D4528">
            <v>1</v>
          </cell>
          <cell r="E4528">
            <v>7.23</v>
          </cell>
        </row>
        <row r="4529">
          <cell r="A4529">
            <v>11060</v>
          </cell>
          <cell r="B4529" t="str">
            <v>Espirea</v>
          </cell>
          <cell r="C4529" t="str">
            <v>u</v>
          </cell>
          <cell r="D4529">
            <v>1</v>
          </cell>
          <cell r="E4529">
            <v>7.23</v>
          </cell>
        </row>
        <row r="4530">
          <cell r="A4530">
            <v>11061</v>
          </cell>
          <cell r="B4530" t="str">
            <v>Lilola</v>
          </cell>
          <cell r="C4530" t="str">
            <v>u</v>
          </cell>
          <cell r="D4530">
            <v>1</v>
          </cell>
          <cell r="E4530">
            <v>7.23</v>
          </cell>
        </row>
        <row r="4531">
          <cell r="A4531">
            <v>11062</v>
          </cell>
          <cell r="B4531" t="str">
            <v>Bambu</v>
          </cell>
          <cell r="C4531" t="str">
            <v>u</v>
          </cell>
          <cell r="D4531">
            <v>1</v>
          </cell>
          <cell r="E4531">
            <v>8.51</v>
          </cell>
        </row>
        <row r="4532">
          <cell r="A4532">
            <v>11063</v>
          </cell>
          <cell r="B4532" t="str">
            <v>Portamacetas de listones de madera (60x60)</v>
          </cell>
          <cell r="C4532" t="str">
            <v>u</v>
          </cell>
          <cell r="D4532">
            <v>1</v>
          </cell>
          <cell r="E4532">
            <v>17.329999999999998</v>
          </cell>
        </row>
        <row r="4533">
          <cell r="A4533">
            <v>11064</v>
          </cell>
          <cell r="B4533" t="str">
            <v>Tachos de basura incluye base H.A madera y herrajes</v>
          </cell>
          <cell r="C4533" t="str">
            <v>u</v>
          </cell>
          <cell r="D4533">
            <v>1</v>
          </cell>
          <cell r="E4533">
            <v>545.85</v>
          </cell>
        </row>
        <row r="4534">
          <cell r="A4534">
            <v>11065</v>
          </cell>
          <cell r="B4534" t="str">
            <v>Garita de guardia</v>
          </cell>
          <cell r="C4534" t="str">
            <v>u</v>
          </cell>
          <cell r="D4534">
            <v>1</v>
          </cell>
          <cell r="E4534">
            <v>1931.06</v>
          </cell>
        </row>
        <row r="4535">
          <cell r="A4535">
            <v>11066</v>
          </cell>
          <cell r="B4535" t="str">
            <v>Directorio en vidrio 8mm</v>
          </cell>
          <cell r="C4535" t="str">
            <v>u</v>
          </cell>
          <cell r="D4535">
            <v>1</v>
          </cell>
          <cell r="E4535">
            <v>648.33000000000004</v>
          </cell>
        </row>
        <row r="4536">
          <cell r="A4536">
            <v>11067</v>
          </cell>
          <cell r="B4536" t="str">
            <v>Marca y flecha con pintura termoplas e= 2,3mm en seco</v>
          </cell>
          <cell r="C4536" t="str">
            <v>m2</v>
          </cell>
          <cell r="D4536">
            <v>1</v>
          </cell>
          <cell r="E4536">
            <v>46.25</v>
          </cell>
        </row>
        <row r="4537">
          <cell r="A4537">
            <v>11068</v>
          </cell>
          <cell r="B4537" t="str">
            <v>Marca pavimento separacion carril entrecortado A=12,5cm con pintura termoplas e= 2,3mm en seco</v>
          </cell>
          <cell r="C4537" t="str">
            <v>km</v>
          </cell>
          <cell r="D4537">
            <v>1</v>
          </cell>
          <cell r="E4537">
            <v>6804.39</v>
          </cell>
        </row>
        <row r="4538">
          <cell r="A4538">
            <v>11069</v>
          </cell>
          <cell r="B4538" t="str">
            <v>Construccion e instalacion letreros aluminio/señal/reglamentaria</v>
          </cell>
          <cell r="C4538" t="str">
            <v>m2</v>
          </cell>
          <cell r="D4538">
            <v>1</v>
          </cell>
          <cell r="E4538">
            <v>159.54</v>
          </cell>
        </row>
        <row r="4539">
          <cell r="A4539">
            <v>11070</v>
          </cell>
          <cell r="B4539" t="str">
            <v>Suministro e instalacion/perfil-omega-epox. Dado  H.A/señal/reglamentaria</v>
          </cell>
          <cell r="C4539" t="str">
            <v>m</v>
          </cell>
          <cell r="D4539">
            <v>1</v>
          </cell>
          <cell r="E4539">
            <v>14.45</v>
          </cell>
        </row>
        <row r="4540">
          <cell r="A4540">
            <v>11071</v>
          </cell>
          <cell r="B4540" t="str">
            <v>Paleta reflectiva d= 75cm con señal de pare y siga</v>
          </cell>
          <cell r="C4540" t="str">
            <v>u</v>
          </cell>
          <cell r="D4540">
            <v>1</v>
          </cell>
          <cell r="E4540">
            <v>25.65</v>
          </cell>
        </row>
        <row r="4541">
          <cell r="A4541">
            <v>11072</v>
          </cell>
          <cell r="B4541" t="str">
            <v>Análisis material particulado en el ambiente</v>
          </cell>
          <cell r="C4541" t="str">
            <v>u</v>
          </cell>
          <cell r="D4541">
            <v>1</v>
          </cell>
          <cell r="E4541">
            <v>153.88999999999999</v>
          </cell>
        </row>
        <row r="4542">
          <cell r="A4542">
            <v>11073</v>
          </cell>
          <cell r="B4542" t="str">
            <v>material para siembra de plantas</v>
          </cell>
          <cell r="C4542" t="str">
            <v>m3</v>
          </cell>
          <cell r="D4542">
            <v>1</v>
          </cell>
          <cell r="E4542">
            <v>23.67</v>
          </cell>
        </row>
        <row r="4543">
          <cell r="A4543">
            <v>11074</v>
          </cell>
          <cell r="B4543" t="str">
            <v>Alcorque de 1x1m</v>
          </cell>
          <cell r="C4543" t="str">
            <v>u</v>
          </cell>
          <cell r="D4543">
            <v>1</v>
          </cell>
          <cell r="E4543">
            <v>15.96</v>
          </cell>
        </row>
        <row r="4544">
          <cell r="A4544">
            <v>11075</v>
          </cell>
          <cell r="B4544" t="str">
            <v>Plantacion de arbolesH=1,50m Tulipan africano y lluvia de oro incluye riego</v>
          </cell>
          <cell r="C4544" t="str">
            <v>u</v>
          </cell>
          <cell r="D4544">
            <v>1</v>
          </cell>
          <cell r="E4544">
            <v>33.619999999999997</v>
          </cell>
        </row>
        <row r="4545">
          <cell r="A4545">
            <v>11076</v>
          </cell>
          <cell r="B4545" t="str">
            <v>Plantacion de especies medianas cactaceas H=0,50-a 1,50m incluye riego</v>
          </cell>
          <cell r="C4545" t="str">
            <v>u</v>
          </cell>
          <cell r="D4545">
            <v>1</v>
          </cell>
          <cell r="E4545">
            <v>20.96</v>
          </cell>
        </row>
        <row r="4546">
          <cell r="A4546">
            <v>11077</v>
          </cell>
          <cell r="B4546" t="str">
            <v>Plantacion de especies menores y plantas de adorno ubicadas como pie de arbol incluye riego</v>
          </cell>
          <cell r="C4546" t="str">
            <v>u</v>
          </cell>
          <cell r="D4546">
            <v>1</v>
          </cell>
          <cell r="E4546">
            <v>6.69</v>
          </cell>
        </row>
        <row r="4547">
          <cell r="A4547">
            <v>11078</v>
          </cell>
          <cell r="B4547" t="str">
            <v>Logotipo (en alucobon 3mm adhesivo e impresión dig 1440DP)</v>
          </cell>
          <cell r="C4547" t="str">
            <v>m2</v>
          </cell>
          <cell r="D4547">
            <v>1</v>
          </cell>
          <cell r="E4547">
            <v>139.16</v>
          </cell>
        </row>
        <row r="4548">
          <cell r="A4548">
            <v>11079</v>
          </cell>
          <cell r="B4548" t="str">
            <v>Letras Ecuador amo la vida esmalte sintetico automotriz</v>
          </cell>
          <cell r="C4548" t="str">
            <v>m2</v>
          </cell>
          <cell r="D4548">
            <v>1</v>
          </cell>
          <cell r="E4548">
            <v>63.66</v>
          </cell>
        </row>
        <row r="4549">
          <cell r="A4549">
            <v>11080</v>
          </cell>
          <cell r="B4549" t="str">
            <v xml:space="preserve">Pintada de letrero( vivienda fiscal) de 4,40x1,2m </v>
          </cell>
          <cell r="C4549" t="str">
            <v>m2</v>
          </cell>
          <cell r="D4549">
            <v>1</v>
          </cell>
          <cell r="E4549">
            <v>38.14</v>
          </cell>
        </row>
        <row r="4550">
          <cell r="A4550">
            <v>11081</v>
          </cell>
          <cell r="B4550" t="str">
            <v>Mensaje de prensa escrita 1/2 pag.</v>
          </cell>
          <cell r="C4550" t="str">
            <v>u</v>
          </cell>
          <cell r="D4550">
            <v>1</v>
          </cell>
          <cell r="E4550">
            <v>635.08000000000004</v>
          </cell>
        </row>
        <row r="4551">
          <cell r="A4551">
            <v>11082</v>
          </cell>
          <cell r="B4551" t="str">
            <v>Eliminacion de vectores de enfermedades</v>
          </cell>
          <cell r="C4551" t="str">
            <v>u</v>
          </cell>
          <cell r="D4551">
            <v>1</v>
          </cell>
          <cell r="E4551">
            <v>1042.57</v>
          </cell>
        </row>
        <row r="4552">
          <cell r="A4552">
            <v>11083</v>
          </cell>
          <cell r="B4552" t="str">
            <v>Rehabilitacion de areas afectadas</v>
          </cell>
          <cell r="C4552" t="str">
            <v>m2</v>
          </cell>
          <cell r="D4552">
            <v>1</v>
          </cell>
          <cell r="E4552">
            <v>1.78</v>
          </cell>
        </row>
        <row r="4553">
          <cell r="A4553">
            <v>11084</v>
          </cell>
          <cell r="B4553" t="str">
            <v>Monitoreo de calidad de agua</v>
          </cell>
          <cell r="C4553" t="str">
            <v>u</v>
          </cell>
          <cell r="D4553">
            <v>1</v>
          </cell>
          <cell r="E4553">
            <v>780.81</v>
          </cell>
        </row>
        <row r="4554">
          <cell r="A4554">
            <v>11085</v>
          </cell>
          <cell r="B4554" t="str">
            <v>Monitoreo calidad de sedimentos</v>
          </cell>
          <cell r="C4554" t="str">
            <v>u</v>
          </cell>
          <cell r="D4554">
            <v>1</v>
          </cell>
          <cell r="E4554">
            <v>385.83</v>
          </cell>
        </row>
        <row r="4555">
          <cell r="A4555">
            <v>11086</v>
          </cell>
          <cell r="B4555" t="str">
            <v>Monitoreo calidad de aire</v>
          </cell>
          <cell r="C4555" t="str">
            <v>u</v>
          </cell>
          <cell r="D4555">
            <v>1</v>
          </cell>
          <cell r="E4555">
            <v>385.83</v>
          </cell>
        </row>
        <row r="4556">
          <cell r="A4556">
            <v>11087</v>
          </cell>
          <cell r="B4556" t="str">
            <v>Monitoreo ruido ambiental</v>
          </cell>
          <cell r="C4556" t="str">
            <v>u</v>
          </cell>
          <cell r="D4556">
            <v>1</v>
          </cell>
          <cell r="E4556">
            <v>65.239999999999995</v>
          </cell>
        </row>
        <row r="4557">
          <cell r="A4557">
            <v>11088</v>
          </cell>
          <cell r="B4557" t="str">
            <v>Batimetria de control</v>
          </cell>
          <cell r="C4557" t="str">
            <v>u</v>
          </cell>
          <cell r="D4557">
            <v>1</v>
          </cell>
          <cell r="E4557">
            <v>8362.0499999999993</v>
          </cell>
        </row>
        <row r="4558">
          <cell r="A4558">
            <v>11089</v>
          </cell>
          <cell r="B4558" t="str">
            <v>Plan de remediacion de areas afectadas</v>
          </cell>
          <cell r="C4558" t="str">
            <v>u</v>
          </cell>
          <cell r="D4558">
            <v>1</v>
          </cell>
          <cell r="E4558">
            <v>3681.47</v>
          </cell>
        </row>
        <row r="4559">
          <cell r="A4559">
            <v>11090</v>
          </cell>
          <cell r="B4559" t="str">
            <v>Chalecos salvavidas</v>
          </cell>
          <cell r="C4559" t="str">
            <v>u</v>
          </cell>
          <cell r="D4559">
            <v>1</v>
          </cell>
          <cell r="E4559">
            <v>25.65</v>
          </cell>
        </row>
        <row r="4560">
          <cell r="A4560">
            <v>11091</v>
          </cell>
          <cell r="B4560" t="str">
            <v>Trasmallo</v>
          </cell>
          <cell r="C4560" t="str">
            <v>m</v>
          </cell>
          <cell r="D4560">
            <v>1</v>
          </cell>
          <cell r="E4560">
            <v>31.31</v>
          </cell>
        </row>
        <row r="4561">
          <cell r="A4561">
            <v>11092</v>
          </cell>
          <cell r="B4561" t="str">
            <v>Boya de baliza</v>
          </cell>
          <cell r="C4561" t="str">
            <v>u</v>
          </cell>
          <cell r="D4561">
            <v>1</v>
          </cell>
          <cell r="E4561">
            <v>526.33000000000004</v>
          </cell>
        </row>
        <row r="4562">
          <cell r="A4562">
            <v>11093</v>
          </cell>
          <cell r="B4562" t="str">
            <v>Absorbentes tipo industriales salchicha</v>
          </cell>
          <cell r="C4562" t="str">
            <v>u</v>
          </cell>
          <cell r="D4562">
            <v>1</v>
          </cell>
          <cell r="E4562">
            <v>782.8</v>
          </cell>
        </row>
        <row r="4563">
          <cell r="A4563">
            <v>11094</v>
          </cell>
          <cell r="B4563" t="str">
            <v>Caseta provisional para almacenamiento de desechos incluye tachos</v>
          </cell>
          <cell r="C4563" t="str">
            <v>u</v>
          </cell>
          <cell r="D4563">
            <v>1</v>
          </cell>
          <cell r="E4563">
            <v>611.04999999999995</v>
          </cell>
        </row>
        <row r="4564">
          <cell r="A4564">
            <v>11095</v>
          </cell>
          <cell r="B4564" t="str">
            <v xml:space="preserve">Reforestacion plantas nativas cada m2 </v>
          </cell>
          <cell r="C4564" t="str">
            <v>m2</v>
          </cell>
          <cell r="D4564">
            <v>1</v>
          </cell>
          <cell r="E4564">
            <v>36.04</v>
          </cell>
        </row>
        <row r="4565">
          <cell r="A4565">
            <v>11096</v>
          </cell>
          <cell r="B4565" t="str">
            <v>Rótulos ambientales de 0,60x0,80 tipo pedestal</v>
          </cell>
          <cell r="C4565" t="str">
            <v>u</v>
          </cell>
          <cell r="D4565">
            <v>1</v>
          </cell>
          <cell r="E4565">
            <v>119.39</v>
          </cell>
        </row>
        <row r="4566">
          <cell r="A4566">
            <v>11097</v>
          </cell>
          <cell r="B4566" t="str">
            <v>Plantas hornamentales</v>
          </cell>
          <cell r="C4566" t="str">
            <v>u</v>
          </cell>
          <cell r="D4566">
            <v>1</v>
          </cell>
          <cell r="E4566">
            <v>2.2000000000000002</v>
          </cell>
        </row>
        <row r="4567">
          <cell r="A4567">
            <v>11098</v>
          </cell>
          <cell r="B4567" t="str">
            <v>Letrero en alto relieve</v>
          </cell>
          <cell r="C4567" t="str">
            <v>u</v>
          </cell>
          <cell r="D4567">
            <v>1</v>
          </cell>
          <cell r="E4567">
            <v>305.52999999999997</v>
          </cell>
        </row>
        <row r="4568">
          <cell r="A4568">
            <v>11099</v>
          </cell>
          <cell r="B4568" t="str">
            <v>flotadores de colores con cuerda delimitadora de area</v>
          </cell>
          <cell r="C4568" t="str">
            <v>u</v>
          </cell>
          <cell r="D4568">
            <v>1</v>
          </cell>
          <cell r="E4568">
            <v>9.73</v>
          </cell>
        </row>
        <row r="4569">
          <cell r="A4569">
            <v>11100</v>
          </cell>
          <cell r="B4569" t="str">
            <v>Analisis fisico Quimico y bactereologico del agua</v>
          </cell>
          <cell r="C4569" t="str">
            <v>u</v>
          </cell>
          <cell r="D4569">
            <v>1</v>
          </cell>
          <cell r="E4569">
            <v>410.36</v>
          </cell>
        </row>
        <row r="4570">
          <cell r="A4570">
            <v>11101</v>
          </cell>
          <cell r="B4570" t="str">
            <v>Relleno de tierra orgánica  (40% arena)</v>
          </cell>
          <cell r="C4570" t="str">
            <v>m3</v>
          </cell>
          <cell r="D4570">
            <v>1</v>
          </cell>
          <cell r="E4570">
            <v>23.36</v>
          </cell>
        </row>
        <row r="4571">
          <cell r="A4571">
            <v>11102</v>
          </cell>
          <cell r="B4571" t="str">
            <v>Señalización de seguridad formato A4</v>
          </cell>
          <cell r="C4571" t="str">
            <v>u</v>
          </cell>
          <cell r="D4571">
            <v>1</v>
          </cell>
          <cell r="E4571">
            <v>25.9</v>
          </cell>
        </row>
        <row r="4572">
          <cell r="A4572">
            <v>11103</v>
          </cell>
          <cell r="B4572" t="str">
            <v>Suministro de quimicos ( sulfato de aluminio tipo A, sosa caustica ye hipoclorito de sodio)</v>
          </cell>
          <cell r="C4572" t="str">
            <v>u</v>
          </cell>
          <cell r="D4572">
            <v>1</v>
          </cell>
          <cell r="E4572">
            <v>682.49</v>
          </cell>
        </row>
        <row r="4573">
          <cell r="A4573">
            <v>11104</v>
          </cell>
          <cell r="B4573" t="str">
            <v>Señal de tránsito simple 0,60x0,60m +0,80x0,30(pare+una via)</v>
          </cell>
          <cell r="C4573" t="str">
            <v>u</v>
          </cell>
          <cell r="D4573">
            <v>1</v>
          </cell>
          <cell r="E4573">
            <v>176.2</v>
          </cell>
        </row>
        <row r="4574">
          <cell r="A4574">
            <v>11105</v>
          </cell>
          <cell r="B4574" t="str">
            <v>Señalizacion horizontal continua</v>
          </cell>
          <cell r="C4574" t="str">
            <v>u</v>
          </cell>
          <cell r="D4574">
            <v>1</v>
          </cell>
          <cell r="E4574">
            <v>1.62</v>
          </cell>
        </row>
        <row r="4575">
          <cell r="A4575">
            <v>11106</v>
          </cell>
          <cell r="B4575" t="str">
            <v>Señalizacion horizontal discontinua</v>
          </cell>
          <cell r="C4575" t="str">
            <v>u</v>
          </cell>
          <cell r="D4575">
            <v>1</v>
          </cell>
          <cell r="E4575">
            <v>1.46</v>
          </cell>
        </row>
        <row r="4576">
          <cell r="A4576">
            <v>11107</v>
          </cell>
          <cell r="B4576" t="str">
            <v>Perifoneo (parlantes)</v>
          </cell>
          <cell r="C4576" t="str">
            <v>u</v>
          </cell>
          <cell r="D4576">
            <v>1</v>
          </cell>
          <cell r="E4576">
            <v>24.58</v>
          </cell>
        </row>
        <row r="4577">
          <cell r="A4577">
            <v>11108</v>
          </cell>
          <cell r="B4577" t="str">
            <v xml:space="preserve">Suministro de tierra y cisco café </v>
          </cell>
          <cell r="C4577" t="str">
            <v>m3</v>
          </cell>
          <cell r="D4577">
            <v>1</v>
          </cell>
          <cell r="E4577">
            <v>25.86</v>
          </cell>
        </row>
        <row r="4578">
          <cell r="A4578">
            <v>11109</v>
          </cell>
          <cell r="B4578" t="str">
            <v>Tachos de basura metalicos (4canastas para basura c/set)</v>
          </cell>
          <cell r="C4578" t="str">
            <v>u</v>
          </cell>
          <cell r="D4578">
            <v>1</v>
          </cell>
          <cell r="E4578">
            <v>1084.4100000000001</v>
          </cell>
        </row>
        <row r="4579">
          <cell r="A4579">
            <v>11110</v>
          </cell>
          <cell r="B4579" t="str">
            <v>Conformacion de tierra vegetal, mezclada con cisco de café</v>
          </cell>
          <cell r="C4579" t="str">
            <v>m3</v>
          </cell>
          <cell r="D4579">
            <v>1</v>
          </cell>
          <cell r="E4579">
            <v>27.12</v>
          </cell>
        </row>
        <row r="4580">
          <cell r="A4580">
            <v>11111</v>
          </cell>
          <cell r="B4580" t="str">
            <v>Filodentro amarillo</v>
          </cell>
          <cell r="C4580" t="str">
            <v>m2</v>
          </cell>
          <cell r="D4580">
            <v>1</v>
          </cell>
          <cell r="E4580">
            <v>14.24</v>
          </cell>
        </row>
        <row r="4581">
          <cell r="A4581">
            <v>11112</v>
          </cell>
          <cell r="B4581" t="str">
            <v>hiedra</v>
          </cell>
          <cell r="C4581" t="str">
            <v>u</v>
          </cell>
          <cell r="D4581">
            <v>1</v>
          </cell>
          <cell r="E4581">
            <v>18.22</v>
          </cell>
        </row>
        <row r="4582">
          <cell r="A4582">
            <v>11113</v>
          </cell>
          <cell r="B4582" t="str">
            <v>Poto</v>
          </cell>
          <cell r="C4582" t="str">
            <v>u</v>
          </cell>
          <cell r="D4582">
            <v>1</v>
          </cell>
          <cell r="E4582">
            <v>18.22</v>
          </cell>
        </row>
        <row r="4583">
          <cell r="A4583">
            <v>11114</v>
          </cell>
          <cell r="B4583" t="str">
            <v>Mano de tigre/costilla de Adan</v>
          </cell>
          <cell r="C4583" t="str">
            <v>u</v>
          </cell>
          <cell r="D4583">
            <v>1</v>
          </cell>
          <cell r="E4583">
            <v>18.22</v>
          </cell>
        </row>
        <row r="4584">
          <cell r="A4584">
            <v>11115</v>
          </cell>
          <cell r="B4584" t="str">
            <v>Cesped mani</v>
          </cell>
          <cell r="C4584" t="str">
            <v>m2</v>
          </cell>
          <cell r="D4584">
            <v>1</v>
          </cell>
          <cell r="E4584">
            <v>3.79</v>
          </cell>
        </row>
        <row r="4585">
          <cell r="A4585">
            <v>11116</v>
          </cell>
          <cell r="B4585" t="str">
            <v>Lantanas</v>
          </cell>
          <cell r="C4585" t="str">
            <v>m2</v>
          </cell>
          <cell r="D4585">
            <v>1</v>
          </cell>
          <cell r="E4585">
            <v>4.9800000000000004</v>
          </cell>
        </row>
        <row r="4586">
          <cell r="A4586">
            <v>11117</v>
          </cell>
          <cell r="B4586" t="str">
            <v>Cananga</v>
          </cell>
          <cell r="C4586" t="str">
            <v>u</v>
          </cell>
          <cell r="D4586">
            <v>1</v>
          </cell>
          <cell r="E4586">
            <v>17.87</v>
          </cell>
        </row>
        <row r="4587">
          <cell r="A4587">
            <v>11118</v>
          </cell>
          <cell r="B4587" t="str">
            <v>Lluvia de oro</v>
          </cell>
          <cell r="C4587" t="str">
            <v>u</v>
          </cell>
          <cell r="D4587">
            <v>1</v>
          </cell>
          <cell r="E4587">
            <v>23.17</v>
          </cell>
        </row>
        <row r="4588">
          <cell r="A4588">
            <v>11119</v>
          </cell>
          <cell r="B4588" t="str">
            <v>Tulipan Africano</v>
          </cell>
          <cell r="C4588" t="str">
            <v>u</v>
          </cell>
          <cell r="D4588">
            <v>1</v>
          </cell>
          <cell r="E4588">
            <v>23.17</v>
          </cell>
        </row>
        <row r="4589">
          <cell r="A4589">
            <v>11120</v>
          </cell>
          <cell r="B4589" t="str">
            <v>Jacaranda</v>
          </cell>
          <cell r="C4589" t="str">
            <v>u</v>
          </cell>
          <cell r="D4589">
            <v>1</v>
          </cell>
          <cell r="E4589">
            <v>33.159999999999997</v>
          </cell>
        </row>
        <row r="4590">
          <cell r="A4590">
            <v>11121</v>
          </cell>
          <cell r="B4590" t="str">
            <v>Palma Real</v>
          </cell>
          <cell r="C4590" t="str">
            <v>u</v>
          </cell>
          <cell r="D4590">
            <v>1</v>
          </cell>
          <cell r="E4590">
            <v>34.83</v>
          </cell>
        </row>
        <row r="4591">
          <cell r="A4591">
            <v>11122</v>
          </cell>
          <cell r="B4591" t="str">
            <v>Heliconea</v>
          </cell>
          <cell r="C4591" t="str">
            <v>m2</v>
          </cell>
          <cell r="D4591">
            <v>1</v>
          </cell>
          <cell r="E4591">
            <v>12.78</v>
          </cell>
        </row>
        <row r="4592">
          <cell r="A4592">
            <v>11123</v>
          </cell>
          <cell r="B4592" t="str">
            <v>Helechos</v>
          </cell>
          <cell r="C4592" t="str">
            <v>u</v>
          </cell>
          <cell r="D4592">
            <v>1</v>
          </cell>
          <cell r="E4592">
            <v>18.38</v>
          </cell>
        </row>
        <row r="4593">
          <cell r="A4593">
            <v>11124</v>
          </cell>
          <cell r="B4593" t="str">
            <v>Veraneras</v>
          </cell>
          <cell r="C4593" t="str">
            <v>u</v>
          </cell>
          <cell r="D4593">
            <v>1</v>
          </cell>
          <cell r="E4593">
            <v>17.579999999999998</v>
          </cell>
        </row>
        <row r="4594">
          <cell r="A4594">
            <v>11125</v>
          </cell>
          <cell r="B4594" t="str">
            <v xml:space="preserve">Platanillo </v>
          </cell>
          <cell r="C4594" t="str">
            <v>m2</v>
          </cell>
          <cell r="D4594">
            <v>1</v>
          </cell>
          <cell r="E4594">
            <v>15.44</v>
          </cell>
        </row>
        <row r="4595">
          <cell r="A4595">
            <v>11126</v>
          </cell>
          <cell r="B4595" t="str">
            <v>Rotulo de pared</v>
          </cell>
          <cell r="C4595" t="str">
            <v>u</v>
          </cell>
          <cell r="D4595">
            <v>1</v>
          </cell>
          <cell r="E4595">
            <v>49.49</v>
          </cell>
        </row>
        <row r="4596">
          <cell r="A4596">
            <v>11127</v>
          </cell>
          <cell r="B4596" t="str">
            <v>Directorio de pared</v>
          </cell>
          <cell r="C4596" t="str">
            <v>u</v>
          </cell>
          <cell r="D4596">
            <v>1</v>
          </cell>
          <cell r="E4596">
            <v>88.19</v>
          </cell>
        </row>
        <row r="4597">
          <cell r="A4597">
            <v>11128</v>
          </cell>
        </row>
        <row r="4598">
          <cell r="A4598">
            <v>11129</v>
          </cell>
        </row>
        <row r="4599">
          <cell r="A4599">
            <v>11130</v>
          </cell>
        </row>
        <row r="4600">
          <cell r="A4600">
            <v>11131</v>
          </cell>
        </row>
        <row r="4601">
          <cell r="A4601">
            <v>11132</v>
          </cell>
        </row>
        <row r="4602">
          <cell r="A4602">
            <v>11133</v>
          </cell>
        </row>
        <row r="4603">
          <cell r="A4603">
            <v>11134</v>
          </cell>
        </row>
        <row r="4604">
          <cell r="A4604">
            <v>11135</v>
          </cell>
        </row>
        <row r="4605">
          <cell r="A4605">
            <v>11136</v>
          </cell>
        </row>
        <row r="4606">
          <cell r="A4606">
            <v>11137</v>
          </cell>
        </row>
        <row r="4616">
          <cell r="B4616" t="str">
            <v>EXTERIORES</v>
          </cell>
        </row>
        <row r="4617">
          <cell r="A4617">
            <v>11300</v>
          </cell>
          <cell r="B4617" t="str">
            <v>Bodega oficina constructora, fiscalización</v>
          </cell>
          <cell r="C4617" t="str">
            <v>mes</v>
          </cell>
          <cell r="D4617">
            <v>1</v>
          </cell>
          <cell r="E4617">
            <v>259.82</v>
          </cell>
        </row>
        <row r="4618">
          <cell r="A4618">
            <v>11301</v>
          </cell>
          <cell r="B4618" t="str">
            <v>Bordillo de H.S 180 kg/cm2 (H=35cm B=15 cm)</v>
          </cell>
          <cell r="C4618" t="str">
            <v>m</v>
          </cell>
          <cell r="D4618">
            <v>1</v>
          </cell>
          <cell r="E4618">
            <v>18.86</v>
          </cell>
        </row>
        <row r="4619">
          <cell r="A4619">
            <v>11302</v>
          </cell>
          <cell r="B4619" t="str">
            <v>Bordillo de tineta de aseo incluye encofrado y cerámica</v>
          </cell>
          <cell r="C4619" t="str">
            <v>m</v>
          </cell>
          <cell r="D4619">
            <v>1</v>
          </cell>
          <cell r="E4619">
            <v>58</v>
          </cell>
        </row>
        <row r="4620">
          <cell r="A4620">
            <v>11303</v>
          </cell>
          <cell r="B4620" t="str">
            <v xml:space="preserve">Cerramiento Prov.Gysump 1 cara + Desmontaje </v>
          </cell>
          <cell r="C4620" t="str">
            <v>m2</v>
          </cell>
          <cell r="D4620">
            <v>1</v>
          </cell>
          <cell r="E4620">
            <v>8.2200000000000006</v>
          </cell>
        </row>
        <row r="4621">
          <cell r="A4621">
            <v>11304</v>
          </cell>
          <cell r="B4621" t="str">
            <v>Cerramiento provisional (Planchas onduladas de zinc de  8")</v>
          </cell>
          <cell r="C4621" t="str">
            <v>m2</v>
          </cell>
          <cell r="D4621">
            <v>1</v>
          </cell>
          <cell r="E4621">
            <v>7.96</v>
          </cell>
        </row>
        <row r="4622">
          <cell r="A4622">
            <v>11305</v>
          </cell>
          <cell r="B4622" t="str">
            <v>Cerramiento Provisional (Tablas del monte, pingos H=2,40m)</v>
          </cell>
          <cell r="C4622" t="str">
            <v>m2</v>
          </cell>
          <cell r="D4622">
            <v>1</v>
          </cell>
          <cell r="E4622">
            <v>8.0299999999999994</v>
          </cell>
        </row>
        <row r="4623">
          <cell r="A4623">
            <v>11306</v>
          </cell>
          <cell r="B4623" t="str">
            <v xml:space="preserve">Cerramiento Provisional yute + Desmontaje </v>
          </cell>
          <cell r="C4623" t="str">
            <v>m</v>
          </cell>
          <cell r="D4623">
            <v>1</v>
          </cell>
          <cell r="E4623">
            <v>4.12</v>
          </cell>
        </row>
        <row r="4624">
          <cell r="A4624">
            <v>11307</v>
          </cell>
          <cell r="B4624" t="str">
            <v xml:space="preserve">Cerramiento Provisional Triplex + Desmontaje </v>
          </cell>
          <cell r="C4624" t="str">
            <v>m2</v>
          </cell>
          <cell r="D4624">
            <v>1</v>
          </cell>
          <cell r="E4624">
            <v>11.91</v>
          </cell>
        </row>
        <row r="4625">
          <cell r="A4625">
            <v>11308</v>
          </cell>
          <cell r="B4625" t="str">
            <v>Césped artificial</v>
          </cell>
          <cell r="C4625" t="str">
            <v>m2</v>
          </cell>
          <cell r="D4625">
            <v>1</v>
          </cell>
          <cell r="E4625">
            <v>19.309999999999999</v>
          </cell>
        </row>
        <row r="4626">
          <cell r="A4626">
            <v>11309</v>
          </cell>
          <cell r="B4626" t="str">
            <v xml:space="preserve">Encespado  </v>
          </cell>
          <cell r="C4626" t="str">
            <v>m2</v>
          </cell>
          <cell r="D4626">
            <v>1</v>
          </cell>
          <cell r="E4626">
            <v>7.02</v>
          </cell>
        </row>
        <row r="4627">
          <cell r="A4627">
            <v>11310</v>
          </cell>
          <cell r="B4627" t="str">
            <v>Encespado y plantas hornamentales tipo escancela</v>
          </cell>
          <cell r="C4627" t="str">
            <v>m2</v>
          </cell>
          <cell r="D4627">
            <v>1</v>
          </cell>
          <cell r="E4627">
            <v>9.51</v>
          </cell>
        </row>
        <row r="4628">
          <cell r="A4628">
            <v>11311</v>
          </cell>
          <cell r="B4628" t="str">
            <v>Encespado para exteriores con drenaje</v>
          </cell>
          <cell r="C4628" t="str">
            <v>m2</v>
          </cell>
          <cell r="D4628">
            <v>1</v>
          </cell>
          <cell r="E4628">
            <v>11.67</v>
          </cell>
        </row>
        <row r="4629">
          <cell r="A4629">
            <v>11312</v>
          </cell>
          <cell r="B4629" t="str">
            <v>Vereda perimetral escobada (espesor 10cm- F`c=210kg/cm2)</v>
          </cell>
          <cell r="C4629" t="str">
            <v>m2</v>
          </cell>
          <cell r="D4629">
            <v>1</v>
          </cell>
          <cell r="E4629">
            <v>19.97</v>
          </cell>
        </row>
        <row r="4630">
          <cell r="A4630">
            <v>11313</v>
          </cell>
          <cell r="B4630" t="str">
            <v>Cerramiento de malla H=2m tubo negro de 2" y 1 1/2" con alambre de puas</v>
          </cell>
          <cell r="C4630" t="str">
            <v>m2</v>
          </cell>
          <cell r="D4630">
            <v>1</v>
          </cell>
          <cell r="E4630">
            <v>65.39</v>
          </cell>
        </row>
        <row r="4631">
          <cell r="A4631">
            <v>11314</v>
          </cell>
          <cell r="B4631" t="str">
            <v xml:space="preserve">Cerramiento Prov.Gysump 2 caras + Desmontaje </v>
          </cell>
          <cell r="C4631" t="str">
            <v>m2</v>
          </cell>
          <cell r="D4631">
            <v>1</v>
          </cell>
          <cell r="E4631">
            <v>14.24</v>
          </cell>
        </row>
        <row r="4632">
          <cell r="A4632">
            <v>11315</v>
          </cell>
          <cell r="B4632" t="str">
            <v xml:space="preserve">Cerramiento Provisional Triplex 15mm+ Desmontaje </v>
          </cell>
          <cell r="C4632" t="str">
            <v>m2</v>
          </cell>
          <cell r="D4632">
            <v>1</v>
          </cell>
          <cell r="E4632">
            <v>26.42</v>
          </cell>
        </row>
        <row r="4633">
          <cell r="A4633">
            <v>11316</v>
          </cell>
          <cell r="B4633" t="str">
            <v>Cerramiento Prov.Gysump 2 caras + Desmontaje  c/aislamiento</v>
          </cell>
          <cell r="C4633" t="str">
            <v>m2</v>
          </cell>
          <cell r="D4633">
            <v>1</v>
          </cell>
          <cell r="E4633">
            <v>19.46</v>
          </cell>
        </row>
        <row r="4634">
          <cell r="A4634">
            <v>11317</v>
          </cell>
          <cell r="B4634" t="str">
            <v xml:space="preserve">Cerramiento Provisional tela + Desmontaje </v>
          </cell>
          <cell r="C4634" t="str">
            <v>m</v>
          </cell>
          <cell r="D4634">
            <v>1</v>
          </cell>
          <cell r="E4634">
            <v>6.05</v>
          </cell>
        </row>
        <row r="4635">
          <cell r="A4635">
            <v>11318</v>
          </cell>
          <cell r="B4635" t="str">
            <v>Suministro e instalación de Material sintético para pista atlética de Poliuretano Americano</v>
          </cell>
          <cell r="C4635" t="str">
            <v>m2</v>
          </cell>
          <cell r="D4635">
            <v>1</v>
          </cell>
          <cell r="E4635">
            <v>78.900000000000006</v>
          </cell>
        </row>
        <row r="4636">
          <cell r="A4636">
            <v>11319</v>
          </cell>
          <cell r="B4636" t="str">
            <v>Suministro e instalación de Material sintético para cancha deportiva</v>
          </cell>
          <cell r="C4636" t="str">
            <v>m2</v>
          </cell>
          <cell r="D4636">
            <v>1</v>
          </cell>
          <cell r="E4636">
            <v>59.3</v>
          </cell>
        </row>
        <row r="4637">
          <cell r="A4637">
            <v>11320</v>
          </cell>
          <cell r="B4637" t="str">
            <v>Limpieza final de obra</v>
          </cell>
          <cell r="C4637" t="str">
            <v>m2</v>
          </cell>
          <cell r="D4637">
            <v>1</v>
          </cell>
          <cell r="E4637">
            <v>1.03</v>
          </cell>
        </row>
        <row r="4638">
          <cell r="A4638">
            <v>11321</v>
          </cell>
          <cell r="B4638" t="str">
            <v>Poste eléctrico metálico de 6m ornamental</v>
          </cell>
          <cell r="C4638" t="str">
            <v>u</v>
          </cell>
          <cell r="D4638">
            <v>1</v>
          </cell>
          <cell r="E4638">
            <v>503.23</v>
          </cell>
        </row>
        <row r="4639">
          <cell r="A4639">
            <v>11322</v>
          </cell>
          <cell r="B4639" t="str">
            <v>Cerramiento con rejas perimetrales según diseño</v>
          </cell>
          <cell r="C4639" t="str">
            <v>m</v>
          </cell>
          <cell r="D4639">
            <v>1</v>
          </cell>
          <cell r="E4639">
            <v>271.01</v>
          </cell>
        </row>
        <row r="4640">
          <cell r="A4640">
            <v>11323</v>
          </cell>
          <cell r="B4640" t="str">
            <v>Cerramiento perimetrales de tubo 2" x2mm  según diseño</v>
          </cell>
          <cell r="C4640" t="str">
            <v>m</v>
          </cell>
          <cell r="D4640">
            <v>1</v>
          </cell>
          <cell r="E4640">
            <v>84.57</v>
          </cell>
        </row>
        <row r="4641">
          <cell r="A4641">
            <v>11324</v>
          </cell>
          <cell r="B4641" t="str">
            <v xml:space="preserve">Cerramiento perimetrales de tubo PVC 3"  según diseño </v>
          </cell>
          <cell r="C4641" t="str">
            <v>m2</v>
          </cell>
          <cell r="D4641">
            <v>1</v>
          </cell>
          <cell r="E4641">
            <v>33.020000000000003</v>
          </cell>
        </row>
        <row r="4642">
          <cell r="A4642">
            <v>11325</v>
          </cell>
          <cell r="B4642" t="str">
            <v>Cerramiento de malla H=2,5m</v>
          </cell>
          <cell r="C4642" t="str">
            <v>m</v>
          </cell>
          <cell r="D4642">
            <v>1</v>
          </cell>
          <cell r="E4642">
            <v>110.25</v>
          </cell>
        </row>
        <row r="4643">
          <cell r="A4643">
            <v>11326</v>
          </cell>
          <cell r="B4643" t="str">
            <v>Rotulación exterior para UPC</v>
          </cell>
          <cell r="C4643" t="str">
            <v>u</v>
          </cell>
          <cell r="D4643">
            <v>1</v>
          </cell>
          <cell r="E4643">
            <v>1038.74</v>
          </cell>
        </row>
        <row r="4644">
          <cell r="A4644">
            <v>11327</v>
          </cell>
          <cell r="B4644" t="str">
            <v>Bordillo de cuneta de H.S 210Kg/cm2 (H=28cm, A=64cm L=50cm</v>
          </cell>
          <cell r="C4644" t="str">
            <v>m</v>
          </cell>
          <cell r="D4644">
            <v>1</v>
          </cell>
          <cell r="E4644">
            <v>23.59</v>
          </cell>
        </row>
        <row r="4645">
          <cell r="A4645">
            <v>11328</v>
          </cell>
          <cell r="B4645" t="str">
            <v>Poste ornamental  eléctrico metálico de 9m e=5mm</v>
          </cell>
          <cell r="C4645" t="str">
            <v>u</v>
          </cell>
          <cell r="D4645">
            <v>1</v>
          </cell>
          <cell r="E4645">
            <v>624.33000000000004</v>
          </cell>
        </row>
        <row r="4646">
          <cell r="A4646">
            <v>11329</v>
          </cell>
          <cell r="B4646" t="str">
            <v>Poste ornamental eléctrico metálico conico de 4m e=5mm</v>
          </cell>
          <cell r="C4646" t="str">
            <v>u</v>
          </cell>
          <cell r="D4646">
            <v>1</v>
          </cell>
          <cell r="E4646">
            <v>284.85000000000002</v>
          </cell>
        </row>
        <row r="4647">
          <cell r="A4647">
            <v>11330</v>
          </cell>
          <cell r="B4647" t="str">
            <v>Cerramiento metálico con tubería estructural redonda tipo hospital</v>
          </cell>
          <cell r="C4647" t="str">
            <v>m</v>
          </cell>
          <cell r="D4647">
            <v>1</v>
          </cell>
          <cell r="E4647">
            <v>180.72</v>
          </cell>
        </row>
        <row r="4648">
          <cell r="A4648">
            <v>11331</v>
          </cell>
          <cell r="B4648" t="str">
            <v>Sembrío Planta ornamentales  hospitales</v>
          </cell>
          <cell r="C4648" t="str">
            <v>u</v>
          </cell>
          <cell r="D4648">
            <v>1</v>
          </cell>
          <cell r="E4648">
            <v>36976.07</v>
          </cell>
        </row>
        <row r="4649">
          <cell r="A4649">
            <v>11332</v>
          </cell>
          <cell r="B4649" t="str">
            <v>Tubo HG 2" con 4filas de alambre de púas</v>
          </cell>
          <cell r="C4649" t="str">
            <v>u</v>
          </cell>
          <cell r="D4649">
            <v>1</v>
          </cell>
          <cell r="E4649">
            <v>9.5399999999999991</v>
          </cell>
        </row>
        <row r="4650">
          <cell r="A4650">
            <v>11333</v>
          </cell>
          <cell r="B4650" t="str">
            <v>Bordillo de H.S 210 kg/cm2 (H=50cm B=20 cm)</v>
          </cell>
          <cell r="C4650" t="str">
            <v>m</v>
          </cell>
          <cell r="D4650">
            <v>1</v>
          </cell>
          <cell r="E4650">
            <v>21.54</v>
          </cell>
        </row>
        <row r="4651">
          <cell r="A4651">
            <v>11334</v>
          </cell>
          <cell r="B4651" t="str">
            <v>Arborización exterior</v>
          </cell>
          <cell r="C4651" t="str">
            <v>u</v>
          </cell>
          <cell r="D4651">
            <v>1</v>
          </cell>
          <cell r="E4651">
            <v>34.85</v>
          </cell>
        </row>
        <row r="4652">
          <cell r="A4652">
            <v>11335</v>
          </cell>
          <cell r="B4652" t="str">
            <v>Arborización Exterior para UPC</v>
          </cell>
          <cell r="C4652" t="str">
            <v>u</v>
          </cell>
          <cell r="D4652">
            <v>1</v>
          </cell>
          <cell r="E4652">
            <v>780.85</v>
          </cell>
        </row>
        <row r="4653">
          <cell r="A4653">
            <v>11336</v>
          </cell>
          <cell r="B4653" t="str">
            <v>Cerramiento con alambre de púas y madera</v>
          </cell>
          <cell r="C4653" t="str">
            <v>m</v>
          </cell>
          <cell r="D4653">
            <v>1</v>
          </cell>
          <cell r="E4653">
            <v>9.56</v>
          </cell>
        </row>
        <row r="4654">
          <cell r="A4654">
            <v>11337</v>
          </cell>
          <cell r="B4654" t="str">
            <v>Cerramiento de tubo cuadrado de 50x3mm</v>
          </cell>
          <cell r="C4654" t="str">
            <v>m2</v>
          </cell>
          <cell r="D4654">
            <v>1</v>
          </cell>
          <cell r="E4654">
            <v>49.54</v>
          </cell>
        </row>
        <row r="4655">
          <cell r="A4655">
            <v>11338</v>
          </cell>
          <cell r="B4655" t="str">
            <v>Mejoramiento para césped artificial con arena de sílice y caucho granular</v>
          </cell>
          <cell r="C4655" t="str">
            <v>m3</v>
          </cell>
          <cell r="D4655">
            <v>1</v>
          </cell>
          <cell r="E4655">
            <v>65.34</v>
          </cell>
        </row>
        <row r="4656">
          <cell r="A4656">
            <v>11339</v>
          </cell>
          <cell r="B4656" t="str">
            <v>Bordillo de H.S 180 kg/cm2 (H=35cm B=15 cm) prefabricado</v>
          </cell>
          <cell r="C4656" t="str">
            <v>m</v>
          </cell>
          <cell r="D4656">
            <v>1</v>
          </cell>
          <cell r="E4656">
            <v>15.92</v>
          </cell>
        </row>
        <row r="4657">
          <cell r="A4657">
            <v>11340</v>
          </cell>
          <cell r="B4657" t="str">
            <v>Bordillo de contención de material para cancha f´c=210 kg/cm2</v>
          </cell>
          <cell r="C4657" t="str">
            <v>m3</v>
          </cell>
          <cell r="D4657">
            <v>1</v>
          </cell>
          <cell r="E4657">
            <v>225.65</v>
          </cell>
        </row>
        <row r="4658">
          <cell r="A4658">
            <v>11341</v>
          </cell>
          <cell r="B4658" t="str">
            <v>Cerramiento perimetrales de tubo 1 1/2" x2mm y mampostería  según diseño</v>
          </cell>
          <cell r="C4658" t="str">
            <v>m2</v>
          </cell>
          <cell r="D4658">
            <v>1</v>
          </cell>
          <cell r="E4658">
            <v>83.11</v>
          </cell>
        </row>
        <row r="4659">
          <cell r="A4659">
            <v>11342</v>
          </cell>
          <cell r="B4659" t="str">
            <v>Celosia de madera en F. frontal (listones de 5x5cm)</v>
          </cell>
          <cell r="C4659" t="str">
            <v>m2</v>
          </cell>
          <cell r="D4659">
            <v>1</v>
          </cell>
          <cell r="E4659">
            <v>64.92</v>
          </cell>
        </row>
        <row r="4660">
          <cell r="A4660">
            <v>11343</v>
          </cell>
          <cell r="B4660" t="str">
            <v>Celosia de madera en F. posterior (listones de 0,035x0,04)</v>
          </cell>
          <cell r="C4660" t="str">
            <v>m2</v>
          </cell>
          <cell r="D4660">
            <v>1</v>
          </cell>
          <cell r="E4660">
            <v>74.739999999999995</v>
          </cell>
        </row>
        <row r="4661">
          <cell r="A4661">
            <v>11344</v>
          </cell>
          <cell r="B4661" t="str">
            <v>Cerramiento de tubos metalicos de 5x10cm (H=2,0m)</v>
          </cell>
          <cell r="C4661" t="str">
            <v>m</v>
          </cell>
          <cell r="D4661">
            <v>1</v>
          </cell>
          <cell r="E4661">
            <v>148.03</v>
          </cell>
        </row>
        <row r="4662">
          <cell r="A4662">
            <v>11345</v>
          </cell>
          <cell r="B4662" t="str">
            <v>Listones de madera en fachada(18 de 5x15cm/m)H=2,1m inmunizado</v>
          </cell>
          <cell r="C4662" t="str">
            <v>m</v>
          </cell>
          <cell r="D4662">
            <v>1</v>
          </cell>
          <cell r="E4662">
            <v>134.69</v>
          </cell>
        </row>
        <row r="4663">
          <cell r="A4663">
            <v>11346</v>
          </cell>
          <cell r="B4663" t="str">
            <v>Conformacion de gradas de hormigon f´c=240Kg/cm2 incluy malla 5,5x15</v>
          </cell>
          <cell r="C4663" t="str">
            <v>m</v>
          </cell>
          <cell r="D4663">
            <v>1</v>
          </cell>
          <cell r="E4663">
            <v>24.79</v>
          </cell>
        </row>
        <row r="4664">
          <cell r="A4664">
            <v>11347</v>
          </cell>
          <cell r="B4664" t="str">
            <v>Escalinata de hormigon f´c=240kg/cm2 con malla  5,5mm</v>
          </cell>
          <cell r="C4664" t="str">
            <v>m</v>
          </cell>
          <cell r="D4664">
            <v>1</v>
          </cell>
          <cell r="E4664">
            <v>24.79</v>
          </cell>
        </row>
        <row r="4665">
          <cell r="A4665">
            <v>11348</v>
          </cell>
          <cell r="B4665" t="str">
            <v>Reinstacion de cerramiento metalico</v>
          </cell>
          <cell r="C4665" t="str">
            <v>m2</v>
          </cell>
          <cell r="D4665">
            <v>1</v>
          </cell>
          <cell r="E4665">
            <v>9.33</v>
          </cell>
        </row>
        <row r="4666">
          <cell r="A4666">
            <v>11349</v>
          </cell>
          <cell r="B4666" t="str">
            <v>Bolardos</v>
          </cell>
          <cell r="C4666" t="str">
            <v>u</v>
          </cell>
          <cell r="D4666">
            <v>1</v>
          </cell>
          <cell r="E4666">
            <v>68.400000000000006</v>
          </cell>
        </row>
        <row r="4667">
          <cell r="A4667">
            <v>11350</v>
          </cell>
          <cell r="B4667" t="str">
            <v>Poste metalico ornamental de 3m</v>
          </cell>
          <cell r="C4667" t="str">
            <v>u</v>
          </cell>
          <cell r="D4667">
            <v>1</v>
          </cell>
          <cell r="E4667">
            <v>259.20999999999998</v>
          </cell>
        </row>
        <row r="4668">
          <cell r="A4668">
            <v>11351</v>
          </cell>
          <cell r="B4668" t="str">
            <v>Bordillo panterre f´c=210kg/cm2 (0,15-0,17-0,20x0,40)m</v>
          </cell>
          <cell r="C4668" t="str">
            <v>m</v>
          </cell>
          <cell r="D4668">
            <v>1</v>
          </cell>
          <cell r="E4668">
            <v>15.75</v>
          </cell>
        </row>
        <row r="4669">
          <cell r="A4669">
            <v>11352</v>
          </cell>
          <cell r="B4669" t="str">
            <v>Bordillo de f´c=210kg/cm2 (10x20)m</v>
          </cell>
          <cell r="C4669" t="str">
            <v>m</v>
          </cell>
          <cell r="D4669">
            <v>1</v>
          </cell>
          <cell r="E4669">
            <v>7.62</v>
          </cell>
        </row>
        <row r="4670">
          <cell r="A4670">
            <v>11353</v>
          </cell>
          <cell r="B4670" t="str">
            <v>Cerramiento de tuberia de HG 2" y HG 1 1/2" de 2,8m empotrado en cadena para escuelas</v>
          </cell>
          <cell r="C4670" t="str">
            <v>m</v>
          </cell>
          <cell r="D4670">
            <v>1</v>
          </cell>
          <cell r="E4670">
            <v>228.29</v>
          </cell>
        </row>
        <row r="4671">
          <cell r="A4671">
            <v>11354</v>
          </cell>
          <cell r="B4671" t="str">
            <v>Bordillo de H.S 180 kg/cm2 (H=30cm B=10 cm) incluye transp en lancha</v>
          </cell>
          <cell r="C4671" t="str">
            <v>m</v>
          </cell>
          <cell r="D4671">
            <v>1</v>
          </cell>
          <cell r="E4671">
            <v>17.62</v>
          </cell>
        </row>
        <row r="4672">
          <cell r="A4672">
            <v>11355</v>
          </cell>
          <cell r="B4672" t="str">
            <v xml:space="preserve">Bordillo de H.S 180 kg/cm2 (H=30cm B=10 cm) </v>
          </cell>
          <cell r="C4672" t="str">
            <v>m</v>
          </cell>
          <cell r="D4672">
            <v>1</v>
          </cell>
          <cell r="E4672">
            <v>14.88</v>
          </cell>
        </row>
        <row r="4673">
          <cell r="A4673">
            <v>11356</v>
          </cell>
          <cell r="B4673" t="str">
            <v>Cerramiento de malla H=2m TUBO 2" Y 1 1/4"</v>
          </cell>
          <cell r="C4673" t="str">
            <v>m</v>
          </cell>
          <cell r="D4673">
            <v>1</v>
          </cell>
          <cell r="E4673">
            <v>44.82</v>
          </cell>
        </row>
        <row r="4674">
          <cell r="A4674">
            <v>11357</v>
          </cell>
          <cell r="B4674" t="str">
            <v>Cerramiento de malla H=2m TUBO 2" Y 1 1/4" incluye transporte en LANCHA</v>
          </cell>
          <cell r="C4674" t="str">
            <v>m</v>
          </cell>
          <cell r="D4674">
            <v>1</v>
          </cell>
          <cell r="E4674">
            <v>59.43</v>
          </cell>
        </row>
        <row r="4675">
          <cell r="A4675">
            <v>11358</v>
          </cell>
          <cell r="B4675" t="str">
            <v>Concertina de 18"</v>
          </cell>
          <cell r="C4675" t="str">
            <v>m</v>
          </cell>
          <cell r="D4675">
            <v>1</v>
          </cell>
          <cell r="E4675">
            <v>29.21</v>
          </cell>
        </row>
        <row r="4676">
          <cell r="A4676">
            <v>11359</v>
          </cell>
          <cell r="B4676" t="str">
            <v>Cerramiento de malla H=2,5 TUBO 2" Y 1,1/4"</v>
          </cell>
          <cell r="C4676" t="str">
            <v>m</v>
          </cell>
          <cell r="D4676">
            <v>1</v>
          </cell>
          <cell r="E4676">
            <v>89.86</v>
          </cell>
        </row>
        <row r="4677">
          <cell r="A4677">
            <v>11360</v>
          </cell>
          <cell r="B4677" t="str">
            <v>Cerramiento de malla H=5.00 TUBO 2" y 1,1/4"</v>
          </cell>
          <cell r="C4677" t="str">
            <v>m</v>
          </cell>
          <cell r="D4677">
            <v>1</v>
          </cell>
          <cell r="E4677">
            <v>138.55000000000001</v>
          </cell>
        </row>
        <row r="4678">
          <cell r="A4678">
            <v>11361</v>
          </cell>
          <cell r="B4678" t="str">
            <v>Siembra de especies nativas (páramo)</v>
          </cell>
          <cell r="C4678" t="str">
            <v>M2</v>
          </cell>
          <cell r="D4678">
            <v>1</v>
          </cell>
          <cell r="E4678">
            <v>5.34</v>
          </cell>
        </row>
        <row r="4679">
          <cell r="A4679">
            <v>11362</v>
          </cell>
          <cell r="B4679" t="str">
            <v>Poda de árboles y plantas</v>
          </cell>
          <cell r="C4679" t="str">
            <v>u</v>
          </cell>
          <cell r="D4679">
            <v>1</v>
          </cell>
          <cell r="E4679">
            <v>8.81</v>
          </cell>
        </row>
        <row r="4680">
          <cell r="A4680">
            <v>11363</v>
          </cell>
          <cell r="B4680" t="str">
            <v>Cerramiento  de tubo (perfilería tubular 4", 2", 1,1/2")</v>
          </cell>
          <cell r="C4680" t="str">
            <v>ml</v>
          </cell>
          <cell r="D4680">
            <v>1</v>
          </cell>
          <cell r="E4680">
            <v>100.34</v>
          </cell>
        </row>
        <row r="4681">
          <cell r="A4681">
            <v>11364</v>
          </cell>
          <cell r="B4681" t="str">
            <v>Puerta metálica (perfilería tubular 2", 1,1/2")</v>
          </cell>
          <cell r="C4681" t="str">
            <v>m2</v>
          </cell>
          <cell r="D4681">
            <v>1</v>
          </cell>
          <cell r="E4681">
            <v>70.209999999999994</v>
          </cell>
        </row>
        <row r="4682">
          <cell r="A4682">
            <v>11365</v>
          </cell>
          <cell r="B4682" t="str">
            <v>Cerramiento metálico CERCA PRONTO h=2,08</v>
          </cell>
          <cell r="C4682" t="str">
            <v>ml</v>
          </cell>
          <cell r="D4682">
            <v>1</v>
          </cell>
          <cell r="E4682">
            <v>88.92</v>
          </cell>
        </row>
        <row r="4683">
          <cell r="A4683">
            <v>11366</v>
          </cell>
          <cell r="B4683" t="str">
            <v>Puerta metálica cerramiento CERCA PRONTO h =2,08</v>
          </cell>
          <cell r="C4683" t="str">
            <v>m2</v>
          </cell>
          <cell r="D4683">
            <v>1</v>
          </cell>
          <cell r="E4683">
            <v>64.88</v>
          </cell>
        </row>
        <row r="4684">
          <cell r="A4684">
            <v>11367</v>
          </cell>
          <cell r="B4684" t="str">
            <v>Cuneta f´c=210kg/cm2  (A=19,6 cm)</v>
          </cell>
          <cell r="C4684" t="str">
            <v>ml</v>
          </cell>
          <cell r="D4684">
            <v>1</v>
          </cell>
          <cell r="E4684">
            <v>35.08</v>
          </cell>
        </row>
        <row r="4685">
          <cell r="A4685">
            <v>11368</v>
          </cell>
          <cell r="B4685" t="str">
            <v>Sumidero  f´c=210 kg/cm2 incluye rejilla H.F  150lb</v>
          </cell>
          <cell r="C4685" t="str">
            <v>u</v>
          </cell>
          <cell r="D4685">
            <v>1</v>
          </cell>
          <cell r="E4685">
            <v>282.29000000000002</v>
          </cell>
        </row>
        <row r="4686">
          <cell r="A4686">
            <v>11369</v>
          </cell>
          <cell r="B4686" t="str">
            <v>Cable tensor para malla 1/2"</v>
          </cell>
          <cell r="C4686" t="str">
            <v>m</v>
          </cell>
          <cell r="D4686">
            <v>1</v>
          </cell>
          <cell r="E4686">
            <v>16.190000000000001</v>
          </cell>
        </row>
        <row r="4687">
          <cell r="A4687">
            <v>11370</v>
          </cell>
          <cell r="B4687" t="str">
            <v>Cable tensor para malla 1/4"</v>
          </cell>
          <cell r="C4687" t="str">
            <v>m</v>
          </cell>
          <cell r="D4687">
            <v>1</v>
          </cell>
          <cell r="E4687">
            <v>10.71</v>
          </cell>
        </row>
        <row r="4688">
          <cell r="A4688">
            <v>11371</v>
          </cell>
          <cell r="B4688" t="str">
            <v>Malla tela de fibra de vidrio antimosq1uito</v>
          </cell>
          <cell r="C4688" t="str">
            <v>m2</v>
          </cell>
          <cell r="D4688">
            <v>1</v>
          </cell>
          <cell r="E4688">
            <v>21.15</v>
          </cell>
        </row>
        <row r="4689">
          <cell r="A4689">
            <v>11372</v>
          </cell>
          <cell r="B4689" t="str">
            <v>Campamento para trabajadores y oficina de obra cubierta de zinc</v>
          </cell>
          <cell r="C4689" t="str">
            <v>m2</v>
          </cell>
          <cell r="D4689">
            <v>1</v>
          </cell>
          <cell r="E4689">
            <v>92.48</v>
          </cell>
        </row>
        <row r="4690">
          <cell r="A4690">
            <v>11373</v>
          </cell>
          <cell r="B4690" t="str">
            <v xml:space="preserve">Cerramiento provisional de mamposteria de bloque 15cm </v>
          </cell>
          <cell r="C4690" t="str">
            <v>m2</v>
          </cell>
          <cell r="D4690">
            <v>1</v>
          </cell>
          <cell r="E4690">
            <v>13.59</v>
          </cell>
        </row>
        <row r="4691">
          <cell r="A4691">
            <v>11374</v>
          </cell>
          <cell r="B4691" t="str">
            <v>Campamento para trabajadores y oficina de obra cubierta de eternit</v>
          </cell>
          <cell r="C4691" t="str">
            <v>m2</v>
          </cell>
          <cell r="D4691">
            <v>1</v>
          </cell>
          <cell r="E4691">
            <v>86.45</v>
          </cell>
        </row>
        <row r="4692">
          <cell r="A4692">
            <v>11375</v>
          </cell>
          <cell r="B4692" t="str">
            <v>Cerramiento de malla, h=2m, alambre de púas 3 hiladas</v>
          </cell>
          <cell r="C4692" t="str">
            <v>m</v>
          </cell>
          <cell r="D4692">
            <v>1</v>
          </cell>
          <cell r="E4692">
            <v>1.22</v>
          </cell>
        </row>
        <row r="4693">
          <cell r="A4693">
            <v>11376</v>
          </cell>
          <cell r="B4693" t="str">
            <v>Cerramiento de malla, h=2m, alambre de púas 4 hiladas</v>
          </cell>
          <cell r="C4693" t="str">
            <v>m</v>
          </cell>
          <cell r="D4693">
            <v>1</v>
          </cell>
          <cell r="E4693">
            <v>1.38</v>
          </cell>
        </row>
        <row r="4694">
          <cell r="A4694">
            <v>11377</v>
          </cell>
          <cell r="B4694" t="str">
            <v>Cerramiento con malla galvanizada y tubo fuji 2" angulo 25x3mm y platina 25x3mm pintada</v>
          </cell>
          <cell r="C4694" t="str">
            <v>m</v>
          </cell>
          <cell r="D4694">
            <v>1</v>
          </cell>
          <cell r="E4694">
            <v>51.66</v>
          </cell>
        </row>
        <row r="4695">
          <cell r="A4695">
            <v>11378</v>
          </cell>
          <cell r="B4695" t="str">
            <v>Bolardos trelleborg kidney de 30ton</v>
          </cell>
          <cell r="C4695" t="str">
            <v>u</v>
          </cell>
          <cell r="D4695">
            <v>1</v>
          </cell>
          <cell r="E4695">
            <v>7041.94</v>
          </cell>
        </row>
        <row r="4696">
          <cell r="A4696">
            <v>11379</v>
          </cell>
          <cell r="B4696" t="str">
            <v>Bolardos trelleborg kidney de 15ton</v>
          </cell>
          <cell r="C4696" t="str">
            <v>u</v>
          </cell>
          <cell r="D4696">
            <v>1</v>
          </cell>
          <cell r="E4696">
            <v>4894.01</v>
          </cell>
        </row>
        <row r="4697">
          <cell r="A4697">
            <v>11380</v>
          </cell>
          <cell r="B4697" t="str">
            <v xml:space="preserve">Canal H.S: f´c=210 kg/cm2 incluye rejilla de hierro ángulo y tee 1,1/2" </v>
          </cell>
          <cell r="C4697" t="str">
            <v>m</v>
          </cell>
          <cell r="D4697">
            <v>1</v>
          </cell>
          <cell r="E4697">
            <v>97.47</v>
          </cell>
        </row>
        <row r="4698">
          <cell r="A4698">
            <v>11381</v>
          </cell>
          <cell r="B4698" t="str">
            <v>Cerramiento tubo galvanizado 2", malla electrosoldada (M 6 15)</v>
          </cell>
          <cell r="C4698" t="str">
            <v>m2</v>
          </cell>
          <cell r="D4698">
            <v>1</v>
          </cell>
          <cell r="E4698">
            <v>49.63</v>
          </cell>
        </row>
        <row r="4699">
          <cell r="A4699">
            <v>11382</v>
          </cell>
          <cell r="B4699" t="str">
            <v xml:space="preserve">Cerramiento tubo galvanizado 2", alambre de puas </v>
          </cell>
          <cell r="C4699" t="str">
            <v>m2</v>
          </cell>
          <cell r="D4699">
            <v>1</v>
          </cell>
          <cell r="E4699">
            <v>46.96</v>
          </cell>
        </row>
        <row r="4700">
          <cell r="A4700">
            <v>11383</v>
          </cell>
          <cell r="B4700" t="str">
            <v>Bordillo  H. A. de f´c= 180kg/cm2(0,10 x0,30 con malla electrosoldada)</v>
          </cell>
          <cell r="C4700" t="str">
            <v>m</v>
          </cell>
          <cell r="D4700">
            <v>1</v>
          </cell>
          <cell r="E4700">
            <v>17.57</v>
          </cell>
        </row>
        <row r="4701">
          <cell r="A4701">
            <v>11384</v>
          </cell>
          <cell r="B4701" t="str">
            <v>Poste de hormigon f´c=400kg/cm2 de 10m</v>
          </cell>
          <cell r="C4701" t="str">
            <v>u</v>
          </cell>
          <cell r="D4701">
            <v>1</v>
          </cell>
          <cell r="E4701">
            <v>319.83</v>
          </cell>
        </row>
        <row r="4702">
          <cell r="A4702">
            <v>11385</v>
          </cell>
          <cell r="B4702" t="str">
            <v>Bordillo de H.S 210 kg/cm2 (H=50cm B=20 cm) incluye transporte en lancha</v>
          </cell>
          <cell r="C4702" t="str">
            <v>m</v>
          </cell>
          <cell r="D4702">
            <v>1</v>
          </cell>
          <cell r="E4702">
            <v>24.28</v>
          </cell>
        </row>
        <row r="4703">
          <cell r="A4703">
            <v>11386</v>
          </cell>
          <cell r="B4703" t="str">
            <v>Cerramiento de tubo de 100x50x3mm con platina longitudinal y hormigon f´c=210kg/cm2 H=2,0m</v>
          </cell>
          <cell r="C4703" t="str">
            <v>m</v>
          </cell>
          <cell r="D4703">
            <v>1</v>
          </cell>
          <cell r="E4703">
            <v>228.21</v>
          </cell>
        </row>
        <row r="4704">
          <cell r="A4704">
            <v>11387</v>
          </cell>
          <cell r="B4704" t="str">
            <v>Vereda perimetral (espesor 7cm- F`c=210kg/cm2)malla electrosoldada 5x10</v>
          </cell>
          <cell r="C4704" t="str">
            <v>m2</v>
          </cell>
          <cell r="D4704">
            <v>1</v>
          </cell>
          <cell r="E4704">
            <v>25.31</v>
          </cell>
        </row>
        <row r="4705">
          <cell r="A4705">
            <v>11388</v>
          </cell>
          <cell r="B4705" t="str">
            <v>Muro de piedra para jardinera 0,2 x 1 m  (Incluye loseta de hormigón en remate superior de muro  e=5 cm)</v>
          </cell>
          <cell r="C4705" t="str">
            <v>m</v>
          </cell>
          <cell r="D4705">
            <v>1</v>
          </cell>
          <cell r="E4705">
            <v>59.75</v>
          </cell>
        </row>
        <row r="4706">
          <cell r="A4706">
            <v>11389</v>
          </cell>
          <cell r="B4706" t="str">
            <v>Jardineria de H.A e=10cm hormigon visto incluye malla de 6mm</v>
          </cell>
          <cell r="C4706" t="str">
            <v>m</v>
          </cell>
          <cell r="D4706">
            <v>1</v>
          </cell>
          <cell r="E4706">
            <v>44.43</v>
          </cell>
        </row>
        <row r="4707">
          <cell r="A4707">
            <v>11390</v>
          </cell>
          <cell r="B4707" t="str">
            <v>Antepecho metalico</v>
          </cell>
          <cell r="C4707" t="str">
            <v>m</v>
          </cell>
          <cell r="D4707">
            <v>1</v>
          </cell>
          <cell r="E4707">
            <v>117.44</v>
          </cell>
        </row>
        <row r="4708">
          <cell r="A4708">
            <v>11391</v>
          </cell>
          <cell r="B4708" t="str">
            <v>Pergola metalica incluye estructura metalica, portapanel y panel pergola</v>
          </cell>
          <cell r="C4708" t="str">
            <v>m2</v>
          </cell>
          <cell r="D4708">
            <v>1</v>
          </cell>
          <cell r="E4708">
            <v>159.71</v>
          </cell>
        </row>
        <row r="4709">
          <cell r="A4709">
            <v>11392</v>
          </cell>
          <cell r="B4709" t="str">
            <v>Sistema de tensores de acero para enredaderas</v>
          </cell>
          <cell r="C4709" t="str">
            <v>m2</v>
          </cell>
          <cell r="D4709">
            <v>1</v>
          </cell>
          <cell r="E4709">
            <v>7.12</v>
          </cell>
        </row>
        <row r="4710">
          <cell r="A4710">
            <v>11393</v>
          </cell>
        </row>
        <row r="4711">
          <cell r="A4711">
            <v>11394</v>
          </cell>
        </row>
        <row r="4719">
          <cell r="B4719" t="str">
            <v>DERROCAMIENTOS Y RETIROS</v>
          </cell>
        </row>
        <row r="4720">
          <cell r="A4720">
            <v>12000</v>
          </cell>
          <cell r="B4720" t="str">
            <v>Derrocamiento de construcción existente (con maquinaria) Inc. Desalojo</v>
          </cell>
          <cell r="C4720" t="str">
            <v>m2</v>
          </cell>
          <cell r="D4720">
            <v>1</v>
          </cell>
          <cell r="E4720">
            <v>13.6</v>
          </cell>
        </row>
        <row r="4721">
          <cell r="A4721">
            <v>12001</v>
          </cell>
          <cell r="B4721" t="str">
            <v>Derrocamiento de escaleras de hormigón</v>
          </cell>
          <cell r="C4721" t="str">
            <v>m3</v>
          </cell>
          <cell r="D4721">
            <v>1</v>
          </cell>
          <cell r="E4721">
            <v>10.7</v>
          </cell>
        </row>
        <row r="4722">
          <cell r="A4722">
            <v>12002</v>
          </cell>
          <cell r="B4722" t="str">
            <v>Derrocamiento de losa H.A</v>
          </cell>
          <cell r="C4722" t="str">
            <v>m2</v>
          </cell>
          <cell r="D4722">
            <v>1</v>
          </cell>
          <cell r="E4722">
            <v>15.64</v>
          </cell>
        </row>
        <row r="4723">
          <cell r="A4723">
            <v>12003</v>
          </cell>
          <cell r="B4723" t="str">
            <v>Derrocamiento de mampostería de bloque</v>
          </cell>
          <cell r="C4723" t="str">
            <v>m2</v>
          </cell>
          <cell r="D4723">
            <v>1</v>
          </cell>
          <cell r="E4723">
            <v>2.2599999999999998</v>
          </cell>
        </row>
        <row r="4724">
          <cell r="A4724">
            <v>12004</v>
          </cell>
          <cell r="B4724" t="str">
            <v>Derrocamiento de Mampostería de ladrillo</v>
          </cell>
          <cell r="C4724" t="str">
            <v>m2</v>
          </cell>
          <cell r="D4724">
            <v>1</v>
          </cell>
          <cell r="E4724">
            <v>2.83</v>
          </cell>
        </row>
        <row r="4725">
          <cell r="A4725">
            <v>12005</v>
          </cell>
          <cell r="B4725" t="str">
            <v>Derrocamiento de mesones de hormigón armado</v>
          </cell>
          <cell r="C4725" t="str">
            <v>m</v>
          </cell>
          <cell r="D4725">
            <v>1</v>
          </cell>
          <cell r="E4725">
            <v>4.72</v>
          </cell>
        </row>
        <row r="4726">
          <cell r="A4726">
            <v>12006</v>
          </cell>
          <cell r="B4726" t="str">
            <v>Derrocamiento de muros de cerramiento</v>
          </cell>
          <cell r="C4726" t="str">
            <v>m</v>
          </cell>
          <cell r="D4726">
            <v>1</v>
          </cell>
          <cell r="E4726">
            <v>8.34</v>
          </cell>
        </row>
        <row r="4727">
          <cell r="A4727">
            <v>12007</v>
          </cell>
          <cell r="B4727" t="str">
            <v xml:space="preserve">Derrocamiento de paredes  de tapial                          </v>
          </cell>
          <cell r="C4727" t="str">
            <v>m2</v>
          </cell>
          <cell r="D4727">
            <v>1</v>
          </cell>
          <cell r="E4727">
            <v>4.17</v>
          </cell>
        </row>
        <row r="4728">
          <cell r="A4728">
            <v>12008</v>
          </cell>
          <cell r="B4728" t="str">
            <v>Desinstalación de cajas de válvulas, tableros y medidores</v>
          </cell>
          <cell r="C4728" t="str">
            <v>u</v>
          </cell>
          <cell r="D4728">
            <v>1</v>
          </cell>
          <cell r="E4728">
            <v>14.15</v>
          </cell>
        </row>
        <row r="4729">
          <cell r="A4729">
            <v>12009</v>
          </cell>
          <cell r="B4729" t="str">
            <v>Desmontaje de ascensores existentes</v>
          </cell>
          <cell r="C4729" t="str">
            <v>u</v>
          </cell>
          <cell r="D4729">
            <v>1</v>
          </cell>
          <cell r="E4729">
            <v>238.64</v>
          </cell>
        </row>
        <row r="4730">
          <cell r="A4730">
            <v>12010</v>
          </cell>
          <cell r="B4730" t="str">
            <v>Derrocamiento de columnas de hormigón</v>
          </cell>
          <cell r="C4730" t="str">
            <v>m</v>
          </cell>
          <cell r="D4730">
            <v>1</v>
          </cell>
          <cell r="E4730">
            <v>5.13</v>
          </cell>
        </row>
        <row r="4731">
          <cell r="A4731">
            <v>12011</v>
          </cell>
          <cell r="B4731" t="str">
            <v>Desmontaje de cubierta de asbesto cemento( ardex, eternit)</v>
          </cell>
          <cell r="C4731" t="str">
            <v>m2</v>
          </cell>
          <cell r="D4731">
            <v>1</v>
          </cell>
          <cell r="E4731">
            <v>2.23</v>
          </cell>
        </row>
        <row r="4732">
          <cell r="A4732">
            <v>12012</v>
          </cell>
          <cell r="B4732" t="str">
            <v>Desmontaje de cielo raso  falso incluido estructura que lo soporta</v>
          </cell>
          <cell r="C4732" t="str">
            <v>m2</v>
          </cell>
          <cell r="D4732">
            <v>1</v>
          </cell>
          <cell r="E4732">
            <v>2.09</v>
          </cell>
        </row>
        <row r="4733">
          <cell r="A4733">
            <v>12013</v>
          </cell>
          <cell r="B4733" t="str">
            <v>Desmontaje de equipos, aire acondicionado incluye ductería y sistemas</v>
          </cell>
          <cell r="C4733" t="str">
            <v>u</v>
          </cell>
          <cell r="D4733">
            <v>1</v>
          </cell>
          <cell r="E4733">
            <v>58.05</v>
          </cell>
        </row>
        <row r="4734">
          <cell r="A4734">
            <v>12014</v>
          </cell>
          <cell r="B4734" t="str">
            <v>Derrocamiento de vigas de hormigón</v>
          </cell>
          <cell r="C4734" t="str">
            <v>m</v>
          </cell>
          <cell r="D4734">
            <v>1</v>
          </cell>
          <cell r="E4734">
            <v>6.24</v>
          </cell>
        </row>
        <row r="4735">
          <cell r="A4735">
            <v>12015</v>
          </cell>
          <cell r="B4735" t="str">
            <v>Derrocamiento de muro de hormigón</v>
          </cell>
          <cell r="C4735" t="str">
            <v>m2</v>
          </cell>
          <cell r="D4735">
            <v>1</v>
          </cell>
          <cell r="E4735">
            <v>10</v>
          </cell>
        </row>
        <row r="4736">
          <cell r="A4736">
            <v>12016</v>
          </cell>
          <cell r="B4736" t="str">
            <v>Derrocamiento de bordillos</v>
          </cell>
          <cell r="C4736" t="str">
            <v>m</v>
          </cell>
          <cell r="D4736">
            <v>1</v>
          </cell>
          <cell r="E4736">
            <v>4.72</v>
          </cell>
        </row>
        <row r="4737">
          <cell r="A4737">
            <v>12017</v>
          </cell>
          <cell r="B4737" t="str">
            <v>Retiro de piedras grandes</v>
          </cell>
          <cell r="C4737" t="str">
            <v>u</v>
          </cell>
          <cell r="D4737">
            <v>1</v>
          </cell>
          <cell r="E4737">
            <v>14.09</v>
          </cell>
        </row>
        <row r="4738">
          <cell r="A4738">
            <v>12018</v>
          </cell>
          <cell r="B4738" t="str">
            <v>Desmontaje, y traslado de equipos, aire acondicionado incluye ductería y sistemas</v>
          </cell>
          <cell r="C4738" t="str">
            <v>u</v>
          </cell>
          <cell r="D4738">
            <v>1</v>
          </cell>
          <cell r="E4738">
            <v>116.11</v>
          </cell>
        </row>
        <row r="4739">
          <cell r="A4739">
            <v>12019</v>
          </cell>
          <cell r="B4739" t="str">
            <v>Desmontaje y retiro de  inst. eléctricas- cableado</v>
          </cell>
          <cell r="C4739" t="str">
            <v>m</v>
          </cell>
          <cell r="D4739">
            <v>1</v>
          </cell>
          <cell r="E4739">
            <v>0.56999999999999995</v>
          </cell>
        </row>
        <row r="4740">
          <cell r="A4740">
            <v>12020</v>
          </cell>
          <cell r="B4740" t="str">
            <v>Desmontaje y retiro de mamparas existentes</v>
          </cell>
          <cell r="C4740" t="str">
            <v>m2</v>
          </cell>
          <cell r="D4740">
            <v>1</v>
          </cell>
          <cell r="E4740">
            <v>4.72</v>
          </cell>
        </row>
        <row r="4741">
          <cell r="A4741">
            <v>12021</v>
          </cell>
          <cell r="B4741" t="str">
            <v>Desmontaje y retiro de paneles de madera  (LOCKER)</v>
          </cell>
          <cell r="C4741" t="str">
            <v>m2</v>
          </cell>
          <cell r="D4741">
            <v>1</v>
          </cell>
          <cell r="E4741">
            <v>5.66</v>
          </cell>
        </row>
        <row r="4742">
          <cell r="A4742">
            <v>12022</v>
          </cell>
          <cell r="B4742" t="str">
            <v>Desmontaje y retiro de Piso existente en cancha</v>
          </cell>
          <cell r="C4742" t="str">
            <v>m2</v>
          </cell>
          <cell r="D4742">
            <v>1</v>
          </cell>
          <cell r="E4742">
            <v>3.67</v>
          </cell>
        </row>
        <row r="4743">
          <cell r="A4743">
            <v>12023</v>
          </cell>
          <cell r="B4743" t="str">
            <v>Torre de transformación monofásica de 75KVA, considerar traslado del transformador de 75KVA desde la cámara existente en el hospital, incluye gestión en la empres eléctrica</v>
          </cell>
          <cell r="C4743" t="str">
            <v>u</v>
          </cell>
          <cell r="D4743">
            <v>1</v>
          </cell>
          <cell r="E4743">
            <v>1664.71</v>
          </cell>
        </row>
        <row r="4744">
          <cell r="A4744">
            <v>12024</v>
          </cell>
          <cell r="B4744" t="str">
            <v>Desmontaje sistema de gases medicinales</v>
          </cell>
          <cell r="C4744" t="str">
            <v>m</v>
          </cell>
          <cell r="D4744">
            <v>1</v>
          </cell>
          <cell r="E4744">
            <v>21.57</v>
          </cell>
        </row>
        <row r="4745">
          <cell r="A4745">
            <v>12025</v>
          </cell>
          <cell r="B4745" t="str">
            <v>Desmontaje ducto de tol galvanizado aislado con lana de vidrio</v>
          </cell>
          <cell r="C4745" t="str">
            <v>kg</v>
          </cell>
          <cell r="D4745">
            <v>1</v>
          </cell>
          <cell r="E4745">
            <v>3.08</v>
          </cell>
        </row>
        <row r="4746">
          <cell r="A4746">
            <v>12026</v>
          </cell>
          <cell r="B4746" t="str">
            <v>Picado y corchado de pared para instalaciones en general</v>
          </cell>
          <cell r="C4746" t="str">
            <v>m</v>
          </cell>
          <cell r="D4746">
            <v>1</v>
          </cell>
          <cell r="E4746">
            <v>3.12</v>
          </cell>
        </row>
        <row r="4747">
          <cell r="A4747">
            <v>12027</v>
          </cell>
          <cell r="B4747" t="str">
            <v>Picado y limpieza de contrapiso</v>
          </cell>
          <cell r="C4747" t="str">
            <v>m2</v>
          </cell>
          <cell r="D4747">
            <v>1</v>
          </cell>
          <cell r="E4747">
            <v>1.1299999999999999</v>
          </cell>
        </row>
        <row r="4748">
          <cell r="A4748">
            <v>12028</v>
          </cell>
          <cell r="B4748" t="str">
            <v xml:space="preserve">Protección de Fachadas + Desmontaje </v>
          </cell>
          <cell r="C4748" t="str">
            <v>m2</v>
          </cell>
          <cell r="D4748">
            <v>1</v>
          </cell>
        </row>
        <row r="4749">
          <cell r="A4749">
            <v>12029</v>
          </cell>
          <cell r="B4749" t="str">
            <v>Retiro planchas fibra mineral y colocación de planchas nuevas de fibra mineral 0,60x0,60m</v>
          </cell>
          <cell r="C4749" t="str">
            <v>m2</v>
          </cell>
          <cell r="D4749">
            <v>1</v>
          </cell>
          <cell r="E4749">
            <v>6.18</v>
          </cell>
        </row>
        <row r="4750">
          <cell r="A4750">
            <v>12030</v>
          </cell>
          <cell r="B4750" t="str">
            <v>Retiro, Recolocación y reposición de adoquín</v>
          </cell>
          <cell r="C4750" t="str">
            <v>m2</v>
          </cell>
          <cell r="D4750">
            <v>1</v>
          </cell>
          <cell r="E4750">
            <v>8.9600000000000009</v>
          </cell>
        </row>
        <row r="4751">
          <cell r="A4751">
            <v>12031</v>
          </cell>
          <cell r="B4751" t="str">
            <v>Retiro de puertas metálicas</v>
          </cell>
          <cell r="C4751" t="str">
            <v>m2</v>
          </cell>
          <cell r="D4751">
            <v>1</v>
          </cell>
          <cell r="E4751">
            <v>7.07</v>
          </cell>
        </row>
        <row r="4752">
          <cell r="A4752">
            <v>12032</v>
          </cell>
          <cell r="B4752" t="str">
            <v>Retiro  de Puertas de Madera</v>
          </cell>
          <cell r="C4752" t="str">
            <v>u</v>
          </cell>
          <cell r="D4752">
            <v>1</v>
          </cell>
          <cell r="E4752">
            <v>6.29</v>
          </cell>
        </row>
        <row r="4753">
          <cell r="A4753">
            <v>12033</v>
          </cell>
          <cell r="B4753" t="str">
            <v>Retiro  tubería existente de 2 a 4"</v>
          </cell>
          <cell r="C4753" t="str">
            <v>m</v>
          </cell>
          <cell r="D4753">
            <v>1</v>
          </cell>
          <cell r="E4753">
            <v>1.89</v>
          </cell>
        </row>
        <row r="4754">
          <cell r="A4754">
            <v>12034</v>
          </cell>
          <cell r="B4754" t="str">
            <v>Retiro de accesorios de baño (4u)</v>
          </cell>
          <cell r="C4754" t="str">
            <v>u</v>
          </cell>
          <cell r="D4754">
            <v>1</v>
          </cell>
          <cell r="E4754">
            <v>5.66</v>
          </cell>
        </row>
        <row r="4755">
          <cell r="A4755">
            <v>12035</v>
          </cell>
          <cell r="B4755" t="str">
            <v>Retiro de adoquín</v>
          </cell>
          <cell r="C4755" t="str">
            <v>m2</v>
          </cell>
          <cell r="D4755">
            <v>1</v>
          </cell>
          <cell r="E4755">
            <v>2.2599999999999998</v>
          </cell>
        </row>
        <row r="4756">
          <cell r="A4756">
            <v>12036</v>
          </cell>
          <cell r="B4756" t="str">
            <v>Retiro de baldosa o cerámica en piso</v>
          </cell>
          <cell r="C4756" t="str">
            <v>m2</v>
          </cell>
          <cell r="D4756">
            <v>1</v>
          </cell>
          <cell r="E4756">
            <v>3.77</v>
          </cell>
        </row>
        <row r="4757">
          <cell r="A4757">
            <v>12037</v>
          </cell>
          <cell r="B4757" t="str">
            <v>Retiro de barrederas de cerámica, porcelanato</v>
          </cell>
          <cell r="C4757" t="str">
            <v>m</v>
          </cell>
          <cell r="D4757">
            <v>1</v>
          </cell>
          <cell r="E4757">
            <v>1.1299999999999999</v>
          </cell>
        </row>
        <row r="4758">
          <cell r="A4758">
            <v>12038</v>
          </cell>
          <cell r="B4758" t="str">
            <v>Retiro de Barrederas de madera</v>
          </cell>
          <cell r="C4758" t="str">
            <v>m</v>
          </cell>
          <cell r="D4758">
            <v>1</v>
          </cell>
          <cell r="E4758">
            <v>0.87</v>
          </cell>
        </row>
        <row r="4759">
          <cell r="A4759">
            <v>12039</v>
          </cell>
          <cell r="B4759" t="str">
            <v>Retiro de piso flotante</v>
          </cell>
          <cell r="C4759" t="str">
            <v>m2</v>
          </cell>
          <cell r="D4759">
            <v>1</v>
          </cell>
          <cell r="E4759">
            <v>2.83</v>
          </cell>
        </row>
        <row r="4760">
          <cell r="A4760">
            <v>12040</v>
          </cell>
          <cell r="B4760" t="str">
            <v>Retiro de barrederas de vinil</v>
          </cell>
          <cell r="C4760" t="str">
            <v>m</v>
          </cell>
          <cell r="D4760">
            <v>1</v>
          </cell>
          <cell r="E4760">
            <v>1.1399999999999999</v>
          </cell>
        </row>
        <row r="4761">
          <cell r="A4761">
            <v>12041</v>
          </cell>
          <cell r="B4761" t="str">
            <v>Retiro de Cerraduras</v>
          </cell>
          <cell r="C4761" t="str">
            <v>u</v>
          </cell>
          <cell r="D4761">
            <v>1</v>
          </cell>
          <cell r="E4761">
            <v>1.48</v>
          </cell>
        </row>
        <row r="4762">
          <cell r="A4762">
            <v>12042</v>
          </cell>
          <cell r="B4762" t="str">
            <v>Retiro de cerramiento de malla incluye. Tuberías</v>
          </cell>
          <cell r="C4762" t="str">
            <v>m2</v>
          </cell>
          <cell r="D4762">
            <v>1</v>
          </cell>
          <cell r="E4762">
            <v>8.4</v>
          </cell>
        </row>
        <row r="4763">
          <cell r="A4763">
            <v>12043</v>
          </cell>
          <cell r="B4763" t="str">
            <v>Retiro de cerramiento tipo gallinero</v>
          </cell>
          <cell r="C4763" t="str">
            <v>m2</v>
          </cell>
          <cell r="D4763">
            <v>1</v>
          </cell>
          <cell r="E4763">
            <v>2.83</v>
          </cell>
        </row>
        <row r="4764">
          <cell r="A4764">
            <v>12044</v>
          </cell>
          <cell r="B4764" t="str">
            <v>Retiro de Cierra Puertas</v>
          </cell>
          <cell r="C4764" t="str">
            <v>u</v>
          </cell>
          <cell r="D4764">
            <v>1</v>
          </cell>
          <cell r="E4764">
            <v>1.48</v>
          </cell>
        </row>
        <row r="4765">
          <cell r="A4765">
            <v>12045</v>
          </cell>
          <cell r="B4765" t="str">
            <v>Retiro de Divisiones Modulares</v>
          </cell>
          <cell r="C4765" t="str">
            <v>m2</v>
          </cell>
          <cell r="D4765">
            <v>1</v>
          </cell>
          <cell r="E4765">
            <v>3.77</v>
          </cell>
        </row>
        <row r="4766">
          <cell r="A4766">
            <v>12046</v>
          </cell>
          <cell r="B4766" t="str">
            <v>Retiro de enlucido y pintura</v>
          </cell>
          <cell r="C4766" t="str">
            <v>m2</v>
          </cell>
          <cell r="D4766">
            <v>1</v>
          </cell>
          <cell r="E4766">
            <v>3.77</v>
          </cell>
        </row>
        <row r="4767">
          <cell r="A4767">
            <v>12047</v>
          </cell>
          <cell r="B4767" t="str">
            <v>Retiro de escalera metálica</v>
          </cell>
          <cell r="C4767" t="str">
            <v>m2</v>
          </cell>
          <cell r="D4767">
            <v>1</v>
          </cell>
          <cell r="E4767">
            <v>33.74</v>
          </cell>
        </row>
        <row r="4768">
          <cell r="A4768">
            <v>12048</v>
          </cell>
          <cell r="B4768" t="str">
            <v>Retiro de esquineros de aluminio</v>
          </cell>
          <cell r="C4768" t="str">
            <v>m</v>
          </cell>
          <cell r="D4768">
            <v>1</v>
          </cell>
          <cell r="E4768">
            <v>1.48</v>
          </cell>
        </row>
        <row r="4769">
          <cell r="A4769">
            <v>12049</v>
          </cell>
          <cell r="B4769" t="str">
            <v>Retiro de Granito en Escaleras</v>
          </cell>
          <cell r="C4769" t="str">
            <v>m2</v>
          </cell>
          <cell r="D4769">
            <v>1</v>
          </cell>
          <cell r="E4769">
            <v>3.77</v>
          </cell>
        </row>
        <row r="4770">
          <cell r="A4770">
            <v>12050</v>
          </cell>
          <cell r="B4770" t="str">
            <v>Retiro de herrería y cerrajería (inc. Puerta enrollable)</v>
          </cell>
          <cell r="C4770" t="str">
            <v>u</v>
          </cell>
          <cell r="D4770">
            <v>1</v>
          </cell>
          <cell r="E4770">
            <v>5.66</v>
          </cell>
        </row>
        <row r="4771">
          <cell r="A4771">
            <v>12051</v>
          </cell>
          <cell r="B4771" t="str">
            <v>Retiro de inodoros, urinarios  o lavamanos</v>
          </cell>
          <cell r="C4771" t="str">
            <v>u</v>
          </cell>
          <cell r="D4771">
            <v>1</v>
          </cell>
          <cell r="E4771">
            <v>4.72</v>
          </cell>
        </row>
        <row r="4772">
          <cell r="A4772">
            <v>12052</v>
          </cell>
          <cell r="B4772" t="str">
            <v>Retiro de lámparas</v>
          </cell>
          <cell r="C4772" t="str">
            <v>u</v>
          </cell>
          <cell r="D4772">
            <v>1</v>
          </cell>
          <cell r="E4772">
            <v>2.83</v>
          </cell>
        </row>
        <row r="4773">
          <cell r="A4773">
            <v>12053</v>
          </cell>
          <cell r="B4773" t="str">
            <v>Retiro de luminarias existentes (reflectores)</v>
          </cell>
          <cell r="C4773" t="str">
            <v>u</v>
          </cell>
          <cell r="D4773">
            <v>1</v>
          </cell>
          <cell r="E4773">
            <v>11.32</v>
          </cell>
        </row>
        <row r="4774">
          <cell r="A4774">
            <v>12054</v>
          </cell>
          <cell r="B4774" t="str">
            <v>Retiro de Mamparas de Aluminio</v>
          </cell>
          <cell r="C4774" t="str">
            <v>m2</v>
          </cell>
          <cell r="D4774">
            <v>1</v>
          </cell>
          <cell r="E4774">
            <v>3.77</v>
          </cell>
        </row>
        <row r="4775">
          <cell r="A4775">
            <v>12055</v>
          </cell>
          <cell r="B4775" t="str">
            <v>Retiro de puntos de iluminación</v>
          </cell>
          <cell r="C4775" t="str">
            <v>u</v>
          </cell>
          <cell r="D4775">
            <v>1</v>
          </cell>
          <cell r="E4775">
            <v>2.83</v>
          </cell>
        </row>
        <row r="4776">
          <cell r="A4776">
            <v>12056</v>
          </cell>
          <cell r="B4776" t="str">
            <v>Retiro de puntos de tomacorriente</v>
          </cell>
          <cell r="C4776" t="str">
            <v>u</v>
          </cell>
          <cell r="D4776">
            <v>1</v>
          </cell>
          <cell r="E4776">
            <v>2.83</v>
          </cell>
        </row>
        <row r="4777">
          <cell r="A4777">
            <v>12057</v>
          </cell>
          <cell r="B4777" t="str">
            <v>Retiro tubería existente del Sistema Contra Incendios</v>
          </cell>
          <cell r="C4777" t="str">
            <v>m</v>
          </cell>
          <cell r="D4777">
            <v>1</v>
          </cell>
          <cell r="E4777">
            <v>2.83</v>
          </cell>
        </row>
        <row r="4778">
          <cell r="A4778">
            <v>12058</v>
          </cell>
          <cell r="B4778" t="str">
            <v>Retiro de paneles modulares aluminio /melaminico</v>
          </cell>
          <cell r="C4778" t="str">
            <v>m2</v>
          </cell>
          <cell r="D4778">
            <v>1</v>
          </cell>
          <cell r="E4778">
            <v>5.66</v>
          </cell>
        </row>
        <row r="4779">
          <cell r="A4779">
            <v>12059</v>
          </cell>
          <cell r="B4779" t="str">
            <v>Retiro de Persianas Existentes</v>
          </cell>
          <cell r="C4779" t="str">
            <v>m2</v>
          </cell>
          <cell r="D4779">
            <v>1</v>
          </cell>
          <cell r="E4779">
            <v>2.83</v>
          </cell>
        </row>
        <row r="4780">
          <cell r="A4780">
            <v>12060</v>
          </cell>
          <cell r="B4780" t="str">
            <v>Retiro de Piezas Eléctricas Inc. tubería y cables</v>
          </cell>
          <cell r="C4780" t="str">
            <v>u</v>
          </cell>
          <cell r="D4780">
            <v>1</v>
          </cell>
          <cell r="E4780">
            <v>5.66</v>
          </cell>
        </row>
        <row r="4781">
          <cell r="A4781">
            <v>12061</v>
          </cell>
          <cell r="B4781" t="str">
            <v>Retiro de Puertas  Aluminio</v>
          </cell>
          <cell r="C4781" t="str">
            <v>u</v>
          </cell>
          <cell r="D4781">
            <v>1</v>
          </cell>
          <cell r="E4781">
            <v>11.32</v>
          </cell>
        </row>
        <row r="4782">
          <cell r="A4782">
            <v>12062</v>
          </cell>
          <cell r="B4782" t="str">
            <v>Retiro de puertas plegables</v>
          </cell>
          <cell r="C4782" t="str">
            <v>u</v>
          </cell>
          <cell r="D4782">
            <v>1</v>
          </cell>
          <cell r="E4782">
            <v>11.32</v>
          </cell>
        </row>
        <row r="4783">
          <cell r="A4783">
            <v>12063</v>
          </cell>
          <cell r="B4783" t="str">
            <v>Retiro de ventanas de aluminio y vidrio</v>
          </cell>
          <cell r="C4783" t="str">
            <v>m2</v>
          </cell>
          <cell r="D4783">
            <v>1</v>
          </cell>
          <cell r="E4783">
            <v>4.72</v>
          </cell>
        </row>
        <row r="4784">
          <cell r="A4784">
            <v>12064</v>
          </cell>
          <cell r="B4784" t="str">
            <v>Retiro de Puertas de aluminio y vidrio</v>
          </cell>
          <cell r="C4784" t="str">
            <v>u</v>
          </cell>
          <cell r="D4784">
            <v>1</v>
          </cell>
          <cell r="E4784">
            <v>14.15</v>
          </cell>
        </row>
        <row r="4785">
          <cell r="A4785">
            <v>12065</v>
          </cell>
          <cell r="B4785" t="str">
            <v>Retiro de puertas y ventanas de hierro</v>
          </cell>
          <cell r="C4785" t="str">
            <v>m2</v>
          </cell>
          <cell r="D4785">
            <v>1</v>
          </cell>
          <cell r="E4785">
            <v>7.07</v>
          </cell>
        </row>
        <row r="4786">
          <cell r="A4786">
            <v>12066</v>
          </cell>
          <cell r="B4786" t="str">
            <v>Retiro de puertas y ventanas de madera</v>
          </cell>
          <cell r="C4786" t="str">
            <v>m2</v>
          </cell>
          <cell r="D4786">
            <v>1</v>
          </cell>
          <cell r="E4786">
            <v>6.29</v>
          </cell>
        </row>
        <row r="4787">
          <cell r="A4787">
            <v>12067</v>
          </cell>
          <cell r="B4787" t="str">
            <v>Retiro de Rejas en Fachadas</v>
          </cell>
          <cell r="C4787" t="str">
            <v>m2</v>
          </cell>
          <cell r="D4787">
            <v>1</v>
          </cell>
          <cell r="E4787">
            <v>5.66</v>
          </cell>
        </row>
        <row r="4788">
          <cell r="A4788">
            <v>12068</v>
          </cell>
          <cell r="B4788" t="str">
            <v>Retiro de rejillas de hierro de piso (EXTERIOR)</v>
          </cell>
          <cell r="C4788" t="str">
            <v>m</v>
          </cell>
          <cell r="D4788">
            <v>1</v>
          </cell>
          <cell r="E4788">
            <v>1.85</v>
          </cell>
        </row>
        <row r="4789">
          <cell r="A4789">
            <v>12069</v>
          </cell>
          <cell r="B4789" t="str">
            <v>Retiro de Tableros de breakers</v>
          </cell>
          <cell r="C4789" t="str">
            <v>u</v>
          </cell>
          <cell r="D4789">
            <v>1</v>
          </cell>
          <cell r="E4789">
            <v>5.66</v>
          </cell>
        </row>
        <row r="4790">
          <cell r="A4790">
            <v>12070</v>
          </cell>
          <cell r="B4790" t="str">
            <v>Retiro de tapas de caja de revisión</v>
          </cell>
          <cell r="C4790" t="str">
            <v>u</v>
          </cell>
          <cell r="D4790">
            <v>1</v>
          </cell>
          <cell r="E4790">
            <v>1.48</v>
          </cell>
        </row>
        <row r="4791">
          <cell r="A4791">
            <v>12071</v>
          </cell>
          <cell r="B4791" t="str">
            <v>Retiro de Topa Camillas</v>
          </cell>
          <cell r="C4791" t="str">
            <v>u</v>
          </cell>
          <cell r="D4791">
            <v>1</v>
          </cell>
          <cell r="E4791">
            <v>1.48</v>
          </cell>
        </row>
        <row r="4792">
          <cell r="A4792">
            <v>12072</v>
          </cell>
          <cell r="B4792" t="str">
            <v>Retiro de vinyl</v>
          </cell>
          <cell r="C4792" t="str">
            <v>m2</v>
          </cell>
          <cell r="D4792">
            <v>1</v>
          </cell>
          <cell r="E4792">
            <v>3.77</v>
          </cell>
        </row>
        <row r="4793">
          <cell r="A4793">
            <v>12073</v>
          </cell>
          <cell r="B4793" t="str">
            <v>Retiro tubería existente de  1 1/2"</v>
          </cell>
          <cell r="C4793" t="str">
            <v>m</v>
          </cell>
          <cell r="D4793">
            <v>1</v>
          </cell>
          <cell r="E4793">
            <v>1.41</v>
          </cell>
        </row>
        <row r="4794">
          <cell r="A4794">
            <v>12074</v>
          </cell>
          <cell r="B4794" t="str">
            <v>Retiro tubería existente de 2 1/2"</v>
          </cell>
          <cell r="C4794" t="str">
            <v>m</v>
          </cell>
          <cell r="D4794">
            <v>1</v>
          </cell>
          <cell r="E4794">
            <v>1.62</v>
          </cell>
        </row>
        <row r="4795">
          <cell r="A4795">
            <v>12075</v>
          </cell>
          <cell r="B4795" t="str">
            <v>Retiro tubería existente de 1"</v>
          </cell>
          <cell r="C4795" t="str">
            <v>m</v>
          </cell>
          <cell r="D4795">
            <v>1</v>
          </cell>
          <cell r="E4795">
            <v>1.1299999999999999</v>
          </cell>
        </row>
        <row r="4796">
          <cell r="A4796">
            <v>12076</v>
          </cell>
          <cell r="B4796" t="str">
            <v>Retiro tubería existente de 6"</v>
          </cell>
          <cell r="C4796" t="str">
            <v>m</v>
          </cell>
          <cell r="D4796">
            <v>1</v>
          </cell>
          <cell r="E4796">
            <v>1.1299999999999999</v>
          </cell>
        </row>
        <row r="4797">
          <cell r="A4797">
            <v>12077</v>
          </cell>
          <cell r="B4797" t="str">
            <v>Retiro Tuberías Agua Servidas 110 - 160 mm</v>
          </cell>
          <cell r="C4797" t="str">
            <v>m</v>
          </cell>
          <cell r="D4797">
            <v>1</v>
          </cell>
          <cell r="E4797">
            <v>1.1299999999999999</v>
          </cell>
        </row>
        <row r="4798">
          <cell r="A4798">
            <v>12078</v>
          </cell>
          <cell r="B4798" t="str">
            <v>Retiro Tuberías Agua Servidas 200 mm o mas.</v>
          </cell>
          <cell r="C4798" t="str">
            <v>m</v>
          </cell>
          <cell r="D4798">
            <v>1</v>
          </cell>
          <cell r="E4798">
            <v>1.41</v>
          </cell>
        </row>
        <row r="4799">
          <cell r="A4799">
            <v>12079</v>
          </cell>
          <cell r="B4799" t="str">
            <v>Retiro Tuberías Agua Servidas 50-75 mm</v>
          </cell>
          <cell r="C4799" t="str">
            <v>m</v>
          </cell>
          <cell r="D4799">
            <v>1</v>
          </cell>
          <cell r="E4799">
            <v>0.87</v>
          </cell>
        </row>
        <row r="4800">
          <cell r="A4800">
            <v>12080</v>
          </cell>
          <cell r="B4800" t="str">
            <v>Retiro de casetones de madera</v>
          </cell>
          <cell r="C4800" t="str">
            <v>m</v>
          </cell>
          <cell r="D4800">
            <v>1</v>
          </cell>
          <cell r="E4800">
            <v>1.03</v>
          </cell>
        </row>
        <row r="4801">
          <cell r="A4801">
            <v>12081</v>
          </cell>
          <cell r="B4801" t="str">
            <v>Retiro de cielo raso de gypsum</v>
          </cell>
          <cell r="C4801" t="str">
            <v>m2</v>
          </cell>
          <cell r="D4801">
            <v>1</v>
          </cell>
          <cell r="E4801">
            <v>4.47</v>
          </cell>
        </row>
        <row r="4802">
          <cell r="A4802">
            <v>12082</v>
          </cell>
          <cell r="B4802" t="str">
            <v>Retiro de grifería de duchas</v>
          </cell>
          <cell r="C4802" t="str">
            <v>u</v>
          </cell>
          <cell r="D4802">
            <v>1</v>
          </cell>
          <cell r="E4802">
            <v>5.38</v>
          </cell>
        </row>
        <row r="4803">
          <cell r="A4803">
            <v>12083</v>
          </cell>
          <cell r="B4803" t="str">
            <v>Retiro de puertas metálicas emplomadas</v>
          </cell>
          <cell r="C4803" t="str">
            <v>m2</v>
          </cell>
          <cell r="D4803">
            <v>1</v>
          </cell>
          <cell r="E4803">
            <v>45.71</v>
          </cell>
        </row>
        <row r="4804">
          <cell r="A4804">
            <v>12084</v>
          </cell>
          <cell r="B4804" t="str">
            <v>Rotura de pavimento rígido</v>
          </cell>
          <cell r="C4804" t="str">
            <v>m2</v>
          </cell>
          <cell r="D4804">
            <v>1</v>
          </cell>
          <cell r="E4804">
            <v>7.7</v>
          </cell>
        </row>
        <row r="4805">
          <cell r="A4805">
            <v>12085</v>
          </cell>
          <cell r="B4805" t="str">
            <v>Rotura de piso o acera</v>
          </cell>
          <cell r="C4805" t="str">
            <v>m2</v>
          </cell>
          <cell r="D4805">
            <v>1</v>
          </cell>
          <cell r="E4805">
            <v>5.66</v>
          </cell>
        </row>
        <row r="4806">
          <cell r="A4806">
            <v>12086</v>
          </cell>
          <cell r="B4806" t="str">
            <v>Retiro de transformador convencional de cámara 400KV</v>
          </cell>
          <cell r="C4806" t="str">
            <v>u</v>
          </cell>
          <cell r="D4806">
            <v>1</v>
          </cell>
          <cell r="E4806">
            <v>178.25</v>
          </cell>
        </row>
        <row r="4807">
          <cell r="A4807">
            <v>12087</v>
          </cell>
          <cell r="B4807" t="str">
            <v>Sello de junta de construcción</v>
          </cell>
          <cell r="C4807" t="str">
            <v>m</v>
          </cell>
          <cell r="D4807">
            <v>1</v>
          </cell>
          <cell r="E4807">
            <v>1.91</v>
          </cell>
        </row>
        <row r="4808">
          <cell r="A4808">
            <v>12088</v>
          </cell>
          <cell r="B4808" t="str">
            <v>Retiro de generador 450KV</v>
          </cell>
          <cell r="C4808" t="str">
            <v>u</v>
          </cell>
          <cell r="D4808">
            <v>1</v>
          </cell>
          <cell r="E4808">
            <v>205.03</v>
          </cell>
        </row>
        <row r="4809">
          <cell r="A4809">
            <v>12089</v>
          </cell>
          <cell r="B4809" t="str">
            <v>Retiro de malla de cerramiento</v>
          </cell>
          <cell r="C4809" t="str">
            <v>m</v>
          </cell>
          <cell r="D4809">
            <v>1</v>
          </cell>
          <cell r="E4809">
            <v>2.2599999999999998</v>
          </cell>
        </row>
        <row r="4810">
          <cell r="A4810">
            <v>12090</v>
          </cell>
          <cell r="B4810" t="str">
            <v xml:space="preserve">Reparación de cerramiento de malla </v>
          </cell>
          <cell r="C4810" t="str">
            <v>m</v>
          </cell>
          <cell r="D4810">
            <v>1</v>
          </cell>
          <cell r="E4810">
            <v>34.94</v>
          </cell>
        </row>
        <row r="4811">
          <cell r="A4811">
            <v>12091</v>
          </cell>
          <cell r="B4811" t="str">
            <v>Retiro de empedrado y reempedrado</v>
          </cell>
          <cell r="C4811" t="str">
            <v>m2</v>
          </cell>
          <cell r="D4811">
            <v>1</v>
          </cell>
          <cell r="E4811">
            <v>4.54</v>
          </cell>
        </row>
        <row r="4812">
          <cell r="A4812">
            <v>12092</v>
          </cell>
          <cell r="B4812" t="str">
            <v>Retiro de alimentador ST-UPS3 3x10+1x12N+1x12T  THHN</v>
          </cell>
          <cell r="C4812" t="str">
            <v>m</v>
          </cell>
          <cell r="D4812">
            <v>1</v>
          </cell>
          <cell r="E4812">
            <v>0.6</v>
          </cell>
        </row>
        <row r="4813">
          <cell r="A4813">
            <v>12093</v>
          </cell>
          <cell r="B4813" t="str">
            <v>Retiro ce cable UTP CAT 5E</v>
          </cell>
          <cell r="C4813" t="str">
            <v>m</v>
          </cell>
          <cell r="D4813">
            <v>1</v>
          </cell>
          <cell r="E4813">
            <v>0.54</v>
          </cell>
        </row>
        <row r="4814">
          <cell r="A4814">
            <v>12094</v>
          </cell>
          <cell r="B4814" t="str">
            <v>Desmontaje de postes electricos  de hormigon y cableado. (incly. Equipos elect.)</v>
          </cell>
          <cell r="C4814" t="str">
            <v>u</v>
          </cell>
          <cell r="D4814">
            <v>1</v>
          </cell>
          <cell r="E4814">
            <v>61.43</v>
          </cell>
        </row>
        <row r="4815">
          <cell r="A4815">
            <v>12095</v>
          </cell>
          <cell r="B4815" t="str">
            <v>Rotura de hormigón</v>
          </cell>
          <cell r="C4815" t="str">
            <v>m3</v>
          </cell>
          <cell r="D4815">
            <v>1</v>
          </cell>
          <cell r="E4815">
            <v>69.34</v>
          </cell>
        </row>
        <row r="4816">
          <cell r="A4816">
            <v>12096</v>
          </cell>
          <cell r="B4816" t="str">
            <v>Retiro de escombros</v>
          </cell>
          <cell r="C4816" t="str">
            <v>m3</v>
          </cell>
          <cell r="D4816">
            <v>1</v>
          </cell>
          <cell r="E4816">
            <v>8.7899999999999991</v>
          </cell>
        </row>
        <row r="4817">
          <cell r="A4817">
            <v>12097</v>
          </cell>
          <cell r="B4817" t="str">
            <v>Desmontaje de paneles existentes</v>
          </cell>
          <cell r="C4817" t="str">
            <v>m2</v>
          </cell>
          <cell r="D4817">
            <v>1</v>
          </cell>
          <cell r="E4817">
            <v>3.66</v>
          </cell>
        </row>
        <row r="4818">
          <cell r="A4818">
            <v>12098</v>
          </cell>
          <cell r="B4818" t="str">
            <v>Cerramiento metalico</v>
          </cell>
          <cell r="C4818" t="str">
            <v>m2</v>
          </cell>
          <cell r="D4818">
            <v>1</v>
          </cell>
          <cell r="E4818">
            <v>47.41</v>
          </cell>
        </row>
        <row r="4819">
          <cell r="A4819">
            <v>12099</v>
          </cell>
          <cell r="B4819" t="str">
            <v>Retiro de vigas y travesaños de madera</v>
          </cell>
          <cell r="C4819" t="str">
            <v>m</v>
          </cell>
          <cell r="D4819">
            <v>1</v>
          </cell>
          <cell r="E4819">
            <v>2.76</v>
          </cell>
        </row>
        <row r="4820">
          <cell r="A4820">
            <v>12100</v>
          </cell>
          <cell r="B4820" t="str">
            <v>Retiro de escalera de madera</v>
          </cell>
          <cell r="C4820" t="str">
            <v>m</v>
          </cell>
          <cell r="D4820">
            <v>1</v>
          </cell>
          <cell r="E4820">
            <v>27.01</v>
          </cell>
        </row>
        <row r="4821">
          <cell r="A4821">
            <v>12101</v>
          </cell>
          <cell r="B4821" t="str">
            <v>Retiro de planchas triplex de paredes interiores y tumbados</v>
          </cell>
          <cell r="C4821" t="str">
            <v>m2</v>
          </cell>
          <cell r="D4821">
            <v>1</v>
          </cell>
          <cell r="E4821">
            <v>3.06</v>
          </cell>
        </row>
        <row r="4822">
          <cell r="A4822">
            <v>12102</v>
          </cell>
          <cell r="B4822" t="str">
            <v>Retiro de duelas de piso</v>
          </cell>
          <cell r="C4822" t="str">
            <v>m2</v>
          </cell>
          <cell r="D4822">
            <v>1</v>
          </cell>
          <cell r="E4822">
            <v>4.55</v>
          </cell>
        </row>
        <row r="4823">
          <cell r="A4823">
            <v>12103</v>
          </cell>
          <cell r="B4823" t="str">
            <v>Retiro de muebles de cocina</v>
          </cell>
          <cell r="C4823" t="str">
            <v>m</v>
          </cell>
          <cell r="D4823">
            <v>1</v>
          </cell>
          <cell r="E4823">
            <v>10.84</v>
          </cell>
        </row>
        <row r="4824">
          <cell r="A4824">
            <v>12104</v>
          </cell>
          <cell r="B4824" t="str">
            <v>Derrocamiento de chimenea</v>
          </cell>
          <cell r="C4824" t="str">
            <v>m3</v>
          </cell>
          <cell r="D4824">
            <v>1</v>
          </cell>
          <cell r="E4824">
            <v>110.93</v>
          </cell>
        </row>
        <row r="4825">
          <cell r="A4825">
            <v>12105</v>
          </cell>
          <cell r="B4825" t="str">
            <v>Preservacion de madera por impregnacion (brocha)</v>
          </cell>
          <cell r="C4825" t="str">
            <v>m2</v>
          </cell>
          <cell r="D4825">
            <v>1</v>
          </cell>
          <cell r="E4825">
            <v>4.43</v>
          </cell>
        </row>
        <row r="4826">
          <cell r="A4826">
            <v>12106</v>
          </cell>
          <cell r="B4826" t="str">
            <v>Rotura y reposicion de pavimento asfaltico</v>
          </cell>
          <cell r="C4826" t="str">
            <v>m2</v>
          </cell>
          <cell r="D4826">
            <v>1</v>
          </cell>
          <cell r="E4826">
            <v>21.93</v>
          </cell>
        </row>
        <row r="4827">
          <cell r="A4827">
            <v>12107</v>
          </cell>
          <cell r="B4827" t="str">
            <v>Retiro de tuberias de PVC 1/2" a 1" de tumbados</v>
          </cell>
          <cell r="C4827" t="str">
            <v>m</v>
          </cell>
          <cell r="D4827">
            <v>1</v>
          </cell>
          <cell r="E4827">
            <v>0.56000000000000005</v>
          </cell>
        </row>
        <row r="4828">
          <cell r="A4828">
            <v>12108</v>
          </cell>
          <cell r="B4828" t="str">
            <v>Reubicacion de postes de alumbrado</v>
          </cell>
          <cell r="C4828" t="str">
            <v>u</v>
          </cell>
          <cell r="D4828">
            <v>1</v>
          </cell>
          <cell r="E4828">
            <v>138.71</v>
          </cell>
        </row>
        <row r="4829">
          <cell r="A4829">
            <v>12109</v>
          </cell>
          <cell r="B4829" t="str">
            <v>Desmontaje de tomas de gases existentes en paredes</v>
          </cell>
          <cell r="C4829" t="str">
            <v>u</v>
          </cell>
          <cell r="D4829">
            <v>1</v>
          </cell>
          <cell r="E4829">
            <v>13.39</v>
          </cell>
        </row>
        <row r="4830">
          <cell r="A4830">
            <v>12110</v>
          </cell>
          <cell r="B4830" t="str">
            <v>Derrocamiento de bancas de hormigon armado</v>
          </cell>
          <cell r="C4830" t="str">
            <v>m</v>
          </cell>
          <cell r="D4830">
            <v>1</v>
          </cell>
          <cell r="E4830">
            <v>10.42</v>
          </cell>
        </row>
        <row r="4831">
          <cell r="A4831">
            <v>12111</v>
          </cell>
          <cell r="B4831" t="str">
            <v>Reposicion de pavimento rigido de E=20cm</v>
          </cell>
          <cell r="C4831" t="str">
            <v>m2</v>
          </cell>
          <cell r="D4831">
            <v>1</v>
          </cell>
          <cell r="E4831">
            <v>19.21</v>
          </cell>
        </row>
        <row r="4832">
          <cell r="A4832">
            <v>12112</v>
          </cell>
          <cell r="B4832" t="str">
            <v>Reposicion de pavimento rigido en acera E=10cm</v>
          </cell>
          <cell r="C4832" t="str">
            <v>m2</v>
          </cell>
          <cell r="D4832">
            <v>1</v>
          </cell>
          <cell r="E4832">
            <v>14.94</v>
          </cell>
        </row>
        <row r="4833">
          <cell r="A4833">
            <v>12113</v>
          </cell>
          <cell r="B4833" t="str">
            <v>Rotura de pozos sanitarios de hormigon</v>
          </cell>
          <cell r="C4833" t="str">
            <v>u</v>
          </cell>
          <cell r="D4833">
            <v>1</v>
          </cell>
          <cell r="E4833">
            <v>28.19</v>
          </cell>
        </row>
        <row r="4834">
          <cell r="A4834">
            <v>12114</v>
          </cell>
          <cell r="B4834" t="str">
            <v>Derrocamiento de hormigones</v>
          </cell>
          <cell r="C4834" t="str">
            <v>m3</v>
          </cell>
          <cell r="D4834">
            <v>1</v>
          </cell>
          <cell r="E4834">
            <v>63.18</v>
          </cell>
        </row>
        <row r="4835">
          <cell r="A4835">
            <v>12115</v>
          </cell>
          <cell r="B4835" t="str">
            <v>Cerramiento metalico H=1,5M  L=2,0m</v>
          </cell>
          <cell r="C4835" t="str">
            <v>u</v>
          </cell>
          <cell r="D4835">
            <v>1</v>
          </cell>
          <cell r="E4835">
            <v>180.18</v>
          </cell>
        </row>
        <row r="4836">
          <cell r="A4836">
            <v>12116</v>
          </cell>
          <cell r="B4836" t="str">
            <v>Reparacion y montaje campana extractora de acero inoxidable</v>
          </cell>
          <cell r="C4836" t="str">
            <v>u</v>
          </cell>
          <cell r="D4836">
            <v>1</v>
          </cell>
          <cell r="E4836">
            <v>530.30999999999995</v>
          </cell>
        </row>
        <row r="4837">
          <cell r="A4837">
            <v>12117</v>
          </cell>
          <cell r="B4837" t="str">
            <v>Desmontaje de campana exterior exterior cocina y ductos</v>
          </cell>
          <cell r="C4837" t="str">
            <v>u</v>
          </cell>
          <cell r="D4837">
            <v>1</v>
          </cell>
          <cell r="E4837">
            <v>178.6</v>
          </cell>
        </row>
        <row r="4838">
          <cell r="A4838">
            <v>12118</v>
          </cell>
          <cell r="B4838" t="str">
            <v xml:space="preserve">Desmontaje de cubierta metálica </v>
          </cell>
          <cell r="C4838" t="str">
            <v>m2</v>
          </cell>
          <cell r="D4838">
            <v>1</v>
          </cell>
          <cell r="E4838">
            <v>3.25</v>
          </cell>
        </row>
        <row r="4839">
          <cell r="A4839">
            <v>12119</v>
          </cell>
          <cell r="B4839" t="str">
            <v>Desmontaje de bajante 4"</v>
          </cell>
          <cell r="C4839" t="str">
            <v>m</v>
          </cell>
          <cell r="D4839">
            <v>1</v>
          </cell>
          <cell r="E4839">
            <v>1.49</v>
          </cell>
        </row>
        <row r="4840">
          <cell r="A4840">
            <v>12120</v>
          </cell>
          <cell r="B4840" t="str">
            <v>Retiro de muebles empotrados</v>
          </cell>
          <cell r="C4840" t="str">
            <v>u</v>
          </cell>
          <cell r="D4840">
            <v>1</v>
          </cell>
          <cell r="E4840">
            <v>10.42</v>
          </cell>
        </row>
        <row r="4841">
          <cell r="A4841">
            <v>12121</v>
          </cell>
          <cell r="B4841" t="str">
            <v>Desmontaje de equipo de fisiatría</v>
          </cell>
          <cell r="C4841" t="str">
            <v>u</v>
          </cell>
          <cell r="D4841">
            <v>1</v>
          </cell>
          <cell r="E4841">
            <v>172.86</v>
          </cell>
        </row>
        <row r="4842">
          <cell r="A4842">
            <v>12122</v>
          </cell>
          <cell r="B4842" t="str">
            <v>Retiro de quiebrasoles</v>
          </cell>
          <cell r="C4842" t="str">
            <v>m2</v>
          </cell>
          <cell r="D4842">
            <v>1</v>
          </cell>
          <cell r="E4842">
            <v>3.85</v>
          </cell>
        </row>
        <row r="4843">
          <cell r="A4843">
            <v>12123</v>
          </cell>
          <cell r="B4843" t="str">
            <v xml:space="preserve">Picado de mampostería </v>
          </cell>
          <cell r="C4843" t="str">
            <v>m2</v>
          </cell>
          <cell r="D4843">
            <v>1</v>
          </cell>
          <cell r="E4843">
            <v>1.89</v>
          </cell>
        </row>
        <row r="4844">
          <cell r="A4844">
            <v>12124</v>
          </cell>
          <cell r="B4844" t="str">
            <v>Derrocamiento de estructuras de caña y madera</v>
          </cell>
          <cell r="C4844" t="str">
            <v>m2</v>
          </cell>
          <cell r="D4844">
            <v>1</v>
          </cell>
          <cell r="E4844">
            <v>2.78</v>
          </cell>
        </row>
        <row r="4845">
          <cell r="A4845">
            <v>12125</v>
          </cell>
          <cell r="B4845" t="str">
            <v>Rehubicación de tubería de PVC 75 mm</v>
          </cell>
          <cell r="C4845" t="str">
            <v>m</v>
          </cell>
          <cell r="D4845">
            <v>1</v>
          </cell>
          <cell r="E4845">
            <v>2.09</v>
          </cell>
        </row>
        <row r="4846">
          <cell r="A4846">
            <v>12126</v>
          </cell>
          <cell r="B4846" t="str">
            <v>Derrocamiento de muro de hormigón ciclópeo</v>
          </cell>
          <cell r="C4846" t="str">
            <v>m3</v>
          </cell>
          <cell r="D4846">
            <v>1</v>
          </cell>
          <cell r="E4846">
            <v>7.42</v>
          </cell>
        </row>
        <row r="4847">
          <cell r="A4847">
            <v>12127</v>
          </cell>
          <cell r="B4847" t="str">
            <v xml:space="preserve">Rotura de contrapiso </v>
          </cell>
          <cell r="C4847" t="str">
            <v>m2</v>
          </cell>
          <cell r="D4847">
            <v>1</v>
          </cell>
          <cell r="E4847">
            <v>5.57</v>
          </cell>
        </row>
        <row r="4848">
          <cell r="A4848">
            <v>12128</v>
          </cell>
          <cell r="B4848" t="str">
            <v>Derrocamiento de hormigones incluye desalojo</v>
          </cell>
          <cell r="C4848" t="str">
            <v>m3</v>
          </cell>
          <cell r="D4848">
            <v>1</v>
          </cell>
          <cell r="E4848">
            <v>83.78</v>
          </cell>
        </row>
        <row r="4849">
          <cell r="A4849">
            <v>12129</v>
          </cell>
        </row>
        <row r="4850">
          <cell r="A4850">
            <v>12130</v>
          </cell>
        </row>
        <row r="4851">
          <cell r="A4851">
            <v>12131</v>
          </cell>
        </row>
        <row r="4864">
          <cell r="B4864" t="str">
            <v>VARIOS</v>
          </cell>
        </row>
        <row r="4865">
          <cell r="A4865">
            <v>13000</v>
          </cell>
          <cell r="B4865" t="str">
            <v>Accesorios equipo de bombeo</v>
          </cell>
          <cell r="C4865" t="str">
            <v>u</v>
          </cell>
          <cell r="D4865">
            <v>1</v>
          </cell>
        </row>
        <row r="4866">
          <cell r="A4866">
            <v>13001</v>
          </cell>
          <cell r="B4866" t="str">
            <v>Baterías sanitarias  (3 JUEGOS)</v>
          </cell>
          <cell r="C4866" t="str">
            <v>u</v>
          </cell>
          <cell r="D4866">
            <v>1</v>
          </cell>
        </row>
        <row r="4867">
          <cell r="A4867">
            <v>13002</v>
          </cell>
          <cell r="B4867" t="str">
            <v>Bombeo de cámaras</v>
          </cell>
          <cell r="D4867">
            <v>1</v>
          </cell>
        </row>
        <row r="4868">
          <cell r="A4868">
            <v>13003</v>
          </cell>
          <cell r="B4868" t="str">
            <v>Botiquín primeros auxilios</v>
          </cell>
          <cell r="C4868" t="str">
            <v>u</v>
          </cell>
          <cell r="D4868">
            <v>1</v>
          </cell>
        </row>
        <row r="4869">
          <cell r="A4869">
            <v>13004</v>
          </cell>
          <cell r="B4869" t="str">
            <v>Candado de seguridad 110-60</v>
          </cell>
          <cell r="C4869" t="str">
            <v>u</v>
          </cell>
          <cell r="D4869">
            <v>1</v>
          </cell>
          <cell r="E4869">
            <v>14.55</v>
          </cell>
        </row>
        <row r="4870">
          <cell r="A4870">
            <v>13005</v>
          </cell>
          <cell r="B4870" t="str">
            <v>Fumigación eliminación de vectores, roedores e insectos</v>
          </cell>
          <cell r="C4870" t="str">
            <v>m2</v>
          </cell>
          <cell r="D4870">
            <v>1</v>
          </cell>
        </row>
        <row r="4871">
          <cell r="A4871">
            <v>13006</v>
          </cell>
          <cell r="B4871" t="str">
            <v xml:space="preserve">Empedrado </v>
          </cell>
          <cell r="C4871" t="str">
            <v>m2</v>
          </cell>
          <cell r="D4871">
            <v>1</v>
          </cell>
          <cell r="E4871">
            <v>5.18</v>
          </cell>
        </row>
        <row r="4872">
          <cell r="A4872">
            <v>13007</v>
          </cell>
          <cell r="B4872" t="str">
            <v>Letrero de señalización 1,20x0,40m planta baja y planta alta</v>
          </cell>
          <cell r="C4872" t="str">
            <v>u</v>
          </cell>
          <cell r="D4872">
            <v>1</v>
          </cell>
          <cell r="E4872">
            <v>211.33</v>
          </cell>
        </row>
        <row r="4873">
          <cell r="A4873">
            <v>13008</v>
          </cell>
          <cell r="B4873" t="str">
            <v>Letrero luminoso con leyenda  "SALIDA"</v>
          </cell>
          <cell r="C4873" t="str">
            <v>u</v>
          </cell>
          <cell r="D4873">
            <v>1</v>
          </cell>
          <cell r="E4873">
            <v>61.49</v>
          </cell>
        </row>
        <row r="4874">
          <cell r="A4874">
            <v>13009</v>
          </cell>
          <cell r="B4874" t="str">
            <v>Mantenimiento reservorio AAPP existente</v>
          </cell>
          <cell r="C4874" t="str">
            <v>m2</v>
          </cell>
          <cell r="D4874">
            <v>1</v>
          </cell>
          <cell r="E4874">
            <v>16.63</v>
          </cell>
        </row>
        <row r="4875">
          <cell r="A4875">
            <v>13010</v>
          </cell>
          <cell r="B4875" t="str">
            <v>Perforación de orificios 2" para vasos comunicantes (HILTI)</v>
          </cell>
          <cell r="C4875" t="str">
            <v>u</v>
          </cell>
          <cell r="D4875">
            <v>1</v>
          </cell>
        </row>
        <row r="4876">
          <cell r="A4876">
            <v>13011</v>
          </cell>
          <cell r="B4876" t="str">
            <v>Sujeciones galvanizadas de tuberías  AASS Y AAPP</v>
          </cell>
          <cell r="C4876" t="str">
            <v>u</v>
          </cell>
          <cell r="D4876">
            <v>1</v>
          </cell>
        </row>
        <row r="4877">
          <cell r="A4877">
            <v>13012</v>
          </cell>
          <cell r="B4877" t="str">
            <v>Soporte de pared</v>
          </cell>
          <cell r="C4877" t="str">
            <v>u</v>
          </cell>
          <cell r="D4877">
            <v>1</v>
          </cell>
          <cell r="E4877">
            <v>14.01</v>
          </cell>
        </row>
        <row r="4878">
          <cell r="A4878">
            <v>13013</v>
          </cell>
          <cell r="B4878" t="str">
            <v xml:space="preserve">Soportes de tuberías </v>
          </cell>
          <cell r="C4878" t="str">
            <v>u</v>
          </cell>
          <cell r="D4878">
            <v>1</v>
          </cell>
          <cell r="E4878">
            <v>14.01</v>
          </cell>
        </row>
        <row r="4879">
          <cell r="A4879">
            <v>13014</v>
          </cell>
          <cell r="B4879" t="str">
            <v>Sellado con tol entre cubierta tramo vertical y curvo</v>
          </cell>
          <cell r="C4879" t="str">
            <v xml:space="preserve">m </v>
          </cell>
          <cell r="D4879">
            <v>1</v>
          </cell>
          <cell r="E4879">
            <v>19.47</v>
          </cell>
        </row>
        <row r="4880">
          <cell r="A4880">
            <v>13015</v>
          </cell>
          <cell r="B4880" t="str">
            <v>Soldadura de costuras de canal existente</v>
          </cell>
          <cell r="C4880" t="str">
            <v>u</v>
          </cell>
          <cell r="D4880">
            <v>1</v>
          </cell>
          <cell r="E4880">
            <v>16.989999999999998</v>
          </cell>
        </row>
        <row r="4881">
          <cell r="A4881">
            <v>13016</v>
          </cell>
          <cell r="B4881" t="str">
            <v>Suministro y tendido de conductor #6 TTU 7 hilos</v>
          </cell>
          <cell r="C4881" t="str">
            <v>m</v>
          </cell>
          <cell r="D4881">
            <v>1</v>
          </cell>
          <cell r="E4881">
            <v>3.62</v>
          </cell>
        </row>
        <row r="4882">
          <cell r="A4882">
            <v>13017</v>
          </cell>
          <cell r="B4882" t="str">
            <v>Trabajos complementarios para instalación de transformador</v>
          </cell>
          <cell r="C4882" t="str">
            <v>u</v>
          </cell>
          <cell r="D4882">
            <v>1</v>
          </cell>
          <cell r="E4882">
            <v>162.93</v>
          </cell>
        </row>
        <row r="4883">
          <cell r="A4883">
            <v>13018</v>
          </cell>
          <cell r="B4883" t="str">
            <v>Pizarrón de tiza liquida de 1,22*2,44 m incluye tzero 2,4</v>
          </cell>
          <cell r="C4883" t="str">
            <v>u</v>
          </cell>
          <cell r="D4883">
            <v>1</v>
          </cell>
          <cell r="E4883">
            <v>117.22</v>
          </cell>
        </row>
        <row r="4884">
          <cell r="A4884">
            <v>13019</v>
          </cell>
          <cell r="B4884" t="str">
            <v>Basureros metálicos</v>
          </cell>
          <cell r="C4884" t="str">
            <v>u</v>
          </cell>
          <cell r="D4884">
            <v>1</v>
          </cell>
          <cell r="E4884">
            <v>203.77</v>
          </cell>
        </row>
        <row r="4885">
          <cell r="A4885">
            <v>13020</v>
          </cell>
          <cell r="B4885" t="str">
            <v>Bancas ornamentales 1,10m</v>
          </cell>
          <cell r="C4885" t="str">
            <v>u</v>
          </cell>
          <cell r="D4885">
            <v>1</v>
          </cell>
          <cell r="E4885">
            <v>345.49</v>
          </cell>
        </row>
        <row r="4886">
          <cell r="A4886">
            <v>13021</v>
          </cell>
          <cell r="B4886" t="str">
            <v>Señaletica de parqueaderos</v>
          </cell>
          <cell r="C4886" t="str">
            <v>u</v>
          </cell>
          <cell r="D4886">
            <v>1</v>
          </cell>
          <cell r="E4886">
            <v>91.73</v>
          </cell>
        </row>
        <row r="4887">
          <cell r="A4887">
            <v>13022</v>
          </cell>
          <cell r="B4887" t="str">
            <v>Escalera marinera</v>
          </cell>
          <cell r="C4887" t="str">
            <v>u</v>
          </cell>
          <cell r="D4887">
            <v>1</v>
          </cell>
          <cell r="E4887">
            <v>442.4</v>
          </cell>
        </row>
        <row r="4888">
          <cell r="A4888">
            <v>13023</v>
          </cell>
          <cell r="B4888" t="str">
            <v>Desalojo de escombros</v>
          </cell>
          <cell r="C4888" t="str">
            <v>m3</v>
          </cell>
          <cell r="D4888">
            <v>1</v>
          </cell>
          <cell r="E4888">
            <v>5.48</v>
          </cell>
        </row>
        <row r="4889">
          <cell r="A4889">
            <v>13024</v>
          </cell>
          <cell r="B4889" t="str">
            <v>Junta de aluminio</v>
          </cell>
          <cell r="C4889" t="str">
            <v>m</v>
          </cell>
          <cell r="D4889">
            <v>1</v>
          </cell>
          <cell r="E4889">
            <v>4.6900000000000004</v>
          </cell>
        </row>
        <row r="4890">
          <cell r="A4890">
            <v>13025</v>
          </cell>
          <cell r="B4890" t="str">
            <v>Picado de hormigón para instalaciones eléctricas</v>
          </cell>
          <cell r="C4890" t="str">
            <v>ml</v>
          </cell>
          <cell r="D4890">
            <v>1</v>
          </cell>
          <cell r="E4890">
            <v>2.96</v>
          </cell>
        </row>
        <row r="4891">
          <cell r="A4891">
            <v>13026</v>
          </cell>
          <cell r="B4891" t="str">
            <v>Picado de paredes para instalaciones eléctricas</v>
          </cell>
          <cell r="C4891" t="str">
            <v>ml</v>
          </cell>
          <cell r="D4891">
            <v>1</v>
          </cell>
          <cell r="E4891">
            <v>1.48</v>
          </cell>
        </row>
        <row r="4892">
          <cell r="A4892">
            <v>13027</v>
          </cell>
          <cell r="B4892" t="str">
            <v>Resane de paredes con mortero y aditivo</v>
          </cell>
          <cell r="C4892" t="str">
            <v>m2</v>
          </cell>
          <cell r="D4892">
            <v>1</v>
          </cell>
          <cell r="E4892">
            <v>3.77</v>
          </cell>
        </row>
        <row r="4893">
          <cell r="A4893">
            <v>13028</v>
          </cell>
          <cell r="B4893" t="str">
            <v>Tala de arboles y desalojo a maquina</v>
          </cell>
          <cell r="C4893" t="str">
            <v>u</v>
          </cell>
          <cell r="D4893">
            <v>1</v>
          </cell>
          <cell r="E4893">
            <v>20.45</v>
          </cell>
        </row>
        <row r="4894">
          <cell r="A4894">
            <v>13029</v>
          </cell>
          <cell r="B4894" t="str">
            <v>Excavación para destronque  a maquina incluye desalojo</v>
          </cell>
          <cell r="C4894" t="str">
            <v>m3</v>
          </cell>
          <cell r="D4894">
            <v>1</v>
          </cell>
          <cell r="E4894">
            <v>17.48</v>
          </cell>
        </row>
        <row r="4895">
          <cell r="A4895">
            <v>13030</v>
          </cell>
          <cell r="B4895" t="str">
            <v>Junta Imperm. Adiband de 15cm</v>
          </cell>
          <cell r="C4895" t="str">
            <v>m</v>
          </cell>
          <cell r="D4895">
            <v>1</v>
          </cell>
          <cell r="E4895">
            <v>2.84</v>
          </cell>
        </row>
        <row r="4896">
          <cell r="A4896">
            <v>13031</v>
          </cell>
          <cell r="B4896" t="str">
            <v xml:space="preserve">Compuerta metálica 0,80x0,80 m con volante </v>
          </cell>
          <cell r="C4896" t="str">
            <v>u</v>
          </cell>
          <cell r="D4896">
            <v>1</v>
          </cell>
          <cell r="E4896">
            <v>322.02</v>
          </cell>
        </row>
        <row r="4897">
          <cell r="A4897">
            <v>13032</v>
          </cell>
          <cell r="B4897" t="str">
            <v>Escalera de tubo 3/4" L=1,50m</v>
          </cell>
          <cell r="C4897" t="str">
            <v>u</v>
          </cell>
          <cell r="D4897">
            <v>1</v>
          </cell>
          <cell r="E4897">
            <v>78.19</v>
          </cell>
        </row>
        <row r="4898">
          <cell r="A4898">
            <v>13033</v>
          </cell>
          <cell r="B4898" t="str">
            <v>Juegos infantiles en madera: JUNIOR</v>
          </cell>
          <cell r="C4898" t="str">
            <v>u</v>
          </cell>
          <cell r="D4898">
            <v>1</v>
          </cell>
          <cell r="E4898">
            <v>2201.52</v>
          </cell>
        </row>
        <row r="4899">
          <cell r="A4899">
            <v>13034</v>
          </cell>
          <cell r="B4899" t="str">
            <v>Juegos infantiles en madera: JUNIOR+COLUMPIO</v>
          </cell>
          <cell r="C4899" t="str">
            <v>u</v>
          </cell>
          <cell r="D4899">
            <v>1</v>
          </cell>
          <cell r="E4899">
            <v>2671.53</v>
          </cell>
        </row>
        <row r="4900">
          <cell r="A4900">
            <v>13035</v>
          </cell>
          <cell r="B4900" t="str">
            <v>Papel contac</v>
          </cell>
          <cell r="C4900" t="str">
            <v>m</v>
          </cell>
          <cell r="D4900">
            <v>1</v>
          </cell>
          <cell r="E4900">
            <v>1.08</v>
          </cell>
        </row>
        <row r="4901">
          <cell r="A4901">
            <v>13036</v>
          </cell>
          <cell r="B4901" t="str">
            <v>Mesa de acero inoxidable de 2,5x0,8m</v>
          </cell>
          <cell r="C4901" t="str">
            <v>u</v>
          </cell>
          <cell r="D4901">
            <v>1</v>
          </cell>
          <cell r="E4901">
            <v>10743.75</v>
          </cell>
        </row>
        <row r="4902">
          <cell r="A4902">
            <v>13037</v>
          </cell>
          <cell r="B4902" t="str">
            <v>Mejoramiento de suelo con humus para jardinería</v>
          </cell>
          <cell r="C4902" t="str">
            <v>m3</v>
          </cell>
          <cell r="D4902">
            <v>1</v>
          </cell>
          <cell r="E4902">
            <v>15.81</v>
          </cell>
        </row>
        <row r="4903">
          <cell r="A4903">
            <v>13038</v>
          </cell>
          <cell r="B4903" t="str">
            <v>Limpieza e impermeabilización de canales en cubierta</v>
          </cell>
          <cell r="C4903" t="str">
            <v>m</v>
          </cell>
          <cell r="D4903">
            <v>1</v>
          </cell>
          <cell r="E4903">
            <v>11.41</v>
          </cell>
        </row>
        <row r="4904">
          <cell r="A4904">
            <v>13039</v>
          </cell>
          <cell r="B4904" t="str">
            <v>Pintura y reparación  puertas metálicas</v>
          </cell>
          <cell r="C4904" t="str">
            <v>m2</v>
          </cell>
          <cell r="D4904">
            <v>1</v>
          </cell>
          <cell r="E4904">
            <v>31.47</v>
          </cell>
        </row>
        <row r="4905">
          <cell r="A4905">
            <v>13040</v>
          </cell>
          <cell r="B4905" t="str">
            <v>Marcado electrónico multideportes instalado e incluye accesorios</v>
          </cell>
          <cell r="C4905" t="str">
            <v>u</v>
          </cell>
          <cell r="D4905">
            <v>1</v>
          </cell>
          <cell r="E4905">
            <v>5172.0200000000004</v>
          </cell>
        </row>
        <row r="4906">
          <cell r="A4906">
            <v>13041</v>
          </cell>
          <cell r="B4906" t="str">
            <v xml:space="preserve">Pintura en murales </v>
          </cell>
          <cell r="C4906" t="str">
            <v>m2</v>
          </cell>
          <cell r="D4906">
            <v>1</v>
          </cell>
          <cell r="E4906">
            <v>109.4</v>
          </cell>
        </row>
        <row r="4907">
          <cell r="A4907">
            <v>13042</v>
          </cell>
          <cell r="B4907" t="str">
            <v>Escalera marinera</v>
          </cell>
          <cell r="C4907" t="str">
            <v>m</v>
          </cell>
          <cell r="D4907">
            <v>1</v>
          </cell>
          <cell r="E4907">
            <v>64.16</v>
          </cell>
        </row>
        <row r="4908">
          <cell r="A4908">
            <v>13043</v>
          </cell>
          <cell r="B4908" t="str">
            <v>Ventana con malla electrosoldada 4x15</v>
          </cell>
          <cell r="C4908" t="str">
            <v>m2</v>
          </cell>
          <cell r="D4908">
            <v>1</v>
          </cell>
          <cell r="E4908">
            <v>31.16</v>
          </cell>
        </row>
        <row r="4909">
          <cell r="A4909">
            <v>13044</v>
          </cell>
          <cell r="B4909" t="str">
            <v>Mueble 1001</v>
          </cell>
          <cell r="C4909" t="str">
            <v>u</v>
          </cell>
          <cell r="D4909">
            <v>1</v>
          </cell>
          <cell r="E4909">
            <v>160.99</v>
          </cell>
        </row>
        <row r="4910">
          <cell r="A4910">
            <v>13045</v>
          </cell>
          <cell r="B4910" t="str">
            <v>Mueble 1002</v>
          </cell>
          <cell r="C4910" t="str">
            <v>u</v>
          </cell>
          <cell r="D4910">
            <v>1</v>
          </cell>
          <cell r="E4910">
            <v>265.75</v>
          </cell>
        </row>
        <row r="4911">
          <cell r="A4911">
            <v>13046</v>
          </cell>
          <cell r="B4911" t="str">
            <v>Mueble 1002A</v>
          </cell>
          <cell r="C4911" t="str">
            <v>u</v>
          </cell>
          <cell r="D4911">
            <v>1</v>
          </cell>
          <cell r="E4911">
            <v>240.62</v>
          </cell>
        </row>
        <row r="4912">
          <cell r="A4912">
            <v>13047</v>
          </cell>
          <cell r="B4912" t="str">
            <v>Mueble 1004</v>
          </cell>
          <cell r="C4912" t="str">
            <v>u</v>
          </cell>
          <cell r="D4912">
            <v>1</v>
          </cell>
          <cell r="E4912">
            <v>131.77000000000001</v>
          </cell>
        </row>
        <row r="4913">
          <cell r="A4913">
            <v>13048</v>
          </cell>
          <cell r="B4913" t="str">
            <v>Mueble 3002</v>
          </cell>
          <cell r="C4913" t="str">
            <v>u</v>
          </cell>
          <cell r="D4913">
            <v>1</v>
          </cell>
          <cell r="E4913">
            <v>173.6</v>
          </cell>
        </row>
        <row r="4914">
          <cell r="A4914">
            <v>13049</v>
          </cell>
          <cell r="B4914" t="str">
            <v>Mueble 4001A</v>
          </cell>
          <cell r="C4914" t="str">
            <v>u</v>
          </cell>
          <cell r="D4914">
            <v>1</v>
          </cell>
          <cell r="E4914">
            <v>237.27</v>
          </cell>
        </row>
        <row r="4915">
          <cell r="A4915">
            <v>13050</v>
          </cell>
          <cell r="B4915" t="str">
            <v>Mueble 4003A</v>
          </cell>
          <cell r="C4915" t="str">
            <v>u</v>
          </cell>
          <cell r="D4915">
            <v>1</v>
          </cell>
          <cell r="E4915">
            <v>194.77</v>
          </cell>
        </row>
        <row r="4916">
          <cell r="A4916">
            <v>13051</v>
          </cell>
          <cell r="B4916" t="str">
            <v>Mueble 4004</v>
          </cell>
          <cell r="C4916" t="str">
            <v>u</v>
          </cell>
          <cell r="D4916">
            <v>1</v>
          </cell>
          <cell r="E4916">
            <v>465.54</v>
          </cell>
        </row>
        <row r="4917">
          <cell r="A4917">
            <v>13052</v>
          </cell>
          <cell r="B4917" t="str">
            <v>Mueble 5005A</v>
          </cell>
          <cell r="C4917" t="str">
            <v>u</v>
          </cell>
          <cell r="D4917">
            <v>1</v>
          </cell>
          <cell r="E4917">
            <v>69.62</v>
          </cell>
        </row>
        <row r="4918">
          <cell r="A4918">
            <v>13053</v>
          </cell>
          <cell r="B4918" t="str">
            <v>Puerta Holandesa 6001</v>
          </cell>
          <cell r="C4918" t="str">
            <v>u</v>
          </cell>
          <cell r="D4918">
            <v>1</v>
          </cell>
          <cell r="E4918">
            <v>74.650000000000006</v>
          </cell>
        </row>
        <row r="4919">
          <cell r="A4919">
            <v>13054</v>
          </cell>
          <cell r="B4919" t="str">
            <v>Mesón de granito 6003(para colocarse sobre muebles únicamente granito)</v>
          </cell>
          <cell r="C4919" t="str">
            <v>u</v>
          </cell>
          <cell r="D4919">
            <v>1</v>
          </cell>
          <cell r="E4919">
            <v>95.28</v>
          </cell>
        </row>
        <row r="4920">
          <cell r="A4920">
            <v>13055</v>
          </cell>
          <cell r="B4920" t="str">
            <v>Mueble 7001 Lokers</v>
          </cell>
          <cell r="C4920" t="str">
            <v>u</v>
          </cell>
          <cell r="D4920">
            <v>1</v>
          </cell>
          <cell r="E4920">
            <v>167.52</v>
          </cell>
        </row>
        <row r="4921">
          <cell r="A4921">
            <v>13056</v>
          </cell>
          <cell r="B4921" t="str">
            <v>Soporte con pie 9001</v>
          </cell>
          <cell r="C4921" t="str">
            <v>u</v>
          </cell>
          <cell r="D4921">
            <v>1</v>
          </cell>
          <cell r="E4921">
            <v>77.83</v>
          </cell>
        </row>
        <row r="4922">
          <cell r="A4922">
            <v>13057</v>
          </cell>
          <cell r="B4922" t="str">
            <v>Soporte Largo 9001A</v>
          </cell>
          <cell r="C4922" t="str">
            <v>u</v>
          </cell>
          <cell r="D4922">
            <v>1</v>
          </cell>
          <cell r="E4922">
            <v>54.47</v>
          </cell>
        </row>
        <row r="4923">
          <cell r="A4923">
            <v>13058</v>
          </cell>
          <cell r="B4923" t="str">
            <v>Soporte corte 9001B</v>
          </cell>
          <cell r="C4923" t="str">
            <v>u</v>
          </cell>
          <cell r="D4923">
            <v>1</v>
          </cell>
          <cell r="E4923">
            <v>25.83</v>
          </cell>
        </row>
        <row r="4924">
          <cell r="A4924">
            <v>13059</v>
          </cell>
          <cell r="B4924" t="str">
            <v>Mesón de granito para instalarse sobre muebles</v>
          </cell>
          <cell r="C4924" t="str">
            <v>m</v>
          </cell>
          <cell r="D4924">
            <v>1</v>
          </cell>
          <cell r="E4924">
            <v>148.44999999999999</v>
          </cell>
        </row>
        <row r="4925">
          <cell r="A4925">
            <v>13060</v>
          </cell>
          <cell r="B4925" t="str">
            <v>Muebles 8001 con mesón faldón y salpicadera de granito</v>
          </cell>
          <cell r="C4925" t="str">
            <v>m</v>
          </cell>
          <cell r="D4925">
            <v>1</v>
          </cell>
          <cell r="E4925">
            <v>311.73</v>
          </cell>
        </row>
        <row r="4926">
          <cell r="A4926">
            <v>13061</v>
          </cell>
          <cell r="B4926" t="str">
            <v>Mesón y salpicadera de granito para muebles 9002</v>
          </cell>
          <cell r="C4926" t="str">
            <v>m</v>
          </cell>
          <cell r="D4926">
            <v>1</v>
          </cell>
          <cell r="E4926">
            <v>175.93</v>
          </cell>
        </row>
        <row r="4927">
          <cell r="A4927">
            <v>13062</v>
          </cell>
          <cell r="B4927" t="str">
            <v>Velador Sencillo con mesón de granito</v>
          </cell>
          <cell r="C4927" t="str">
            <v>u</v>
          </cell>
          <cell r="D4927">
            <v>1</v>
          </cell>
          <cell r="E4927">
            <v>176.66</v>
          </cell>
        </row>
        <row r="4928">
          <cell r="A4928">
            <v>13063</v>
          </cell>
          <cell r="B4928" t="str">
            <v>Velador doble con mesón de granito</v>
          </cell>
          <cell r="C4928" t="str">
            <v>u</v>
          </cell>
          <cell r="D4928">
            <v>1</v>
          </cell>
          <cell r="E4928">
            <v>276.5</v>
          </cell>
        </row>
        <row r="4929">
          <cell r="A4929">
            <v>13064</v>
          </cell>
          <cell r="B4929" t="str">
            <v xml:space="preserve">Tapas de hormigon perforada 0,50x1,00 m recubierta de piedra bola fc= 240kg/cm2 </v>
          </cell>
          <cell r="C4929" t="str">
            <v>m2</v>
          </cell>
          <cell r="D4929">
            <v>1</v>
          </cell>
          <cell r="E4929">
            <v>30.96</v>
          </cell>
        </row>
        <row r="4930">
          <cell r="A4930">
            <v>13065</v>
          </cell>
          <cell r="B4930" t="str">
            <v>Sendero escalonado (tablaestacado) L=1,00</v>
          </cell>
          <cell r="C4930" t="str">
            <v>m</v>
          </cell>
          <cell r="D4930">
            <v>1</v>
          </cell>
          <cell r="E4930">
            <v>33.9</v>
          </cell>
        </row>
        <row r="4931">
          <cell r="A4931">
            <v>13066</v>
          </cell>
          <cell r="B4931" t="str">
            <v xml:space="preserve">Escalera de eucalipto inmunizado </v>
          </cell>
          <cell r="C4931" t="str">
            <v>u</v>
          </cell>
          <cell r="D4931">
            <v>1</v>
          </cell>
          <cell r="E4931">
            <v>23.45</v>
          </cell>
        </row>
        <row r="4932">
          <cell r="A4932">
            <v>13067</v>
          </cell>
          <cell r="B4932" t="str">
            <v>Tablón de madera inmunizada de eucalipto 0,12x0,04x2,00m</v>
          </cell>
          <cell r="C4932" t="str">
            <v>m</v>
          </cell>
          <cell r="D4932">
            <v>1</v>
          </cell>
          <cell r="E4932">
            <v>18.420000000000002</v>
          </cell>
        </row>
        <row r="4933">
          <cell r="A4933">
            <v>13068</v>
          </cell>
          <cell r="B4933" t="str">
            <v>Proteccion de madera con aceite de linaza</v>
          </cell>
          <cell r="C4933" t="str">
            <v>m2</v>
          </cell>
          <cell r="D4933">
            <v>1</v>
          </cell>
          <cell r="E4933">
            <v>2.0699999999999998</v>
          </cell>
        </row>
        <row r="4934">
          <cell r="A4934">
            <v>13069</v>
          </cell>
          <cell r="B4934" t="str">
            <v>Retiro de pasamanos</v>
          </cell>
          <cell r="C4934" t="str">
            <v>m</v>
          </cell>
          <cell r="D4934">
            <v>1</v>
          </cell>
          <cell r="E4934">
            <v>1.64</v>
          </cell>
        </row>
        <row r="4935">
          <cell r="A4935">
            <v>13070</v>
          </cell>
          <cell r="B4935" t="str">
            <v xml:space="preserve">Bancas de madera de eucalipto inmunizada </v>
          </cell>
          <cell r="C4935" t="str">
            <v>u</v>
          </cell>
          <cell r="D4935">
            <v>1</v>
          </cell>
          <cell r="E4935">
            <v>172.35</v>
          </cell>
        </row>
        <row r="4936">
          <cell r="A4936">
            <v>13071</v>
          </cell>
          <cell r="B4936" t="str">
            <v>Banca de hormigon armado</v>
          </cell>
          <cell r="C4936" t="str">
            <v>u</v>
          </cell>
          <cell r="D4936">
            <v>1</v>
          </cell>
          <cell r="E4936">
            <v>69.930000000000007</v>
          </cell>
        </row>
        <row r="4937">
          <cell r="A4937">
            <v>13072</v>
          </cell>
          <cell r="B4937" t="str">
            <v xml:space="preserve">Torniquete </v>
          </cell>
          <cell r="C4937" t="str">
            <v>u</v>
          </cell>
          <cell r="D4937">
            <v>1</v>
          </cell>
          <cell r="E4937">
            <v>1451.69</v>
          </cell>
        </row>
        <row r="4938">
          <cell r="A4938">
            <v>13073</v>
          </cell>
          <cell r="B4938" t="str">
            <v>Banca de madera teca, incluye estructura de hormigon, placas metalicas</v>
          </cell>
          <cell r="C4938" t="str">
            <v>u</v>
          </cell>
          <cell r="D4938">
            <v>1</v>
          </cell>
          <cell r="E4938">
            <v>321.82</v>
          </cell>
        </row>
        <row r="4939">
          <cell r="A4939">
            <v>13074</v>
          </cell>
          <cell r="B4939" t="str">
            <v xml:space="preserve">Caña picada </v>
          </cell>
          <cell r="C4939" t="str">
            <v>m2</v>
          </cell>
          <cell r="D4939">
            <v>1</v>
          </cell>
          <cell r="E4939">
            <v>6.18</v>
          </cell>
        </row>
        <row r="4940">
          <cell r="A4940">
            <v>13075</v>
          </cell>
          <cell r="B4940" t="str">
            <v>Impermeabilizacion con lamina bituminosa. E=3mm   (incl. pegante)</v>
          </cell>
          <cell r="C4940" t="str">
            <v>m2</v>
          </cell>
          <cell r="D4940">
            <v>1</v>
          </cell>
          <cell r="E4940">
            <v>9.8000000000000007</v>
          </cell>
        </row>
        <row r="4941">
          <cell r="A4941">
            <v>13076</v>
          </cell>
          <cell r="B4941" t="str">
            <v>Recubrimiento de paja toquilla (incl. estructura de soporte de madera y latones caña)</v>
          </cell>
          <cell r="C4941" t="str">
            <v>m2</v>
          </cell>
          <cell r="D4941">
            <v>1</v>
          </cell>
          <cell r="E4941">
            <v>23.59</v>
          </cell>
        </row>
        <row r="4942">
          <cell r="A4942">
            <v>13077</v>
          </cell>
          <cell r="B4942" t="str">
            <v>Provision e instalacion de espejos con marco de aluminio</v>
          </cell>
          <cell r="C4942" t="str">
            <v>m2</v>
          </cell>
          <cell r="D4942">
            <v>1</v>
          </cell>
          <cell r="E4942">
            <v>49.07</v>
          </cell>
        </row>
        <row r="4943">
          <cell r="A4943">
            <v>13078</v>
          </cell>
          <cell r="B4943" t="str">
            <v>Provision fabricacion y montaje juego 1, Incluy herrajes</v>
          </cell>
          <cell r="C4943" t="str">
            <v>u</v>
          </cell>
          <cell r="D4943">
            <v>1</v>
          </cell>
          <cell r="E4943">
            <v>1320.15</v>
          </cell>
        </row>
        <row r="4944">
          <cell r="A4944">
            <v>13079</v>
          </cell>
          <cell r="B4944" t="str">
            <v>Provision fabricacion y montaje juego 2, Incluy herrajes</v>
          </cell>
          <cell r="C4944" t="str">
            <v>u</v>
          </cell>
          <cell r="D4944">
            <v>1</v>
          </cell>
          <cell r="E4944">
            <v>1027.1400000000001</v>
          </cell>
        </row>
        <row r="4945">
          <cell r="A4945">
            <v>13080</v>
          </cell>
          <cell r="B4945" t="str">
            <v>Provision fabricacion y montaje juego 3, Incluy herrajes</v>
          </cell>
          <cell r="C4945" t="str">
            <v>u</v>
          </cell>
          <cell r="D4945">
            <v>1</v>
          </cell>
          <cell r="E4945">
            <v>1217.4000000000001</v>
          </cell>
        </row>
        <row r="4946">
          <cell r="A4946">
            <v>13081</v>
          </cell>
          <cell r="B4946" t="str">
            <v>Provision fabricacion y montaje juego 4, Incluy herrajes</v>
          </cell>
          <cell r="C4946" t="str">
            <v>u</v>
          </cell>
          <cell r="D4946">
            <v>1</v>
          </cell>
          <cell r="E4946">
            <v>694.35</v>
          </cell>
        </row>
        <row r="4947">
          <cell r="A4947">
            <v>13082</v>
          </cell>
          <cell r="B4947" t="str">
            <v>Provision fabricacion y montaje juego 5, Incluy herrajes</v>
          </cell>
          <cell r="C4947" t="str">
            <v>u</v>
          </cell>
          <cell r="D4947">
            <v>1</v>
          </cell>
          <cell r="E4947">
            <v>440.94</v>
          </cell>
        </row>
        <row r="4948">
          <cell r="A4948">
            <v>13083</v>
          </cell>
          <cell r="B4948" t="str">
            <v>Provision fabricacion y montaje juego 6, Incluy herrajes</v>
          </cell>
          <cell r="C4948" t="str">
            <v>u</v>
          </cell>
          <cell r="D4948">
            <v>1</v>
          </cell>
          <cell r="E4948">
            <v>596.66</v>
          </cell>
        </row>
        <row r="4949">
          <cell r="A4949">
            <v>13084</v>
          </cell>
          <cell r="B4949" t="str">
            <v>Provision fabricacion y montaje juego 7, Incluy herrajes</v>
          </cell>
          <cell r="C4949" t="str">
            <v>u</v>
          </cell>
          <cell r="D4949">
            <v>1</v>
          </cell>
          <cell r="E4949">
            <v>786.89</v>
          </cell>
        </row>
        <row r="4950">
          <cell r="A4950">
            <v>13085</v>
          </cell>
          <cell r="B4950" t="str">
            <v>Provision fabricacion y montaje juego 8, Incluy herrajes</v>
          </cell>
          <cell r="C4950" t="str">
            <v>u</v>
          </cell>
          <cell r="D4950">
            <v>1</v>
          </cell>
          <cell r="E4950">
            <v>950.8</v>
          </cell>
        </row>
        <row r="4951">
          <cell r="A4951">
            <v>13086</v>
          </cell>
          <cell r="B4951" t="str">
            <v>Capuchones metalicos de columnas</v>
          </cell>
          <cell r="C4951" t="str">
            <v>u</v>
          </cell>
          <cell r="D4951">
            <v>1</v>
          </cell>
          <cell r="E4951">
            <v>31.3</v>
          </cell>
        </row>
        <row r="4952">
          <cell r="A4952">
            <v>13087</v>
          </cell>
          <cell r="B4952" t="str">
            <v>Placa de fijacion para columnas incluy. Pernos 1"x12" con tuercas y anillos</v>
          </cell>
          <cell r="C4952" t="str">
            <v>u</v>
          </cell>
          <cell r="D4952">
            <v>1</v>
          </cell>
          <cell r="E4952">
            <v>143.81</v>
          </cell>
        </row>
        <row r="4953">
          <cell r="A4953">
            <v>13088</v>
          </cell>
          <cell r="B4953" t="str">
            <v>Provision y montaje de caña guadua angustifolia kunth H=2,67 (seca preservada)</v>
          </cell>
          <cell r="C4953" t="str">
            <v>m2</v>
          </cell>
          <cell r="D4953">
            <v>1</v>
          </cell>
          <cell r="E4953">
            <v>16.77</v>
          </cell>
        </row>
        <row r="4954">
          <cell r="A4954">
            <v>13089</v>
          </cell>
          <cell r="B4954" t="str">
            <v xml:space="preserve">Provisión e instalación de mesón de tablones de madera dura tipo teca </v>
          </cell>
          <cell r="C4954" t="str">
            <v>m</v>
          </cell>
          <cell r="D4954">
            <v>1</v>
          </cell>
          <cell r="E4954">
            <v>92.79</v>
          </cell>
        </row>
        <row r="4955">
          <cell r="A4955">
            <v>13090</v>
          </cell>
          <cell r="B4955" t="str">
            <v>Provision e instalacion de sistema de barrera de control vehicular.</v>
          </cell>
          <cell r="C4955" t="str">
            <v>u</v>
          </cell>
          <cell r="D4955">
            <v>1</v>
          </cell>
          <cell r="E4955">
            <v>1903.99</v>
          </cell>
        </row>
        <row r="4956">
          <cell r="A4956">
            <v>13091</v>
          </cell>
          <cell r="B4956" t="str">
            <v>Provision e instalacion  de modulos para parqueo de bicicletas.  Tubo galva D=2" e=2mm base de horm</v>
          </cell>
          <cell r="C4956" t="str">
            <v>u</v>
          </cell>
          <cell r="D4956">
            <v>1</v>
          </cell>
          <cell r="E4956">
            <v>319.12</v>
          </cell>
        </row>
        <row r="4957">
          <cell r="A4957">
            <v>13092</v>
          </cell>
          <cell r="B4957" t="str">
            <v>Escalera interior de madera (incluye baranda y herrajes)</v>
          </cell>
          <cell r="C4957" t="str">
            <v>m2</v>
          </cell>
          <cell r="D4957">
            <v>1</v>
          </cell>
          <cell r="E4957">
            <v>214.63</v>
          </cell>
        </row>
        <row r="4958">
          <cell r="A4958">
            <v>13093</v>
          </cell>
          <cell r="B4958" t="str">
            <v>Hitos de referencia de hormigon armado  (tinturados). H=1m. E=4".  Incl. acarreo e instalacion</v>
          </cell>
          <cell r="C4958" t="str">
            <v>u</v>
          </cell>
          <cell r="D4958">
            <v>1</v>
          </cell>
          <cell r="E4958">
            <v>22.44</v>
          </cell>
        </row>
        <row r="4959">
          <cell r="A4959">
            <v>13094</v>
          </cell>
          <cell r="B4959" t="str">
            <v>Panelería exterior estructura de madera, bambú phyllostachys aurea en dos caras.</v>
          </cell>
          <cell r="C4959" t="str">
            <v>m2</v>
          </cell>
          <cell r="D4959">
            <v>1</v>
          </cell>
          <cell r="E4959">
            <v>80.13</v>
          </cell>
        </row>
        <row r="4960">
          <cell r="A4960">
            <v>13095</v>
          </cell>
          <cell r="B4960" t="str">
            <v xml:space="preserve">Provisión e instalación de mesón de tablones de madera dura tipo teca </v>
          </cell>
          <cell r="C4960" t="str">
            <v>m</v>
          </cell>
          <cell r="D4960">
            <v>1</v>
          </cell>
          <cell r="E4960">
            <v>92.84</v>
          </cell>
        </row>
        <row r="4961">
          <cell r="A4961">
            <v>13096</v>
          </cell>
          <cell r="B4961" t="str">
            <v>Perforaciones ø12mm</v>
          </cell>
          <cell r="C4961" t="str">
            <v>u</v>
          </cell>
          <cell r="D4961">
            <v>1</v>
          </cell>
          <cell r="E4961">
            <v>1.26</v>
          </cell>
        </row>
        <row r="4962">
          <cell r="A4962">
            <v>13097</v>
          </cell>
          <cell r="B4962" t="str">
            <v>Pernos tuercas y arandelas de presion de 1/2"</v>
          </cell>
          <cell r="C4962" t="str">
            <v>u</v>
          </cell>
          <cell r="D4962">
            <v>1</v>
          </cell>
          <cell r="E4962">
            <v>3.05</v>
          </cell>
        </row>
        <row r="4963">
          <cell r="A4963">
            <v>13098</v>
          </cell>
          <cell r="B4963" t="str">
            <v>Pulido de piso de madera</v>
          </cell>
          <cell r="C4963" t="str">
            <v>m2</v>
          </cell>
          <cell r="D4963">
            <v>1</v>
          </cell>
          <cell r="E4963">
            <v>6.35</v>
          </cell>
        </row>
        <row r="4964">
          <cell r="A4964">
            <v>13099</v>
          </cell>
          <cell r="B4964" t="str">
            <v>Señaletica interior y preventiva</v>
          </cell>
          <cell r="C4964" t="str">
            <v>u</v>
          </cell>
          <cell r="D4964">
            <v>1</v>
          </cell>
          <cell r="E4964">
            <v>25.33</v>
          </cell>
        </row>
        <row r="4965">
          <cell r="A4965">
            <v>13100</v>
          </cell>
          <cell r="B4965" t="str">
            <v>Botadero de limpieza de material revestido de ceramica de dos pozas, alta y baja, agua</v>
          </cell>
          <cell r="C4965" t="str">
            <v>u</v>
          </cell>
          <cell r="D4965">
            <v>1</v>
          </cell>
          <cell r="E4965">
            <v>506.04</v>
          </cell>
        </row>
        <row r="4966">
          <cell r="A4966">
            <v>13101</v>
          </cell>
          <cell r="B4966" t="str">
            <v>Divisorio metalico tipico en servicios higienicos</v>
          </cell>
          <cell r="C4966" t="str">
            <v>m</v>
          </cell>
          <cell r="D4966">
            <v>1</v>
          </cell>
          <cell r="E4966">
            <v>341.52</v>
          </cell>
        </row>
        <row r="4967">
          <cell r="A4967">
            <v>13102</v>
          </cell>
          <cell r="B4967" t="str">
            <v>Lavaojos de emergencia acero inoxidable</v>
          </cell>
          <cell r="C4967" t="str">
            <v>u</v>
          </cell>
          <cell r="D4967">
            <v>1</v>
          </cell>
          <cell r="E4967">
            <v>822.33</v>
          </cell>
        </row>
        <row r="4968">
          <cell r="A4968">
            <v>13103</v>
          </cell>
          <cell r="B4968" t="str">
            <v>Corte de juntas en piso</v>
          </cell>
          <cell r="C4968" t="str">
            <v>m</v>
          </cell>
          <cell r="D4968">
            <v>1</v>
          </cell>
          <cell r="E4968">
            <v>1.3</v>
          </cell>
        </row>
        <row r="4969">
          <cell r="A4969">
            <v>13104</v>
          </cell>
          <cell r="B4969" t="str">
            <v>Espejo biselado de 6mm</v>
          </cell>
          <cell r="C4969" t="str">
            <v>m2</v>
          </cell>
          <cell r="D4969">
            <v>1</v>
          </cell>
          <cell r="E4969">
            <v>29</v>
          </cell>
        </row>
        <row r="4970">
          <cell r="A4970">
            <v>13105</v>
          </cell>
          <cell r="B4970" t="str">
            <v>Ropero de hormigon armado</v>
          </cell>
          <cell r="C4970" t="str">
            <v>m</v>
          </cell>
          <cell r="D4970">
            <v>1</v>
          </cell>
          <cell r="E4970">
            <v>106.96</v>
          </cell>
        </row>
        <row r="4971">
          <cell r="A4971">
            <v>13106</v>
          </cell>
          <cell r="B4971" t="str">
            <v>Bancas ornamentales 1,60m</v>
          </cell>
          <cell r="C4971" t="str">
            <v>u</v>
          </cell>
          <cell r="D4971">
            <v>1</v>
          </cell>
          <cell r="E4971">
            <v>444.23</v>
          </cell>
        </row>
        <row r="4972">
          <cell r="A4972">
            <v>13107</v>
          </cell>
          <cell r="B4972" t="str">
            <v>Bancas ornamentales 3,0m</v>
          </cell>
          <cell r="C4972" t="str">
            <v>u</v>
          </cell>
          <cell r="D4972">
            <v>1</v>
          </cell>
          <cell r="E4972">
            <v>664.03</v>
          </cell>
        </row>
        <row r="4973">
          <cell r="A4973">
            <v>13108</v>
          </cell>
          <cell r="B4973" t="str">
            <v>Costo de importacion de sistema mecanico</v>
          </cell>
          <cell r="C4973" t="str">
            <v>u</v>
          </cell>
          <cell r="D4973">
            <v>1</v>
          </cell>
          <cell r="E4973">
            <v>2051760</v>
          </cell>
        </row>
        <row r="4974">
          <cell r="A4974">
            <v>13109</v>
          </cell>
          <cell r="B4974" t="str">
            <v>Apoyos tipo post fijo</v>
          </cell>
          <cell r="C4974" t="str">
            <v>u</v>
          </cell>
          <cell r="D4974">
            <v>1</v>
          </cell>
          <cell r="E4974">
            <v>2757.6</v>
          </cell>
        </row>
        <row r="4975">
          <cell r="A4975">
            <v>13110</v>
          </cell>
          <cell r="B4975" t="str">
            <v>Apoyos tipo post movil</v>
          </cell>
          <cell r="C4975" t="str">
            <v>u</v>
          </cell>
          <cell r="D4975">
            <v>1</v>
          </cell>
          <cell r="E4975">
            <v>3821.95</v>
          </cell>
        </row>
        <row r="4976">
          <cell r="A4976">
            <v>13111</v>
          </cell>
          <cell r="B4976" t="str">
            <v>Asiento de tablón de seike,  ancho = 40 cm, espesor= 4cm</v>
          </cell>
          <cell r="C4976" t="str">
            <v>ml</v>
          </cell>
          <cell r="D4976">
            <v>1</v>
          </cell>
          <cell r="E4976">
            <v>31.69</v>
          </cell>
        </row>
        <row r="4977">
          <cell r="A4977">
            <v>13112</v>
          </cell>
          <cell r="B4977" t="str">
            <v>Cable tensor 1/2" acero galvanizado</v>
          </cell>
          <cell r="C4977" t="str">
            <v>m</v>
          </cell>
          <cell r="D4977">
            <v>1</v>
          </cell>
          <cell r="E4977">
            <v>2.23</v>
          </cell>
        </row>
        <row r="4978">
          <cell r="A4978">
            <v>13113</v>
          </cell>
          <cell r="B4978" t="str">
            <v>Picado de columnas y suelda de hierro</v>
          </cell>
          <cell r="C4978" t="str">
            <v>u</v>
          </cell>
          <cell r="D4978">
            <v>1</v>
          </cell>
          <cell r="E4978">
            <v>16.61</v>
          </cell>
        </row>
        <row r="4979">
          <cell r="A4979">
            <v>13114</v>
          </cell>
          <cell r="B4979" t="str">
            <v>Retiro y colocacion de de cubiertas existentes</v>
          </cell>
          <cell r="C4979" t="str">
            <v>m2</v>
          </cell>
          <cell r="D4979">
            <v>1</v>
          </cell>
          <cell r="E4979">
            <v>4.17</v>
          </cell>
        </row>
        <row r="4980">
          <cell r="A4980">
            <v>13115</v>
          </cell>
          <cell r="B4980" t="str">
            <v>Pergolas de hormigon armado</v>
          </cell>
          <cell r="C4980" t="str">
            <v>m3</v>
          </cell>
          <cell r="D4980">
            <v>1</v>
          </cell>
          <cell r="E4980">
            <v>259.32</v>
          </cell>
        </row>
        <row r="4981">
          <cell r="A4981">
            <v>13116</v>
          </cell>
          <cell r="B4981" t="str">
            <v>Suministro e instalación de arco de futbol profesional  (7,32x2,44)</v>
          </cell>
          <cell r="C4981" t="str">
            <v>u</v>
          </cell>
          <cell r="D4981">
            <v>1</v>
          </cell>
          <cell r="E4981">
            <v>921.8</v>
          </cell>
        </row>
        <row r="4982">
          <cell r="A4982">
            <v>13117</v>
          </cell>
          <cell r="B4982" t="str">
            <v>Suministro e instalación de banderines para tiro de esquina (A=1,50m)</v>
          </cell>
          <cell r="C4982" t="str">
            <v>u</v>
          </cell>
          <cell r="D4982">
            <v>1</v>
          </cell>
          <cell r="E4982">
            <v>62.43</v>
          </cell>
        </row>
        <row r="4983">
          <cell r="A4983">
            <v>13118</v>
          </cell>
          <cell r="B4983" t="str">
            <v>Suministro e instalación de tablero de básquet (1,8x1,05) vidrio templado 10 mm, marco acero reforzado con sistema regulable con soporte de H.A.</v>
          </cell>
          <cell r="C4983" t="str">
            <v>u</v>
          </cell>
          <cell r="D4983">
            <v>1</v>
          </cell>
          <cell r="E4983">
            <v>1824.16</v>
          </cell>
        </row>
        <row r="4984">
          <cell r="A4984">
            <v>13119</v>
          </cell>
          <cell r="B4984" t="str">
            <v xml:space="preserve">Basurero de vai-ven en acero inoxidable </v>
          </cell>
          <cell r="C4984" t="str">
            <v>u</v>
          </cell>
          <cell r="D4984">
            <v>1</v>
          </cell>
          <cell r="E4984">
            <v>277.62</v>
          </cell>
        </row>
        <row r="4985">
          <cell r="A4985">
            <v>13120</v>
          </cell>
          <cell r="B4985" t="str">
            <v>Banca suplentes (estadio) estructura metálica, cub.policarb, asiento madera</v>
          </cell>
          <cell r="C4985" t="str">
            <v>M</v>
          </cell>
          <cell r="D4985">
            <v>1</v>
          </cell>
          <cell r="E4985">
            <v>174.07</v>
          </cell>
        </row>
        <row r="4986">
          <cell r="A4986">
            <v>13121</v>
          </cell>
          <cell r="B4986" t="str">
            <v xml:space="preserve">Jardinera (2,00x1,00x0,55) con bancas de mamposteria(0,45) y asientos de madera </v>
          </cell>
          <cell r="C4986" t="str">
            <v>u</v>
          </cell>
          <cell r="D4986">
            <v>1</v>
          </cell>
          <cell r="E4986">
            <v>722.97</v>
          </cell>
        </row>
        <row r="4987">
          <cell r="A4987">
            <v>13122</v>
          </cell>
          <cell r="B4987" t="str">
            <v>Señal de tránsito simple 0,75x0,90 (curva)</v>
          </cell>
          <cell r="C4987" t="str">
            <v>u</v>
          </cell>
          <cell r="D4987">
            <v>1</v>
          </cell>
          <cell r="E4987">
            <v>163.21</v>
          </cell>
        </row>
        <row r="4988">
          <cell r="A4988">
            <v>13123</v>
          </cell>
          <cell r="B4988" t="str">
            <v>Señal de tránsito simple 0,60x0,75 (limite de velocidad)</v>
          </cell>
          <cell r="C4988" t="str">
            <v>u</v>
          </cell>
          <cell r="D4988">
            <v>1</v>
          </cell>
          <cell r="E4988">
            <v>156.08000000000001</v>
          </cell>
        </row>
        <row r="4989">
          <cell r="A4989">
            <v>13124</v>
          </cell>
          <cell r="B4989" t="str">
            <v xml:space="preserve">Señalética Informativa (20x20 cm) acrílico </v>
          </cell>
          <cell r="C4989" t="str">
            <v>u</v>
          </cell>
          <cell r="D4989">
            <v>1</v>
          </cell>
          <cell r="E4989">
            <v>28.34</v>
          </cell>
        </row>
        <row r="4990">
          <cell r="A4990">
            <v>13125</v>
          </cell>
          <cell r="B4990" t="str">
            <v xml:space="preserve">Señalética Informativa (20x40 cm) acrílico </v>
          </cell>
          <cell r="C4990" t="str">
            <v>u</v>
          </cell>
          <cell r="D4990">
            <v>1</v>
          </cell>
          <cell r="E4990">
            <v>50.03</v>
          </cell>
        </row>
        <row r="4991">
          <cell r="A4991">
            <v>13126</v>
          </cell>
          <cell r="B4991" t="str">
            <v>Boya flotadora estructural 550 libras, (D=80cm ,L=160cm)</v>
          </cell>
          <cell r="C4991" t="str">
            <v>u</v>
          </cell>
          <cell r="D4991">
            <v>1</v>
          </cell>
          <cell r="E4991">
            <v>510.9</v>
          </cell>
        </row>
        <row r="4992">
          <cell r="A4992">
            <v>13127</v>
          </cell>
          <cell r="B4992" t="str">
            <v>CASETA OPERACIÓN E INSTALACION DE DOSIFICACION DE QUIMICOS</v>
          </cell>
          <cell r="C4992" t="str">
            <v>m2</v>
          </cell>
          <cell r="D4992">
            <v>1</v>
          </cell>
          <cell r="E4992">
            <v>229.39</v>
          </cell>
        </row>
        <row r="4993">
          <cell r="A4993">
            <v>13128</v>
          </cell>
          <cell r="B4993" t="str">
            <v>PERFORACION DE POZO    60 m (I ETAPA)</v>
          </cell>
          <cell r="C4993" t="str">
            <v>u</v>
          </cell>
          <cell r="D4993">
            <v>1</v>
          </cell>
          <cell r="E4993">
            <v>10474.98</v>
          </cell>
        </row>
        <row r="4994">
          <cell r="A4994">
            <v>13129</v>
          </cell>
          <cell r="B4994" t="str">
            <v>PERFORACION DE  POZO  60 m (II ETAPA)</v>
          </cell>
          <cell r="C4994" t="str">
            <v>u</v>
          </cell>
          <cell r="D4994">
            <v>1</v>
          </cell>
          <cell r="E4994">
            <v>16843.349999999999</v>
          </cell>
        </row>
        <row r="4995">
          <cell r="A4995">
            <v>13130</v>
          </cell>
          <cell r="B4995" t="str">
            <v>Caseta para tablero y otros equipos de control</v>
          </cell>
          <cell r="C4995" t="str">
            <v>u</v>
          </cell>
          <cell r="D4995">
            <v>1</v>
          </cell>
          <cell r="E4995">
            <v>1777.04</v>
          </cell>
        </row>
        <row r="4996">
          <cell r="A4996">
            <v>13131</v>
          </cell>
          <cell r="B4996" t="str">
            <v>Escalera de acceso trinchera (incluye instalacion)</v>
          </cell>
          <cell r="C4996" t="str">
            <v>u</v>
          </cell>
          <cell r="D4996">
            <v>1</v>
          </cell>
          <cell r="E4996">
            <v>252.48</v>
          </cell>
        </row>
        <row r="4997">
          <cell r="A4997">
            <v>13132</v>
          </cell>
          <cell r="B4997" t="str">
            <v>Malla antipajaros</v>
          </cell>
          <cell r="C4997" t="str">
            <v>m2</v>
          </cell>
          <cell r="D4997">
            <v>1</v>
          </cell>
          <cell r="E4997">
            <v>25.09</v>
          </cell>
        </row>
        <row r="4998">
          <cell r="A4998">
            <v>13133</v>
          </cell>
          <cell r="B4998" t="str">
            <v>Malla antipajaros en puertas y ventanas planta baja</v>
          </cell>
          <cell r="C4998" t="str">
            <v>m2</v>
          </cell>
          <cell r="D4998">
            <v>1</v>
          </cell>
          <cell r="E4998">
            <v>17.170000000000002</v>
          </cell>
        </row>
        <row r="4999">
          <cell r="A4999">
            <v>13134</v>
          </cell>
          <cell r="B4999" t="str">
            <v>Placa cuadrada 0,50m prefabricada H.A para muro de tierra armada</v>
          </cell>
          <cell r="C4999" t="str">
            <v>u</v>
          </cell>
          <cell r="D4999">
            <v>1</v>
          </cell>
          <cell r="E4999">
            <v>11.44</v>
          </cell>
        </row>
        <row r="5000">
          <cell r="A5000">
            <v>13135</v>
          </cell>
          <cell r="B5000" t="str">
            <v>Media Placa de 0,50mx0,25m prefabricada H.A para muro de tierra armada</v>
          </cell>
          <cell r="C5000" t="str">
            <v>u</v>
          </cell>
          <cell r="D5000">
            <v>1</v>
          </cell>
          <cell r="E5000">
            <v>6.42</v>
          </cell>
        </row>
        <row r="5001">
          <cell r="A5001">
            <v>13136</v>
          </cell>
          <cell r="B5001" t="str">
            <v>Entibado de zanja h&gt; 1.5m (varios usos)</v>
          </cell>
          <cell r="C5001" t="str">
            <v>m2</v>
          </cell>
          <cell r="D5001">
            <v>1</v>
          </cell>
          <cell r="E5001">
            <v>8.11</v>
          </cell>
        </row>
        <row r="5002">
          <cell r="A5002">
            <v>13137</v>
          </cell>
          <cell r="B5002" t="str">
            <v>Peldaños HG 3/4" (escalera acceso planta tratamiento)</v>
          </cell>
          <cell r="C5002" t="str">
            <v>u</v>
          </cell>
          <cell r="D5002">
            <v>1</v>
          </cell>
          <cell r="E5002">
            <v>2.81</v>
          </cell>
        </row>
        <row r="5003">
          <cell r="A5003">
            <v>13138</v>
          </cell>
          <cell r="B5003" t="str">
            <v>Dren de piedra bola</v>
          </cell>
          <cell r="C5003" t="str">
            <v>m3</v>
          </cell>
          <cell r="D5003">
            <v>1</v>
          </cell>
          <cell r="E5003">
            <v>20.440000000000001</v>
          </cell>
        </row>
        <row r="5004">
          <cell r="A5004">
            <v>13139</v>
          </cell>
          <cell r="B5004" t="str">
            <v>Junco de laguna (plantas ciperáceas)</v>
          </cell>
          <cell r="C5004" t="str">
            <v>m2</v>
          </cell>
          <cell r="D5004">
            <v>1</v>
          </cell>
          <cell r="E5004">
            <v>5.69</v>
          </cell>
        </row>
        <row r="5005">
          <cell r="A5005">
            <v>13140</v>
          </cell>
          <cell r="B5005" t="str">
            <v>Limpieza, rehabilitación, optimización y puesta en marcha en sistema de alcantarillado existente para tubería 160mm</v>
          </cell>
          <cell r="C5005" t="str">
            <v>m</v>
          </cell>
          <cell r="D5005">
            <v>1</v>
          </cell>
          <cell r="E5005">
            <v>5.05</v>
          </cell>
        </row>
        <row r="5006">
          <cell r="A5006">
            <v>13141</v>
          </cell>
          <cell r="B5006" t="str">
            <v>Limpieza, rehabilitación, optimización y puesta en marcha en sistema de alcantarillado existente para tubería 200mm</v>
          </cell>
          <cell r="C5006" t="str">
            <v>m</v>
          </cell>
          <cell r="D5006">
            <v>1</v>
          </cell>
          <cell r="E5006">
            <v>5.89</v>
          </cell>
        </row>
        <row r="5007">
          <cell r="A5007">
            <v>13142</v>
          </cell>
          <cell r="B5007" t="str">
            <v>Limpieza, rehabilitación, optimización y puesta en marcha en sistema de alcantarillado existente para tubería 315mm</v>
          </cell>
          <cell r="C5007" t="str">
            <v>m</v>
          </cell>
          <cell r="D5007">
            <v>1</v>
          </cell>
          <cell r="E5007">
            <v>7.07</v>
          </cell>
        </row>
        <row r="5008">
          <cell r="A5008">
            <v>13143</v>
          </cell>
          <cell r="B5008" t="str">
            <v>Peldaños varilla 16mm, f'y= 4200 kg/cm2</v>
          </cell>
          <cell r="C5008" t="str">
            <v>u</v>
          </cell>
          <cell r="D5008">
            <v>1</v>
          </cell>
          <cell r="E5008">
            <v>3.95</v>
          </cell>
        </row>
        <row r="5009">
          <cell r="A5009">
            <v>13144</v>
          </cell>
          <cell r="B5009" t="str">
            <v>Grating 1x3/16"</v>
          </cell>
          <cell r="C5009" t="str">
            <v>m2</v>
          </cell>
          <cell r="D5009">
            <v>1</v>
          </cell>
          <cell r="E5009">
            <v>169.4</v>
          </cell>
        </row>
        <row r="5010">
          <cell r="A5010">
            <v>13145</v>
          </cell>
          <cell r="B5010" t="str">
            <v>Grating 1 1/4x1/8"</v>
          </cell>
          <cell r="C5010" t="str">
            <v>m2</v>
          </cell>
          <cell r="D5010">
            <v>1</v>
          </cell>
          <cell r="E5010">
            <v>231.59</v>
          </cell>
        </row>
        <row r="5011">
          <cell r="A5011">
            <v>13146</v>
          </cell>
          <cell r="B5011" t="str">
            <v>Sistema de polea</v>
          </cell>
          <cell r="C5011" t="str">
            <v>u</v>
          </cell>
          <cell r="D5011">
            <v>1</v>
          </cell>
          <cell r="E5011">
            <v>825.09</v>
          </cell>
        </row>
        <row r="5012">
          <cell r="A5012">
            <v>13147</v>
          </cell>
          <cell r="B5012" t="str">
            <v>Limpieza, rehabilitación, optimización y puesta en marcha en sistema de alcantarillado existente para tubería 110mm</v>
          </cell>
          <cell r="C5012" t="str">
            <v>m</v>
          </cell>
          <cell r="D5012">
            <v>1</v>
          </cell>
          <cell r="E5012">
            <v>4.42</v>
          </cell>
        </row>
        <row r="5013">
          <cell r="A5013">
            <v>13148</v>
          </cell>
          <cell r="B5013" t="str">
            <v xml:space="preserve">Jardinera de hormigon simple f´c=180kg/cm2 (2,00x1,00x0,55) </v>
          </cell>
          <cell r="C5013" t="str">
            <v>m</v>
          </cell>
          <cell r="D5013">
            <v>1</v>
          </cell>
          <cell r="E5013">
            <v>137.71</v>
          </cell>
        </row>
        <row r="5014">
          <cell r="A5014">
            <v>13149</v>
          </cell>
          <cell r="B5014" t="str">
            <v>Juntas metalicas angulos</v>
          </cell>
          <cell r="C5014" t="str">
            <v>m</v>
          </cell>
          <cell r="D5014">
            <v>1</v>
          </cell>
          <cell r="E5014">
            <v>49.48</v>
          </cell>
        </row>
        <row r="5015">
          <cell r="A5015">
            <v>13150</v>
          </cell>
          <cell r="B5015" t="str">
            <v>Pelicula antisolares para ventanas</v>
          </cell>
          <cell r="C5015" t="str">
            <v>m2</v>
          </cell>
          <cell r="D5015">
            <v>1</v>
          </cell>
          <cell r="E5015">
            <v>3.84</v>
          </cell>
        </row>
        <row r="5016">
          <cell r="A5016">
            <v>13151</v>
          </cell>
          <cell r="B5016" t="str">
            <v>Guardiania 24 HORAS DIARIAS</v>
          </cell>
          <cell r="C5016" t="str">
            <v>mes</v>
          </cell>
          <cell r="D5016">
            <v>1</v>
          </cell>
          <cell r="E5016">
            <v>2540.25</v>
          </cell>
        </row>
        <row r="5017">
          <cell r="A5017">
            <v>13152</v>
          </cell>
          <cell r="B5017" t="str">
            <v>Soportes  para bicicletas metalicos</v>
          </cell>
          <cell r="C5017" t="str">
            <v>u</v>
          </cell>
          <cell r="D5017">
            <v>1</v>
          </cell>
          <cell r="E5017">
            <v>196.52</v>
          </cell>
        </row>
        <row r="5018">
          <cell r="A5018">
            <v>13153</v>
          </cell>
          <cell r="B5018" t="str">
            <v>Parapetos de hormigon en fachada E=15cm</v>
          </cell>
          <cell r="C5018" t="str">
            <v>u</v>
          </cell>
          <cell r="D5018">
            <v>1</v>
          </cell>
          <cell r="E5018">
            <v>11.68</v>
          </cell>
        </row>
        <row r="5019">
          <cell r="A5019">
            <v>13154</v>
          </cell>
          <cell r="B5019" t="str">
            <v>Conformacion de remate de H.A en parte inferior de paredes</v>
          </cell>
          <cell r="C5019" t="str">
            <v>m</v>
          </cell>
          <cell r="D5019">
            <v>1</v>
          </cell>
          <cell r="E5019">
            <v>12.1</v>
          </cell>
        </row>
        <row r="5020">
          <cell r="A5020">
            <v>13155</v>
          </cell>
          <cell r="B5020" t="str">
            <v>Conformacion de remate de H.A el perimetro contrapiso</v>
          </cell>
          <cell r="C5020" t="str">
            <v>m</v>
          </cell>
          <cell r="D5020">
            <v>1</v>
          </cell>
          <cell r="E5020">
            <v>10.6</v>
          </cell>
        </row>
        <row r="5021">
          <cell r="A5021">
            <v>13156</v>
          </cell>
          <cell r="B5021" t="str">
            <v>Desmontaje y reubicacion del banco de gases medicinales, con nueva central de Aire Medicinal</v>
          </cell>
          <cell r="C5021" t="str">
            <v>u</v>
          </cell>
          <cell r="D5021">
            <v>1</v>
          </cell>
          <cell r="E5021">
            <v>14678.62</v>
          </cell>
        </row>
        <row r="5022">
          <cell r="A5022">
            <v>13157</v>
          </cell>
          <cell r="B5022" t="str">
            <v>ACHIQUE PERMANENTE</v>
          </cell>
          <cell r="C5022" t="str">
            <v>dia</v>
          </cell>
          <cell r="D5022">
            <v>1</v>
          </cell>
          <cell r="E5022">
            <v>38.630000000000003</v>
          </cell>
        </row>
        <row r="5068">
          <cell r="A5068">
            <v>15000</v>
          </cell>
          <cell r="B5068" t="str">
            <v>Faro electrico giratorio/accesorios de instalacion</v>
          </cell>
          <cell r="C5068" t="str">
            <v>u</v>
          </cell>
          <cell r="D5068">
            <v>1</v>
          </cell>
        </row>
        <row r="5069">
          <cell r="A5069">
            <v>15001</v>
          </cell>
          <cell r="B5069" t="str">
            <v>LETRERO DE SEÑALIZACION PROVISIONAL</v>
          </cell>
          <cell r="C5069" t="str">
            <v>u</v>
          </cell>
          <cell r="D5069">
            <v>1</v>
          </cell>
          <cell r="E5069">
            <v>47.72</v>
          </cell>
        </row>
        <row r="5070">
          <cell r="A5070">
            <v>15002</v>
          </cell>
          <cell r="B5070" t="str">
            <v>ANALISIS DE GASES</v>
          </cell>
          <cell r="C5070" t="str">
            <v>u</v>
          </cell>
          <cell r="D5070">
            <v>1</v>
          </cell>
          <cell r="E5070">
            <v>301.88</v>
          </cell>
        </row>
        <row r="5071">
          <cell r="A5071">
            <v>15003</v>
          </cell>
          <cell r="B5071" t="str">
            <v>SUMINISTRO E INSTALACION /TUBO RECTANGULAR. DADO H.A /SEÑAL</v>
          </cell>
          <cell r="C5071" t="str">
            <v xml:space="preserve">m </v>
          </cell>
          <cell r="D5071">
            <v>1</v>
          </cell>
          <cell r="E5071">
            <v>7.07</v>
          </cell>
        </row>
        <row r="5072">
          <cell r="A5072">
            <v>15004</v>
          </cell>
          <cell r="B5072" t="str">
            <v>CONSTRUCCION E INSTALACION /LETRERO /SEÑAL /SEGURIDAD</v>
          </cell>
          <cell r="C5072" t="str">
            <v>m2</v>
          </cell>
          <cell r="D5072">
            <v>1</v>
          </cell>
          <cell r="E5072">
            <v>57.51</v>
          </cell>
        </row>
        <row r="5073">
          <cell r="A5073">
            <v>15005</v>
          </cell>
          <cell r="B5073" t="str">
            <v>PARANTE DE CAÑA CON DADO DE H.S</v>
          </cell>
          <cell r="C5073" t="str">
            <v>u</v>
          </cell>
          <cell r="D5073">
            <v>1</v>
          </cell>
          <cell r="E5073">
            <v>6.96</v>
          </cell>
        </row>
        <row r="5074">
          <cell r="A5074">
            <v>15006</v>
          </cell>
          <cell r="B5074" t="str">
            <v>FLOTADORES EAGLE 48"X72"X20" INSTALADO</v>
          </cell>
          <cell r="C5074" t="str">
            <v>u</v>
          </cell>
          <cell r="D5074">
            <v>1</v>
          </cell>
          <cell r="E5074">
            <v>330.19</v>
          </cell>
        </row>
        <row r="5075">
          <cell r="A5075">
            <v>15007</v>
          </cell>
          <cell r="B5075" t="str">
            <v>POLIETILENO (UHMW-PE)E=37mm</v>
          </cell>
          <cell r="C5075" t="str">
            <v>m2</v>
          </cell>
          <cell r="D5075">
            <v>1</v>
          </cell>
          <cell r="E5075">
            <v>45</v>
          </cell>
        </row>
        <row r="5076">
          <cell r="A5076">
            <v>15008</v>
          </cell>
          <cell r="B5076" t="str">
            <v>PILOTE TUBO 10" SCH 40</v>
          </cell>
          <cell r="C5076" t="str">
            <v>m</v>
          </cell>
          <cell r="D5076">
            <v>1</v>
          </cell>
          <cell r="E5076">
            <v>410.4</v>
          </cell>
        </row>
        <row r="5077">
          <cell r="A5077">
            <v>15009</v>
          </cell>
          <cell r="B5077" t="str">
            <v>FLOTADORES EAGLE 305X1219X508mm INSTALADO</v>
          </cell>
          <cell r="C5077" t="str">
            <v>u</v>
          </cell>
          <cell r="D5077">
            <v>1</v>
          </cell>
          <cell r="E5077">
            <v>252</v>
          </cell>
        </row>
        <row r="5078">
          <cell r="A5078">
            <v>15010</v>
          </cell>
          <cell r="B5078" t="str">
            <v>MAQUINA DE HIELO DE ESCAMAS 20TON 24HORAS</v>
          </cell>
          <cell r="C5078" t="str">
            <v>U</v>
          </cell>
          <cell r="D5078">
            <v>1</v>
          </cell>
          <cell r="E5078">
            <v>163202.4</v>
          </cell>
        </row>
        <row r="5079">
          <cell r="A5079">
            <v>15011</v>
          </cell>
          <cell r="B5079" t="str">
            <v>MUERTO WINCHE H.A</v>
          </cell>
          <cell r="C5079" t="str">
            <v>m3</v>
          </cell>
          <cell r="D5079">
            <v>1</v>
          </cell>
          <cell r="E5079">
            <v>223.28</v>
          </cell>
        </row>
        <row r="5080">
          <cell r="A5080">
            <v>15012</v>
          </cell>
          <cell r="B5080" t="str">
            <v>WINCHE Y POLEA</v>
          </cell>
          <cell r="C5080" t="str">
            <v>u</v>
          </cell>
          <cell r="D5080">
            <v>1</v>
          </cell>
          <cell r="E5080">
            <v>9000</v>
          </cell>
        </row>
        <row r="5081">
          <cell r="A5081">
            <v>15013</v>
          </cell>
          <cell r="B5081" t="str">
            <v>DISPENSADOR</v>
          </cell>
          <cell r="C5081" t="str">
            <v>u</v>
          </cell>
          <cell r="D5081">
            <v>1</v>
          </cell>
          <cell r="E5081">
            <v>8001</v>
          </cell>
        </row>
        <row r="5082">
          <cell r="A5082">
            <v>15014</v>
          </cell>
          <cell r="B5082" t="str">
            <v>SURTIDOR DE AIRE Y AGUA BAJO</v>
          </cell>
          <cell r="C5082" t="str">
            <v>u</v>
          </cell>
          <cell r="D5082">
            <v>1</v>
          </cell>
          <cell r="E5082">
            <v>1282.5</v>
          </cell>
        </row>
        <row r="5083">
          <cell r="A5083">
            <v>15015</v>
          </cell>
          <cell r="B5083" t="str">
            <v>INSTALACION MECANICA</v>
          </cell>
          <cell r="C5083" t="str">
            <v>u</v>
          </cell>
          <cell r="D5083">
            <v>1</v>
          </cell>
          <cell r="E5083">
            <v>3520.8</v>
          </cell>
        </row>
        <row r="5084">
          <cell r="A5084">
            <v>15016</v>
          </cell>
          <cell r="B5084" t="str">
            <v>TUBERIAS</v>
          </cell>
          <cell r="C5084" t="str">
            <v>u</v>
          </cell>
          <cell r="D5084">
            <v>1</v>
          </cell>
          <cell r="E5084">
            <v>22604.9</v>
          </cell>
        </row>
        <row r="5085">
          <cell r="A5085">
            <v>15017</v>
          </cell>
          <cell r="B5085" t="str">
            <v>BOMBA SUMERGIBLE FIJA 3HP TRIFASICA 60HZ</v>
          </cell>
          <cell r="C5085" t="str">
            <v>u</v>
          </cell>
          <cell r="D5085">
            <v>1</v>
          </cell>
          <cell r="E5085">
            <v>5985</v>
          </cell>
          <cell r="G5085">
            <v>5208</v>
          </cell>
          <cell r="H5085" t="str">
            <v>COD</v>
          </cell>
        </row>
        <row r="5086">
          <cell r="A5086">
            <v>15018</v>
          </cell>
          <cell r="B5086" t="str">
            <v>COMPRESOR DE PISTON</v>
          </cell>
          <cell r="C5086" t="str">
            <v>u</v>
          </cell>
          <cell r="D5086">
            <v>1</v>
          </cell>
          <cell r="E5086">
            <v>1902.6</v>
          </cell>
        </row>
        <row r="5087">
          <cell r="A5087">
            <v>15019</v>
          </cell>
          <cell r="B5087" t="str">
            <v>DISPENSADOR DE DIESEL NODRIZAS</v>
          </cell>
          <cell r="C5087" t="str">
            <v>u</v>
          </cell>
          <cell r="D5087">
            <v>1</v>
          </cell>
          <cell r="E5087">
            <v>6506.1</v>
          </cell>
        </row>
        <row r="5088">
          <cell r="A5088">
            <v>15020</v>
          </cell>
          <cell r="B5088" t="str">
            <v>DISPENSADOR DE DIESEL ARTESANAL</v>
          </cell>
          <cell r="C5088" t="str">
            <v>u</v>
          </cell>
          <cell r="D5088">
            <v>1</v>
          </cell>
          <cell r="E5088">
            <v>6228</v>
          </cell>
        </row>
        <row r="5089">
          <cell r="A5089">
            <v>15021</v>
          </cell>
          <cell r="B5089" t="str">
            <v>TANQUE DE DOBLE PARED 1000GAL</v>
          </cell>
          <cell r="C5089" t="str">
            <v>u</v>
          </cell>
          <cell r="D5089">
            <v>1</v>
          </cell>
          <cell r="E5089">
            <v>10800</v>
          </cell>
        </row>
        <row r="5090">
          <cell r="A5090">
            <v>15022</v>
          </cell>
          <cell r="B5090" t="str">
            <v>OBRA CIVIL INSTALADA DE TANQUES</v>
          </cell>
          <cell r="C5090" t="str">
            <v>u</v>
          </cell>
          <cell r="D5090">
            <v>1</v>
          </cell>
          <cell r="E5090">
            <v>45000</v>
          </cell>
        </row>
        <row r="5091">
          <cell r="A5091">
            <v>15023</v>
          </cell>
          <cell r="B5091" t="str">
            <v>SURTIDOR DE AIRE Y AGUA BAJO</v>
          </cell>
          <cell r="C5091" t="str">
            <v>u</v>
          </cell>
          <cell r="D5091">
            <v>1</v>
          </cell>
          <cell r="E5091">
            <v>1282.5</v>
          </cell>
        </row>
        <row r="5092">
          <cell r="A5092">
            <v>15024</v>
          </cell>
          <cell r="B5092" t="str">
            <v xml:space="preserve">INSTALACION MECANICA </v>
          </cell>
          <cell r="C5092" t="str">
            <v>u</v>
          </cell>
          <cell r="D5092">
            <v>1</v>
          </cell>
          <cell r="E5092">
            <v>3520.8</v>
          </cell>
        </row>
        <row r="5093">
          <cell r="A5093">
            <v>15025</v>
          </cell>
          <cell r="B5093" t="str">
            <v xml:space="preserve">TUBERIAS </v>
          </cell>
          <cell r="C5093" t="str">
            <v>u</v>
          </cell>
          <cell r="D5093">
            <v>1</v>
          </cell>
          <cell r="E5093">
            <v>39861.58</v>
          </cell>
        </row>
        <row r="5094">
          <cell r="A5094">
            <v>15026</v>
          </cell>
          <cell r="B5094" t="str">
            <v>BOMBA SUMERGIBLE PARA DIESEL DE NODRIZAS</v>
          </cell>
          <cell r="C5094" t="str">
            <v>u</v>
          </cell>
          <cell r="D5094">
            <v>1</v>
          </cell>
          <cell r="E5094">
            <v>5985</v>
          </cell>
        </row>
        <row r="5095">
          <cell r="A5095">
            <v>15027</v>
          </cell>
          <cell r="B5095" t="str">
            <v>BOMBA SUMERGIBLE PARA DIESEL ARTESANAL</v>
          </cell>
          <cell r="C5095" t="str">
            <v>u</v>
          </cell>
          <cell r="D5095">
            <v>1</v>
          </cell>
          <cell r="E5095">
            <v>2427.3000000000002</v>
          </cell>
        </row>
        <row r="5096">
          <cell r="A5096">
            <v>15028</v>
          </cell>
          <cell r="B5096" t="str">
            <v>COMPRESOR DE PISTON</v>
          </cell>
          <cell r="C5096" t="str">
            <v>u</v>
          </cell>
          <cell r="D5096">
            <v>1</v>
          </cell>
          <cell r="E5096">
            <v>1902.6</v>
          </cell>
        </row>
        <row r="5097">
          <cell r="A5097">
            <v>15029</v>
          </cell>
          <cell r="B5097" t="str">
            <v>CAMARA DE AASS DE H.A CON TAPA H. FUNDIDO</v>
          </cell>
          <cell r="C5097" t="str">
            <v>u</v>
          </cell>
          <cell r="D5097">
            <v>1</v>
          </cell>
          <cell r="E5097">
            <v>1785.19</v>
          </cell>
        </row>
        <row r="5098">
          <cell r="A5098">
            <v>15030</v>
          </cell>
          <cell r="B5098" t="str">
            <v>EQUIPAMIENTO TANQUE Y MAQUINA DE HIELO</v>
          </cell>
          <cell r="C5098" t="str">
            <v>U</v>
          </cell>
          <cell r="D5098">
            <v>1</v>
          </cell>
          <cell r="E5098">
            <v>164264</v>
          </cell>
          <cell r="G5098">
            <v>5209</v>
          </cell>
          <cell r="H5098" t="str">
            <v>cod</v>
          </cell>
        </row>
        <row r="5099">
          <cell r="A5099">
            <v>15031</v>
          </cell>
          <cell r="B5099" t="str">
            <v>PTAR PAQUETE MODULAR INCLUY. EQUIPOS +OBRA CIVIL+ELECTRICA</v>
          </cell>
          <cell r="C5099" t="str">
            <v>U</v>
          </cell>
          <cell r="D5099">
            <v>1</v>
          </cell>
          <cell r="E5099">
            <v>80195.86</v>
          </cell>
        </row>
        <row r="5100">
          <cell r="A5100">
            <v>15032</v>
          </cell>
          <cell r="B5100" t="str">
            <v>CAMARA DE CARGA DE H.A CON TAPA H. FUNDIDO</v>
          </cell>
          <cell r="C5100" t="str">
            <v>u</v>
          </cell>
          <cell r="D5100">
            <v>1</v>
          </cell>
          <cell r="E5100">
            <v>4397.87</v>
          </cell>
        </row>
        <row r="5101">
          <cell r="A5101">
            <v>15033</v>
          </cell>
          <cell r="B5101" t="str">
            <v>REJILLA EN FIBRA DE VIDRIO PARA CANAL</v>
          </cell>
          <cell r="C5101" t="str">
            <v>u</v>
          </cell>
          <cell r="D5101">
            <v>1</v>
          </cell>
          <cell r="E5101">
            <v>355</v>
          </cell>
        </row>
        <row r="5102">
          <cell r="A5102">
            <v>15034</v>
          </cell>
          <cell r="B5102" t="str">
            <v>PLANTA COMPACTA DE TRATAMIENTO</v>
          </cell>
          <cell r="C5102" t="str">
            <v>U</v>
          </cell>
          <cell r="D5102">
            <v>1</v>
          </cell>
          <cell r="E5102">
            <v>110500</v>
          </cell>
        </row>
        <row r="5103">
          <cell r="A5103">
            <v>15035</v>
          </cell>
          <cell r="B5103" t="str">
            <v>PROVISION E HINCADO DE TABLESTACADO AZ= 26 L=12M</v>
          </cell>
          <cell r="C5103" t="str">
            <v>m</v>
          </cell>
          <cell r="D5103">
            <v>1</v>
          </cell>
          <cell r="E5103">
            <v>4410</v>
          </cell>
        </row>
        <row r="5104">
          <cell r="A5104">
            <v>15036</v>
          </cell>
          <cell r="B5104" t="str">
            <v>APUNTALAMIENTO (COLOCACION Y REMOCION)</v>
          </cell>
          <cell r="C5104" t="str">
            <v>KG</v>
          </cell>
          <cell r="D5104">
            <v>1</v>
          </cell>
          <cell r="E5104">
            <v>3.6</v>
          </cell>
        </row>
        <row r="5105">
          <cell r="A5105">
            <v>15037</v>
          </cell>
          <cell r="B5105" t="str">
            <v>REMOCION DE TABLESTACA DESDE TIERRA</v>
          </cell>
          <cell r="C5105" t="str">
            <v>M</v>
          </cell>
          <cell r="D5105">
            <v>1</v>
          </cell>
          <cell r="E5105">
            <v>62.58</v>
          </cell>
        </row>
        <row r="5106">
          <cell r="A5106">
            <v>15038</v>
          </cell>
          <cell r="B5106" t="str">
            <v>MUERTO DE ANCLAJE PARA EQUIPOS MECANICOS</v>
          </cell>
          <cell r="C5106" t="str">
            <v>M3</v>
          </cell>
          <cell r="D5106">
            <v>1</v>
          </cell>
        </row>
        <row r="5107">
          <cell r="A5107">
            <v>15039</v>
          </cell>
          <cell r="B5107" t="str">
            <v>FLOTADORES EAGLE 36"X48"X20" INSTALADO</v>
          </cell>
          <cell r="C5107" t="str">
            <v>u</v>
          </cell>
          <cell r="D5107">
            <v>1</v>
          </cell>
          <cell r="E5107">
            <v>181.61</v>
          </cell>
        </row>
        <row r="5108">
          <cell r="A5108">
            <v>15040</v>
          </cell>
          <cell r="B5108" t="str">
            <v>PLACAS DE POLIETILENO (UHMW-PE) 200X350X20mm</v>
          </cell>
          <cell r="C5108" t="str">
            <v>u</v>
          </cell>
          <cell r="D5108">
            <v>1</v>
          </cell>
          <cell r="E5108">
            <v>21.44</v>
          </cell>
        </row>
        <row r="5109">
          <cell r="A5109">
            <v>15041</v>
          </cell>
          <cell r="B5109" t="str">
            <v>Bita de amarre (CLEATS DE 8")</v>
          </cell>
          <cell r="C5109" t="str">
            <v>u</v>
          </cell>
          <cell r="D5109">
            <v>1</v>
          </cell>
          <cell r="E5109">
            <v>45.38</v>
          </cell>
        </row>
        <row r="5110">
          <cell r="A5110">
            <v>15042</v>
          </cell>
          <cell r="B5110" t="str">
            <v>PERNOS DE ACERO INOXIDABLE 1/2"CON DOBLE  ARANDELA Y TUERCA DE ACERO INOX  L=6"</v>
          </cell>
          <cell r="C5110" t="str">
            <v>U</v>
          </cell>
          <cell r="D5110">
            <v>1</v>
          </cell>
          <cell r="E5110">
            <v>6</v>
          </cell>
        </row>
        <row r="5111">
          <cell r="A5111">
            <v>15043</v>
          </cell>
          <cell r="B5111" t="str">
            <v>PERNOS DE ACERO INOXIDABLE 3/8"CON DOBLE  ARANDELA Y TUERCA DE ACERO INOX  L=3"</v>
          </cell>
          <cell r="C5111" t="str">
            <v>U</v>
          </cell>
          <cell r="D5111">
            <v>1</v>
          </cell>
          <cell r="E5111">
            <v>2.63</v>
          </cell>
        </row>
        <row r="5112">
          <cell r="A5112">
            <v>15044</v>
          </cell>
          <cell r="B5112" t="str">
            <v>BUMPERS RR5001</v>
          </cell>
          <cell r="C5112" t="str">
            <v>u</v>
          </cell>
          <cell r="D5112">
            <v>1</v>
          </cell>
          <cell r="E5112">
            <v>296.7</v>
          </cell>
        </row>
        <row r="5113">
          <cell r="A5113">
            <v>15045</v>
          </cell>
          <cell r="B5113" t="str">
            <v>BUMPERS  DE ESQUINA6"</v>
          </cell>
          <cell r="C5113" t="str">
            <v>u</v>
          </cell>
          <cell r="D5113">
            <v>1</v>
          </cell>
          <cell r="E5113">
            <v>452.51</v>
          </cell>
        </row>
        <row r="5114">
          <cell r="A5114">
            <v>15046</v>
          </cell>
          <cell r="B5114" t="str">
            <v>MANEJO, IZADO E HINCADO DE PILOTES DESDE AGUA</v>
          </cell>
          <cell r="C5114" t="str">
            <v>m</v>
          </cell>
          <cell r="E5114">
            <v>423.15</v>
          </cell>
        </row>
        <row r="5115">
          <cell r="A5115">
            <v>15047</v>
          </cell>
          <cell r="B5115" t="str">
            <v>PROVISION DE TABLESTACADO AZ= 18 H=12M DE ALTURA</v>
          </cell>
          <cell r="C5115" t="str">
            <v>m</v>
          </cell>
          <cell r="E5115">
            <v>2657.25</v>
          </cell>
        </row>
        <row r="5117">
          <cell r="A5117">
            <v>15048</v>
          </cell>
          <cell r="B5117" t="str">
            <v>PAREDES DE MAMPOSTERIA ARMADA E=20cm</v>
          </cell>
          <cell r="C5117" t="str">
            <v>u</v>
          </cell>
          <cell r="D5117">
            <v>1</v>
          </cell>
          <cell r="E5117">
            <v>31.5</v>
          </cell>
        </row>
        <row r="5118">
          <cell r="A5118">
            <v>15049</v>
          </cell>
          <cell r="B5118" t="str">
            <v>RIELES</v>
          </cell>
          <cell r="C5118" t="str">
            <v>u</v>
          </cell>
          <cell r="D5118">
            <v>1</v>
          </cell>
          <cell r="E5118">
            <v>288</v>
          </cell>
        </row>
        <row r="5119">
          <cell r="B5119" t="str">
            <v>TABLEROS</v>
          </cell>
        </row>
        <row r="5120">
          <cell r="A5120">
            <v>15050</v>
          </cell>
          <cell r="B5120" t="str">
            <v xml:space="preserve">TABLERO  TD-GEN1 </v>
          </cell>
          <cell r="C5120" t="str">
            <v>U.</v>
          </cell>
          <cell r="D5120">
            <v>1</v>
          </cell>
          <cell r="E5120">
            <v>8539.2099999999991</v>
          </cell>
        </row>
        <row r="5121">
          <cell r="A5121">
            <v>15051</v>
          </cell>
          <cell r="B5121" t="str">
            <v xml:space="preserve">TABLERO  TD-G1 </v>
          </cell>
          <cell r="C5121" t="str">
            <v>U.</v>
          </cell>
          <cell r="D5121">
            <v>1</v>
          </cell>
          <cell r="E5121">
            <v>6922.73</v>
          </cell>
        </row>
        <row r="5122">
          <cell r="A5122">
            <v>15052</v>
          </cell>
          <cell r="B5122" t="str">
            <v xml:space="preserve">TABLERO  TD-SG1 </v>
          </cell>
          <cell r="C5122" t="str">
            <v>U.</v>
          </cell>
          <cell r="D5122">
            <v>1</v>
          </cell>
          <cell r="E5122">
            <v>6061.78</v>
          </cell>
        </row>
        <row r="5123">
          <cell r="A5123">
            <v>15053</v>
          </cell>
          <cell r="B5123" t="str">
            <v xml:space="preserve">TABLERO  TD-SG2 </v>
          </cell>
          <cell r="C5123" t="str">
            <v>U.</v>
          </cell>
          <cell r="D5123">
            <v>1</v>
          </cell>
          <cell r="E5123">
            <v>4875.76</v>
          </cell>
        </row>
        <row r="5124">
          <cell r="A5124">
            <v>15054</v>
          </cell>
          <cell r="B5124" t="str">
            <v>TABLERO  TD-GASOLINA</v>
          </cell>
          <cell r="C5124" t="str">
            <v>U.</v>
          </cell>
          <cell r="D5124">
            <v>1</v>
          </cell>
          <cell r="E5124">
            <v>3833.54</v>
          </cell>
        </row>
        <row r="5125">
          <cell r="A5125">
            <v>15055</v>
          </cell>
          <cell r="B5125" t="str">
            <v xml:space="preserve">TABLERO  TD-GEN2 </v>
          </cell>
          <cell r="C5125" t="str">
            <v>U.</v>
          </cell>
          <cell r="D5125">
            <v>1</v>
          </cell>
          <cell r="E5125">
            <v>10674</v>
          </cell>
        </row>
        <row r="5126">
          <cell r="A5126">
            <v>15056</v>
          </cell>
          <cell r="B5126" t="str">
            <v xml:space="preserve">TABLERO  TD-G2 </v>
          </cell>
          <cell r="C5126" t="str">
            <v>U.</v>
          </cell>
          <cell r="D5126">
            <v>1</v>
          </cell>
          <cell r="E5126">
            <v>11740.23</v>
          </cell>
        </row>
        <row r="5127">
          <cell r="A5127">
            <v>15057</v>
          </cell>
          <cell r="B5127" t="str">
            <v>TABLERO  TD-FH</v>
          </cell>
          <cell r="C5127" t="str">
            <v>U.</v>
          </cell>
          <cell r="D5127">
            <v>1</v>
          </cell>
          <cell r="E5127">
            <v>5086.6000000000004</v>
          </cell>
        </row>
        <row r="5128">
          <cell r="A5128">
            <v>15058</v>
          </cell>
          <cell r="B5128" t="str">
            <v>TABLERO  TD-AASS</v>
          </cell>
          <cell r="C5128" t="str">
            <v>U.</v>
          </cell>
          <cell r="D5128">
            <v>1</v>
          </cell>
          <cell r="E5128">
            <v>1916.76</v>
          </cell>
        </row>
        <row r="5129">
          <cell r="A5129">
            <v>15059</v>
          </cell>
          <cell r="B5129" t="str">
            <v xml:space="preserve">TABLERO  TD-BC </v>
          </cell>
          <cell r="C5129" t="str">
            <v>U.</v>
          </cell>
          <cell r="D5129">
            <v>1</v>
          </cell>
          <cell r="E5129">
            <v>2740.97</v>
          </cell>
        </row>
        <row r="5130">
          <cell r="A5130">
            <v>15060</v>
          </cell>
          <cell r="B5130" t="str">
            <v>TABLERO  TM-L</v>
          </cell>
          <cell r="C5130" t="str">
            <v>U.</v>
          </cell>
          <cell r="D5130">
            <v>1</v>
          </cell>
          <cell r="E5130">
            <v>13257.66</v>
          </cell>
        </row>
        <row r="5131">
          <cell r="A5131">
            <v>15061</v>
          </cell>
          <cell r="B5131" t="str">
            <v xml:space="preserve">TABLERO  TT-L </v>
          </cell>
          <cell r="C5131" t="str">
            <v>U.</v>
          </cell>
          <cell r="D5131">
            <v>1</v>
          </cell>
          <cell r="E5131">
            <v>6868.42</v>
          </cell>
        </row>
        <row r="5132">
          <cell r="A5132">
            <v>15062</v>
          </cell>
          <cell r="B5132" t="str">
            <v xml:space="preserve">TABLERO  TM-B </v>
          </cell>
          <cell r="C5132" t="str">
            <v>U.</v>
          </cell>
          <cell r="D5132">
            <v>1</v>
          </cell>
          <cell r="E5132">
            <v>6213.52</v>
          </cell>
        </row>
        <row r="5133">
          <cell r="A5133">
            <v>15063</v>
          </cell>
          <cell r="B5133" t="str">
            <v xml:space="preserve">TABLERO  TT-B </v>
          </cell>
          <cell r="C5133" t="str">
            <v>U.</v>
          </cell>
          <cell r="D5133">
            <v>1</v>
          </cell>
          <cell r="E5133">
            <v>4632.18</v>
          </cell>
        </row>
        <row r="5134">
          <cell r="A5134">
            <v>15064</v>
          </cell>
          <cell r="B5134" t="str">
            <v>TABLERO - TD-EA1</v>
          </cell>
          <cell r="C5134" t="str">
            <v>U.</v>
          </cell>
          <cell r="D5134">
            <v>1</v>
          </cell>
          <cell r="E5134">
            <v>4454.07</v>
          </cell>
        </row>
        <row r="5135">
          <cell r="A5135">
            <v>15065</v>
          </cell>
          <cell r="B5135" t="str">
            <v>TABLERO  TD-EA2</v>
          </cell>
          <cell r="C5135" t="str">
            <v>U.</v>
          </cell>
          <cell r="D5135">
            <v>1</v>
          </cell>
          <cell r="E5135">
            <v>2609.1799999999998</v>
          </cell>
        </row>
        <row r="5136">
          <cell r="A5136">
            <v>15066</v>
          </cell>
          <cell r="B5136" t="str">
            <v>TABLERO  TD-TALLER</v>
          </cell>
          <cell r="C5136" t="str">
            <v>U.</v>
          </cell>
          <cell r="D5136">
            <v>1</v>
          </cell>
          <cell r="E5136">
            <v>2635.55</v>
          </cell>
        </row>
        <row r="5137">
          <cell r="A5137">
            <v>15067</v>
          </cell>
          <cell r="B5137" t="str">
            <v>TABLEROS DE SELECTORES TCL-A1</v>
          </cell>
          <cell r="C5137" t="str">
            <v>U.</v>
          </cell>
          <cell r="D5137">
            <v>1</v>
          </cell>
          <cell r="E5137">
            <v>4552.33</v>
          </cell>
        </row>
        <row r="5138">
          <cell r="A5138">
            <v>15068</v>
          </cell>
          <cell r="B5138" t="str">
            <v>TABLEROS DE SELECTORES TCL-A2</v>
          </cell>
          <cell r="C5138" t="str">
            <v>U.</v>
          </cell>
          <cell r="D5138">
            <v>1</v>
          </cell>
          <cell r="E5138">
            <v>4720.04</v>
          </cell>
        </row>
        <row r="5139">
          <cell r="B5139" t="str">
            <v>TABLEROS</v>
          </cell>
        </row>
        <row r="5140">
          <cell r="A5140">
            <v>15069</v>
          </cell>
          <cell r="B5140" t="str">
            <v>TABLERO  TD-G1</v>
          </cell>
          <cell r="C5140" t="str">
            <v>U.</v>
          </cell>
          <cell r="D5140">
            <v>1</v>
          </cell>
          <cell r="E5140">
            <v>10701.97</v>
          </cell>
          <cell r="F5140">
            <v>10701.97</v>
          </cell>
        </row>
        <row r="5141">
          <cell r="A5141">
            <v>15070</v>
          </cell>
          <cell r="B5141" t="str">
            <v>TABLERO  TD-SG1</v>
          </cell>
          <cell r="C5141" t="str">
            <v>U.</v>
          </cell>
          <cell r="D5141">
            <v>1</v>
          </cell>
          <cell r="E5141">
            <v>10462.36</v>
          </cell>
          <cell r="F5141">
            <v>10462.36</v>
          </cell>
        </row>
        <row r="5142">
          <cell r="A5142">
            <v>15071</v>
          </cell>
          <cell r="B5142" t="str">
            <v>TABLERO  TD-SG2</v>
          </cell>
          <cell r="C5142" t="str">
            <v>U.</v>
          </cell>
          <cell r="D5142">
            <v>1</v>
          </cell>
          <cell r="E5142">
            <v>4152.99</v>
          </cell>
          <cell r="F5142">
            <v>4152.99</v>
          </cell>
        </row>
        <row r="5143">
          <cell r="A5143">
            <v>15072</v>
          </cell>
          <cell r="B5143" t="str">
            <v>TABLERO  TD-EDI1</v>
          </cell>
          <cell r="C5143" t="str">
            <v>U.</v>
          </cell>
          <cell r="D5143">
            <v>1</v>
          </cell>
          <cell r="E5143">
            <v>2395.96</v>
          </cell>
          <cell r="F5143">
            <v>2395.96</v>
          </cell>
        </row>
        <row r="5144">
          <cell r="A5144">
            <v>15073</v>
          </cell>
          <cell r="B5144" t="str">
            <v>TABLERO  TD-GEN1</v>
          </cell>
          <cell r="C5144" t="str">
            <v>U.</v>
          </cell>
          <cell r="D5144">
            <v>1</v>
          </cell>
          <cell r="E5144">
            <v>10222.780000000001</v>
          </cell>
          <cell r="F5144">
            <v>10222.780000000001</v>
          </cell>
        </row>
        <row r="5145">
          <cell r="A5145">
            <v>15074</v>
          </cell>
          <cell r="B5145" t="str">
            <v>TABLERO  TT-B</v>
          </cell>
          <cell r="C5145" t="str">
            <v>U.</v>
          </cell>
          <cell r="D5145">
            <v>1</v>
          </cell>
          <cell r="E5145">
            <v>4600.25</v>
          </cell>
          <cell r="F5145">
            <v>4600.25</v>
          </cell>
        </row>
        <row r="5146">
          <cell r="A5146">
            <v>15075</v>
          </cell>
          <cell r="B5146" t="str">
            <v>TABLERO  TD-TMB</v>
          </cell>
          <cell r="C5146" t="str">
            <v>U.</v>
          </cell>
          <cell r="D5146">
            <v>1</v>
          </cell>
          <cell r="E5146">
            <v>6548.96</v>
          </cell>
          <cell r="F5146">
            <v>6548.96</v>
          </cell>
        </row>
        <row r="5147">
          <cell r="A5147">
            <v>15076</v>
          </cell>
          <cell r="B5147" t="str">
            <v>TABLERO  TD-CAMARAS</v>
          </cell>
          <cell r="C5147" t="str">
            <v>U.</v>
          </cell>
          <cell r="D5147">
            <v>1</v>
          </cell>
          <cell r="E5147">
            <v>3034.87</v>
          </cell>
          <cell r="F5147">
            <v>3034.87</v>
          </cell>
        </row>
        <row r="5148">
          <cell r="A5148">
            <v>15077</v>
          </cell>
          <cell r="B5148" t="str">
            <v>TABLERO  TD-EDI2</v>
          </cell>
          <cell r="C5148" t="str">
            <v>U.</v>
          </cell>
          <cell r="D5148">
            <v>1</v>
          </cell>
          <cell r="E5148">
            <v>4232.8599999999997</v>
          </cell>
          <cell r="F5148">
            <v>4232.8599999999997</v>
          </cell>
        </row>
        <row r="5149">
          <cell r="A5149">
            <v>15078</v>
          </cell>
          <cell r="B5149" t="str">
            <v>TABLERO  TD-GASOLINERIA</v>
          </cell>
          <cell r="C5149" t="str">
            <v>U.</v>
          </cell>
          <cell r="D5149">
            <v>1</v>
          </cell>
          <cell r="E5149">
            <v>34615.33</v>
          </cell>
          <cell r="F5149">
            <v>34615.33</v>
          </cell>
        </row>
        <row r="5150">
          <cell r="A5150">
            <v>15079</v>
          </cell>
          <cell r="B5150" t="str">
            <v>TABLERO  TD-FH</v>
          </cell>
          <cell r="C5150" t="str">
            <v>U.</v>
          </cell>
          <cell r="D5150">
            <v>1</v>
          </cell>
          <cell r="E5150">
            <v>1916.76</v>
          </cell>
          <cell r="F5150">
            <v>1916.76</v>
          </cell>
        </row>
        <row r="5151">
          <cell r="A5151">
            <v>15080</v>
          </cell>
          <cell r="B5151" t="str">
            <v>TABLERO  TD-G2</v>
          </cell>
          <cell r="C5151" t="str">
            <v>U.</v>
          </cell>
          <cell r="D5151">
            <v>1</v>
          </cell>
          <cell r="E5151">
            <v>5910.03</v>
          </cell>
          <cell r="F5151">
            <v>5910.03</v>
          </cell>
        </row>
        <row r="5152">
          <cell r="A5152">
            <v>15081</v>
          </cell>
          <cell r="B5152" t="str">
            <v>TABLERO  TD-TALLER</v>
          </cell>
          <cell r="C5152" t="str">
            <v>U.</v>
          </cell>
          <cell r="D5152">
            <v>1</v>
          </cell>
          <cell r="E5152">
            <v>2635.55</v>
          </cell>
          <cell r="F5152">
            <v>2635.55</v>
          </cell>
        </row>
        <row r="5153">
          <cell r="A5153">
            <v>15082</v>
          </cell>
          <cell r="B5153" t="str">
            <v>TABLERO  TD-EA1</v>
          </cell>
          <cell r="C5153" t="str">
            <v>U.</v>
          </cell>
          <cell r="D5153">
            <v>1</v>
          </cell>
          <cell r="E5153">
            <v>2875.15</v>
          </cell>
          <cell r="F5153">
            <v>2875.15</v>
          </cell>
        </row>
        <row r="5154">
          <cell r="A5154">
            <v>15083</v>
          </cell>
          <cell r="B5154" t="str">
            <v>TABLERO  TD-EA2</v>
          </cell>
          <cell r="C5154" t="str">
            <v>U.</v>
          </cell>
          <cell r="D5154">
            <v>1</v>
          </cell>
          <cell r="E5154">
            <v>2715.4</v>
          </cell>
          <cell r="F5154">
            <v>2715.4</v>
          </cell>
        </row>
        <row r="5155">
          <cell r="A5155">
            <v>15084</v>
          </cell>
          <cell r="B5155" t="str">
            <v>TABLERO  TD-A2</v>
          </cell>
          <cell r="C5155" t="str">
            <v>U.</v>
          </cell>
          <cell r="D5155">
            <v>1</v>
          </cell>
          <cell r="E5155">
            <v>34615.33</v>
          </cell>
          <cell r="F5155">
            <v>34615.33</v>
          </cell>
        </row>
        <row r="5156">
          <cell r="A5156">
            <v>15085</v>
          </cell>
          <cell r="B5156" t="str">
            <v>TABLERO  TD-AASS</v>
          </cell>
          <cell r="C5156" t="str">
            <v>U.</v>
          </cell>
          <cell r="D5156">
            <v>1</v>
          </cell>
          <cell r="E5156">
            <v>1062.19</v>
          </cell>
          <cell r="F5156">
            <v>1062.19</v>
          </cell>
        </row>
        <row r="5157">
          <cell r="A5157">
            <v>15086</v>
          </cell>
          <cell r="B5157" t="str">
            <v>TABLERO  TD-GEN2</v>
          </cell>
          <cell r="C5157" t="str">
            <v>U.</v>
          </cell>
          <cell r="D5157">
            <v>1</v>
          </cell>
          <cell r="E5157">
            <v>6548.96</v>
          </cell>
          <cell r="F5157">
            <v>6548.96</v>
          </cell>
        </row>
        <row r="5158">
          <cell r="A5158">
            <v>15087</v>
          </cell>
          <cell r="B5158" t="str">
            <v>TABLERO  TT-L</v>
          </cell>
          <cell r="C5158" t="str">
            <v>U.</v>
          </cell>
          <cell r="D5158">
            <v>1</v>
          </cell>
          <cell r="E5158">
            <v>6868.42</v>
          </cell>
          <cell r="F5158">
            <v>6868.42</v>
          </cell>
        </row>
        <row r="5159">
          <cell r="A5159">
            <v>15088</v>
          </cell>
          <cell r="B5159" t="str">
            <v>TABLERO  TM-L</v>
          </cell>
          <cell r="C5159" t="str">
            <v>U.</v>
          </cell>
          <cell r="D5159">
            <v>1</v>
          </cell>
          <cell r="E5159">
            <v>13257.66</v>
          </cell>
          <cell r="F5159">
            <v>13257.66</v>
          </cell>
        </row>
        <row r="5160">
          <cell r="A5160">
            <v>15089</v>
          </cell>
          <cell r="B5160" t="str">
            <v>TABLERO  TD-BC</v>
          </cell>
          <cell r="C5160" t="str">
            <v>U.</v>
          </cell>
          <cell r="D5160">
            <v>1</v>
          </cell>
          <cell r="E5160">
            <v>2635.55</v>
          </cell>
          <cell r="F5160">
            <v>2635.55</v>
          </cell>
        </row>
        <row r="5161">
          <cell r="A5161">
            <v>15090</v>
          </cell>
          <cell r="B5161" t="str">
            <v>REPARCION DE ESPIGON</v>
          </cell>
          <cell r="C5161" t="str">
            <v>u</v>
          </cell>
          <cell r="D5161">
            <v>1</v>
          </cell>
          <cell r="E5161">
            <v>1700000</v>
          </cell>
        </row>
        <row r="5163">
          <cell r="A5163">
            <v>15091</v>
          </cell>
          <cell r="B5163" t="str">
            <v>MANEJO, IZADO E HINCADO DE TABLESTACAS DESDE AGUA</v>
          </cell>
          <cell r="C5163" t="str">
            <v>m</v>
          </cell>
          <cell r="D5163">
            <v>1</v>
          </cell>
          <cell r="E5163">
            <v>2411.46</v>
          </cell>
        </row>
        <row r="5164">
          <cell r="A5164">
            <v>15092</v>
          </cell>
          <cell r="B5164" t="str">
            <v>MANEJO, IZADO E HINCADO DE TABLESTACAS DESDE TIERRA</v>
          </cell>
          <cell r="C5164" t="str">
            <v>m</v>
          </cell>
          <cell r="D5164">
            <v>1</v>
          </cell>
          <cell r="E5164">
            <v>1414.31</v>
          </cell>
        </row>
        <row r="5165">
          <cell r="A5165">
            <v>15093</v>
          </cell>
          <cell r="B5165" t="str">
            <v>PROVISION, MANEJO,MONTAJE APUNTALAMIENTO Y DESMONTAJE DE VIGAS METALICAS  Y PUNTALES</v>
          </cell>
          <cell r="C5165" t="str">
            <v>m</v>
          </cell>
          <cell r="D5165">
            <v>1</v>
          </cell>
          <cell r="E5165">
            <v>3.44</v>
          </cell>
        </row>
        <row r="5166">
          <cell r="A5166">
            <v>15094</v>
          </cell>
          <cell r="B5166" t="str">
            <v>LOSETA PRETENSADA H= 80mm F´C=420KG/CM2 (INCLUIDO ACERO)</v>
          </cell>
          <cell r="C5166" t="str">
            <v>m3</v>
          </cell>
          <cell r="D5166">
            <v>1</v>
          </cell>
          <cell r="E5166">
            <v>431.33</v>
          </cell>
        </row>
        <row r="5167">
          <cell r="A5167">
            <v>15095</v>
          </cell>
          <cell r="B5167" t="str">
            <v>REMOCION DE TABLESTACADO DESDE AGUA</v>
          </cell>
          <cell r="C5167" t="str">
            <v>m</v>
          </cell>
          <cell r="D5167">
            <v>1</v>
          </cell>
          <cell r="E5167">
            <v>112.58</v>
          </cell>
        </row>
        <row r="5168">
          <cell r="A5168">
            <v>15096</v>
          </cell>
          <cell r="B5168" t="str">
            <v>EMPORADO DE CORAZA EXTERIOR NO REMOVIDA</v>
          </cell>
          <cell r="C5168" t="str">
            <v>m3</v>
          </cell>
          <cell r="E5168">
            <v>10.07</v>
          </cell>
        </row>
        <row r="5169">
          <cell r="A5169">
            <v>15097</v>
          </cell>
          <cell r="B5169" t="str">
            <v>REMOCION DE 800mm EN LA CORONA DE LOS BRAZOS LARGO Y CORTO  DEL ROMPEOLAS</v>
          </cell>
          <cell r="C5169" t="str">
            <v>m3</v>
          </cell>
          <cell r="D5169">
            <v>1</v>
          </cell>
          <cell r="E5169">
            <v>15.01</v>
          </cell>
        </row>
        <row r="5170">
          <cell r="A5170">
            <v>15098</v>
          </cell>
          <cell r="B5170" t="str">
            <v>RECONFORMACION DE TALUD EXTERIOR DEL BRAZO LARGO DEL ROMPEOLAS CON MATERIAL DE TRANSICION</v>
          </cell>
          <cell r="C5170" t="str">
            <v>m3</v>
          </cell>
          <cell r="D5170">
            <v>1</v>
          </cell>
          <cell r="E5170">
            <v>22.08</v>
          </cell>
        </row>
        <row r="5171">
          <cell r="A5171">
            <v>15099</v>
          </cell>
          <cell r="B5171" t="str">
            <v>PROVISION ENSAMBLE  E INSTALACION DE GEOTEXTIL SOBRE TALUD NT 4000 O SIMILAR</v>
          </cell>
          <cell r="C5171" t="str">
            <v>m2</v>
          </cell>
          <cell r="D5171">
            <v>1</v>
          </cell>
          <cell r="E5171">
            <v>6.06</v>
          </cell>
        </row>
        <row r="5172">
          <cell r="A5172">
            <v>15100</v>
          </cell>
          <cell r="B5172" t="str">
            <v>PROVISION Y COLOCACION DE ESCOLLERAS DE ENROCADO D= 1750mm</v>
          </cell>
          <cell r="C5172" t="str">
            <v>m3</v>
          </cell>
          <cell r="D5172">
            <v>1</v>
          </cell>
          <cell r="E5172">
            <v>30.01</v>
          </cell>
        </row>
        <row r="5173">
          <cell r="A5173">
            <v>15101</v>
          </cell>
          <cell r="B5173" t="str">
            <v>REUBICACION DE PIEDRA DE ESCOLLERA  EXISTENTE D=1750mm</v>
          </cell>
          <cell r="C5173" t="str">
            <v>M3</v>
          </cell>
          <cell r="D5173">
            <v>1</v>
          </cell>
          <cell r="E5173">
            <v>15.01</v>
          </cell>
        </row>
        <row r="5174">
          <cell r="A5174">
            <v>15102</v>
          </cell>
          <cell r="B5174" t="str">
            <v>REUBICACION DE PIEDRA SALPICADERA  EXISTENTE</v>
          </cell>
          <cell r="C5174" t="str">
            <v>M3</v>
          </cell>
          <cell r="D5174">
            <v>1</v>
          </cell>
          <cell r="E5174">
            <v>15.01</v>
          </cell>
        </row>
        <row r="5175">
          <cell r="A5175">
            <v>15103</v>
          </cell>
          <cell r="B5175" t="str">
            <v>TRANSPORTE DE MATERIAL DE TRANSICION</v>
          </cell>
          <cell r="C5175" t="str">
            <v>M3-KM</v>
          </cell>
          <cell r="D5175">
            <v>1</v>
          </cell>
          <cell r="E5175">
            <v>0.22</v>
          </cell>
        </row>
        <row r="5176">
          <cell r="A5176">
            <v>15104</v>
          </cell>
          <cell r="B5176" t="str">
            <v>PANELES METALICOS CON AISLANTE DE POLIESTIRENO EXPADIDO E=10cm para paredes</v>
          </cell>
          <cell r="C5176" t="str">
            <v>u</v>
          </cell>
          <cell r="E5176">
            <v>41057.300000000003</v>
          </cell>
        </row>
        <row r="5177">
          <cell r="A5177">
            <v>15105</v>
          </cell>
          <cell r="B5177" t="str">
            <v>PANELES METALICOS CON AISLANTE DE POLIESTIRENO EXPADIDO E=10cm para tumbados</v>
          </cell>
          <cell r="C5177" t="str">
            <v>u</v>
          </cell>
          <cell r="E5177">
            <v>15338.7</v>
          </cell>
        </row>
        <row r="5178">
          <cell r="A5178">
            <v>15106</v>
          </cell>
          <cell r="B5178" t="str">
            <v>equipos de refrigeracion para las bodegas de almacenamiento de 48T de hielo</v>
          </cell>
          <cell r="C5178" t="str">
            <v>u</v>
          </cell>
          <cell r="E5178">
            <v>10149.9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materiales"/>
      <sheetName val="Mano de obr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2"/>
      <sheetName val="Detalle"/>
      <sheetName val="Materiales"/>
      <sheetName val="Mano"/>
      <sheetName val="Equipos"/>
      <sheetName val="Transporte"/>
      <sheetName val="Presupuesto"/>
      <sheetName val="Presupuesto Desglosado"/>
      <sheetName val="Cronog valorado"/>
      <sheetName val="Salarios"/>
      <sheetName val="Pres. mano de obra"/>
      <sheetName val="Presup. de materiales"/>
      <sheetName val="RESUMEN"/>
      <sheetName val="ANEXO 1-FRAS"/>
      <sheetName val="ANEXO 2-HORMIGON"/>
      <sheetName val="ANEXO 2-1 Dto liq hormigon $110"/>
      <sheetName val="ANEXO 3-HIERRO"/>
      <sheetName val="ANEXO 4-MATERIALES"/>
      <sheetName val="ANEXO 4-ADICIONALES"/>
      <sheetName val="HIERRO"/>
      <sheetName val="Presupuesto_Desglosado"/>
      <sheetName val="Presupuesto_Desglosado1"/>
      <sheetName val="Cronog_valorado"/>
      <sheetName val="Pres__mano_de_obra"/>
      <sheetName val="Presup__de_materiales"/>
      <sheetName val="planilla"/>
      <sheetName val="PRESUPUESTO  VALORADO"/>
      <sheetName val="GENERAL"/>
      <sheetName val="CPC"/>
      <sheetName val="TRNP"/>
      <sheetName val="SUBCONTRATACION"/>
      <sheetName val="CRONOGRAMA ANTICIPO"/>
      <sheetName val="DIAGRAMA DE GANTT"/>
      <sheetName val="CRONOGRAMA"/>
      <sheetName val="EQ"/>
      <sheetName val="MAT"/>
      <sheetName val="M.O"/>
      <sheetName val="VAE"/>
      <sheetName val="PRSP"/>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AD-1"/>
      <sheetName val="AD-2"/>
      <sheetName val="AD-3"/>
      <sheetName val="AD-4"/>
      <sheetName val="AD-5"/>
      <sheetName val="AD-6"/>
      <sheetName val="AD-7"/>
      <sheetName val="AD-8"/>
      <sheetName val="AD-9"/>
      <sheetName val="AVANCE"/>
      <sheetName val="Cronog_valorado1"/>
      <sheetName val="Pres__mano_de_obra1"/>
      <sheetName val="Presup__de_materiales1"/>
      <sheetName val="BDATOS"/>
      <sheetName val="Presupuesto_Desglosado2"/>
      <sheetName val="Cronog_valorado2"/>
      <sheetName val="Pres__mano_de_obra2"/>
      <sheetName val="Presup__de_materiales2"/>
      <sheetName val="Presupuesto_Desglosado4"/>
      <sheetName val="Cronog_valorado4"/>
      <sheetName val="Pres__mano_de_obra4"/>
      <sheetName val="Presup__de_materiales4"/>
      <sheetName val="Presupuesto_Desglosado3"/>
      <sheetName val="Cronog_valorado3"/>
      <sheetName val="Pres__mano_de_obra3"/>
      <sheetName val="Presup__de_materiales3"/>
      <sheetName val="Presupuesto_Desglosado5"/>
      <sheetName val="Cronog_valorado5"/>
      <sheetName val="Pres__mano_de_obra5"/>
      <sheetName val="Presup__de_materiales5"/>
      <sheetName val="BASE CPC"/>
      <sheetName val="APUS "/>
      <sheetName val="AMORTIZACION"/>
      <sheetName val="Hoja3"/>
      <sheetName val="CRONOGRAMA EQUIPO"/>
      <sheetName val="Equipo"/>
      <sheetName val="DESAGREGACIÓN "/>
      <sheetName val="CPC MO"/>
      <sheetName val="cpc equipo"/>
      <sheetName val="cpc materiales"/>
      <sheetName val="Hoja1"/>
      <sheetName val="LABORATORIOS"/>
      <sheetName val="BOMBA"/>
      <sheetName val="INFORMACION GENERAL"/>
      <sheetName val="DETALLE DE INVERSIONES"/>
      <sheetName val=" VAN &amp; TIR - 10 años"/>
      <sheetName val="ADMINISTRATIVOS Y OPERATIVOS"/>
      <sheetName val="MEMORIA PISCINA UNITARIO"/>
      <sheetName val="CRONOGRAM COSECHA"/>
      <sheetName val="CRON. INVER. &amp; FLUJO A 10 AÑOS"/>
      <sheetName val="Hoja2"/>
      <sheetName val="ASEV. APORT. 30% &amp; AREAS PROY."/>
      <sheetName val=" VAN &amp; TIR (10 AÑOS)"/>
      <sheetName val="CRONOGRAM PRODUC. ANUAL"/>
      <sheetName val="INFRAESTRUCTURA &amp; EQUIPOS"/>
      <sheetName val="Hoja4"/>
      <sheetName val="CRONOGRAMA GANTT"/>
      <sheetName val="MEMORIA"/>
      <sheetName val="APUS"/>
      <sheetName val="Presupuesto_Desglosado7"/>
      <sheetName val="Cronog_valorado7"/>
      <sheetName val="Pres__mano_de_obra7"/>
      <sheetName val="Presup__de_materiales7"/>
      <sheetName val="ANEXO_1-FRAS1"/>
      <sheetName val="ANEXO_2-HORMIGON1"/>
      <sheetName val="ANEXO_2-1_Dto_liq_hormigon_$111"/>
      <sheetName val="ANEXO_3-HIERRO1"/>
      <sheetName val="ANEXO_4-MATERIALES1"/>
      <sheetName val="ANEXO_4-ADICIONALES1"/>
      <sheetName val="CRONOGRAMA_ANTICIPO1"/>
      <sheetName val="DIAGRAMA_DE_GANTT1"/>
      <sheetName val="M_O1"/>
      <sheetName val="Presupuesto_Desglosado6"/>
      <sheetName val="Cronog_valorado6"/>
      <sheetName val="Pres__mano_de_obra6"/>
      <sheetName val="Presup__de_materiales6"/>
      <sheetName val="ANEXO_1-FRAS"/>
      <sheetName val="ANEXO_2-HORMIGON"/>
      <sheetName val="ANEXO_2-1_Dto_liq_hormigon_$110"/>
      <sheetName val="ANEXO_3-HIERRO"/>
      <sheetName val="ANEXO_4-MATERIALES"/>
      <sheetName val="ANEXO_4-ADICIONALES"/>
      <sheetName val="CRONOGRAMA_ANTICIPO"/>
      <sheetName val="DIAGRAMA_DE_GANTT"/>
      <sheetName val="M_O"/>
      <sheetName val="1,6 A.P.U. FORM."/>
      <sheetName val="Memorias Ter"/>
    </sheetNames>
    <sheetDataSet>
      <sheetData sheetId="0">
        <row r="1">
          <cell r="B1" t="str">
            <v>Item</v>
          </cell>
        </row>
      </sheetData>
      <sheetData sheetId="1" refreshError="1">
        <row r="1">
          <cell r="B1" t="str">
            <v>Item</v>
          </cell>
        </row>
      </sheetData>
      <sheetData sheetId="2" refreshError="1">
        <row r="1">
          <cell r="B1" t="str">
            <v>Item</v>
          </cell>
        </row>
        <row r="2">
          <cell r="B2" t="str">
            <v>Código</v>
          </cell>
        </row>
      </sheetData>
      <sheetData sheetId="3">
        <row r="1">
          <cell r="A1" t="str">
            <v>Código</v>
          </cell>
        </row>
      </sheetData>
      <sheetData sheetId="4">
        <row r="1">
          <cell r="A1" t="str">
            <v>Código</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B1">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1">
          <cell r="B1" t="str">
            <v>Rehabilitación y mejoramiento del sistema de iluminación (luminarias altas y bajas) del Parque Forestal lo cual incluye: mantenimiento de transformadores, suministro e instalación de Luminarias Led, suministro e instalación de conductores para circuitos</v>
          </cell>
        </row>
      </sheetData>
      <sheetData sheetId="74">
        <row r="1">
          <cell r="B1" t="str">
            <v>Rehabilitación y mejoramiento del sistema de iluminación (luminarias altas y bajas) del Parque Forestal lo cual incluye: mantenimiento de transformadores, suministro e instalación de Luminarias Led, suministro e instalación de conductores para circuitos</v>
          </cell>
        </row>
      </sheetData>
      <sheetData sheetId="75"/>
      <sheetData sheetId="76"/>
      <sheetData sheetId="77"/>
      <sheetData sheetId="78"/>
      <sheetData sheetId="79"/>
      <sheetData sheetId="80"/>
      <sheetData sheetId="81"/>
      <sheetData sheetId="82"/>
      <sheetData sheetId="83">
        <row r="1">
          <cell r="B1" t="str">
            <v>Rehabilitación y mejoramiento del sistema de iluminación (luminarias altas y bajas) del Parque Forestal lo cual incluye: mantenimiento de transformadores, suministro e instalación de Luminarias Led, suministro e instalación de conductores para circuitos</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1">
          <cell r="B1" t="str">
            <v>Rehabilitación y mejoramiento del sistema de iluminación (luminarias altas y bajas) del Parque Forestal lo cual incluye: mantenimiento de transformadores, suministro e instalación de Luminarias Led, suministro e instalación de conductores para circuitos</v>
          </cell>
        </row>
      </sheetData>
      <sheetData sheetId="107">
        <row r="1">
          <cell r="B1" t="str">
            <v>Rehabilitación y mejoramiento del sistema de iluminación (luminarias altas y bajas) del Parque Forestal lo cual incluye: mantenimiento de transformadores, suministro e instalación de Luminarias Led, suministro e instalación de conductores para circuitos</v>
          </cell>
        </row>
      </sheetData>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Materiales"/>
      <sheetName val="Equipos"/>
      <sheetName val="Transporte"/>
      <sheetName val="Mano"/>
      <sheetName val="Hoja6"/>
      <sheetName val="Hoja7"/>
      <sheetName val="Hoja8"/>
      <sheetName val="Hoja9"/>
      <sheetName val="Hoja10"/>
      <sheetName val="Hoja11"/>
      <sheetName val="Hoja12"/>
      <sheetName val="Hoja13"/>
      <sheetName val="Hoja14"/>
      <sheetName val="Hoja15"/>
      <sheetName val="Hoja16"/>
      <sheetName val="Módulo1"/>
      <sheetName val="Módulo2"/>
      <sheetName val="SABANA 3"/>
      <sheetName val="1"/>
      <sheetName val="PLANILLA FISICA"/>
      <sheetName val="26."/>
      <sheetName val="PLA 5 LIMONAL"/>
      <sheetName val="72"/>
      <sheetName val="32"/>
      <sheetName val="121,"/>
      <sheetName val="71"/>
      <sheetName val="142"/>
      <sheetName val="154,"/>
    </sheetNames>
    <sheetDataSet>
      <sheetData sheetId="0" refreshError="1"/>
      <sheetData sheetId="1" refreshError="1"/>
      <sheetData sheetId="2" refreshError="1"/>
      <sheetData sheetId="3" refreshError="1">
        <row r="1">
          <cell r="A1" t="str">
            <v>CÓDIGO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PVP USD"/>
      <sheetName val="Hoja1"/>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OS"/>
      <sheetName val="MANO DE OBRA "/>
      <sheetName val="MATERIALES"/>
      <sheetName val="RUBROS"/>
      <sheetName val="A.P.U. - BASE"/>
      <sheetName val="DATOS-PERSONAL TECNICO"/>
      <sheetName val="DATOS DE PROFESIONALES"/>
      <sheetName val="INFORMACION GENERAL PROYECTO"/>
      <sheetName val="PRESUPUESTO REFERENCIAL"/>
      <sheetName val="PRESUPUESTO USHAY"/>
      <sheetName val="ANALISIS DE PRECIOS UNITARIOS"/>
      <sheetName val="RENDIMIENTO-TIEMPO"/>
      <sheetName val="CRONOGRAMA DE TRABAJO"/>
      <sheetName val="DESAGREGACION TECNOLOGICA"/>
      <sheetName val="LISTADO DE GARANTIAS "/>
      <sheetName val="PROYECTO DE ASFALTADO - VIA A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Mano de Obra 1"/>
      <sheetName val="Equipo"/>
      <sheetName val="Tranporte"/>
      <sheetName val="detalles"/>
      <sheetName val="ANALISIS DE PRECIOS UNITARIOS "/>
      <sheetName val="Presup. Hidrosanitario"/>
      <sheetName val="Resumen"/>
      <sheetName val="Separadores "/>
    </sheetNames>
    <sheetDataSet>
      <sheetData sheetId="0">
        <row r="5">
          <cell r="A5">
            <v>201020</v>
          </cell>
          <cell r="B5" t="str">
            <v>Varios</v>
          </cell>
          <cell r="C5" t="str">
            <v>glb</v>
          </cell>
          <cell r="F5">
            <v>10</v>
          </cell>
        </row>
        <row r="6">
          <cell r="A6">
            <v>201076</v>
          </cell>
          <cell r="B6" t="str">
            <v>Estacas con Pintura</v>
          </cell>
          <cell r="C6" t="str">
            <v>glb</v>
          </cell>
          <cell r="D6">
            <v>0.2</v>
          </cell>
          <cell r="F6">
            <v>0.22</v>
          </cell>
        </row>
        <row r="7">
          <cell r="A7">
            <v>201080</v>
          </cell>
          <cell r="B7" t="str">
            <v>Ligante asfáltico</v>
          </cell>
          <cell r="C7" t="str">
            <v>gln</v>
          </cell>
          <cell r="D7">
            <v>1.5</v>
          </cell>
          <cell r="F7">
            <v>1.65</v>
          </cell>
        </row>
        <row r="8">
          <cell r="A8">
            <v>201081</v>
          </cell>
          <cell r="B8" t="str">
            <v>Mezcla Asfáltica</v>
          </cell>
          <cell r="C8" t="str">
            <v>m3</v>
          </cell>
          <cell r="D8">
            <v>86.5</v>
          </cell>
          <cell r="F8">
            <v>95.15</v>
          </cell>
        </row>
        <row r="9">
          <cell r="A9">
            <v>201038</v>
          </cell>
          <cell r="B9" t="str">
            <v>Material pétreo (cascajo grueso)</v>
          </cell>
          <cell r="C9" t="str">
            <v>m3</v>
          </cell>
          <cell r="D9">
            <v>6.23</v>
          </cell>
          <cell r="F9">
            <v>6.85</v>
          </cell>
        </row>
        <row r="10">
          <cell r="A10">
            <v>201100</v>
          </cell>
          <cell r="B10" t="str">
            <v>Acero Laminado esp: 6 mm</v>
          </cell>
          <cell r="C10" t="str">
            <v>kg</v>
          </cell>
          <cell r="D10">
            <v>4</v>
          </cell>
          <cell r="F10">
            <v>4.4000000000000004</v>
          </cell>
        </row>
        <row r="11">
          <cell r="A11">
            <v>201101</v>
          </cell>
          <cell r="B11" t="str">
            <v>Angulo 80x80x6 mm</v>
          </cell>
          <cell r="C11" t="str">
            <v>ml</v>
          </cell>
          <cell r="D11">
            <v>6.49</v>
          </cell>
          <cell r="F11">
            <v>7.14</v>
          </cell>
        </row>
        <row r="12">
          <cell r="A12">
            <v>201102</v>
          </cell>
          <cell r="B12" t="str">
            <v>Pernos galv. De 5/8" x 3"</v>
          </cell>
          <cell r="C12" t="str">
            <v>u</v>
          </cell>
          <cell r="D12">
            <v>1.49</v>
          </cell>
          <cell r="F12">
            <v>1.64</v>
          </cell>
        </row>
        <row r="13">
          <cell r="A13">
            <v>201079</v>
          </cell>
          <cell r="B13" t="str">
            <v xml:space="preserve">Pegamento para tuberías </v>
          </cell>
          <cell r="C13" t="str">
            <v>gln</v>
          </cell>
          <cell r="D13">
            <v>16</v>
          </cell>
          <cell r="F13">
            <v>17.600000000000001</v>
          </cell>
        </row>
        <row r="14">
          <cell r="A14">
            <v>201083</v>
          </cell>
          <cell r="B14" t="str">
            <v>Cascajo importado</v>
          </cell>
          <cell r="C14" t="str">
            <v>m3</v>
          </cell>
          <cell r="D14">
            <v>5.2</v>
          </cell>
          <cell r="F14">
            <v>5.72</v>
          </cell>
        </row>
        <row r="17">
          <cell r="A17">
            <v>201023</v>
          </cell>
        </row>
        <row r="18">
          <cell r="A18">
            <v>201060</v>
          </cell>
        </row>
        <row r="19">
          <cell r="A19">
            <v>201103</v>
          </cell>
          <cell r="B19" t="str">
            <v>Tapones de Prueba</v>
          </cell>
          <cell r="C19" t="str">
            <v>u</v>
          </cell>
          <cell r="D19">
            <v>30</v>
          </cell>
          <cell r="F19">
            <v>33</v>
          </cell>
        </row>
        <row r="20">
          <cell r="A20">
            <v>201104</v>
          </cell>
          <cell r="B20" t="str">
            <v>Agua (Tanquero)</v>
          </cell>
          <cell r="C20" t="str">
            <v>m3</v>
          </cell>
          <cell r="D20">
            <v>1.8</v>
          </cell>
          <cell r="F20">
            <v>1.98</v>
          </cell>
        </row>
        <row r="21">
          <cell r="A21">
            <v>201105</v>
          </cell>
          <cell r="B21" t="str">
            <v>Agua natural</v>
          </cell>
          <cell r="C21" t="str">
            <v>lit</v>
          </cell>
          <cell r="D21">
            <v>5.0000000000000001E-3</v>
          </cell>
          <cell r="F21">
            <v>0.01</v>
          </cell>
        </row>
        <row r="22">
          <cell r="A22">
            <v>201024</v>
          </cell>
          <cell r="B22" t="str">
            <v>Cemento</v>
          </cell>
          <cell r="C22" t="str">
            <v>saco</v>
          </cell>
          <cell r="D22">
            <v>7.1</v>
          </cell>
          <cell r="F22">
            <v>7.81</v>
          </cell>
        </row>
        <row r="23">
          <cell r="A23">
            <v>201025</v>
          </cell>
          <cell r="B23" t="str">
            <v>Arena</v>
          </cell>
          <cell r="C23" t="str">
            <v>m3</v>
          </cell>
          <cell r="D23">
            <v>11.5</v>
          </cell>
          <cell r="F23">
            <v>12.65</v>
          </cell>
        </row>
        <row r="24">
          <cell r="A24">
            <v>201027</v>
          </cell>
          <cell r="B24" t="str">
            <v>Arena gruesa de río</v>
          </cell>
          <cell r="C24" t="str">
            <v>m3</v>
          </cell>
          <cell r="D24">
            <v>7.5</v>
          </cell>
          <cell r="F24">
            <v>8.25</v>
          </cell>
        </row>
        <row r="25">
          <cell r="A25">
            <v>201026</v>
          </cell>
          <cell r="B25" t="str">
            <v xml:space="preserve">Agua  </v>
          </cell>
          <cell r="C25" t="str">
            <v>m3</v>
          </cell>
          <cell r="D25">
            <v>0.02</v>
          </cell>
          <cell r="F25">
            <v>0.02</v>
          </cell>
        </row>
        <row r="26">
          <cell r="A26">
            <v>201061</v>
          </cell>
          <cell r="B26" t="str">
            <v>Grava</v>
          </cell>
          <cell r="C26" t="str">
            <v>m3</v>
          </cell>
          <cell r="D26">
            <v>12.35</v>
          </cell>
          <cell r="F26">
            <v>13.59</v>
          </cell>
        </row>
        <row r="28">
          <cell r="A28">
            <v>201062</v>
          </cell>
          <cell r="B28" t="str">
            <v>Cuartones</v>
          </cell>
          <cell r="C28" t="str">
            <v>u</v>
          </cell>
          <cell r="D28">
            <v>1.4</v>
          </cell>
          <cell r="F28">
            <v>1.54</v>
          </cell>
        </row>
        <row r="29">
          <cell r="A29">
            <v>201063</v>
          </cell>
          <cell r="B29" t="str">
            <v>Tablas de encofrado</v>
          </cell>
          <cell r="C29" t="str">
            <v>u</v>
          </cell>
          <cell r="D29">
            <v>2.2999999999999998</v>
          </cell>
          <cell r="F29">
            <v>2.5299999999999998</v>
          </cell>
        </row>
        <row r="30">
          <cell r="A30">
            <v>201064</v>
          </cell>
          <cell r="B30" t="str">
            <v>Tiras de madera</v>
          </cell>
          <cell r="C30" t="str">
            <v>u</v>
          </cell>
          <cell r="D30">
            <v>0.8</v>
          </cell>
          <cell r="F30">
            <v>0.88</v>
          </cell>
        </row>
        <row r="31">
          <cell r="A31">
            <v>201065</v>
          </cell>
          <cell r="B31" t="str">
            <v>Clavos</v>
          </cell>
          <cell r="C31" t="str">
            <v>kg</v>
          </cell>
          <cell r="D31">
            <v>1.1499999999999999</v>
          </cell>
          <cell r="F31">
            <v>1.27</v>
          </cell>
        </row>
        <row r="32">
          <cell r="A32">
            <v>201031</v>
          </cell>
          <cell r="B32" t="str">
            <v>Hierro en Varillas (Corrugado)</v>
          </cell>
          <cell r="C32" t="str">
            <v>kg</v>
          </cell>
          <cell r="D32">
            <v>1.35</v>
          </cell>
          <cell r="F32">
            <v>1.49</v>
          </cell>
        </row>
        <row r="33">
          <cell r="A33">
            <v>201036</v>
          </cell>
          <cell r="B33" t="str">
            <v>Alambre de Amarre Recocido #18</v>
          </cell>
          <cell r="C33" t="str">
            <v>kg</v>
          </cell>
          <cell r="D33">
            <v>1.89</v>
          </cell>
          <cell r="F33">
            <v>2.08</v>
          </cell>
        </row>
        <row r="34">
          <cell r="A34">
            <v>201033</v>
          </cell>
          <cell r="B34" t="str">
            <v>Encofrado Recto</v>
          </cell>
          <cell r="C34" t="str">
            <v>m2</v>
          </cell>
          <cell r="D34">
            <v>12.45</v>
          </cell>
          <cell r="F34">
            <v>13.7</v>
          </cell>
        </row>
        <row r="36">
          <cell r="A36">
            <v>201085</v>
          </cell>
          <cell r="B36" t="str">
            <v>Sub-base Clase 3</v>
          </cell>
          <cell r="C36" t="str">
            <v>m3</v>
          </cell>
          <cell r="D36">
            <v>3.25</v>
          </cell>
          <cell r="F36">
            <v>3.58</v>
          </cell>
        </row>
        <row r="37">
          <cell r="A37">
            <v>201086</v>
          </cell>
          <cell r="B37" t="str">
            <v>Sub-base Clase 1</v>
          </cell>
          <cell r="C37" t="str">
            <v>m3</v>
          </cell>
          <cell r="D37">
            <v>7.25</v>
          </cell>
          <cell r="F37">
            <v>7.98</v>
          </cell>
        </row>
        <row r="38">
          <cell r="A38">
            <v>201087</v>
          </cell>
          <cell r="B38" t="str">
            <v>Piedra #1/2"</v>
          </cell>
          <cell r="C38" t="str">
            <v>m3</v>
          </cell>
          <cell r="D38">
            <v>5.21</v>
          </cell>
          <cell r="F38">
            <v>5.73</v>
          </cell>
        </row>
        <row r="39">
          <cell r="A39">
            <v>201088</v>
          </cell>
          <cell r="B39" t="str">
            <v>Piedra #3/8"</v>
          </cell>
          <cell r="C39" t="str">
            <v>m3</v>
          </cell>
          <cell r="D39">
            <v>5.34</v>
          </cell>
          <cell r="F39">
            <v>5.87</v>
          </cell>
        </row>
        <row r="40">
          <cell r="A40">
            <v>201089</v>
          </cell>
          <cell r="B40" t="str">
            <v>Piedra #3/4"</v>
          </cell>
          <cell r="C40" t="str">
            <v>m3</v>
          </cell>
          <cell r="D40">
            <v>6.52</v>
          </cell>
          <cell r="F40">
            <v>7.17</v>
          </cell>
        </row>
        <row r="41">
          <cell r="A41">
            <v>201090</v>
          </cell>
          <cell r="B41" t="str">
            <v>Piedra #4 - 1"</v>
          </cell>
          <cell r="C41" t="str">
            <v>m3</v>
          </cell>
          <cell r="D41">
            <v>8.25</v>
          </cell>
          <cell r="F41">
            <v>9.08</v>
          </cell>
        </row>
        <row r="42">
          <cell r="A42">
            <v>201091</v>
          </cell>
          <cell r="B42" t="str">
            <v>Piedra de Rio</v>
          </cell>
          <cell r="C42" t="str">
            <v>m3</v>
          </cell>
          <cell r="D42">
            <v>12.35</v>
          </cell>
          <cell r="F42">
            <v>13.59</v>
          </cell>
        </row>
        <row r="43">
          <cell r="A43">
            <v>201092</v>
          </cell>
          <cell r="B43" t="str">
            <v>Piedra 2-9mm para pozo profundo</v>
          </cell>
          <cell r="C43" t="str">
            <v>m3</v>
          </cell>
          <cell r="D43">
            <v>35</v>
          </cell>
          <cell r="F43">
            <v>38.5</v>
          </cell>
        </row>
        <row r="44">
          <cell r="A44" t="str">
            <v>201034.1</v>
          </cell>
          <cell r="B44" t="str">
            <v>Hormigon Simple F"C=350kg/cm1</v>
          </cell>
          <cell r="C44" t="str">
            <v>m3</v>
          </cell>
          <cell r="D44">
            <v>132</v>
          </cell>
          <cell r="F44">
            <v>145.19999999999999</v>
          </cell>
        </row>
        <row r="45">
          <cell r="A45">
            <v>201034</v>
          </cell>
          <cell r="B45" t="str">
            <v>Hormigon Simple F"C=300kg/cm2</v>
          </cell>
          <cell r="C45" t="str">
            <v>m3</v>
          </cell>
          <cell r="D45">
            <v>121.29600000000001</v>
          </cell>
          <cell r="F45">
            <v>133.43</v>
          </cell>
        </row>
        <row r="46">
          <cell r="A46" t="str">
            <v>201035.1</v>
          </cell>
          <cell r="B46" t="str">
            <v>Hormigon Simple F"C=280kg/cm2</v>
          </cell>
          <cell r="C46" t="str">
            <v>m3</v>
          </cell>
          <cell r="D46">
            <v>119.50400000000002</v>
          </cell>
          <cell r="F46">
            <v>131.44999999999999</v>
          </cell>
        </row>
        <row r="47">
          <cell r="A47" t="str">
            <v>201036.1</v>
          </cell>
          <cell r="B47" t="str">
            <v>Hormigon Simple F"C=240kg/cm2</v>
          </cell>
          <cell r="C47" t="str">
            <v>m3</v>
          </cell>
          <cell r="D47">
            <v>111.66400000000002</v>
          </cell>
          <cell r="F47">
            <v>122.83</v>
          </cell>
        </row>
        <row r="48">
          <cell r="A48">
            <v>201037</v>
          </cell>
          <cell r="B48" t="str">
            <v>Hormigon Simple F"C=210kg/cm2</v>
          </cell>
          <cell r="C48" t="str">
            <v>m3</v>
          </cell>
          <cell r="D48">
            <v>109.51</v>
          </cell>
          <cell r="F48">
            <v>120.46</v>
          </cell>
        </row>
        <row r="49">
          <cell r="A49">
            <v>201038</v>
          </cell>
          <cell r="B49" t="str">
            <v>Hormigon Simple F"C=180kg/cm2</v>
          </cell>
          <cell r="C49" t="str">
            <v>m3</v>
          </cell>
          <cell r="D49">
            <v>103.60000000000001</v>
          </cell>
          <cell r="F49">
            <v>113.96</v>
          </cell>
        </row>
        <row r="51">
          <cell r="A51">
            <v>501068</v>
          </cell>
          <cell r="B51" t="str">
            <v xml:space="preserve">Acero en varillas f'c=4200 kg/cm2 </v>
          </cell>
          <cell r="C51" t="str">
            <v>kg</v>
          </cell>
          <cell r="D51">
            <v>1.35</v>
          </cell>
          <cell r="F51">
            <v>1.49</v>
          </cell>
        </row>
        <row r="52">
          <cell r="A52">
            <v>501069</v>
          </cell>
          <cell r="B52" t="str">
            <v>Malla Electro ARMEX R-283</v>
          </cell>
          <cell r="C52" t="str">
            <v>m2</v>
          </cell>
          <cell r="D52">
            <v>5.35</v>
          </cell>
          <cell r="F52">
            <v>5.89</v>
          </cell>
        </row>
        <row r="53">
          <cell r="A53">
            <v>201105</v>
          </cell>
          <cell r="B53" t="str">
            <v>Cinta PVC para juntas de codos</v>
          </cell>
          <cell r="C53" t="str">
            <v>m</v>
          </cell>
          <cell r="D53">
            <v>6.55</v>
          </cell>
          <cell r="F53">
            <v>7.21</v>
          </cell>
        </row>
        <row r="54">
          <cell r="A54">
            <v>201106</v>
          </cell>
          <cell r="B54" t="str">
            <v>Aditivo Sika Top 144</v>
          </cell>
          <cell r="C54" t="str">
            <v>kg</v>
          </cell>
          <cell r="D54">
            <v>6.6</v>
          </cell>
          <cell r="F54">
            <v>7.26</v>
          </cell>
        </row>
        <row r="55">
          <cell r="A55">
            <v>201108</v>
          </cell>
          <cell r="B55" t="str">
            <v xml:space="preserve">Varios </v>
          </cell>
          <cell r="C55" t="str">
            <v>glb</v>
          </cell>
          <cell r="D55">
            <v>3</v>
          </cell>
          <cell r="F55">
            <v>3.3</v>
          </cell>
        </row>
        <row r="58">
          <cell r="A58">
            <v>201076.1</v>
          </cell>
          <cell r="B58" t="str">
            <v>Tubería PVC D=160mm Serie 5</v>
          </cell>
          <cell r="C58" t="str">
            <v>m</v>
          </cell>
          <cell r="D58">
            <v>8.1999999999999993</v>
          </cell>
          <cell r="F58">
            <v>9.02</v>
          </cell>
        </row>
        <row r="59">
          <cell r="A59">
            <v>201076.2</v>
          </cell>
          <cell r="B59" t="str">
            <v>Tubería PVC D=200mm Serie 5</v>
          </cell>
          <cell r="C59" t="str">
            <v>m</v>
          </cell>
          <cell r="D59">
            <v>13.33</v>
          </cell>
          <cell r="F59">
            <v>14.66</v>
          </cell>
        </row>
        <row r="60">
          <cell r="A60">
            <v>201077</v>
          </cell>
          <cell r="B60" t="str">
            <v>Tubería PVC D=250mm Serie 5</v>
          </cell>
          <cell r="C60" t="str">
            <v>m</v>
          </cell>
          <cell r="D60">
            <v>15.5</v>
          </cell>
          <cell r="F60">
            <v>17.05</v>
          </cell>
        </row>
        <row r="61">
          <cell r="A61">
            <v>201078</v>
          </cell>
          <cell r="B61" t="str">
            <v>Tubería PVC D=315mm Serie 5</v>
          </cell>
          <cell r="C61" t="str">
            <v>m</v>
          </cell>
          <cell r="D61">
            <v>23.5</v>
          </cell>
          <cell r="F61">
            <v>25.85</v>
          </cell>
        </row>
        <row r="62">
          <cell r="A62">
            <v>201078.1</v>
          </cell>
          <cell r="B62" t="str">
            <v>Tubería PVC D=400mm Serie 5</v>
          </cell>
          <cell r="C62" t="str">
            <v>m</v>
          </cell>
          <cell r="D62">
            <v>40.83</v>
          </cell>
          <cell r="F62">
            <v>44.91</v>
          </cell>
        </row>
        <row r="63">
          <cell r="A63">
            <v>201078.2</v>
          </cell>
          <cell r="B63" t="str">
            <v xml:space="preserve">Tubería PVC D=450mm </v>
          </cell>
          <cell r="C63" t="str">
            <v>m</v>
          </cell>
          <cell r="D63">
            <v>46.6</v>
          </cell>
          <cell r="F63">
            <v>51.26</v>
          </cell>
        </row>
        <row r="65">
          <cell r="A65">
            <v>201079.1</v>
          </cell>
          <cell r="B65" t="str">
            <v>Codo 45º x 160mm</v>
          </cell>
          <cell r="C65" t="str">
            <v>u</v>
          </cell>
          <cell r="D65">
            <v>15</v>
          </cell>
          <cell r="F65">
            <v>16.5</v>
          </cell>
        </row>
        <row r="66">
          <cell r="A66">
            <v>201079.2</v>
          </cell>
          <cell r="B66" t="str">
            <v>Silla Yee pvc doble pared 315x 160mm</v>
          </cell>
          <cell r="C66" t="str">
            <v>u</v>
          </cell>
          <cell r="D66">
            <v>16</v>
          </cell>
          <cell r="F66">
            <v>17.600000000000001</v>
          </cell>
        </row>
        <row r="69">
          <cell r="A69">
            <v>201069</v>
          </cell>
          <cell r="B69" t="str">
            <v>Piedra Chispa</v>
          </cell>
          <cell r="C69" t="str">
            <v>m3</v>
          </cell>
          <cell r="D69">
            <v>15</v>
          </cell>
          <cell r="F69">
            <v>16.5</v>
          </cell>
        </row>
        <row r="70">
          <cell r="A70">
            <v>201070</v>
          </cell>
          <cell r="B70" t="str">
            <v>Hierro D= 10mm</v>
          </cell>
          <cell r="C70" t="str">
            <v>kg</v>
          </cell>
          <cell r="D70">
            <v>0.76</v>
          </cell>
          <cell r="F70">
            <v>0.84</v>
          </cell>
        </row>
        <row r="71">
          <cell r="A71">
            <v>201071</v>
          </cell>
          <cell r="B71" t="str">
            <v xml:space="preserve">Tablas  </v>
          </cell>
          <cell r="C71" t="str">
            <v>m</v>
          </cell>
          <cell r="D71">
            <v>0.63</v>
          </cell>
          <cell r="F71">
            <v>0.69</v>
          </cell>
        </row>
        <row r="72">
          <cell r="A72">
            <v>201072</v>
          </cell>
          <cell r="B72" t="str">
            <v>Tiras (M)</v>
          </cell>
          <cell r="C72" t="str">
            <v>m</v>
          </cell>
          <cell r="D72">
            <v>0.25</v>
          </cell>
          <cell r="F72">
            <v>0.28000000000000003</v>
          </cell>
        </row>
        <row r="73">
          <cell r="A73">
            <v>201073</v>
          </cell>
          <cell r="B73" t="str">
            <v>Rejilla Barrotes  25mm</v>
          </cell>
          <cell r="C73" t="str">
            <v>u</v>
          </cell>
          <cell r="D73">
            <v>40</v>
          </cell>
          <cell r="F73">
            <v>44</v>
          </cell>
        </row>
        <row r="74">
          <cell r="A74">
            <v>201074</v>
          </cell>
          <cell r="B74" t="str">
            <v xml:space="preserve">Alambre   </v>
          </cell>
          <cell r="C74" t="str">
            <v>lbs</v>
          </cell>
          <cell r="D74">
            <v>0.86</v>
          </cell>
          <cell r="F74">
            <v>0.95</v>
          </cell>
        </row>
        <row r="75">
          <cell r="A75">
            <v>201075</v>
          </cell>
          <cell r="B75" t="str">
            <v>Cuartones</v>
          </cell>
          <cell r="C75" t="str">
            <v>m</v>
          </cell>
          <cell r="D75">
            <v>0.38</v>
          </cell>
          <cell r="F75">
            <v>0.42</v>
          </cell>
        </row>
        <row r="76">
          <cell r="A76">
            <v>201030</v>
          </cell>
          <cell r="B76" t="str">
            <v>Suelda 60-11 1/8"</v>
          </cell>
          <cell r="C76" t="str">
            <v>kg</v>
          </cell>
          <cell r="D76">
            <v>4.01</v>
          </cell>
          <cell r="F76">
            <v>4.41</v>
          </cell>
        </row>
        <row r="77">
          <cell r="A77" t="str">
            <v>201032.1</v>
          </cell>
          <cell r="B77" t="str">
            <v>Tuberia de Hormigon Armado D=500mm</v>
          </cell>
          <cell r="C77" t="str">
            <v>ml</v>
          </cell>
          <cell r="D77">
            <v>100</v>
          </cell>
          <cell r="F77">
            <v>110</v>
          </cell>
        </row>
        <row r="78">
          <cell r="A78" t="str">
            <v>201032.2</v>
          </cell>
          <cell r="B78" t="str">
            <v>Junta de Neopreno D=500mm</v>
          </cell>
          <cell r="C78" t="str">
            <v>u</v>
          </cell>
          <cell r="D78">
            <v>10</v>
          </cell>
          <cell r="F78">
            <v>11</v>
          </cell>
        </row>
        <row r="79">
          <cell r="A79">
            <v>201032</v>
          </cell>
          <cell r="B79" t="str">
            <v>Tubo de Hormigón D = 200m</v>
          </cell>
          <cell r="C79" t="str">
            <v>m</v>
          </cell>
          <cell r="D79">
            <v>3.92</v>
          </cell>
          <cell r="F79">
            <v>4.3099999999999996</v>
          </cell>
        </row>
        <row r="80">
          <cell r="A80">
            <v>201035</v>
          </cell>
          <cell r="B80" t="str">
            <v>Replantillo de piedra E=100</v>
          </cell>
          <cell r="C80" t="str">
            <v>m2</v>
          </cell>
          <cell r="D80">
            <v>4.04</v>
          </cell>
          <cell r="F80">
            <v>4.4400000000000004</v>
          </cell>
        </row>
        <row r="81">
          <cell r="A81">
            <v>201037</v>
          </cell>
          <cell r="B81" t="str">
            <v>Tubo de Hormigón  D= 600mm</v>
          </cell>
          <cell r="C81" t="str">
            <v>m</v>
          </cell>
          <cell r="D81">
            <v>19.59</v>
          </cell>
          <cell r="F81">
            <v>21.55</v>
          </cell>
        </row>
        <row r="82">
          <cell r="A82">
            <v>501025</v>
          </cell>
          <cell r="B82" t="str">
            <v>Mortero Cemento-Arena 1:2</v>
          </cell>
          <cell r="C82" t="str">
            <v>m3</v>
          </cell>
          <cell r="D82">
            <v>97.71</v>
          </cell>
          <cell r="F82">
            <v>107.48</v>
          </cell>
        </row>
        <row r="83">
          <cell r="A83">
            <v>201002</v>
          </cell>
          <cell r="B83" t="str">
            <v>Clavos 2" A 4"</v>
          </cell>
          <cell r="C83" t="str">
            <v>kg</v>
          </cell>
          <cell r="D83">
            <v>3.6</v>
          </cell>
          <cell r="F83">
            <v>3.96</v>
          </cell>
        </row>
        <row r="84">
          <cell r="A84">
            <v>201003</v>
          </cell>
          <cell r="B84" t="str">
            <v>Pingos</v>
          </cell>
          <cell r="C84" t="str">
            <v>m</v>
          </cell>
          <cell r="D84">
            <v>0.74</v>
          </cell>
          <cell r="F84">
            <v>0.81</v>
          </cell>
        </row>
        <row r="85">
          <cell r="A85">
            <v>201004</v>
          </cell>
          <cell r="B85" t="str">
            <v>Tiras 4x5 cm</v>
          </cell>
          <cell r="C85" t="str">
            <v>m</v>
          </cell>
          <cell r="D85">
            <v>1.18</v>
          </cell>
          <cell r="F85">
            <v>1.3</v>
          </cell>
        </row>
        <row r="86">
          <cell r="A86">
            <v>201028</v>
          </cell>
          <cell r="B86" t="str">
            <v>Tablas de Eucalipto Cepillado</v>
          </cell>
          <cell r="C86" t="str">
            <v>u</v>
          </cell>
          <cell r="D86">
            <v>3.21</v>
          </cell>
          <cell r="F86">
            <v>3.53</v>
          </cell>
        </row>
        <row r="87">
          <cell r="A87">
            <v>201092</v>
          </cell>
          <cell r="B87" t="str">
            <v>Tubería de Acero Laminado</v>
          </cell>
          <cell r="C87" t="str">
            <v>m</v>
          </cell>
          <cell r="D87">
            <v>355.58</v>
          </cell>
          <cell r="F87">
            <v>391.14</v>
          </cell>
        </row>
        <row r="88">
          <cell r="A88">
            <v>201093</v>
          </cell>
          <cell r="B88" t="str">
            <v>Unión Gibault Simetrica D=6</v>
          </cell>
          <cell r="C88" t="str">
            <v>u</v>
          </cell>
          <cell r="D88">
            <v>660</v>
          </cell>
          <cell r="F88">
            <v>726</v>
          </cell>
        </row>
        <row r="89">
          <cell r="A89">
            <v>201107</v>
          </cell>
          <cell r="B89" t="str">
            <v>Cinta Plastica de Señalización</v>
          </cell>
          <cell r="C89" t="str">
            <v>m</v>
          </cell>
          <cell r="D89">
            <v>0.12</v>
          </cell>
          <cell r="F89">
            <v>0.13</v>
          </cell>
        </row>
        <row r="90">
          <cell r="A90">
            <v>201039</v>
          </cell>
          <cell r="B90" t="str">
            <v>Cuartones de madera duradera</v>
          </cell>
          <cell r="C90" t="str">
            <v>m</v>
          </cell>
          <cell r="D90">
            <v>0.38</v>
          </cell>
          <cell r="F90">
            <v>0.42</v>
          </cell>
        </row>
        <row r="91">
          <cell r="A91">
            <v>201040</v>
          </cell>
          <cell r="B91" t="str">
            <v>Tablas</v>
          </cell>
          <cell r="C91" t="str">
            <v>m</v>
          </cell>
          <cell r="D91">
            <v>0.5</v>
          </cell>
          <cell r="F91">
            <v>0.55000000000000004</v>
          </cell>
        </row>
        <row r="92">
          <cell r="A92">
            <v>201041</v>
          </cell>
          <cell r="B92" t="str">
            <v>Clavos</v>
          </cell>
          <cell r="C92" t="str">
            <v>lbs</v>
          </cell>
          <cell r="D92">
            <v>0.4</v>
          </cell>
          <cell r="F92">
            <v>0.44</v>
          </cell>
        </row>
        <row r="93">
          <cell r="A93">
            <v>201042</v>
          </cell>
          <cell r="B93" t="str">
            <v>Mangles</v>
          </cell>
          <cell r="C93" t="str">
            <v>u</v>
          </cell>
          <cell r="D93">
            <v>8</v>
          </cell>
          <cell r="F93">
            <v>8.8000000000000007</v>
          </cell>
        </row>
        <row r="94">
          <cell r="A94">
            <v>201011</v>
          </cell>
        </row>
        <row r="95">
          <cell r="A95">
            <v>201048</v>
          </cell>
        </row>
        <row r="97">
          <cell r="A97">
            <v>202500</v>
          </cell>
          <cell r="B97" t="str">
            <v>Encofrado</v>
          </cell>
          <cell r="C97" t="str">
            <v>m2</v>
          </cell>
          <cell r="D97">
            <v>66.819999999999993</v>
          </cell>
          <cell r="F97">
            <v>73.5</v>
          </cell>
        </row>
        <row r="98">
          <cell r="A98">
            <v>202505</v>
          </cell>
          <cell r="B98" t="str">
            <v>Encofrado para camaras</v>
          </cell>
          <cell r="C98" t="str">
            <v>m2</v>
          </cell>
          <cell r="D98">
            <v>66.819999999999993</v>
          </cell>
          <cell r="F98">
            <v>73.5</v>
          </cell>
        </row>
        <row r="99">
          <cell r="A99">
            <v>202510</v>
          </cell>
          <cell r="B99" t="str">
            <v>Entibado de Arriostramiento</v>
          </cell>
          <cell r="C99" t="str">
            <v>m2</v>
          </cell>
          <cell r="D99">
            <v>3.42</v>
          </cell>
          <cell r="F99">
            <v>3.76</v>
          </cell>
        </row>
        <row r="100">
          <cell r="A100">
            <v>202511</v>
          </cell>
          <cell r="B100" t="str">
            <v xml:space="preserve">Entibado </v>
          </cell>
          <cell r="C100" t="str">
            <v>m2</v>
          </cell>
          <cell r="D100">
            <v>2.5</v>
          </cell>
          <cell r="F100">
            <v>2.75</v>
          </cell>
        </row>
        <row r="101">
          <cell r="A101">
            <v>202515</v>
          </cell>
          <cell r="B101" t="str">
            <v>Encofrado</v>
          </cell>
          <cell r="C101" t="str">
            <v>m2</v>
          </cell>
          <cell r="D101">
            <v>6.69</v>
          </cell>
          <cell r="F101">
            <v>7.36</v>
          </cell>
        </row>
        <row r="102">
          <cell r="A102">
            <v>202516</v>
          </cell>
          <cell r="B102" t="str">
            <v>Tablaestaca</v>
          </cell>
          <cell r="C102" t="str">
            <v>kg</v>
          </cell>
          <cell r="D102">
            <v>2.38</v>
          </cell>
          <cell r="F102">
            <v>2.62</v>
          </cell>
        </row>
        <row r="103">
          <cell r="F103">
            <v>0</v>
          </cell>
        </row>
        <row r="104">
          <cell r="A104">
            <v>202530</v>
          </cell>
          <cell r="B104" t="str">
            <v>Aditivo Acelerante</v>
          </cell>
          <cell r="C104" t="str">
            <v>kg</v>
          </cell>
          <cell r="D104">
            <v>4.03</v>
          </cell>
          <cell r="F104">
            <v>4.43</v>
          </cell>
        </row>
        <row r="105">
          <cell r="A105">
            <v>202535</v>
          </cell>
          <cell r="B105" t="str">
            <v>Igol Denso</v>
          </cell>
          <cell r="C105" t="str">
            <v>kg</v>
          </cell>
          <cell r="D105">
            <v>3.28</v>
          </cell>
          <cell r="F105">
            <v>3.61</v>
          </cell>
        </row>
        <row r="106">
          <cell r="A106">
            <v>202540</v>
          </cell>
          <cell r="B106" t="str">
            <v>Igol Imprimante</v>
          </cell>
          <cell r="C106" t="str">
            <v>kg</v>
          </cell>
          <cell r="D106">
            <v>2.5099999999999998</v>
          </cell>
          <cell r="F106">
            <v>2.76</v>
          </cell>
        </row>
        <row r="107">
          <cell r="A107">
            <v>202545</v>
          </cell>
          <cell r="B107" t="str">
            <v>Sikaflex 2C NS para juntas de construccion</v>
          </cell>
          <cell r="C107" t="str">
            <v>kg</v>
          </cell>
          <cell r="D107">
            <v>13.9</v>
          </cell>
          <cell r="F107">
            <v>15.29</v>
          </cell>
        </row>
        <row r="108">
          <cell r="A108">
            <v>202550</v>
          </cell>
          <cell r="B108" t="str">
            <v>Sikament</v>
          </cell>
          <cell r="C108" t="str">
            <v>kg</v>
          </cell>
          <cell r="D108">
            <v>4.03</v>
          </cell>
          <cell r="F108">
            <v>4.43</v>
          </cell>
        </row>
        <row r="109">
          <cell r="A109">
            <v>202555</v>
          </cell>
          <cell r="B109" t="str">
            <v>Sikafume</v>
          </cell>
          <cell r="C109" t="str">
            <v>kg</v>
          </cell>
          <cell r="D109">
            <v>2.2400000000000002</v>
          </cell>
          <cell r="F109">
            <v>2.46</v>
          </cell>
        </row>
        <row r="110">
          <cell r="A110">
            <v>202560</v>
          </cell>
          <cell r="B110" t="str">
            <v>Impermeabilizante</v>
          </cell>
          <cell r="C110" t="str">
            <v>m2</v>
          </cell>
          <cell r="D110">
            <v>6.69</v>
          </cell>
          <cell r="F110">
            <v>7.36</v>
          </cell>
        </row>
        <row r="113">
          <cell r="B113" t="str">
            <v>SISTEMA DE AGUA POTABLE</v>
          </cell>
          <cell r="C113" t="str">
            <v>Factor</v>
          </cell>
          <cell r="D113">
            <v>1.1000000000000001</v>
          </cell>
        </row>
        <row r="115">
          <cell r="A115">
            <v>202080.1</v>
          </cell>
          <cell r="B115" t="str">
            <v xml:space="preserve">accesorio D:160mm  U/Z, </v>
          </cell>
          <cell r="C115" t="str">
            <v>u</v>
          </cell>
          <cell r="D115">
            <v>42.14</v>
          </cell>
          <cell r="F115">
            <v>46.35</v>
          </cell>
        </row>
        <row r="116">
          <cell r="A116">
            <v>202080.2</v>
          </cell>
          <cell r="B116" t="str">
            <v xml:space="preserve">accesorio D:110mm  U/Z,  </v>
          </cell>
          <cell r="C116" t="str">
            <v>u</v>
          </cell>
          <cell r="D116">
            <v>16.21</v>
          </cell>
          <cell r="F116">
            <v>17.829999999999998</v>
          </cell>
        </row>
        <row r="117">
          <cell r="A117">
            <v>202080.3</v>
          </cell>
          <cell r="B117" t="str">
            <v xml:space="preserve">accesorio D:90mm  U/Z,  </v>
          </cell>
          <cell r="C117" t="str">
            <v>u</v>
          </cell>
          <cell r="D117">
            <v>11.34</v>
          </cell>
          <cell r="F117">
            <v>12.47</v>
          </cell>
        </row>
        <row r="118">
          <cell r="A118">
            <v>202080.4</v>
          </cell>
          <cell r="B118" t="str">
            <v xml:space="preserve">accesorio D:250mm  U/Z,  </v>
          </cell>
          <cell r="C118" t="str">
            <v>u</v>
          </cell>
          <cell r="D118">
            <v>230</v>
          </cell>
          <cell r="F118">
            <v>253</v>
          </cell>
        </row>
        <row r="119">
          <cell r="A119">
            <v>202080.5</v>
          </cell>
          <cell r="B119" t="str">
            <v xml:space="preserve">accesorio D:200mm  U/Z,  </v>
          </cell>
          <cell r="C119" t="str">
            <v>u</v>
          </cell>
          <cell r="D119">
            <v>60</v>
          </cell>
          <cell r="F119">
            <v>66</v>
          </cell>
        </row>
        <row r="121">
          <cell r="A121">
            <v>202100</v>
          </cell>
          <cell r="B121" t="str">
            <v>Codo 90° Pvc presión U/Z D:63mm</v>
          </cell>
          <cell r="C121" t="str">
            <v>u</v>
          </cell>
          <cell r="D121">
            <v>6.11</v>
          </cell>
          <cell r="F121">
            <v>6.72</v>
          </cell>
        </row>
        <row r="122">
          <cell r="A122">
            <v>202101</v>
          </cell>
          <cell r="B122" t="str">
            <v>Codo 90° Pvc presión U/Z D:75mm</v>
          </cell>
          <cell r="C122" t="str">
            <v>u</v>
          </cell>
          <cell r="D122">
            <v>7.95</v>
          </cell>
          <cell r="F122">
            <v>8.75</v>
          </cell>
        </row>
        <row r="123">
          <cell r="A123">
            <v>202102</v>
          </cell>
          <cell r="B123" t="str">
            <v>Codo 90° Pvc presión U/Z D:90mm</v>
          </cell>
          <cell r="C123" t="str">
            <v>u</v>
          </cell>
          <cell r="D123">
            <v>11.34</v>
          </cell>
          <cell r="F123">
            <v>12.47</v>
          </cell>
        </row>
        <row r="124">
          <cell r="A124">
            <v>202104</v>
          </cell>
          <cell r="B124" t="str">
            <v>Codo 90° Pvc presión U/Z D:110mm</v>
          </cell>
          <cell r="C124" t="str">
            <v>u</v>
          </cell>
          <cell r="D124">
            <v>16.21</v>
          </cell>
          <cell r="F124">
            <v>17.829999999999998</v>
          </cell>
        </row>
        <row r="125">
          <cell r="A125">
            <v>202106</v>
          </cell>
          <cell r="B125" t="str">
            <v>Codo 90° Pvc presión U/Z D:160mm</v>
          </cell>
          <cell r="C125" t="str">
            <v>u</v>
          </cell>
          <cell r="D125">
            <v>42.14</v>
          </cell>
          <cell r="F125">
            <v>46.35</v>
          </cell>
        </row>
        <row r="126">
          <cell r="A126">
            <v>202107</v>
          </cell>
          <cell r="B126" t="str">
            <v>Codo 90° Pvc presión U/Z D:200mm</v>
          </cell>
          <cell r="C126" t="str">
            <v>u</v>
          </cell>
          <cell r="D126">
            <v>96.4</v>
          </cell>
          <cell r="F126">
            <v>106.04</v>
          </cell>
        </row>
        <row r="128">
          <cell r="B128" t="str">
            <v>Guia de Conexión</v>
          </cell>
        </row>
        <row r="129">
          <cell r="A129" t="str">
            <v>202100.1</v>
          </cell>
          <cell r="B129" t="str">
            <v>Tubería pvc presión u/z 1.0MPa d=200mm</v>
          </cell>
          <cell r="C129" t="str">
            <v>ml</v>
          </cell>
          <cell r="D129">
            <v>45.15</v>
          </cell>
          <cell r="F129">
            <v>49.67</v>
          </cell>
        </row>
        <row r="130">
          <cell r="A130" t="str">
            <v>202100.2</v>
          </cell>
          <cell r="B130" t="str">
            <v>Tubería pvc presión u/z 1.0MPa d=160mm</v>
          </cell>
          <cell r="C130" t="str">
            <v>ml</v>
          </cell>
          <cell r="D130">
            <v>27.78</v>
          </cell>
          <cell r="F130">
            <v>30.56</v>
          </cell>
        </row>
        <row r="131">
          <cell r="A131" t="str">
            <v>202100.3</v>
          </cell>
          <cell r="B131" t="str">
            <v>Tubería pvc presión u/z 1.0MPa d=110mm</v>
          </cell>
          <cell r="C131" t="str">
            <v>ml</v>
          </cell>
          <cell r="D131">
            <v>13.9</v>
          </cell>
          <cell r="F131">
            <v>15.29</v>
          </cell>
        </row>
        <row r="132">
          <cell r="A132" t="str">
            <v>202100.4</v>
          </cell>
          <cell r="B132" t="str">
            <v>Tubería pvc presión u/z 1.0MPa d=90mm</v>
          </cell>
          <cell r="C132" t="str">
            <v>ml</v>
          </cell>
          <cell r="D132">
            <v>9.0299999999999994</v>
          </cell>
          <cell r="F132">
            <v>9.93</v>
          </cell>
        </row>
        <row r="134">
          <cell r="A134" t="str">
            <v>202105.1</v>
          </cell>
          <cell r="B134" t="str">
            <v>Tee pvc presíon u/z 200</v>
          </cell>
          <cell r="C134" t="str">
            <v>u</v>
          </cell>
          <cell r="D134">
            <v>125</v>
          </cell>
          <cell r="F134">
            <v>137.5</v>
          </cell>
        </row>
        <row r="138">
          <cell r="B138" t="str">
            <v>Hidrante SCC d=90mmx2-1/2"x2-1/2"</v>
          </cell>
        </row>
        <row r="139">
          <cell r="A139">
            <v>202200</v>
          </cell>
          <cell r="B139" t="str">
            <v>Macro-Medidor HF d=3" Bridado</v>
          </cell>
          <cell r="C139" t="str">
            <v>u</v>
          </cell>
          <cell r="D139">
            <v>661.61</v>
          </cell>
          <cell r="F139">
            <v>727.77</v>
          </cell>
        </row>
        <row r="140">
          <cell r="A140">
            <v>202201</v>
          </cell>
          <cell r="B140" t="str">
            <v>Hidrante No.3 dn=80 con dos salidas de 2-1/2", tipo de rosca 8 hilo/plg</v>
          </cell>
          <cell r="C140" t="str">
            <v>u</v>
          </cell>
          <cell r="D140">
            <v>716.95</v>
          </cell>
          <cell r="F140">
            <v>788.65</v>
          </cell>
        </row>
        <row r="141">
          <cell r="A141">
            <v>202202</v>
          </cell>
          <cell r="B141" t="str">
            <v>Valvula de compuerta de HF sello elástico extremo bridado, dn=80mm PN10</v>
          </cell>
          <cell r="C141" t="str">
            <v>u</v>
          </cell>
          <cell r="D141">
            <v>600.65</v>
          </cell>
          <cell r="F141">
            <v>660.72</v>
          </cell>
        </row>
        <row r="142">
          <cell r="A142">
            <v>202203</v>
          </cell>
          <cell r="B142" t="str">
            <v>Adaptador de brida universal tolerancia 88-109 PN10/PN16</v>
          </cell>
          <cell r="C142" t="str">
            <v>u</v>
          </cell>
          <cell r="D142">
            <v>47.22</v>
          </cell>
          <cell r="F142">
            <v>51.94</v>
          </cell>
        </row>
        <row r="143">
          <cell r="A143">
            <v>202204</v>
          </cell>
          <cell r="B143" t="str">
            <v>Neplo de acero galvanizado BB d=90mm, e=4mm</v>
          </cell>
          <cell r="C143" t="str">
            <v>u</v>
          </cell>
          <cell r="D143">
            <v>112</v>
          </cell>
          <cell r="F143">
            <v>123.2</v>
          </cell>
        </row>
        <row r="144">
          <cell r="A144">
            <v>202206</v>
          </cell>
          <cell r="B144" t="str">
            <v>Camara H.A. tipo I para Valvula de aapp</v>
          </cell>
          <cell r="C144" t="str">
            <v>u</v>
          </cell>
          <cell r="D144">
            <v>3200</v>
          </cell>
          <cell r="F144">
            <v>3520</v>
          </cell>
        </row>
        <row r="145">
          <cell r="A145">
            <v>202207</v>
          </cell>
          <cell r="B145" t="str">
            <v xml:space="preserve">Camara de H.S. para medidor de hidrante </v>
          </cell>
          <cell r="C145" t="str">
            <v>u</v>
          </cell>
          <cell r="D145">
            <v>500</v>
          </cell>
          <cell r="F145">
            <v>550</v>
          </cell>
        </row>
        <row r="149">
          <cell r="A149">
            <v>202600</v>
          </cell>
          <cell r="B149" t="str">
            <v>Valvula flotador de 8" con sensor</v>
          </cell>
          <cell r="C149" t="str">
            <v>U.</v>
          </cell>
          <cell r="D149">
            <v>11000</v>
          </cell>
          <cell r="F149">
            <v>12100</v>
          </cell>
        </row>
        <row r="150">
          <cell r="A150">
            <v>202602</v>
          </cell>
          <cell r="B150" t="str">
            <v>Valvula control de bronce, RW D:8"</v>
          </cell>
          <cell r="C150" t="str">
            <v>U.</v>
          </cell>
          <cell r="D150">
            <v>60</v>
          </cell>
          <cell r="F150">
            <v>66</v>
          </cell>
        </row>
        <row r="151">
          <cell r="A151">
            <v>202604</v>
          </cell>
          <cell r="B151" t="str">
            <v>Valvula control de bronce, RW D:6"</v>
          </cell>
          <cell r="C151" t="str">
            <v>U.</v>
          </cell>
          <cell r="D151">
            <v>61</v>
          </cell>
          <cell r="F151">
            <v>67.099999999999994</v>
          </cell>
        </row>
        <row r="152">
          <cell r="A152">
            <v>202606</v>
          </cell>
          <cell r="B152" t="str">
            <v>Valvula control de bronce, RW D:4"</v>
          </cell>
          <cell r="C152" t="str">
            <v>U.</v>
          </cell>
          <cell r="D152">
            <v>62</v>
          </cell>
          <cell r="F152">
            <v>68.2</v>
          </cell>
        </row>
        <row r="153">
          <cell r="A153">
            <v>202608</v>
          </cell>
          <cell r="B153" t="str">
            <v>Valvula control de bronce, RW D:3"</v>
          </cell>
          <cell r="C153" t="str">
            <v>U.</v>
          </cell>
          <cell r="D153">
            <v>63</v>
          </cell>
          <cell r="F153">
            <v>69.3</v>
          </cell>
        </row>
        <row r="154">
          <cell r="A154">
            <v>202609</v>
          </cell>
          <cell r="B154" t="str">
            <v>Valvula control de bronce, RW D:2 1/2"</v>
          </cell>
          <cell r="C154" t="str">
            <v>U.</v>
          </cell>
          <cell r="D154">
            <v>64</v>
          </cell>
          <cell r="F154">
            <v>70.400000000000006</v>
          </cell>
        </row>
        <row r="155">
          <cell r="A155">
            <v>202610</v>
          </cell>
          <cell r="B155" t="str">
            <v>Valvula control de bronce, RW D:2"</v>
          </cell>
          <cell r="C155" t="str">
            <v>U.</v>
          </cell>
          <cell r="D155">
            <v>65</v>
          </cell>
          <cell r="F155">
            <v>71.5</v>
          </cell>
        </row>
        <row r="156">
          <cell r="A156">
            <v>202612</v>
          </cell>
          <cell r="B156" t="str">
            <v>Valvula control de bronce, RW D:1-1/2"</v>
          </cell>
          <cell r="C156" t="str">
            <v>U.</v>
          </cell>
          <cell r="D156">
            <v>52</v>
          </cell>
          <cell r="F156">
            <v>57.2</v>
          </cell>
        </row>
        <row r="157">
          <cell r="A157">
            <v>202614</v>
          </cell>
          <cell r="B157" t="str">
            <v>Valvula control de bronce, RW D:1"</v>
          </cell>
          <cell r="C157" t="str">
            <v>U.</v>
          </cell>
          <cell r="D157">
            <v>35</v>
          </cell>
          <cell r="F157">
            <v>38.5</v>
          </cell>
        </row>
        <row r="158">
          <cell r="A158">
            <v>202616</v>
          </cell>
          <cell r="B158" t="str">
            <v>Valvula control de bronce, RW D:3/4"</v>
          </cell>
          <cell r="C158" t="str">
            <v>U.</v>
          </cell>
          <cell r="D158">
            <v>24</v>
          </cell>
          <cell r="F158">
            <v>26.4</v>
          </cell>
        </row>
        <row r="159">
          <cell r="A159">
            <v>202618</v>
          </cell>
          <cell r="B159" t="str">
            <v>Valvula control de bronce, RW D:1/2"</v>
          </cell>
          <cell r="C159" t="str">
            <v>U.</v>
          </cell>
          <cell r="D159">
            <v>14</v>
          </cell>
          <cell r="F159">
            <v>15.4</v>
          </cell>
        </row>
        <row r="161">
          <cell r="B161" t="str">
            <v>UNIONES</v>
          </cell>
        </row>
        <row r="162">
          <cell r="A162">
            <v>202400</v>
          </cell>
          <cell r="B162" t="str">
            <v>Unión Dresser D:250mm</v>
          </cell>
          <cell r="C162" t="str">
            <v>U</v>
          </cell>
          <cell r="D162">
            <v>45</v>
          </cell>
          <cell r="F162">
            <v>49.5</v>
          </cell>
        </row>
        <row r="163">
          <cell r="A163">
            <v>202402</v>
          </cell>
          <cell r="B163" t="str">
            <v>Unión Dresser D:200mm</v>
          </cell>
          <cell r="C163" t="str">
            <v>U</v>
          </cell>
          <cell r="D163">
            <v>35</v>
          </cell>
          <cell r="F163">
            <v>38.5</v>
          </cell>
        </row>
        <row r="164">
          <cell r="A164">
            <v>202404</v>
          </cell>
          <cell r="B164" t="str">
            <v>Unión Dresser D:160mm</v>
          </cell>
          <cell r="C164" t="str">
            <v>U</v>
          </cell>
          <cell r="D164">
            <v>28</v>
          </cell>
          <cell r="F164">
            <v>30.8</v>
          </cell>
        </row>
        <row r="165">
          <cell r="A165">
            <v>202406</v>
          </cell>
          <cell r="B165" t="str">
            <v>Unión Dresser D:110mm</v>
          </cell>
          <cell r="C165" t="str">
            <v>U</v>
          </cell>
          <cell r="D165">
            <v>25</v>
          </cell>
          <cell r="F165">
            <v>27.5</v>
          </cell>
        </row>
        <row r="166">
          <cell r="A166">
            <v>202408</v>
          </cell>
          <cell r="B166" t="str">
            <v>Unión Dresser D:90mm</v>
          </cell>
          <cell r="C166" t="str">
            <v>U</v>
          </cell>
          <cell r="D166">
            <v>20</v>
          </cell>
          <cell r="F166">
            <v>22</v>
          </cell>
        </row>
        <row r="167">
          <cell r="A167">
            <v>202410</v>
          </cell>
          <cell r="B167" t="str">
            <v>Unión Dresser D:63mm</v>
          </cell>
          <cell r="C167" t="str">
            <v>U</v>
          </cell>
          <cell r="D167">
            <v>20</v>
          </cell>
          <cell r="F167">
            <v>22</v>
          </cell>
        </row>
        <row r="168">
          <cell r="A168">
            <v>202412</v>
          </cell>
          <cell r="B168" t="str">
            <v>Unión Universal D:50mm</v>
          </cell>
          <cell r="C168" t="str">
            <v>U</v>
          </cell>
          <cell r="D168">
            <v>20</v>
          </cell>
          <cell r="F168">
            <v>22</v>
          </cell>
        </row>
        <row r="170">
          <cell r="B170" t="str">
            <v>UNIONES</v>
          </cell>
        </row>
        <row r="171">
          <cell r="A171" t="str">
            <v>202400.1</v>
          </cell>
          <cell r="B171" t="str">
            <v>Brida D:250mm</v>
          </cell>
          <cell r="C171" t="str">
            <v>U</v>
          </cell>
          <cell r="D171">
            <v>100.17</v>
          </cell>
          <cell r="F171">
            <v>110.19</v>
          </cell>
        </row>
        <row r="172">
          <cell r="A172" t="str">
            <v>202402.1</v>
          </cell>
          <cell r="B172" t="str">
            <v>Brida D:200mm</v>
          </cell>
          <cell r="C172" t="str">
            <v>U</v>
          </cell>
          <cell r="D172">
            <v>53.4</v>
          </cell>
          <cell r="F172">
            <v>58.74</v>
          </cell>
        </row>
        <row r="173">
          <cell r="A173" t="str">
            <v>202404.1</v>
          </cell>
          <cell r="B173" t="str">
            <v>Brida D:160mm</v>
          </cell>
          <cell r="C173" t="str">
            <v>U</v>
          </cell>
          <cell r="D173">
            <v>44</v>
          </cell>
          <cell r="F173">
            <v>48.4</v>
          </cell>
        </row>
        <row r="174">
          <cell r="A174" t="str">
            <v>202406.1</v>
          </cell>
          <cell r="B174" t="str">
            <v>Brida D:110mm</v>
          </cell>
          <cell r="C174" t="str">
            <v>U</v>
          </cell>
          <cell r="D174">
            <v>12.96</v>
          </cell>
          <cell r="F174">
            <v>14.26</v>
          </cell>
        </row>
        <row r="175">
          <cell r="A175" t="str">
            <v>202408.1</v>
          </cell>
          <cell r="B175" t="str">
            <v>Brida D:900mm</v>
          </cell>
          <cell r="C175" t="str">
            <v>U</v>
          </cell>
          <cell r="D175">
            <v>8.36</v>
          </cell>
          <cell r="F175">
            <v>9.1999999999999993</v>
          </cell>
        </row>
        <row r="176">
          <cell r="A176" t="str">
            <v>202410.1</v>
          </cell>
          <cell r="B176" t="str">
            <v>Brida D:75mm</v>
          </cell>
          <cell r="C176" t="str">
            <v>U</v>
          </cell>
          <cell r="D176">
            <v>5.93</v>
          </cell>
          <cell r="F176">
            <v>6.52</v>
          </cell>
        </row>
        <row r="177">
          <cell r="A177" t="str">
            <v>202412.1</v>
          </cell>
          <cell r="B177" t="str">
            <v>Brida D:63mm</v>
          </cell>
          <cell r="C177" t="str">
            <v>U</v>
          </cell>
          <cell r="D177">
            <v>3.93</v>
          </cell>
          <cell r="F177">
            <v>4.32</v>
          </cell>
        </row>
        <row r="179">
          <cell r="B179" t="str">
            <v>GUIA DOMICILIARIA</v>
          </cell>
        </row>
        <row r="180">
          <cell r="A180">
            <v>202750</v>
          </cell>
          <cell r="B180" t="str">
            <v>Montura de derivación (inc.llave de incorporación 1/2")</v>
          </cell>
          <cell r="C180" t="str">
            <v>u</v>
          </cell>
          <cell r="D180">
            <v>4.28</v>
          </cell>
          <cell r="F180">
            <v>4.71</v>
          </cell>
        </row>
        <row r="181">
          <cell r="A181">
            <v>202751</v>
          </cell>
          <cell r="B181" t="str">
            <v>Montura de derivación (inc.llave de incorporación 3/4")</v>
          </cell>
          <cell r="C181" t="str">
            <v>u</v>
          </cell>
          <cell r="D181">
            <v>6.28</v>
          </cell>
          <cell r="F181">
            <v>6.91</v>
          </cell>
        </row>
        <row r="182">
          <cell r="A182">
            <v>202752</v>
          </cell>
          <cell r="B182" t="str">
            <v>Montura de derivación (inc.llave de incorporación 1")</v>
          </cell>
          <cell r="C182" t="str">
            <v>u</v>
          </cell>
          <cell r="D182">
            <v>8.25</v>
          </cell>
          <cell r="F182">
            <v>9.08</v>
          </cell>
        </row>
        <row r="183">
          <cell r="A183">
            <v>202755</v>
          </cell>
          <cell r="B183" t="str">
            <v>Tub. PEAD PE 80 D:20mm</v>
          </cell>
          <cell r="C183" t="str">
            <v>m</v>
          </cell>
          <cell r="D183">
            <v>1.25</v>
          </cell>
          <cell r="F183">
            <v>1.38</v>
          </cell>
        </row>
        <row r="184">
          <cell r="A184">
            <v>202756</v>
          </cell>
          <cell r="B184" t="str">
            <v>Tub. PEAD PE 80 D:32mm</v>
          </cell>
          <cell r="C184" t="str">
            <v>m</v>
          </cell>
          <cell r="D184">
            <v>2.4500000000000002</v>
          </cell>
          <cell r="F184">
            <v>2.7</v>
          </cell>
        </row>
        <row r="185">
          <cell r="A185">
            <v>202757</v>
          </cell>
          <cell r="B185" t="str">
            <v>Tub. Presion Roscable D=3/4"</v>
          </cell>
          <cell r="C185" t="str">
            <v>m</v>
          </cell>
          <cell r="D185">
            <v>1.3216000000000001</v>
          </cell>
          <cell r="F185">
            <v>1.45</v>
          </cell>
        </row>
        <row r="186">
          <cell r="A186">
            <v>202758</v>
          </cell>
          <cell r="B186" t="str">
            <v>Tub. Presion Roscable D=1"</v>
          </cell>
          <cell r="C186" t="str">
            <v>m</v>
          </cell>
          <cell r="D186">
            <v>3.54</v>
          </cell>
          <cell r="F186">
            <v>3.89</v>
          </cell>
        </row>
        <row r="187">
          <cell r="A187">
            <v>202760</v>
          </cell>
          <cell r="B187" t="str">
            <v>Llave de corte de latón 3/4"</v>
          </cell>
          <cell r="C187" t="str">
            <v>u</v>
          </cell>
          <cell r="D187">
            <v>10.25</v>
          </cell>
          <cell r="F187">
            <v>11.28</v>
          </cell>
        </row>
        <row r="188">
          <cell r="A188">
            <v>202761</v>
          </cell>
          <cell r="B188" t="str">
            <v>Llave de corte de latón 1"</v>
          </cell>
          <cell r="C188" t="str">
            <v>u</v>
          </cell>
          <cell r="D188">
            <v>12.54</v>
          </cell>
          <cell r="F188">
            <v>13.79</v>
          </cell>
        </row>
        <row r="189">
          <cell r="A189">
            <v>202764</v>
          </cell>
          <cell r="B189" t="str">
            <v>Medidor AP 1/2" de chorro múltiple Clase C</v>
          </cell>
          <cell r="C189" t="str">
            <v>u</v>
          </cell>
          <cell r="D189">
            <v>35</v>
          </cell>
          <cell r="F189">
            <v>38.5</v>
          </cell>
        </row>
        <row r="190">
          <cell r="A190">
            <v>202765</v>
          </cell>
          <cell r="B190" t="str">
            <v>Medidor AP 3/4" de chorro múltiple Clase C</v>
          </cell>
          <cell r="C190" t="str">
            <v>u</v>
          </cell>
          <cell r="D190">
            <v>45</v>
          </cell>
          <cell r="F190">
            <v>49.5</v>
          </cell>
        </row>
        <row r="191">
          <cell r="A191">
            <v>202766</v>
          </cell>
          <cell r="B191" t="str">
            <v>Medidor AP 1" de chorro múltiple Clase C</v>
          </cell>
          <cell r="C191" t="str">
            <v>u</v>
          </cell>
          <cell r="D191">
            <v>60.45</v>
          </cell>
          <cell r="F191">
            <v>66.5</v>
          </cell>
        </row>
        <row r="192">
          <cell r="A192">
            <v>202767</v>
          </cell>
          <cell r="B192" t="str">
            <v>Medidor AP 2" de chorro múltiple Clase C</v>
          </cell>
          <cell r="C192" t="str">
            <v>u</v>
          </cell>
          <cell r="D192">
            <v>120</v>
          </cell>
          <cell r="F192">
            <v>132</v>
          </cell>
        </row>
        <row r="193">
          <cell r="A193">
            <v>202767.1</v>
          </cell>
          <cell r="B193" t="str">
            <v>Medidor AP 2 1/2" de chorro múltiple Clase C</v>
          </cell>
          <cell r="C193" t="str">
            <v>u</v>
          </cell>
          <cell r="D193">
            <v>300</v>
          </cell>
          <cell r="F193">
            <v>330</v>
          </cell>
        </row>
        <row r="194">
          <cell r="A194">
            <v>202768</v>
          </cell>
          <cell r="B194" t="str">
            <v>Medidor AP 6" de chorro múltiple Clase C</v>
          </cell>
          <cell r="C194" t="str">
            <v>u</v>
          </cell>
          <cell r="D194">
            <v>650</v>
          </cell>
          <cell r="F194">
            <v>715</v>
          </cell>
        </row>
        <row r="195">
          <cell r="A195">
            <v>202770</v>
          </cell>
          <cell r="B195" t="str">
            <v>Cajetín de HF con visor 0,40x0,20m</v>
          </cell>
          <cell r="C195" t="str">
            <v>u</v>
          </cell>
          <cell r="D195">
            <v>52</v>
          </cell>
          <cell r="F195">
            <v>57.2</v>
          </cell>
        </row>
        <row r="196">
          <cell r="A196">
            <v>202775</v>
          </cell>
          <cell r="B196" t="str">
            <v>Varios</v>
          </cell>
          <cell r="C196" t="str">
            <v>u</v>
          </cell>
          <cell r="D196">
            <v>10</v>
          </cell>
          <cell r="F196">
            <v>11</v>
          </cell>
        </row>
        <row r="198">
          <cell r="A198">
            <v>202780</v>
          </cell>
          <cell r="B198" t="str">
            <v>Tub., acc., valv. de control, collarin y conexión d=2" de acero</v>
          </cell>
          <cell r="C198" t="str">
            <v>glv</v>
          </cell>
          <cell r="D198">
            <v>204.51</v>
          </cell>
          <cell r="F198">
            <v>224.96</v>
          </cell>
        </row>
        <row r="200">
          <cell r="A200">
            <v>202800</v>
          </cell>
          <cell r="B200" t="str">
            <v>Tapa de Grafito esferoidal tipo Manhole Circular D:0,70m</v>
          </cell>
          <cell r="C200" t="str">
            <v>u</v>
          </cell>
          <cell r="D200">
            <v>175</v>
          </cell>
          <cell r="F200">
            <v>192.5</v>
          </cell>
        </row>
        <row r="201">
          <cell r="A201" t="str">
            <v>202800.1</v>
          </cell>
          <cell r="B201" t="str">
            <v>Tapa cuadrada (1000x1000)mm de politeleno 125 kn con marco SMC(Lamina compuesta moldeada)</v>
          </cell>
          <cell r="C201" t="str">
            <v>u</v>
          </cell>
          <cell r="D201">
            <v>644</v>
          </cell>
          <cell r="F201">
            <v>708.4</v>
          </cell>
        </row>
        <row r="202">
          <cell r="A202" t="str">
            <v>202800.2</v>
          </cell>
          <cell r="B202" t="str">
            <v>Tapa cuadrada (600x600)mm de politeleno 125 kn con marco SMC(Lamina compuesta moldeada)</v>
          </cell>
          <cell r="C202" t="str">
            <v>u</v>
          </cell>
          <cell r="D202">
            <v>243.66</v>
          </cell>
          <cell r="F202">
            <v>268.02999999999997</v>
          </cell>
        </row>
        <row r="203">
          <cell r="A203">
            <v>202802</v>
          </cell>
          <cell r="B203" t="str">
            <v>Marco Metálico con platina de 60x60x4mm</v>
          </cell>
          <cell r="C203" t="str">
            <v>u</v>
          </cell>
          <cell r="D203">
            <v>65</v>
          </cell>
          <cell r="F203">
            <v>71.5</v>
          </cell>
        </row>
        <row r="204">
          <cell r="A204">
            <v>202804</v>
          </cell>
          <cell r="B204" t="str">
            <v>Puerta de Barrotes D=3/4" (inc. Chapa, acapado)</v>
          </cell>
          <cell r="C204" t="str">
            <v>u</v>
          </cell>
          <cell r="D204">
            <v>120</v>
          </cell>
          <cell r="F204">
            <v>132</v>
          </cell>
        </row>
        <row r="205">
          <cell r="A205">
            <v>202805</v>
          </cell>
          <cell r="B205" t="str">
            <v>Marco Metálico con platina de 50x50x4mm</v>
          </cell>
          <cell r="C205" t="str">
            <v>u</v>
          </cell>
          <cell r="D205">
            <v>35</v>
          </cell>
          <cell r="F205">
            <v>38.5</v>
          </cell>
        </row>
        <row r="206">
          <cell r="A206">
            <v>202806</v>
          </cell>
          <cell r="B206" t="str">
            <v>Tapa H.A. con Marcho Metàlico</v>
          </cell>
          <cell r="C206" t="str">
            <v>u</v>
          </cell>
          <cell r="D206">
            <v>5</v>
          </cell>
          <cell r="F206">
            <v>5.5</v>
          </cell>
        </row>
        <row r="207">
          <cell r="A207">
            <v>202807</v>
          </cell>
          <cell r="B207" t="str">
            <v>Tapa Metàlica tipo sombrero modelo interagua</v>
          </cell>
          <cell r="C207" t="str">
            <v>m2</v>
          </cell>
          <cell r="D207">
            <v>56</v>
          </cell>
          <cell r="F207">
            <v>61.6</v>
          </cell>
        </row>
        <row r="210">
          <cell r="B210" t="str">
            <v>CAJAS DE REGISTRO</v>
          </cell>
        </row>
        <row r="211">
          <cell r="A211">
            <v>203450</v>
          </cell>
          <cell r="B211" t="str">
            <v>Tapa de H.A Circular D:0.50m, con perfil metálico 1-1/2"x1/2"</v>
          </cell>
          <cell r="C211" t="str">
            <v>u</v>
          </cell>
          <cell r="D211">
            <v>25</v>
          </cell>
          <cell r="F211">
            <v>27.5</v>
          </cell>
        </row>
        <row r="212">
          <cell r="A212">
            <v>203455</v>
          </cell>
          <cell r="B212" t="str">
            <v>Tapa de H.A Circular D:0.65m, con perfil metálico 1-1/2"x1/2"</v>
          </cell>
          <cell r="C212" t="str">
            <v>u</v>
          </cell>
          <cell r="D212">
            <v>28</v>
          </cell>
          <cell r="F212">
            <v>30.8</v>
          </cell>
        </row>
        <row r="213">
          <cell r="A213">
            <v>203460</v>
          </cell>
          <cell r="B213" t="str">
            <v>Tapa de H.A Circular D:0.75m, con perfil metálico 1-1/2"x1/2"</v>
          </cell>
          <cell r="C213" t="str">
            <v>u</v>
          </cell>
          <cell r="D213">
            <v>32</v>
          </cell>
          <cell r="F213">
            <v>35.200000000000003</v>
          </cell>
        </row>
        <row r="214">
          <cell r="A214">
            <v>203462</v>
          </cell>
          <cell r="B214" t="str">
            <v xml:space="preserve">Tapa cuadrada de Grafito HC-700 - 125KN </v>
          </cell>
          <cell r="C214" t="str">
            <v>u</v>
          </cell>
          <cell r="D214">
            <v>200</v>
          </cell>
          <cell r="F214">
            <v>220</v>
          </cell>
        </row>
        <row r="215">
          <cell r="A215">
            <v>203464</v>
          </cell>
          <cell r="B215" t="str">
            <v xml:space="preserve">Tapa circular de Grafito TRP-800 - 125KN </v>
          </cell>
          <cell r="C215" t="str">
            <v>u</v>
          </cell>
          <cell r="D215">
            <v>222.72</v>
          </cell>
          <cell r="F215">
            <v>244.99</v>
          </cell>
        </row>
        <row r="216">
          <cell r="A216">
            <v>203466</v>
          </cell>
          <cell r="B216" t="str">
            <v xml:space="preserve">Tapa circular de Grafito TP-800 - 250KN </v>
          </cell>
          <cell r="C216" t="str">
            <v>u</v>
          </cell>
          <cell r="D216">
            <v>380.73</v>
          </cell>
          <cell r="F216">
            <v>418.8</v>
          </cell>
        </row>
        <row r="217">
          <cell r="A217">
            <v>203468</v>
          </cell>
          <cell r="B217" t="str">
            <v xml:space="preserve">Rejilla de Grafito CA 1060 CL - 250KN </v>
          </cell>
          <cell r="C217" t="str">
            <v>m</v>
          </cell>
          <cell r="D217">
            <v>380.73</v>
          </cell>
          <cell r="F217">
            <v>418.8</v>
          </cell>
        </row>
        <row r="218">
          <cell r="A218">
            <v>203470</v>
          </cell>
          <cell r="B218" t="str">
            <v xml:space="preserve">Rejilla de Grafito CA 1040 CL - 250KN </v>
          </cell>
          <cell r="C218" t="str">
            <v>m</v>
          </cell>
          <cell r="D218">
            <v>261.17</v>
          </cell>
          <cell r="F218">
            <v>287.29000000000002</v>
          </cell>
        </row>
        <row r="219">
          <cell r="A219">
            <v>203472</v>
          </cell>
          <cell r="B219" t="str">
            <v>Rejilla de Platina 1-1/2x4mm</v>
          </cell>
          <cell r="C219" t="str">
            <v>u</v>
          </cell>
          <cell r="D219">
            <v>120</v>
          </cell>
          <cell r="F219">
            <v>132</v>
          </cell>
        </row>
        <row r="220">
          <cell r="A220" t="str">
            <v>203472.1</v>
          </cell>
          <cell r="B220" t="str">
            <v>Rejilla de Platina 1-1/2x4mm en acero inoxidable (45x72)cm</v>
          </cell>
          <cell r="C220" t="str">
            <v>u</v>
          </cell>
          <cell r="D220">
            <v>121</v>
          </cell>
          <cell r="F220">
            <v>133.1</v>
          </cell>
        </row>
        <row r="221">
          <cell r="A221">
            <v>203474</v>
          </cell>
          <cell r="B221" t="str">
            <v>Rejilla de H.F. mod. RI284N</v>
          </cell>
          <cell r="C221" t="str">
            <v>u</v>
          </cell>
          <cell r="D221">
            <v>185</v>
          </cell>
          <cell r="F221">
            <v>203.5</v>
          </cell>
        </row>
        <row r="222">
          <cell r="A222" t="str">
            <v>203468.1</v>
          </cell>
          <cell r="B222" t="str">
            <v>Tapa de Hierro Ductil DN 650mm Clase D400</v>
          </cell>
          <cell r="C222" t="str">
            <v>u</v>
          </cell>
          <cell r="D222">
            <v>227.9</v>
          </cell>
          <cell r="F222">
            <v>250.69</v>
          </cell>
        </row>
        <row r="223">
          <cell r="A223" t="str">
            <v>203470.1</v>
          </cell>
          <cell r="B223" t="str">
            <v>Tapa de Hierro Ductil DN 650mm Clase D250</v>
          </cell>
          <cell r="C223" t="str">
            <v>u</v>
          </cell>
          <cell r="D223">
            <v>200</v>
          </cell>
          <cell r="F223">
            <v>220</v>
          </cell>
        </row>
        <row r="224">
          <cell r="A224" t="str">
            <v>203470.2</v>
          </cell>
          <cell r="B224" t="str">
            <v xml:space="preserve">Tapa de Hierro Ductil articulada  DN 500x1200mm </v>
          </cell>
          <cell r="C224" t="str">
            <v>u</v>
          </cell>
          <cell r="D224">
            <v>180</v>
          </cell>
          <cell r="F224">
            <v>198</v>
          </cell>
        </row>
        <row r="225">
          <cell r="A225">
            <v>203480</v>
          </cell>
          <cell r="B225" t="str">
            <v xml:space="preserve">Tapa de Acero Inoxidable 2 cuerpos de 0.60x0.60m </v>
          </cell>
          <cell r="C225" t="str">
            <v>u</v>
          </cell>
          <cell r="D225">
            <v>145</v>
          </cell>
          <cell r="F225">
            <v>159.5</v>
          </cell>
        </row>
        <row r="230">
          <cell r="B230" t="str">
            <v>Equipo de Bombeo</v>
          </cell>
        </row>
        <row r="231">
          <cell r="A231">
            <v>501005</v>
          </cell>
        </row>
        <row r="232">
          <cell r="A232">
            <v>501006</v>
          </cell>
        </row>
        <row r="234">
          <cell r="A234">
            <v>501007</v>
          </cell>
          <cell r="B234" t="e">
            <v>#REF!</v>
          </cell>
          <cell r="C234" t="str">
            <v>u</v>
          </cell>
          <cell r="D234">
            <v>35600</v>
          </cell>
          <cell r="F234">
            <v>39160</v>
          </cell>
        </row>
        <row r="235">
          <cell r="A235" t="str">
            <v>501007.1</v>
          </cell>
          <cell r="B235" t="str">
            <v>Provisión, inst. y puesta en funcionamiento de Equipo de bombeo de presión constante y veloc. Variable QT = 30 lit/s @ 50 psi, compuesto de 4 bombas; bomba #1 - 6.0 lit/seg @ 50 psi – 7,5 HP; bombas #2, #3 y #4 - 8.0 lit/seg @ 50 psi – 10 HP, panel de control, pre-ensamblado con tubería de cobre tipo L</v>
          </cell>
          <cell r="C235" t="str">
            <v>u</v>
          </cell>
          <cell r="D235">
            <v>30000</v>
          </cell>
          <cell r="F235">
            <v>33000</v>
          </cell>
        </row>
        <row r="237">
          <cell r="A237">
            <v>501007.1</v>
          </cell>
          <cell r="B237" t="str">
            <v>Accesorios varios de equipo de bombeo</v>
          </cell>
          <cell r="C237" t="str">
            <v>glb</v>
          </cell>
          <cell r="D237">
            <v>850</v>
          </cell>
          <cell r="F237">
            <v>935</v>
          </cell>
        </row>
        <row r="238">
          <cell r="A238">
            <v>501007.2</v>
          </cell>
          <cell r="B238" t="str">
            <v>Tubería cobre tipo L dn=6"</v>
          </cell>
          <cell r="C238" t="str">
            <v>ml</v>
          </cell>
          <cell r="D238">
            <v>145</v>
          </cell>
          <cell r="F238">
            <v>159.5</v>
          </cell>
        </row>
        <row r="239">
          <cell r="A239">
            <v>501007.3</v>
          </cell>
          <cell r="B239" t="str">
            <v>Codo 90° cobre dn=6" victaulic</v>
          </cell>
          <cell r="C239" t="str">
            <v>u</v>
          </cell>
          <cell r="D239">
            <v>85</v>
          </cell>
          <cell r="F239">
            <v>93.5</v>
          </cell>
        </row>
        <row r="240">
          <cell r="A240">
            <v>501007.4</v>
          </cell>
          <cell r="B240" t="str">
            <v>Tee Cobre Tipo L, dn=6" victaulic</v>
          </cell>
          <cell r="C240" t="str">
            <v>u</v>
          </cell>
          <cell r="D240">
            <v>125</v>
          </cell>
          <cell r="F240">
            <v>137.5</v>
          </cell>
        </row>
        <row r="241">
          <cell r="A241">
            <v>501007.5</v>
          </cell>
          <cell r="B241" t="str">
            <v>Accesorio Victaulic dn=6" bronce</v>
          </cell>
          <cell r="C241" t="str">
            <v>u</v>
          </cell>
          <cell r="D241">
            <v>55</v>
          </cell>
          <cell r="F241">
            <v>60.5</v>
          </cell>
        </row>
        <row r="242">
          <cell r="A242">
            <v>501007.6</v>
          </cell>
          <cell r="B242" t="str">
            <v>Valvula control victaulic de cobre dn=6"</v>
          </cell>
          <cell r="C242" t="str">
            <v>u</v>
          </cell>
          <cell r="D242">
            <v>585</v>
          </cell>
          <cell r="F242">
            <v>643.5</v>
          </cell>
        </row>
        <row r="243">
          <cell r="A243">
            <v>501007.7</v>
          </cell>
          <cell r="B243" t="str">
            <v>Valvula control victaulic de cobre dn=4"</v>
          </cell>
          <cell r="C243" t="str">
            <v>u</v>
          </cell>
          <cell r="D243">
            <v>390</v>
          </cell>
          <cell r="F243">
            <v>429</v>
          </cell>
        </row>
        <row r="244">
          <cell r="A244">
            <v>501007.8</v>
          </cell>
          <cell r="B244" t="str">
            <v>Valvula control victaulic de cobre dn=3"</v>
          </cell>
          <cell r="C244" t="str">
            <v>u</v>
          </cell>
          <cell r="D244">
            <v>300</v>
          </cell>
          <cell r="F244">
            <v>330</v>
          </cell>
        </row>
        <row r="245">
          <cell r="A245">
            <v>501007.9</v>
          </cell>
          <cell r="B245" t="str">
            <v>Absorvente de bronce (valvula de pie) dn=6"</v>
          </cell>
          <cell r="C245" t="str">
            <v>u</v>
          </cell>
          <cell r="D245">
            <v>650</v>
          </cell>
          <cell r="F245">
            <v>715</v>
          </cell>
        </row>
        <row r="248">
          <cell r="B248" t="str">
            <v>Accesorios de Equipos de Bombeo de AA.PP</v>
          </cell>
        </row>
        <row r="249">
          <cell r="A249">
            <v>501010</v>
          </cell>
          <cell r="B249" t="str">
            <v>Tub. Pvc presión E/C D=2.5" (63mm) 0.8Mpa</v>
          </cell>
          <cell r="C249" t="str">
            <v>ml</v>
          </cell>
          <cell r="D249">
            <v>2.74</v>
          </cell>
          <cell r="F249">
            <v>3.01</v>
          </cell>
        </row>
        <row r="250">
          <cell r="A250">
            <v>501010.1</v>
          </cell>
          <cell r="B250" t="str">
            <v>Codo pvc presión E/C, D=2-1/2" (63mm)</v>
          </cell>
          <cell r="C250" t="str">
            <v>u</v>
          </cell>
          <cell r="D250">
            <v>3.56</v>
          </cell>
          <cell r="F250">
            <v>3.92</v>
          </cell>
        </row>
        <row r="251">
          <cell r="A251">
            <v>501010.2</v>
          </cell>
          <cell r="B251" t="str">
            <v>Tee pvc presión E/C, D=2-1/2" (63mm)</v>
          </cell>
          <cell r="C251" t="str">
            <v>u</v>
          </cell>
          <cell r="D251">
            <v>5.26</v>
          </cell>
          <cell r="F251">
            <v>5.79</v>
          </cell>
        </row>
        <row r="252">
          <cell r="A252">
            <v>501010.3</v>
          </cell>
          <cell r="B252" t="str">
            <v>Union pvc presión E/C, D=2-1/2" (63mm)</v>
          </cell>
          <cell r="C252" t="str">
            <v>u</v>
          </cell>
          <cell r="D252">
            <v>3.5</v>
          </cell>
          <cell r="F252">
            <v>3.85</v>
          </cell>
        </row>
        <row r="253">
          <cell r="A253">
            <v>501010.5</v>
          </cell>
          <cell r="B253" t="str">
            <v>Valvula de pie D=2-1/2"</v>
          </cell>
          <cell r="C253" t="str">
            <v>u</v>
          </cell>
          <cell r="D253">
            <v>240</v>
          </cell>
          <cell r="F253">
            <v>264</v>
          </cell>
        </row>
        <row r="254">
          <cell r="A254">
            <v>501010.8</v>
          </cell>
          <cell r="B254" t="str">
            <v>Tub. Pvc presión U/Z D=4" (110mm) 0.8Mpa</v>
          </cell>
          <cell r="C254" t="str">
            <v>ml</v>
          </cell>
          <cell r="D254">
            <v>7.2</v>
          </cell>
          <cell r="F254">
            <v>7.92</v>
          </cell>
        </row>
        <row r="255">
          <cell r="A255">
            <v>501010.9</v>
          </cell>
          <cell r="B255" t="str">
            <v>Accesorio Pvc presión U/Z D=4" (110mm) 0.8Mpa</v>
          </cell>
          <cell r="C255" t="str">
            <v>u</v>
          </cell>
          <cell r="D255">
            <v>12.65</v>
          </cell>
          <cell r="F255">
            <v>13.92</v>
          </cell>
        </row>
        <row r="257">
          <cell r="A257">
            <v>501009</v>
          </cell>
          <cell r="B257" t="str">
            <v>Tub. Pvc presión E/C D=3" (75mm) 0.8Mpa</v>
          </cell>
          <cell r="C257" t="str">
            <v>ml</v>
          </cell>
          <cell r="D257">
            <v>2.74</v>
          </cell>
          <cell r="F257">
            <v>3.01</v>
          </cell>
        </row>
        <row r="258">
          <cell r="A258">
            <v>501009.1</v>
          </cell>
          <cell r="B258" t="str">
            <v>Codo pvc presión E/C, D=3" (75mm)</v>
          </cell>
          <cell r="C258" t="str">
            <v>u</v>
          </cell>
          <cell r="D258">
            <v>3.56</v>
          </cell>
          <cell r="F258">
            <v>3.92</v>
          </cell>
        </row>
        <row r="259">
          <cell r="A259">
            <v>501009.2</v>
          </cell>
          <cell r="B259" t="str">
            <v>Tee pvc presión E/C, D=3" (75mm)</v>
          </cell>
          <cell r="C259" t="str">
            <v>u</v>
          </cell>
          <cell r="D259">
            <v>5.26</v>
          </cell>
          <cell r="F259">
            <v>5.79</v>
          </cell>
        </row>
        <row r="260">
          <cell r="A260">
            <v>501009.3</v>
          </cell>
          <cell r="B260" t="str">
            <v>Union pvc presión E/C, D=3" (75mm)</v>
          </cell>
          <cell r="C260" t="str">
            <v>u</v>
          </cell>
          <cell r="D260">
            <v>3.5</v>
          </cell>
          <cell r="F260">
            <v>3.85</v>
          </cell>
        </row>
        <row r="261">
          <cell r="A261">
            <v>501009.5</v>
          </cell>
          <cell r="B261" t="str">
            <v>Valvula de pie D=3"</v>
          </cell>
          <cell r="C261" t="str">
            <v>u</v>
          </cell>
          <cell r="D261">
            <v>240</v>
          </cell>
          <cell r="F261">
            <v>264</v>
          </cell>
        </row>
        <row r="262">
          <cell r="A262">
            <v>501009.8</v>
          </cell>
          <cell r="B262" t="str">
            <v>Accesorios (Codos, Tee, Bridas, Union, Union dresser, Juntas flexibles) de Equipos de Bombeo de AA.PP y S.C.I. (16"-8"-6"-4"-1 1/2")</v>
          </cell>
          <cell r="C262" t="str">
            <v>u</v>
          </cell>
          <cell r="D262">
            <v>80</v>
          </cell>
          <cell r="F262">
            <v>88</v>
          </cell>
        </row>
        <row r="266">
          <cell r="B266" t="str">
            <v>Valvulas de Control</v>
          </cell>
        </row>
        <row r="267">
          <cell r="A267">
            <v>501049</v>
          </cell>
          <cell r="B267" t="str">
            <v>Valvulas de Control, RW D=8"</v>
          </cell>
          <cell r="C267" t="str">
            <v>u</v>
          </cell>
          <cell r="D267">
            <v>850</v>
          </cell>
          <cell r="F267">
            <v>935</v>
          </cell>
        </row>
        <row r="268">
          <cell r="A268">
            <v>501050</v>
          </cell>
          <cell r="B268" t="str">
            <v>Valvulas de Control, RW D=6"</v>
          </cell>
          <cell r="C268" t="str">
            <v>u</v>
          </cell>
          <cell r="D268">
            <v>620</v>
          </cell>
          <cell r="F268">
            <v>682</v>
          </cell>
        </row>
        <row r="269">
          <cell r="A269">
            <v>501052</v>
          </cell>
          <cell r="B269" t="str">
            <v>Valvulas de Control, RW D=4"</v>
          </cell>
          <cell r="C269" t="str">
            <v>u</v>
          </cell>
          <cell r="D269">
            <v>390</v>
          </cell>
          <cell r="F269">
            <v>429</v>
          </cell>
        </row>
        <row r="270">
          <cell r="A270">
            <v>501054</v>
          </cell>
          <cell r="B270" t="str">
            <v>Valvulas de Control, RW D=3"</v>
          </cell>
          <cell r="C270" t="str">
            <v>u</v>
          </cell>
          <cell r="D270">
            <v>220</v>
          </cell>
          <cell r="F270">
            <v>242</v>
          </cell>
        </row>
        <row r="271">
          <cell r="A271">
            <v>501056</v>
          </cell>
          <cell r="B271" t="str">
            <v>Valvulas de Control, RW D=2-1/2"</v>
          </cell>
          <cell r="C271" t="str">
            <v>u</v>
          </cell>
          <cell r="D271">
            <v>190</v>
          </cell>
          <cell r="F271">
            <v>209</v>
          </cell>
        </row>
        <row r="272">
          <cell r="A272">
            <v>501058</v>
          </cell>
          <cell r="B272" t="str">
            <v>Valvulas de Control, RW D=2"</v>
          </cell>
          <cell r="C272" t="str">
            <v>u</v>
          </cell>
          <cell r="D272">
            <v>90</v>
          </cell>
          <cell r="F272">
            <v>99</v>
          </cell>
        </row>
        <row r="273">
          <cell r="A273">
            <v>501060</v>
          </cell>
          <cell r="B273" t="str">
            <v>Valvulas de Control, RW D=1-1/2"</v>
          </cell>
          <cell r="C273" t="str">
            <v>u</v>
          </cell>
          <cell r="D273">
            <v>50</v>
          </cell>
          <cell r="F273">
            <v>55</v>
          </cell>
        </row>
        <row r="274">
          <cell r="A274">
            <v>501062</v>
          </cell>
          <cell r="B274" t="str">
            <v>Valvulas de Control, RW D=1"</v>
          </cell>
          <cell r="C274" t="str">
            <v>u</v>
          </cell>
          <cell r="D274">
            <v>30</v>
          </cell>
          <cell r="F274">
            <v>33</v>
          </cell>
        </row>
        <row r="275">
          <cell r="A275">
            <v>501064</v>
          </cell>
          <cell r="B275" t="str">
            <v>Valvulas de Control, RW D=3/4"</v>
          </cell>
          <cell r="C275" t="str">
            <v>u</v>
          </cell>
          <cell r="D275">
            <v>18</v>
          </cell>
          <cell r="F275">
            <v>19.8</v>
          </cell>
        </row>
        <row r="276">
          <cell r="A276">
            <v>501066</v>
          </cell>
          <cell r="B276" t="str">
            <v>Valvulas de Control, RW D=1/2"</v>
          </cell>
          <cell r="C276" t="str">
            <v>u</v>
          </cell>
          <cell r="D276">
            <v>13</v>
          </cell>
          <cell r="F276">
            <v>14.3</v>
          </cell>
        </row>
        <row r="277">
          <cell r="A277" t="str">
            <v>501072.1</v>
          </cell>
          <cell r="B277" t="str">
            <v>Valvulas de Control, Termofusión D=3"</v>
          </cell>
          <cell r="C277" t="str">
            <v>u</v>
          </cell>
          <cell r="D277">
            <v>110</v>
          </cell>
          <cell r="F277">
            <v>121</v>
          </cell>
        </row>
        <row r="278">
          <cell r="A278">
            <v>501072</v>
          </cell>
          <cell r="B278" t="str">
            <v>Valvulas de Control, Termofusión D=2-1/2"</v>
          </cell>
          <cell r="C278" t="str">
            <v>u</v>
          </cell>
          <cell r="D278">
            <v>85</v>
          </cell>
          <cell r="F278">
            <v>93.5</v>
          </cell>
        </row>
        <row r="279">
          <cell r="A279">
            <v>501073</v>
          </cell>
          <cell r="B279" t="str">
            <v>Valvulas de Control, Termofusión D=2"</v>
          </cell>
          <cell r="C279" t="str">
            <v>u</v>
          </cell>
          <cell r="D279">
            <v>70</v>
          </cell>
          <cell r="F279">
            <v>77</v>
          </cell>
        </row>
        <row r="280">
          <cell r="A280">
            <v>501074</v>
          </cell>
          <cell r="B280" t="str">
            <v>Valvulas de Control, Termofusión D=1-1/2"</v>
          </cell>
          <cell r="C280" t="str">
            <v>u</v>
          </cell>
          <cell r="D280">
            <v>55</v>
          </cell>
          <cell r="F280">
            <v>60.5</v>
          </cell>
        </row>
        <row r="281">
          <cell r="A281">
            <v>501075</v>
          </cell>
          <cell r="B281" t="str">
            <v>Valvulas de Control, Termofusión D=1"</v>
          </cell>
          <cell r="C281" t="str">
            <v>u</v>
          </cell>
          <cell r="D281">
            <v>24</v>
          </cell>
          <cell r="F281">
            <v>26.4</v>
          </cell>
        </row>
        <row r="282">
          <cell r="A282">
            <v>501076</v>
          </cell>
          <cell r="B282" t="str">
            <v>Valvulas de Control, Termofusión D=3/4"</v>
          </cell>
          <cell r="C282" t="str">
            <v>u</v>
          </cell>
          <cell r="D282">
            <v>20</v>
          </cell>
          <cell r="F282">
            <v>22</v>
          </cell>
        </row>
        <row r="283">
          <cell r="A283">
            <v>501077</v>
          </cell>
          <cell r="B283" t="str">
            <v>Valvulas de Control, Termofusión D=1/2"</v>
          </cell>
          <cell r="C283" t="str">
            <v>u</v>
          </cell>
          <cell r="D283">
            <v>15</v>
          </cell>
          <cell r="F283">
            <v>16.5</v>
          </cell>
        </row>
        <row r="285">
          <cell r="B285" t="str">
            <v>Medidor Caudal HF 200mm/8" Brida (TW IST-S)</v>
          </cell>
          <cell r="D285">
            <v>935</v>
          </cell>
          <cell r="F285">
            <v>1028.5</v>
          </cell>
        </row>
        <row r="287">
          <cell r="A287">
            <v>501059.1</v>
          </cell>
          <cell r="B287" t="str">
            <v>Valvulas de Check, RW D=8"</v>
          </cell>
          <cell r="C287" t="str">
            <v>u</v>
          </cell>
          <cell r="D287">
            <v>980</v>
          </cell>
          <cell r="F287">
            <v>1078</v>
          </cell>
        </row>
        <row r="288">
          <cell r="A288">
            <v>501050.1</v>
          </cell>
          <cell r="B288" t="str">
            <v>Valvulas de Check, RW D=6"</v>
          </cell>
          <cell r="C288" t="str">
            <v>u</v>
          </cell>
          <cell r="F288">
            <v>0</v>
          </cell>
        </row>
        <row r="289">
          <cell r="A289">
            <v>501052.1</v>
          </cell>
          <cell r="B289" t="str">
            <v>Valvulas de Check, RW D=4"</v>
          </cell>
          <cell r="C289" t="str">
            <v>u</v>
          </cell>
          <cell r="D289">
            <v>380</v>
          </cell>
          <cell r="F289">
            <v>418</v>
          </cell>
        </row>
        <row r="290">
          <cell r="A290">
            <v>501054.1</v>
          </cell>
          <cell r="B290" t="str">
            <v>Valvulas de Check, RW D=3"</v>
          </cell>
          <cell r="C290" t="str">
            <v>u</v>
          </cell>
          <cell r="F290">
            <v>0</v>
          </cell>
        </row>
        <row r="291">
          <cell r="A291">
            <v>501056.1</v>
          </cell>
          <cell r="B291" t="str">
            <v>Valvulas de Check, RW D=2-1/2"</v>
          </cell>
          <cell r="C291" t="str">
            <v>u</v>
          </cell>
          <cell r="D291">
            <v>215</v>
          </cell>
          <cell r="F291">
            <v>236.5</v>
          </cell>
        </row>
        <row r="292">
          <cell r="A292">
            <v>501058.1</v>
          </cell>
          <cell r="B292" t="str">
            <v>Valvulas de Check, RW D=2"</v>
          </cell>
          <cell r="C292" t="str">
            <v>u</v>
          </cell>
          <cell r="F292">
            <v>0</v>
          </cell>
        </row>
        <row r="293">
          <cell r="A293">
            <v>501060.1</v>
          </cell>
          <cell r="B293" t="str">
            <v>Valvulas de Check, RW D=1-1/2"</v>
          </cell>
          <cell r="C293" t="str">
            <v>u</v>
          </cell>
          <cell r="D293">
            <v>65</v>
          </cell>
          <cell r="F293">
            <v>71.5</v>
          </cell>
        </row>
        <row r="294">
          <cell r="A294">
            <v>501062.1</v>
          </cell>
          <cell r="B294" t="str">
            <v>Valvulas de Check, RW D=1"</v>
          </cell>
          <cell r="C294" t="str">
            <v>u</v>
          </cell>
          <cell r="F294">
            <v>0</v>
          </cell>
        </row>
        <row r="295">
          <cell r="A295">
            <v>501064.1</v>
          </cell>
          <cell r="B295" t="str">
            <v>Valvulas de Check, RW D=3/4"</v>
          </cell>
          <cell r="C295" t="str">
            <v>u</v>
          </cell>
          <cell r="F295">
            <v>0</v>
          </cell>
        </row>
        <row r="296">
          <cell r="A296">
            <v>501066.1</v>
          </cell>
          <cell r="B296" t="str">
            <v>Valvulas de Check, RW D=1/2"</v>
          </cell>
          <cell r="C296" t="str">
            <v>u</v>
          </cell>
          <cell r="F296">
            <v>0</v>
          </cell>
        </row>
        <row r="302">
          <cell r="A302">
            <v>501080</v>
          </cell>
          <cell r="B302" t="str">
            <v>Valvula Flotador, RW D=8"</v>
          </cell>
          <cell r="C302" t="str">
            <v>u</v>
          </cell>
          <cell r="F302">
            <v>0</v>
          </cell>
        </row>
        <row r="303">
          <cell r="A303">
            <v>501082</v>
          </cell>
          <cell r="B303" t="str">
            <v>Valvula Flotador, RW D=6"</v>
          </cell>
          <cell r="C303" t="str">
            <v>u</v>
          </cell>
          <cell r="F303">
            <v>0</v>
          </cell>
        </row>
        <row r="304">
          <cell r="A304">
            <v>501084</v>
          </cell>
          <cell r="B304" t="str">
            <v>Valvula Flotador, RW D=3"</v>
          </cell>
          <cell r="C304" t="str">
            <v>u</v>
          </cell>
          <cell r="D304">
            <v>205</v>
          </cell>
          <cell r="F304">
            <v>225.5</v>
          </cell>
        </row>
        <row r="305">
          <cell r="A305">
            <v>501086</v>
          </cell>
          <cell r="B305" t="str">
            <v>Valvula Flotador, RW D=2-1/2"</v>
          </cell>
          <cell r="C305" t="str">
            <v>u</v>
          </cell>
          <cell r="D305">
            <v>180</v>
          </cell>
          <cell r="F305">
            <v>198</v>
          </cell>
        </row>
        <row r="306">
          <cell r="A306">
            <v>501088</v>
          </cell>
          <cell r="B306" t="str">
            <v>Valvula Flotador, RW D=2"</v>
          </cell>
          <cell r="C306" t="str">
            <v>u</v>
          </cell>
          <cell r="D306">
            <v>100</v>
          </cell>
          <cell r="F306">
            <v>110</v>
          </cell>
        </row>
        <row r="307">
          <cell r="A307">
            <v>501090</v>
          </cell>
          <cell r="B307" t="str">
            <v>Valvula Flotador, RW D=1-1/2"</v>
          </cell>
          <cell r="C307" t="str">
            <v>u</v>
          </cell>
          <cell r="D307">
            <v>80</v>
          </cell>
          <cell r="F307">
            <v>88</v>
          </cell>
        </row>
        <row r="308">
          <cell r="A308">
            <v>501092</v>
          </cell>
          <cell r="B308" t="str">
            <v>Valvula Flotador, RW D=1"</v>
          </cell>
          <cell r="C308" t="str">
            <v>u</v>
          </cell>
          <cell r="D308">
            <v>50</v>
          </cell>
          <cell r="F308">
            <v>55</v>
          </cell>
        </row>
        <row r="309">
          <cell r="A309">
            <v>501094</v>
          </cell>
          <cell r="B309" t="str">
            <v>Valvula Flotador, RW D=3/4"</v>
          </cell>
          <cell r="C309" t="str">
            <v>u</v>
          </cell>
          <cell r="D309">
            <v>40</v>
          </cell>
          <cell r="F309">
            <v>44</v>
          </cell>
        </row>
        <row r="310">
          <cell r="A310">
            <v>501096</v>
          </cell>
          <cell r="B310" t="str">
            <v>Valvula Flotador, RW D=1/2"</v>
          </cell>
          <cell r="C310" t="str">
            <v>u</v>
          </cell>
          <cell r="D310">
            <v>30</v>
          </cell>
          <cell r="F310">
            <v>33</v>
          </cell>
        </row>
        <row r="313">
          <cell r="A313">
            <v>501150</v>
          </cell>
          <cell r="B313" t="str">
            <v>Tub. polipropileno termofusión D:3" (90mm)</v>
          </cell>
          <cell r="C313" t="str">
            <v>m</v>
          </cell>
          <cell r="D313">
            <v>21.9</v>
          </cell>
          <cell r="F313">
            <v>24.09</v>
          </cell>
        </row>
        <row r="314">
          <cell r="A314">
            <v>501152</v>
          </cell>
          <cell r="B314" t="str">
            <v>Tub. polipropileno termofusión D:2-1/2" (75mm)</v>
          </cell>
          <cell r="C314" t="str">
            <v>m</v>
          </cell>
          <cell r="D314">
            <v>15.85</v>
          </cell>
          <cell r="F314">
            <v>17.440000000000001</v>
          </cell>
        </row>
        <row r="315">
          <cell r="A315">
            <v>501154</v>
          </cell>
          <cell r="B315" t="str">
            <v>Tub. polipropileno termofusión D:2" (63mm)</v>
          </cell>
          <cell r="C315" t="str">
            <v>m</v>
          </cell>
          <cell r="D315">
            <v>8.1300000000000008</v>
          </cell>
          <cell r="F315">
            <v>8.94</v>
          </cell>
        </row>
        <row r="316">
          <cell r="A316">
            <v>501156</v>
          </cell>
          <cell r="B316" t="str">
            <v>Tub. polipropileno termofusión D:1-1/2" (50mm)</v>
          </cell>
          <cell r="C316" t="str">
            <v>m</v>
          </cell>
          <cell r="D316">
            <v>6.57</v>
          </cell>
          <cell r="F316">
            <v>7.23</v>
          </cell>
        </row>
        <row r="317">
          <cell r="A317">
            <v>501158</v>
          </cell>
          <cell r="B317" t="str">
            <v>Tub. polipropileno termofusión D:1" (32mm)</v>
          </cell>
          <cell r="C317" t="str">
            <v>m</v>
          </cell>
          <cell r="D317">
            <v>3.73</v>
          </cell>
          <cell r="F317">
            <v>4.0999999999999996</v>
          </cell>
        </row>
        <row r="318">
          <cell r="A318">
            <v>501160</v>
          </cell>
          <cell r="B318" t="str">
            <v>Tub. polipropileno termofusión D:3/4" (25mm)</v>
          </cell>
          <cell r="C318" t="str">
            <v>m</v>
          </cell>
          <cell r="D318">
            <v>2.06</v>
          </cell>
          <cell r="F318">
            <v>2.27</v>
          </cell>
        </row>
        <row r="319">
          <cell r="A319">
            <v>501162</v>
          </cell>
          <cell r="B319" t="str">
            <v xml:space="preserve">Tub. polipropileno termofusión D:1/2" (20mm) </v>
          </cell>
          <cell r="C319" t="str">
            <v>m</v>
          </cell>
          <cell r="D319">
            <v>1.32</v>
          </cell>
          <cell r="F319">
            <v>1.45</v>
          </cell>
        </row>
        <row r="322">
          <cell r="A322">
            <v>501200</v>
          </cell>
          <cell r="B322" t="str">
            <v>acc. polipropileno termofusión D:3" (90mm)</v>
          </cell>
          <cell r="C322" t="str">
            <v>glb</v>
          </cell>
          <cell r="D322">
            <v>12.25</v>
          </cell>
          <cell r="F322">
            <v>13.48</v>
          </cell>
        </row>
        <row r="323">
          <cell r="A323">
            <v>501202</v>
          </cell>
          <cell r="B323" t="str">
            <v>acc. polipropileno termofusión D:2-1/2" (75mm)</v>
          </cell>
          <cell r="C323" t="str">
            <v>glb</v>
          </cell>
          <cell r="D323">
            <v>5.96</v>
          </cell>
          <cell r="F323">
            <v>6.56</v>
          </cell>
        </row>
        <row r="324">
          <cell r="A324">
            <v>501204</v>
          </cell>
          <cell r="B324" t="str">
            <v>acc. polipropileno termofusión D:2" (63mm)</v>
          </cell>
          <cell r="C324" t="str">
            <v>glb</v>
          </cell>
          <cell r="D324">
            <v>10.5</v>
          </cell>
          <cell r="F324">
            <v>11.55</v>
          </cell>
        </row>
        <row r="325">
          <cell r="A325">
            <v>501206</v>
          </cell>
          <cell r="B325" t="str">
            <v>acc. polipropileno termofusión D:1-1/2" (50mm)</v>
          </cell>
          <cell r="C325" t="str">
            <v>glb</v>
          </cell>
          <cell r="D325">
            <v>9.4</v>
          </cell>
          <cell r="F325">
            <v>10.34</v>
          </cell>
        </row>
        <row r="326">
          <cell r="A326">
            <v>501208</v>
          </cell>
          <cell r="B326" t="str">
            <v>acc. polipropileno termofusión D:1" (32mm)</v>
          </cell>
          <cell r="C326" t="str">
            <v>glb</v>
          </cell>
          <cell r="D326">
            <v>8.3000000000000007</v>
          </cell>
          <cell r="F326">
            <v>9.1300000000000008</v>
          </cell>
        </row>
        <row r="327">
          <cell r="A327">
            <v>501210</v>
          </cell>
          <cell r="B327" t="str">
            <v>acc. polipropileno termofusión D:3/4" (25mm)</v>
          </cell>
          <cell r="C327" t="str">
            <v>glb</v>
          </cell>
          <cell r="D327">
            <v>7.2</v>
          </cell>
          <cell r="F327">
            <v>7.92</v>
          </cell>
        </row>
        <row r="328">
          <cell r="A328">
            <v>501212</v>
          </cell>
          <cell r="B328" t="str">
            <v xml:space="preserve">acc. polipropileno termofusión D:1/2" (20mm) </v>
          </cell>
          <cell r="C328" t="str">
            <v>glb</v>
          </cell>
          <cell r="D328">
            <v>4.0999999999999996</v>
          </cell>
          <cell r="F328">
            <v>4.51</v>
          </cell>
        </row>
        <row r="331">
          <cell r="B331" t="str">
            <v>Puntos de AA.PP</v>
          </cell>
        </row>
        <row r="332">
          <cell r="A332">
            <v>501220</v>
          </cell>
          <cell r="B332" t="str">
            <v>Codo 90º rosca H 32x  1" pp termof.</v>
          </cell>
          <cell r="C332" t="str">
            <v>u</v>
          </cell>
          <cell r="D332">
            <v>10.42</v>
          </cell>
          <cell r="F332">
            <v>11.46</v>
          </cell>
        </row>
        <row r="333">
          <cell r="A333">
            <v>501222</v>
          </cell>
          <cell r="B333" t="str">
            <v>Codo 90º rosca H 25x3/4" pp termof.</v>
          </cell>
          <cell r="C333" t="str">
            <v>u</v>
          </cell>
          <cell r="D333">
            <v>6.22</v>
          </cell>
          <cell r="F333">
            <v>6.84</v>
          </cell>
        </row>
        <row r="334">
          <cell r="A334">
            <v>501224</v>
          </cell>
          <cell r="B334" t="str">
            <v>Codo 90º rosca H 20x1/2" pp termof.</v>
          </cell>
          <cell r="C334" t="str">
            <v>u</v>
          </cell>
          <cell r="D334">
            <v>3.96</v>
          </cell>
          <cell r="F334">
            <v>4.3600000000000003</v>
          </cell>
        </row>
        <row r="336">
          <cell r="A336">
            <v>501230</v>
          </cell>
          <cell r="B336" t="str">
            <v>Tapon pp termof. 32mm</v>
          </cell>
          <cell r="C336" t="str">
            <v>u</v>
          </cell>
          <cell r="D336">
            <v>1.41</v>
          </cell>
          <cell r="F336">
            <v>1.55</v>
          </cell>
        </row>
        <row r="337">
          <cell r="A337">
            <v>501232</v>
          </cell>
          <cell r="B337" t="str">
            <v>Tapon pp termof. 25mm</v>
          </cell>
          <cell r="C337" t="str">
            <v>u</v>
          </cell>
          <cell r="D337">
            <v>0.89</v>
          </cell>
          <cell r="F337">
            <v>0.98</v>
          </cell>
        </row>
        <row r="338">
          <cell r="A338">
            <v>501234</v>
          </cell>
          <cell r="B338" t="str">
            <v>Tapon pp termof. 20mm</v>
          </cell>
          <cell r="C338" t="str">
            <v>u</v>
          </cell>
          <cell r="D338">
            <v>0.78</v>
          </cell>
          <cell r="F338">
            <v>0.86</v>
          </cell>
        </row>
        <row r="340">
          <cell r="A340">
            <v>501240</v>
          </cell>
          <cell r="B340" t="str">
            <v>Tee pp termof. 32mm</v>
          </cell>
          <cell r="C340" t="str">
            <v>u</v>
          </cell>
          <cell r="D340">
            <v>1.94</v>
          </cell>
          <cell r="F340">
            <v>2.13</v>
          </cell>
        </row>
        <row r="341">
          <cell r="A341">
            <v>501242</v>
          </cell>
          <cell r="B341" t="str">
            <v>Tee pp termof. 25mm</v>
          </cell>
          <cell r="C341" t="str">
            <v>u</v>
          </cell>
          <cell r="D341">
            <v>1.1499999999999999</v>
          </cell>
          <cell r="F341">
            <v>1.27</v>
          </cell>
        </row>
        <row r="342">
          <cell r="A342">
            <v>501244</v>
          </cell>
          <cell r="B342" t="str">
            <v>Tee pp termof. 20mm</v>
          </cell>
          <cell r="C342" t="str">
            <v>u</v>
          </cell>
          <cell r="D342">
            <v>0.76</v>
          </cell>
          <cell r="F342">
            <v>0.84</v>
          </cell>
        </row>
        <row r="344">
          <cell r="A344">
            <v>501250</v>
          </cell>
          <cell r="B344" t="str">
            <v>Llave de Manguera 1/2"</v>
          </cell>
          <cell r="C344" t="str">
            <v>u</v>
          </cell>
          <cell r="D344">
            <v>8</v>
          </cell>
          <cell r="F344">
            <v>8.8000000000000007</v>
          </cell>
        </row>
        <row r="345">
          <cell r="A345">
            <v>501252</v>
          </cell>
          <cell r="B345" t="str">
            <v>Llaves de Acople Rápido  1/2"</v>
          </cell>
          <cell r="C345" t="str">
            <v>u</v>
          </cell>
          <cell r="D345">
            <v>25</v>
          </cell>
          <cell r="F345">
            <v>27.5</v>
          </cell>
        </row>
        <row r="347">
          <cell r="A347">
            <v>501260</v>
          </cell>
          <cell r="B347" t="str">
            <v>Calentador de Flujo Instantáneo elect.</v>
          </cell>
          <cell r="C347" t="str">
            <v>u</v>
          </cell>
          <cell r="D347">
            <v>450</v>
          </cell>
          <cell r="F347">
            <v>495</v>
          </cell>
        </row>
        <row r="348">
          <cell r="A348" t="str">
            <v>501260.1</v>
          </cell>
          <cell r="B348" t="str">
            <v>equipo de bombeo incluye 3 bombas 4hp, equipo de filtración, chorros punta de lanza,chorros cascada, faros multicolor, drenajes de fondo, skimer,tablero</v>
          </cell>
          <cell r="C348" t="str">
            <v>u</v>
          </cell>
          <cell r="D348">
            <v>18000</v>
          </cell>
          <cell r="F348">
            <v>19800</v>
          </cell>
        </row>
        <row r="350">
          <cell r="B350" t="str">
            <v>Soportes</v>
          </cell>
        </row>
        <row r="351">
          <cell r="A351">
            <v>501280</v>
          </cell>
          <cell r="B351" t="str">
            <v>Soporte de HG 3/8"</v>
          </cell>
          <cell r="C351" t="str">
            <v>glb</v>
          </cell>
          <cell r="D351">
            <v>6</v>
          </cell>
          <cell r="F351">
            <v>6.6</v>
          </cell>
        </row>
        <row r="352">
          <cell r="A352">
            <v>501282</v>
          </cell>
          <cell r="B352" t="str">
            <v>Soporte de HG 1/2"</v>
          </cell>
          <cell r="C352" t="str">
            <v>glb</v>
          </cell>
          <cell r="D352">
            <v>7.2</v>
          </cell>
          <cell r="F352">
            <v>7.92</v>
          </cell>
        </row>
        <row r="354">
          <cell r="B354" t="str">
            <v>Riego Automatico</v>
          </cell>
        </row>
        <row r="355">
          <cell r="A355">
            <v>501302</v>
          </cell>
          <cell r="B355" t="str">
            <v>Tub. Pvc presión E/C D=2" (50mm) 0.8Mpa (116psi)</v>
          </cell>
          <cell r="C355" t="str">
            <v>ml</v>
          </cell>
          <cell r="D355">
            <v>2.31</v>
          </cell>
          <cell r="F355">
            <v>2.54</v>
          </cell>
        </row>
        <row r="356">
          <cell r="A356" t="str">
            <v>501302.1</v>
          </cell>
          <cell r="B356" t="str">
            <v>Tub. Pvc presión E/C D=3" (75mm) 0.8Mpa (116psi)</v>
          </cell>
          <cell r="C356" t="str">
            <v>ml</v>
          </cell>
          <cell r="D356">
            <v>3.31</v>
          </cell>
          <cell r="F356">
            <v>3.64</v>
          </cell>
        </row>
        <row r="357">
          <cell r="A357" t="str">
            <v>501302.2</v>
          </cell>
          <cell r="B357" t="str">
            <v>Tub. Pvc presión E/C D=1 - 1/4" (40mm) 0.8Mpa (116psi)</v>
          </cell>
          <cell r="C357" t="str">
            <v>ml</v>
          </cell>
          <cell r="D357">
            <v>1.5</v>
          </cell>
          <cell r="F357">
            <v>1.65</v>
          </cell>
        </row>
        <row r="358">
          <cell r="A358">
            <v>501304</v>
          </cell>
          <cell r="B358" t="str">
            <v>Tub. Pvc presión E/C D=1-1/2" (40mm) 1.00Mpa (145psi)</v>
          </cell>
          <cell r="C358" t="str">
            <v>ml</v>
          </cell>
          <cell r="D358">
            <v>1.7</v>
          </cell>
          <cell r="F358">
            <v>1.87</v>
          </cell>
        </row>
        <row r="359">
          <cell r="A359">
            <v>501306</v>
          </cell>
          <cell r="B359" t="str">
            <v>Tub. Pvc presión E/C D=1" (32mm) 1.25Mpa (181psi)</v>
          </cell>
          <cell r="C359" t="str">
            <v>ml</v>
          </cell>
          <cell r="D359">
            <v>1.41</v>
          </cell>
          <cell r="F359">
            <v>1.41</v>
          </cell>
        </row>
        <row r="360">
          <cell r="A360">
            <v>501308</v>
          </cell>
          <cell r="B360" t="str">
            <v>Tub. Pvc presión E/C D=3/4" (25mm) 1.60Mpa (232psi)</v>
          </cell>
          <cell r="C360" t="str">
            <v>ml</v>
          </cell>
          <cell r="D360">
            <v>0.95</v>
          </cell>
          <cell r="F360">
            <v>1.05</v>
          </cell>
        </row>
        <row r="361">
          <cell r="A361">
            <v>501310</v>
          </cell>
          <cell r="B361" t="str">
            <v>Tub. Pvc presión E/C D=1/2" (20mm) 2.0Mpa (290psi)</v>
          </cell>
          <cell r="C361" t="str">
            <v>ml</v>
          </cell>
          <cell r="D361">
            <v>0.84</v>
          </cell>
          <cell r="F361">
            <v>0.92</v>
          </cell>
        </row>
        <row r="363">
          <cell r="A363">
            <v>501312</v>
          </cell>
          <cell r="B363" t="str">
            <v>Accesorio E/C D=2" (50mm) 0.8Mpa (116psi)</v>
          </cell>
          <cell r="C363" t="str">
            <v>ml</v>
          </cell>
          <cell r="D363">
            <v>1</v>
          </cell>
          <cell r="F363">
            <v>1.1000000000000001</v>
          </cell>
        </row>
        <row r="364">
          <cell r="A364" t="str">
            <v>501312.1</v>
          </cell>
          <cell r="B364" t="str">
            <v>Accesorios E/C D=3" (75mm) 0.8Mpa (116psi)</v>
          </cell>
          <cell r="C364" t="str">
            <v>ml</v>
          </cell>
          <cell r="D364">
            <v>1.25</v>
          </cell>
          <cell r="F364">
            <v>1.38</v>
          </cell>
        </row>
        <row r="365">
          <cell r="A365" t="str">
            <v>501312.2</v>
          </cell>
          <cell r="B365" t="str">
            <v>Accesorios E/C D=1 - 1/4" (40mm) 0.8Mpa (116psi)</v>
          </cell>
          <cell r="C365" t="str">
            <v>ml</v>
          </cell>
          <cell r="D365">
            <v>0.7</v>
          </cell>
          <cell r="F365">
            <v>0.77</v>
          </cell>
        </row>
        <row r="366">
          <cell r="A366">
            <v>501314</v>
          </cell>
          <cell r="B366" t="str">
            <v>Accesorio E/C D=1-1/2" (40mm) 1.00Mpa (145psi)</v>
          </cell>
          <cell r="C366" t="str">
            <v>ml</v>
          </cell>
          <cell r="D366">
            <v>0.75</v>
          </cell>
          <cell r="F366">
            <v>0.83</v>
          </cell>
        </row>
        <row r="367">
          <cell r="A367">
            <v>501316</v>
          </cell>
          <cell r="B367" t="str">
            <v>Accesorio E/C D=1" (32mm) 1.25Mpa (181psi)</v>
          </cell>
          <cell r="C367" t="str">
            <v>ml</v>
          </cell>
          <cell r="D367">
            <v>0.5</v>
          </cell>
          <cell r="F367">
            <v>0.55000000000000004</v>
          </cell>
        </row>
        <row r="368">
          <cell r="A368">
            <v>501318</v>
          </cell>
          <cell r="B368" t="str">
            <v>Accesorio E/C D=3/4" (25mm) 1.60Mpa (232psi)</v>
          </cell>
          <cell r="C368" t="str">
            <v>ml</v>
          </cell>
          <cell r="D368">
            <v>0.35</v>
          </cell>
          <cell r="F368">
            <v>0.39</v>
          </cell>
        </row>
        <row r="369">
          <cell r="A369">
            <v>501320</v>
          </cell>
          <cell r="B369" t="str">
            <v>Accesorio E/C D=1/2" (20mm) 2.0Mpa (290psi)</v>
          </cell>
          <cell r="C369" t="str">
            <v>ml</v>
          </cell>
          <cell r="D369">
            <v>0.25</v>
          </cell>
          <cell r="F369">
            <v>0.28000000000000003</v>
          </cell>
        </row>
        <row r="371">
          <cell r="A371">
            <v>501325</v>
          </cell>
          <cell r="B371" t="str">
            <v>Aspersor serie Rainbird Tipo 1800 Pop-Top de 1/2"o similar</v>
          </cell>
          <cell r="C371" t="str">
            <v>u</v>
          </cell>
          <cell r="D371">
            <v>10.25</v>
          </cell>
          <cell r="F371">
            <v>11.28</v>
          </cell>
        </row>
        <row r="372">
          <cell r="A372" t="str">
            <v>501325.1</v>
          </cell>
          <cell r="B372" t="str">
            <v>Aspersor serie Rainbird Tipo 1800 Pop-Top de 1-1/2"o similar</v>
          </cell>
          <cell r="C372" t="str">
            <v>u</v>
          </cell>
          <cell r="D372">
            <v>18</v>
          </cell>
          <cell r="F372">
            <v>19.8</v>
          </cell>
        </row>
        <row r="373">
          <cell r="A373">
            <v>501330</v>
          </cell>
          <cell r="B373" t="str">
            <v xml:space="preserve">Electroválvula serie PGA Rainbird 50/60 ciclos solenoide d=2" </v>
          </cell>
          <cell r="C373" t="str">
            <v>u</v>
          </cell>
          <cell r="D373">
            <v>390</v>
          </cell>
          <cell r="F373">
            <v>429</v>
          </cell>
        </row>
        <row r="374">
          <cell r="A374">
            <v>501335</v>
          </cell>
          <cell r="B374" t="str">
            <v xml:space="preserve">Electroválvula serie PGA Rainbird 50/60 ciclos solenoide d=1" </v>
          </cell>
          <cell r="C374" t="str">
            <v>u</v>
          </cell>
          <cell r="D374">
            <v>155</v>
          </cell>
          <cell r="F374">
            <v>170.5</v>
          </cell>
        </row>
        <row r="375">
          <cell r="A375">
            <v>501340</v>
          </cell>
          <cell r="B375" t="str">
            <v xml:space="preserve">Caja de pvc para electrovalvulas para 2 y 1 </v>
          </cell>
          <cell r="C375" t="str">
            <v>u</v>
          </cell>
          <cell r="D375">
            <v>38</v>
          </cell>
          <cell r="F375">
            <v>41.8</v>
          </cell>
        </row>
        <row r="376">
          <cell r="A376">
            <v>501345</v>
          </cell>
          <cell r="B376" t="str">
            <v>Panel de automatización de 12 Estaciones modelo ESP-12mC Rain bird o similar (incluye sensor de lluvia)</v>
          </cell>
          <cell r="C376" t="str">
            <v>u</v>
          </cell>
          <cell r="D376">
            <v>1564</v>
          </cell>
          <cell r="F376">
            <v>1720.4</v>
          </cell>
        </row>
        <row r="377">
          <cell r="A377">
            <v>501350</v>
          </cell>
          <cell r="B377" t="str">
            <v>Llave de Acople rápido 3/4" (incluye bayoneta 3/4")</v>
          </cell>
          <cell r="C377" t="str">
            <v>u</v>
          </cell>
          <cell r="D377">
            <v>45</v>
          </cell>
          <cell r="F377">
            <v>49.5</v>
          </cell>
        </row>
        <row r="380">
          <cell r="B380" t="str">
            <v>Instalación de piezas sanitarias</v>
          </cell>
        </row>
        <row r="381">
          <cell r="A381">
            <v>501490</v>
          </cell>
          <cell r="B381" t="str">
            <v>Silicon</v>
          </cell>
          <cell r="C381" t="str">
            <v>u</v>
          </cell>
          <cell r="D381">
            <v>4</v>
          </cell>
          <cell r="F381">
            <v>4.4000000000000004</v>
          </cell>
        </row>
        <row r="382">
          <cell r="A382">
            <v>501492</v>
          </cell>
          <cell r="B382" t="str">
            <v>Anillo de Cera</v>
          </cell>
          <cell r="C382" t="str">
            <v>u</v>
          </cell>
          <cell r="D382">
            <v>2.5</v>
          </cell>
          <cell r="F382">
            <v>2.75</v>
          </cell>
        </row>
        <row r="383">
          <cell r="A383">
            <v>501494</v>
          </cell>
          <cell r="B383" t="str">
            <v>Pernos cabeza postiza</v>
          </cell>
          <cell r="C383" t="str">
            <v>u</v>
          </cell>
          <cell r="D383">
            <v>1.2</v>
          </cell>
          <cell r="F383">
            <v>1.32</v>
          </cell>
        </row>
        <row r="384">
          <cell r="A384">
            <v>501495</v>
          </cell>
          <cell r="B384" t="str">
            <v>Inodoro de fluxómetro</v>
          </cell>
          <cell r="C384" t="str">
            <v>u</v>
          </cell>
          <cell r="D384">
            <v>90</v>
          </cell>
          <cell r="F384">
            <v>99</v>
          </cell>
        </row>
        <row r="385">
          <cell r="A385">
            <v>501496</v>
          </cell>
          <cell r="B385" t="str">
            <v>Inodoro de tanque bajo</v>
          </cell>
          <cell r="C385" t="str">
            <v>u</v>
          </cell>
          <cell r="D385">
            <v>48</v>
          </cell>
          <cell r="F385">
            <v>52.8</v>
          </cell>
        </row>
        <row r="386">
          <cell r="A386">
            <v>501497</v>
          </cell>
          <cell r="B386" t="str">
            <v>lavamanos sobrepuesto</v>
          </cell>
          <cell r="C386" t="str">
            <v>u</v>
          </cell>
          <cell r="D386">
            <v>35</v>
          </cell>
          <cell r="F386">
            <v>38.5</v>
          </cell>
        </row>
        <row r="387">
          <cell r="A387">
            <v>501498</v>
          </cell>
          <cell r="B387" t="str">
            <v>lavamanos de pedestal</v>
          </cell>
          <cell r="C387" t="str">
            <v>u</v>
          </cell>
          <cell r="D387">
            <v>35</v>
          </cell>
          <cell r="F387">
            <v>38.5</v>
          </cell>
        </row>
        <row r="388">
          <cell r="A388">
            <v>501499</v>
          </cell>
          <cell r="B388" t="str">
            <v>urinario</v>
          </cell>
          <cell r="C388" t="str">
            <v>u</v>
          </cell>
          <cell r="D388">
            <v>55</v>
          </cell>
          <cell r="F388">
            <v>60.5</v>
          </cell>
        </row>
        <row r="389">
          <cell r="A389">
            <v>501450</v>
          </cell>
          <cell r="B389" t="str">
            <v>Fregadero de cocina</v>
          </cell>
          <cell r="C389" t="str">
            <v>u</v>
          </cell>
          <cell r="D389">
            <v>120</v>
          </cell>
          <cell r="F389">
            <v>132</v>
          </cell>
        </row>
        <row r="390">
          <cell r="A390">
            <v>501451</v>
          </cell>
          <cell r="B390" t="str">
            <v xml:space="preserve">Ducha </v>
          </cell>
          <cell r="C390" t="str">
            <v>u</v>
          </cell>
          <cell r="D390">
            <v>35</v>
          </cell>
          <cell r="F390">
            <v>38.5</v>
          </cell>
        </row>
        <row r="391">
          <cell r="A391">
            <v>501452</v>
          </cell>
          <cell r="B391" t="str">
            <v>trampa de grasa de acero inoxidable</v>
          </cell>
          <cell r="C391" t="str">
            <v>u</v>
          </cell>
          <cell r="D391">
            <v>500</v>
          </cell>
          <cell r="F391">
            <v>550</v>
          </cell>
        </row>
        <row r="392">
          <cell r="A392">
            <v>501453</v>
          </cell>
          <cell r="B392" t="str">
            <v>fluxómetro para inodoro</v>
          </cell>
          <cell r="C392" t="str">
            <v>u</v>
          </cell>
          <cell r="D392">
            <v>130</v>
          </cell>
          <cell r="F392">
            <v>143</v>
          </cell>
        </row>
        <row r="393">
          <cell r="A393">
            <v>501454</v>
          </cell>
          <cell r="B393" t="str">
            <v>llave para lavamanos</v>
          </cell>
          <cell r="C393" t="str">
            <v>u</v>
          </cell>
          <cell r="D393">
            <v>50</v>
          </cell>
          <cell r="F393">
            <v>55</v>
          </cell>
        </row>
        <row r="394">
          <cell r="A394">
            <v>501455</v>
          </cell>
          <cell r="B394" t="str">
            <v>llave para urinario</v>
          </cell>
          <cell r="C394" t="str">
            <v>u</v>
          </cell>
          <cell r="D394">
            <v>70</v>
          </cell>
          <cell r="F394">
            <v>77</v>
          </cell>
        </row>
        <row r="395">
          <cell r="A395">
            <v>501456</v>
          </cell>
          <cell r="B395" t="str">
            <v>griferia para fregadero</v>
          </cell>
          <cell r="C395" t="str">
            <v>u</v>
          </cell>
          <cell r="D395">
            <v>120</v>
          </cell>
          <cell r="F395">
            <v>132</v>
          </cell>
        </row>
        <row r="396">
          <cell r="A396">
            <v>501457</v>
          </cell>
          <cell r="B396" t="str">
            <v>llave angular</v>
          </cell>
          <cell r="C396" t="str">
            <v>u</v>
          </cell>
          <cell r="D396">
            <v>12</v>
          </cell>
          <cell r="F396">
            <v>13.2</v>
          </cell>
        </row>
        <row r="397">
          <cell r="A397">
            <v>501458</v>
          </cell>
          <cell r="B397" t="str">
            <v>varios</v>
          </cell>
          <cell r="C397" t="str">
            <v>u</v>
          </cell>
          <cell r="D397">
            <v>20</v>
          </cell>
          <cell r="F397">
            <v>22</v>
          </cell>
        </row>
        <row r="398">
          <cell r="A398">
            <v>501459</v>
          </cell>
          <cell r="B398" t="str">
            <v>griferia pomo para lavamanos</v>
          </cell>
          <cell r="C398" t="str">
            <v>u</v>
          </cell>
          <cell r="D398">
            <v>25</v>
          </cell>
          <cell r="F398">
            <v>27.5</v>
          </cell>
        </row>
        <row r="400">
          <cell r="A400">
            <v>501500</v>
          </cell>
          <cell r="B400" t="str">
            <v>Tub. Pvc doble pared Di=160mm serie 5</v>
          </cell>
          <cell r="C400" t="str">
            <v>m</v>
          </cell>
          <cell r="D400">
            <v>9.18</v>
          </cell>
          <cell r="F400">
            <v>10.1</v>
          </cell>
        </row>
        <row r="401">
          <cell r="A401">
            <v>501502</v>
          </cell>
          <cell r="B401" t="str">
            <v>Tub. Pvc doble pared Di=200mm serie 5</v>
          </cell>
          <cell r="C401" t="str">
            <v>m</v>
          </cell>
          <cell r="D401">
            <v>15.35</v>
          </cell>
          <cell r="F401">
            <v>16.89</v>
          </cell>
        </row>
        <row r="402">
          <cell r="A402">
            <v>501504</v>
          </cell>
          <cell r="B402" t="str">
            <v>Tub. Pvc doble pared Di=300mm serie 5</v>
          </cell>
          <cell r="C402" t="str">
            <v>m</v>
          </cell>
          <cell r="D402">
            <v>28.023</v>
          </cell>
          <cell r="F402">
            <v>30.83</v>
          </cell>
        </row>
        <row r="403">
          <cell r="A403">
            <v>501506</v>
          </cell>
          <cell r="B403" t="str">
            <v>Tub. Pvc doble pared Di=400mm serie 5</v>
          </cell>
          <cell r="C403" t="str">
            <v>m</v>
          </cell>
          <cell r="D403">
            <v>46.23</v>
          </cell>
          <cell r="F403">
            <v>50.85</v>
          </cell>
        </row>
        <row r="404">
          <cell r="A404" t="str">
            <v>501506.1</v>
          </cell>
          <cell r="B404" t="str">
            <v>Tub. Pvc doble pared Di=450mm serie 5</v>
          </cell>
          <cell r="C404" t="str">
            <v>m</v>
          </cell>
          <cell r="D404">
            <v>65.87</v>
          </cell>
          <cell r="F404">
            <v>72.459999999999994</v>
          </cell>
        </row>
        <row r="405">
          <cell r="A405" t="str">
            <v>501506.2</v>
          </cell>
          <cell r="B405" t="str">
            <v>Tub. Pvc doble pared Di=600mm serie 5</v>
          </cell>
          <cell r="C405" t="str">
            <v>m</v>
          </cell>
          <cell r="D405">
            <v>102.13</v>
          </cell>
          <cell r="F405">
            <v>112.34</v>
          </cell>
        </row>
        <row r="406">
          <cell r="A406" t="str">
            <v>501506.3</v>
          </cell>
          <cell r="B406" t="str">
            <v>Tub. Pvc doble pared Di=800mm serie 5</v>
          </cell>
          <cell r="C406" t="str">
            <v>m</v>
          </cell>
          <cell r="D406">
            <v>189.37</v>
          </cell>
          <cell r="F406">
            <v>208.31</v>
          </cell>
        </row>
        <row r="407">
          <cell r="A407">
            <v>501508</v>
          </cell>
          <cell r="B407" t="str">
            <v>Tub. Pvc doble pared Di=250mm serie 5</v>
          </cell>
          <cell r="C407" t="str">
            <v>m</v>
          </cell>
          <cell r="D407">
            <v>19</v>
          </cell>
          <cell r="F407">
            <v>20.9</v>
          </cell>
        </row>
        <row r="408">
          <cell r="A408">
            <v>501520</v>
          </cell>
        </row>
        <row r="410">
          <cell r="A410">
            <v>501550</v>
          </cell>
          <cell r="B410" t="str">
            <v>Anillo de caucho. D=160mm</v>
          </cell>
          <cell r="C410" t="str">
            <v>u</v>
          </cell>
          <cell r="D410">
            <v>3.31</v>
          </cell>
          <cell r="F410">
            <v>3.64</v>
          </cell>
        </row>
        <row r="411">
          <cell r="A411">
            <v>501552</v>
          </cell>
          <cell r="B411" t="str">
            <v>Anillo de caucho. D=200mm</v>
          </cell>
          <cell r="C411" t="str">
            <v>u</v>
          </cell>
          <cell r="D411">
            <v>5.52</v>
          </cell>
          <cell r="F411">
            <v>6.07</v>
          </cell>
        </row>
        <row r="412">
          <cell r="A412">
            <v>501554</v>
          </cell>
          <cell r="B412" t="str">
            <v>Anillo de caucho. D=300mm</v>
          </cell>
          <cell r="C412" t="str">
            <v>u</v>
          </cell>
          <cell r="D412">
            <v>17.64</v>
          </cell>
          <cell r="F412">
            <v>19.399999999999999</v>
          </cell>
        </row>
        <row r="413">
          <cell r="A413">
            <v>501556</v>
          </cell>
          <cell r="B413" t="str">
            <v>Anillo de caucho. D=400mm</v>
          </cell>
          <cell r="C413" t="str">
            <v>u</v>
          </cell>
          <cell r="D413">
            <v>29.77</v>
          </cell>
          <cell r="F413">
            <v>32.75</v>
          </cell>
        </row>
        <row r="414">
          <cell r="A414" t="str">
            <v>501556.1</v>
          </cell>
          <cell r="B414" t="str">
            <v>Anillo de caucho. D=450mm</v>
          </cell>
          <cell r="C414" t="str">
            <v>u</v>
          </cell>
          <cell r="D414">
            <v>29.27</v>
          </cell>
          <cell r="F414">
            <v>32.200000000000003</v>
          </cell>
        </row>
        <row r="415">
          <cell r="A415" t="str">
            <v>501556.2</v>
          </cell>
          <cell r="B415" t="str">
            <v>Anillo de caucho. D=600mm</v>
          </cell>
          <cell r="C415" t="str">
            <v>u</v>
          </cell>
          <cell r="D415">
            <v>50.3</v>
          </cell>
          <cell r="F415">
            <v>55.33</v>
          </cell>
        </row>
        <row r="416">
          <cell r="A416" t="str">
            <v>501556.3</v>
          </cell>
          <cell r="B416" t="str">
            <v>Anillo de caucho. D=800mm</v>
          </cell>
          <cell r="C416" t="str">
            <v>u</v>
          </cell>
          <cell r="D416">
            <v>81.010000000000005</v>
          </cell>
          <cell r="F416">
            <v>89.11</v>
          </cell>
        </row>
        <row r="417">
          <cell r="A417">
            <v>501558</v>
          </cell>
          <cell r="B417" t="str">
            <v>Anillo de caucho  D=250mm</v>
          </cell>
          <cell r="C417" t="str">
            <v>u</v>
          </cell>
          <cell r="D417">
            <v>8.82</v>
          </cell>
          <cell r="F417">
            <v>9.6999999999999993</v>
          </cell>
        </row>
        <row r="420">
          <cell r="A420" t="str">
            <v>501578.2</v>
          </cell>
          <cell r="B420" t="str">
            <v>Tubería PVC SCH 80 desagüe D=12"</v>
          </cell>
          <cell r="C420" t="str">
            <v>m</v>
          </cell>
          <cell r="D420">
            <v>91.42</v>
          </cell>
          <cell r="F420">
            <v>100.56</v>
          </cell>
        </row>
        <row r="421">
          <cell r="A421" t="str">
            <v>501579.2</v>
          </cell>
          <cell r="B421" t="str">
            <v>Tubería PVC SCH 80 desagüe D=8"</v>
          </cell>
          <cell r="C421" t="str">
            <v>m</v>
          </cell>
          <cell r="D421">
            <v>46.82</v>
          </cell>
          <cell r="F421">
            <v>51.5</v>
          </cell>
        </row>
        <row r="422">
          <cell r="A422">
            <v>501580</v>
          </cell>
          <cell r="B422" t="str">
            <v>Tubería PVC desagüe D=6"</v>
          </cell>
          <cell r="C422" t="str">
            <v>m</v>
          </cell>
          <cell r="D422">
            <v>10.286666666666667</v>
          </cell>
          <cell r="F422">
            <v>11.32</v>
          </cell>
        </row>
        <row r="423">
          <cell r="A423" t="str">
            <v>501580.1</v>
          </cell>
          <cell r="B423" t="str">
            <v>Tubería PVC SCH 40 desagüe D=6"</v>
          </cell>
          <cell r="C423" t="str">
            <v>m</v>
          </cell>
          <cell r="D423">
            <v>20.149999999999999</v>
          </cell>
          <cell r="F423">
            <v>22.17</v>
          </cell>
        </row>
        <row r="424">
          <cell r="A424" t="str">
            <v>501580.2</v>
          </cell>
          <cell r="B424" t="str">
            <v>Tubería PVC SCH 80 desagüe D=6"</v>
          </cell>
          <cell r="C424" t="str">
            <v>m</v>
          </cell>
          <cell r="D424">
            <v>30.89</v>
          </cell>
          <cell r="F424">
            <v>33.979999999999997</v>
          </cell>
        </row>
        <row r="425">
          <cell r="A425">
            <v>501582</v>
          </cell>
          <cell r="B425" t="str">
            <v>Tubería PVC desagüe D=4"</v>
          </cell>
          <cell r="C425" t="str">
            <v>m</v>
          </cell>
          <cell r="D425">
            <v>4.2133333333333338</v>
          </cell>
          <cell r="F425">
            <v>4.63</v>
          </cell>
        </row>
        <row r="426">
          <cell r="A426" t="str">
            <v>501582.1</v>
          </cell>
          <cell r="B426" t="str">
            <v>Tubería PVC SCH 40 desagüe D=4"</v>
          </cell>
          <cell r="C426" t="str">
            <v>m</v>
          </cell>
          <cell r="D426">
            <v>13.86</v>
          </cell>
          <cell r="F426">
            <v>15.25</v>
          </cell>
        </row>
        <row r="427">
          <cell r="A427" t="str">
            <v>501582.2</v>
          </cell>
          <cell r="B427" t="str">
            <v>Tubería PVC SCH 80 desagüe D=4"</v>
          </cell>
          <cell r="C427" t="str">
            <v>m</v>
          </cell>
          <cell r="D427">
            <v>18.7</v>
          </cell>
          <cell r="F427">
            <v>20.57</v>
          </cell>
        </row>
        <row r="428">
          <cell r="A428">
            <v>501584</v>
          </cell>
          <cell r="B428" t="str">
            <v>Tubería PVC desagüe D=3"</v>
          </cell>
          <cell r="C428" t="str">
            <v>m</v>
          </cell>
          <cell r="D428">
            <v>3.7766666666666668</v>
          </cell>
          <cell r="F428">
            <v>4.1500000000000004</v>
          </cell>
        </row>
        <row r="429">
          <cell r="A429" t="str">
            <v>501584.1</v>
          </cell>
          <cell r="B429" t="str">
            <v>Tubería PVC SCH 40 desagüe D=3"</v>
          </cell>
          <cell r="C429" t="str">
            <v>m</v>
          </cell>
          <cell r="D429">
            <v>9.67</v>
          </cell>
          <cell r="F429">
            <v>10.64</v>
          </cell>
        </row>
        <row r="430">
          <cell r="A430" t="str">
            <v>501584.2</v>
          </cell>
          <cell r="B430" t="str">
            <v>Tubería PVC SCH 80 desagüe D=3"</v>
          </cell>
          <cell r="C430" t="str">
            <v>m</v>
          </cell>
          <cell r="D430">
            <v>12.86</v>
          </cell>
          <cell r="F430">
            <v>14.15</v>
          </cell>
        </row>
        <row r="431">
          <cell r="A431">
            <v>501586</v>
          </cell>
          <cell r="B431" t="str">
            <v>Tubería PVC desagüe D=2"</v>
          </cell>
          <cell r="C431" t="str">
            <v>m</v>
          </cell>
          <cell r="D431">
            <v>1.6833333333333333</v>
          </cell>
          <cell r="F431">
            <v>1.85</v>
          </cell>
        </row>
        <row r="432">
          <cell r="A432">
            <v>501588</v>
          </cell>
          <cell r="B432" t="str">
            <v>Tubería PVC SCH 40 desagüe D=2"</v>
          </cell>
          <cell r="C432" t="str">
            <v>m</v>
          </cell>
          <cell r="D432">
            <v>4.72</v>
          </cell>
          <cell r="F432">
            <v>5.19</v>
          </cell>
        </row>
        <row r="434">
          <cell r="A434" t="str">
            <v>501588.2</v>
          </cell>
          <cell r="B434" t="str">
            <v>Accesorio PVC SCH 80 desagüe D=12"</v>
          </cell>
          <cell r="C434" t="str">
            <v>glb</v>
          </cell>
          <cell r="D434">
            <v>18.600000000000001</v>
          </cell>
          <cell r="F434">
            <v>20.46</v>
          </cell>
        </row>
        <row r="435">
          <cell r="A435" t="str">
            <v>501589.2</v>
          </cell>
          <cell r="B435" t="str">
            <v>Accesorio PVC SCH 80 desagüe D=8"</v>
          </cell>
          <cell r="C435" t="str">
            <v>glb</v>
          </cell>
          <cell r="D435">
            <v>12</v>
          </cell>
          <cell r="F435">
            <v>13.2</v>
          </cell>
        </row>
        <row r="436">
          <cell r="A436">
            <v>501590</v>
          </cell>
          <cell r="B436" t="str">
            <v>Accesorio PVC desagüe D=6"</v>
          </cell>
          <cell r="C436" t="str">
            <v>glb</v>
          </cell>
          <cell r="D436">
            <v>4</v>
          </cell>
          <cell r="F436">
            <v>4.4000000000000004</v>
          </cell>
        </row>
        <row r="437">
          <cell r="A437" t="str">
            <v>501590.1</v>
          </cell>
          <cell r="B437" t="str">
            <v>Accesorio PVC SCH 40 desagüe D=6"</v>
          </cell>
          <cell r="C437" t="str">
            <v>glb</v>
          </cell>
          <cell r="D437">
            <v>5.2</v>
          </cell>
          <cell r="F437">
            <v>5.72</v>
          </cell>
        </row>
        <row r="438">
          <cell r="A438" t="str">
            <v>501590.2</v>
          </cell>
          <cell r="B438" t="str">
            <v>Accesorio PVC SCH 80 desagüe D=6"</v>
          </cell>
          <cell r="C438" t="str">
            <v>glb</v>
          </cell>
          <cell r="D438">
            <v>6.2</v>
          </cell>
          <cell r="F438">
            <v>6.82</v>
          </cell>
        </row>
        <row r="439">
          <cell r="A439">
            <v>501592</v>
          </cell>
          <cell r="B439" t="str">
            <v>Accesorio PVC desagüe D=4"</v>
          </cell>
          <cell r="C439" t="str">
            <v>glb</v>
          </cell>
          <cell r="D439">
            <v>3</v>
          </cell>
          <cell r="F439">
            <v>3.3</v>
          </cell>
        </row>
        <row r="440">
          <cell r="A440" t="str">
            <v>501592.1</v>
          </cell>
          <cell r="B440" t="str">
            <v>Accesorio PVC SCH 40 desagüe D=4"</v>
          </cell>
          <cell r="C440" t="str">
            <v>glb</v>
          </cell>
          <cell r="D440">
            <v>4.2</v>
          </cell>
          <cell r="F440">
            <v>4.62</v>
          </cell>
        </row>
        <row r="441">
          <cell r="A441" t="str">
            <v>501592.2</v>
          </cell>
          <cell r="B441" t="str">
            <v>Accesorio PVC SCH 80 desagüe D=4"</v>
          </cell>
          <cell r="C441" t="str">
            <v>glb</v>
          </cell>
          <cell r="D441">
            <v>4.5999999999999996</v>
          </cell>
          <cell r="F441">
            <v>5.0599999999999996</v>
          </cell>
        </row>
        <row r="442">
          <cell r="A442">
            <v>501594</v>
          </cell>
          <cell r="B442" t="str">
            <v>Accesorio PVC desagüe D=3"</v>
          </cell>
          <cell r="C442" t="str">
            <v>glb</v>
          </cell>
          <cell r="D442">
            <v>2</v>
          </cell>
          <cell r="F442">
            <v>2.2000000000000002</v>
          </cell>
        </row>
        <row r="443">
          <cell r="A443" t="str">
            <v>501594.1</v>
          </cell>
          <cell r="B443" t="str">
            <v>Accesorio PVC SCH 40 desagüe D=3"</v>
          </cell>
          <cell r="C443" t="str">
            <v>glb</v>
          </cell>
          <cell r="D443">
            <v>2.8</v>
          </cell>
          <cell r="F443">
            <v>3.08</v>
          </cell>
        </row>
        <row r="444">
          <cell r="A444" t="str">
            <v>501594.2</v>
          </cell>
          <cell r="B444" t="str">
            <v>Accesorio PVC SCH 80 desagüe D=3"</v>
          </cell>
          <cell r="C444" t="str">
            <v>glb</v>
          </cell>
          <cell r="D444">
            <v>3.2</v>
          </cell>
          <cell r="F444">
            <v>3.52</v>
          </cell>
        </row>
        <row r="445">
          <cell r="A445">
            <v>501596</v>
          </cell>
          <cell r="B445" t="str">
            <v>Accesorio PVC desagüe D=2"</v>
          </cell>
          <cell r="C445" t="str">
            <v>glb</v>
          </cell>
          <cell r="D445">
            <v>2</v>
          </cell>
          <cell r="F445">
            <v>2.2000000000000002</v>
          </cell>
        </row>
        <row r="446">
          <cell r="A446">
            <v>501598</v>
          </cell>
          <cell r="B446" t="str">
            <v>Sifon y Accesorio PVC SCH 40 desagüe D=2"</v>
          </cell>
          <cell r="C446" t="str">
            <v>glb</v>
          </cell>
          <cell r="D446">
            <v>5.2</v>
          </cell>
          <cell r="F446">
            <v>5.72</v>
          </cell>
        </row>
        <row r="447">
          <cell r="A447">
            <v>501599</v>
          </cell>
          <cell r="B447" t="str">
            <v>Accesorio PVC SCH 40 desagüe D=2"</v>
          </cell>
          <cell r="C447" t="str">
            <v>glb</v>
          </cell>
          <cell r="D447">
            <v>2.8</v>
          </cell>
          <cell r="F447">
            <v>3.08</v>
          </cell>
        </row>
        <row r="448">
          <cell r="A448">
            <v>501650</v>
          </cell>
          <cell r="B448" t="str">
            <v>Tapón de Registro, D=160mm</v>
          </cell>
          <cell r="C448" t="str">
            <v>u</v>
          </cell>
          <cell r="D448">
            <v>15.24</v>
          </cell>
          <cell r="F448">
            <v>16.760000000000002</v>
          </cell>
        </row>
        <row r="449">
          <cell r="A449">
            <v>501652</v>
          </cell>
          <cell r="B449" t="str">
            <v>Tapón de Registro, D=110mm-4"</v>
          </cell>
          <cell r="C449" t="str">
            <v>u</v>
          </cell>
          <cell r="D449">
            <v>10</v>
          </cell>
          <cell r="F449">
            <v>11</v>
          </cell>
        </row>
        <row r="450">
          <cell r="A450">
            <v>501653</v>
          </cell>
          <cell r="B450" t="str">
            <v>Tapón de Registro, D=75mm-3"</v>
          </cell>
          <cell r="C450" t="str">
            <v>u</v>
          </cell>
          <cell r="D450">
            <v>6</v>
          </cell>
          <cell r="F450">
            <v>6.6</v>
          </cell>
        </row>
        <row r="451">
          <cell r="A451">
            <v>501654</v>
          </cell>
          <cell r="B451" t="str">
            <v>Tapón de Bronce 150x110mm</v>
          </cell>
          <cell r="C451" t="str">
            <v>u</v>
          </cell>
          <cell r="D451">
            <v>55</v>
          </cell>
          <cell r="F451">
            <v>60.5</v>
          </cell>
        </row>
        <row r="453">
          <cell r="A453">
            <v>501658</v>
          </cell>
          <cell r="B453" t="str">
            <v>Trampa de Grasa de Acero inoxidable 0.90mx0.40m</v>
          </cell>
          <cell r="C453" t="str">
            <v>u</v>
          </cell>
          <cell r="D453">
            <v>450</v>
          </cell>
          <cell r="F453">
            <v>495</v>
          </cell>
        </row>
        <row r="454">
          <cell r="A454">
            <v>501658.1</v>
          </cell>
          <cell r="B454" t="str">
            <v>Canalón metálico 0,20x 0,20</v>
          </cell>
          <cell r="C454" t="str">
            <v>ml</v>
          </cell>
          <cell r="D454">
            <v>25</v>
          </cell>
          <cell r="F454">
            <v>25</v>
          </cell>
        </row>
        <row r="455">
          <cell r="A455">
            <v>501658.2</v>
          </cell>
          <cell r="B455" t="str">
            <v>Canalón metálico 0,25x 0,20</v>
          </cell>
          <cell r="C455" t="str">
            <v>ml</v>
          </cell>
          <cell r="D455">
            <v>28</v>
          </cell>
          <cell r="F455">
            <v>28</v>
          </cell>
        </row>
        <row r="456">
          <cell r="A456">
            <v>501658.3</v>
          </cell>
          <cell r="B456" t="str">
            <v>Canalón metálico 0,30x 0,20</v>
          </cell>
          <cell r="C456" t="str">
            <v>ml</v>
          </cell>
          <cell r="D456">
            <v>32</v>
          </cell>
          <cell r="F456">
            <v>32</v>
          </cell>
        </row>
        <row r="457">
          <cell r="A457">
            <v>501658.4</v>
          </cell>
          <cell r="B457" t="str">
            <v>Canalón metálico 0,25x 0,25</v>
          </cell>
          <cell r="C457" t="str">
            <v>ml</v>
          </cell>
          <cell r="D457">
            <v>32</v>
          </cell>
          <cell r="F457">
            <v>32</v>
          </cell>
        </row>
        <row r="458">
          <cell r="A458">
            <v>501658.5</v>
          </cell>
          <cell r="B458" t="str">
            <v>Canalón metálico 0,30x 0,30</v>
          </cell>
          <cell r="C458" t="str">
            <v>ml</v>
          </cell>
          <cell r="D458">
            <v>36</v>
          </cell>
          <cell r="F458">
            <v>36</v>
          </cell>
        </row>
        <row r="460">
          <cell r="A460" t="str">
            <v>501660.1</v>
          </cell>
          <cell r="B460" t="str">
            <v>Rejilla de PVC 4" - 110mm</v>
          </cell>
          <cell r="C460" t="str">
            <v>u</v>
          </cell>
          <cell r="D460">
            <v>8.5</v>
          </cell>
          <cell r="F460">
            <v>9.35</v>
          </cell>
        </row>
        <row r="461">
          <cell r="A461">
            <v>501660</v>
          </cell>
          <cell r="B461" t="str">
            <v>Rejilla de PVC 3" - 75mm</v>
          </cell>
          <cell r="C461" t="str">
            <v>u</v>
          </cell>
          <cell r="D461">
            <v>6</v>
          </cell>
          <cell r="F461">
            <v>6.6</v>
          </cell>
        </row>
        <row r="462">
          <cell r="A462">
            <v>501661</v>
          </cell>
          <cell r="B462" t="str">
            <v>Rejilla de PVC 2" - 50mm</v>
          </cell>
          <cell r="C462" t="str">
            <v>u</v>
          </cell>
          <cell r="D462">
            <v>4.5</v>
          </cell>
          <cell r="F462">
            <v>4.95</v>
          </cell>
        </row>
        <row r="463">
          <cell r="A463">
            <v>501662</v>
          </cell>
          <cell r="B463" t="str">
            <v>Rejilla aluminio CC-200x150mm</v>
          </cell>
          <cell r="C463" t="str">
            <v>u</v>
          </cell>
          <cell r="D463">
            <v>95</v>
          </cell>
          <cell r="F463">
            <v>104.5</v>
          </cell>
        </row>
        <row r="464">
          <cell r="A464">
            <v>501664</v>
          </cell>
          <cell r="B464" t="str">
            <v>Rejilla aluminio CC-150x110mm</v>
          </cell>
          <cell r="C464" t="str">
            <v>u</v>
          </cell>
          <cell r="D464">
            <v>35</v>
          </cell>
          <cell r="F464">
            <v>38.5</v>
          </cell>
        </row>
        <row r="465">
          <cell r="A465">
            <v>501668</v>
          </cell>
          <cell r="B465" t="str">
            <v>Rejilla de bronce plana d=4"-110mm</v>
          </cell>
          <cell r="C465" t="str">
            <v>u</v>
          </cell>
          <cell r="D465">
            <v>62</v>
          </cell>
          <cell r="F465">
            <v>68.2</v>
          </cell>
        </row>
        <row r="466">
          <cell r="A466">
            <v>501667</v>
          </cell>
          <cell r="B466" t="str">
            <v>Rejilla de bronce plana d=3"-75mm</v>
          </cell>
          <cell r="C466" t="str">
            <v>u</v>
          </cell>
          <cell r="D466">
            <v>24</v>
          </cell>
          <cell r="F466">
            <v>26.4</v>
          </cell>
        </row>
        <row r="467">
          <cell r="A467">
            <v>501669</v>
          </cell>
          <cell r="B467" t="str">
            <v>Rejilla de aluminio plana d=2"-50mm</v>
          </cell>
          <cell r="C467" t="str">
            <v>u</v>
          </cell>
          <cell r="D467">
            <v>12</v>
          </cell>
          <cell r="F467">
            <v>13.2</v>
          </cell>
        </row>
        <row r="468">
          <cell r="A468">
            <v>501669.1</v>
          </cell>
          <cell r="B468" t="str">
            <v>Tapón de Bronce d=6"</v>
          </cell>
          <cell r="C468" t="str">
            <v>u</v>
          </cell>
          <cell r="D468">
            <v>90</v>
          </cell>
          <cell r="F468">
            <v>99</v>
          </cell>
        </row>
        <row r="469">
          <cell r="A469">
            <v>501670</v>
          </cell>
          <cell r="B469" t="str">
            <v>Rejilla de aluminio plana d=3"-110x75mm</v>
          </cell>
          <cell r="C469" t="str">
            <v>u</v>
          </cell>
          <cell r="D469">
            <v>25</v>
          </cell>
          <cell r="F469">
            <v>27.5</v>
          </cell>
        </row>
        <row r="470">
          <cell r="A470">
            <v>501672</v>
          </cell>
          <cell r="B470" t="str">
            <v>Rejilla de Acero Inoxidable 0.40x1.0m DN400KN</v>
          </cell>
          <cell r="C470" t="str">
            <v>ml</v>
          </cell>
          <cell r="D470">
            <v>650</v>
          </cell>
          <cell r="F470">
            <v>715</v>
          </cell>
        </row>
        <row r="471">
          <cell r="A471">
            <v>501673</v>
          </cell>
          <cell r="B471" t="str">
            <v>Rejilla de Acero Inoxidable 0.50x0.50m DN400KN</v>
          </cell>
          <cell r="C471" t="str">
            <v>u</v>
          </cell>
          <cell r="D471">
            <v>325</v>
          </cell>
          <cell r="F471">
            <v>357.5</v>
          </cell>
        </row>
        <row r="472">
          <cell r="A472" t="str">
            <v>501673.1</v>
          </cell>
          <cell r="B472" t="str">
            <v>Tapa de Acero Inoxidable 0.60x0.60m DN400KN, con junta de neopreno y tornillos de cirre tipo Allen</v>
          </cell>
          <cell r="C472" t="str">
            <v>u</v>
          </cell>
          <cell r="D472">
            <v>400</v>
          </cell>
          <cell r="F472">
            <v>440</v>
          </cell>
        </row>
        <row r="473">
          <cell r="A473" t="str">
            <v>501673.2</v>
          </cell>
          <cell r="B473" t="str">
            <v xml:space="preserve">Rejilla perforada en acero inoxidable de (30x30) cm, inc. sumidero telescopico para tela de impermeabilizacion, salida vertical, rejilla perforada y cesto de solidos. </v>
          </cell>
          <cell r="C473" t="str">
            <v>u</v>
          </cell>
          <cell r="D473">
            <v>220</v>
          </cell>
          <cell r="F473">
            <v>242</v>
          </cell>
        </row>
        <row r="474">
          <cell r="A474">
            <v>501674</v>
          </cell>
          <cell r="B474" t="str">
            <v xml:space="preserve">Rejilla de Acero Inoxidable 0.20x1.5m </v>
          </cell>
          <cell r="C474" t="str">
            <v>ml</v>
          </cell>
          <cell r="D474">
            <v>220</v>
          </cell>
          <cell r="F474">
            <v>242</v>
          </cell>
        </row>
        <row r="475">
          <cell r="A475">
            <v>501675</v>
          </cell>
          <cell r="B475" t="str">
            <v>Rejilla de Acero Inoxidable 0.30x1.00m  DN400KN</v>
          </cell>
          <cell r="C475" t="str">
            <v>ml</v>
          </cell>
          <cell r="D475">
            <v>325</v>
          </cell>
          <cell r="F475">
            <v>357.5</v>
          </cell>
        </row>
        <row r="476">
          <cell r="A476" t="str">
            <v>501675.1</v>
          </cell>
          <cell r="B476" t="str">
            <v>Fondo H= 0,15m para rejilla de Acero Inoxidable 0.30x1.00m,  (marco y contramarco) + anclajes</v>
          </cell>
          <cell r="C476" t="str">
            <v>ml</v>
          </cell>
          <cell r="D476">
            <v>125</v>
          </cell>
          <cell r="F476">
            <v>137.5</v>
          </cell>
        </row>
        <row r="477">
          <cell r="F477">
            <v>0</v>
          </cell>
        </row>
        <row r="478">
          <cell r="A478">
            <v>502300</v>
          </cell>
          <cell r="B478" t="str">
            <v>Sistema de Control de detección de humo, incluye comunicador digital de 2 líneas incorporado, teclado con pantalla de cristal líquido, software de programación remota, 2 circuitos de notificación de dispositivos incluidos programables a traves de una interfase de panel frontal compatible con el sistema, con módulos de expansión incluidos a la cantidad de sensores a manejar.</v>
          </cell>
          <cell r="C478" t="str">
            <v>u</v>
          </cell>
          <cell r="D478">
            <v>2940</v>
          </cell>
          <cell r="F478">
            <v>3234</v>
          </cell>
        </row>
        <row r="479">
          <cell r="A479">
            <v>502301</v>
          </cell>
          <cell r="B479" t="str">
            <v>Programación, enumeración y etiquetado del sistema</v>
          </cell>
          <cell r="C479" t="str">
            <v>u</v>
          </cell>
          <cell r="D479">
            <v>356.87</v>
          </cell>
          <cell r="F479">
            <v>392.56</v>
          </cell>
        </row>
        <row r="480">
          <cell r="A480">
            <v>502310</v>
          </cell>
          <cell r="B480" t="str">
            <v>Detector de Humo FPA-0420</v>
          </cell>
          <cell r="C480" t="str">
            <v>u</v>
          </cell>
          <cell r="D480">
            <v>120</v>
          </cell>
          <cell r="F480">
            <v>132</v>
          </cell>
        </row>
        <row r="481">
          <cell r="A481">
            <v>502320</v>
          </cell>
          <cell r="B481" t="str">
            <v>Estación Manual FMC-420 GSRRD</v>
          </cell>
          <cell r="C481" t="str">
            <v>u</v>
          </cell>
          <cell r="D481">
            <v>100</v>
          </cell>
          <cell r="F481">
            <v>110</v>
          </cell>
        </row>
        <row r="482">
          <cell r="A482">
            <v>502330</v>
          </cell>
          <cell r="B482" t="str">
            <v>Cable Corta Fuego Listado UL, 2 hilos sx18AWG.</v>
          </cell>
          <cell r="C482" t="str">
            <v>u</v>
          </cell>
          <cell r="D482">
            <v>1.78</v>
          </cell>
          <cell r="F482">
            <v>1.96</v>
          </cell>
        </row>
        <row r="483">
          <cell r="A483">
            <v>502350</v>
          </cell>
          <cell r="B483" t="str">
            <v>Luz Estreboscopica con sirena</v>
          </cell>
          <cell r="C483" t="str">
            <v>u</v>
          </cell>
          <cell r="D483">
            <v>120</v>
          </cell>
          <cell r="F483">
            <v>132</v>
          </cell>
        </row>
        <row r="484">
          <cell r="A484">
            <v>502360</v>
          </cell>
          <cell r="B484" t="str">
            <v>Luz de emergencia Led Bifocal</v>
          </cell>
          <cell r="C484" t="str">
            <v>u</v>
          </cell>
          <cell r="D484">
            <v>45</v>
          </cell>
          <cell r="F484">
            <v>49.5</v>
          </cell>
        </row>
        <row r="485">
          <cell r="A485">
            <v>502370</v>
          </cell>
          <cell r="B485" t="str">
            <v>Foto Beam</v>
          </cell>
          <cell r="C485" t="str">
            <v>u</v>
          </cell>
          <cell r="D485">
            <v>2100</v>
          </cell>
          <cell r="F485">
            <v>2310</v>
          </cell>
        </row>
        <row r="488">
          <cell r="A488">
            <v>502400</v>
          </cell>
          <cell r="B488" t="str">
            <v>Tubería EMT 1/2"</v>
          </cell>
          <cell r="C488" t="str">
            <v>m</v>
          </cell>
          <cell r="D488">
            <v>1.34</v>
          </cell>
          <cell r="F488">
            <v>1.47</v>
          </cell>
        </row>
        <row r="489">
          <cell r="A489">
            <v>502401</v>
          </cell>
          <cell r="B489" t="str">
            <v>Caja Octogonal EMT de 1/2"</v>
          </cell>
          <cell r="C489" t="str">
            <v>u</v>
          </cell>
          <cell r="D489">
            <v>1.34</v>
          </cell>
          <cell r="F489">
            <v>1.47</v>
          </cell>
        </row>
        <row r="490">
          <cell r="A490">
            <v>502402</v>
          </cell>
          <cell r="B490" t="str">
            <v>Tapa EMT Redonda</v>
          </cell>
          <cell r="C490" t="str">
            <v>u</v>
          </cell>
          <cell r="D490">
            <v>0.25</v>
          </cell>
          <cell r="F490">
            <v>0.28000000000000003</v>
          </cell>
        </row>
        <row r="491">
          <cell r="A491">
            <v>502403</v>
          </cell>
          <cell r="B491" t="str">
            <v>Conector EMT 1/2"</v>
          </cell>
          <cell r="C491" t="str">
            <v>u</v>
          </cell>
          <cell r="D491">
            <v>0.26</v>
          </cell>
          <cell r="F491">
            <v>0.28999999999999998</v>
          </cell>
        </row>
        <row r="492">
          <cell r="A492">
            <v>502404</v>
          </cell>
          <cell r="B492" t="str">
            <v>Unión EMT 1/2"</v>
          </cell>
          <cell r="C492" t="str">
            <v>u</v>
          </cell>
          <cell r="D492">
            <v>0.26</v>
          </cell>
          <cell r="F492">
            <v>0.28999999999999998</v>
          </cell>
        </row>
        <row r="493">
          <cell r="A493">
            <v>502405</v>
          </cell>
          <cell r="B493" t="str">
            <v>Cinta Plastica super 33+</v>
          </cell>
          <cell r="C493" t="str">
            <v>u</v>
          </cell>
          <cell r="D493">
            <v>4.9800000000000004</v>
          </cell>
          <cell r="F493">
            <v>5.48</v>
          </cell>
        </row>
        <row r="494">
          <cell r="A494">
            <v>502406</v>
          </cell>
          <cell r="B494" t="str">
            <v>Alambre Galvanizado #18</v>
          </cell>
          <cell r="C494" t="str">
            <v>kg</v>
          </cell>
          <cell r="D494">
            <v>2.4700000000000002</v>
          </cell>
          <cell r="F494">
            <v>2.72</v>
          </cell>
        </row>
        <row r="495">
          <cell r="A495">
            <v>502409</v>
          </cell>
          <cell r="B495" t="str">
            <v>Boquilla para descarga</v>
          </cell>
          <cell r="C495" t="str">
            <v>u</v>
          </cell>
          <cell r="D495">
            <v>300</v>
          </cell>
          <cell r="F495">
            <v>330</v>
          </cell>
        </row>
        <row r="500">
          <cell r="B500" t="str">
            <v>SISTEMEMA DE AIRE ACONDICIONADO</v>
          </cell>
        </row>
        <row r="501">
          <cell r="A501">
            <v>600100</v>
          </cell>
          <cell r="B501" t="str">
            <v>Unidad tipo SPLIT de  60,000 Btu/hr./hr, con servicio eléctrico de 220 voltios/3 fase /60 Hz, R-410A Con  eficiencia SEER 13</v>
          </cell>
          <cell r="C501" t="str">
            <v>u</v>
          </cell>
          <cell r="D501">
            <v>3500</v>
          </cell>
          <cell r="F501">
            <v>3850</v>
          </cell>
        </row>
        <row r="502">
          <cell r="A502">
            <v>600105</v>
          </cell>
          <cell r="B502" t="str">
            <v xml:space="preserve">Base metalica </v>
          </cell>
          <cell r="C502" t="str">
            <v>u</v>
          </cell>
          <cell r="D502">
            <v>50</v>
          </cell>
          <cell r="F502">
            <v>55</v>
          </cell>
        </row>
        <row r="503">
          <cell r="A503">
            <v>600110</v>
          </cell>
          <cell r="B503" t="str">
            <v>Materiales de sujeccion</v>
          </cell>
          <cell r="C503" t="str">
            <v>gl</v>
          </cell>
          <cell r="D503">
            <v>50</v>
          </cell>
          <cell r="F503">
            <v>55</v>
          </cell>
        </row>
        <row r="504">
          <cell r="A504">
            <v>600115</v>
          </cell>
          <cell r="B504" t="str">
            <v xml:space="preserve">Ventilador-Extractor tipo hongo de2200 cfm a 0.4 " S.P. a 110 /220 voltios </v>
          </cell>
          <cell r="C504" t="str">
            <v>u</v>
          </cell>
          <cell r="D504">
            <v>2000</v>
          </cell>
          <cell r="F504">
            <v>2200</v>
          </cell>
        </row>
        <row r="505">
          <cell r="A505">
            <v>600120</v>
          </cell>
          <cell r="B505" t="str">
            <v>Campana extarctora de acero inoxidable de tipo A304 de 2 mts x 0,6 mts</v>
          </cell>
          <cell r="C505" t="str">
            <v>u</v>
          </cell>
          <cell r="D505">
            <v>1758</v>
          </cell>
          <cell r="F505">
            <v>1933.8</v>
          </cell>
        </row>
        <row r="506">
          <cell r="A506">
            <v>600125</v>
          </cell>
          <cell r="B506" t="str">
            <v>Cadena y soporteria</v>
          </cell>
          <cell r="C506" t="str">
            <v>m</v>
          </cell>
          <cell r="D506">
            <v>3</v>
          </cell>
          <cell r="F506">
            <v>3.3</v>
          </cell>
        </row>
        <row r="507">
          <cell r="A507">
            <v>600130</v>
          </cell>
          <cell r="B507" t="str">
            <v xml:space="preserve">Ventilador in line de  2000 CFM  a 0.4 "S.P. a 110 /220 voltios </v>
          </cell>
          <cell r="C507" t="str">
            <v>u</v>
          </cell>
          <cell r="D507">
            <v>1900</v>
          </cell>
          <cell r="F507">
            <v>2090</v>
          </cell>
        </row>
        <row r="508">
          <cell r="A508">
            <v>600135</v>
          </cell>
          <cell r="B508" t="str">
            <v xml:space="preserve">Base metalica </v>
          </cell>
          <cell r="C508" t="str">
            <v>u</v>
          </cell>
          <cell r="D508">
            <v>80</v>
          </cell>
          <cell r="F508">
            <v>88</v>
          </cell>
        </row>
        <row r="509">
          <cell r="A509">
            <v>600140</v>
          </cell>
          <cell r="B509" t="str">
            <v>Ductos de Tool Galvanizado aislado con lana de vidrio ductos WRAP</v>
          </cell>
          <cell r="C509" t="str">
            <v>kg</v>
          </cell>
          <cell r="D509">
            <v>6</v>
          </cell>
          <cell r="F509">
            <v>6.6</v>
          </cell>
        </row>
        <row r="510">
          <cell r="A510">
            <v>600145</v>
          </cell>
          <cell r="B510" t="str">
            <v>Ductos de Tool Galvanizado sin aislar</v>
          </cell>
          <cell r="C510" t="str">
            <v>kg</v>
          </cell>
          <cell r="D510">
            <v>4</v>
          </cell>
          <cell r="F510">
            <v>4.4000000000000004</v>
          </cell>
        </row>
        <row r="511">
          <cell r="A511">
            <v>600150</v>
          </cell>
          <cell r="B511" t="str">
            <v xml:space="preserve">Ductos de tol galvanizado sin  aislar bridado con sellante entre las caras </v>
          </cell>
          <cell r="C511" t="str">
            <v>kg</v>
          </cell>
          <cell r="D511">
            <v>6</v>
          </cell>
          <cell r="F511">
            <v>6.6</v>
          </cell>
        </row>
        <row r="512">
          <cell r="A512">
            <v>600155</v>
          </cell>
          <cell r="B512" t="str">
            <v>Rejilla de retorno de 24" x 24"</v>
          </cell>
          <cell r="C512" t="str">
            <v>u</v>
          </cell>
          <cell r="D512">
            <v>60</v>
          </cell>
          <cell r="F512">
            <v>66</v>
          </cell>
        </row>
        <row r="513">
          <cell r="A513">
            <v>600160</v>
          </cell>
          <cell r="B513" t="str">
            <v>Rejilla de retorno de 6" x 6"</v>
          </cell>
          <cell r="C513" t="str">
            <v>u</v>
          </cell>
          <cell r="D513">
            <v>15</v>
          </cell>
          <cell r="F513">
            <v>16.5</v>
          </cell>
        </row>
        <row r="514">
          <cell r="A514">
            <v>600165</v>
          </cell>
          <cell r="B514" t="str">
            <v>Rejilla de descarga 22" x 8"</v>
          </cell>
          <cell r="C514" t="str">
            <v>u</v>
          </cell>
          <cell r="D514">
            <v>40</v>
          </cell>
          <cell r="F514">
            <v>44</v>
          </cell>
        </row>
        <row r="515">
          <cell r="A515">
            <v>600170</v>
          </cell>
          <cell r="B515" t="str">
            <v>Rejilla de retorno de 12" x 12"</v>
          </cell>
          <cell r="C515" t="str">
            <v>u</v>
          </cell>
          <cell r="D515">
            <v>32</v>
          </cell>
          <cell r="F515">
            <v>35.200000000000003</v>
          </cell>
        </row>
        <row r="516">
          <cell r="A516">
            <v>600175</v>
          </cell>
          <cell r="B516" t="str">
            <v>Tubería de cobre diam. 7/8"</v>
          </cell>
          <cell r="C516" t="str">
            <v>ml</v>
          </cell>
          <cell r="D516">
            <v>20</v>
          </cell>
          <cell r="F516">
            <v>22</v>
          </cell>
        </row>
        <row r="517">
          <cell r="A517">
            <v>600180</v>
          </cell>
          <cell r="B517" t="str">
            <v>Soldaduradeplata al5 % mas accesorios</v>
          </cell>
          <cell r="C517" t="str">
            <v>u</v>
          </cell>
          <cell r="D517">
            <v>4</v>
          </cell>
          <cell r="F517">
            <v>4.4000000000000004</v>
          </cell>
        </row>
        <row r="518">
          <cell r="A518">
            <v>600185</v>
          </cell>
          <cell r="B518" t="str">
            <v>Tubería de cobre diam. 3/8"</v>
          </cell>
          <cell r="C518" t="str">
            <v>ml</v>
          </cell>
          <cell r="D518">
            <v>10</v>
          </cell>
          <cell r="F518">
            <v>11</v>
          </cell>
        </row>
        <row r="519">
          <cell r="A519">
            <v>600190</v>
          </cell>
          <cell r="B519" t="str">
            <v>Aislante rubatex de diam. 7/8"</v>
          </cell>
          <cell r="C519" t="str">
            <v>ml</v>
          </cell>
          <cell r="D519">
            <v>4.8</v>
          </cell>
          <cell r="F519">
            <v>5.28</v>
          </cell>
        </row>
        <row r="520">
          <cell r="A520">
            <v>600195</v>
          </cell>
          <cell r="B520" t="str">
            <v>Refrigerante R-410A</v>
          </cell>
          <cell r="C520" t="str">
            <v>lbs</v>
          </cell>
          <cell r="D520">
            <v>4</v>
          </cell>
          <cell r="F520">
            <v>4.4000000000000004</v>
          </cell>
        </row>
        <row r="521">
          <cell r="A521">
            <v>600200</v>
          </cell>
          <cell r="B521" t="str">
            <v xml:space="preserve">Termostato digital programable compatible con la maqUn.ina </v>
          </cell>
          <cell r="C521" t="str">
            <v>u</v>
          </cell>
          <cell r="D521">
            <v>45</v>
          </cell>
          <cell r="F521">
            <v>49.5</v>
          </cell>
        </row>
        <row r="522">
          <cell r="A522">
            <v>600205</v>
          </cell>
          <cell r="B522" t="str">
            <v>Drenajes-Tuberia de PVC  de diam 32 mm. Mas sus accesorios , que incluye codos , adapatador roscable pegable, teflon, kalipega, etc</v>
          </cell>
          <cell r="C522" t="str">
            <v>ml</v>
          </cell>
          <cell r="D522">
            <v>10</v>
          </cell>
          <cell r="F522">
            <v>11</v>
          </cell>
        </row>
        <row r="523">
          <cell r="A523">
            <v>600210</v>
          </cell>
        </row>
        <row r="524">
          <cell r="A524">
            <v>600215</v>
          </cell>
        </row>
        <row r="525">
          <cell r="A525">
            <v>600220</v>
          </cell>
        </row>
        <row r="527">
          <cell r="B527" t="str">
            <v>Tablero de Bombas de Sistema Contra Incendios T- SCI</v>
          </cell>
        </row>
        <row r="528">
          <cell r="A528">
            <v>203527.1</v>
          </cell>
          <cell r="B528" t="str">
            <v xml:space="preserve">Tablero cto.Bombas,medida (alto:700mm xAncho:500mm xProfundidad:200mm) elaborado en plancha metálica 1,4mm de espesor, tratamiento quimico de limpieza por inmersión en caliente (fosfatizado) aplicación de pintura electrostática epoxi - poliester horneable color ral 7035, caucho y cerradura de segurida contiene:                                                                         </v>
          </cell>
          <cell r="C528" t="str">
            <v>u</v>
          </cell>
          <cell r="D528">
            <v>1098.4000000000001</v>
          </cell>
          <cell r="F528">
            <v>1208.24</v>
          </cell>
        </row>
        <row r="529">
          <cell r="A529">
            <v>203527.2</v>
          </cell>
          <cell r="B529" t="str">
            <v>1 disyuntor de 3 polos 175 Amperios EZC 100H</v>
          </cell>
        </row>
        <row r="530">
          <cell r="A530">
            <v>203527.3</v>
          </cell>
          <cell r="B530" t="str">
            <v>1 disyuntor de 3 polos 150 Amperios EZC 100H</v>
          </cell>
        </row>
        <row r="531">
          <cell r="A531">
            <v>203527.4</v>
          </cell>
          <cell r="B531" t="str">
            <v>2 disyuntor de 3 polos 30 Amperios EZC 100H</v>
          </cell>
        </row>
        <row r="532">
          <cell r="A532">
            <v>203527.5</v>
          </cell>
          <cell r="B532" t="str">
            <v>1 Juego de barra de cobre para Fases</v>
          </cell>
        </row>
        <row r="533">
          <cell r="A533">
            <v>203527.6</v>
          </cell>
          <cell r="B533" t="str">
            <v>1 Juego de barra de cobre para Neutro y Tierra</v>
          </cell>
        </row>
        <row r="534">
          <cell r="A534">
            <v>203527.7</v>
          </cell>
          <cell r="B534" t="str">
            <v>1 Juego de aisladores portabarras</v>
          </cell>
        </row>
        <row r="535">
          <cell r="A535">
            <v>203527.8</v>
          </cell>
          <cell r="B535" t="str">
            <v>1 Juego de cables , terminales, amarras plásticas, canaletas plásticas, etc.</v>
          </cell>
        </row>
        <row r="537">
          <cell r="A537">
            <v>203528.1</v>
          </cell>
          <cell r="B537" t="str">
            <v xml:space="preserve">Tablero cto.Bombas,medida (alto:700mm xAncho:500mm xProfundidad:200mm) elaborado en plancha metálica 1,4mm de espesor, tratamiento quimico de limpieza por inmersión en caliente (fosfatizado) aplicación de pintura electrostática epoxi - poliester horneable color ral 7035, caucho y cerradura de segurida contiene:                                                                         </v>
          </cell>
          <cell r="C537" t="str">
            <v>u</v>
          </cell>
          <cell r="D537">
            <v>937</v>
          </cell>
          <cell r="F537">
            <v>1030.7</v>
          </cell>
        </row>
        <row r="538">
          <cell r="A538">
            <v>203528.2</v>
          </cell>
          <cell r="B538" t="str">
            <v>1 disyuntor de 3 polos 80 Amperios EZC 100H</v>
          </cell>
        </row>
        <row r="539">
          <cell r="A539">
            <v>203528.3</v>
          </cell>
          <cell r="B539" t="str">
            <v>1 disyuntor de 3 polos 70 Amperios EZC 100H</v>
          </cell>
        </row>
        <row r="540">
          <cell r="A540">
            <v>203528.4</v>
          </cell>
          <cell r="B540" t="str">
            <v>2 disyuntor de 3 polos 30 Amperios EZC 100H</v>
          </cell>
        </row>
        <row r="541">
          <cell r="A541">
            <v>203528.5</v>
          </cell>
          <cell r="B541" t="str">
            <v>1 Juego de barra de cobre para Fases</v>
          </cell>
        </row>
        <row r="542">
          <cell r="A542">
            <v>203528.6</v>
          </cell>
          <cell r="B542" t="str">
            <v>1 Juego de barra de cobre para Neutro y Tierra</v>
          </cell>
        </row>
        <row r="543">
          <cell r="A543">
            <v>203528.7</v>
          </cell>
          <cell r="B543" t="str">
            <v>1 Juego de aisladores portabarras</v>
          </cell>
        </row>
        <row r="544">
          <cell r="A544">
            <v>203528.8</v>
          </cell>
          <cell r="B544" t="str">
            <v>1 Juego de cables , terminales, amarras plásticas, canaletas plásticas, etc.</v>
          </cell>
        </row>
        <row r="547">
          <cell r="A547">
            <v>203525</v>
          </cell>
          <cell r="B547" t="str">
            <v>Varios</v>
          </cell>
          <cell r="C547" t="str">
            <v>glb</v>
          </cell>
          <cell r="D547">
            <v>250</v>
          </cell>
          <cell r="F547">
            <v>275</v>
          </cell>
        </row>
        <row r="548">
          <cell r="A548">
            <v>203526</v>
          </cell>
          <cell r="B548" t="str">
            <v>Tablero general refasamiento 5 KVAR - 220 V</v>
          </cell>
          <cell r="C548" t="str">
            <v>glb</v>
          </cell>
          <cell r="D548">
            <v>750</v>
          </cell>
          <cell r="F548">
            <v>825</v>
          </cell>
        </row>
        <row r="550">
          <cell r="A550">
            <v>203540</v>
          </cell>
          <cell r="B550" t="str">
            <v>Generador Electrico de 60 HP</v>
          </cell>
          <cell r="C550" t="str">
            <v>glb</v>
          </cell>
          <cell r="F550">
            <v>14657.45</v>
          </cell>
        </row>
        <row r="552">
          <cell r="B552" t="str">
            <v>Puntos de AA.PP</v>
          </cell>
        </row>
        <row r="553">
          <cell r="A553">
            <v>501220</v>
          </cell>
          <cell r="B553" t="str">
            <v>Codo 90º rosca H 32x  1" pp termof.</v>
          </cell>
          <cell r="C553" t="str">
            <v>u</v>
          </cell>
          <cell r="D553">
            <v>10.42</v>
          </cell>
          <cell r="F553">
            <v>11.46</v>
          </cell>
        </row>
        <row r="554">
          <cell r="A554">
            <v>501222</v>
          </cell>
          <cell r="B554" t="str">
            <v>Codo 90º rosca H 25x3/4" pp termof.</v>
          </cell>
          <cell r="C554" t="str">
            <v>u</v>
          </cell>
          <cell r="D554">
            <v>6.22</v>
          </cell>
          <cell r="F554">
            <v>6.84</v>
          </cell>
        </row>
        <row r="555">
          <cell r="A555">
            <v>501224</v>
          </cell>
          <cell r="B555" t="str">
            <v>Codo 90º rosca H 20x1/2" pp termof.</v>
          </cell>
          <cell r="C555" t="str">
            <v>u</v>
          </cell>
          <cell r="D555">
            <v>3.96</v>
          </cell>
          <cell r="F555">
            <v>4.3600000000000003</v>
          </cell>
        </row>
        <row r="557">
          <cell r="B557" t="str">
            <v>Soportes</v>
          </cell>
        </row>
        <row r="558">
          <cell r="A558">
            <v>501280</v>
          </cell>
          <cell r="B558" t="str">
            <v>Soporte de HG 3/8"</v>
          </cell>
          <cell r="C558" t="str">
            <v>glb</v>
          </cell>
          <cell r="D558">
            <v>5.5</v>
          </cell>
          <cell r="F558">
            <v>6.05</v>
          </cell>
        </row>
        <row r="559">
          <cell r="A559">
            <v>501282</v>
          </cell>
          <cell r="B559" t="str">
            <v>Soporte de HG 1/2"</v>
          </cell>
          <cell r="C559" t="str">
            <v>glb</v>
          </cell>
          <cell r="D559">
            <v>7.2</v>
          </cell>
          <cell r="F559">
            <v>7.92</v>
          </cell>
        </row>
        <row r="560">
          <cell r="A560">
            <v>501283</v>
          </cell>
          <cell r="B560" t="str">
            <v>Soporte de acero inoxidable 3/8"</v>
          </cell>
          <cell r="C560" t="str">
            <v>glb</v>
          </cell>
          <cell r="D560">
            <v>12.2</v>
          </cell>
          <cell r="F560">
            <v>13.42</v>
          </cell>
        </row>
        <row r="562">
          <cell r="B562" t="str">
            <v>SISTEMA CONTRA INCENDIOS</v>
          </cell>
          <cell r="C562" t="str">
            <v>Fator</v>
          </cell>
          <cell r="F562">
            <v>1.3</v>
          </cell>
        </row>
        <row r="564">
          <cell r="A564">
            <v>501700</v>
          </cell>
          <cell r="B564" t="str">
            <v xml:space="preserve">Tubería de acero negro SCH 40  A53 D= 1/2 " </v>
          </cell>
          <cell r="C564" t="str">
            <v>m</v>
          </cell>
          <cell r="D564">
            <v>2</v>
          </cell>
          <cell r="F564">
            <v>2.6</v>
          </cell>
        </row>
        <row r="565">
          <cell r="A565">
            <v>501702</v>
          </cell>
          <cell r="B565" t="str">
            <v xml:space="preserve">Tubería de acero negro SCH 40  A53 D= 1 " </v>
          </cell>
          <cell r="C565" t="str">
            <v>m</v>
          </cell>
          <cell r="D565">
            <v>2.13</v>
          </cell>
          <cell r="F565">
            <v>2.7690000000000001</v>
          </cell>
        </row>
        <row r="566">
          <cell r="A566">
            <v>501704</v>
          </cell>
          <cell r="B566" t="str">
            <v xml:space="preserve">Tubería de acero negro SCH 40  A53 D= 1-1/4 " </v>
          </cell>
          <cell r="C566" t="str">
            <v>m</v>
          </cell>
          <cell r="D566">
            <v>3</v>
          </cell>
          <cell r="F566">
            <v>3.9000000000000004</v>
          </cell>
        </row>
        <row r="567">
          <cell r="A567">
            <v>501706</v>
          </cell>
          <cell r="B567" t="str">
            <v xml:space="preserve">Tubería de acero negro SCH 40  A53 D= 1-1/2 " </v>
          </cell>
          <cell r="C567" t="str">
            <v>m</v>
          </cell>
          <cell r="D567">
            <v>3.23</v>
          </cell>
          <cell r="F567">
            <v>4.1989999999999998</v>
          </cell>
        </row>
        <row r="568">
          <cell r="A568">
            <v>501708</v>
          </cell>
          <cell r="B568" t="str">
            <v xml:space="preserve">Tubería de acero negro SCH 40  A53 D= 2 " </v>
          </cell>
          <cell r="C568" t="str">
            <v>m</v>
          </cell>
          <cell r="D568">
            <v>4.34</v>
          </cell>
          <cell r="F568">
            <v>5.6420000000000003</v>
          </cell>
        </row>
        <row r="569">
          <cell r="A569">
            <v>501710</v>
          </cell>
          <cell r="B569" t="str">
            <v xml:space="preserve">Tubería de acero negro SCH 40  A53 D= 2-1/2 " </v>
          </cell>
          <cell r="C569" t="str">
            <v>m</v>
          </cell>
          <cell r="D569">
            <v>6.63</v>
          </cell>
          <cell r="F569">
            <v>8.6189999999999998</v>
          </cell>
        </row>
        <row r="570">
          <cell r="A570">
            <v>501712</v>
          </cell>
          <cell r="B570" t="str">
            <v xml:space="preserve">Tubería de acero negro SCH 40  A53 D= 3 " </v>
          </cell>
          <cell r="C570" t="str">
            <v>m</v>
          </cell>
          <cell r="D570">
            <v>8.42</v>
          </cell>
          <cell r="F570">
            <v>10.946</v>
          </cell>
        </row>
        <row r="571">
          <cell r="A571">
            <v>501714</v>
          </cell>
          <cell r="B571" t="str">
            <v xml:space="preserve">Tubería de acero negro SCH 40  A53 D= 4 " </v>
          </cell>
          <cell r="C571" t="str">
            <v>m</v>
          </cell>
          <cell r="D571">
            <v>12.33</v>
          </cell>
          <cell r="F571">
            <v>16.029</v>
          </cell>
        </row>
        <row r="572">
          <cell r="A572">
            <v>501716</v>
          </cell>
          <cell r="B572" t="str">
            <v xml:space="preserve">Tubería de acero negro SCH 40  A53 D= 6 " </v>
          </cell>
          <cell r="C572" t="str">
            <v>m</v>
          </cell>
          <cell r="D572">
            <v>21.08</v>
          </cell>
          <cell r="F572">
            <v>27.404</v>
          </cell>
        </row>
        <row r="573">
          <cell r="A573">
            <v>501718</v>
          </cell>
          <cell r="B573" t="str">
            <v xml:space="preserve">Tubería de acero negro SCH 40  A53 D= 8 " </v>
          </cell>
          <cell r="C573" t="str">
            <v>m</v>
          </cell>
          <cell r="D573">
            <v>31.45</v>
          </cell>
          <cell r="F573">
            <v>40.884999999999998</v>
          </cell>
        </row>
        <row r="574">
          <cell r="A574">
            <v>501720</v>
          </cell>
          <cell r="B574" t="str">
            <v xml:space="preserve">Tubería de acero negro SCH 40  A53 D= 10 " </v>
          </cell>
          <cell r="C574" t="str">
            <v>m</v>
          </cell>
          <cell r="D574">
            <v>65</v>
          </cell>
          <cell r="F574">
            <v>84.5</v>
          </cell>
        </row>
        <row r="575">
          <cell r="A575" t="str">
            <v>501718.1</v>
          </cell>
          <cell r="B575" t="str">
            <v>Tubería de acero D= 8 " recubrimiento interior con epoxico grado alimenticio e=6mm</v>
          </cell>
          <cell r="C575" t="str">
            <v>m</v>
          </cell>
          <cell r="D575">
            <v>68</v>
          </cell>
          <cell r="F575">
            <v>88.4</v>
          </cell>
        </row>
        <row r="576">
          <cell r="A576">
            <v>501726</v>
          </cell>
          <cell r="B576" t="str">
            <v>Tubería de acero D= 16 " según norma AWWA C200</v>
          </cell>
          <cell r="C576" t="str">
            <v>m</v>
          </cell>
          <cell r="D576">
            <v>225</v>
          </cell>
          <cell r="F576">
            <v>292.5</v>
          </cell>
        </row>
        <row r="579">
          <cell r="A579">
            <v>501750</v>
          </cell>
          <cell r="B579" t="str">
            <v xml:space="preserve">Acc. acero negro SCH 40  A53 D= 1/2 " </v>
          </cell>
          <cell r="C579" t="str">
            <v>u</v>
          </cell>
          <cell r="D579">
            <v>0</v>
          </cell>
          <cell r="F579">
            <v>0</v>
          </cell>
        </row>
        <row r="580">
          <cell r="A580">
            <v>501752</v>
          </cell>
          <cell r="B580" t="str">
            <v xml:space="preserve">Acc. acero negro SCH 40  A53 D= 1 " </v>
          </cell>
          <cell r="C580" t="str">
            <v>u</v>
          </cell>
          <cell r="D580">
            <v>6</v>
          </cell>
          <cell r="F580">
            <v>6.6</v>
          </cell>
        </row>
        <row r="581">
          <cell r="A581">
            <v>501754</v>
          </cell>
          <cell r="B581" t="str">
            <v xml:space="preserve">Acc. acero negro SCH 40  A53 D= 1-1/4 " </v>
          </cell>
          <cell r="C581" t="str">
            <v>u</v>
          </cell>
          <cell r="D581">
            <v>6</v>
          </cell>
          <cell r="F581">
            <v>6.6</v>
          </cell>
        </row>
        <row r="582">
          <cell r="A582">
            <v>501756</v>
          </cell>
          <cell r="B582" t="str">
            <v xml:space="preserve">Acc. acero negro SCH 40  A53 D= 1-1/2 " </v>
          </cell>
          <cell r="C582" t="str">
            <v>u</v>
          </cell>
          <cell r="D582">
            <v>8</v>
          </cell>
          <cell r="F582">
            <v>8.8000000000000007</v>
          </cell>
        </row>
        <row r="583">
          <cell r="A583">
            <v>501758</v>
          </cell>
          <cell r="B583" t="str">
            <v xml:space="preserve">Acc. acero negro SCH 40  A53 D= 2 " </v>
          </cell>
          <cell r="C583" t="str">
            <v>u</v>
          </cell>
          <cell r="D583">
            <v>8</v>
          </cell>
          <cell r="F583">
            <v>8.8000000000000007</v>
          </cell>
        </row>
        <row r="584">
          <cell r="A584">
            <v>501760</v>
          </cell>
          <cell r="B584" t="str">
            <v xml:space="preserve">Acc. acero negro SCH 40  A53 D= 2-1/2 " </v>
          </cell>
          <cell r="C584" t="str">
            <v>u</v>
          </cell>
          <cell r="D584">
            <v>8</v>
          </cell>
          <cell r="F584">
            <v>8.8000000000000007</v>
          </cell>
        </row>
        <row r="585">
          <cell r="A585">
            <v>501762</v>
          </cell>
          <cell r="B585" t="str">
            <v xml:space="preserve">Acc. acero negro SCH 40  A53 D= 3 " </v>
          </cell>
          <cell r="C585" t="str">
            <v>u</v>
          </cell>
          <cell r="D585">
            <v>10</v>
          </cell>
          <cell r="F585">
            <v>11</v>
          </cell>
        </row>
        <row r="586">
          <cell r="A586">
            <v>501764</v>
          </cell>
          <cell r="B586" t="str">
            <v xml:space="preserve">Acc. acero negro SCH 40  A53 D= 4 " </v>
          </cell>
          <cell r="C586" t="str">
            <v>u</v>
          </cell>
          <cell r="D586">
            <v>10</v>
          </cell>
          <cell r="F586">
            <v>11</v>
          </cell>
        </row>
        <row r="587">
          <cell r="A587">
            <v>501766</v>
          </cell>
          <cell r="B587" t="str">
            <v xml:space="preserve">Acc. acero negro SCH 40  A53 D= 6 " </v>
          </cell>
          <cell r="C587" t="str">
            <v>u</v>
          </cell>
          <cell r="D587">
            <v>15</v>
          </cell>
          <cell r="F587">
            <v>16.5</v>
          </cell>
        </row>
        <row r="588">
          <cell r="A588">
            <v>501768</v>
          </cell>
          <cell r="B588" t="str">
            <v xml:space="preserve">Acc. acero negro SCH 40  A53 D= 8 " </v>
          </cell>
          <cell r="C588" t="str">
            <v>u</v>
          </cell>
          <cell r="D588">
            <v>15</v>
          </cell>
          <cell r="F588">
            <v>16.5</v>
          </cell>
        </row>
        <row r="589">
          <cell r="A589">
            <v>501770</v>
          </cell>
          <cell r="B589" t="str">
            <v xml:space="preserve">Acc. acero negro SCH 40  A53 D= 10 " </v>
          </cell>
          <cell r="C589" t="str">
            <v>u</v>
          </cell>
          <cell r="D589">
            <v>15</v>
          </cell>
          <cell r="F589">
            <v>16.5</v>
          </cell>
        </row>
        <row r="590">
          <cell r="A590">
            <v>501776</v>
          </cell>
          <cell r="B590" t="str">
            <v xml:space="preserve">Acc. acero negro SCH 40  A53 D= 16 " </v>
          </cell>
          <cell r="C590" t="str">
            <v>u</v>
          </cell>
          <cell r="D590">
            <v>45</v>
          </cell>
          <cell r="F590">
            <v>49.5</v>
          </cell>
        </row>
        <row r="592">
          <cell r="A592">
            <v>501772</v>
          </cell>
          <cell r="B592" t="str">
            <v xml:space="preserve">Varios </v>
          </cell>
          <cell r="C592" t="str">
            <v>glb</v>
          </cell>
          <cell r="D592">
            <v>10</v>
          </cell>
          <cell r="F592">
            <v>11</v>
          </cell>
        </row>
        <row r="594">
          <cell r="C594" t="str">
            <v>Fator</v>
          </cell>
          <cell r="F594">
            <v>1.3</v>
          </cell>
        </row>
        <row r="596">
          <cell r="A596" t="str">
            <v>501700.1</v>
          </cell>
          <cell r="B596" t="str">
            <v xml:space="preserve">Tubería de acero negro SCH 80  A53 D= 1/2 " </v>
          </cell>
          <cell r="C596" t="str">
            <v>m</v>
          </cell>
          <cell r="D596">
            <v>1.45</v>
          </cell>
          <cell r="F596">
            <v>1.885</v>
          </cell>
        </row>
        <row r="597">
          <cell r="A597" t="str">
            <v>501702.1</v>
          </cell>
          <cell r="B597" t="str">
            <v xml:space="preserve">Tubería de acero negro SCH 80  A53 D= 1 " </v>
          </cell>
          <cell r="C597" t="str">
            <v>m</v>
          </cell>
          <cell r="D597">
            <v>2.91</v>
          </cell>
          <cell r="F597">
            <v>3.7830000000000004</v>
          </cell>
        </row>
        <row r="598">
          <cell r="A598" t="str">
            <v>501704.1</v>
          </cell>
          <cell r="B598" t="str">
            <v xml:space="preserve">Tubería de acero negro SCH 80  A53 D= 1-1/4 " </v>
          </cell>
          <cell r="C598" t="str">
            <v>m</v>
          </cell>
          <cell r="D598">
            <v>4.0199999999999996</v>
          </cell>
          <cell r="F598">
            <v>5.226</v>
          </cell>
        </row>
        <row r="599">
          <cell r="A599" t="str">
            <v>501706.1</v>
          </cell>
          <cell r="B599" t="str">
            <v xml:space="preserve">Tubería de acero negro SCH 80  A53 D= 1-1/2 " </v>
          </cell>
          <cell r="C599" t="str">
            <v>m</v>
          </cell>
          <cell r="D599">
            <v>4.87</v>
          </cell>
          <cell r="F599">
            <v>6.3310000000000004</v>
          </cell>
        </row>
        <row r="600">
          <cell r="A600" t="str">
            <v>501708.1</v>
          </cell>
          <cell r="B600" t="str">
            <v xml:space="preserve">Tubería de acero negro SCH 80  A53 D= 2 " </v>
          </cell>
          <cell r="C600" t="str">
            <v>m</v>
          </cell>
          <cell r="D600">
            <v>6.73</v>
          </cell>
          <cell r="F600">
            <v>8.7490000000000006</v>
          </cell>
        </row>
        <row r="601">
          <cell r="A601" t="str">
            <v>501710.1</v>
          </cell>
          <cell r="B601" t="str">
            <v xml:space="preserve">Tubería de acero negro SCH 80  A53 D= 2-1/2 " </v>
          </cell>
          <cell r="C601" t="str">
            <v>m</v>
          </cell>
          <cell r="D601">
            <v>10.27</v>
          </cell>
          <cell r="F601">
            <v>13.350999999999999</v>
          </cell>
        </row>
        <row r="602">
          <cell r="A602" t="str">
            <v>501712.1</v>
          </cell>
          <cell r="B602" t="str">
            <v xml:space="preserve">Tubería de acero negro SCH 80  A53 D= 3 " </v>
          </cell>
          <cell r="C602" t="str">
            <v>m</v>
          </cell>
          <cell r="D602">
            <v>13.74</v>
          </cell>
          <cell r="F602">
            <v>17.862000000000002</v>
          </cell>
        </row>
        <row r="603">
          <cell r="A603" t="str">
            <v>501714.1</v>
          </cell>
          <cell r="B603" t="str">
            <v xml:space="preserve">Tubería de acero negro SCH 80  A53 D= 4 " </v>
          </cell>
          <cell r="C603" t="str">
            <v>m</v>
          </cell>
          <cell r="D603">
            <v>20.09</v>
          </cell>
          <cell r="F603">
            <v>26.117000000000001</v>
          </cell>
        </row>
        <row r="604">
          <cell r="A604" t="str">
            <v>501716.1</v>
          </cell>
          <cell r="B604" t="str">
            <v xml:space="preserve">Tubería de acero negro SCH 80  A53 D= 6 " </v>
          </cell>
          <cell r="C604" t="str">
            <v>m</v>
          </cell>
          <cell r="D604">
            <v>38.299999999999997</v>
          </cell>
          <cell r="F604">
            <v>49.79</v>
          </cell>
        </row>
        <row r="605">
          <cell r="A605" t="str">
            <v>501718.1</v>
          </cell>
          <cell r="B605" t="str">
            <v xml:space="preserve">Tubería de acero negro SCH 80  A53 D= 8 " </v>
          </cell>
          <cell r="C605" t="str">
            <v>m</v>
          </cell>
          <cell r="D605">
            <v>58.11</v>
          </cell>
          <cell r="F605">
            <v>75.543000000000006</v>
          </cell>
        </row>
        <row r="606">
          <cell r="A606" t="str">
            <v>501720.1</v>
          </cell>
          <cell r="B606" t="str">
            <v xml:space="preserve">Tubería de acero negro SCH 80  A53 D= 10 " </v>
          </cell>
          <cell r="C606" t="str">
            <v>m</v>
          </cell>
          <cell r="D606">
            <v>87.78</v>
          </cell>
          <cell r="F606">
            <v>114.114</v>
          </cell>
        </row>
        <row r="609">
          <cell r="A609" t="str">
            <v>501750.1</v>
          </cell>
          <cell r="B609" t="str">
            <v xml:space="preserve">Acc. acero negro SCH 80  A53 D= 1/2 " </v>
          </cell>
          <cell r="C609" t="str">
            <v>u</v>
          </cell>
          <cell r="D609">
            <v>5</v>
          </cell>
          <cell r="F609">
            <v>5.5</v>
          </cell>
        </row>
        <row r="610">
          <cell r="A610" t="str">
            <v>501752.1</v>
          </cell>
          <cell r="B610" t="str">
            <v xml:space="preserve">Acc. acero negro SCH 80  A53 D= 1 " </v>
          </cell>
          <cell r="C610" t="str">
            <v>u</v>
          </cell>
          <cell r="D610">
            <v>8</v>
          </cell>
          <cell r="F610">
            <v>8.8000000000000007</v>
          </cell>
        </row>
        <row r="611">
          <cell r="A611" t="str">
            <v>501754.1</v>
          </cell>
          <cell r="B611" t="str">
            <v xml:space="preserve">Acc. acero negro SCH 80  A53 D= 1-1/4 " </v>
          </cell>
          <cell r="C611" t="str">
            <v>u</v>
          </cell>
          <cell r="D611">
            <v>8</v>
          </cell>
          <cell r="F611">
            <v>8.8000000000000007</v>
          </cell>
        </row>
        <row r="612">
          <cell r="A612" t="str">
            <v>501756.1</v>
          </cell>
          <cell r="B612" t="str">
            <v xml:space="preserve">Acc. acero negro SCH 80  A53 D= 1-1/2 " </v>
          </cell>
          <cell r="C612" t="str">
            <v>u</v>
          </cell>
          <cell r="D612">
            <v>10</v>
          </cell>
          <cell r="F612">
            <v>11</v>
          </cell>
        </row>
        <row r="613">
          <cell r="A613" t="str">
            <v>501758.1</v>
          </cell>
          <cell r="B613" t="str">
            <v xml:space="preserve">Acc. acero negro SCH 80  A53 D= 2 " </v>
          </cell>
          <cell r="C613" t="str">
            <v>u</v>
          </cell>
          <cell r="D613">
            <v>10</v>
          </cell>
          <cell r="F613">
            <v>11</v>
          </cell>
        </row>
        <row r="614">
          <cell r="A614" t="str">
            <v>501760.1</v>
          </cell>
          <cell r="B614" t="str">
            <v xml:space="preserve">Acc. acero negro SCH 80  A53 D= 2-1/2 " </v>
          </cell>
          <cell r="C614" t="str">
            <v>u</v>
          </cell>
          <cell r="D614">
            <v>12</v>
          </cell>
          <cell r="F614">
            <v>13.2</v>
          </cell>
        </row>
        <row r="615">
          <cell r="A615" t="str">
            <v>501762.1</v>
          </cell>
          <cell r="B615" t="str">
            <v xml:space="preserve">Acc. acero negro SCH 80  A53 D= 3 " </v>
          </cell>
          <cell r="C615" t="str">
            <v>u</v>
          </cell>
          <cell r="D615">
            <v>15</v>
          </cell>
          <cell r="F615">
            <v>16.5</v>
          </cell>
        </row>
        <row r="616">
          <cell r="A616" t="str">
            <v>501764.1</v>
          </cell>
          <cell r="B616" t="str">
            <v xml:space="preserve">Acc. acero negro SCH 80  A53 D= 4 " </v>
          </cell>
          <cell r="C616" t="str">
            <v>u</v>
          </cell>
          <cell r="D616">
            <v>15</v>
          </cell>
          <cell r="F616">
            <v>16.5</v>
          </cell>
        </row>
        <row r="617">
          <cell r="A617" t="str">
            <v>501766.1</v>
          </cell>
          <cell r="B617" t="str">
            <v xml:space="preserve">Acc. acero negro SCH 80  A53 D= 6 " </v>
          </cell>
          <cell r="C617" t="str">
            <v>u</v>
          </cell>
          <cell r="D617">
            <v>25</v>
          </cell>
          <cell r="F617">
            <v>27.5</v>
          </cell>
        </row>
        <row r="618">
          <cell r="A618" t="str">
            <v>501768.1</v>
          </cell>
          <cell r="B618" t="str">
            <v xml:space="preserve">Acc. acero negro SCH 80  A53 D= 8 " </v>
          </cell>
          <cell r="C618" t="str">
            <v>u</v>
          </cell>
          <cell r="D618">
            <v>33</v>
          </cell>
          <cell r="F618">
            <v>36.299999999999997</v>
          </cell>
        </row>
        <row r="619">
          <cell r="A619" t="str">
            <v>501770.1</v>
          </cell>
          <cell r="B619" t="str">
            <v xml:space="preserve">Acc. acero negro SCH 80  A53 D= 10 " </v>
          </cell>
          <cell r="C619" t="str">
            <v>u</v>
          </cell>
          <cell r="D619">
            <v>40</v>
          </cell>
          <cell r="F619">
            <v>44</v>
          </cell>
        </row>
        <row r="621">
          <cell r="B621" t="str">
            <v>Tuberia de acero inoxidable</v>
          </cell>
          <cell r="C621" t="str">
            <v>Fator</v>
          </cell>
          <cell r="F621">
            <v>1.3</v>
          </cell>
        </row>
        <row r="623">
          <cell r="A623" t="str">
            <v>5017000.3</v>
          </cell>
          <cell r="B623" t="str">
            <v xml:space="preserve">Tubería de acero inoxidable SCH 10 D= 1/2 " </v>
          </cell>
          <cell r="C623" t="str">
            <v>m</v>
          </cell>
          <cell r="D623">
            <v>4.4000000000000004</v>
          </cell>
          <cell r="F623">
            <v>5.7200000000000006</v>
          </cell>
        </row>
        <row r="624">
          <cell r="A624" t="str">
            <v>5017002.3</v>
          </cell>
          <cell r="B624" t="str">
            <v xml:space="preserve">Tubería de aceroinoxidable SCH 10  D= 1 " </v>
          </cell>
          <cell r="C624" t="str">
            <v>m</v>
          </cell>
          <cell r="D624">
            <v>11.49</v>
          </cell>
          <cell r="F624">
            <v>14.937000000000001</v>
          </cell>
        </row>
        <row r="625">
          <cell r="A625" t="str">
            <v>5017004.3</v>
          </cell>
          <cell r="B625" t="str">
            <v xml:space="preserve">Tubería de acero inoxidable SCH 10 D= 1-1/4 " </v>
          </cell>
          <cell r="C625" t="str">
            <v>m</v>
          </cell>
          <cell r="F625">
            <v>0</v>
          </cell>
        </row>
        <row r="626">
          <cell r="A626" t="str">
            <v>5017006.3</v>
          </cell>
          <cell r="B626" t="str">
            <v xml:space="preserve">Tubería de acero inoxidable SCH 10 D= 1-1/2 " </v>
          </cell>
          <cell r="C626" t="str">
            <v>m</v>
          </cell>
          <cell r="D626">
            <v>17.07</v>
          </cell>
          <cell r="F626">
            <v>22.191000000000003</v>
          </cell>
        </row>
        <row r="627">
          <cell r="A627" t="str">
            <v>5017008.3</v>
          </cell>
          <cell r="B627" t="str">
            <v xml:space="preserve">Tubería de acero inoxidable SCH 10 D= 2 " </v>
          </cell>
          <cell r="C627" t="str">
            <v>m</v>
          </cell>
          <cell r="D627">
            <v>21.6</v>
          </cell>
          <cell r="F627">
            <v>28.080000000000002</v>
          </cell>
        </row>
        <row r="628">
          <cell r="A628" t="str">
            <v>5017100.3</v>
          </cell>
          <cell r="B628" t="str">
            <v xml:space="preserve">Tubería de acero inoxidable SCH 10 D= 2-1/2 " </v>
          </cell>
          <cell r="C628" t="str">
            <v>m</v>
          </cell>
          <cell r="D628">
            <v>28.56</v>
          </cell>
          <cell r="F628">
            <v>37.128</v>
          </cell>
        </row>
        <row r="629">
          <cell r="A629" t="str">
            <v>5017102.3</v>
          </cell>
          <cell r="B629" t="str">
            <v xml:space="preserve">Tubería de acero inoxidable SCH 10 D= 3 " </v>
          </cell>
          <cell r="C629" t="str">
            <v>m</v>
          </cell>
          <cell r="D629">
            <v>35.47</v>
          </cell>
          <cell r="F629">
            <v>46.110999999999997</v>
          </cell>
        </row>
        <row r="630">
          <cell r="A630" t="str">
            <v>5017104.3</v>
          </cell>
          <cell r="B630" t="str">
            <v xml:space="preserve">Tubería de cobretipo L D= 4 " </v>
          </cell>
          <cell r="C630" t="str">
            <v>m</v>
          </cell>
          <cell r="D630">
            <v>45.96</v>
          </cell>
          <cell r="F630">
            <v>59.748000000000005</v>
          </cell>
        </row>
        <row r="631">
          <cell r="A631" t="str">
            <v>5017106.3</v>
          </cell>
          <cell r="B631" t="str">
            <v xml:space="preserve">Tubería de cobre tipo L D= 6 " </v>
          </cell>
          <cell r="C631" t="str">
            <v>m</v>
          </cell>
          <cell r="D631">
            <v>75.94</v>
          </cell>
          <cell r="F631">
            <v>98.721999999999994</v>
          </cell>
        </row>
        <row r="632">
          <cell r="A632" t="str">
            <v>5017107.3</v>
          </cell>
          <cell r="B632" t="str">
            <v xml:space="preserve">Tubería de cobre tipo L D= 8 " </v>
          </cell>
          <cell r="C632" t="str">
            <v>m</v>
          </cell>
          <cell r="D632">
            <v>90</v>
          </cell>
          <cell r="F632">
            <v>117</v>
          </cell>
        </row>
        <row r="633">
          <cell r="A633" t="str">
            <v>5017108.3</v>
          </cell>
          <cell r="B633" t="str">
            <v xml:space="preserve">Tubería de acero inoxidable SCH 10 D= 8 " </v>
          </cell>
          <cell r="C633" t="str">
            <v>m</v>
          </cell>
          <cell r="D633">
            <v>109.67</v>
          </cell>
          <cell r="F633">
            <v>142.571</v>
          </cell>
        </row>
        <row r="634">
          <cell r="A634" t="str">
            <v>5017200.3</v>
          </cell>
          <cell r="B634" t="str">
            <v xml:space="preserve">Tubería de acero inoxidable SCH 10 D= 10 " </v>
          </cell>
          <cell r="C634" t="str">
            <v>m</v>
          </cell>
          <cell r="F634">
            <v>0</v>
          </cell>
        </row>
        <row r="637">
          <cell r="A637" t="str">
            <v>5017500.3</v>
          </cell>
          <cell r="B637" t="str">
            <v xml:space="preserve">Acc. acero inoxidable SCH 10 D= 1/2 " </v>
          </cell>
          <cell r="C637" t="str">
            <v>u</v>
          </cell>
          <cell r="D637">
            <v>15</v>
          </cell>
          <cell r="F637">
            <v>16.5</v>
          </cell>
        </row>
        <row r="638">
          <cell r="A638" t="str">
            <v>5017502.3</v>
          </cell>
          <cell r="B638" t="str">
            <v xml:space="preserve">Acc. acero inoxidable SCH 10 D= 1 " </v>
          </cell>
          <cell r="C638" t="str">
            <v>u</v>
          </cell>
          <cell r="D638">
            <v>36</v>
          </cell>
          <cell r="F638">
            <v>39.6</v>
          </cell>
        </row>
        <row r="639">
          <cell r="A639" t="str">
            <v>5017504.3</v>
          </cell>
          <cell r="B639" t="str">
            <v xml:space="preserve">Acc. acero inoxidable SCH 10 D= 1-1/4 " </v>
          </cell>
          <cell r="C639" t="str">
            <v>u</v>
          </cell>
          <cell r="D639">
            <v>36</v>
          </cell>
          <cell r="F639">
            <v>39.6</v>
          </cell>
        </row>
        <row r="640">
          <cell r="A640" t="str">
            <v>5017506.3</v>
          </cell>
          <cell r="B640" t="str">
            <v xml:space="preserve">Acc. acero inoxidable SCH 10 D= 1-1/2 " </v>
          </cell>
          <cell r="C640" t="str">
            <v>u</v>
          </cell>
          <cell r="D640">
            <v>48</v>
          </cell>
          <cell r="F640">
            <v>52.8</v>
          </cell>
        </row>
        <row r="641">
          <cell r="A641" t="str">
            <v>5017058.3</v>
          </cell>
          <cell r="B641" t="str">
            <v xml:space="preserve">Acc. acero inoxidable SCH 10 D= 2 " </v>
          </cell>
          <cell r="C641" t="str">
            <v>u</v>
          </cell>
          <cell r="D641">
            <v>48</v>
          </cell>
          <cell r="F641">
            <v>52.8</v>
          </cell>
        </row>
        <row r="642">
          <cell r="A642" t="str">
            <v>5017600.3</v>
          </cell>
          <cell r="B642" t="str">
            <v xml:space="preserve">Acc. acero inoxidable SCH 10 D= 2-1/2 " </v>
          </cell>
          <cell r="C642" t="str">
            <v>u</v>
          </cell>
          <cell r="D642">
            <v>48</v>
          </cell>
          <cell r="F642">
            <v>52.8</v>
          </cell>
        </row>
        <row r="643">
          <cell r="A643" t="str">
            <v>5017602.3</v>
          </cell>
          <cell r="B643" t="str">
            <v xml:space="preserve">Acc. acero inoxidable SCH 10 D= 3 " </v>
          </cell>
          <cell r="C643" t="str">
            <v>u</v>
          </cell>
          <cell r="D643">
            <v>54</v>
          </cell>
          <cell r="F643">
            <v>59.4</v>
          </cell>
        </row>
        <row r="644">
          <cell r="A644" t="str">
            <v>5017604.3</v>
          </cell>
          <cell r="B644" t="str">
            <v xml:space="preserve">Acc. cobre D= 4 " </v>
          </cell>
          <cell r="C644" t="str">
            <v>u</v>
          </cell>
          <cell r="D644">
            <v>60</v>
          </cell>
          <cell r="F644">
            <v>66</v>
          </cell>
        </row>
        <row r="645">
          <cell r="A645" t="str">
            <v>5017606.3</v>
          </cell>
          <cell r="B645" t="str">
            <v xml:space="preserve">Acc. cobre D= 6 " </v>
          </cell>
          <cell r="C645" t="str">
            <v>u</v>
          </cell>
          <cell r="D645">
            <v>90</v>
          </cell>
          <cell r="F645">
            <v>99</v>
          </cell>
        </row>
        <row r="646">
          <cell r="A646" t="str">
            <v>5017607.3</v>
          </cell>
          <cell r="B646" t="str">
            <v xml:space="preserve">Acc. cobre D= 8 " </v>
          </cell>
          <cell r="C646" t="str">
            <v>u</v>
          </cell>
          <cell r="D646">
            <v>90</v>
          </cell>
          <cell r="F646">
            <v>99</v>
          </cell>
        </row>
        <row r="647">
          <cell r="A647" t="str">
            <v>5017608.3</v>
          </cell>
          <cell r="B647" t="str">
            <v xml:space="preserve">Acc. Acero inoxidable SCH 10 D= 8 " </v>
          </cell>
          <cell r="C647" t="str">
            <v>u</v>
          </cell>
          <cell r="D647">
            <v>90</v>
          </cell>
          <cell r="F647">
            <v>99</v>
          </cell>
        </row>
        <row r="648">
          <cell r="A648" t="str">
            <v>5017700.3</v>
          </cell>
          <cell r="B648" t="str">
            <v xml:space="preserve">Acc. acero inoxidable SCH 10 D= 10 " </v>
          </cell>
          <cell r="C648" t="str">
            <v>u</v>
          </cell>
          <cell r="D648">
            <v>90</v>
          </cell>
          <cell r="F648">
            <v>99</v>
          </cell>
        </row>
        <row r="650">
          <cell r="A650">
            <v>5017702</v>
          </cell>
          <cell r="B650" t="str">
            <v xml:space="preserve">Varios </v>
          </cell>
          <cell r="C650" t="str">
            <v>glb</v>
          </cell>
          <cell r="D650">
            <v>60</v>
          </cell>
          <cell r="F650">
            <v>66</v>
          </cell>
        </row>
        <row r="652">
          <cell r="A652">
            <v>5017000</v>
          </cell>
          <cell r="B652" t="str">
            <v xml:space="preserve">Tubería de acero inoxidable SCH 40 D= 1/2 " </v>
          </cell>
          <cell r="C652" t="str">
            <v>m</v>
          </cell>
          <cell r="D652">
            <v>5.46</v>
          </cell>
          <cell r="F652">
            <v>7.0979999999999999</v>
          </cell>
        </row>
        <row r="653">
          <cell r="A653">
            <v>5017002</v>
          </cell>
          <cell r="B653" t="str">
            <v xml:space="preserve">Tubería de aceroinoxidable SCH 40  D= 1 " </v>
          </cell>
          <cell r="C653" t="str">
            <v>m</v>
          </cell>
          <cell r="D653">
            <v>13.66</v>
          </cell>
          <cell r="F653">
            <v>17.757999999999999</v>
          </cell>
        </row>
        <row r="654">
          <cell r="A654">
            <v>5017004</v>
          </cell>
          <cell r="B654" t="str">
            <v xml:space="preserve">Tubería de acero inoxidable SCH 40 D= 1-1/4 " </v>
          </cell>
          <cell r="C654" t="str">
            <v>m</v>
          </cell>
          <cell r="D654">
            <v>17</v>
          </cell>
          <cell r="F654">
            <v>22.1</v>
          </cell>
        </row>
        <row r="655">
          <cell r="A655">
            <v>5017006</v>
          </cell>
          <cell r="B655" t="str">
            <v xml:space="preserve">Tubería de acero inoxidable SCH 40 D= 1-1/2 " </v>
          </cell>
          <cell r="C655" t="str">
            <v>m</v>
          </cell>
          <cell r="D655">
            <v>22.1</v>
          </cell>
          <cell r="F655">
            <v>28.730000000000004</v>
          </cell>
        </row>
        <row r="656">
          <cell r="A656">
            <v>5017008</v>
          </cell>
          <cell r="B656" t="str">
            <v xml:space="preserve">Tubería de acero inoxidable SCH 40 D= 2 " </v>
          </cell>
          <cell r="C656" t="str">
            <v>m</v>
          </cell>
          <cell r="D656">
            <v>29.72</v>
          </cell>
          <cell r="F656">
            <v>38.636000000000003</v>
          </cell>
        </row>
        <row r="657">
          <cell r="A657">
            <v>5017100</v>
          </cell>
          <cell r="B657" t="str">
            <v xml:space="preserve">Tubería de acero inoxidable SCH 40 D= 2-1/2 " </v>
          </cell>
          <cell r="C657" t="str">
            <v>m</v>
          </cell>
          <cell r="D657">
            <v>45</v>
          </cell>
          <cell r="F657">
            <v>58.5</v>
          </cell>
        </row>
        <row r="658">
          <cell r="A658">
            <v>5017102</v>
          </cell>
          <cell r="B658" t="str">
            <v xml:space="preserve">Tubería de acero inoxidable SCH 40 D= 3 " </v>
          </cell>
          <cell r="C658" t="str">
            <v>m</v>
          </cell>
          <cell r="D658">
            <v>61.68</v>
          </cell>
          <cell r="F658">
            <v>80.183999999999997</v>
          </cell>
        </row>
        <row r="659">
          <cell r="A659">
            <v>5017104</v>
          </cell>
          <cell r="B659" t="str">
            <v xml:space="preserve">Tubería de acero inoxidable SCH 40 D= 4 " </v>
          </cell>
          <cell r="C659" t="str">
            <v>m</v>
          </cell>
          <cell r="D659">
            <v>87.81</v>
          </cell>
          <cell r="F659">
            <v>114.15300000000001</v>
          </cell>
        </row>
        <row r="660">
          <cell r="A660">
            <v>5017106</v>
          </cell>
          <cell r="B660" t="str">
            <v xml:space="preserve">Tubería de acero inoxidable SCH 40 D= 6 " </v>
          </cell>
          <cell r="C660" t="str">
            <v>m</v>
          </cell>
          <cell r="D660">
            <v>154.37</v>
          </cell>
          <cell r="F660">
            <v>200.68100000000001</v>
          </cell>
        </row>
        <row r="661">
          <cell r="A661">
            <v>5017108</v>
          </cell>
          <cell r="B661" t="str">
            <v xml:space="preserve">Tubería de acero inoxidable SCH 40 D= 8 " </v>
          </cell>
          <cell r="C661" t="str">
            <v>m</v>
          </cell>
          <cell r="D661">
            <v>232.4</v>
          </cell>
          <cell r="F661">
            <v>302.12</v>
          </cell>
        </row>
        <row r="662">
          <cell r="A662">
            <v>5017200</v>
          </cell>
          <cell r="B662" t="str">
            <v xml:space="preserve">Tubería de acero inoxidable SCH 40 D= 10 " </v>
          </cell>
          <cell r="C662" t="str">
            <v>m</v>
          </cell>
          <cell r="D662">
            <v>320</v>
          </cell>
          <cell r="F662">
            <v>416</v>
          </cell>
        </row>
        <row r="665">
          <cell r="A665">
            <v>5017500</v>
          </cell>
          <cell r="B665" t="str">
            <v xml:space="preserve">Acc. acero inoxidable SCH 40 D= 1/2 " </v>
          </cell>
          <cell r="C665" t="str">
            <v>u</v>
          </cell>
          <cell r="D665">
            <v>15</v>
          </cell>
          <cell r="F665">
            <v>16.5</v>
          </cell>
        </row>
        <row r="666">
          <cell r="A666">
            <v>5017502</v>
          </cell>
          <cell r="B666" t="str">
            <v xml:space="preserve">Acc. acero inoxidable SCH 40 D= 1 " </v>
          </cell>
          <cell r="C666" t="str">
            <v>u</v>
          </cell>
          <cell r="D666">
            <v>36</v>
          </cell>
          <cell r="F666">
            <v>39.6</v>
          </cell>
        </row>
        <row r="667">
          <cell r="A667">
            <v>5017504</v>
          </cell>
          <cell r="B667" t="str">
            <v xml:space="preserve">Acc. acero inoxidable SCH 40 D= 1-1/4 " </v>
          </cell>
          <cell r="C667" t="str">
            <v>u</v>
          </cell>
          <cell r="D667">
            <v>36</v>
          </cell>
          <cell r="F667">
            <v>39.6</v>
          </cell>
        </row>
        <row r="668">
          <cell r="A668">
            <v>5017506</v>
          </cell>
          <cell r="B668" t="str">
            <v xml:space="preserve">Acc. acero inoxidable SCH 40 D= 1-1/2 " </v>
          </cell>
          <cell r="C668" t="str">
            <v>u</v>
          </cell>
          <cell r="D668">
            <v>48</v>
          </cell>
          <cell r="F668">
            <v>52.8</v>
          </cell>
        </row>
        <row r="669">
          <cell r="A669">
            <v>5017058</v>
          </cell>
          <cell r="B669" t="str">
            <v xml:space="preserve">Acc. acero inoxidable SCH 40 D= 2 " </v>
          </cell>
          <cell r="C669" t="str">
            <v>u</v>
          </cell>
          <cell r="D669">
            <v>48</v>
          </cell>
          <cell r="F669">
            <v>52.8</v>
          </cell>
        </row>
        <row r="670">
          <cell r="A670">
            <v>5017600</v>
          </cell>
          <cell r="B670" t="str">
            <v xml:space="preserve">Acc. acero inoxidable SCH 40 D= 2-1/2 " </v>
          </cell>
          <cell r="C670" t="str">
            <v>u</v>
          </cell>
          <cell r="D670">
            <v>48</v>
          </cell>
          <cell r="F670">
            <v>52.8</v>
          </cell>
        </row>
        <row r="671">
          <cell r="A671">
            <v>5017602</v>
          </cell>
          <cell r="B671" t="str">
            <v xml:space="preserve">Acc. acero inoxidable SCH 40 D= 3 " </v>
          </cell>
          <cell r="C671" t="str">
            <v>u</v>
          </cell>
          <cell r="D671">
            <v>60</v>
          </cell>
          <cell r="F671">
            <v>66</v>
          </cell>
        </row>
        <row r="672">
          <cell r="A672">
            <v>5017604</v>
          </cell>
          <cell r="B672" t="str">
            <v xml:space="preserve">Acc. acero inoxidable SCH 40 D= 4 " </v>
          </cell>
          <cell r="C672" t="str">
            <v>u</v>
          </cell>
          <cell r="D672">
            <v>60</v>
          </cell>
          <cell r="F672">
            <v>66</v>
          </cell>
        </row>
        <row r="673">
          <cell r="A673">
            <v>5017606</v>
          </cell>
          <cell r="B673" t="str">
            <v xml:space="preserve">Acc. acero inoxidable SCH 40 D= 6 " </v>
          </cell>
          <cell r="C673" t="str">
            <v>u</v>
          </cell>
          <cell r="D673">
            <v>90</v>
          </cell>
          <cell r="F673">
            <v>99</v>
          </cell>
        </row>
        <row r="674">
          <cell r="A674">
            <v>5017608</v>
          </cell>
          <cell r="B674" t="str">
            <v xml:space="preserve">Acc. Acero inoxidable SCH 40 D= 8 " </v>
          </cell>
          <cell r="C674" t="str">
            <v>u</v>
          </cell>
          <cell r="D674">
            <v>90</v>
          </cell>
          <cell r="F674">
            <v>99</v>
          </cell>
        </row>
        <row r="675">
          <cell r="A675">
            <v>5017700</v>
          </cell>
          <cell r="B675" t="str">
            <v xml:space="preserve">Acc. acero inoxidable SCH 40 D= 10 " </v>
          </cell>
          <cell r="C675" t="str">
            <v>u</v>
          </cell>
          <cell r="D675">
            <v>90</v>
          </cell>
          <cell r="F675">
            <v>99</v>
          </cell>
        </row>
        <row r="677">
          <cell r="A677">
            <v>5017702</v>
          </cell>
          <cell r="B677" t="str">
            <v xml:space="preserve">Varios </v>
          </cell>
          <cell r="C677" t="str">
            <v>glb</v>
          </cell>
          <cell r="D677">
            <v>60</v>
          </cell>
          <cell r="F677">
            <v>66</v>
          </cell>
        </row>
        <row r="679">
          <cell r="C679" t="str">
            <v>Fator</v>
          </cell>
          <cell r="F679">
            <v>1.3</v>
          </cell>
        </row>
        <row r="681">
          <cell r="A681" t="str">
            <v>5017000.1</v>
          </cell>
          <cell r="B681" t="str">
            <v xml:space="preserve">Tubería de acero inoxidable SCH 80 D= 1/2 " </v>
          </cell>
          <cell r="C681" t="str">
            <v>m</v>
          </cell>
          <cell r="D681">
            <v>6.93</v>
          </cell>
          <cell r="F681">
            <v>9.0090000000000003</v>
          </cell>
        </row>
        <row r="682">
          <cell r="A682" t="str">
            <v>5017002.1</v>
          </cell>
          <cell r="B682" t="str">
            <v xml:space="preserve">Tubería de acero inoxidable SCH 80 D= 1 " </v>
          </cell>
          <cell r="C682" t="str">
            <v>m</v>
          </cell>
          <cell r="D682">
            <v>17.68</v>
          </cell>
          <cell r="F682">
            <v>22.984000000000002</v>
          </cell>
        </row>
        <row r="683">
          <cell r="A683" t="str">
            <v>5017004.1</v>
          </cell>
          <cell r="B683" t="str">
            <v xml:space="preserve">Tubería de acero inoxidable SCH 80 D= 1-1/4 " </v>
          </cell>
          <cell r="C683" t="str">
            <v>m</v>
          </cell>
          <cell r="D683">
            <v>23</v>
          </cell>
          <cell r="F683">
            <v>29.900000000000002</v>
          </cell>
        </row>
        <row r="684">
          <cell r="A684" t="str">
            <v>5017006.1</v>
          </cell>
          <cell r="B684" t="str">
            <v xml:space="preserve">Tubería de acero inoxidable SCH 80 D= 1-1/2 " </v>
          </cell>
          <cell r="C684" t="str">
            <v>m</v>
          </cell>
          <cell r="D684">
            <v>29.55</v>
          </cell>
          <cell r="F684">
            <v>38.414999999999999</v>
          </cell>
        </row>
        <row r="685">
          <cell r="A685" t="str">
            <v>5017008.1</v>
          </cell>
          <cell r="B685" t="str">
            <v xml:space="preserve">Tubería de acero inoxidable SCH 80 D= 2 " </v>
          </cell>
          <cell r="C685" t="str">
            <v>m</v>
          </cell>
          <cell r="D685">
            <v>40.89</v>
          </cell>
          <cell r="F685">
            <v>53.157000000000004</v>
          </cell>
        </row>
        <row r="686">
          <cell r="A686" t="str">
            <v>5017100.1</v>
          </cell>
          <cell r="B686" t="str">
            <v xml:space="preserve">Tubería de acero inoxidable SCH 80 D= 2-1/2 " </v>
          </cell>
          <cell r="C686" t="str">
            <v>m</v>
          </cell>
          <cell r="D686">
            <v>65</v>
          </cell>
          <cell r="F686">
            <v>84.5</v>
          </cell>
        </row>
        <row r="687">
          <cell r="A687" t="str">
            <v>5017102.1</v>
          </cell>
          <cell r="B687" t="str">
            <v xml:space="preserve">Tubería de acero inoxidable SCH 80 D= 3 " </v>
          </cell>
          <cell r="C687" t="str">
            <v>m</v>
          </cell>
          <cell r="D687">
            <v>81.56</v>
          </cell>
          <cell r="F687">
            <v>106.02800000000001</v>
          </cell>
        </row>
        <row r="688">
          <cell r="A688" t="str">
            <v>5017104.1</v>
          </cell>
          <cell r="B688" t="str">
            <v xml:space="preserve">Tubería de acero inoxidable SCH 80 D= 4 " </v>
          </cell>
          <cell r="C688" t="str">
            <v>m</v>
          </cell>
          <cell r="D688">
            <v>119.2</v>
          </cell>
          <cell r="F688">
            <v>154.96</v>
          </cell>
        </row>
        <row r="689">
          <cell r="A689" t="str">
            <v>5017106.1</v>
          </cell>
          <cell r="B689" t="str">
            <v xml:space="preserve">Tubería de acero inoxidable SCH 80 D= 6 " </v>
          </cell>
          <cell r="C689" t="str">
            <v>m</v>
          </cell>
          <cell r="D689">
            <v>227.25</v>
          </cell>
          <cell r="F689">
            <v>295.42500000000001</v>
          </cell>
        </row>
        <row r="690">
          <cell r="A690" t="str">
            <v>5017108.1</v>
          </cell>
          <cell r="B690" t="str">
            <v xml:space="preserve">Tubería de acero inoxidable SCH 80 D= 8 " </v>
          </cell>
          <cell r="C690" t="str">
            <v>m</v>
          </cell>
          <cell r="D690">
            <v>350.5</v>
          </cell>
          <cell r="F690">
            <v>455.65000000000003</v>
          </cell>
        </row>
        <row r="691">
          <cell r="A691" t="str">
            <v>5017200.1</v>
          </cell>
          <cell r="B691" t="str">
            <v xml:space="preserve">Tubería de acero inoxidable SCH 80 D= 10 " </v>
          </cell>
          <cell r="C691" t="str">
            <v>m</v>
          </cell>
          <cell r="D691">
            <v>485</v>
          </cell>
          <cell r="F691">
            <v>630.5</v>
          </cell>
        </row>
        <row r="694">
          <cell r="A694" t="str">
            <v>5017500.1</v>
          </cell>
          <cell r="B694" t="str">
            <v xml:space="preserve">Acc. acero inoxidable SCH 80 D= 1/2 " </v>
          </cell>
          <cell r="C694" t="str">
            <v>u</v>
          </cell>
          <cell r="D694">
            <v>30</v>
          </cell>
          <cell r="F694">
            <v>33</v>
          </cell>
        </row>
        <row r="695">
          <cell r="A695" t="str">
            <v>5017502.1</v>
          </cell>
          <cell r="B695" t="str">
            <v xml:space="preserve">Acc. acero inoxidable SCH 80 D= 1 " </v>
          </cell>
          <cell r="C695" t="str">
            <v>u</v>
          </cell>
          <cell r="D695">
            <v>48</v>
          </cell>
          <cell r="F695">
            <v>52.8</v>
          </cell>
        </row>
        <row r="696">
          <cell r="A696" t="str">
            <v>5017504.1</v>
          </cell>
          <cell r="B696" t="str">
            <v xml:space="preserve">Acc. acero inoxidable SCH 80 D= 1-1/4 " </v>
          </cell>
          <cell r="C696" t="str">
            <v>u</v>
          </cell>
          <cell r="D696">
            <v>48</v>
          </cell>
          <cell r="F696">
            <v>52.8</v>
          </cell>
        </row>
        <row r="697">
          <cell r="A697" t="str">
            <v>5017506.1</v>
          </cell>
          <cell r="B697" t="str">
            <v xml:space="preserve">Acc. acero inoxidable SCH 80 D= 1-1/2 " </v>
          </cell>
          <cell r="C697" t="str">
            <v>u</v>
          </cell>
          <cell r="D697">
            <v>60</v>
          </cell>
          <cell r="F697">
            <v>66</v>
          </cell>
        </row>
        <row r="698">
          <cell r="A698" t="str">
            <v>5017508.1</v>
          </cell>
          <cell r="B698" t="str">
            <v xml:space="preserve">Acc. acero inoxidable SCH 80 D= 2 " </v>
          </cell>
          <cell r="C698" t="str">
            <v>u</v>
          </cell>
          <cell r="D698">
            <v>60</v>
          </cell>
          <cell r="F698">
            <v>66</v>
          </cell>
        </row>
        <row r="699">
          <cell r="A699" t="str">
            <v>5017600.1</v>
          </cell>
          <cell r="B699" t="str">
            <v xml:space="preserve">Acc. acero inoxidable SCH 80 D= 2-1/2 " </v>
          </cell>
          <cell r="C699" t="str">
            <v>u</v>
          </cell>
          <cell r="D699">
            <v>72</v>
          </cell>
          <cell r="F699">
            <v>79.2</v>
          </cell>
        </row>
        <row r="700">
          <cell r="A700" t="str">
            <v>5017602.1</v>
          </cell>
          <cell r="B700" t="str">
            <v xml:space="preserve">Acc. acero inoxidable SCH 80 D= 3 " </v>
          </cell>
          <cell r="C700" t="str">
            <v>u</v>
          </cell>
          <cell r="D700">
            <v>90</v>
          </cell>
          <cell r="F700">
            <v>99</v>
          </cell>
        </row>
        <row r="701">
          <cell r="A701" t="str">
            <v>5017604.1</v>
          </cell>
          <cell r="B701" t="str">
            <v xml:space="preserve">Acc. acero inoxidable SCH 80 D= 4 " </v>
          </cell>
          <cell r="C701" t="str">
            <v>u</v>
          </cell>
          <cell r="D701">
            <v>90</v>
          </cell>
          <cell r="F701">
            <v>99</v>
          </cell>
        </row>
        <row r="702">
          <cell r="A702" t="str">
            <v>5017606.1</v>
          </cell>
          <cell r="B702" t="str">
            <v xml:space="preserve">Acc. acero inoxidable SCH 80 D= 6 " </v>
          </cell>
          <cell r="C702" t="str">
            <v>u</v>
          </cell>
          <cell r="D702">
            <v>150</v>
          </cell>
          <cell r="F702">
            <v>165</v>
          </cell>
        </row>
        <row r="703">
          <cell r="A703" t="str">
            <v>5017608.1</v>
          </cell>
          <cell r="B703" t="str">
            <v xml:space="preserve">Acc. acero inoxidable SCH 80 D= 8 " </v>
          </cell>
          <cell r="C703" t="str">
            <v>u</v>
          </cell>
          <cell r="D703">
            <v>198</v>
          </cell>
          <cell r="F703">
            <v>217.8</v>
          </cell>
        </row>
        <row r="704">
          <cell r="A704" t="str">
            <v>5017700.1</v>
          </cell>
          <cell r="B704" t="str">
            <v xml:space="preserve">Acc. acero inoxidable SCH 80 D= 10 " </v>
          </cell>
          <cell r="C704" t="str">
            <v>u</v>
          </cell>
          <cell r="D704">
            <v>240</v>
          </cell>
          <cell r="F704">
            <v>264</v>
          </cell>
        </row>
        <row r="706">
          <cell r="B706" t="str">
            <v>Tuberia de acero inoxidable grado sanitario</v>
          </cell>
          <cell r="C706" t="str">
            <v>Fator</v>
          </cell>
          <cell r="F706">
            <v>1.3</v>
          </cell>
        </row>
        <row r="708">
          <cell r="A708" t="str">
            <v>5017000.2</v>
          </cell>
          <cell r="B708" t="str">
            <v xml:space="preserve">Tubería de acero inoxidable grado sanitario D= 1/2 " </v>
          </cell>
          <cell r="C708" t="str">
            <v>m</v>
          </cell>
          <cell r="D708">
            <v>3.84</v>
          </cell>
          <cell r="F708">
            <v>4.992</v>
          </cell>
        </row>
        <row r="709">
          <cell r="A709" t="str">
            <v>5017002.2</v>
          </cell>
          <cell r="B709" t="str">
            <v xml:space="preserve">Tubería de aceroinoxidable  grado sanitario D= 1 " </v>
          </cell>
          <cell r="C709" t="str">
            <v>m</v>
          </cell>
          <cell r="D709">
            <v>7.69</v>
          </cell>
          <cell r="F709">
            <v>9.9970000000000017</v>
          </cell>
        </row>
        <row r="710">
          <cell r="A710" t="str">
            <v>5017004.2</v>
          </cell>
          <cell r="B710" t="str">
            <v xml:space="preserve">Tubería de acero inoxidable  grado sanitario D= 1-1/4 " </v>
          </cell>
          <cell r="C710" t="str">
            <v>m</v>
          </cell>
          <cell r="D710">
            <v>9.61</v>
          </cell>
          <cell r="F710">
            <v>12.493</v>
          </cell>
        </row>
        <row r="711">
          <cell r="A711" t="str">
            <v>5017006.2</v>
          </cell>
          <cell r="B711" t="str">
            <v xml:space="preserve">Tubería de acero inoxidable  grado sanitario D= 1-1/2 " </v>
          </cell>
          <cell r="C711" t="str">
            <v>m</v>
          </cell>
          <cell r="D711">
            <v>11.53</v>
          </cell>
          <cell r="F711">
            <v>14.988999999999999</v>
          </cell>
        </row>
        <row r="712">
          <cell r="A712" t="str">
            <v>5017008.2</v>
          </cell>
          <cell r="B712" t="str">
            <v xml:space="preserve">Tubería de acero inoxidable  grado sanitario D= 2 " </v>
          </cell>
          <cell r="C712" t="str">
            <v>m</v>
          </cell>
          <cell r="D712">
            <v>15.38</v>
          </cell>
          <cell r="F712">
            <v>19.994000000000003</v>
          </cell>
        </row>
        <row r="713">
          <cell r="A713" t="str">
            <v>5017100.2</v>
          </cell>
          <cell r="B713" t="str">
            <v xml:space="preserve">Tubería de acero inoxidable  grado sanitario D= 2-1/2 " </v>
          </cell>
          <cell r="C713" t="str">
            <v>m</v>
          </cell>
          <cell r="D713">
            <v>19.22</v>
          </cell>
          <cell r="F713">
            <v>24.986000000000001</v>
          </cell>
        </row>
        <row r="714">
          <cell r="A714" t="str">
            <v>5017102.2</v>
          </cell>
          <cell r="B714" t="str">
            <v xml:space="preserve">Tubería de acero inoxidable  grado sanitario D= 3 " </v>
          </cell>
          <cell r="C714" t="str">
            <v>m</v>
          </cell>
          <cell r="D714">
            <v>23.07</v>
          </cell>
          <cell r="F714">
            <v>29.991</v>
          </cell>
        </row>
        <row r="715">
          <cell r="A715" t="str">
            <v>5017104.2</v>
          </cell>
          <cell r="B715" t="str">
            <v xml:space="preserve">Tubería de acero inoxidable  grado sanitario D= 4 " </v>
          </cell>
          <cell r="C715" t="str">
            <v>m</v>
          </cell>
          <cell r="D715">
            <v>39.33</v>
          </cell>
          <cell r="F715">
            <v>51.128999999999998</v>
          </cell>
        </row>
        <row r="716">
          <cell r="A716" t="str">
            <v>5017106.2</v>
          </cell>
          <cell r="B716" t="str">
            <v xml:space="preserve">Tubería de acero inoxidable  grado sanitario D= 6 " </v>
          </cell>
          <cell r="C716" t="str">
            <v>m</v>
          </cell>
          <cell r="D716">
            <v>77.45</v>
          </cell>
          <cell r="F716">
            <v>100.685</v>
          </cell>
        </row>
        <row r="717">
          <cell r="A717" t="str">
            <v>5017108.2</v>
          </cell>
          <cell r="B717" t="str">
            <v xml:space="preserve">Tubería de acero inoxidable  grado sanitario D= 8 " </v>
          </cell>
          <cell r="C717" t="str">
            <v>m</v>
          </cell>
          <cell r="D717">
            <v>103.27</v>
          </cell>
          <cell r="F717">
            <v>134.251</v>
          </cell>
        </row>
        <row r="718">
          <cell r="A718" t="str">
            <v>5017200.2</v>
          </cell>
          <cell r="B718" t="str">
            <v xml:space="preserve">Tubería de acero inoxidable grado sanitario D= 10 " </v>
          </cell>
          <cell r="C718" t="str">
            <v>m</v>
          </cell>
          <cell r="D718">
            <v>163.1</v>
          </cell>
          <cell r="F718">
            <v>212.03</v>
          </cell>
        </row>
        <row r="721">
          <cell r="A721" t="str">
            <v>5017500.2</v>
          </cell>
          <cell r="B721" t="str">
            <v xml:space="preserve">Acc. acero inoxidable  grado sanitario D= 1/2 " </v>
          </cell>
          <cell r="C721" t="str">
            <v>u</v>
          </cell>
          <cell r="D721">
            <v>15</v>
          </cell>
          <cell r="F721">
            <v>16.5</v>
          </cell>
        </row>
        <row r="722">
          <cell r="A722" t="str">
            <v>5017502.2</v>
          </cell>
          <cell r="B722" t="str">
            <v xml:space="preserve">Acc. acero inoxidable  grado sanitario D= 1 " </v>
          </cell>
          <cell r="C722" t="str">
            <v>u</v>
          </cell>
          <cell r="D722">
            <v>36</v>
          </cell>
          <cell r="F722">
            <v>39.6</v>
          </cell>
        </row>
        <row r="723">
          <cell r="A723" t="str">
            <v>5017504.2</v>
          </cell>
          <cell r="B723" t="str">
            <v xml:space="preserve">Acc. acero inoxidable  grado sanitario D= 1-1/4 " </v>
          </cell>
          <cell r="C723" t="str">
            <v>u</v>
          </cell>
          <cell r="D723">
            <v>36</v>
          </cell>
          <cell r="F723">
            <v>39.6</v>
          </cell>
        </row>
        <row r="724">
          <cell r="A724" t="str">
            <v>5017506.2</v>
          </cell>
          <cell r="B724" t="str">
            <v xml:space="preserve">Acc. acero inoxidable  grado sanitario D= 1-1/2 " </v>
          </cell>
          <cell r="C724" t="str">
            <v>u</v>
          </cell>
          <cell r="D724">
            <v>48</v>
          </cell>
          <cell r="F724">
            <v>52.8</v>
          </cell>
        </row>
        <row r="725">
          <cell r="A725" t="str">
            <v>5017058.2</v>
          </cell>
          <cell r="B725" t="str">
            <v xml:space="preserve">Acc. acero inoxidable  grado sanitario D= 2 " </v>
          </cell>
          <cell r="C725" t="str">
            <v>u</v>
          </cell>
          <cell r="D725">
            <v>48</v>
          </cell>
          <cell r="F725">
            <v>52.8</v>
          </cell>
        </row>
        <row r="726">
          <cell r="A726" t="str">
            <v>5017600.2</v>
          </cell>
          <cell r="B726" t="str">
            <v xml:space="preserve">Acc. acero inoxidable  grado sanitario D= 2-1/2 " </v>
          </cell>
          <cell r="C726" t="str">
            <v>u</v>
          </cell>
          <cell r="D726">
            <v>48</v>
          </cell>
          <cell r="F726">
            <v>52.8</v>
          </cell>
        </row>
        <row r="727">
          <cell r="A727" t="str">
            <v>5017602.2</v>
          </cell>
          <cell r="B727" t="str">
            <v xml:space="preserve">Acc. acero inoxidable  grado sanitario D= 3 " </v>
          </cell>
          <cell r="C727" t="str">
            <v>u</v>
          </cell>
          <cell r="D727">
            <v>60</v>
          </cell>
          <cell r="F727">
            <v>66</v>
          </cell>
        </row>
        <row r="728">
          <cell r="A728" t="str">
            <v>5017604.2</v>
          </cell>
          <cell r="B728" t="str">
            <v xml:space="preserve">Acc. acero inoxidable  grado sanitario D= 4 " </v>
          </cell>
          <cell r="C728" t="str">
            <v>u</v>
          </cell>
          <cell r="D728">
            <v>60</v>
          </cell>
          <cell r="F728">
            <v>66</v>
          </cell>
        </row>
        <row r="729">
          <cell r="A729" t="str">
            <v>5017606.2</v>
          </cell>
          <cell r="B729" t="str">
            <v xml:space="preserve">Acc. acero inoxidable  grado sanitario D= 6 " </v>
          </cell>
          <cell r="C729" t="str">
            <v>u</v>
          </cell>
          <cell r="D729">
            <v>90</v>
          </cell>
          <cell r="F729">
            <v>99</v>
          </cell>
        </row>
        <row r="730">
          <cell r="A730" t="str">
            <v>5017608.2</v>
          </cell>
          <cell r="B730" t="str">
            <v xml:space="preserve">Acc. Acero inoxidable  grado sanitario D= 8 " </v>
          </cell>
          <cell r="C730" t="str">
            <v>u</v>
          </cell>
          <cell r="D730">
            <v>90</v>
          </cell>
          <cell r="F730">
            <v>99</v>
          </cell>
        </row>
        <row r="731">
          <cell r="A731" t="str">
            <v>5017700.2</v>
          </cell>
          <cell r="B731" t="str">
            <v xml:space="preserve">Acc. acero inoxidable  grado sanitario D= 10 " </v>
          </cell>
          <cell r="C731" t="str">
            <v>u</v>
          </cell>
          <cell r="D731">
            <v>90</v>
          </cell>
          <cell r="F731">
            <v>99</v>
          </cell>
        </row>
        <row r="733">
          <cell r="A733" t="str">
            <v>5017702.2</v>
          </cell>
          <cell r="B733" t="str">
            <v xml:space="preserve">Varios </v>
          </cell>
          <cell r="C733" t="str">
            <v>glb</v>
          </cell>
          <cell r="D733">
            <v>90</v>
          </cell>
          <cell r="F733">
            <v>99</v>
          </cell>
        </row>
        <row r="735">
          <cell r="A735">
            <v>501775</v>
          </cell>
          <cell r="B735" t="str">
            <v>Rociador  pendent 3/4" K 11.2 fusible Rojo-68°C</v>
          </cell>
          <cell r="C735" t="str">
            <v>u</v>
          </cell>
          <cell r="D735">
            <v>32.5</v>
          </cell>
          <cell r="F735">
            <v>35.75</v>
          </cell>
        </row>
        <row r="736">
          <cell r="A736">
            <v>501776</v>
          </cell>
          <cell r="B736" t="str">
            <v>Rociador  Upright 1" k 25.2  fusible 74°C</v>
          </cell>
          <cell r="C736" t="str">
            <v>u</v>
          </cell>
          <cell r="D736">
            <v>61</v>
          </cell>
          <cell r="F736">
            <v>67.099999999999994</v>
          </cell>
        </row>
        <row r="738">
          <cell r="A738">
            <v>501790</v>
          </cell>
          <cell r="B738" t="str">
            <v>Gabinete Metálico Sobrepuesto para 2 salidas</v>
          </cell>
          <cell r="C738" t="str">
            <v>u</v>
          </cell>
          <cell r="D738">
            <v>80</v>
          </cell>
          <cell r="F738">
            <v>88</v>
          </cell>
        </row>
        <row r="739">
          <cell r="A739">
            <v>501791</v>
          </cell>
          <cell r="B739" t="str">
            <v>Gabinete Metálico Sobrepuesto acero inoxidable para 2 salidas</v>
          </cell>
          <cell r="C739" t="str">
            <v>u</v>
          </cell>
          <cell r="D739">
            <v>300</v>
          </cell>
          <cell r="F739">
            <v>330</v>
          </cell>
        </row>
        <row r="740">
          <cell r="A740">
            <v>501792</v>
          </cell>
          <cell r="B740" t="str">
            <v>Valvula angular D=2-1/2"</v>
          </cell>
          <cell r="C740" t="str">
            <v>u</v>
          </cell>
          <cell r="D740">
            <v>128.81</v>
          </cell>
          <cell r="F740">
            <v>141.69</v>
          </cell>
        </row>
        <row r="741">
          <cell r="A741">
            <v>501794</v>
          </cell>
          <cell r="B741" t="str">
            <v>Valvula angular D=1-1/2"</v>
          </cell>
          <cell r="C741" t="str">
            <v>u</v>
          </cell>
          <cell r="D741">
            <v>57.33</v>
          </cell>
          <cell r="F741">
            <v>63.06</v>
          </cell>
        </row>
        <row r="742">
          <cell r="A742">
            <v>501796</v>
          </cell>
          <cell r="B742" t="str">
            <v>Brazo porta Manguera</v>
          </cell>
          <cell r="C742" t="str">
            <v>u</v>
          </cell>
          <cell r="D742">
            <v>40.75</v>
          </cell>
          <cell r="F742">
            <v>44.83</v>
          </cell>
        </row>
        <row r="743">
          <cell r="A743">
            <v>501798</v>
          </cell>
          <cell r="B743" t="str">
            <v>Manguera 1-1/2" L=15m Usa doble chaqueta</v>
          </cell>
          <cell r="C743" t="str">
            <v>u</v>
          </cell>
          <cell r="D743">
            <v>164</v>
          </cell>
          <cell r="F743">
            <v>180.4</v>
          </cell>
        </row>
        <row r="744">
          <cell r="A744">
            <v>501800</v>
          </cell>
          <cell r="B744" t="str">
            <v>Pitón de bronce 1-1/2"</v>
          </cell>
          <cell r="C744" t="str">
            <v>u</v>
          </cell>
          <cell r="D744">
            <v>34.94</v>
          </cell>
          <cell r="F744">
            <v>38.43</v>
          </cell>
        </row>
        <row r="745">
          <cell r="A745">
            <v>501802</v>
          </cell>
          <cell r="B745" t="str">
            <v>Niple de bronce de 1-1/2"</v>
          </cell>
          <cell r="C745" t="str">
            <v>u</v>
          </cell>
          <cell r="D745">
            <v>29.130000000000003</v>
          </cell>
          <cell r="F745">
            <v>32.04</v>
          </cell>
        </row>
        <row r="746">
          <cell r="A746">
            <v>501804</v>
          </cell>
          <cell r="B746" t="str">
            <v>Extintor PQS 10 lbs</v>
          </cell>
          <cell r="C746" t="str">
            <v>u</v>
          </cell>
          <cell r="D746">
            <v>47</v>
          </cell>
          <cell r="F746">
            <v>51.7</v>
          </cell>
        </row>
        <row r="747">
          <cell r="A747">
            <v>501810</v>
          </cell>
          <cell r="B747" t="str">
            <v>Varios</v>
          </cell>
          <cell r="C747" t="str">
            <v>glb</v>
          </cell>
          <cell r="D747">
            <v>30</v>
          </cell>
          <cell r="F747">
            <v>33</v>
          </cell>
        </row>
        <row r="749">
          <cell r="A749">
            <v>501820</v>
          </cell>
          <cell r="B749" t="str">
            <v>Chova para Tubería</v>
          </cell>
          <cell r="C749" t="str">
            <v>m2</v>
          </cell>
          <cell r="D749">
            <v>12</v>
          </cell>
          <cell r="F749">
            <v>13.2</v>
          </cell>
        </row>
        <row r="750">
          <cell r="A750">
            <v>501822</v>
          </cell>
          <cell r="B750" t="str">
            <v>Cemento asfaltico</v>
          </cell>
          <cell r="C750" t="str">
            <v>lt</v>
          </cell>
          <cell r="D750">
            <v>6</v>
          </cell>
          <cell r="F750">
            <v>6.6</v>
          </cell>
        </row>
        <row r="752">
          <cell r="A752">
            <v>501830</v>
          </cell>
          <cell r="B752" t="str">
            <v>Extintor PQS cap. 20 lib</v>
          </cell>
          <cell r="C752" t="str">
            <v>u</v>
          </cell>
          <cell r="D752">
            <v>80</v>
          </cell>
          <cell r="F752">
            <v>88</v>
          </cell>
        </row>
        <row r="753">
          <cell r="A753">
            <v>501831</v>
          </cell>
          <cell r="B753" t="str">
            <v>Extintor CO2 cap. 20 lib</v>
          </cell>
          <cell r="C753" t="str">
            <v>u</v>
          </cell>
          <cell r="D753">
            <v>180</v>
          </cell>
          <cell r="F753">
            <v>198</v>
          </cell>
        </row>
        <row r="754">
          <cell r="A754">
            <v>501832</v>
          </cell>
          <cell r="B754" t="str">
            <v>Extintor CO2 cap. 5 lib</v>
          </cell>
          <cell r="C754" t="str">
            <v>u</v>
          </cell>
          <cell r="D754">
            <v>39</v>
          </cell>
          <cell r="F754">
            <v>42.9</v>
          </cell>
        </row>
        <row r="755">
          <cell r="A755">
            <v>501834</v>
          </cell>
          <cell r="B755" t="str">
            <v>Extintor CO2 cap. 10 lib</v>
          </cell>
          <cell r="C755" t="str">
            <v>u</v>
          </cell>
          <cell r="D755">
            <v>47</v>
          </cell>
          <cell r="F755">
            <v>51.7</v>
          </cell>
        </row>
        <row r="756">
          <cell r="A756">
            <v>501836</v>
          </cell>
          <cell r="B756" t="str">
            <v>Extintor CO2 cap. 100 lib</v>
          </cell>
          <cell r="C756" t="str">
            <v>u</v>
          </cell>
          <cell r="D756">
            <v>450</v>
          </cell>
          <cell r="F756">
            <v>495</v>
          </cell>
        </row>
        <row r="758">
          <cell r="A758">
            <v>501840</v>
          </cell>
          <cell r="B758" t="str">
            <v>Siamesa de bronce 4"x2-1/2"x2-1/2"</v>
          </cell>
          <cell r="C758" t="str">
            <v>u</v>
          </cell>
          <cell r="D758">
            <v>380</v>
          </cell>
          <cell r="F758">
            <v>418</v>
          </cell>
        </row>
        <row r="759">
          <cell r="A759">
            <v>501849</v>
          </cell>
          <cell r="B759" t="str">
            <v>Válvula mariposa, d=16" BB</v>
          </cell>
          <cell r="C759" t="str">
            <v>u</v>
          </cell>
          <cell r="D759">
            <v>5500</v>
          </cell>
          <cell r="F759">
            <v>6050</v>
          </cell>
        </row>
        <row r="760">
          <cell r="A760" t="str">
            <v>501849.1</v>
          </cell>
          <cell r="B760" t="str">
            <v>Válvula mariposa, d=8" BB</v>
          </cell>
          <cell r="C760" t="str">
            <v>u</v>
          </cell>
          <cell r="D760">
            <v>2847</v>
          </cell>
          <cell r="F760">
            <v>3131.7</v>
          </cell>
        </row>
        <row r="761">
          <cell r="A761" t="str">
            <v>501849.3</v>
          </cell>
          <cell r="B761" t="str">
            <v>Válvula compuerta, d=6" BB</v>
          </cell>
          <cell r="C761" t="str">
            <v>u</v>
          </cell>
          <cell r="D761">
            <v>1835</v>
          </cell>
          <cell r="F761">
            <v>2018.5</v>
          </cell>
        </row>
        <row r="762">
          <cell r="A762" t="str">
            <v>501849.2</v>
          </cell>
          <cell r="B762" t="str">
            <v>Válvula compuerta, d=4" BB</v>
          </cell>
          <cell r="C762" t="str">
            <v>u</v>
          </cell>
          <cell r="D762">
            <v>1436</v>
          </cell>
          <cell r="F762">
            <v>1579.6</v>
          </cell>
        </row>
        <row r="763">
          <cell r="A763">
            <v>501850</v>
          </cell>
          <cell r="B763" t="str">
            <v>Válvula de compuerta victaulic, d=8"</v>
          </cell>
          <cell r="C763" t="str">
            <v>u</v>
          </cell>
          <cell r="D763">
            <v>1520</v>
          </cell>
          <cell r="F763">
            <v>1672</v>
          </cell>
        </row>
        <row r="764">
          <cell r="A764">
            <v>501852</v>
          </cell>
          <cell r="B764" t="str">
            <v>Válvula de compuerta victaulic, d=6"</v>
          </cell>
          <cell r="C764" t="str">
            <v>u</v>
          </cell>
          <cell r="D764">
            <v>1029</v>
          </cell>
          <cell r="F764">
            <v>1131.9000000000001</v>
          </cell>
        </row>
        <row r="765">
          <cell r="A765">
            <v>501854</v>
          </cell>
          <cell r="B765" t="str">
            <v>Válvula de compuerta victaulic, d=4"</v>
          </cell>
          <cell r="C765" t="str">
            <v>u</v>
          </cell>
          <cell r="D765">
            <v>313</v>
          </cell>
          <cell r="F765">
            <v>344.3</v>
          </cell>
        </row>
        <row r="766">
          <cell r="A766">
            <v>501856</v>
          </cell>
          <cell r="B766" t="str">
            <v>Válvula de compuerta victaulic, d=3"</v>
          </cell>
          <cell r="C766" t="str">
            <v>u</v>
          </cell>
          <cell r="D766">
            <v>260</v>
          </cell>
          <cell r="F766">
            <v>286</v>
          </cell>
        </row>
        <row r="767">
          <cell r="A767">
            <v>501858</v>
          </cell>
          <cell r="B767" t="str">
            <v>Válvula de compuerta victaulic, d=2-1/2"</v>
          </cell>
          <cell r="C767" t="str">
            <v>u</v>
          </cell>
          <cell r="D767">
            <v>220</v>
          </cell>
          <cell r="F767">
            <v>242</v>
          </cell>
        </row>
        <row r="768">
          <cell r="A768">
            <v>501860</v>
          </cell>
          <cell r="B768" t="str">
            <v>Válvula de compuerta roscada, d=2"</v>
          </cell>
          <cell r="C768" t="str">
            <v>u</v>
          </cell>
          <cell r="D768">
            <v>100</v>
          </cell>
          <cell r="F768">
            <v>110</v>
          </cell>
        </row>
        <row r="769">
          <cell r="A769">
            <v>501862</v>
          </cell>
          <cell r="B769" t="str">
            <v>Válvula de compuerta roscada, d=1-1/2"</v>
          </cell>
          <cell r="C769" t="str">
            <v>u</v>
          </cell>
          <cell r="D769">
            <v>75</v>
          </cell>
          <cell r="F769">
            <v>82.5</v>
          </cell>
        </row>
        <row r="771">
          <cell r="A771">
            <v>501870</v>
          </cell>
          <cell r="B771" t="str">
            <v>Valvula Check victaulic, d=8"</v>
          </cell>
          <cell r="C771" t="str">
            <v>u</v>
          </cell>
          <cell r="D771">
            <v>1620</v>
          </cell>
          <cell r="F771">
            <v>1782</v>
          </cell>
        </row>
        <row r="772">
          <cell r="A772">
            <v>501871</v>
          </cell>
          <cell r="B772" t="str">
            <v>Valvula Check victaulic, d=6"</v>
          </cell>
          <cell r="C772" t="str">
            <v>u</v>
          </cell>
          <cell r="D772">
            <v>749</v>
          </cell>
          <cell r="F772">
            <v>823.9</v>
          </cell>
        </row>
        <row r="773">
          <cell r="A773">
            <v>501872</v>
          </cell>
          <cell r="B773" t="str">
            <v>Valvula Check victaulic, d=4"</v>
          </cell>
          <cell r="C773" t="str">
            <v>u</v>
          </cell>
          <cell r="D773">
            <v>340</v>
          </cell>
          <cell r="F773">
            <v>374</v>
          </cell>
        </row>
        <row r="774">
          <cell r="A774">
            <v>501873</v>
          </cell>
          <cell r="B774" t="str">
            <v>Valvula Check victaulic, d=3"</v>
          </cell>
          <cell r="C774" t="str">
            <v>u</v>
          </cell>
          <cell r="D774">
            <v>280</v>
          </cell>
          <cell r="F774">
            <v>308</v>
          </cell>
        </row>
        <row r="775">
          <cell r="A775">
            <v>501874</v>
          </cell>
          <cell r="B775" t="str">
            <v>Valvula Check victaulic, d=2-1/2"</v>
          </cell>
          <cell r="C775" t="str">
            <v>u</v>
          </cell>
          <cell r="D775">
            <v>240</v>
          </cell>
          <cell r="F775">
            <v>264</v>
          </cell>
        </row>
        <row r="776">
          <cell r="A776">
            <v>501875</v>
          </cell>
          <cell r="B776" t="str">
            <v>Valvula Check Roscada, d=2"</v>
          </cell>
          <cell r="C776" t="str">
            <v>u</v>
          </cell>
          <cell r="D776">
            <v>120</v>
          </cell>
          <cell r="F776">
            <v>132</v>
          </cell>
        </row>
        <row r="777">
          <cell r="A777">
            <v>501876</v>
          </cell>
          <cell r="B777" t="str">
            <v>Valvula Check Roscada, d=1-1/2"</v>
          </cell>
          <cell r="C777" t="str">
            <v>u</v>
          </cell>
          <cell r="D777">
            <v>85</v>
          </cell>
          <cell r="F777">
            <v>93.5</v>
          </cell>
        </row>
        <row r="779">
          <cell r="A779">
            <v>501880</v>
          </cell>
          <cell r="B779" t="str">
            <v>Unión victaulic, d=8"</v>
          </cell>
          <cell r="C779" t="str">
            <v>u</v>
          </cell>
          <cell r="D779">
            <v>22.85</v>
          </cell>
          <cell r="F779">
            <v>25.14</v>
          </cell>
        </row>
        <row r="780">
          <cell r="A780">
            <v>501881</v>
          </cell>
          <cell r="B780" t="str">
            <v>Unión victaulic, d=6"</v>
          </cell>
          <cell r="C780" t="str">
            <v>u</v>
          </cell>
          <cell r="D780">
            <v>14.95</v>
          </cell>
          <cell r="F780">
            <v>16.45</v>
          </cell>
        </row>
        <row r="781">
          <cell r="A781">
            <v>501882</v>
          </cell>
          <cell r="B781" t="str">
            <v>Unión victaulic, d=4"</v>
          </cell>
          <cell r="C781" t="str">
            <v>u</v>
          </cell>
          <cell r="D781">
            <v>10.65</v>
          </cell>
          <cell r="F781">
            <v>11.72</v>
          </cell>
        </row>
        <row r="782">
          <cell r="A782">
            <v>501883</v>
          </cell>
          <cell r="B782" t="str">
            <v>Unión victaulic, d=3"</v>
          </cell>
          <cell r="C782" t="str">
            <v>u</v>
          </cell>
          <cell r="D782">
            <v>9.36</v>
          </cell>
          <cell r="F782">
            <v>10.3</v>
          </cell>
        </row>
        <row r="783">
          <cell r="A783">
            <v>501884</v>
          </cell>
          <cell r="B783" t="str">
            <v>Unión victaulic, d=2-1/2"</v>
          </cell>
          <cell r="C783" t="str">
            <v>u</v>
          </cell>
          <cell r="D783">
            <v>8.5500000000000007</v>
          </cell>
          <cell r="F783">
            <v>9.41</v>
          </cell>
        </row>
        <row r="784">
          <cell r="A784">
            <v>501885</v>
          </cell>
          <cell r="B784" t="str">
            <v>Unión victaulic, d=2"</v>
          </cell>
          <cell r="C784" t="str">
            <v>u</v>
          </cell>
          <cell r="D784">
            <v>7.15</v>
          </cell>
          <cell r="F784">
            <v>7.87</v>
          </cell>
        </row>
        <row r="786">
          <cell r="A786">
            <v>501892</v>
          </cell>
          <cell r="B786" t="str">
            <v>Valvula sensora de flujo D=6" victaulic</v>
          </cell>
          <cell r="C786" t="str">
            <v>u</v>
          </cell>
          <cell r="D786">
            <v>580</v>
          </cell>
          <cell r="F786">
            <v>638</v>
          </cell>
        </row>
        <row r="787">
          <cell r="A787">
            <v>501894</v>
          </cell>
          <cell r="B787" t="str">
            <v>Valvula sensora de flujo D=4" victaulic</v>
          </cell>
          <cell r="C787" t="str">
            <v>u</v>
          </cell>
          <cell r="D787">
            <v>340</v>
          </cell>
          <cell r="F787">
            <v>374</v>
          </cell>
        </row>
        <row r="788">
          <cell r="A788">
            <v>501896</v>
          </cell>
          <cell r="B788" t="str">
            <v>Valvula sensora de flujo D=3" victaulic</v>
          </cell>
          <cell r="C788" t="str">
            <v>u</v>
          </cell>
          <cell r="D788">
            <v>300</v>
          </cell>
          <cell r="F788">
            <v>330</v>
          </cell>
        </row>
        <row r="789">
          <cell r="A789">
            <v>501898</v>
          </cell>
          <cell r="B789" t="str">
            <v>Valvula sensora de flujo D=2-1/2" victaulic</v>
          </cell>
          <cell r="C789" t="str">
            <v>u</v>
          </cell>
          <cell r="D789">
            <v>280</v>
          </cell>
          <cell r="F789">
            <v>308</v>
          </cell>
        </row>
        <row r="791">
          <cell r="A791">
            <v>501910</v>
          </cell>
          <cell r="B791" t="str">
            <v>Valvula supervisora victaulic 6"</v>
          </cell>
          <cell r="C791" t="str">
            <v>u</v>
          </cell>
          <cell r="D791">
            <v>640</v>
          </cell>
          <cell r="F791">
            <v>704</v>
          </cell>
        </row>
        <row r="792">
          <cell r="A792">
            <v>501912</v>
          </cell>
          <cell r="B792" t="str">
            <v>Valvula supervisora victaulic 4"</v>
          </cell>
          <cell r="C792" t="str">
            <v>u</v>
          </cell>
          <cell r="D792">
            <v>380</v>
          </cell>
          <cell r="F792">
            <v>418</v>
          </cell>
        </row>
        <row r="793">
          <cell r="A793">
            <v>501914</v>
          </cell>
          <cell r="B793" t="str">
            <v>Valvula supervisora victaulic 3"</v>
          </cell>
          <cell r="C793" t="str">
            <v>u</v>
          </cell>
          <cell r="D793">
            <v>320</v>
          </cell>
          <cell r="F793">
            <v>352</v>
          </cell>
        </row>
        <row r="794">
          <cell r="A794">
            <v>501916</v>
          </cell>
          <cell r="B794" t="str">
            <v>Valvula supervisora victaulic 2-1/2"</v>
          </cell>
          <cell r="C794" t="str">
            <v>u</v>
          </cell>
          <cell r="D794">
            <v>280</v>
          </cell>
          <cell r="F794">
            <v>308</v>
          </cell>
        </row>
        <row r="796">
          <cell r="A796">
            <v>501930</v>
          </cell>
          <cell r="B796" t="str">
            <v>Valvula de Drenaje 2"</v>
          </cell>
          <cell r="C796" t="str">
            <v>u</v>
          </cell>
          <cell r="D796">
            <v>120</v>
          </cell>
          <cell r="F796">
            <v>132</v>
          </cell>
        </row>
        <row r="797">
          <cell r="A797">
            <v>501932</v>
          </cell>
          <cell r="B797" t="str">
            <v>Valvula de Drenaje 1-1/2"</v>
          </cell>
          <cell r="C797" t="str">
            <v>u</v>
          </cell>
          <cell r="D797">
            <v>90</v>
          </cell>
          <cell r="F797">
            <v>99</v>
          </cell>
        </row>
        <row r="800">
          <cell r="B800" t="str">
            <v>Equipos de Bombeo SCI</v>
          </cell>
        </row>
        <row r="803">
          <cell r="A803">
            <v>501942</v>
          </cell>
          <cell r="B803" t="str">
            <v>Bomba principal de turbina vertical a diesel NFPA-20</v>
          </cell>
          <cell r="C803" t="str">
            <v>u</v>
          </cell>
          <cell r="D803">
            <v>27000</v>
          </cell>
          <cell r="F803">
            <v>29700</v>
          </cell>
        </row>
        <row r="804">
          <cell r="A804">
            <v>501944</v>
          </cell>
          <cell r="B804" t="str">
            <v>Capacidad Q=250gpm@100 psi-30HP</v>
          </cell>
          <cell r="C804" t="str">
            <v>u</v>
          </cell>
        </row>
        <row r="805">
          <cell r="A805">
            <v>501946</v>
          </cell>
          <cell r="B805" t="str">
            <v>Bomba Jokey NFPA-20 Multi-etapa Vertical, Q=15gpm@105psi-3Phases-220/208V</v>
          </cell>
          <cell r="C805" t="str">
            <v>u</v>
          </cell>
          <cell r="D805">
            <v>2550</v>
          </cell>
          <cell r="F805">
            <v>2805</v>
          </cell>
        </row>
        <row r="806">
          <cell r="A806">
            <v>501948</v>
          </cell>
          <cell r="B806" t="str">
            <v>Tablero de Control NFPA-20-30HP bomba principal</v>
          </cell>
          <cell r="C806" t="str">
            <v>u</v>
          </cell>
          <cell r="D806">
            <v>9600</v>
          </cell>
          <cell r="F806">
            <v>10560</v>
          </cell>
        </row>
        <row r="807">
          <cell r="A807">
            <v>501950</v>
          </cell>
          <cell r="B807" t="str">
            <v>Tablero de Control NFPA-20-2HP bomba Jokey</v>
          </cell>
          <cell r="C807" t="str">
            <v>u</v>
          </cell>
          <cell r="D807">
            <v>1450</v>
          </cell>
          <cell r="F807">
            <v>1595</v>
          </cell>
        </row>
        <row r="808">
          <cell r="A808">
            <v>501951</v>
          </cell>
          <cell r="B808" t="str">
            <v>Incluye Tanque a diesel de 150gln, Baterias para encendido y demas elementos de conexión</v>
          </cell>
        </row>
        <row r="810">
          <cell r="A810">
            <v>501942.1</v>
          </cell>
          <cell r="B810" t="str">
            <v>Bomba principal en linea Electrica UL/FM</v>
          </cell>
          <cell r="C810" t="str">
            <v>u</v>
          </cell>
          <cell r="D810">
            <v>16500</v>
          </cell>
          <cell r="F810">
            <v>18150</v>
          </cell>
        </row>
        <row r="811">
          <cell r="A811">
            <v>501944.1</v>
          </cell>
          <cell r="B811" t="str">
            <v>Capacidad Q=500gpm@130 psi-60HP</v>
          </cell>
          <cell r="C811" t="str">
            <v>u</v>
          </cell>
        </row>
        <row r="812">
          <cell r="A812">
            <v>501946.1</v>
          </cell>
          <cell r="B812" t="str">
            <v>Bomba Jokey  Multi-etapa Vertical, Q=15gpm@105psi-3Phases-220/208V</v>
          </cell>
          <cell r="C812" t="str">
            <v>u</v>
          </cell>
          <cell r="D812">
            <v>2550</v>
          </cell>
          <cell r="F812">
            <v>2805</v>
          </cell>
        </row>
        <row r="813">
          <cell r="A813">
            <v>501948.1</v>
          </cell>
          <cell r="B813" t="str">
            <v>Tablero de Control NFPA-20-25HP bomba principal</v>
          </cell>
          <cell r="C813" t="str">
            <v>u</v>
          </cell>
          <cell r="D813">
            <v>9600</v>
          </cell>
          <cell r="F813">
            <v>10560</v>
          </cell>
        </row>
        <row r="814">
          <cell r="A814">
            <v>501950.1</v>
          </cell>
          <cell r="B814" t="str">
            <v>Tablero de Control NFPA-20-2HP bomba Jokey</v>
          </cell>
          <cell r="C814" t="str">
            <v>u</v>
          </cell>
          <cell r="D814">
            <v>1450</v>
          </cell>
          <cell r="F814">
            <v>1595</v>
          </cell>
        </row>
        <row r="817">
          <cell r="B817" t="str">
            <v>Accesorios de Cto. de Bomba de Turbina Vertical</v>
          </cell>
        </row>
        <row r="818">
          <cell r="A818">
            <v>502010</v>
          </cell>
          <cell r="B818" t="str">
            <v>Valvula de Alivio victaulic, d=6"</v>
          </cell>
          <cell r="C818" t="str">
            <v>u</v>
          </cell>
          <cell r="D818">
            <v>1500</v>
          </cell>
          <cell r="F818">
            <v>1650</v>
          </cell>
        </row>
        <row r="819">
          <cell r="A819">
            <v>502012</v>
          </cell>
          <cell r="B819" t="str">
            <v>Medidor de Flujo d=6" victaulic</v>
          </cell>
          <cell r="C819" t="str">
            <v>u</v>
          </cell>
          <cell r="D819">
            <v>750</v>
          </cell>
          <cell r="F819">
            <v>825</v>
          </cell>
        </row>
        <row r="820">
          <cell r="A820">
            <v>502013</v>
          </cell>
          <cell r="B820" t="str">
            <v xml:space="preserve">Medidor de Flujo d=4" </v>
          </cell>
          <cell r="C820" t="str">
            <v>u</v>
          </cell>
          <cell r="D820">
            <v>650</v>
          </cell>
          <cell r="F820">
            <v>715</v>
          </cell>
        </row>
        <row r="821">
          <cell r="A821">
            <v>502014</v>
          </cell>
          <cell r="B821" t="str">
            <v>Valvula de Pie d=6" victaulic</v>
          </cell>
          <cell r="C821" t="str">
            <v>u</v>
          </cell>
          <cell r="D821">
            <v>749</v>
          </cell>
          <cell r="F821">
            <v>823.9</v>
          </cell>
        </row>
        <row r="822">
          <cell r="A822">
            <v>502016</v>
          </cell>
          <cell r="B822" t="str">
            <v>Valvula de Pie d=2" roscada</v>
          </cell>
          <cell r="C822" t="str">
            <v>u</v>
          </cell>
          <cell r="D822">
            <v>120</v>
          </cell>
          <cell r="F822">
            <v>132</v>
          </cell>
        </row>
        <row r="823">
          <cell r="A823">
            <v>502018</v>
          </cell>
          <cell r="B823" t="str">
            <v>Accesorios Tees, codos, uniones, reductores, d=6,1-1/2", varios.</v>
          </cell>
          <cell r="C823" t="str">
            <v>glb</v>
          </cell>
          <cell r="D823">
            <v>1500</v>
          </cell>
          <cell r="F823">
            <v>1650</v>
          </cell>
        </row>
        <row r="826">
          <cell r="B826" t="str">
            <v>Valvula Check victaulic, d=10"</v>
          </cell>
          <cell r="C826" t="str">
            <v>u</v>
          </cell>
          <cell r="D826">
            <v>1200</v>
          </cell>
          <cell r="F826">
            <v>1320</v>
          </cell>
        </row>
        <row r="827">
          <cell r="B827" t="str">
            <v>Valvula Compuerta victaulic, d=10"</v>
          </cell>
          <cell r="C827" t="str">
            <v>u</v>
          </cell>
          <cell r="D827">
            <v>1300</v>
          </cell>
          <cell r="F827">
            <v>1430</v>
          </cell>
        </row>
        <row r="828">
          <cell r="B828" t="str">
            <v>Medidor de Flujo 10"</v>
          </cell>
          <cell r="C828" t="str">
            <v>u</v>
          </cell>
          <cell r="D828">
            <v>2500</v>
          </cell>
          <cell r="F828">
            <v>2750</v>
          </cell>
        </row>
        <row r="829">
          <cell r="B829" t="str">
            <v>Valvula de alivio 10"</v>
          </cell>
          <cell r="C829" t="str">
            <v>u</v>
          </cell>
          <cell r="D829">
            <v>2850</v>
          </cell>
          <cell r="F829">
            <v>3135</v>
          </cell>
        </row>
        <row r="832">
          <cell r="A832">
            <v>502026</v>
          </cell>
          <cell r="B832" t="str">
            <v>Equipo Pre-ensamblado de SCI en Base metálica</v>
          </cell>
          <cell r="C832" t="str">
            <v>glb</v>
          </cell>
          <cell r="D832">
            <v>9590</v>
          </cell>
          <cell r="F832">
            <v>10549</v>
          </cell>
        </row>
        <row r="833">
          <cell r="A833">
            <v>502028</v>
          </cell>
          <cell r="B833" t="str">
            <v>Incluye:</v>
          </cell>
        </row>
        <row r="834">
          <cell r="A834">
            <v>502030</v>
          </cell>
          <cell r="B834" t="str">
            <v>Bomba principal electrica UL/FM Centrifuga Motor</v>
          </cell>
          <cell r="C834" t="str">
            <v>u</v>
          </cell>
        </row>
        <row r="835">
          <cell r="A835">
            <v>502032</v>
          </cell>
          <cell r="B835" t="str">
            <v>Capacidad Q=200gpm@100 psi-25HP-3 Phases-220/208V</v>
          </cell>
          <cell r="C835" t="str">
            <v>u</v>
          </cell>
        </row>
        <row r="836">
          <cell r="A836">
            <v>502034</v>
          </cell>
          <cell r="B836" t="str">
            <v>Bomba Jokey Multietapas C-Motor Q=15gpm@100psi - 2HP-220V/3F</v>
          </cell>
          <cell r="C836" t="str">
            <v>u</v>
          </cell>
        </row>
        <row r="837">
          <cell r="A837">
            <v>502036</v>
          </cell>
          <cell r="B837" t="str">
            <v>Tablero eléctrico sci 25 HP 220V/3F y 2 HP 230 Trifásico</v>
          </cell>
          <cell r="C837" t="str">
            <v>u</v>
          </cell>
        </row>
        <row r="838">
          <cell r="A838">
            <v>502038</v>
          </cell>
          <cell r="B838" t="str">
            <v xml:space="preserve">Manifolds de succión y descarga de 4"x3" y 4"x2-1/2", valv. check, </v>
          </cell>
          <cell r="C838" t="str">
            <v>u</v>
          </cell>
        </row>
        <row r="839">
          <cell r="A839">
            <v>502040</v>
          </cell>
          <cell r="B839" t="str">
            <v>valvulas de compuerta, manómetro, valvula de alivio,etc.</v>
          </cell>
          <cell r="C839" t="str">
            <v>glb</v>
          </cell>
        </row>
        <row r="841">
          <cell r="B841" t="str">
            <v>Accesorios de Cto. de Bomba de Equipo pre-ensamblado</v>
          </cell>
        </row>
        <row r="842">
          <cell r="A842">
            <v>502052</v>
          </cell>
          <cell r="B842" t="str">
            <v>Valvula de Pie d=4" victaulic</v>
          </cell>
          <cell r="C842" t="str">
            <v>u</v>
          </cell>
          <cell r="D842">
            <v>340</v>
          </cell>
          <cell r="F842">
            <v>374</v>
          </cell>
        </row>
        <row r="843">
          <cell r="A843">
            <v>502054</v>
          </cell>
          <cell r="B843" t="str">
            <v>Valvula de Alivio d=1"</v>
          </cell>
          <cell r="C843" t="str">
            <v>u</v>
          </cell>
          <cell r="D843">
            <v>280</v>
          </cell>
          <cell r="F843">
            <v>308</v>
          </cell>
        </row>
        <row r="844">
          <cell r="A844">
            <v>502055</v>
          </cell>
          <cell r="B844" t="str">
            <v>Valvula de Alivio d=1 1/2"</v>
          </cell>
          <cell r="C844" t="str">
            <v>u</v>
          </cell>
          <cell r="D844">
            <v>534</v>
          </cell>
          <cell r="F844">
            <v>587.4</v>
          </cell>
        </row>
        <row r="845">
          <cell r="A845">
            <v>502056</v>
          </cell>
          <cell r="B845" t="str">
            <v>Accesorios Tees, codos, uniones, reductores, d=4", etc</v>
          </cell>
          <cell r="C845" t="str">
            <v>glb</v>
          </cell>
          <cell r="D845">
            <v>500</v>
          </cell>
          <cell r="F845">
            <v>550</v>
          </cell>
        </row>
        <row r="848">
          <cell r="B848" t="str">
            <v>Hidrante SCC d=90mmx2-1/2"x2-1/2"</v>
          </cell>
        </row>
        <row r="849">
          <cell r="A849">
            <v>202200</v>
          </cell>
          <cell r="B849" t="str">
            <v>Macro-Medidor HF d=3" Bridado</v>
          </cell>
          <cell r="C849" t="str">
            <v>u</v>
          </cell>
          <cell r="D849">
            <v>661.61</v>
          </cell>
          <cell r="F849">
            <v>727.77</v>
          </cell>
        </row>
        <row r="850">
          <cell r="A850">
            <v>202201</v>
          </cell>
          <cell r="B850" t="str">
            <v>Hidrante No.3 dn=80 con dos salidas de 2-1/2", tipo de rosca 8 hilo/plg</v>
          </cell>
          <cell r="C850" t="str">
            <v>u</v>
          </cell>
          <cell r="D850">
            <v>716.95</v>
          </cell>
          <cell r="F850">
            <v>788.65</v>
          </cell>
        </row>
        <row r="851">
          <cell r="A851">
            <v>202202</v>
          </cell>
          <cell r="B851" t="str">
            <v>Valvula de compuerta de HF sello elástico extremo bridado, dn=80mm PN10</v>
          </cell>
          <cell r="C851" t="str">
            <v>u</v>
          </cell>
          <cell r="D851">
            <v>600.65</v>
          </cell>
          <cell r="F851">
            <v>660.72</v>
          </cell>
        </row>
        <row r="852">
          <cell r="A852">
            <v>202203</v>
          </cell>
          <cell r="B852" t="str">
            <v>Adaptador de brida universal tolerancia 88-109 PN10/PN16</v>
          </cell>
          <cell r="C852" t="str">
            <v>u</v>
          </cell>
          <cell r="D852">
            <v>47.22</v>
          </cell>
          <cell r="F852">
            <v>51.94</v>
          </cell>
        </row>
        <row r="853">
          <cell r="A853">
            <v>202204</v>
          </cell>
          <cell r="B853" t="str">
            <v>Neplo de acero galvanizado BB d=90mm, e=4mm</v>
          </cell>
          <cell r="C853" t="str">
            <v>u</v>
          </cell>
          <cell r="D853">
            <v>112</v>
          </cell>
          <cell r="F853">
            <v>123.2</v>
          </cell>
        </row>
        <row r="854">
          <cell r="A854">
            <v>202206</v>
          </cell>
          <cell r="B854" t="str">
            <v>Camara H.A. tipo I para Valvula de aapp</v>
          </cell>
          <cell r="C854" t="str">
            <v>u</v>
          </cell>
          <cell r="D854">
            <v>3200</v>
          </cell>
          <cell r="F854">
            <v>3520</v>
          </cell>
        </row>
        <row r="855">
          <cell r="A855">
            <v>202207</v>
          </cell>
          <cell r="B855" t="str">
            <v xml:space="preserve">Camara de H.S. para medidor de hidrante </v>
          </cell>
          <cell r="C855" t="str">
            <v>u</v>
          </cell>
          <cell r="D855">
            <v>500</v>
          </cell>
          <cell r="F855">
            <v>550</v>
          </cell>
        </row>
        <row r="857">
          <cell r="B857" t="str">
            <v>SISTEMA DE AGUA POTABLE</v>
          </cell>
          <cell r="C857" t="str">
            <v>Factor</v>
          </cell>
          <cell r="D857">
            <v>1</v>
          </cell>
        </row>
        <row r="858">
          <cell r="B858" t="str">
            <v>Guia de Conexión</v>
          </cell>
        </row>
        <row r="859">
          <cell r="A859" t="str">
            <v>202100.0</v>
          </cell>
          <cell r="B859" t="str">
            <v>Tubería pvc presión u/z 0.8MPa d=90mm</v>
          </cell>
          <cell r="C859" t="str">
            <v xml:space="preserve"> ml</v>
          </cell>
          <cell r="D859">
            <v>5.6</v>
          </cell>
          <cell r="F859">
            <v>6.16</v>
          </cell>
        </row>
        <row r="861">
          <cell r="A861">
            <v>202105</v>
          </cell>
          <cell r="B861" t="str">
            <v>Tee pvc presíon u/z 110x90mm</v>
          </cell>
          <cell r="C861" t="str">
            <v>u</v>
          </cell>
          <cell r="D861">
            <v>5.6</v>
          </cell>
          <cell r="F861">
            <v>6.16</v>
          </cell>
        </row>
        <row r="862">
          <cell r="A862">
            <v>202110</v>
          </cell>
          <cell r="B862" t="str">
            <v>Codo 90° pvc presíon u/z x 90mm</v>
          </cell>
          <cell r="C862" t="str">
            <v>u</v>
          </cell>
          <cell r="D862">
            <v>13.39</v>
          </cell>
          <cell r="F862">
            <v>14.73</v>
          </cell>
        </row>
        <row r="864">
          <cell r="B864" t="str">
            <v>SISTEMA DE DETECCION DE HUMO &amp; SEGURIDAD</v>
          </cell>
        </row>
        <row r="865">
          <cell r="A865">
            <v>502300</v>
          </cell>
          <cell r="B865" t="str">
            <v>Sistema de Control de detección de humo, incluye comunicador digital de 2 líneas incorporado, teclado con pantalla de cristal líquido, software de programación remota, 2 circuitos de notificación de dispositivos incluidos programables a traves de una interfase de panel frontal compatible con el sistema, con módulos de expansión incluidos a la cantidad de sensores a manejar.</v>
          </cell>
          <cell r="C865" t="str">
            <v>u</v>
          </cell>
          <cell r="D865">
            <v>2940</v>
          </cell>
          <cell r="F865">
            <v>3234</v>
          </cell>
        </row>
        <row r="866">
          <cell r="A866">
            <v>502301</v>
          </cell>
          <cell r="B866" t="str">
            <v>Programación, enumeración y etiquetado del sistema</v>
          </cell>
          <cell r="C866" t="str">
            <v>u</v>
          </cell>
          <cell r="D866">
            <v>356.87</v>
          </cell>
          <cell r="F866">
            <v>392.56</v>
          </cell>
        </row>
        <row r="868">
          <cell r="A868">
            <v>502310</v>
          </cell>
          <cell r="B868" t="str">
            <v>Detector de Humo FPA-0420</v>
          </cell>
          <cell r="C868" t="str">
            <v>u</v>
          </cell>
          <cell r="D868">
            <v>120</v>
          </cell>
          <cell r="F868">
            <v>132</v>
          </cell>
        </row>
        <row r="869">
          <cell r="A869">
            <v>502320</v>
          </cell>
          <cell r="B869" t="str">
            <v>Estación Manual FMC-420 GSRRD</v>
          </cell>
          <cell r="C869" t="str">
            <v>u</v>
          </cell>
          <cell r="D869">
            <v>100</v>
          </cell>
          <cell r="F869">
            <v>110</v>
          </cell>
        </row>
        <row r="870">
          <cell r="A870">
            <v>502330</v>
          </cell>
          <cell r="B870" t="str">
            <v>Cable Corta Fuego Listado UL, 2 hilos sx18AWG.</v>
          </cell>
          <cell r="C870" t="str">
            <v>u</v>
          </cell>
          <cell r="D870">
            <v>1.78</v>
          </cell>
          <cell r="F870">
            <v>1.96</v>
          </cell>
        </row>
        <row r="871">
          <cell r="A871">
            <v>502340</v>
          </cell>
          <cell r="B871" t="str">
            <v>Modulo de Control FML-420-NAC</v>
          </cell>
          <cell r="C871" t="str">
            <v>u</v>
          </cell>
          <cell r="D871">
            <v>850</v>
          </cell>
          <cell r="F871">
            <v>935</v>
          </cell>
        </row>
        <row r="872">
          <cell r="A872">
            <v>502350</v>
          </cell>
          <cell r="B872" t="str">
            <v>Luz Estreboscopica con Sirena</v>
          </cell>
          <cell r="C872" t="str">
            <v>u</v>
          </cell>
          <cell r="D872">
            <v>120</v>
          </cell>
          <cell r="F872">
            <v>132</v>
          </cell>
        </row>
        <row r="873">
          <cell r="A873">
            <v>502360</v>
          </cell>
          <cell r="B873" t="str">
            <v>Luz de emergencia Led bifocal</v>
          </cell>
          <cell r="C873" t="str">
            <v>u</v>
          </cell>
          <cell r="D873">
            <v>45</v>
          </cell>
          <cell r="F873">
            <v>49.5</v>
          </cell>
        </row>
        <row r="874">
          <cell r="A874">
            <v>502370</v>
          </cell>
          <cell r="B874" t="str">
            <v>Foto Beam</v>
          </cell>
          <cell r="C874" t="str">
            <v>u</v>
          </cell>
          <cell r="D874">
            <v>2100</v>
          </cell>
          <cell r="F874">
            <v>2310</v>
          </cell>
        </row>
        <row r="875">
          <cell r="A875">
            <v>502380</v>
          </cell>
          <cell r="B875" t="str">
            <v>Letrero de Aviso de salidad tipo Led.</v>
          </cell>
          <cell r="C875" t="str">
            <v>u</v>
          </cell>
          <cell r="D875">
            <v>45</v>
          </cell>
          <cell r="F875">
            <v>49.5</v>
          </cell>
        </row>
        <row r="876">
          <cell r="A876">
            <v>502390</v>
          </cell>
          <cell r="B876" t="str">
            <v>Tomacorriente doble polarizado a 120V con placa.</v>
          </cell>
          <cell r="C876" t="str">
            <v>u</v>
          </cell>
          <cell r="D876">
            <v>5</v>
          </cell>
          <cell r="F876">
            <v>5.5</v>
          </cell>
        </row>
        <row r="877">
          <cell r="A877">
            <v>502400</v>
          </cell>
          <cell r="B877" t="str">
            <v>Tubería EMT 1/2"</v>
          </cell>
          <cell r="C877" t="str">
            <v>m</v>
          </cell>
          <cell r="D877">
            <v>1.3333333333333333</v>
          </cell>
          <cell r="F877">
            <v>1.47</v>
          </cell>
        </row>
        <row r="878">
          <cell r="A878">
            <v>502401</v>
          </cell>
          <cell r="B878" t="str">
            <v>Caja Octogonal EMT de 1/2"</v>
          </cell>
          <cell r="C878" t="str">
            <v>u</v>
          </cell>
          <cell r="D878">
            <v>1.02</v>
          </cell>
          <cell r="F878">
            <v>1.1200000000000001</v>
          </cell>
        </row>
        <row r="879">
          <cell r="A879">
            <v>502402</v>
          </cell>
          <cell r="B879" t="str">
            <v>Tapa EMT Redonda</v>
          </cell>
          <cell r="C879" t="str">
            <v>u</v>
          </cell>
          <cell r="D879">
            <v>0.25</v>
          </cell>
          <cell r="F879">
            <v>0.28000000000000003</v>
          </cell>
        </row>
        <row r="880">
          <cell r="A880">
            <v>502403</v>
          </cell>
          <cell r="B880" t="str">
            <v>Conector EMT 1/2"</v>
          </cell>
          <cell r="C880" t="str">
            <v>u</v>
          </cell>
          <cell r="D880">
            <v>0.26</v>
          </cell>
          <cell r="F880">
            <v>0.28999999999999998</v>
          </cell>
        </row>
        <row r="881">
          <cell r="A881">
            <v>502404</v>
          </cell>
          <cell r="B881" t="str">
            <v>Unión EMT 1/2"</v>
          </cell>
          <cell r="C881" t="str">
            <v>u</v>
          </cell>
          <cell r="D881">
            <v>0.26</v>
          </cell>
          <cell r="F881">
            <v>0.28999999999999998</v>
          </cell>
        </row>
        <row r="882">
          <cell r="A882">
            <v>502405</v>
          </cell>
          <cell r="B882" t="str">
            <v>Cinta Plastica super 33+</v>
          </cell>
          <cell r="C882" t="str">
            <v>u</v>
          </cell>
          <cell r="D882">
            <v>4.9800000000000004</v>
          </cell>
          <cell r="F882">
            <v>5.48</v>
          </cell>
        </row>
        <row r="883">
          <cell r="A883">
            <v>502406</v>
          </cell>
          <cell r="B883" t="str">
            <v>Alambre Galvanizado #18</v>
          </cell>
          <cell r="C883" t="str">
            <v>kg</v>
          </cell>
          <cell r="D883">
            <v>2.4700000000000002</v>
          </cell>
          <cell r="F883">
            <v>2.72</v>
          </cell>
        </row>
        <row r="884">
          <cell r="A884">
            <v>502407</v>
          </cell>
          <cell r="B884" t="str">
            <v>Varios (accesorios EMT, caja rectangular EMT, cinta, etc.)</v>
          </cell>
          <cell r="C884" t="str">
            <v>glb</v>
          </cell>
          <cell r="D884">
            <v>5</v>
          </cell>
          <cell r="F884">
            <v>5.5</v>
          </cell>
        </row>
        <row r="885">
          <cell r="A885">
            <v>502408</v>
          </cell>
          <cell r="B885" t="str">
            <v>Swith de Mantenimiento</v>
          </cell>
          <cell r="C885" t="str">
            <v>u</v>
          </cell>
          <cell r="D885">
            <v>300</v>
          </cell>
          <cell r="F885">
            <v>330</v>
          </cell>
        </row>
        <row r="886">
          <cell r="A886">
            <v>502409</v>
          </cell>
          <cell r="B886" t="str">
            <v>Boquilla para Descarga</v>
          </cell>
          <cell r="C886" t="str">
            <v>u</v>
          </cell>
          <cell r="D886">
            <v>300</v>
          </cell>
          <cell r="F886">
            <v>330</v>
          </cell>
        </row>
        <row r="888">
          <cell r="A888">
            <v>502410</v>
          </cell>
          <cell r="B888" t="str">
            <v>Cable No.10 flexible para tomacorrientes de la luz de emergencia</v>
          </cell>
          <cell r="C888" t="str">
            <v>m</v>
          </cell>
          <cell r="D888">
            <v>3.5</v>
          </cell>
          <cell r="F888">
            <v>3.85</v>
          </cell>
        </row>
        <row r="889">
          <cell r="A889">
            <v>502420</v>
          </cell>
          <cell r="B889" t="str">
            <v>Tanque de agente Novec 1230 para capacidad max. de un contenido neto de agente extintor Novec por tanque de 639lb.</v>
          </cell>
          <cell r="C889" t="str">
            <v>u</v>
          </cell>
          <cell r="D889">
            <v>70000</v>
          </cell>
          <cell r="F889">
            <v>77000</v>
          </cell>
        </row>
        <row r="891">
          <cell r="A891">
            <v>502430</v>
          </cell>
          <cell r="B891" t="str">
            <v>Panel de Breakers 4-8 Espacios</v>
          </cell>
          <cell r="C891" t="str">
            <v>u</v>
          </cell>
          <cell r="D891">
            <v>32</v>
          </cell>
          <cell r="F891">
            <v>35.200000000000003</v>
          </cell>
        </row>
        <row r="892">
          <cell r="A892">
            <v>502435</v>
          </cell>
          <cell r="B892" t="str">
            <v>Perno tirafondo 5/16 x 2" con taco F10</v>
          </cell>
          <cell r="C892" t="str">
            <v>u</v>
          </cell>
          <cell r="D892">
            <v>0.23</v>
          </cell>
          <cell r="F892">
            <v>0.25</v>
          </cell>
        </row>
        <row r="893">
          <cell r="A893">
            <v>502440</v>
          </cell>
          <cell r="B893" t="str">
            <v>Breakers enchufables 1x20A Hasta 1x50A</v>
          </cell>
          <cell r="C893" t="str">
            <v>u</v>
          </cell>
          <cell r="D893">
            <v>9</v>
          </cell>
          <cell r="F893">
            <v>9.9</v>
          </cell>
        </row>
        <row r="897">
          <cell r="A897">
            <v>501361</v>
          </cell>
          <cell r="B897" t="str">
            <v>Bomba principal electrica UL/FM Centrifuga Motor</v>
          </cell>
          <cell r="C897" t="str">
            <v>u</v>
          </cell>
          <cell r="D897">
            <v>2800</v>
          </cell>
          <cell r="F897">
            <v>2800</v>
          </cell>
        </row>
        <row r="898">
          <cell r="A898">
            <v>501362</v>
          </cell>
          <cell r="B898" t="str">
            <v>Capacidad Q=40gpm@40 psi-5HP-3 Phases-220/208V</v>
          </cell>
          <cell r="C898" t="str">
            <v>u</v>
          </cell>
          <cell r="F898">
            <v>0</v>
          </cell>
        </row>
        <row r="899">
          <cell r="A899">
            <v>501363</v>
          </cell>
          <cell r="B899" t="str">
            <v>Tablero eléctrico 2 Bombas- 5 HP 220V/3F Trifásico</v>
          </cell>
          <cell r="C899" t="str">
            <v>u</v>
          </cell>
          <cell r="D899">
            <v>1200</v>
          </cell>
          <cell r="F899">
            <v>1200</v>
          </cell>
        </row>
        <row r="900">
          <cell r="A900">
            <v>501364</v>
          </cell>
          <cell r="B900" t="str">
            <v>valvulas de compuerta, manómetro, valvula check,etc.</v>
          </cell>
          <cell r="C900" t="str">
            <v>glb</v>
          </cell>
          <cell r="D900">
            <v>1200</v>
          </cell>
          <cell r="F900">
            <v>1200</v>
          </cell>
        </row>
        <row r="902">
          <cell r="A902">
            <v>501365</v>
          </cell>
          <cell r="B902" t="str">
            <v>Suministro e instalacion de un tanque de Vidrio Fusionado al Acero de 2,500 m3 para almacenamiento de Agua Potable modelo de dimensiones 22,17x7,27 m.</v>
          </cell>
          <cell r="C902" t="str">
            <v>gbl</v>
          </cell>
          <cell r="D902">
            <v>524390</v>
          </cell>
          <cell r="F902">
            <v>576829</v>
          </cell>
        </row>
        <row r="2364">
          <cell r="A2364" t="str">
            <v>xxxxxxxxxxxxxx</v>
          </cell>
          <cell r="B2364" t="str">
            <v>xxxxxxxxxxxxxxxxxxxxxxxxxxxxxxxxxxxxxxxxxxxxxxx</v>
          </cell>
          <cell r="C2364" t="str">
            <v>xxxxxxxxxxxxxx</v>
          </cell>
          <cell r="D2364" t="str">
            <v>xxxxxxxxxxxx</v>
          </cell>
          <cell r="E2364" t="str">
            <v>xxxxxxxxxxxx</v>
          </cell>
          <cell r="F2364" t="str">
            <v>xxxxxxxxxx</v>
          </cell>
        </row>
      </sheetData>
      <sheetData sheetId="1">
        <row r="1">
          <cell r="A1" t="str">
            <v>CATALOGO DE MANO DE OBRA</v>
          </cell>
          <cell r="D1" t="str">
            <v>FACTOR =</v>
          </cell>
          <cell r="E1">
            <v>1</v>
          </cell>
        </row>
        <row r="2">
          <cell r="A2" t="str">
            <v>FECHA: mayo de 1.999</v>
          </cell>
          <cell r="B2" t="str">
            <v>Enero del 2016</v>
          </cell>
        </row>
        <row r="3">
          <cell r="B3" t="str">
            <v>Remuneración Básica Ubificada</v>
          </cell>
          <cell r="C3">
            <v>394</v>
          </cell>
        </row>
        <row r="5">
          <cell r="C5" t="str">
            <v>Jornal Diario Nominal</v>
          </cell>
          <cell r="D5" t="str">
            <v>Sueldo unificado</v>
          </cell>
          <cell r="E5" t="str">
            <v>Anual Nominal</v>
          </cell>
          <cell r="F5" t="str">
            <v>Decimo tercer</v>
          </cell>
          <cell r="G5" t="str">
            <v>Decimo cuarto</v>
          </cell>
          <cell r="H5" t="str">
            <v>Transp.</v>
          </cell>
          <cell r="I5" t="str">
            <v>Aporte patronal</v>
          </cell>
          <cell r="J5" t="str">
            <v>Fondo de reserva</v>
          </cell>
          <cell r="K5" t="str">
            <v>Total 
mensual</v>
          </cell>
          <cell r="L5" t="str">
            <v>Total 
Anual</v>
          </cell>
          <cell r="M5" t="str">
            <v>Jornal
 Real</v>
          </cell>
          <cell r="N5" t="str">
            <v>Factor s. Real</v>
          </cell>
          <cell r="O5" t="str">
            <v>Jornal 
Real</v>
          </cell>
          <cell r="P5" t="str">
            <v>Costo hora</v>
          </cell>
        </row>
        <row r="6">
          <cell r="D6" t="str">
            <v>A</v>
          </cell>
          <cell r="F6" t="str">
            <v>B</v>
          </cell>
          <cell r="G6" t="str">
            <v>C</v>
          </cell>
          <cell r="H6" t="str">
            <v>E</v>
          </cell>
          <cell r="I6" t="str">
            <v>F</v>
          </cell>
          <cell r="J6" t="str">
            <v>G</v>
          </cell>
          <cell r="K6" t="str">
            <v>H</v>
          </cell>
          <cell r="M6" t="str">
            <v>I</v>
          </cell>
          <cell r="N6" t="str">
            <v>J</v>
          </cell>
          <cell r="P6" t="str">
            <v>K</v>
          </cell>
        </row>
        <row r="7">
          <cell r="C7" t="str">
            <v>A/20</v>
          </cell>
          <cell r="E7" t="str">
            <v>A*12</v>
          </cell>
          <cell r="F7" t="str">
            <v>B = A</v>
          </cell>
          <cell r="G7" t="str">
            <v>C=(SMV)*2</v>
          </cell>
          <cell r="I7" t="str">
            <v xml:space="preserve"> A*0.458</v>
          </cell>
          <cell r="J7" t="str">
            <v>G = A</v>
          </cell>
          <cell r="K7" t="str">
            <v>((B+C+E+F+G)/12)+A</v>
          </cell>
          <cell r="L7" t="str">
            <v>H*12</v>
          </cell>
          <cell r="M7" t="str">
            <v>(H/30)*1.5192</v>
          </cell>
          <cell r="N7" t="str">
            <v>I/(A/30)</v>
          </cell>
          <cell r="O7" t="str">
            <v>I*20</v>
          </cell>
          <cell r="P7" t="str">
            <v>I/8</v>
          </cell>
        </row>
        <row r="8">
          <cell r="I8">
            <v>0.45800000000000002</v>
          </cell>
        </row>
        <row r="9">
          <cell r="B9" t="str">
            <v>Primera Categoria</v>
          </cell>
        </row>
        <row r="10">
          <cell r="A10">
            <v>401001</v>
          </cell>
          <cell r="B10" t="str">
            <v>Estructura Ocupacional E2/ Peon</v>
          </cell>
          <cell r="C10">
            <v>20.212</v>
          </cell>
          <cell r="D10">
            <v>404.24</v>
          </cell>
          <cell r="E10">
            <v>4850.88</v>
          </cell>
          <cell r="F10">
            <v>404.24</v>
          </cell>
          <cell r="G10">
            <v>394</v>
          </cell>
          <cell r="I10">
            <v>589.38</v>
          </cell>
          <cell r="J10">
            <v>404.24</v>
          </cell>
          <cell r="K10">
            <v>553.56200000000001</v>
          </cell>
          <cell r="L10">
            <v>6642.7440000000006</v>
          </cell>
          <cell r="M10">
            <v>28.63</v>
          </cell>
          <cell r="N10">
            <v>2.12</v>
          </cell>
          <cell r="O10">
            <v>572.6</v>
          </cell>
          <cell r="P10">
            <v>3.58</v>
          </cell>
        </row>
        <row r="11">
          <cell r="B11" t="str">
            <v>Peon</v>
          </cell>
        </row>
        <row r="13">
          <cell r="B13" t="str">
            <v>Segunda Categoria</v>
          </cell>
        </row>
        <row r="14">
          <cell r="B14" t="str">
            <v>Guardian</v>
          </cell>
          <cell r="D14">
            <v>409.51</v>
          </cell>
          <cell r="E14">
            <v>4914.12</v>
          </cell>
          <cell r="F14">
            <v>409.51</v>
          </cell>
          <cell r="G14">
            <v>394</v>
          </cell>
          <cell r="I14">
            <v>597.07000000000005</v>
          </cell>
          <cell r="J14">
            <v>409.51</v>
          </cell>
          <cell r="K14">
            <v>560.351</v>
          </cell>
          <cell r="L14">
            <v>6724.2119999999995</v>
          </cell>
          <cell r="M14">
            <v>28.98</v>
          </cell>
          <cell r="N14">
            <v>2.12</v>
          </cell>
          <cell r="O14">
            <v>579.6</v>
          </cell>
          <cell r="P14">
            <v>3.62</v>
          </cell>
        </row>
        <row r="15">
          <cell r="A15">
            <v>402002</v>
          </cell>
          <cell r="B15" t="str">
            <v>Estructura Ocupacional D2/ Ayudante</v>
          </cell>
          <cell r="D15">
            <v>409.51</v>
          </cell>
          <cell r="E15">
            <v>4914.12</v>
          </cell>
          <cell r="F15">
            <v>409.51</v>
          </cell>
          <cell r="G15">
            <v>394</v>
          </cell>
          <cell r="I15">
            <v>597.07000000000005</v>
          </cell>
          <cell r="J15">
            <v>409.51</v>
          </cell>
          <cell r="K15">
            <v>560.351</v>
          </cell>
          <cell r="L15">
            <v>6724.2119999999995</v>
          </cell>
          <cell r="M15">
            <v>28.98</v>
          </cell>
          <cell r="N15">
            <v>2.12</v>
          </cell>
          <cell r="O15">
            <v>579.6</v>
          </cell>
          <cell r="P15">
            <v>3.62</v>
          </cell>
        </row>
        <row r="16">
          <cell r="B16" t="str">
            <v>Ayudante de Operador de Equipo</v>
          </cell>
          <cell r="D16">
            <v>409.51</v>
          </cell>
          <cell r="E16">
            <v>4914.12</v>
          </cell>
          <cell r="F16">
            <v>409.51</v>
          </cell>
          <cell r="G16">
            <v>394</v>
          </cell>
          <cell r="I16">
            <v>597.07000000000005</v>
          </cell>
          <cell r="J16">
            <v>409.51</v>
          </cell>
          <cell r="K16">
            <v>560.351</v>
          </cell>
          <cell r="L16">
            <v>6724.2119999999995</v>
          </cell>
          <cell r="M16">
            <v>28.98</v>
          </cell>
          <cell r="N16">
            <v>2.12</v>
          </cell>
          <cell r="O16">
            <v>579.6</v>
          </cell>
          <cell r="P16">
            <v>3.62</v>
          </cell>
        </row>
        <row r="17">
          <cell r="A17">
            <v>401005</v>
          </cell>
          <cell r="B17" t="str">
            <v>Estructura Ocupacional D2/ Ayudante</v>
          </cell>
          <cell r="D17">
            <v>409.51</v>
          </cell>
          <cell r="E17">
            <v>4914.12</v>
          </cell>
          <cell r="F17">
            <v>409.51</v>
          </cell>
          <cell r="G17">
            <v>394</v>
          </cell>
          <cell r="I17">
            <v>597.07000000000005</v>
          </cell>
          <cell r="J17">
            <v>409.51</v>
          </cell>
          <cell r="K17">
            <v>560.351</v>
          </cell>
          <cell r="L17">
            <v>6724.2119999999995</v>
          </cell>
          <cell r="M17">
            <v>28.98</v>
          </cell>
          <cell r="N17">
            <v>2.12</v>
          </cell>
          <cell r="O17">
            <v>579.6</v>
          </cell>
          <cell r="P17">
            <v>3.62</v>
          </cell>
        </row>
        <row r="18">
          <cell r="A18">
            <v>401003</v>
          </cell>
          <cell r="B18" t="str">
            <v>Estructura Ocupacional D2/ Ayudante</v>
          </cell>
          <cell r="D18">
            <v>409.51</v>
          </cell>
          <cell r="E18">
            <v>4914.12</v>
          </cell>
          <cell r="F18">
            <v>409.51</v>
          </cell>
          <cell r="G18">
            <v>394</v>
          </cell>
          <cell r="I18">
            <v>597.07000000000005</v>
          </cell>
          <cell r="J18">
            <v>409.51</v>
          </cell>
          <cell r="K18">
            <v>560.351</v>
          </cell>
          <cell r="L18">
            <v>6724.2119999999995</v>
          </cell>
          <cell r="M18">
            <v>28.98</v>
          </cell>
          <cell r="N18">
            <v>2.12</v>
          </cell>
          <cell r="O18">
            <v>579.6</v>
          </cell>
          <cell r="P18">
            <v>3.62</v>
          </cell>
        </row>
        <row r="19">
          <cell r="B19" t="str">
            <v>Ayudante de Encofrador</v>
          </cell>
          <cell r="D19">
            <v>409.51</v>
          </cell>
          <cell r="E19">
            <v>4914.12</v>
          </cell>
          <cell r="F19">
            <v>409.51</v>
          </cell>
          <cell r="G19">
            <v>394</v>
          </cell>
          <cell r="I19">
            <v>597.07000000000005</v>
          </cell>
          <cell r="J19">
            <v>409.51</v>
          </cell>
          <cell r="K19">
            <v>560.351</v>
          </cell>
          <cell r="L19">
            <v>6724.2119999999995</v>
          </cell>
          <cell r="M19">
            <v>28.98</v>
          </cell>
          <cell r="N19">
            <v>2.12</v>
          </cell>
          <cell r="O19">
            <v>579.6</v>
          </cell>
          <cell r="P19">
            <v>3.62</v>
          </cell>
        </row>
        <row r="20">
          <cell r="A20">
            <v>407001</v>
          </cell>
          <cell r="B20" t="str">
            <v>Estructura Ocupacional D2/ Ayudante</v>
          </cell>
          <cell r="D20">
            <v>409.51</v>
          </cell>
          <cell r="E20">
            <v>4914.12</v>
          </cell>
          <cell r="F20">
            <v>409.51</v>
          </cell>
          <cell r="G20">
            <v>394</v>
          </cell>
          <cell r="I20">
            <v>597.07000000000005</v>
          </cell>
          <cell r="J20">
            <v>409.51</v>
          </cell>
          <cell r="K20">
            <v>560.351</v>
          </cell>
          <cell r="L20">
            <v>6724.2119999999995</v>
          </cell>
          <cell r="M20">
            <v>28.98</v>
          </cell>
          <cell r="N20">
            <v>2.12</v>
          </cell>
          <cell r="O20">
            <v>579.6</v>
          </cell>
          <cell r="P20">
            <v>3.62</v>
          </cell>
        </row>
        <row r="21">
          <cell r="A21">
            <v>402003</v>
          </cell>
          <cell r="B21" t="str">
            <v>Estructura Ocupacional D2/ Ayudante</v>
          </cell>
          <cell r="D21">
            <v>409.51</v>
          </cell>
          <cell r="E21">
            <v>4914.12</v>
          </cell>
          <cell r="F21">
            <v>409.51</v>
          </cell>
          <cell r="G21">
            <v>394</v>
          </cell>
          <cell r="I21">
            <v>597.07000000000005</v>
          </cell>
          <cell r="J21">
            <v>409.51</v>
          </cell>
          <cell r="K21">
            <v>560.351</v>
          </cell>
          <cell r="L21">
            <v>6724.2119999999995</v>
          </cell>
          <cell r="M21">
            <v>28.98</v>
          </cell>
          <cell r="N21">
            <v>2.12</v>
          </cell>
          <cell r="O21">
            <v>579.6</v>
          </cell>
          <cell r="P21">
            <v>3.62</v>
          </cell>
        </row>
        <row r="22">
          <cell r="B22" t="str">
            <v>Ayudante de Electricidad</v>
          </cell>
          <cell r="D22">
            <v>409.51</v>
          </cell>
          <cell r="E22">
            <v>4914.12</v>
          </cell>
          <cell r="F22">
            <v>409.51</v>
          </cell>
          <cell r="G22">
            <v>394</v>
          </cell>
          <cell r="I22">
            <v>597.07000000000005</v>
          </cell>
          <cell r="J22">
            <v>409.51</v>
          </cell>
          <cell r="K22">
            <v>560.351</v>
          </cell>
          <cell r="L22">
            <v>6724.2119999999995</v>
          </cell>
          <cell r="M22">
            <v>28.98</v>
          </cell>
          <cell r="N22">
            <v>2.12</v>
          </cell>
          <cell r="O22">
            <v>579.6</v>
          </cell>
          <cell r="P22">
            <v>3.62</v>
          </cell>
        </row>
        <row r="23">
          <cell r="B23" t="str">
            <v>Ayudante de instalador de revestimiento en gral.</v>
          </cell>
          <cell r="D23">
            <v>409.51</v>
          </cell>
          <cell r="E23">
            <v>4914.12</v>
          </cell>
          <cell r="F23">
            <v>409.51</v>
          </cell>
          <cell r="G23">
            <v>394</v>
          </cell>
          <cell r="I23">
            <v>597.07000000000005</v>
          </cell>
          <cell r="J23">
            <v>409.51</v>
          </cell>
          <cell r="K23">
            <v>560.351</v>
          </cell>
          <cell r="L23">
            <v>6724.2119999999995</v>
          </cell>
          <cell r="M23">
            <v>28.98</v>
          </cell>
          <cell r="N23">
            <v>2.12</v>
          </cell>
          <cell r="O23">
            <v>579.6</v>
          </cell>
          <cell r="P23">
            <v>3.62</v>
          </cell>
        </row>
        <row r="24">
          <cell r="B24" t="str">
            <v>Machetero</v>
          </cell>
          <cell r="D24">
            <v>409.51</v>
          </cell>
          <cell r="E24">
            <v>4914.12</v>
          </cell>
          <cell r="F24">
            <v>409.51</v>
          </cell>
          <cell r="G24">
            <v>394</v>
          </cell>
          <cell r="I24">
            <v>597.07000000000005</v>
          </cell>
          <cell r="J24">
            <v>409.51</v>
          </cell>
          <cell r="K24">
            <v>560.351</v>
          </cell>
          <cell r="L24">
            <v>6724.2119999999995</v>
          </cell>
          <cell r="M24">
            <v>28.98</v>
          </cell>
          <cell r="N24">
            <v>2.12</v>
          </cell>
          <cell r="O24">
            <v>579.6</v>
          </cell>
          <cell r="P24">
            <v>3.62</v>
          </cell>
        </row>
        <row r="27">
          <cell r="B27" t="str">
            <v>Tercera Categoria</v>
          </cell>
        </row>
        <row r="28">
          <cell r="A28">
            <v>401002</v>
          </cell>
          <cell r="B28" t="str">
            <v>Estructura Ocupacional D2/ Ayudante</v>
          </cell>
          <cell r="D28">
            <v>409.51</v>
          </cell>
          <cell r="E28">
            <v>4914.12</v>
          </cell>
          <cell r="F28">
            <v>409.51</v>
          </cell>
          <cell r="G28">
            <v>394</v>
          </cell>
          <cell r="I28">
            <v>597.07000000000005</v>
          </cell>
          <cell r="J28">
            <v>409.51</v>
          </cell>
          <cell r="K28">
            <v>560.351</v>
          </cell>
          <cell r="L28">
            <v>6724.2119999999995</v>
          </cell>
          <cell r="M28">
            <v>28.61</v>
          </cell>
          <cell r="N28">
            <v>2.1</v>
          </cell>
          <cell r="O28">
            <v>572.20000000000005</v>
          </cell>
          <cell r="P28">
            <v>3.58</v>
          </cell>
        </row>
        <row r="29">
          <cell r="B29" t="str">
            <v>Operador de Equipo liviano</v>
          </cell>
          <cell r="D29">
            <v>409.51</v>
          </cell>
          <cell r="E29">
            <v>4914.12</v>
          </cell>
          <cell r="F29">
            <v>409.51</v>
          </cell>
          <cell r="G29">
            <v>394</v>
          </cell>
          <cell r="I29">
            <v>597.07000000000005</v>
          </cell>
          <cell r="J29">
            <v>409.51</v>
          </cell>
          <cell r="K29">
            <v>560.351</v>
          </cell>
          <cell r="L29">
            <v>6724.2119999999995</v>
          </cell>
          <cell r="M29">
            <v>28.61</v>
          </cell>
          <cell r="N29">
            <v>2.1</v>
          </cell>
          <cell r="O29">
            <v>572.20000000000005</v>
          </cell>
          <cell r="P29">
            <v>3.58</v>
          </cell>
        </row>
        <row r="30">
          <cell r="B30" t="str">
            <v>Pintor</v>
          </cell>
          <cell r="D30">
            <v>409.51</v>
          </cell>
          <cell r="E30">
            <v>4914.12</v>
          </cell>
          <cell r="F30">
            <v>409.51</v>
          </cell>
          <cell r="G30">
            <v>394</v>
          </cell>
          <cell r="I30">
            <v>597.07000000000005</v>
          </cell>
          <cell r="J30">
            <v>409.51</v>
          </cell>
          <cell r="K30">
            <v>560.351</v>
          </cell>
          <cell r="L30">
            <v>6724.2119999999995</v>
          </cell>
          <cell r="M30">
            <v>28.61</v>
          </cell>
          <cell r="N30">
            <v>2.1</v>
          </cell>
          <cell r="O30">
            <v>572.20000000000005</v>
          </cell>
          <cell r="P30">
            <v>3.58</v>
          </cell>
        </row>
        <row r="31">
          <cell r="A31">
            <v>401006</v>
          </cell>
          <cell r="B31" t="str">
            <v>Estructura Ocupacional D2/ Ayudante</v>
          </cell>
          <cell r="D31">
            <v>409.51</v>
          </cell>
          <cell r="E31">
            <v>4914.12</v>
          </cell>
          <cell r="F31">
            <v>409.51</v>
          </cell>
          <cell r="G31">
            <v>394</v>
          </cell>
          <cell r="I31">
            <v>597.07000000000005</v>
          </cell>
          <cell r="J31">
            <v>409.51</v>
          </cell>
          <cell r="K31">
            <v>560.351</v>
          </cell>
          <cell r="L31">
            <v>6724.2119999999995</v>
          </cell>
          <cell r="M31">
            <v>28.61</v>
          </cell>
          <cell r="N31">
            <v>2.1</v>
          </cell>
          <cell r="O31">
            <v>572.20000000000005</v>
          </cell>
          <cell r="P31">
            <v>3.58</v>
          </cell>
        </row>
        <row r="32">
          <cell r="A32">
            <v>401004</v>
          </cell>
          <cell r="B32" t="str">
            <v>Estructura Ocupacional D2/ Ayudante</v>
          </cell>
          <cell r="D32">
            <v>409.51</v>
          </cell>
          <cell r="E32">
            <v>4914.12</v>
          </cell>
          <cell r="F32">
            <v>409.51</v>
          </cell>
          <cell r="G32">
            <v>394</v>
          </cell>
          <cell r="I32">
            <v>597.07000000000005</v>
          </cell>
          <cell r="J32">
            <v>409.51</v>
          </cell>
          <cell r="K32">
            <v>560.351</v>
          </cell>
          <cell r="L32">
            <v>6724.2119999999995</v>
          </cell>
          <cell r="M32">
            <v>28.61</v>
          </cell>
          <cell r="N32">
            <v>2.1</v>
          </cell>
          <cell r="O32">
            <v>572.20000000000005</v>
          </cell>
          <cell r="P32">
            <v>3.58</v>
          </cell>
        </row>
        <row r="33">
          <cell r="B33" t="str">
            <v>Encofrador</v>
          </cell>
          <cell r="D33">
            <v>409.51</v>
          </cell>
          <cell r="E33">
            <v>4914.12</v>
          </cell>
          <cell r="F33">
            <v>409.51</v>
          </cell>
          <cell r="G33">
            <v>394</v>
          </cell>
          <cell r="I33">
            <v>597.07000000000005</v>
          </cell>
          <cell r="J33">
            <v>409.51</v>
          </cell>
          <cell r="K33">
            <v>560.351</v>
          </cell>
          <cell r="L33">
            <v>6724.2119999999995</v>
          </cell>
          <cell r="M33">
            <v>28.61</v>
          </cell>
          <cell r="N33">
            <v>2.1</v>
          </cell>
          <cell r="O33">
            <v>572.20000000000005</v>
          </cell>
          <cell r="P33">
            <v>3.58</v>
          </cell>
        </row>
        <row r="34">
          <cell r="B34" t="str">
            <v>Carpintero de ribera</v>
          </cell>
          <cell r="D34">
            <v>409.51</v>
          </cell>
          <cell r="E34">
            <v>4914.12</v>
          </cell>
          <cell r="F34">
            <v>409.51</v>
          </cell>
          <cell r="G34">
            <v>394</v>
          </cell>
          <cell r="I34">
            <v>597.07000000000005</v>
          </cell>
          <cell r="J34">
            <v>409.51</v>
          </cell>
          <cell r="K34">
            <v>560.351</v>
          </cell>
          <cell r="L34">
            <v>6724.2119999999995</v>
          </cell>
          <cell r="M34">
            <v>28.61</v>
          </cell>
          <cell r="N34">
            <v>2.1</v>
          </cell>
          <cell r="O34">
            <v>572.20000000000005</v>
          </cell>
          <cell r="P34">
            <v>3.58</v>
          </cell>
        </row>
        <row r="35">
          <cell r="A35">
            <v>404003</v>
          </cell>
          <cell r="B35" t="str">
            <v>Estructura Ocupacional D2/ Ayudante</v>
          </cell>
          <cell r="D35">
            <v>409.51</v>
          </cell>
          <cell r="E35">
            <v>4914.12</v>
          </cell>
          <cell r="F35">
            <v>409.51</v>
          </cell>
          <cell r="G35">
            <v>394</v>
          </cell>
          <cell r="I35">
            <v>597.07000000000005</v>
          </cell>
          <cell r="J35">
            <v>409.51</v>
          </cell>
          <cell r="K35">
            <v>560.351</v>
          </cell>
          <cell r="L35">
            <v>6724.2119999999995</v>
          </cell>
          <cell r="M35">
            <v>28.61</v>
          </cell>
          <cell r="N35">
            <v>2.1</v>
          </cell>
          <cell r="O35">
            <v>572.20000000000005</v>
          </cell>
          <cell r="P35">
            <v>3.58</v>
          </cell>
        </row>
        <row r="36">
          <cell r="A36">
            <v>404012</v>
          </cell>
          <cell r="B36" t="str">
            <v>Estructura Ocupacional D2/ Ayudante</v>
          </cell>
          <cell r="D36">
            <v>409.51</v>
          </cell>
          <cell r="E36">
            <v>4914.12</v>
          </cell>
          <cell r="F36">
            <v>409.51</v>
          </cell>
          <cell r="G36">
            <v>394</v>
          </cell>
          <cell r="I36">
            <v>597.07000000000005</v>
          </cell>
          <cell r="J36">
            <v>409.51</v>
          </cell>
          <cell r="K36">
            <v>560.351</v>
          </cell>
          <cell r="L36">
            <v>6724.2119999999995</v>
          </cell>
          <cell r="M36">
            <v>28.61</v>
          </cell>
          <cell r="N36">
            <v>2.1</v>
          </cell>
          <cell r="O36">
            <v>572.20000000000005</v>
          </cell>
          <cell r="P36">
            <v>3.58</v>
          </cell>
        </row>
        <row r="37">
          <cell r="B37" t="str">
            <v>Instalador de revestimiento en general</v>
          </cell>
          <cell r="D37">
            <v>409.51</v>
          </cell>
          <cell r="E37">
            <v>4914.12</v>
          </cell>
          <cell r="F37">
            <v>409.51</v>
          </cell>
          <cell r="G37">
            <v>394</v>
          </cell>
          <cell r="I37">
            <v>597.07000000000005</v>
          </cell>
          <cell r="J37">
            <v>409.51</v>
          </cell>
          <cell r="K37">
            <v>560.351</v>
          </cell>
          <cell r="L37">
            <v>6724.2119999999995</v>
          </cell>
          <cell r="M37">
            <v>28.61</v>
          </cell>
          <cell r="N37">
            <v>2.1</v>
          </cell>
          <cell r="O37">
            <v>572.20000000000005</v>
          </cell>
          <cell r="P37">
            <v>3.58</v>
          </cell>
        </row>
        <row r="38">
          <cell r="B38" t="str">
            <v>Ayudante de perforador</v>
          </cell>
          <cell r="D38">
            <v>409.51</v>
          </cell>
          <cell r="E38">
            <v>4914.12</v>
          </cell>
          <cell r="F38">
            <v>409.51</v>
          </cell>
          <cell r="G38">
            <v>394</v>
          </cell>
          <cell r="I38">
            <v>597.07000000000005</v>
          </cell>
          <cell r="J38">
            <v>409.51</v>
          </cell>
          <cell r="K38">
            <v>560.351</v>
          </cell>
          <cell r="L38">
            <v>6724.2119999999995</v>
          </cell>
          <cell r="M38">
            <v>28.61</v>
          </cell>
          <cell r="N38">
            <v>2.1</v>
          </cell>
          <cell r="O38">
            <v>572.20000000000005</v>
          </cell>
          <cell r="P38">
            <v>3.58</v>
          </cell>
        </row>
        <row r="39">
          <cell r="A39">
            <v>401008</v>
          </cell>
          <cell r="B39" t="str">
            <v>Estructura Ocupacional D2/ Ayudante</v>
          </cell>
          <cell r="D39">
            <v>409.51</v>
          </cell>
          <cell r="E39">
            <v>4914.12</v>
          </cell>
          <cell r="F39">
            <v>409.51</v>
          </cell>
          <cell r="G39">
            <v>394</v>
          </cell>
          <cell r="I39">
            <v>597.07000000000005</v>
          </cell>
          <cell r="J39">
            <v>409.51</v>
          </cell>
          <cell r="K39">
            <v>560.351</v>
          </cell>
          <cell r="L39">
            <v>6724.2119999999995</v>
          </cell>
          <cell r="M39">
            <v>28.61</v>
          </cell>
          <cell r="N39">
            <v>2.1</v>
          </cell>
          <cell r="O39">
            <v>572.20000000000005</v>
          </cell>
          <cell r="P39">
            <v>3.58</v>
          </cell>
        </row>
        <row r="40">
          <cell r="B40" t="str">
            <v>Mampostero</v>
          </cell>
          <cell r="D40">
            <v>409.51</v>
          </cell>
          <cell r="E40">
            <v>4914.12</v>
          </cell>
          <cell r="F40">
            <v>409.51</v>
          </cell>
          <cell r="G40">
            <v>394</v>
          </cell>
          <cell r="I40">
            <v>597.07000000000005</v>
          </cell>
          <cell r="J40">
            <v>409.51</v>
          </cell>
          <cell r="K40">
            <v>560.351</v>
          </cell>
          <cell r="L40">
            <v>6724.2119999999995</v>
          </cell>
          <cell r="M40">
            <v>28.61</v>
          </cell>
          <cell r="N40">
            <v>2.1</v>
          </cell>
          <cell r="O40">
            <v>572.20000000000005</v>
          </cell>
          <cell r="P40">
            <v>3.58</v>
          </cell>
        </row>
        <row r="41">
          <cell r="B41" t="str">
            <v>Enlucidor</v>
          </cell>
          <cell r="D41">
            <v>409.51</v>
          </cell>
          <cell r="E41">
            <v>4914.12</v>
          </cell>
          <cell r="F41">
            <v>409.51</v>
          </cell>
          <cell r="G41">
            <v>394</v>
          </cell>
          <cell r="I41">
            <v>597.07000000000005</v>
          </cell>
          <cell r="J41">
            <v>409.51</v>
          </cell>
          <cell r="K41">
            <v>560.351</v>
          </cell>
          <cell r="L41">
            <v>6724.2119999999995</v>
          </cell>
          <cell r="M41">
            <v>28.61</v>
          </cell>
          <cell r="N41">
            <v>2.1</v>
          </cell>
          <cell r="O41">
            <v>572.20000000000005</v>
          </cell>
          <cell r="P41">
            <v>3.58</v>
          </cell>
        </row>
        <row r="42">
          <cell r="B42" t="str">
            <v>Hojalatero</v>
          </cell>
        </row>
        <row r="45">
          <cell r="B45" t="str">
            <v>Cuarta Categoria</v>
          </cell>
        </row>
        <row r="46">
          <cell r="B46" t="str">
            <v>Maestro Soldador especializado</v>
          </cell>
          <cell r="D46">
            <v>456.56</v>
          </cell>
          <cell r="E46">
            <v>5478.72</v>
          </cell>
          <cell r="F46">
            <v>456.56</v>
          </cell>
          <cell r="G46">
            <v>394</v>
          </cell>
          <cell r="I46">
            <v>665.66</v>
          </cell>
          <cell r="J46">
            <v>456.56</v>
          </cell>
          <cell r="K46">
            <v>620.95799999999997</v>
          </cell>
          <cell r="L46">
            <v>7451.4959999999992</v>
          </cell>
          <cell r="M46">
            <v>32.119999999999997</v>
          </cell>
          <cell r="N46">
            <v>2.11</v>
          </cell>
          <cell r="O46">
            <v>642.4</v>
          </cell>
          <cell r="P46">
            <v>4.0199999999999996</v>
          </cell>
        </row>
        <row r="47">
          <cell r="A47">
            <v>404020</v>
          </cell>
          <cell r="B47" t="str">
            <v>Estructura Ocupacional C1/ Maestro</v>
          </cell>
          <cell r="D47">
            <v>456.56</v>
          </cell>
          <cell r="E47">
            <v>5478.72</v>
          </cell>
          <cell r="F47">
            <v>456.56</v>
          </cell>
          <cell r="G47">
            <v>394</v>
          </cell>
          <cell r="I47">
            <v>665.66</v>
          </cell>
          <cell r="J47">
            <v>456.56</v>
          </cell>
          <cell r="K47">
            <v>620.95799999999997</v>
          </cell>
          <cell r="L47">
            <v>7451.4959999999992</v>
          </cell>
          <cell r="M47">
            <v>32.119999999999997</v>
          </cell>
          <cell r="N47">
            <v>2.11</v>
          </cell>
          <cell r="O47">
            <v>642.4</v>
          </cell>
          <cell r="P47">
            <v>4.0199999999999996</v>
          </cell>
        </row>
        <row r="48">
          <cell r="A48">
            <v>404010</v>
          </cell>
          <cell r="B48" t="str">
            <v>Estructura Ocupacional C1/ Maestro</v>
          </cell>
          <cell r="D48">
            <v>456.56</v>
          </cell>
          <cell r="E48">
            <v>5478.72</v>
          </cell>
          <cell r="F48">
            <v>456.56</v>
          </cell>
          <cell r="G48">
            <v>394</v>
          </cell>
          <cell r="I48">
            <v>665.66</v>
          </cell>
          <cell r="J48">
            <v>456.56</v>
          </cell>
          <cell r="K48">
            <v>620.95799999999997</v>
          </cell>
          <cell r="L48">
            <v>7451.4959999999992</v>
          </cell>
          <cell r="M48">
            <v>32.119999999999997</v>
          </cell>
          <cell r="N48">
            <v>2.11</v>
          </cell>
          <cell r="O48">
            <v>642.4</v>
          </cell>
          <cell r="P48">
            <v>4.0199999999999996</v>
          </cell>
        </row>
        <row r="49">
          <cell r="A49">
            <v>404001</v>
          </cell>
          <cell r="B49" t="str">
            <v>Estructura Ocupacional C1/ Maestro</v>
          </cell>
          <cell r="D49">
            <v>456.56</v>
          </cell>
          <cell r="E49">
            <v>5478.72</v>
          </cell>
          <cell r="F49">
            <v>456.56</v>
          </cell>
          <cell r="G49">
            <v>394</v>
          </cell>
          <cell r="I49">
            <v>665.66</v>
          </cell>
          <cell r="J49">
            <v>456.56</v>
          </cell>
          <cell r="K49">
            <v>620.95799999999997</v>
          </cell>
          <cell r="L49">
            <v>7451.4959999999992</v>
          </cell>
          <cell r="M49">
            <v>32.119999999999997</v>
          </cell>
          <cell r="N49">
            <v>2.11</v>
          </cell>
          <cell r="O49">
            <v>642.4</v>
          </cell>
          <cell r="P49">
            <v>4.0199999999999996</v>
          </cell>
        </row>
        <row r="50">
          <cell r="B50" t="str">
            <v>Maestro Plomero</v>
          </cell>
          <cell r="D50">
            <v>456.56</v>
          </cell>
          <cell r="E50">
            <v>5478.72</v>
          </cell>
          <cell r="F50">
            <v>456.56</v>
          </cell>
          <cell r="G50">
            <v>394</v>
          </cell>
          <cell r="I50">
            <v>665.66</v>
          </cell>
          <cell r="J50">
            <v>456.56</v>
          </cell>
          <cell r="K50">
            <v>620.95799999999997</v>
          </cell>
          <cell r="L50">
            <v>7451.4959999999992</v>
          </cell>
          <cell r="M50">
            <v>32.119999999999997</v>
          </cell>
          <cell r="N50">
            <v>2.11</v>
          </cell>
          <cell r="O50">
            <v>642.4</v>
          </cell>
          <cell r="P50">
            <v>4.0199999999999996</v>
          </cell>
        </row>
        <row r="51">
          <cell r="B51" t="str">
            <v>Perforador</v>
          </cell>
          <cell r="D51">
            <v>456.56</v>
          </cell>
          <cell r="E51">
            <v>5478.72</v>
          </cell>
          <cell r="F51">
            <v>456.56</v>
          </cell>
          <cell r="G51">
            <v>394</v>
          </cell>
          <cell r="I51">
            <v>665.66</v>
          </cell>
          <cell r="J51">
            <v>456.56</v>
          </cell>
          <cell r="K51">
            <v>620.95799999999997</v>
          </cell>
          <cell r="L51">
            <v>7451.4959999999992</v>
          </cell>
          <cell r="M51">
            <v>32.119999999999997</v>
          </cell>
          <cell r="N51">
            <v>2.11</v>
          </cell>
          <cell r="O51">
            <v>642.4</v>
          </cell>
          <cell r="P51">
            <v>4.0199999999999996</v>
          </cell>
        </row>
        <row r="52">
          <cell r="B52" t="str">
            <v>Perfilero</v>
          </cell>
          <cell r="D52">
            <v>456.56</v>
          </cell>
          <cell r="E52">
            <v>5478.72</v>
          </cell>
          <cell r="F52">
            <v>456.56</v>
          </cell>
          <cell r="G52">
            <v>394</v>
          </cell>
          <cell r="I52">
            <v>665.66</v>
          </cell>
          <cell r="J52">
            <v>456.56</v>
          </cell>
          <cell r="K52">
            <v>620.95799999999997</v>
          </cell>
          <cell r="L52">
            <v>7451.4959999999992</v>
          </cell>
          <cell r="M52">
            <v>32.119999999999997</v>
          </cell>
          <cell r="N52">
            <v>2.11</v>
          </cell>
          <cell r="O52">
            <v>642.4</v>
          </cell>
          <cell r="P52">
            <v>4.0199999999999996</v>
          </cell>
        </row>
        <row r="55">
          <cell r="B55" t="str">
            <v>Quinta Categoria</v>
          </cell>
        </row>
        <row r="56">
          <cell r="A56">
            <v>404021</v>
          </cell>
          <cell r="B56" t="str">
            <v>Estructura Ocupacional C1/ Maestro Especializado</v>
          </cell>
          <cell r="D56">
            <v>433.35</v>
          </cell>
          <cell r="E56">
            <v>5200.2000000000007</v>
          </cell>
          <cell r="F56">
            <v>433.35</v>
          </cell>
          <cell r="G56">
            <v>394</v>
          </cell>
          <cell r="I56">
            <v>631.82000000000005</v>
          </cell>
          <cell r="J56">
            <v>433.35</v>
          </cell>
          <cell r="K56">
            <v>591.05999999999995</v>
          </cell>
          <cell r="L56">
            <v>7092.7199999999993</v>
          </cell>
          <cell r="M56">
            <v>30.57</v>
          </cell>
          <cell r="N56">
            <v>2.12</v>
          </cell>
          <cell r="O56">
            <v>611.4</v>
          </cell>
          <cell r="P56">
            <v>3.82</v>
          </cell>
        </row>
        <row r="57">
          <cell r="B57" t="str">
            <v>Inspector de Obra</v>
          </cell>
          <cell r="D57">
            <v>433.35</v>
          </cell>
          <cell r="E57">
            <v>5200.2000000000007</v>
          </cell>
          <cell r="F57">
            <v>433.35</v>
          </cell>
          <cell r="G57">
            <v>394</v>
          </cell>
          <cell r="I57">
            <v>631.82000000000005</v>
          </cell>
          <cell r="J57">
            <v>433.35</v>
          </cell>
          <cell r="K57">
            <v>591.05999999999995</v>
          </cell>
          <cell r="L57">
            <v>7092.7199999999993</v>
          </cell>
          <cell r="M57">
            <v>30.57</v>
          </cell>
          <cell r="N57">
            <v>2.12</v>
          </cell>
          <cell r="O57">
            <v>611.4</v>
          </cell>
          <cell r="P57">
            <v>3.82</v>
          </cell>
        </row>
        <row r="58">
          <cell r="B58" t="str">
            <v>Operador de planta de hormigón</v>
          </cell>
          <cell r="D58">
            <v>433.35</v>
          </cell>
          <cell r="E58">
            <v>5200.2000000000007</v>
          </cell>
          <cell r="F58">
            <v>433.35</v>
          </cell>
          <cell r="G58">
            <v>394</v>
          </cell>
          <cell r="I58">
            <v>631.82000000000005</v>
          </cell>
          <cell r="J58">
            <v>433.35</v>
          </cell>
          <cell r="K58">
            <v>591.05999999999995</v>
          </cell>
          <cell r="L58">
            <v>7092.7199999999993</v>
          </cell>
          <cell r="M58">
            <v>30.57</v>
          </cell>
          <cell r="N58">
            <v>2.12</v>
          </cell>
          <cell r="O58">
            <v>611.4</v>
          </cell>
          <cell r="P58">
            <v>3.82</v>
          </cell>
        </row>
        <row r="59">
          <cell r="B59" t="str">
            <v>Maestro de estructura mayor SECAP</v>
          </cell>
          <cell r="D59">
            <v>433.35</v>
          </cell>
          <cell r="E59">
            <v>5200.2000000000007</v>
          </cell>
          <cell r="F59">
            <v>433.35</v>
          </cell>
          <cell r="G59">
            <v>394</v>
          </cell>
          <cell r="I59">
            <v>631.82000000000005</v>
          </cell>
          <cell r="J59">
            <v>433.35</v>
          </cell>
          <cell r="K59">
            <v>591.05999999999995</v>
          </cell>
          <cell r="L59">
            <v>7092.7199999999993</v>
          </cell>
          <cell r="M59">
            <v>30.57</v>
          </cell>
          <cell r="N59">
            <v>2.12</v>
          </cell>
          <cell r="O59">
            <v>611.4</v>
          </cell>
          <cell r="P59">
            <v>3.82</v>
          </cell>
        </row>
        <row r="60">
          <cell r="B60" t="str">
            <v>Técnico Construcciones de Universidad Popular</v>
          </cell>
          <cell r="D60">
            <v>433.35</v>
          </cell>
          <cell r="E60">
            <v>5200.2000000000007</v>
          </cell>
          <cell r="F60">
            <v>433.35</v>
          </cell>
          <cell r="G60">
            <v>394</v>
          </cell>
          <cell r="I60">
            <v>631.82000000000005</v>
          </cell>
          <cell r="J60">
            <v>433.35</v>
          </cell>
          <cell r="K60">
            <v>591.05999999999995</v>
          </cell>
          <cell r="L60">
            <v>7092.7199999999993</v>
          </cell>
          <cell r="M60">
            <v>30.57</v>
          </cell>
          <cell r="N60">
            <v>2.12</v>
          </cell>
          <cell r="O60">
            <v>611.4</v>
          </cell>
          <cell r="P60">
            <v>3.82</v>
          </cell>
        </row>
        <row r="63">
          <cell r="B63" t="str">
            <v>Laboratorio</v>
          </cell>
        </row>
        <row r="64">
          <cell r="B64" t="str">
            <v>Aydte. De laboratorio: 2 años de experiencia</v>
          </cell>
          <cell r="D64">
            <v>456.56</v>
          </cell>
          <cell r="E64">
            <v>5478.72</v>
          </cell>
          <cell r="F64">
            <v>456.56</v>
          </cell>
          <cell r="G64">
            <v>394</v>
          </cell>
          <cell r="I64">
            <v>665.66</v>
          </cell>
          <cell r="J64">
            <v>456.56</v>
          </cell>
          <cell r="K64">
            <v>620.95799999999997</v>
          </cell>
          <cell r="L64">
            <v>7451.4959999999992</v>
          </cell>
          <cell r="M64">
            <v>32.119999999999997</v>
          </cell>
          <cell r="N64">
            <v>2.11</v>
          </cell>
          <cell r="O64">
            <v>642.4</v>
          </cell>
          <cell r="P64">
            <v>4.0199999999999996</v>
          </cell>
        </row>
        <row r="65">
          <cell r="B65" t="str">
            <v>Laboratorista 1: experiencia de hasta 3 años</v>
          </cell>
          <cell r="D65">
            <v>456.56</v>
          </cell>
          <cell r="E65">
            <v>5478.72</v>
          </cell>
          <cell r="F65">
            <v>456.56</v>
          </cell>
          <cell r="G65">
            <v>394</v>
          </cell>
          <cell r="I65">
            <v>665.66</v>
          </cell>
          <cell r="J65">
            <v>456.56</v>
          </cell>
          <cell r="K65">
            <v>620.95799999999997</v>
          </cell>
          <cell r="L65">
            <v>7451.4959999999992</v>
          </cell>
          <cell r="M65">
            <v>32.119999999999997</v>
          </cell>
          <cell r="N65">
            <v>2.11</v>
          </cell>
          <cell r="O65">
            <v>642.4</v>
          </cell>
          <cell r="P65">
            <v>4.0199999999999996</v>
          </cell>
        </row>
        <row r="66">
          <cell r="B66" t="str">
            <v>Laboratorista 2: experiencia de hasta 7 años</v>
          </cell>
          <cell r="D66">
            <v>456.56</v>
          </cell>
          <cell r="E66">
            <v>5478.72</v>
          </cell>
          <cell r="F66">
            <v>456.56</v>
          </cell>
          <cell r="G66">
            <v>394</v>
          </cell>
          <cell r="I66">
            <v>665.66</v>
          </cell>
          <cell r="J66">
            <v>456.56</v>
          </cell>
          <cell r="K66">
            <v>620.95799999999997</v>
          </cell>
          <cell r="L66">
            <v>7451.4959999999992</v>
          </cell>
          <cell r="M66">
            <v>32.119999999999997</v>
          </cell>
          <cell r="N66">
            <v>2.11</v>
          </cell>
          <cell r="O66">
            <v>642.4</v>
          </cell>
          <cell r="P66">
            <v>4.0199999999999996</v>
          </cell>
        </row>
        <row r="67">
          <cell r="B67" t="str">
            <v>Laboratorista 3: experiencia mayor a 7 años</v>
          </cell>
          <cell r="D67">
            <v>456.56</v>
          </cell>
          <cell r="E67">
            <v>5478.72</v>
          </cell>
          <cell r="F67">
            <v>456.56</v>
          </cell>
          <cell r="G67">
            <v>394</v>
          </cell>
          <cell r="I67">
            <v>665.66</v>
          </cell>
          <cell r="J67">
            <v>456.56</v>
          </cell>
          <cell r="K67">
            <v>620.95799999999997</v>
          </cell>
          <cell r="L67">
            <v>7451.4959999999992</v>
          </cell>
          <cell r="M67">
            <v>32.119999999999997</v>
          </cell>
          <cell r="N67">
            <v>2.11</v>
          </cell>
          <cell r="O67">
            <v>642.4</v>
          </cell>
          <cell r="P67">
            <v>4.0199999999999996</v>
          </cell>
        </row>
        <row r="70">
          <cell r="B70" t="str">
            <v>Topografia</v>
          </cell>
        </row>
        <row r="71">
          <cell r="B71" t="str">
            <v>Practico en la rama de topografía</v>
          </cell>
          <cell r="D71">
            <v>456.12</v>
          </cell>
          <cell r="E71">
            <v>5473.4400000000005</v>
          </cell>
          <cell r="F71">
            <v>456.12</v>
          </cell>
          <cell r="G71">
            <v>394</v>
          </cell>
          <cell r="I71">
            <v>665.02</v>
          </cell>
          <cell r="J71">
            <v>456.12</v>
          </cell>
          <cell r="K71">
            <v>620.39200000000005</v>
          </cell>
          <cell r="L71">
            <v>7444.7040000000006</v>
          </cell>
          <cell r="M71">
            <v>32.119999999999997</v>
          </cell>
          <cell r="N71">
            <v>2.11</v>
          </cell>
          <cell r="O71">
            <v>642.4</v>
          </cell>
          <cell r="P71">
            <v>4.0199999999999996</v>
          </cell>
        </row>
        <row r="72">
          <cell r="B72" t="str">
            <v>Topografo 1: experiencia no menor de 5 años</v>
          </cell>
          <cell r="D72">
            <v>456.12</v>
          </cell>
          <cell r="E72">
            <v>5473.4400000000005</v>
          </cell>
          <cell r="F72">
            <v>456.12</v>
          </cell>
          <cell r="G72">
            <v>394</v>
          </cell>
          <cell r="I72">
            <v>665.02</v>
          </cell>
          <cell r="J72">
            <v>456.12</v>
          </cell>
          <cell r="K72">
            <v>620.39200000000005</v>
          </cell>
          <cell r="L72">
            <v>7444.7040000000006</v>
          </cell>
          <cell r="M72">
            <v>32.119999999999997</v>
          </cell>
          <cell r="N72">
            <v>2.11</v>
          </cell>
          <cell r="O72">
            <v>642.4</v>
          </cell>
          <cell r="P72">
            <v>4.01</v>
          </cell>
        </row>
        <row r="73">
          <cell r="B73" t="str">
            <v>Topografo 2: experiencia no menor de 5 años</v>
          </cell>
          <cell r="D73">
            <v>456.12</v>
          </cell>
          <cell r="E73">
            <v>5473.4400000000005</v>
          </cell>
          <cell r="F73">
            <v>456.12</v>
          </cell>
          <cell r="G73">
            <v>394</v>
          </cell>
          <cell r="I73">
            <v>665.02</v>
          </cell>
          <cell r="J73">
            <v>456.12</v>
          </cell>
          <cell r="K73">
            <v>620.39200000000005</v>
          </cell>
          <cell r="L73">
            <v>7444.7040000000006</v>
          </cell>
          <cell r="M73">
            <v>32.119999999999997</v>
          </cell>
          <cell r="N73">
            <v>2.11</v>
          </cell>
          <cell r="O73">
            <v>642.4</v>
          </cell>
          <cell r="P73">
            <v>4.0199999999999996</v>
          </cell>
        </row>
        <row r="74">
          <cell r="B74" t="str">
            <v>Topografo 3: título y experiencia de 3 a 5 años</v>
          </cell>
          <cell r="D74">
            <v>456.12</v>
          </cell>
          <cell r="E74">
            <v>5473.4400000000005</v>
          </cell>
          <cell r="F74">
            <v>456.12</v>
          </cell>
          <cell r="G74">
            <v>394</v>
          </cell>
          <cell r="I74">
            <v>665.02</v>
          </cell>
          <cell r="J74">
            <v>456.12</v>
          </cell>
          <cell r="K74">
            <v>620.39200000000005</v>
          </cell>
          <cell r="L74">
            <v>7444.7040000000006</v>
          </cell>
          <cell r="M74">
            <v>32.119999999999997</v>
          </cell>
          <cell r="N74">
            <v>2.11</v>
          </cell>
          <cell r="O74">
            <v>642.4</v>
          </cell>
          <cell r="P74">
            <v>4.0199999999999996</v>
          </cell>
        </row>
        <row r="75">
          <cell r="B75" t="str">
            <v>Topografo 4: título y experiencia mayor a 5 años</v>
          </cell>
          <cell r="D75">
            <v>456.12</v>
          </cell>
          <cell r="E75">
            <v>5473.4400000000005</v>
          </cell>
          <cell r="F75">
            <v>456.12</v>
          </cell>
          <cell r="G75">
            <v>394</v>
          </cell>
          <cell r="I75">
            <v>665.02</v>
          </cell>
          <cell r="J75">
            <v>456.12</v>
          </cell>
          <cell r="K75">
            <v>620.39200000000005</v>
          </cell>
          <cell r="L75">
            <v>7444.7040000000006</v>
          </cell>
          <cell r="M75">
            <v>32.119999999999997</v>
          </cell>
          <cell r="N75">
            <v>2.11</v>
          </cell>
          <cell r="O75">
            <v>642.4</v>
          </cell>
          <cell r="P75">
            <v>4.0199999999999996</v>
          </cell>
        </row>
        <row r="76">
          <cell r="A76">
            <v>401007</v>
          </cell>
          <cell r="B76" t="str">
            <v>Estructura Ocupacional B1/ Topógrafo</v>
          </cell>
          <cell r="D76">
            <v>456.12</v>
          </cell>
          <cell r="E76">
            <v>5473.4400000000005</v>
          </cell>
          <cell r="F76">
            <v>456.12</v>
          </cell>
          <cell r="G76">
            <v>394</v>
          </cell>
          <cell r="I76">
            <v>665.02</v>
          </cell>
          <cell r="J76">
            <v>456.12</v>
          </cell>
          <cell r="K76">
            <v>620.39200000000005</v>
          </cell>
          <cell r="L76">
            <v>7444.7040000000006</v>
          </cell>
          <cell r="M76">
            <v>32.119999999999997</v>
          </cell>
          <cell r="N76">
            <v>2.11</v>
          </cell>
          <cell r="O76">
            <v>642.4</v>
          </cell>
          <cell r="P76">
            <v>4.0199999999999996</v>
          </cell>
        </row>
        <row r="79">
          <cell r="B79" t="str">
            <v>Dibujantes</v>
          </cell>
        </row>
        <row r="80">
          <cell r="B80" t="str">
            <v>Dibujante 1: con experiencia de hasta 2 años</v>
          </cell>
          <cell r="D80">
            <v>433.35</v>
          </cell>
          <cell r="E80">
            <v>5200.2000000000007</v>
          </cell>
          <cell r="F80">
            <v>433.35</v>
          </cell>
          <cell r="G80">
            <v>394</v>
          </cell>
          <cell r="I80">
            <v>631.82000000000005</v>
          </cell>
          <cell r="J80">
            <v>433.35</v>
          </cell>
          <cell r="K80">
            <v>591.05999999999995</v>
          </cell>
          <cell r="L80">
            <v>7092.7199999999993</v>
          </cell>
          <cell r="M80">
            <v>30.57</v>
          </cell>
          <cell r="N80">
            <v>2.12</v>
          </cell>
          <cell r="O80">
            <v>611.4</v>
          </cell>
          <cell r="P80">
            <v>3.82</v>
          </cell>
        </row>
        <row r="81">
          <cell r="B81" t="str">
            <v>Dibujante 2: con experiencia de 2 a 4 años</v>
          </cell>
          <cell r="D81">
            <v>433.35</v>
          </cell>
          <cell r="E81">
            <v>5200.2000000000007</v>
          </cell>
          <cell r="F81">
            <v>433.35</v>
          </cell>
          <cell r="G81">
            <v>394</v>
          </cell>
          <cell r="I81">
            <v>631.82000000000005</v>
          </cell>
          <cell r="J81">
            <v>433.35</v>
          </cell>
          <cell r="K81">
            <v>591.05999999999995</v>
          </cell>
          <cell r="L81">
            <v>7092.7199999999993</v>
          </cell>
          <cell r="M81">
            <v>30.57</v>
          </cell>
          <cell r="N81">
            <v>2.12</v>
          </cell>
          <cell r="O81">
            <v>611.4</v>
          </cell>
          <cell r="P81">
            <v>3.82</v>
          </cell>
        </row>
        <row r="82">
          <cell r="B82" t="str">
            <v>Dibujante 3: con experiencia mayor a 4 años</v>
          </cell>
          <cell r="D82">
            <v>433.35</v>
          </cell>
          <cell r="E82">
            <v>5200.2000000000007</v>
          </cell>
          <cell r="F82">
            <v>433.35</v>
          </cell>
          <cell r="G82">
            <v>394</v>
          </cell>
          <cell r="I82">
            <v>631.82000000000005</v>
          </cell>
          <cell r="J82">
            <v>433.35</v>
          </cell>
          <cell r="K82">
            <v>591.05999999999995</v>
          </cell>
          <cell r="L82">
            <v>7092.7199999999993</v>
          </cell>
          <cell r="M82">
            <v>30.57</v>
          </cell>
          <cell r="N82">
            <v>2.12</v>
          </cell>
          <cell r="O82">
            <v>611.4</v>
          </cell>
          <cell r="P82">
            <v>3.82</v>
          </cell>
        </row>
        <row r="83">
          <cell r="B83" t="str">
            <v>Conserje o mensajero</v>
          </cell>
          <cell r="D83">
            <v>433.35</v>
          </cell>
          <cell r="E83">
            <v>5200.2000000000007</v>
          </cell>
          <cell r="F83">
            <v>433.35</v>
          </cell>
          <cell r="G83">
            <v>394</v>
          </cell>
          <cell r="I83">
            <v>631.82000000000005</v>
          </cell>
          <cell r="J83">
            <v>433.35</v>
          </cell>
          <cell r="K83">
            <v>591.05999999999995</v>
          </cell>
          <cell r="L83">
            <v>7092.7199999999993</v>
          </cell>
          <cell r="M83">
            <v>30.57</v>
          </cell>
          <cell r="N83">
            <v>2.12</v>
          </cell>
          <cell r="O83">
            <v>611.4</v>
          </cell>
          <cell r="P83">
            <v>3.82</v>
          </cell>
        </row>
        <row r="86">
          <cell r="B86" t="str">
            <v>Sección A: Operadores</v>
          </cell>
        </row>
        <row r="87">
          <cell r="B87" t="str">
            <v>Grupo I</v>
          </cell>
        </row>
        <row r="88">
          <cell r="A88">
            <v>402001</v>
          </cell>
          <cell r="B88" t="str">
            <v>Estructura Ocupacional C1 (grupo I)/ Operador</v>
          </cell>
          <cell r="D88">
            <v>456.56</v>
          </cell>
          <cell r="E88">
            <v>5478.72</v>
          </cell>
          <cell r="F88">
            <v>456.56</v>
          </cell>
          <cell r="G88">
            <v>394</v>
          </cell>
          <cell r="I88">
            <v>665.66</v>
          </cell>
          <cell r="J88">
            <v>456.56</v>
          </cell>
          <cell r="K88">
            <v>620.96</v>
          </cell>
          <cell r="L88">
            <v>7451.52</v>
          </cell>
          <cell r="M88">
            <v>32.119999999999997</v>
          </cell>
          <cell r="N88">
            <v>2.11</v>
          </cell>
          <cell r="O88">
            <v>642.4</v>
          </cell>
          <cell r="P88">
            <v>4.0199999999999996</v>
          </cell>
        </row>
        <row r="89">
          <cell r="B89" t="str">
            <v>Motoniveladora</v>
          </cell>
          <cell r="D89">
            <v>456.56</v>
          </cell>
          <cell r="E89">
            <v>5478.72</v>
          </cell>
          <cell r="F89">
            <v>456.56</v>
          </cell>
          <cell r="G89">
            <v>394</v>
          </cell>
          <cell r="I89">
            <v>665.66</v>
          </cell>
          <cell r="J89">
            <v>456.56</v>
          </cell>
          <cell r="K89">
            <v>620.96</v>
          </cell>
          <cell r="L89">
            <v>7451.52</v>
          </cell>
          <cell r="M89">
            <v>32.119999999999997</v>
          </cell>
          <cell r="N89">
            <v>2.11</v>
          </cell>
          <cell r="O89">
            <v>642.4</v>
          </cell>
          <cell r="P89">
            <v>4.0199999999999996</v>
          </cell>
        </row>
        <row r="90">
          <cell r="A90">
            <v>406001</v>
          </cell>
          <cell r="B90" t="str">
            <v>Estructura Ocupacional C1 (grupo I)/ Operador</v>
          </cell>
          <cell r="D90">
            <v>456.56</v>
          </cell>
          <cell r="E90">
            <v>5478.72</v>
          </cell>
          <cell r="F90">
            <v>456.56</v>
          </cell>
          <cell r="G90">
            <v>394</v>
          </cell>
          <cell r="I90">
            <v>665.66</v>
          </cell>
          <cell r="J90">
            <v>456.56</v>
          </cell>
          <cell r="K90">
            <v>620.96</v>
          </cell>
          <cell r="L90">
            <v>7451.52</v>
          </cell>
          <cell r="M90">
            <v>32.119999999999997</v>
          </cell>
          <cell r="N90">
            <v>2.11</v>
          </cell>
          <cell r="O90">
            <v>642.4</v>
          </cell>
          <cell r="P90">
            <v>4.0199999999999996</v>
          </cell>
        </row>
        <row r="91">
          <cell r="B91" t="str">
            <v>Grúa puente de elevación</v>
          </cell>
          <cell r="D91">
            <v>456.56</v>
          </cell>
          <cell r="E91">
            <v>5478.72</v>
          </cell>
          <cell r="F91">
            <v>456.56</v>
          </cell>
          <cell r="G91">
            <v>394</v>
          </cell>
          <cell r="I91">
            <v>665.66</v>
          </cell>
          <cell r="J91">
            <v>456.56</v>
          </cell>
          <cell r="K91">
            <v>620.96</v>
          </cell>
          <cell r="L91">
            <v>7451.52</v>
          </cell>
          <cell r="M91">
            <v>32.119999999999997</v>
          </cell>
          <cell r="N91">
            <v>2.11</v>
          </cell>
          <cell r="O91">
            <v>642.4</v>
          </cell>
          <cell r="P91">
            <v>4.0199999999999996</v>
          </cell>
        </row>
        <row r="92">
          <cell r="B92" t="str">
            <v>Pala de Castillo</v>
          </cell>
          <cell r="D92">
            <v>456.56</v>
          </cell>
          <cell r="E92">
            <v>5478.72</v>
          </cell>
          <cell r="F92">
            <v>456.56</v>
          </cell>
          <cell r="G92">
            <v>394</v>
          </cell>
          <cell r="I92">
            <v>665.66</v>
          </cell>
          <cell r="J92">
            <v>456.56</v>
          </cell>
          <cell r="K92">
            <v>620.96</v>
          </cell>
          <cell r="L92">
            <v>7451.52</v>
          </cell>
          <cell r="M92">
            <v>32.119999999999997</v>
          </cell>
          <cell r="N92">
            <v>2.11</v>
          </cell>
          <cell r="O92">
            <v>642.4</v>
          </cell>
          <cell r="P92">
            <v>4.0199999999999996</v>
          </cell>
        </row>
        <row r="93">
          <cell r="A93">
            <v>406003</v>
          </cell>
          <cell r="B93" t="str">
            <v>Estructura Ocupacional C1 (grupo I)/ Operador</v>
          </cell>
          <cell r="D93">
            <v>456.56</v>
          </cell>
          <cell r="E93">
            <v>5478.72</v>
          </cell>
          <cell r="F93">
            <v>456.56</v>
          </cell>
          <cell r="G93">
            <v>394</v>
          </cell>
          <cell r="I93">
            <v>665.66</v>
          </cell>
          <cell r="J93">
            <v>456.56</v>
          </cell>
          <cell r="K93">
            <v>620.96</v>
          </cell>
          <cell r="L93">
            <v>7451.52</v>
          </cell>
          <cell r="M93">
            <v>32.119999999999997</v>
          </cell>
          <cell r="N93">
            <v>2.11</v>
          </cell>
          <cell r="O93">
            <v>642.4</v>
          </cell>
          <cell r="P93">
            <v>4.0199999999999996</v>
          </cell>
        </row>
        <row r="94">
          <cell r="A94">
            <v>406002</v>
          </cell>
          <cell r="B94" t="str">
            <v>Estructura Ocupacional C1 (grupo I)/ Operador</v>
          </cell>
          <cell r="D94">
            <v>456.56</v>
          </cell>
          <cell r="E94">
            <v>5478.72</v>
          </cell>
          <cell r="F94">
            <v>456.56</v>
          </cell>
          <cell r="G94">
            <v>394</v>
          </cell>
          <cell r="I94">
            <v>665.66</v>
          </cell>
          <cell r="J94">
            <v>456.56</v>
          </cell>
          <cell r="K94">
            <v>620.96</v>
          </cell>
          <cell r="L94">
            <v>7451.52</v>
          </cell>
          <cell r="M94">
            <v>32.119999999999997</v>
          </cell>
          <cell r="N94">
            <v>2.11</v>
          </cell>
          <cell r="O94">
            <v>642.4</v>
          </cell>
          <cell r="P94">
            <v>4.0199999999999996</v>
          </cell>
        </row>
        <row r="95">
          <cell r="B95" t="str">
            <v>Draga</v>
          </cell>
          <cell r="D95">
            <v>456.56</v>
          </cell>
          <cell r="E95">
            <v>5478.72</v>
          </cell>
          <cell r="F95">
            <v>456.56</v>
          </cell>
          <cell r="G95">
            <v>394</v>
          </cell>
          <cell r="I95">
            <v>665.66</v>
          </cell>
          <cell r="J95">
            <v>456.56</v>
          </cell>
          <cell r="K95">
            <v>620.96</v>
          </cell>
          <cell r="L95">
            <v>7451.52</v>
          </cell>
          <cell r="M95">
            <v>32.119999999999997</v>
          </cell>
          <cell r="N95">
            <v>2.11</v>
          </cell>
          <cell r="O95">
            <v>642.4</v>
          </cell>
          <cell r="P95">
            <v>4.0199999999999996</v>
          </cell>
        </row>
        <row r="96">
          <cell r="B96" t="str">
            <v>Tractor carriles o ruedas (buldozer, topador,roturador)</v>
          </cell>
          <cell r="D96">
            <v>456.56</v>
          </cell>
          <cell r="E96">
            <v>5478.72</v>
          </cell>
          <cell r="F96">
            <v>456.56</v>
          </cell>
          <cell r="G96">
            <v>394</v>
          </cell>
          <cell r="I96">
            <v>665.66</v>
          </cell>
          <cell r="J96">
            <v>456.56</v>
          </cell>
          <cell r="K96">
            <v>620.96</v>
          </cell>
          <cell r="L96">
            <v>7451.52</v>
          </cell>
          <cell r="M96">
            <v>32.119999999999997</v>
          </cell>
          <cell r="N96">
            <v>2.11</v>
          </cell>
          <cell r="O96">
            <v>642.4</v>
          </cell>
          <cell r="P96">
            <v>4.0199999999999996</v>
          </cell>
        </row>
        <row r="97">
          <cell r="B97" t="str">
            <v>Tractor tiene tubos (side bone)</v>
          </cell>
          <cell r="D97">
            <v>456.56</v>
          </cell>
          <cell r="E97">
            <v>5478.72</v>
          </cell>
          <cell r="F97">
            <v>456.56</v>
          </cell>
          <cell r="G97">
            <v>394</v>
          </cell>
          <cell r="I97">
            <v>665.66</v>
          </cell>
          <cell r="J97">
            <v>456.56</v>
          </cell>
          <cell r="K97">
            <v>620.96</v>
          </cell>
          <cell r="L97">
            <v>7451.52</v>
          </cell>
          <cell r="M97">
            <v>32.119999999999997</v>
          </cell>
          <cell r="N97">
            <v>2.11</v>
          </cell>
          <cell r="O97">
            <v>642.4</v>
          </cell>
          <cell r="P97">
            <v>4.0199999999999996</v>
          </cell>
        </row>
        <row r="98">
          <cell r="B98" t="str">
            <v>Mototraila</v>
          </cell>
          <cell r="D98">
            <v>456.56</v>
          </cell>
          <cell r="E98">
            <v>5478.72</v>
          </cell>
          <cell r="F98">
            <v>456.56</v>
          </cell>
          <cell r="G98">
            <v>394</v>
          </cell>
          <cell r="I98">
            <v>665.66</v>
          </cell>
          <cell r="J98">
            <v>456.56</v>
          </cell>
          <cell r="K98">
            <v>620.96</v>
          </cell>
          <cell r="L98">
            <v>7451.52</v>
          </cell>
          <cell r="M98">
            <v>32.119999999999997</v>
          </cell>
          <cell r="N98">
            <v>2.11</v>
          </cell>
          <cell r="O98">
            <v>642.4</v>
          </cell>
          <cell r="P98">
            <v>4.0199999999999996</v>
          </cell>
        </row>
        <row r="99">
          <cell r="B99" t="str">
            <v>Cargadora frontal</v>
          </cell>
          <cell r="D99">
            <v>456.56</v>
          </cell>
          <cell r="E99">
            <v>5478.72</v>
          </cell>
          <cell r="F99">
            <v>456.56</v>
          </cell>
          <cell r="G99">
            <v>394</v>
          </cell>
          <cell r="I99">
            <v>665.66</v>
          </cell>
          <cell r="J99">
            <v>456.56</v>
          </cell>
          <cell r="K99">
            <v>620.96</v>
          </cell>
          <cell r="L99">
            <v>7451.52</v>
          </cell>
          <cell r="M99">
            <v>32.119999999999997</v>
          </cell>
          <cell r="N99">
            <v>2.11</v>
          </cell>
          <cell r="O99">
            <v>642.4</v>
          </cell>
          <cell r="P99">
            <v>4.0199999999999996</v>
          </cell>
        </row>
        <row r="100">
          <cell r="B100" t="str">
            <v>Retroexcavadora</v>
          </cell>
          <cell r="D100">
            <v>456.56</v>
          </cell>
          <cell r="E100">
            <v>5478.72</v>
          </cell>
          <cell r="F100">
            <v>456.56</v>
          </cell>
          <cell r="G100">
            <v>394</v>
          </cell>
          <cell r="I100">
            <v>665.66</v>
          </cell>
          <cell r="J100">
            <v>456.56</v>
          </cell>
          <cell r="K100">
            <v>620.96</v>
          </cell>
          <cell r="L100">
            <v>7451.52</v>
          </cell>
          <cell r="M100">
            <v>32.119999999999997</v>
          </cell>
          <cell r="N100">
            <v>2.11</v>
          </cell>
          <cell r="O100">
            <v>642.4</v>
          </cell>
          <cell r="P100">
            <v>4.0199999999999996</v>
          </cell>
        </row>
        <row r="101">
          <cell r="B101" t="str">
            <v>Responsable de la planta asfáltica</v>
          </cell>
          <cell r="D101">
            <v>456.56</v>
          </cell>
          <cell r="E101">
            <v>5478.72</v>
          </cell>
          <cell r="F101">
            <v>456.56</v>
          </cell>
          <cell r="G101">
            <v>394</v>
          </cell>
          <cell r="I101">
            <v>665.66</v>
          </cell>
          <cell r="J101">
            <v>456.56</v>
          </cell>
          <cell r="K101">
            <v>620.96</v>
          </cell>
          <cell r="L101">
            <v>7451.52</v>
          </cell>
          <cell r="M101">
            <v>32.119999999999997</v>
          </cell>
          <cell r="N101">
            <v>2.11</v>
          </cell>
          <cell r="O101">
            <v>642.4</v>
          </cell>
          <cell r="P101">
            <v>4.0199999999999996</v>
          </cell>
        </row>
        <row r="102">
          <cell r="B102" t="str">
            <v>Auto-tren cama baja (trailer)</v>
          </cell>
          <cell r="D102">
            <v>456.56</v>
          </cell>
          <cell r="E102">
            <v>5478.72</v>
          </cell>
          <cell r="F102">
            <v>456.56</v>
          </cell>
          <cell r="G102">
            <v>394</v>
          </cell>
          <cell r="I102">
            <v>665.66</v>
          </cell>
          <cell r="J102">
            <v>456.56</v>
          </cell>
          <cell r="K102">
            <v>620.96</v>
          </cell>
          <cell r="L102">
            <v>7451.52</v>
          </cell>
          <cell r="M102">
            <v>32.119999999999997</v>
          </cell>
          <cell r="N102">
            <v>2.11</v>
          </cell>
          <cell r="O102">
            <v>642.4</v>
          </cell>
          <cell r="P102">
            <v>4.0199999999999996</v>
          </cell>
        </row>
        <row r="103">
          <cell r="B103" t="str">
            <v>Operadodor de truck drill</v>
          </cell>
          <cell r="D103">
            <v>456.56</v>
          </cell>
          <cell r="E103">
            <v>5478.72</v>
          </cell>
          <cell r="F103">
            <v>456.56</v>
          </cell>
          <cell r="G103">
            <v>394</v>
          </cell>
          <cell r="I103">
            <v>665.66</v>
          </cell>
          <cell r="J103">
            <v>456.56</v>
          </cell>
          <cell r="K103">
            <v>620.96</v>
          </cell>
          <cell r="L103">
            <v>7451.52</v>
          </cell>
          <cell r="M103">
            <v>32.119999999999997</v>
          </cell>
          <cell r="N103">
            <v>2.11</v>
          </cell>
          <cell r="O103">
            <v>642.4</v>
          </cell>
          <cell r="P103">
            <v>4.0199999999999996</v>
          </cell>
        </row>
        <row r="104">
          <cell r="B104" t="str">
            <v>Fresadora de pavimento asfáltico</v>
          </cell>
          <cell r="D104">
            <v>456.56</v>
          </cell>
          <cell r="E104">
            <v>5478.72</v>
          </cell>
          <cell r="F104">
            <v>456.56</v>
          </cell>
          <cell r="G104">
            <v>394</v>
          </cell>
          <cell r="I104">
            <v>665.66</v>
          </cell>
          <cell r="J104">
            <v>456.56</v>
          </cell>
          <cell r="K104">
            <v>620.96</v>
          </cell>
          <cell r="L104">
            <v>7451.52</v>
          </cell>
          <cell r="M104">
            <v>32.119999999999997</v>
          </cell>
          <cell r="N104">
            <v>2.11</v>
          </cell>
          <cell r="O104">
            <v>642.4</v>
          </cell>
          <cell r="P104">
            <v>4.0199999999999996</v>
          </cell>
        </row>
        <row r="105">
          <cell r="B105" t="str">
            <v>Recicladora de pavimento asfáltico</v>
          </cell>
          <cell r="D105">
            <v>456.56</v>
          </cell>
          <cell r="E105">
            <v>5478.72</v>
          </cell>
          <cell r="F105">
            <v>456.56</v>
          </cell>
          <cell r="G105">
            <v>394</v>
          </cell>
          <cell r="I105">
            <v>665.66</v>
          </cell>
          <cell r="J105">
            <v>456.56</v>
          </cell>
          <cell r="K105">
            <v>620.96</v>
          </cell>
          <cell r="L105">
            <v>7451.52</v>
          </cell>
          <cell r="M105">
            <v>32.119999999999997</v>
          </cell>
          <cell r="N105">
            <v>2.11</v>
          </cell>
          <cell r="O105">
            <v>642.4</v>
          </cell>
          <cell r="P105">
            <v>4.0199999999999996</v>
          </cell>
        </row>
        <row r="106">
          <cell r="B106" t="str">
            <v>Planta de emulsión asfáltica</v>
          </cell>
          <cell r="D106">
            <v>456.56</v>
          </cell>
          <cell r="E106">
            <v>5478.72</v>
          </cell>
          <cell r="F106">
            <v>456.56</v>
          </cell>
          <cell r="G106">
            <v>394</v>
          </cell>
          <cell r="I106">
            <v>665.66</v>
          </cell>
          <cell r="J106">
            <v>456.56</v>
          </cell>
          <cell r="K106">
            <v>620.96</v>
          </cell>
          <cell r="L106">
            <v>7451.52</v>
          </cell>
          <cell r="M106">
            <v>32.119999999999997</v>
          </cell>
          <cell r="N106">
            <v>2.11</v>
          </cell>
          <cell r="O106">
            <v>642.4</v>
          </cell>
          <cell r="P106">
            <v>4.0199999999999996</v>
          </cell>
        </row>
        <row r="107">
          <cell r="B107" t="str">
            <v>Máquina  para sellos asfálticos</v>
          </cell>
          <cell r="D107">
            <v>456.56</v>
          </cell>
          <cell r="E107">
            <v>5478.72</v>
          </cell>
          <cell r="F107">
            <v>456.56</v>
          </cell>
          <cell r="G107">
            <v>394</v>
          </cell>
          <cell r="I107">
            <v>665.66</v>
          </cell>
          <cell r="J107">
            <v>456.56</v>
          </cell>
          <cell r="K107">
            <v>620.96</v>
          </cell>
          <cell r="L107">
            <v>7451.52</v>
          </cell>
          <cell r="M107">
            <v>32.119999999999997</v>
          </cell>
          <cell r="N107">
            <v>2.11</v>
          </cell>
          <cell r="O107">
            <v>642.4</v>
          </cell>
          <cell r="P107">
            <v>4.0199999999999996</v>
          </cell>
        </row>
        <row r="109">
          <cell r="B109" t="str">
            <v>Grupo II</v>
          </cell>
        </row>
        <row r="110">
          <cell r="B110" t="str">
            <v>Responsable de la planta hormigonera</v>
          </cell>
          <cell r="D110">
            <v>433.35</v>
          </cell>
          <cell r="E110">
            <v>5200.2000000000007</v>
          </cell>
          <cell r="F110">
            <v>433.35</v>
          </cell>
          <cell r="G110">
            <v>394</v>
          </cell>
          <cell r="I110">
            <v>631.82000000000005</v>
          </cell>
          <cell r="J110">
            <v>433.35</v>
          </cell>
          <cell r="K110">
            <v>591.05999999999995</v>
          </cell>
          <cell r="L110">
            <v>7092.7199999999993</v>
          </cell>
          <cell r="M110">
            <v>30.57</v>
          </cell>
          <cell r="N110">
            <v>2.12</v>
          </cell>
          <cell r="O110">
            <v>611.4</v>
          </cell>
          <cell r="P110">
            <v>3.82</v>
          </cell>
        </row>
        <row r="111">
          <cell r="B111" t="str">
            <v>Responsable de la planta trituradora</v>
          </cell>
          <cell r="D111">
            <v>433.35</v>
          </cell>
          <cell r="E111">
            <v>5200.2000000000007</v>
          </cell>
          <cell r="F111">
            <v>433.35</v>
          </cell>
          <cell r="G111">
            <v>394</v>
          </cell>
          <cell r="I111">
            <v>631.82000000000005</v>
          </cell>
          <cell r="J111">
            <v>433.35</v>
          </cell>
          <cell r="K111">
            <v>591.05999999999995</v>
          </cell>
          <cell r="L111">
            <v>7092.7199999999993</v>
          </cell>
          <cell r="M111">
            <v>30.57</v>
          </cell>
          <cell r="N111">
            <v>2.12</v>
          </cell>
          <cell r="O111">
            <v>611.4</v>
          </cell>
          <cell r="P111">
            <v>3.82</v>
          </cell>
        </row>
        <row r="112">
          <cell r="B112" t="str">
            <v>Squider</v>
          </cell>
          <cell r="D112">
            <v>433.35</v>
          </cell>
          <cell r="E112">
            <v>5200.2000000000007</v>
          </cell>
          <cell r="F112">
            <v>433.35</v>
          </cell>
          <cell r="G112">
            <v>394</v>
          </cell>
          <cell r="I112">
            <v>631.82000000000005</v>
          </cell>
          <cell r="J112">
            <v>433.35</v>
          </cell>
          <cell r="K112">
            <v>591.05999999999995</v>
          </cell>
          <cell r="L112">
            <v>7092.7199999999993</v>
          </cell>
          <cell r="M112">
            <v>30.57</v>
          </cell>
          <cell r="N112">
            <v>2.12</v>
          </cell>
          <cell r="O112">
            <v>611.4</v>
          </cell>
          <cell r="P112">
            <v>3.82</v>
          </cell>
        </row>
        <row r="113">
          <cell r="B113" t="str">
            <v>Rodillo autopropulsado</v>
          </cell>
          <cell r="D113">
            <v>433.35</v>
          </cell>
          <cell r="E113">
            <v>5200.2000000000007</v>
          </cell>
          <cell r="F113">
            <v>433.35</v>
          </cell>
          <cell r="G113">
            <v>394</v>
          </cell>
          <cell r="I113">
            <v>631.82000000000005</v>
          </cell>
          <cell r="J113">
            <v>433.35</v>
          </cell>
          <cell r="K113">
            <v>591.05999999999995</v>
          </cell>
          <cell r="L113">
            <v>7092.7199999999993</v>
          </cell>
          <cell r="M113">
            <v>30.57</v>
          </cell>
          <cell r="N113">
            <v>2.12</v>
          </cell>
          <cell r="O113">
            <v>611.4</v>
          </cell>
          <cell r="P113">
            <v>3.82</v>
          </cell>
        </row>
        <row r="114">
          <cell r="B114" t="str">
            <v>Distribuidor de asfáltico</v>
          </cell>
          <cell r="D114">
            <v>433.35</v>
          </cell>
          <cell r="E114">
            <v>5200.2000000000007</v>
          </cell>
          <cell r="F114">
            <v>433.35</v>
          </cell>
          <cell r="G114">
            <v>394</v>
          </cell>
          <cell r="I114">
            <v>631.82000000000005</v>
          </cell>
          <cell r="J114">
            <v>433.35</v>
          </cell>
          <cell r="K114">
            <v>591.05999999999995</v>
          </cell>
          <cell r="L114">
            <v>7092.7199999999993</v>
          </cell>
          <cell r="M114">
            <v>30.57</v>
          </cell>
          <cell r="N114">
            <v>2.12</v>
          </cell>
          <cell r="O114">
            <v>611.4</v>
          </cell>
          <cell r="P114">
            <v>3.82</v>
          </cell>
        </row>
        <row r="115">
          <cell r="B115" t="str">
            <v>Distribuidor de agregado</v>
          </cell>
          <cell r="D115">
            <v>433.35</v>
          </cell>
          <cell r="E115">
            <v>5200.2000000000007</v>
          </cell>
          <cell r="F115">
            <v>433.35</v>
          </cell>
          <cell r="G115">
            <v>394</v>
          </cell>
          <cell r="I115">
            <v>631.82000000000005</v>
          </cell>
          <cell r="J115">
            <v>433.35</v>
          </cell>
          <cell r="K115">
            <v>591.05999999999995</v>
          </cell>
          <cell r="L115">
            <v>7092.7199999999993</v>
          </cell>
          <cell r="M115">
            <v>30.57</v>
          </cell>
          <cell r="N115">
            <v>2.12</v>
          </cell>
          <cell r="O115">
            <v>611.4</v>
          </cell>
          <cell r="P115">
            <v>3.82</v>
          </cell>
        </row>
        <row r="116">
          <cell r="B116" t="str">
            <v>Acabadora de pavimento de hormigón</v>
          </cell>
          <cell r="D116">
            <v>433.35</v>
          </cell>
          <cell r="E116">
            <v>5200.2000000000007</v>
          </cell>
          <cell r="F116">
            <v>433.35</v>
          </cell>
          <cell r="G116">
            <v>394</v>
          </cell>
          <cell r="I116">
            <v>631.82000000000005</v>
          </cell>
          <cell r="J116">
            <v>433.35</v>
          </cell>
          <cell r="K116">
            <v>591.05999999999995</v>
          </cell>
          <cell r="L116">
            <v>7092.7199999999993</v>
          </cell>
          <cell r="M116">
            <v>30.57</v>
          </cell>
          <cell r="N116">
            <v>2.12</v>
          </cell>
          <cell r="O116">
            <v>611.4</v>
          </cell>
          <cell r="P116">
            <v>3.82</v>
          </cell>
        </row>
        <row r="117">
          <cell r="B117" t="str">
            <v>Acabadora de pavimento asfáltico</v>
          </cell>
          <cell r="D117">
            <v>433.35</v>
          </cell>
          <cell r="E117">
            <v>5200.2000000000007</v>
          </cell>
          <cell r="F117">
            <v>433.35</v>
          </cell>
          <cell r="G117">
            <v>394</v>
          </cell>
          <cell r="I117">
            <v>631.82000000000005</v>
          </cell>
          <cell r="J117">
            <v>433.35</v>
          </cell>
          <cell r="K117">
            <v>591.05999999999995</v>
          </cell>
          <cell r="L117">
            <v>7092.7199999999993</v>
          </cell>
          <cell r="M117">
            <v>30.57</v>
          </cell>
          <cell r="N117">
            <v>2.12</v>
          </cell>
          <cell r="O117">
            <v>611.4</v>
          </cell>
          <cell r="P117">
            <v>3.82</v>
          </cell>
        </row>
        <row r="118">
          <cell r="B118" t="str">
            <v>Grada elevadora</v>
          </cell>
          <cell r="D118">
            <v>433.35</v>
          </cell>
          <cell r="E118">
            <v>5200.2000000000007</v>
          </cell>
          <cell r="F118">
            <v>433.35</v>
          </cell>
          <cell r="G118">
            <v>394</v>
          </cell>
          <cell r="I118">
            <v>631.82000000000005</v>
          </cell>
          <cell r="J118">
            <v>433.35</v>
          </cell>
          <cell r="K118">
            <v>591.05999999999995</v>
          </cell>
          <cell r="L118">
            <v>7092.7199999999993</v>
          </cell>
          <cell r="M118">
            <v>30.57</v>
          </cell>
          <cell r="N118">
            <v>2.12</v>
          </cell>
          <cell r="O118">
            <v>611.4</v>
          </cell>
          <cell r="P118">
            <v>3.82</v>
          </cell>
        </row>
        <row r="119">
          <cell r="B119" t="str">
            <v>Montacarga</v>
          </cell>
          <cell r="D119">
            <v>433.35</v>
          </cell>
          <cell r="E119">
            <v>5200.2000000000007</v>
          </cell>
          <cell r="F119">
            <v>433.35</v>
          </cell>
          <cell r="G119">
            <v>394</v>
          </cell>
          <cell r="I119">
            <v>631.82000000000005</v>
          </cell>
          <cell r="J119">
            <v>433.35</v>
          </cell>
          <cell r="K119">
            <v>591.05999999999995</v>
          </cell>
          <cell r="L119">
            <v>7092.7199999999993</v>
          </cell>
          <cell r="M119">
            <v>30.57</v>
          </cell>
          <cell r="N119">
            <v>2.12</v>
          </cell>
          <cell r="O119">
            <v>611.4</v>
          </cell>
          <cell r="P119">
            <v>3.82</v>
          </cell>
        </row>
        <row r="120">
          <cell r="B120" t="str">
            <v>Operador de roto mil</v>
          </cell>
          <cell r="D120">
            <v>433.35</v>
          </cell>
          <cell r="E120">
            <v>5200.2000000000007</v>
          </cell>
          <cell r="F120">
            <v>433.35</v>
          </cell>
          <cell r="G120">
            <v>394</v>
          </cell>
          <cell r="I120">
            <v>631.82000000000005</v>
          </cell>
          <cell r="J120">
            <v>433.35</v>
          </cell>
          <cell r="K120">
            <v>591.05999999999995</v>
          </cell>
          <cell r="L120">
            <v>7092.7199999999993</v>
          </cell>
          <cell r="M120">
            <v>30.57</v>
          </cell>
          <cell r="N120">
            <v>2.12</v>
          </cell>
          <cell r="O120">
            <v>611.4</v>
          </cell>
          <cell r="P120">
            <v>3.82</v>
          </cell>
        </row>
        <row r="121">
          <cell r="B121" t="str">
            <v>Bomba lanzadora de concreta</v>
          </cell>
          <cell r="D121">
            <v>433.35</v>
          </cell>
          <cell r="E121">
            <v>5200.2000000000007</v>
          </cell>
          <cell r="F121">
            <v>433.35</v>
          </cell>
          <cell r="G121">
            <v>394</v>
          </cell>
          <cell r="I121">
            <v>631.82000000000005</v>
          </cell>
          <cell r="J121">
            <v>433.35</v>
          </cell>
          <cell r="K121">
            <v>591.05999999999995</v>
          </cell>
          <cell r="L121">
            <v>7092.7199999999993</v>
          </cell>
          <cell r="M121">
            <v>30.57</v>
          </cell>
          <cell r="N121">
            <v>2.12</v>
          </cell>
          <cell r="O121">
            <v>611.4</v>
          </cell>
          <cell r="P121">
            <v>3.82</v>
          </cell>
        </row>
        <row r="122">
          <cell r="B122" t="str">
            <v>Tractor de ruedas (barredora, cegadora, rodillo remolcado)</v>
          </cell>
          <cell r="D122">
            <v>433.35</v>
          </cell>
          <cell r="E122">
            <v>5200.2000000000007</v>
          </cell>
          <cell r="F122">
            <v>433.35</v>
          </cell>
          <cell r="G122">
            <v>394</v>
          </cell>
          <cell r="I122">
            <v>631.82000000000005</v>
          </cell>
          <cell r="J122">
            <v>433.35</v>
          </cell>
          <cell r="K122">
            <v>591.05999999999995</v>
          </cell>
          <cell r="L122">
            <v>7092.7199999999993</v>
          </cell>
          <cell r="M122">
            <v>30.57</v>
          </cell>
          <cell r="N122">
            <v>2.12</v>
          </cell>
          <cell r="O122">
            <v>611.4</v>
          </cell>
          <cell r="P122">
            <v>3.82</v>
          </cell>
        </row>
        <row r="123">
          <cell r="B123" t="str">
            <v>Caldero Planta asfáltica</v>
          </cell>
          <cell r="D123">
            <v>433.35</v>
          </cell>
          <cell r="E123">
            <v>5200.2000000000007</v>
          </cell>
          <cell r="F123">
            <v>433.35</v>
          </cell>
          <cell r="G123">
            <v>394</v>
          </cell>
          <cell r="I123">
            <v>631.82000000000005</v>
          </cell>
          <cell r="J123">
            <v>433.35</v>
          </cell>
          <cell r="K123">
            <v>591.05999999999995</v>
          </cell>
          <cell r="L123">
            <v>7092.7199999999993</v>
          </cell>
          <cell r="M123">
            <v>30.57</v>
          </cell>
          <cell r="N123">
            <v>2.12</v>
          </cell>
          <cell r="O123">
            <v>611.4</v>
          </cell>
          <cell r="P123">
            <v>3.82</v>
          </cell>
        </row>
        <row r="124">
          <cell r="B124" t="str">
            <v>Barredora Aautopropulsada</v>
          </cell>
          <cell r="D124">
            <v>433.35</v>
          </cell>
          <cell r="E124">
            <v>5200.2000000000007</v>
          </cell>
          <cell r="F124">
            <v>433.35</v>
          </cell>
          <cell r="G124">
            <v>394</v>
          </cell>
          <cell r="I124">
            <v>631.82000000000005</v>
          </cell>
          <cell r="J124">
            <v>433.35</v>
          </cell>
          <cell r="K124">
            <v>591.05999999999995</v>
          </cell>
          <cell r="L124">
            <v>7092.7199999999993</v>
          </cell>
          <cell r="M124">
            <v>30.57</v>
          </cell>
          <cell r="N124">
            <v>2.12</v>
          </cell>
          <cell r="O124">
            <v>611.4</v>
          </cell>
          <cell r="P124">
            <v>3.82</v>
          </cell>
        </row>
        <row r="125">
          <cell r="B125" t="str">
            <v>Martillo punzón neomático</v>
          </cell>
          <cell r="D125">
            <v>433.35</v>
          </cell>
          <cell r="E125">
            <v>5200.2000000000007</v>
          </cell>
          <cell r="F125">
            <v>433.35</v>
          </cell>
          <cell r="G125">
            <v>394</v>
          </cell>
          <cell r="I125">
            <v>631.82000000000005</v>
          </cell>
          <cell r="J125">
            <v>433.35</v>
          </cell>
          <cell r="K125">
            <v>591.05999999999995</v>
          </cell>
          <cell r="L125">
            <v>7092.7199999999993</v>
          </cell>
          <cell r="M125">
            <v>30.57</v>
          </cell>
          <cell r="N125">
            <v>2.12</v>
          </cell>
          <cell r="O125">
            <v>611.4</v>
          </cell>
          <cell r="P125">
            <v>3.82</v>
          </cell>
        </row>
        <row r="126">
          <cell r="B126" t="str">
            <v>Compresor</v>
          </cell>
          <cell r="D126">
            <v>433.35</v>
          </cell>
          <cell r="E126">
            <v>5200.2000000000007</v>
          </cell>
          <cell r="F126">
            <v>433.35</v>
          </cell>
          <cell r="G126">
            <v>394</v>
          </cell>
          <cell r="I126">
            <v>631.82000000000005</v>
          </cell>
          <cell r="J126">
            <v>433.35</v>
          </cell>
          <cell r="K126">
            <v>591.05999999999995</v>
          </cell>
          <cell r="L126">
            <v>7092.7199999999993</v>
          </cell>
          <cell r="M126">
            <v>30.57</v>
          </cell>
          <cell r="N126">
            <v>2.12</v>
          </cell>
          <cell r="O126">
            <v>611.4</v>
          </cell>
          <cell r="P126">
            <v>3.82</v>
          </cell>
        </row>
        <row r="127">
          <cell r="B127" t="str">
            <v>Camión de carga frontal</v>
          </cell>
          <cell r="D127">
            <v>433.35</v>
          </cell>
          <cell r="E127">
            <v>5200.2000000000007</v>
          </cell>
          <cell r="F127">
            <v>433.35</v>
          </cell>
          <cell r="G127">
            <v>394</v>
          </cell>
          <cell r="I127">
            <v>631.82000000000005</v>
          </cell>
          <cell r="J127">
            <v>433.35</v>
          </cell>
          <cell r="K127">
            <v>591.05999999999995</v>
          </cell>
          <cell r="L127">
            <v>7092.7199999999993</v>
          </cell>
          <cell r="M127">
            <v>30.57</v>
          </cell>
          <cell r="N127">
            <v>2.12</v>
          </cell>
          <cell r="O127">
            <v>611.4</v>
          </cell>
          <cell r="P127">
            <v>3.82</v>
          </cell>
        </row>
        <row r="130">
          <cell r="B130" t="str">
            <v>Sección B: Mecanicos</v>
          </cell>
        </row>
        <row r="131">
          <cell r="A131">
            <v>50</v>
          </cell>
          <cell r="B131" t="str">
            <v>Estructura Ocupacional C1 (grupo I)</v>
          </cell>
          <cell r="D131">
            <v>456.56</v>
          </cell>
          <cell r="E131">
            <v>5478.72</v>
          </cell>
          <cell r="F131">
            <v>456.56</v>
          </cell>
          <cell r="G131">
            <v>394</v>
          </cell>
          <cell r="I131">
            <v>665.66</v>
          </cell>
          <cell r="J131">
            <v>456.56</v>
          </cell>
          <cell r="K131">
            <v>620.96</v>
          </cell>
          <cell r="L131">
            <v>7451.52</v>
          </cell>
          <cell r="M131">
            <v>32.119999999999997</v>
          </cell>
          <cell r="N131">
            <v>2.11</v>
          </cell>
          <cell r="O131">
            <v>642.4</v>
          </cell>
          <cell r="P131">
            <v>4.0199999999999996</v>
          </cell>
        </row>
        <row r="132">
          <cell r="B132" t="str">
            <v>Tornero fresador</v>
          </cell>
          <cell r="D132">
            <v>456.56</v>
          </cell>
          <cell r="E132">
            <v>5478.72</v>
          </cell>
          <cell r="F132">
            <v>456.56</v>
          </cell>
          <cell r="G132">
            <v>394</v>
          </cell>
          <cell r="I132">
            <v>665.66</v>
          </cell>
          <cell r="J132">
            <v>456.56</v>
          </cell>
          <cell r="K132">
            <v>620.96</v>
          </cell>
          <cell r="L132">
            <v>7451.52</v>
          </cell>
          <cell r="M132">
            <v>32.119999999999997</v>
          </cell>
          <cell r="N132">
            <v>2.11</v>
          </cell>
          <cell r="O132">
            <v>642.4</v>
          </cell>
          <cell r="P132">
            <v>4.0199999999999996</v>
          </cell>
        </row>
        <row r="133">
          <cell r="B133" t="str">
            <v>Soldador eléctrico y/o acetileno</v>
          </cell>
          <cell r="D133">
            <v>456.56</v>
          </cell>
          <cell r="E133">
            <v>5478.72</v>
          </cell>
          <cell r="F133">
            <v>456.56</v>
          </cell>
          <cell r="G133">
            <v>394</v>
          </cell>
          <cell r="I133">
            <v>665.66</v>
          </cell>
          <cell r="J133">
            <v>456.56</v>
          </cell>
          <cell r="K133">
            <v>620.96</v>
          </cell>
          <cell r="L133">
            <v>7451.52</v>
          </cell>
          <cell r="M133">
            <v>32.119999999999997</v>
          </cell>
          <cell r="N133">
            <v>2.11</v>
          </cell>
          <cell r="O133">
            <v>642.4</v>
          </cell>
          <cell r="P133">
            <v>4.0199999999999996</v>
          </cell>
        </row>
        <row r="134">
          <cell r="A134">
            <v>51</v>
          </cell>
          <cell r="B134" t="str">
            <v>Estructura Ocupacional C1 (grupo I)</v>
          </cell>
          <cell r="D134">
            <v>456.56</v>
          </cell>
          <cell r="E134">
            <v>5478.72</v>
          </cell>
          <cell r="F134">
            <v>456.56</v>
          </cell>
          <cell r="G134">
            <v>394</v>
          </cell>
          <cell r="I134">
            <v>665.66</v>
          </cell>
          <cell r="J134">
            <v>456.56</v>
          </cell>
          <cell r="K134">
            <v>620.96</v>
          </cell>
          <cell r="L134">
            <v>7451.52</v>
          </cell>
          <cell r="M134">
            <v>32.119999999999997</v>
          </cell>
          <cell r="N134">
            <v>2.11</v>
          </cell>
          <cell r="O134">
            <v>642.4</v>
          </cell>
          <cell r="P134">
            <v>4.0199999999999996</v>
          </cell>
        </row>
        <row r="137">
          <cell r="B137" t="str">
            <v>Sección C: Sin Titulo</v>
          </cell>
        </row>
        <row r="138">
          <cell r="B138" t="str">
            <v>Engrasador o abastecedor responsable</v>
          </cell>
          <cell r="D138">
            <v>409.51</v>
          </cell>
          <cell r="E138">
            <v>4914.12</v>
          </cell>
          <cell r="F138">
            <v>409.51</v>
          </cell>
          <cell r="G138">
            <v>394</v>
          </cell>
          <cell r="I138">
            <v>597.07000000000005</v>
          </cell>
          <cell r="J138">
            <v>409.51</v>
          </cell>
          <cell r="K138">
            <v>560.35</v>
          </cell>
          <cell r="L138">
            <v>6724.2000000000007</v>
          </cell>
          <cell r="M138">
            <v>28.98</v>
          </cell>
          <cell r="N138">
            <v>2.12</v>
          </cell>
          <cell r="O138">
            <v>579.6</v>
          </cell>
          <cell r="P138">
            <v>3.62</v>
          </cell>
        </row>
        <row r="139">
          <cell r="B139" t="str">
            <v>Ayudante de mecánico</v>
          </cell>
          <cell r="D139">
            <v>409.51</v>
          </cell>
          <cell r="E139">
            <v>4914.12</v>
          </cell>
          <cell r="F139">
            <v>409.51</v>
          </cell>
          <cell r="G139">
            <v>394</v>
          </cell>
          <cell r="I139">
            <v>597.07000000000005</v>
          </cell>
          <cell r="J139">
            <v>409.51</v>
          </cell>
          <cell r="K139">
            <v>560.35</v>
          </cell>
          <cell r="L139">
            <v>6724.2000000000007</v>
          </cell>
          <cell r="M139">
            <v>28.98</v>
          </cell>
          <cell r="N139">
            <v>2.12</v>
          </cell>
          <cell r="O139">
            <v>579.6</v>
          </cell>
          <cell r="P139">
            <v>3.62</v>
          </cell>
        </row>
        <row r="140">
          <cell r="B140" t="str">
            <v>Ayudante de máquinaria</v>
          </cell>
          <cell r="D140">
            <v>409.51</v>
          </cell>
          <cell r="E140">
            <v>4914.12</v>
          </cell>
          <cell r="F140">
            <v>409.51</v>
          </cell>
          <cell r="G140">
            <v>394</v>
          </cell>
          <cell r="I140">
            <v>597.07000000000005</v>
          </cell>
          <cell r="J140">
            <v>409.51</v>
          </cell>
          <cell r="K140">
            <v>560.35</v>
          </cell>
          <cell r="L140">
            <v>6724.2000000000007</v>
          </cell>
          <cell r="M140">
            <v>28.98</v>
          </cell>
          <cell r="N140">
            <v>2.12</v>
          </cell>
          <cell r="O140">
            <v>579.6</v>
          </cell>
          <cell r="P140">
            <v>3.62</v>
          </cell>
        </row>
        <row r="141">
          <cell r="B141" t="str">
            <v>Vulcanizador</v>
          </cell>
          <cell r="D141">
            <v>409.51</v>
          </cell>
          <cell r="E141">
            <v>4914.12</v>
          </cell>
          <cell r="F141">
            <v>409.51</v>
          </cell>
          <cell r="G141">
            <v>394</v>
          </cell>
          <cell r="I141">
            <v>597.07000000000005</v>
          </cell>
          <cell r="J141">
            <v>409.51</v>
          </cell>
          <cell r="K141">
            <v>560.35</v>
          </cell>
          <cell r="L141">
            <v>6724.2000000000007</v>
          </cell>
          <cell r="M141">
            <v>28.98</v>
          </cell>
          <cell r="N141">
            <v>2.12</v>
          </cell>
          <cell r="O141">
            <v>579.6</v>
          </cell>
          <cell r="P141">
            <v>3.62</v>
          </cell>
        </row>
        <row r="144">
          <cell r="B144" t="str">
            <v>Chofer licencia tipo B</v>
          </cell>
          <cell r="D144">
            <v>599.26</v>
          </cell>
          <cell r="E144">
            <v>7191.12</v>
          </cell>
          <cell r="F144">
            <v>599.26</v>
          </cell>
          <cell r="G144">
            <v>394</v>
          </cell>
          <cell r="I144">
            <v>873.72</v>
          </cell>
          <cell r="J144">
            <v>599.26</v>
          </cell>
          <cell r="K144">
            <v>804.78</v>
          </cell>
          <cell r="L144">
            <v>9657.36</v>
          </cell>
          <cell r="M144">
            <v>42.05</v>
          </cell>
          <cell r="N144">
            <v>2.12</v>
          </cell>
          <cell r="O144">
            <v>841</v>
          </cell>
          <cell r="P144">
            <v>5.26</v>
          </cell>
        </row>
        <row r="145">
          <cell r="B145" t="str">
            <v>Chofer licencia tipo C</v>
          </cell>
          <cell r="D145">
            <v>605.62</v>
          </cell>
          <cell r="E145">
            <v>7267.4400000000005</v>
          </cell>
          <cell r="F145">
            <v>605.62</v>
          </cell>
          <cell r="G145">
            <v>394</v>
          </cell>
          <cell r="I145">
            <v>882.99</v>
          </cell>
          <cell r="J145">
            <v>605.62</v>
          </cell>
          <cell r="K145">
            <v>812.97</v>
          </cell>
          <cell r="L145">
            <v>9755.64</v>
          </cell>
          <cell r="M145">
            <v>42.05</v>
          </cell>
          <cell r="N145">
            <v>2.12</v>
          </cell>
          <cell r="O145">
            <v>841</v>
          </cell>
          <cell r="P145">
            <v>5.26</v>
          </cell>
        </row>
        <row r="146">
          <cell r="B146" t="str">
            <v>Chofer licencia tipo D</v>
          </cell>
          <cell r="D146">
            <v>605.62</v>
          </cell>
          <cell r="E146">
            <v>7267.4400000000005</v>
          </cell>
          <cell r="F146">
            <v>605.62</v>
          </cell>
          <cell r="G146">
            <v>394</v>
          </cell>
          <cell r="I146">
            <v>882.99</v>
          </cell>
          <cell r="J146">
            <v>605.62</v>
          </cell>
          <cell r="K146">
            <v>812.97</v>
          </cell>
          <cell r="L146">
            <v>9755.64</v>
          </cell>
          <cell r="M146">
            <v>42.05</v>
          </cell>
          <cell r="N146">
            <v>2.12</v>
          </cell>
          <cell r="O146">
            <v>841</v>
          </cell>
          <cell r="P146">
            <v>5.26</v>
          </cell>
        </row>
        <row r="147">
          <cell r="A147">
            <v>404002</v>
          </cell>
          <cell r="B147" t="str">
            <v>Estructura Ocupacional C3/ Chofer</v>
          </cell>
          <cell r="D147">
            <v>415.95</v>
          </cell>
          <cell r="E147">
            <v>4991.3999999999996</v>
          </cell>
          <cell r="F147">
            <v>415.95</v>
          </cell>
          <cell r="G147">
            <v>394</v>
          </cell>
          <cell r="I147">
            <v>606.46</v>
          </cell>
          <cell r="J147">
            <v>415.95</v>
          </cell>
          <cell r="K147">
            <v>568.64700000000005</v>
          </cell>
          <cell r="L147">
            <v>6823.764000000001</v>
          </cell>
          <cell r="M147">
            <v>29.41</v>
          </cell>
          <cell r="N147">
            <v>2.12</v>
          </cell>
          <cell r="O147">
            <v>588.20000000000005</v>
          </cell>
          <cell r="P147">
            <v>3.68</v>
          </cell>
        </row>
        <row r="150">
          <cell r="B150" t="str">
            <v>(1) : El Jornal sera igual o mayor al minimo legal</v>
          </cell>
        </row>
        <row r="151">
          <cell r="B151" t="str">
            <v>(2): Se tomaran meses de treinta (30) dias.</v>
          </cell>
        </row>
        <row r="152">
          <cell r="B152" t="str">
            <v>(3): El aporte patronal incluye IECE, SECAP, etc</v>
          </cell>
        </row>
        <row r="153">
          <cell r="B153" t="str">
            <v>(4): Detallar los conceptos.</v>
          </cell>
        </row>
        <row r="155">
          <cell r="B155" t="str">
            <v>Factor de Salario real = dias pagados / dias trabajados</v>
          </cell>
        </row>
      </sheetData>
      <sheetData sheetId="2">
        <row r="1">
          <cell r="A1" t="str">
            <v>EQUIPOS DE CONSTRUCCIÓN</v>
          </cell>
        </row>
        <row r="3">
          <cell r="A3" t="str">
            <v>CLAVE</v>
          </cell>
          <cell r="B3" t="str">
            <v>TIPO</v>
          </cell>
          <cell r="C3" t="str">
            <v>DESCRIPCIÓN</v>
          </cell>
          <cell r="D3" t="str">
            <v>UNIDAD</v>
          </cell>
          <cell r="E3" t="str">
            <v>POTENCIA</v>
          </cell>
          <cell r="F3" t="str">
            <v>COSTO HORA</v>
          </cell>
          <cell r="G3" t="str">
            <v>TOTAL</v>
          </cell>
        </row>
        <row r="4">
          <cell r="A4">
            <v>101002</v>
          </cell>
          <cell r="B4" t="str">
            <v>EQUI</v>
          </cell>
          <cell r="C4" t="str">
            <v>Herramienta menor (%*m/o)</v>
          </cell>
          <cell r="D4" t="str">
            <v>% m/o</v>
          </cell>
          <cell r="E4">
            <v>0</v>
          </cell>
          <cell r="F4">
            <v>0.05</v>
          </cell>
          <cell r="G4">
            <v>0.05</v>
          </cell>
        </row>
        <row r="5">
          <cell r="A5" t="str">
            <v>EQ-110</v>
          </cell>
          <cell r="B5" t="str">
            <v>EQUI</v>
          </cell>
          <cell r="C5" t="str">
            <v>HERRAMIENTAS MENORES TIPO 2.   (%*mat.)</v>
          </cell>
          <cell r="D5" t="str">
            <v>%</v>
          </cell>
          <cell r="E5">
            <v>0</v>
          </cell>
          <cell r="F5">
            <v>1.4999999999999999E-2</v>
          </cell>
          <cell r="G5">
            <v>0.02</v>
          </cell>
        </row>
        <row r="6">
          <cell r="A6">
            <v>101018</v>
          </cell>
          <cell r="B6" t="str">
            <v>EQUI</v>
          </cell>
          <cell r="C6" t="str">
            <v>Bomba 3"</v>
          </cell>
          <cell r="D6" t="str">
            <v>hora</v>
          </cell>
          <cell r="E6">
            <v>0</v>
          </cell>
          <cell r="F6">
            <v>2</v>
          </cell>
          <cell r="G6">
            <v>2</v>
          </cell>
        </row>
        <row r="7">
          <cell r="A7">
            <v>101009</v>
          </cell>
          <cell r="B7" t="str">
            <v>EQUI</v>
          </cell>
          <cell r="C7" t="str">
            <v>Compactador Mediano Manual</v>
          </cell>
          <cell r="D7" t="str">
            <v>hora</v>
          </cell>
          <cell r="E7">
            <v>0</v>
          </cell>
          <cell r="F7">
            <v>1.75</v>
          </cell>
          <cell r="G7">
            <v>1.75</v>
          </cell>
        </row>
        <row r="8">
          <cell r="A8">
            <v>1010100</v>
          </cell>
          <cell r="B8" t="str">
            <v>EQUI</v>
          </cell>
          <cell r="C8" t="str">
            <v>Compactador Pesado Manual</v>
          </cell>
          <cell r="D8" t="str">
            <v>hora</v>
          </cell>
          <cell r="E8">
            <v>0</v>
          </cell>
          <cell r="F8">
            <v>2.7</v>
          </cell>
          <cell r="G8">
            <v>2.7</v>
          </cell>
        </row>
        <row r="9">
          <cell r="A9" t="str">
            <v>EQ-10</v>
          </cell>
          <cell r="C9" t="str">
            <v>MAQUINA PARA PRUEBA DE TUB.</v>
          </cell>
          <cell r="D9" t="str">
            <v>hora</v>
          </cell>
          <cell r="E9">
            <v>0</v>
          </cell>
          <cell r="F9">
            <v>14</v>
          </cell>
          <cell r="G9">
            <v>14</v>
          </cell>
        </row>
        <row r="10">
          <cell r="A10">
            <v>101012</v>
          </cell>
          <cell r="B10" t="str">
            <v>EQUI</v>
          </cell>
          <cell r="C10" t="str">
            <v>Retroexcabadora 95 HP</v>
          </cell>
          <cell r="D10" t="str">
            <v>hora</v>
          </cell>
          <cell r="E10">
            <v>0</v>
          </cell>
          <cell r="F10">
            <v>27</v>
          </cell>
          <cell r="G10">
            <v>27</v>
          </cell>
        </row>
        <row r="11">
          <cell r="A11">
            <v>101013</v>
          </cell>
          <cell r="B11" t="str">
            <v>EQUI</v>
          </cell>
          <cell r="C11" t="str">
            <v xml:space="preserve">Retroexcavadora </v>
          </cell>
          <cell r="D11" t="str">
            <v>hora</v>
          </cell>
          <cell r="E11">
            <v>0</v>
          </cell>
          <cell r="F11">
            <v>33</v>
          </cell>
          <cell r="G11">
            <v>33</v>
          </cell>
        </row>
        <row r="12">
          <cell r="A12">
            <v>101014</v>
          </cell>
          <cell r="B12" t="str">
            <v>EQUI</v>
          </cell>
          <cell r="C12" t="str">
            <v>Retroexcabadora 85 HP</v>
          </cell>
          <cell r="D12" t="str">
            <v>hora</v>
          </cell>
          <cell r="E12">
            <v>0</v>
          </cell>
          <cell r="F12">
            <v>33</v>
          </cell>
          <cell r="G12">
            <v>33</v>
          </cell>
        </row>
        <row r="13">
          <cell r="A13" t="str">
            <v>EQ-180</v>
          </cell>
          <cell r="B13" t="str">
            <v>EQUI</v>
          </cell>
          <cell r="C13" t="str">
            <v>RETROEXCAVADORA  125HP</v>
          </cell>
          <cell r="D13" t="str">
            <v>hora</v>
          </cell>
          <cell r="E13" t="str">
            <v>125HP</v>
          </cell>
          <cell r="F13">
            <v>45</v>
          </cell>
          <cell r="G13">
            <v>45</v>
          </cell>
        </row>
        <row r="14">
          <cell r="A14">
            <v>101007</v>
          </cell>
          <cell r="B14" t="str">
            <v>EQUI</v>
          </cell>
          <cell r="C14" t="str">
            <v>Volqueta de 8.0 m3</v>
          </cell>
          <cell r="D14" t="str">
            <v>hora</v>
          </cell>
          <cell r="E14">
            <v>0</v>
          </cell>
          <cell r="F14">
            <v>14</v>
          </cell>
          <cell r="G14">
            <v>14</v>
          </cell>
        </row>
        <row r="15">
          <cell r="A15">
            <v>101008</v>
          </cell>
          <cell r="B15" t="str">
            <v>EQUI</v>
          </cell>
          <cell r="C15" t="str">
            <v>Caragadora 130 HP</v>
          </cell>
          <cell r="D15" t="str">
            <v>hora</v>
          </cell>
          <cell r="E15">
            <v>0</v>
          </cell>
          <cell r="F15">
            <v>36</v>
          </cell>
          <cell r="G15">
            <v>36</v>
          </cell>
        </row>
        <row r="16">
          <cell r="A16">
            <v>300</v>
          </cell>
          <cell r="B16" t="str">
            <v>EQUI</v>
          </cell>
          <cell r="C16" t="str">
            <v>Equipo de soldar</v>
          </cell>
          <cell r="D16" t="str">
            <v>hora</v>
          </cell>
          <cell r="E16">
            <v>0</v>
          </cell>
          <cell r="F16">
            <v>2.5</v>
          </cell>
          <cell r="G16">
            <v>2.5</v>
          </cell>
        </row>
        <row r="17">
          <cell r="A17">
            <v>320</v>
          </cell>
          <cell r="B17" t="str">
            <v>EQUI</v>
          </cell>
          <cell r="C17" t="str">
            <v>Neplera - Ranuradora Ridgi</v>
          </cell>
          <cell r="D17" t="str">
            <v>hora</v>
          </cell>
          <cell r="E17">
            <v>0</v>
          </cell>
          <cell r="F17">
            <v>30</v>
          </cell>
          <cell r="G17">
            <v>30</v>
          </cell>
        </row>
        <row r="18">
          <cell r="A18">
            <v>101023</v>
          </cell>
          <cell r="B18" t="str">
            <v>EQUI</v>
          </cell>
          <cell r="C18" t="str">
            <v>Bob-cat</v>
          </cell>
          <cell r="D18" t="str">
            <v>hora</v>
          </cell>
          <cell r="E18">
            <v>0</v>
          </cell>
          <cell r="F18">
            <v>30</v>
          </cell>
          <cell r="G18">
            <v>30</v>
          </cell>
        </row>
        <row r="19">
          <cell r="A19">
            <v>101024</v>
          </cell>
          <cell r="B19" t="str">
            <v>EQUI</v>
          </cell>
          <cell r="C19" t="str">
            <v>Rodillo Neumático</v>
          </cell>
          <cell r="D19" t="str">
            <v>hora</v>
          </cell>
          <cell r="E19">
            <v>0</v>
          </cell>
          <cell r="F19">
            <v>17</v>
          </cell>
          <cell r="G19">
            <v>17</v>
          </cell>
        </row>
        <row r="20">
          <cell r="A20">
            <v>101027</v>
          </cell>
          <cell r="B20" t="str">
            <v>EQUI</v>
          </cell>
          <cell r="C20" t="str">
            <v>Equipo menor</v>
          </cell>
          <cell r="D20" t="str">
            <v>hora</v>
          </cell>
          <cell r="E20">
            <v>0</v>
          </cell>
          <cell r="F20">
            <v>0.2</v>
          </cell>
          <cell r="G20">
            <v>0.2</v>
          </cell>
        </row>
        <row r="21">
          <cell r="A21">
            <v>101001</v>
          </cell>
          <cell r="B21" t="str">
            <v>EQUI</v>
          </cell>
          <cell r="C21" t="str">
            <v>Excavadora 168 HP</v>
          </cell>
          <cell r="D21" t="str">
            <v>hora</v>
          </cell>
          <cell r="E21">
            <v>0</v>
          </cell>
          <cell r="F21">
            <v>45</v>
          </cell>
          <cell r="G21">
            <v>45</v>
          </cell>
        </row>
        <row r="22">
          <cell r="A22">
            <v>101022</v>
          </cell>
          <cell r="B22" t="str">
            <v>EQUI</v>
          </cell>
          <cell r="C22" t="str">
            <v>Cortadora  Metal</v>
          </cell>
          <cell r="D22" t="str">
            <v>hora</v>
          </cell>
          <cell r="E22">
            <v>0</v>
          </cell>
          <cell r="F22">
            <v>1.45</v>
          </cell>
          <cell r="G22">
            <v>1.45</v>
          </cell>
        </row>
        <row r="23">
          <cell r="A23">
            <v>101035</v>
          </cell>
          <cell r="B23" t="str">
            <v>EQUI</v>
          </cell>
          <cell r="C23" t="str">
            <v>Dobladora</v>
          </cell>
          <cell r="D23" t="str">
            <v>hora</v>
          </cell>
          <cell r="E23">
            <v>0</v>
          </cell>
          <cell r="F23">
            <v>3</v>
          </cell>
          <cell r="G23">
            <v>3</v>
          </cell>
        </row>
        <row r="24">
          <cell r="A24">
            <v>101020</v>
          </cell>
          <cell r="B24" t="str">
            <v>EQUI</v>
          </cell>
          <cell r="C24" t="str">
            <v>Equipo de Topografía</v>
          </cell>
          <cell r="D24" t="str">
            <v>hora</v>
          </cell>
          <cell r="F24">
            <v>2.8</v>
          </cell>
          <cell r="G24">
            <v>2.8</v>
          </cell>
        </row>
        <row r="25">
          <cell r="A25">
            <v>101021</v>
          </cell>
          <cell r="B25" t="str">
            <v>EQUI</v>
          </cell>
          <cell r="C25" t="str">
            <v>Cortadora de pavimento</v>
          </cell>
          <cell r="D25" t="str">
            <v>hora</v>
          </cell>
          <cell r="F25">
            <v>6.3</v>
          </cell>
          <cell r="G25">
            <v>6.3</v>
          </cell>
        </row>
        <row r="26">
          <cell r="A26">
            <v>101010</v>
          </cell>
          <cell r="B26" t="str">
            <v>EQUI</v>
          </cell>
          <cell r="C26" t="str">
            <v xml:space="preserve">Nivel </v>
          </cell>
          <cell r="D26" t="str">
            <v>hora</v>
          </cell>
          <cell r="F26">
            <v>1</v>
          </cell>
          <cell r="G26">
            <v>1</v>
          </cell>
        </row>
        <row r="27">
          <cell r="A27">
            <v>101011</v>
          </cell>
          <cell r="B27" t="str">
            <v>EQUI</v>
          </cell>
          <cell r="C27" t="str">
            <v>Mira</v>
          </cell>
          <cell r="D27" t="str">
            <v>hora</v>
          </cell>
          <cell r="F27">
            <v>0.2</v>
          </cell>
          <cell r="G27">
            <v>0.2</v>
          </cell>
        </row>
        <row r="28">
          <cell r="A28">
            <v>101014</v>
          </cell>
          <cell r="B28" t="str">
            <v>EQUI</v>
          </cell>
          <cell r="C28" t="str">
            <v>Grua 40 ton.</v>
          </cell>
          <cell r="D28" t="str">
            <v>hora</v>
          </cell>
          <cell r="F28">
            <v>65</v>
          </cell>
          <cell r="G28">
            <v>65</v>
          </cell>
        </row>
        <row r="29">
          <cell r="A29">
            <v>101028</v>
          </cell>
          <cell r="B29" t="str">
            <v>EQUI</v>
          </cell>
          <cell r="C29" t="str">
            <v>Bombas de Prueba</v>
          </cell>
          <cell r="D29" t="str">
            <v>hora</v>
          </cell>
          <cell r="F29">
            <v>2.75</v>
          </cell>
          <cell r="G29">
            <v>2.75</v>
          </cell>
        </row>
        <row r="30">
          <cell r="A30">
            <v>101017</v>
          </cell>
          <cell r="B30" t="str">
            <v>EQUI</v>
          </cell>
          <cell r="C30" t="str">
            <v>Bomba 4"</v>
          </cell>
          <cell r="D30" t="str">
            <v>hora</v>
          </cell>
          <cell r="F30">
            <v>2.25</v>
          </cell>
          <cell r="G30">
            <v>2.25</v>
          </cell>
        </row>
        <row r="31">
          <cell r="A31">
            <v>101005</v>
          </cell>
          <cell r="B31" t="str">
            <v>EQUI</v>
          </cell>
          <cell r="C31" t="str">
            <v>Concretera de 1 saco</v>
          </cell>
          <cell r="D31" t="str">
            <v>hora</v>
          </cell>
          <cell r="F31">
            <v>2.9</v>
          </cell>
          <cell r="G31">
            <v>2.9</v>
          </cell>
        </row>
        <row r="32">
          <cell r="A32">
            <v>101006</v>
          </cell>
          <cell r="B32" t="str">
            <v>EQUI</v>
          </cell>
          <cell r="C32" t="str">
            <v>Vibrador de manguera</v>
          </cell>
          <cell r="D32" t="str">
            <v>hora</v>
          </cell>
          <cell r="F32">
            <v>3.2</v>
          </cell>
          <cell r="G32">
            <v>3.2</v>
          </cell>
        </row>
        <row r="33">
          <cell r="A33">
            <v>101025</v>
          </cell>
          <cell r="B33" t="str">
            <v>EQUI</v>
          </cell>
          <cell r="C33" t="str">
            <v xml:space="preserve">Equipo Termofusor </v>
          </cell>
          <cell r="D33" t="str">
            <v>hora</v>
          </cell>
          <cell r="F33">
            <v>2.5</v>
          </cell>
          <cell r="G33">
            <v>2.5</v>
          </cell>
        </row>
        <row r="34">
          <cell r="A34">
            <v>101026</v>
          </cell>
          <cell r="B34" t="str">
            <v>EQUI</v>
          </cell>
          <cell r="C34" t="str">
            <v>Equipo de soldadura oxiacetilenico</v>
          </cell>
          <cell r="D34" t="str">
            <v>hora</v>
          </cell>
          <cell r="F34">
            <v>20</v>
          </cell>
          <cell r="G34">
            <v>20</v>
          </cell>
        </row>
        <row r="35">
          <cell r="A35">
            <v>101030</v>
          </cell>
          <cell r="B35" t="str">
            <v>EQUI</v>
          </cell>
          <cell r="C35" t="str">
            <v>Amoladora</v>
          </cell>
          <cell r="D35" t="str">
            <v>hora</v>
          </cell>
          <cell r="F35">
            <v>2</v>
          </cell>
          <cell r="G35">
            <v>2</v>
          </cell>
        </row>
        <row r="36">
          <cell r="A36">
            <v>101032</v>
          </cell>
          <cell r="B36" t="str">
            <v>EQUI</v>
          </cell>
          <cell r="C36" t="str">
            <v>Compresor Ingersoll Rand 250-CFM</v>
          </cell>
          <cell r="D36" t="str">
            <v>hora</v>
          </cell>
          <cell r="F36">
            <v>12</v>
          </cell>
          <cell r="G36">
            <v>12</v>
          </cell>
        </row>
        <row r="37">
          <cell r="A37">
            <v>101034</v>
          </cell>
          <cell r="B37" t="str">
            <v>EQUI</v>
          </cell>
          <cell r="C37" t="str">
            <v>Martillo Neumático</v>
          </cell>
          <cell r="D37" t="str">
            <v>hora</v>
          </cell>
          <cell r="F37">
            <v>17.5</v>
          </cell>
          <cell r="G37">
            <v>17.5</v>
          </cell>
        </row>
        <row r="38">
          <cell r="A38">
            <v>101036</v>
          </cell>
          <cell r="B38" t="str">
            <v>EQUI</v>
          </cell>
          <cell r="C38" t="str">
            <v>Martillo Rompedor</v>
          </cell>
          <cell r="D38" t="str">
            <v>hora</v>
          </cell>
          <cell r="F38">
            <v>17.5</v>
          </cell>
          <cell r="G38">
            <v>17.5</v>
          </cell>
        </row>
        <row r="39">
          <cell r="A39">
            <v>101038</v>
          </cell>
          <cell r="B39" t="str">
            <v>EQUI</v>
          </cell>
          <cell r="C39" t="str">
            <v>Camión</v>
          </cell>
          <cell r="D39" t="str">
            <v>hora</v>
          </cell>
          <cell r="F39">
            <v>15</v>
          </cell>
          <cell r="G39">
            <v>15</v>
          </cell>
        </row>
        <row r="40">
          <cell r="A40">
            <v>101050</v>
          </cell>
          <cell r="B40" t="str">
            <v>EQUI</v>
          </cell>
          <cell r="C40" t="str">
            <v>Maquina Perforadora con broca 8-1/2"</v>
          </cell>
          <cell r="D40" t="str">
            <v>hora</v>
          </cell>
          <cell r="F40">
            <v>85</v>
          </cell>
          <cell r="G40">
            <v>85</v>
          </cell>
        </row>
        <row r="41">
          <cell r="A41">
            <v>101055</v>
          </cell>
          <cell r="B41" t="str">
            <v>EQUI</v>
          </cell>
          <cell r="C41" t="str">
            <v>Broca 11" para ensanche</v>
          </cell>
          <cell r="D41" t="str">
            <v>hora</v>
          </cell>
          <cell r="F41">
            <v>35</v>
          </cell>
          <cell r="G41">
            <v>35</v>
          </cell>
        </row>
        <row r="42">
          <cell r="A42">
            <v>101060</v>
          </cell>
          <cell r="B42" t="str">
            <v>EQUI</v>
          </cell>
          <cell r="C42" t="str">
            <v>Maquina perforadora de tubería</v>
          </cell>
          <cell r="D42" t="str">
            <v>hora</v>
          </cell>
          <cell r="F42">
            <v>3.5</v>
          </cell>
          <cell r="G42">
            <v>3.5</v>
          </cell>
        </row>
        <row r="43">
          <cell r="A43">
            <v>101065</v>
          </cell>
          <cell r="B43" t="str">
            <v>EQUI</v>
          </cell>
          <cell r="C43" t="str">
            <v>Compresor de bomba para prueba</v>
          </cell>
          <cell r="D43" t="str">
            <v>hora</v>
          </cell>
          <cell r="F43">
            <v>25</v>
          </cell>
          <cell r="G43">
            <v>25</v>
          </cell>
        </row>
        <row r="44">
          <cell r="A44">
            <v>101070</v>
          </cell>
          <cell r="B44" t="str">
            <v>EQUI</v>
          </cell>
          <cell r="C44" t="str">
            <v>Andamio</v>
          </cell>
          <cell r="D44" t="str">
            <v>hora</v>
          </cell>
          <cell r="F44">
            <v>1.5</v>
          </cell>
          <cell r="G44">
            <v>1.5</v>
          </cell>
        </row>
        <row r="45">
          <cell r="A45">
            <v>101080</v>
          </cell>
          <cell r="B45" t="str">
            <v>EQUI</v>
          </cell>
          <cell r="C45" t="str">
            <v>Escalera</v>
          </cell>
          <cell r="D45" t="str">
            <v>hora</v>
          </cell>
          <cell r="F45">
            <v>0.3</v>
          </cell>
          <cell r="G45">
            <v>0.3</v>
          </cell>
        </row>
      </sheetData>
      <sheetData sheetId="3">
        <row r="4">
          <cell r="A4">
            <v>301001</v>
          </cell>
          <cell r="B4" t="str">
            <v>EQUI</v>
          </cell>
          <cell r="C4" t="str">
            <v>Transporte</v>
          </cell>
          <cell r="D4" t="str">
            <v>glb</v>
          </cell>
          <cell r="E4">
            <v>0</v>
          </cell>
          <cell r="F4">
            <v>1.89</v>
          </cell>
          <cell r="G4">
            <v>1.89</v>
          </cell>
        </row>
        <row r="5">
          <cell r="A5">
            <v>301005</v>
          </cell>
          <cell r="B5" t="str">
            <v>EQUI</v>
          </cell>
          <cell r="C5" t="str">
            <v>Transporte</v>
          </cell>
          <cell r="D5" t="str">
            <v>glb</v>
          </cell>
          <cell r="E5">
            <v>0</v>
          </cell>
          <cell r="F5">
            <v>9</v>
          </cell>
          <cell r="G5">
            <v>9</v>
          </cell>
        </row>
      </sheetData>
      <sheetData sheetId="4">
        <row r="2">
          <cell r="B2" t="str">
            <v xml:space="preserve">xxxxx </v>
          </cell>
          <cell r="C2" t="str">
            <v>xxxxxxxxxxxxxxxxxxxxxxxxxxxxxxxxxxxxxx</v>
          </cell>
          <cell r="D2" t="str">
            <v>xxxx</v>
          </cell>
          <cell r="E2" t="str">
            <v>xxxx</v>
          </cell>
          <cell r="F2" t="str">
            <v>xxxxxxx</v>
          </cell>
          <cell r="G2" t="str">
            <v>xxxxxxxx</v>
          </cell>
          <cell r="H2" t="str">
            <v>xxxxxxxxxx</v>
          </cell>
          <cell r="I2" t="str">
            <v>xxxxxxxx</v>
          </cell>
          <cell r="J2" t="str">
            <v>xxxxxxxxxx</v>
          </cell>
          <cell r="K2">
            <v>0.2</v>
          </cell>
          <cell r="L2">
            <v>0</v>
          </cell>
          <cell r="M2">
            <v>0</v>
          </cell>
        </row>
        <row r="3">
          <cell r="B3">
            <v>730</v>
          </cell>
          <cell r="C3" t="str">
            <v xml:space="preserve">Conexión y Guía de aapp de 90mm pvc presión u/z 1.0MPa (incluye accesorios y anclajes) </v>
          </cell>
          <cell r="D3" t="str">
            <v>u</v>
          </cell>
          <cell r="E3">
            <v>2</v>
          </cell>
          <cell r="F3">
            <v>0.372</v>
          </cell>
          <cell r="G3">
            <v>7.4450000000000003</v>
          </cell>
          <cell r="H3">
            <v>190.06</v>
          </cell>
          <cell r="I3">
            <v>0</v>
          </cell>
          <cell r="J3">
            <v>197.87700000000001</v>
          </cell>
          <cell r="K3">
            <v>39.58</v>
          </cell>
          <cell r="L3">
            <v>0</v>
          </cell>
          <cell r="M3">
            <v>237.46</v>
          </cell>
        </row>
        <row r="4">
          <cell r="B4">
            <v>809</v>
          </cell>
          <cell r="C4" t="str">
            <v>Instalación de Hidrante 90mm-110mm instalación de tub.,acc, valv, medidor, excavación, rellenos, retiros, roturas, construcción de cámara de válvula, Hormigón F'c=280kg/cm2=1.47m3, acero de refuerzo f'c=4200kg/cm2=4.74qq, construcción de caja de medidor de hormigón F'c=210kg/cm2=0.26m3, Tapa metálica antideslizante con visor, inc. marco y contramarco, suministro vaciado de hormigón para anclaje f'c:280kg/cm2=0.10m3 y empate a la pared.</v>
          </cell>
          <cell r="D4" t="str">
            <v>u</v>
          </cell>
          <cell r="E4">
            <v>4.16666667E-2</v>
          </cell>
          <cell r="F4">
            <v>17.867999999999999</v>
          </cell>
          <cell r="G4">
            <v>357.36</v>
          </cell>
          <cell r="H4">
            <v>6642.28</v>
          </cell>
          <cell r="I4">
            <v>0</v>
          </cell>
          <cell r="J4">
            <v>7017.5079999999998</v>
          </cell>
          <cell r="K4">
            <v>1403.5</v>
          </cell>
          <cell r="L4">
            <v>0</v>
          </cell>
          <cell r="M4">
            <v>8421.01</v>
          </cell>
        </row>
        <row r="5">
          <cell r="B5">
            <v>742</v>
          </cell>
          <cell r="C5" t="str">
            <v>Medidor de aapp  D=2 1/2" de chorro múltiple clase C, inc. de H.F. con visor.</v>
          </cell>
          <cell r="D5" t="str">
            <v>u</v>
          </cell>
          <cell r="E5">
            <v>0.25</v>
          </cell>
          <cell r="F5">
            <v>2.258</v>
          </cell>
          <cell r="G5">
            <v>45.16</v>
          </cell>
          <cell r="H5">
            <v>1040.5999999999999</v>
          </cell>
          <cell r="I5">
            <v>0</v>
          </cell>
          <cell r="J5">
            <v>1088.018</v>
          </cell>
          <cell r="K5">
            <v>217.6</v>
          </cell>
          <cell r="L5">
            <v>0</v>
          </cell>
          <cell r="M5">
            <v>1305.6199999999999</v>
          </cell>
        </row>
        <row r="6">
          <cell r="B6">
            <v>746</v>
          </cell>
          <cell r="C6" t="str">
            <v>Medidor de aapp  D=1/2" de chorro múltiple clase C, inc. de H.F. con visor.</v>
          </cell>
          <cell r="D6" t="str">
            <v>u</v>
          </cell>
          <cell r="E6">
            <v>0.25</v>
          </cell>
          <cell r="F6">
            <v>2.258</v>
          </cell>
          <cell r="G6">
            <v>45.16</v>
          </cell>
          <cell r="H6">
            <v>122.1</v>
          </cell>
          <cell r="I6">
            <v>0</v>
          </cell>
          <cell r="J6">
            <v>169.518</v>
          </cell>
          <cell r="K6">
            <v>0</v>
          </cell>
          <cell r="L6">
            <v>0</v>
          </cell>
          <cell r="M6">
            <v>203.42</v>
          </cell>
        </row>
        <row r="7">
          <cell r="B7">
            <v>750</v>
          </cell>
          <cell r="C7" t="str">
            <v>Tub. polipropileno termofusión D:3" (90mm) + acc</v>
          </cell>
          <cell r="D7" t="str">
            <v>M</v>
          </cell>
          <cell r="E7">
            <v>2</v>
          </cell>
          <cell r="F7">
            <v>3.0870000000000002</v>
          </cell>
          <cell r="G7">
            <v>9.2449999999999992</v>
          </cell>
          <cell r="H7">
            <v>37.57</v>
          </cell>
          <cell r="I7">
            <v>0</v>
          </cell>
          <cell r="J7">
            <v>49.902000000000001</v>
          </cell>
          <cell r="K7">
            <v>9.98</v>
          </cell>
          <cell r="L7">
            <v>0</v>
          </cell>
          <cell r="M7">
            <v>59.88</v>
          </cell>
        </row>
        <row r="8">
          <cell r="B8">
            <v>857</v>
          </cell>
          <cell r="C8" t="str">
            <v>Tub. polipropileno termofusión D:2-1/2" (75mm) + acc</v>
          </cell>
          <cell r="D8" t="str">
            <v>M</v>
          </cell>
          <cell r="E8">
            <v>2.5</v>
          </cell>
          <cell r="F8">
            <v>2.4700000000000002</v>
          </cell>
          <cell r="G8">
            <v>7.3959999999999999</v>
          </cell>
          <cell r="H8">
            <v>24</v>
          </cell>
          <cell r="I8">
            <v>0</v>
          </cell>
          <cell r="J8">
            <v>33.866</v>
          </cell>
          <cell r="K8">
            <v>6.77</v>
          </cell>
          <cell r="L8">
            <v>0</v>
          </cell>
          <cell r="M8">
            <v>40.64</v>
          </cell>
        </row>
        <row r="9">
          <cell r="B9">
            <v>751</v>
          </cell>
          <cell r="C9" t="str">
            <v>Tub. polipropileno termofusión D:2" (63mm) + acc</v>
          </cell>
          <cell r="D9" t="str">
            <v>M</v>
          </cell>
          <cell r="E9">
            <v>3.3333333333000001</v>
          </cell>
          <cell r="F9">
            <v>1.8520000000000001</v>
          </cell>
          <cell r="G9">
            <v>5.5469999999999997</v>
          </cell>
          <cell r="H9">
            <v>20.49</v>
          </cell>
          <cell r="I9">
            <v>0</v>
          </cell>
          <cell r="J9">
            <v>27.888999999999999</v>
          </cell>
          <cell r="K9">
            <v>5.58</v>
          </cell>
          <cell r="L9">
            <v>0</v>
          </cell>
          <cell r="M9">
            <v>33.47</v>
          </cell>
        </row>
        <row r="10">
          <cell r="B10">
            <v>752</v>
          </cell>
          <cell r="C10" t="str">
            <v>Tub. polipropileno termofusión D:1-1/2" (50mm) + acc</v>
          </cell>
          <cell r="D10" t="str">
            <v>M</v>
          </cell>
          <cell r="E10">
            <v>3.3333333333000001</v>
          </cell>
          <cell r="F10">
            <v>1.8520000000000001</v>
          </cell>
          <cell r="G10">
            <v>5.5469999999999997</v>
          </cell>
          <cell r="H10">
            <v>17.57</v>
          </cell>
          <cell r="I10">
            <v>0</v>
          </cell>
          <cell r="J10">
            <v>24.969000000000001</v>
          </cell>
          <cell r="K10">
            <v>4.99</v>
          </cell>
          <cell r="L10">
            <v>0</v>
          </cell>
          <cell r="M10">
            <v>29.96</v>
          </cell>
        </row>
        <row r="11">
          <cell r="B11">
            <v>753</v>
          </cell>
          <cell r="C11" t="str">
            <v>Tub. polipropileno termofusión D:1" (32mm) + acc</v>
          </cell>
          <cell r="D11" t="str">
            <v>M</v>
          </cell>
          <cell r="E11">
            <v>4</v>
          </cell>
          <cell r="F11">
            <v>1.544</v>
          </cell>
          <cell r="G11">
            <v>4.6230000000000002</v>
          </cell>
          <cell r="H11">
            <v>13.23</v>
          </cell>
          <cell r="I11">
            <v>0</v>
          </cell>
          <cell r="J11">
            <v>19.396999999999998</v>
          </cell>
          <cell r="K11">
            <v>3.88</v>
          </cell>
          <cell r="L11">
            <v>0</v>
          </cell>
          <cell r="M11">
            <v>23.28</v>
          </cell>
        </row>
        <row r="12">
          <cell r="B12">
            <v>823</v>
          </cell>
          <cell r="C12" t="str">
            <v>Tub. polipropileno termofusión D:3/4" (25mm) + acc</v>
          </cell>
          <cell r="D12" t="str">
            <v>M</v>
          </cell>
          <cell r="E12">
            <v>4</v>
          </cell>
          <cell r="F12">
            <v>1.544</v>
          </cell>
          <cell r="G12">
            <v>4.6230000000000002</v>
          </cell>
          <cell r="H12">
            <v>10.19</v>
          </cell>
          <cell r="I12">
            <v>0</v>
          </cell>
          <cell r="J12">
            <v>16.356999999999999</v>
          </cell>
          <cell r="K12">
            <v>3.27</v>
          </cell>
          <cell r="L12">
            <v>0</v>
          </cell>
          <cell r="M12">
            <v>19.63</v>
          </cell>
        </row>
        <row r="13">
          <cell r="B13">
            <v>861</v>
          </cell>
          <cell r="C13" t="str">
            <v>Tub. polipropileno termofusión D:1/2" (20mm) + acc</v>
          </cell>
          <cell r="D13" t="str">
            <v>M</v>
          </cell>
          <cell r="E13">
            <v>4</v>
          </cell>
          <cell r="F13">
            <v>1.544</v>
          </cell>
          <cell r="G13">
            <v>4.6230000000000002</v>
          </cell>
          <cell r="H13">
            <v>5.96</v>
          </cell>
          <cell r="I13">
            <v>0</v>
          </cell>
          <cell r="J13">
            <v>12.127000000000001</v>
          </cell>
          <cell r="K13">
            <v>2.4300000000000002</v>
          </cell>
          <cell r="L13">
            <v>0</v>
          </cell>
          <cell r="M13">
            <v>14.56</v>
          </cell>
        </row>
        <row r="14">
          <cell r="B14">
            <v>825</v>
          </cell>
          <cell r="C14" t="str">
            <v>Puntos D=1" (32mm)</v>
          </cell>
          <cell r="D14" t="str">
            <v>u</v>
          </cell>
          <cell r="E14">
            <v>1</v>
          </cell>
          <cell r="F14">
            <v>3.4249999999999998</v>
          </cell>
          <cell r="G14">
            <v>18.489999999999998</v>
          </cell>
          <cell r="H14">
            <v>21.54</v>
          </cell>
          <cell r="I14">
            <v>0</v>
          </cell>
          <cell r="J14">
            <v>43.454999999999998</v>
          </cell>
          <cell r="K14">
            <v>8.69</v>
          </cell>
          <cell r="L14">
            <v>0</v>
          </cell>
          <cell r="M14">
            <v>52.15</v>
          </cell>
        </row>
        <row r="15">
          <cell r="B15">
            <v>754</v>
          </cell>
          <cell r="C15" t="str">
            <v xml:space="preserve">Puntos D=3/4" - 1/2" </v>
          </cell>
          <cell r="D15" t="str">
            <v>u</v>
          </cell>
          <cell r="E15">
            <v>1</v>
          </cell>
          <cell r="F15">
            <v>3.4249999999999998</v>
          </cell>
          <cell r="G15">
            <v>18.489999999999998</v>
          </cell>
          <cell r="H15">
            <v>17.655999999999999</v>
          </cell>
          <cell r="I15">
            <v>0</v>
          </cell>
          <cell r="J15">
            <v>39.570999999999998</v>
          </cell>
          <cell r="K15">
            <v>7.91</v>
          </cell>
          <cell r="L15">
            <v>0</v>
          </cell>
          <cell r="M15">
            <v>47.48</v>
          </cell>
        </row>
        <row r="16">
          <cell r="B16">
            <v>866</v>
          </cell>
          <cell r="C16" t="str">
            <v>Valvula de Control Termofusión D=2-1/2"  (75mm)</v>
          </cell>
          <cell r="D16" t="str">
            <v>u</v>
          </cell>
          <cell r="E16">
            <v>3.3333333333000001</v>
          </cell>
          <cell r="F16">
            <v>0.86499999999999999</v>
          </cell>
          <cell r="G16">
            <v>2.3069999999999999</v>
          </cell>
          <cell r="H16">
            <v>93.5</v>
          </cell>
          <cell r="I16">
            <v>0</v>
          </cell>
          <cell r="J16">
            <v>96.671999999999997</v>
          </cell>
          <cell r="K16">
            <v>19.329999999999998</v>
          </cell>
          <cell r="L16">
            <v>0</v>
          </cell>
          <cell r="M16">
            <v>116</v>
          </cell>
        </row>
        <row r="17">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row>
        <row r="18">
          <cell r="B18">
            <v>756</v>
          </cell>
          <cell r="C18" t="str">
            <v>Valvula de Control Termofusión D=1-1/2" (50mm)</v>
          </cell>
          <cell r="D18" t="str">
            <v>u</v>
          </cell>
          <cell r="E18">
            <v>3.3333333333000001</v>
          </cell>
          <cell r="F18">
            <v>0.86499999999999999</v>
          </cell>
          <cell r="G18">
            <v>2.3069999999999999</v>
          </cell>
          <cell r="H18">
            <v>60.5</v>
          </cell>
          <cell r="I18">
            <v>0</v>
          </cell>
          <cell r="J18">
            <v>63.671999999999997</v>
          </cell>
          <cell r="K18">
            <v>12.73</v>
          </cell>
          <cell r="L18">
            <v>0</v>
          </cell>
          <cell r="M18">
            <v>76.400000000000006</v>
          </cell>
        </row>
        <row r="19">
          <cell r="B19" t="e">
            <v>#REF!</v>
          </cell>
          <cell r="C19" t="e">
            <v>#REF!</v>
          </cell>
          <cell r="D19" t="e">
            <v>#REF!</v>
          </cell>
          <cell r="E19" t="e">
            <v>#REF!</v>
          </cell>
          <cell r="F19" t="e">
            <v>#REF!</v>
          </cell>
          <cell r="G19" t="e">
            <v>#REF!</v>
          </cell>
          <cell r="H19" t="e">
            <v>#REF!</v>
          </cell>
          <cell r="I19" t="e">
            <v>#REF!</v>
          </cell>
          <cell r="J19" t="e">
            <v>#REF!</v>
          </cell>
          <cell r="K19" t="e">
            <v>#REF!</v>
          </cell>
          <cell r="L19" t="e">
            <v>#REF!</v>
          </cell>
          <cell r="M19" t="e">
            <v>#REF!</v>
          </cell>
        </row>
        <row r="20">
          <cell r="B20">
            <v>755</v>
          </cell>
          <cell r="C20" t="str">
            <v>Valvula de Control Termofusión, D=3/4" (25mm)</v>
          </cell>
          <cell r="D20" t="str">
            <v>u</v>
          </cell>
          <cell r="E20">
            <v>3.3333333333000001</v>
          </cell>
          <cell r="F20">
            <v>0.86499999999999999</v>
          </cell>
          <cell r="G20">
            <v>2.3069999999999999</v>
          </cell>
          <cell r="H20">
            <v>22</v>
          </cell>
          <cell r="I20">
            <v>0</v>
          </cell>
          <cell r="J20">
            <v>25.172000000000001</v>
          </cell>
          <cell r="K20">
            <v>5.03</v>
          </cell>
          <cell r="L20">
            <v>0</v>
          </cell>
          <cell r="M20">
            <v>30.2</v>
          </cell>
        </row>
        <row r="21">
          <cell r="B21">
            <v>755</v>
          </cell>
          <cell r="C21" t="e">
            <v>#REF!</v>
          </cell>
          <cell r="D21" t="e">
            <v>#REF!</v>
          </cell>
          <cell r="E21" t="e">
            <v>#REF!</v>
          </cell>
          <cell r="F21" t="e">
            <v>#REF!</v>
          </cell>
          <cell r="G21" t="e">
            <v>#REF!</v>
          </cell>
          <cell r="H21" t="e">
            <v>#REF!</v>
          </cell>
          <cell r="I21" t="e">
            <v>#REF!</v>
          </cell>
          <cell r="J21" t="e">
            <v>#REF!</v>
          </cell>
          <cell r="K21" t="e">
            <v>#REF!</v>
          </cell>
          <cell r="L21" t="e">
            <v>#REF!</v>
          </cell>
          <cell r="M21" t="e">
            <v>#REF!</v>
          </cell>
        </row>
        <row r="22">
          <cell r="B22">
            <v>757</v>
          </cell>
          <cell r="C22" t="str">
            <v xml:space="preserve">Llave de Manguera  1/2" </v>
          </cell>
          <cell r="D22" t="str">
            <v>u</v>
          </cell>
          <cell r="E22">
            <v>3.3333333333000001</v>
          </cell>
          <cell r="F22">
            <v>0.49</v>
          </cell>
          <cell r="G22">
            <v>2.3069999999999999</v>
          </cell>
          <cell r="H22">
            <v>13.31</v>
          </cell>
          <cell r="I22">
            <v>0</v>
          </cell>
          <cell r="J22">
            <v>16.106999999999999</v>
          </cell>
          <cell r="K22">
            <v>3.22</v>
          </cell>
          <cell r="L22">
            <v>0</v>
          </cell>
          <cell r="M22">
            <v>19.329999999999998</v>
          </cell>
        </row>
        <row r="23">
          <cell r="B23">
            <v>785</v>
          </cell>
          <cell r="C23" t="str">
            <v>Soporte</v>
          </cell>
          <cell r="D23" t="str">
            <v>u</v>
          </cell>
          <cell r="E23">
            <v>1.875</v>
          </cell>
          <cell r="F23">
            <v>0.20499999999999999</v>
          </cell>
          <cell r="G23">
            <v>4.1020000000000003</v>
          </cell>
          <cell r="H23">
            <v>6.6</v>
          </cell>
          <cell r="I23">
            <v>0</v>
          </cell>
          <cell r="J23">
            <v>10.907</v>
          </cell>
          <cell r="K23">
            <v>2.1800000000000002</v>
          </cell>
          <cell r="L23">
            <v>0</v>
          </cell>
          <cell r="M23">
            <v>13.09</v>
          </cell>
        </row>
        <row r="24">
          <cell r="B24">
            <v>916</v>
          </cell>
          <cell r="C24" t="str">
            <v>Instalación de inodoro con fluxómetro</v>
          </cell>
          <cell r="D24" t="str">
            <v>u</v>
          </cell>
          <cell r="E24">
            <v>0.5</v>
          </cell>
          <cell r="F24">
            <v>1.129</v>
          </cell>
          <cell r="G24">
            <v>22.58</v>
          </cell>
          <cell r="H24">
            <v>247.17</v>
          </cell>
          <cell r="I24">
            <v>0</v>
          </cell>
          <cell r="J24">
            <v>270.87900000000002</v>
          </cell>
          <cell r="K24">
            <v>54.18</v>
          </cell>
          <cell r="L24">
            <v>0</v>
          </cell>
          <cell r="M24">
            <v>325.06</v>
          </cell>
        </row>
        <row r="25">
          <cell r="B25">
            <v>810</v>
          </cell>
          <cell r="C25" t="str">
            <v>Instalación de inodoro con tanque bajo</v>
          </cell>
          <cell r="D25" t="str">
            <v>u</v>
          </cell>
          <cell r="E25">
            <v>0.5</v>
          </cell>
          <cell r="F25">
            <v>1.129</v>
          </cell>
          <cell r="G25">
            <v>22.58</v>
          </cell>
          <cell r="H25">
            <v>74.47</v>
          </cell>
          <cell r="I25">
            <v>0</v>
          </cell>
          <cell r="J25">
            <v>98.179000000000002</v>
          </cell>
          <cell r="K25">
            <v>0</v>
          </cell>
          <cell r="L25">
            <v>0</v>
          </cell>
          <cell r="M25">
            <v>117.82</v>
          </cell>
        </row>
        <row r="26">
          <cell r="B26">
            <v>918</v>
          </cell>
          <cell r="C26" t="str">
            <v>Instalación de lavamanos sobrepuesto</v>
          </cell>
          <cell r="D26" t="str">
            <v>u</v>
          </cell>
          <cell r="E26">
            <v>0.5</v>
          </cell>
          <cell r="F26">
            <v>1.129</v>
          </cell>
          <cell r="G26">
            <v>22.58</v>
          </cell>
          <cell r="H26">
            <v>128.69999999999999</v>
          </cell>
          <cell r="I26">
            <v>0</v>
          </cell>
          <cell r="J26">
            <v>152.40899999999999</v>
          </cell>
          <cell r="K26">
            <v>0</v>
          </cell>
          <cell r="L26">
            <v>0</v>
          </cell>
          <cell r="M26">
            <v>182.89</v>
          </cell>
        </row>
        <row r="27">
          <cell r="B27">
            <v>811</v>
          </cell>
          <cell r="C27" t="str">
            <v>Instalación de lavamanos con pedestal</v>
          </cell>
          <cell r="D27" t="str">
            <v>u</v>
          </cell>
          <cell r="E27">
            <v>0.5</v>
          </cell>
          <cell r="F27">
            <v>1.129</v>
          </cell>
          <cell r="G27">
            <v>22.58</v>
          </cell>
          <cell r="H27">
            <v>101.2</v>
          </cell>
          <cell r="I27">
            <v>0</v>
          </cell>
          <cell r="J27">
            <v>124.90900000000001</v>
          </cell>
          <cell r="K27">
            <v>0</v>
          </cell>
          <cell r="L27">
            <v>0</v>
          </cell>
          <cell r="M27">
            <v>149.88999999999999</v>
          </cell>
        </row>
        <row r="28">
          <cell r="B28">
            <v>920</v>
          </cell>
          <cell r="C28" t="str">
            <v>Instalación de urinarios</v>
          </cell>
          <cell r="D28" t="str">
            <v>u</v>
          </cell>
          <cell r="E28">
            <v>0.5</v>
          </cell>
          <cell r="F28">
            <v>1.129</v>
          </cell>
          <cell r="G28">
            <v>22.58</v>
          </cell>
          <cell r="H28">
            <v>138.6</v>
          </cell>
          <cell r="I28">
            <v>0</v>
          </cell>
          <cell r="J28">
            <v>162.309</v>
          </cell>
          <cell r="K28">
            <v>0</v>
          </cell>
          <cell r="L28">
            <v>0</v>
          </cell>
          <cell r="M28">
            <v>194.77</v>
          </cell>
        </row>
        <row r="29">
          <cell r="B29" t="e">
            <v>#REF!</v>
          </cell>
          <cell r="C29" t="e">
            <v>#REF!</v>
          </cell>
          <cell r="D29" t="e">
            <v>#REF!</v>
          </cell>
          <cell r="E29" t="e">
            <v>#REF!</v>
          </cell>
          <cell r="F29" t="e">
            <v>#REF!</v>
          </cell>
          <cell r="G29" t="e">
            <v>#REF!</v>
          </cell>
          <cell r="H29" t="e">
            <v>#REF!</v>
          </cell>
          <cell r="I29" t="e">
            <v>#REF!</v>
          </cell>
          <cell r="J29" t="e">
            <v>#REF!</v>
          </cell>
          <cell r="K29">
            <v>0</v>
          </cell>
          <cell r="L29" t="e">
            <v>#REF!</v>
          </cell>
          <cell r="M29" t="e">
            <v>#REF!</v>
          </cell>
        </row>
        <row r="30">
          <cell r="B30">
            <v>812</v>
          </cell>
          <cell r="C30" t="str">
            <v>Instalación de duchas</v>
          </cell>
          <cell r="D30" t="str">
            <v>u</v>
          </cell>
          <cell r="E30">
            <v>0.5</v>
          </cell>
          <cell r="F30">
            <v>1.129</v>
          </cell>
          <cell r="G30">
            <v>22.58</v>
          </cell>
          <cell r="H30">
            <v>38.5</v>
          </cell>
          <cell r="I30">
            <v>0</v>
          </cell>
          <cell r="J30">
            <v>62.209000000000003</v>
          </cell>
          <cell r="K30">
            <v>0</v>
          </cell>
          <cell r="L30">
            <v>0</v>
          </cell>
          <cell r="M30">
            <v>74.650000000000006</v>
          </cell>
        </row>
        <row r="31">
          <cell r="B31" t="e">
            <v>#REF!</v>
          </cell>
          <cell r="C31" t="e">
            <v>#REF!</v>
          </cell>
          <cell r="D31" t="e">
            <v>#REF!</v>
          </cell>
          <cell r="E31" t="e">
            <v>#REF!</v>
          </cell>
          <cell r="F31" t="e">
            <v>#REF!</v>
          </cell>
          <cell r="G31" t="e">
            <v>#REF!</v>
          </cell>
          <cell r="H31" t="e">
            <v>#REF!</v>
          </cell>
          <cell r="I31" t="e">
            <v>#REF!</v>
          </cell>
          <cell r="J31" t="e">
            <v>#REF!</v>
          </cell>
          <cell r="K31">
            <v>0</v>
          </cell>
          <cell r="L31" t="e">
            <v>#REF!</v>
          </cell>
          <cell r="M31" t="e">
            <v>#REF!</v>
          </cell>
        </row>
        <row r="32">
          <cell r="B32" t="e">
            <v>#REF!</v>
          </cell>
          <cell r="C32" t="e">
            <v>#REF!</v>
          </cell>
          <cell r="D32" t="e">
            <v>#REF!</v>
          </cell>
          <cell r="E32" t="e">
            <v>#REF!</v>
          </cell>
          <cell r="F32" t="e">
            <v>#REF!</v>
          </cell>
          <cell r="G32" t="e">
            <v>#REF!</v>
          </cell>
          <cell r="H32" t="e">
            <v>#REF!</v>
          </cell>
          <cell r="I32" t="e">
            <v>#REF!</v>
          </cell>
          <cell r="J32" t="e">
            <v>#REF!</v>
          </cell>
          <cell r="K32" t="e">
            <v>#REF!</v>
          </cell>
          <cell r="L32" t="e">
            <v>#REF!</v>
          </cell>
          <cell r="M32" t="e">
            <v>#REF!</v>
          </cell>
        </row>
        <row r="33">
          <cell r="B33">
            <v>814</v>
          </cell>
          <cell r="C33" t="str">
            <v>Tub. Pvc presión E/C D=1-1/2" (40mm) 1Mpa (145psi) + acc</v>
          </cell>
          <cell r="D33" t="str">
            <v>M</v>
          </cell>
          <cell r="E33">
            <v>2.8571428570999999</v>
          </cell>
          <cell r="F33">
            <v>1.161</v>
          </cell>
          <cell r="G33">
            <v>3.952</v>
          </cell>
          <cell r="H33">
            <v>2.7</v>
          </cell>
          <cell r="I33">
            <v>0</v>
          </cell>
          <cell r="J33">
            <v>7.8129999999999997</v>
          </cell>
          <cell r="K33">
            <v>1.56</v>
          </cell>
          <cell r="L33">
            <v>0</v>
          </cell>
          <cell r="M33">
            <v>9.3699999999999992</v>
          </cell>
        </row>
        <row r="34">
          <cell r="B34">
            <v>815</v>
          </cell>
          <cell r="C34" t="str">
            <v>Tub. Pvc presión E/C D=1" (32mm) 1.25Mpa (181psi) + acc</v>
          </cell>
          <cell r="D34" t="str">
            <v>M</v>
          </cell>
          <cell r="E34">
            <v>3.3333333333000001</v>
          </cell>
          <cell r="F34">
            <v>0.99399999999999999</v>
          </cell>
          <cell r="G34">
            <v>3.387</v>
          </cell>
          <cell r="H34">
            <v>2.7</v>
          </cell>
          <cell r="I34">
            <v>0</v>
          </cell>
          <cell r="J34">
            <v>7.0810000000000004</v>
          </cell>
          <cell r="K34">
            <v>1.42</v>
          </cell>
          <cell r="L34">
            <v>0</v>
          </cell>
          <cell r="M34">
            <v>8.5</v>
          </cell>
        </row>
        <row r="35">
          <cell r="B35">
            <v>816</v>
          </cell>
          <cell r="C35" t="str">
            <v>Tub. Pvc presión E/C D=3/4" (25mm) 1.6Mpa (232psi) + acc</v>
          </cell>
          <cell r="D35" t="str">
            <v>M</v>
          </cell>
          <cell r="E35">
            <v>4</v>
          </cell>
          <cell r="F35">
            <v>0.82899999999999996</v>
          </cell>
          <cell r="G35">
            <v>2.823</v>
          </cell>
          <cell r="H35">
            <v>1.44</v>
          </cell>
          <cell r="I35">
            <v>0</v>
          </cell>
          <cell r="J35">
            <v>5.0919999999999996</v>
          </cell>
          <cell r="K35">
            <v>1.02</v>
          </cell>
          <cell r="L35">
            <v>0</v>
          </cell>
          <cell r="M35">
            <v>6.11</v>
          </cell>
        </row>
        <row r="36">
          <cell r="B36">
            <v>817</v>
          </cell>
          <cell r="C36" t="str">
            <v>Tub. Pvc presión E/C D=1/2" (25mm) 2Mpa (290psi) + acc</v>
          </cell>
          <cell r="D36" t="str">
            <v>M</v>
          </cell>
          <cell r="E36">
            <v>4</v>
          </cell>
          <cell r="F36">
            <v>0.82899999999999996</v>
          </cell>
          <cell r="G36">
            <v>2.823</v>
          </cell>
          <cell r="H36">
            <v>1.2</v>
          </cell>
          <cell r="I36">
            <v>0</v>
          </cell>
          <cell r="J36">
            <v>4.8520000000000003</v>
          </cell>
          <cell r="K36">
            <v>0.97</v>
          </cell>
          <cell r="L36">
            <v>0</v>
          </cell>
          <cell r="M36">
            <v>5.82</v>
          </cell>
        </row>
        <row r="37">
          <cell r="B37">
            <v>819</v>
          </cell>
          <cell r="C37" t="str">
            <v>Aspersor serie Rainbird Tipo 1800 Pop-Top de 1/2"o similar</v>
          </cell>
          <cell r="D37" t="str">
            <v>u</v>
          </cell>
          <cell r="E37">
            <v>2</v>
          </cell>
          <cell r="F37">
            <v>0.28199999999999997</v>
          </cell>
          <cell r="G37">
            <v>5.6449999999999996</v>
          </cell>
          <cell r="H37">
            <v>19.8</v>
          </cell>
          <cell r="I37">
            <v>0</v>
          </cell>
          <cell r="J37">
            <v>25.727</v>
          </cell>
          <cell r="K37">
            <v>5.15</v>
          </cell>
          <cell r="L37">
            <v>0</v>
          </cell>
          <cell r="M37">
            <v>30.88</v>
          </cell>
        </row>
        <row r="38">
          <cell r="B38">
            <v>820</v>
          </cell>
          <cell r="C38" t="str">
            <v>Electroválvula serie PGA Rainbird 50/60 ciclos solenoide d= 1 - 1/2" o similar</v>
          </cell>
          <cell r="D38" t="str">
            <v>u</v>
          </cell>
          <cell r="E38">
            <v>1.1111111111</v>
          </cell>
          <cell r="F38">
            <v>0.50800000000000001</v>
          </cell>
          <cell r="G38">
            <v>10.161</v>
          </cell>
          <cell r="H38">
            <v>11.28</v>
          </cell>
          <cell r="I38">
            <v>0</v>
          </cell>
          <cell r="J38">
            <v>21.949000000000002</v>
          </cell>
          <cell r="K38">
            <v>4.3899999999999997</v>
          </cell>
          <cell r="L38">
            <v>0</v>
          </cell>
          <cell r="M38">
            <v>26.34</v>
          </cell>
        </row>
        <row r="39">
          <cell r="B39" t="e">
            <v>#REF!</v>
          </cell>
          <cell r="C39" t="e">
            <v>#REF!</v>
          </cell>
          <cell r="D39" t="e">
            <v>#REF!</v>
          </cell>
          <cell r="E39" t="e">
            <v>#REF!</v>
          </cell>
          <cell r="F39" t="e">
            <v>#REF!</v>
          </cell>
          <cell r="G39" t="e">
            <v>#REF!</v>
          </cell>
          <cell r="H39" t="e">
            <v>#REF!</v>
          </cell>
          <cell r="I39" t="e">
            <v>#REF!</v>
          </cell>
          <cell r="J39" t="e">
            <v>#REF!</v>
          </cell>
          <cell r="K39" t="e">
            <v>#REF!</v>
          </cell>
          <cell r="L39" t="e">
            <v>#REF!</v>
          </cell>
          <cell r="M39" t="e">
            <v>#REF!</v>
          </cell>
        </row>
        <row r="40">
          <cell r="B40">
            <v>821</v>
          </cell>
          <cell r="C40" t="str">
            <v xml:space="preserve">Caja de pvc para electrovalvulas para 2 y 1 </v>
          </cell>
          <cell r="D40" t="str">
            <v>u</v>
          </cell>
          <cell r="E40">
            <v>4</v>
          </cell>
          <cell r="F40">
            <v>0.14099999999999999</v>
          </cell>
          <cell r="G40">
            <v>2.823</v>
          </cell>
          <cell r="H40">
            <v>41.8</v>
          </cell>
          <cell r="I40">
            <v>0</v>
          </cell>
          <cell r="J40">
            <v>44.764000000000003</v>
          </cell>
          <cell r="K40">
            <v>8.9499999999999993</v>
          </cell>
          <cell r="L40">
            <v>0</v>
          </cell>
          <cell r="M40">
            <v>53.71</v>
          </cell>
        </row>
        <row r="41">
          <cell r="B41">
            <v>822</v>
          </cell>
          <cell r="C41" t="str">
            <v>Panel de automatización de 12 Estaciones modelo ESP-12mC Rain bird o similar (incluye sensor de lluvia)</v>
          </cell>
          <cell r="D41" t="str">
            <v>u</v>
          </cell>
          <cell r="E41">
            <v>0.1</v>
          </cell>
          <cell r="F41">
            <v>5.6449999999999996</v>
          </cell>
          <cell r="G41">
            <v>112.9</v>
          </cell>
          <cell r="H41">
            <v>1720.4</v>
          </cell>
          <cell r="I41">
            <v>0</v>
          </cell>
          <cell r="J41">
            <v>1838.9449999999999</v>
          </cell>
          <cell r="K41">
            <v>367.79</v>
          </cell>
          <cell r="L41">
            <v>0</v>
          </cell>
          <cell r="M41">
            <v>2206.7399999999998</v>
          </cell>
        </row>
        <row r="42">
          <cell r="B42">
            <v>737</v>
          </cell>
          <cell r="C42" t="str">
            <v>Excavación Manual</v>
          </cell>
          <cell r="D42" t="str">
            <v>m3</v>
          </cell>
          <cell r="E42">
            <v>2</v>
          </cell>
          <cell r="F42">
            <v>0.32100000000000001</v>
          </cell>
          <cell r="G42">
            <v>6.41</v>
          </cell>
          <cell r="H42">
            <v>0</v>
          </cell>
          <cell r="I42">
            <v>0</v>
          </cell>
          <cell r="J42">
            <v>6.7309999999999999</v>
          </cell>
          <cell r="K42">
            <v>1.35</v>
          </cell>
          <cell r="L42">
            <v>0</v>
          </cell>
          <cell r="M42">
            <v>8.08</v>
          </cell>
        </row>
        <row r="43">
          <cell r="B43">
            <v>766</v>
          </cell>
          <cell r="C43" t="str">
            <v>Excavación a Máquina</v>
          </cell>
          <cell r="D43" t="str">
            <v>m3</v>
          </cell>
          <cell r="E43">
            <v>9</v>
          </cell>
          <cell r="F43">
            <v>3.0419999999999998</v>
          </cell>
          <cell r="G43">
            <v>0.84899999999999998</v>
          </cell>
          <cell r="H43">
            <v>0</v>
          </cell>
          <cell r="I43">
            <v>0</v>
          </cell>
          <cell r="J43">
            <v>3.891</v>
          </cell>
          <cell r="K43">
            <v>0.78</v>
          </cell>
          <cell r="L43">
            <v>0</v>
          </cell>
          <cell r="M43">
            <v>4.67</v>
          </cell>
        </row>
        <row r="44">
          <cell r="B44">
            <v>734</v>
          </cell>
          <cell r="C44" t="str">
            <v>Desalojo</v>
          </cell>
          <cell r="D44" t="str">
            <v>m3</v>
          </cell>
          <cell r="E44">
            <v>20</v>
          </cell>
          <cell r="F44">
            <v>2.5680000000000001</v>
          </cell>
          <cell r="G44">
            <v>0.86499999999999999</v>
          </cell>
          <cell r="H44">
            <v>0</v>
          </cell>
          <cell r="I44">
            <v>0</v>
          </cell>
          <cell r="J44">
            <v>3.4329999999999998</v>
          </cell>
          <cell r="K44">
            <v>0.69</v>
          </cell>
          <cell r="L44">
            <v>0</v>
          </cell>
          <cell r="M44">
            <v>4.12</v>
          </cell>
        </row>
        <row r="45">
          <cell r="B45">
            <v>733</v>
          </cell>
          <cell r="C45" t="str">
            <v>Relleno Compactado Mecanicamente con material granular (cascajo) de acuerdo a especificaciones</v>
          </cell>
          <cell r="D45" t="str">
            <v>m3</v>
          </cell>
          <cell r="E45">
            <v>6.6666666667000003</v>
          </cell>
          <cell r="F45">
            <v>3.5939999999999999</v>
          </cell>
          <cell r="G45">
            <v>2.137</v>
          </cell>
          <cell r="H45">
            <v>8.9049999999999994</v>
          </cell>
          <cell r="I45">
            <v>0</v>
          </cell>
          <cell r="J45">
            <v>14.635999999999999</v>
          </cell>
          <cell r="K45">
            <v>2.93</v>
          </cell>
          <cell r="L45">
            <v>0</v>
          </cell>
          <cell r="M45">
            <v>17.57</v>
          </cell>
        </row>
        <row r="46">
          <cell r="B46">
            <v>768</v>
          </cell>
          <cell r="C46" t="str">
            <v>Relleno Compactado Mecanicamente con material del sitio de acuerdo a especificaciones</v>
          </cell>
          <cell r="D46" t="str">
            <v>m3</v>
          </cell>
          <cell r="E46">
            <v>11.904761904800001</v>
          </cell>
          <cell r="F46">
            <v>1.746</v>
          </cell>
          <cell r="G46">
            <v>1.7390000000000001</v>
          </cell>
          <cell r="H46">
            <v>0</v>
          </cell>
          <cell r="I46">
            <v>0</v>
          </cell>
          <cell r="J46">
            <v>3.4849999999999999</v>
          </cell>
          <cell r="K46">
            <v>0.7</v>
          </cell>
          <cell r="L46">
            <v>0</v>
          </cell>
          <cell r="M46">
            <v>4.1900000000000004</v>
          </cell>
        </row>
        <row r="47">
          <cell r="B47">
            <v>735</v>
          </cell>
          <cell r="C47" t="str">
            <v>Replantillo y Recubrimiento de Arena</v>
          </cell>
          <cell r="D47" t="str">
            <v>m3</v>
          </cell>
          <cell r="E47">
            <v>9</v>
          </cell>
          <cell r="F47">
            <v>2.6819999999999999</v>
          </cell>
          <cell r="G47">
            <v>1.9850000000000001</v>
          </cell>
          <cell r="H47">
            <v>13.282999999999999</v>
          </cell>
          <cell r="I47">
            <v>0</v>
          </cell>
          <cell r="J47">
            <v>17.95</v>
          </cell>
          <cell r="K47">
            <v>3.59</v>
          </cell>
          <cell r="L47">
            <v>0</v>
          </cell>
          <cell r="M47">
            <v>21.54</v>
          </cell>
        </row>
        <row r="48">
          <cell r="B48">
            <v>736</v>
          </cell>
          <cell r="C48" t="str">
            <v>Hormigon estructural F'c=280 Kg/cm2 inc. Encofrado</v>
          </cell>
          <cell r="D48" t="str">
            <v>m3</v>
          </cell>
          <cell r="E48">
            <v>0.5</v>
          </cell>
          <cell r="F48">
            <v>26.939</v>
          </cell>
          <cell r="G48">
            <v>116.78</v>
          </cell>
          <cell r="H48">
            <v>252.322</v>
          </cell>
          <cell r="I48">
            <v>0</v>
          </cell>
          <cell r="J48">
            <v>396.041</v>
          </cell>
          <cell r="K48">
            <v>79.209999999999994</v>
          </cell>
          <cell r="L48">
            <v>0</v>
          </cell>
          <cell r="M48">
            <v>475.25</v>
          </cell>
        </row>
        <row r="49">
          <cell r="B49">
            <v>741</v>
          </cell>
          <cell r="C49" t="str">
            <v>Tapa de Grafito Esferoidal HC-700 - 125Kn</v>
          </cell>
          <cell r="D49" t="str">
            <v>u</v>
          </cell>
          <cell r="E49">
            <v>0.25</v>
          </cell>
          <cell r="F49">
            <v>8.8360000000000003</v>
          </cell>
          <cell r="G49">
            <v>176.72</v>
          </cell>
          <cell r="H49">
            <v>220</v>
          </cell>
          <cell r="I49">
            <v>0</v>
          </cell>
          <cell r="J49">
            <v>405.55599999999998</v>
          </cell>
          <cell r="K49">
            <v>81.11</v>
          </cell>
          <cell r="L49">
            <v>0</v>
          </cell>
          <cell r="M49">
            <v>486.67</v>
          </cell>
        </row>
        <row r="50">
          <cell r="B50">
            <v>761</v>
          </cell>
          <cell r="C50" t="str">
            <v>Provisión, instalación y prueba de Tub. PVC Di=160mm serie 5</v>
          </cell>
          <cell r="D50" t="str">
            <v>M</v>
          </cell>
          <cell r="E50">
            <v>5</v>
          </cell>
          <cell r="F50">
            <v>1.204</v>
          </cell>
          <cell r="G50">
            <v>6.6859999999999999</v>
          </cell>
          <cell r="H50">
            <v>11.182</v>
          </cell>
          <cell r="I50">
            <v>0</v>
          </cell>
          <cell r="J50">
            <v>19.071999999999999</v>
          </cell>
          <cell r="K50">
            <v>3.81</v>
          </cell>
          <cell r="L50">
            <v>0</v>
          </cell>
          <cell r="M50">
            <v>22.88</v>
          </cell>
        </row>
        <row r="51">
          <cell r="B51">
            <v>762</v>
          </cell>
          <cell r="C51" t="str">
            <v>Provisión, instalación y prueba de Tub. PVC Di=200mm serie 5</v>
          </cell>
          <cell r="D51" t="str">
            <v>M</v>
          </cell>
          <cell r="E51">
            <v>5</v>
          </cell>
          <cell r="F51">
            <v>1.204</v>
          </cell>
          <cell r="G51">
            <v>6.6859999999999999</v>
          </cell>
          <cell r="H51">
            <v>18.376999999999999</v>
          </cell>
          <cell r="I51">
            <v>0</v>
          </cell>
          <cell r="J51">
            <v>26.266999999999999</v>
          </cell>
          <cell r="K51">
            <v>5.25</v>
          </cell>
          <cell r="L51">
            <v>0</v>
          </cell>
          <cell r="M51">
            <v>31.52</v>
          </cell>
        </row>
        <row r="52">
          <cell r="B52">
            <v>775</v>
          </cell>
          <cell r="C52" t="str">
            <v>Provisión, instalación y prueba de Tub. PVC Di=300mm serie 5</v>
          </cell>
          <cell r="D52" t="str">
            <v>M</v>
          </cell>
          <cell r="E52">
            <v>2.7777777777999999</v>
          </cell>
          <cell r="F52">
            <v>2.1680000000000001</v>
          </cell>
          <cell r="G52">
            <v>12.034000000000001</v>
          </cell>
          <cell r="H52">
            <v>34.537999999999997</v>
          </cell>
          <cell r="I52">
            <v>0</v>
          </cell>
          <cell r="J52">
            <v>48.74</v>
          </cell>
          <cell r="K52">
            <v>9.75</v>
          </cell>
          <cell r="L52">
            <v>0</v>
          </cell>
          <cell r="M52">
            <v>58.49</v>
          </cell>
        </row>
        <row r="53">
          <cell r="B53">
            <v>776</v>
          </cell>
          <cell r="C53" t="str">
            <v>Provisión, instalación y prueba de Tub. PVC Di=400mm serie 5</v>
          </cell>
          <cell r="D53" t="str">
            <v>M</v>
          </cell>
          <cell r="E53">
            <v>2.5</v>
          </cell>
          <cell r="F53">
            <v>2.4089999999999998</v>
          </cell>
          <cell r="G53">
            <v>13.372</v>
          </cell>
          <cell r="H53">
            <v>56.783000000000001</v>
          </cell>
          <cell r="I53">
            <v>0</v>
          </cell>
          <cell r="J53">
            <v>72.563999999999993</v>
          </cell>
          <cell r="K53">
            <v>14.51</v>
          </cell>
          <cell r="L53">
            <v>0</v>
          </cell>
          <cell r="M53">
            <v>87.07</v>
          </cell>
        </row>
        <row r="54">
          <cell r="B54">
            <v>780</v>
          </cell>
          <cell r="C54" t="str">
            <v>Tub. Pvc desagüe D=6" (160mm) + acc.</v>
          </cell>
          <cell r="D54" t="str">
            <v>M</v>
          </cell>
          <cell r="E54">
            <v>5</v>
          </cell>
          <cell r="F54">
            <v>0.63400000000000001</v>
          </cell>
          <cell r="G54">
            <v>6.6859999999999999</v>
          </cell>
          <cell r="H54">
            <v>15.72</v>
          </cell>
          <cell r="I54">
            <v>0</v>
          </cell>
          <cell r="J54">
            <v>23.04</v>
          </cell>
          <cell r="K54">
            <v>4.6100000000000003</v>
          </cell>
          <cell r="L54">
            <v>0</v>
          </cell>
          <cell r="M54">
            <v>27.65</v>
          </cell>
        </row>
        <row r="55">
          <cell r="B55">
            <v>781</v>
          </cell>
          <cell r="C55" t="str">
            <v>Tub. Pvc desagüe D=4" (110mm) + acc.</v>
          </cell>
          <cell r="D55" t="str">
            <v>M</v>
          </cell>
          <cell r="E55">
            <v>2.5</v>
          </cell>
          <cell r="F55">
            <v>0.89800000000000002</v>
          </cell>
          <cell r="G55">
            <v>5.9560000000000004</v>
          </cell>
          <cell r="H55">
            <v>7.93</v>
          </cell>
          <cell r="I55">
            <v>0</v>
          </cell>
          <cell r="J55">
            <v>14.784000000000001</v>
          </cell>
          <cell r="K55">
            <v>2.96</v>
          </cell>
          <cell r="L55">
            <v>0</v>
          </cell>
          <cell r="M55">
            <v>17.739999999999998</v>
          </cell>
        </row>
        <row r="56">
          <cell r="B56">
            <v>872</v>
          </cell>
          <cell r="C56" t="str">
            <v>Tub. Pvc desagüe D=3" (75mm) + acc.</v>
          </cell>
          <cell r="D56" t="str">
            <v>M</v>
          </cell>
          <cell r="E56">
            <v>4</v>
          </cell>
          <cell r="F56">
            <v>0.56100000000000005</v>
          </cell>
          <cell r="G56">
            <v>3.7229999999999999</v>
          </cell>
          <cell r="H56">
            <v>6.35</v>
          </cell>
          <cell r="I56">
            <v>0</v>
          </cell>
          <cell r="J56">
            <v>10.634</v>
          </cell>
          <cell r="K56">
            <v>2.13</v>
          </cell>
          <cell r="L56">
            <v>0</v>
          </cell>
          <cell r="M56">
            <v>12.76</v>
          </cell>
        </row>
        <row r="57">
          <cell r="B57">
            <v>830</v>
          </cell>
          <cell r="C57" t="str">
            <v>Tub. Pvc desagüe D=2" (50mm) + acc.</v>
          </cell>
          <cell r="D57" t="str">
            <v>M</v>
          </cell>
          <cell r="E57">
            <v>4</v>
          </cell>
          <cell r="F57">
            <v>0.56100000000000005</v>
          </cell>
          <cell r="G57">
            <v>3.7229999999999999</v>
          </cell>
          <cell r="H57">
            <v>4.05</v>
          </cell>
          <cell r="I57">
            <v>0</v>
          </cell>
          <cell r="J57">
            <v>8.3339999999999996</v>
          </cell>
          <cell r="K57">
            <v>1.67</v>
          </cell>
          <cell r="L57">
            <v>0</v>
          </cell>
          <cell r="M57">
            <v>10</v>
          </cell>
        </row>
        <row r="58">
          <cell r="B58">
            <v>895</v>
          </cell>
          <cell r="C58" t="str">
            <v xml:space="preserve">Puntos Pvc desagüe D=6" (160mm) </v>
          </cell>
          <cell r="D58" t="str">
            <v>u</v>
          </cell>
          <cell r="E58">
            <v>0.625</v>
          </cell>
          <cell r="F58">
            <v>1.4790000000000001</v>
          </cell>
          <cell r="G58">
            <v>29.584</v>
          </cell>
          <cell r="H58">
            <v>20.056000000000001</v>
          </cell>
          <cell r="I58">
            <v>0</v>
          </cell>
          <cell r="J58">
            <v>51.119</v>
          </cell>
          <cell r="K58">
            <v>10.220000000000001</v>
          </cell>
          <cell r="L58">
            <v>0</v>
          </cell>
          <cell r="M58">
            <v>61.34</v>
          </cell>
        </row>
        <row r="59">
          <cell r="B59">
            <v>783</v>
          </cell>
          <cell r="C59" t="str">
            <v>Canalón metálico 0,20 x 0,20</v>
          </cell>
          <cell r="D59" t="str">
            <v>M</v>
          </cell>
          <cell r="E59">
            <v>0.625</v>
          </cell>
          <cell r="F59">
            <v>0.90300000000000002</v>
          </cell>
          <cell r="G59">
            <v>18.064</v>
          </cell>
          <cell r="H59">
            <v>25</v>
          </cell>
          <cell r="I59">
            <v>0</v>
          </cell>
          <cell r="J59">
            <v>43.966999999999999</v>
          </cell>
          <cell r="K59">
            <v>0</v>
          </cell>
          <cell r="L59">
            <v>0</v>
          </cell>
          <cell r="M59">
            <v>52.76</v>
          </cell>
        </row>
        <row r="60">
          <cell r="B60">
            <v>898</v>
          </cell>
          <cell r="C60" t="str">
            <v>Canalón metálico 0,25 x 0,20</v>
          </cell>
          <cell r="D60" t="str">
            <v>M</v>
          </cell>
          <cell r="E60">
            <v>0.625</v>
          </cell>
          <cell r="F60">
            <v>0.90300000000000002</v>
          </cell>
          <cell r="G60">
            <v>18.064</v>
          </cell>
          <cell r="H60">
            <v>28</v>
          </cell>
          <cell r="I60">
            <v>0</v>
          </cell>
          <cell r="J60">
            <v>46.966999999999999</v>
          </cell>
          <cell r="K60">
            <v>0</v>
          </cell>
          <cell r="L60">
            <v>0</v>
          </cell>
          <cell r="M60">
            <v>56.36</v>
          </cell>
        </row>
        <row r="61">
          <cell r="B61">
            <v>899</v>
          </cell>
          <cell r="C61" t="str">
            <v>Canalón metálico 0,30 x 0,20</v>
          </cell>
          <cell r="D61" t="str">
            <v>M</v>
          </cell>
          <cell r="E61">
            <v>0.625</v>
          </cell>
          <cell r="F61">
            <v>0.90300000000000002</v>
          </cell>
          <cell r="G61">
            <v>18.064</v>
          </cell>
          <cell r="H61">
            <v>32</v>
          </cell>
          <cell r="I61">
            <v>0</v>
          </cell>
          <cell r="J61">
            <v>50.966999999999999</v>
          </cell>
          <cell r="K61">
            <v>0</v>
          </cell>
          <cell r="L61">
            <v>0</v>
          </cell>
          <cell r="M61">
            <v>61.16</v>
          </cell>
        </row>
        <row r="62">
          <cell r="B62">
            <v>900</v>
          </cell>
          <cell r="C62" t="str">
            <v>Canalón metálico 0,25 x 0,25</v>
          </cell>
          <cell r="D62" t="str">
            <v>M</v>
          </cell>
          <cell r="E62">
            <v>0.625</v>
          </cell>
          <cell r="F62">
            <v>0.90300000000000002</v>
          </cell>
          <cell r="G62">
            <v>18.064</v>
          </cell>
          <cell r="H62">
            <v>32</v>
          </cell>
          <cell r="I62">
            <v>0</v>
          </cell>
          <cell r="J62">
            <v>50.966999999999999</v>
          </cell>
          <cell r="K62">
            <v>0</v>
          </cell>
          <cell r="L62">
            <v>0</v>
          </cell>
          <cell r="M62">
            <v>61.16</v>
          </cell>
        </row>
        <row r="63">
          <cell r="B63">
            <v>901</v>
          </cell>
          <cell r="C63" t="str">
            <v>Canalón metálico 0,30 x 0,30</v>
          </cell>
          <cell r="D63" t="str">
            <v>M</v>
          </cell>
          <cell r="E63">
            <v>0.625</v>
          </cell>
          <cell r="F63">
            <v>0.90300000000000002</v>
          </cell>
          <cell r="G63">
            <v>18.064</v>
          </cell>
          <cell r="H63">
            <v>36</v>
          </cell>
          <cell r="I63">
            <v>0</v>
          </cell>
          <cell r="J63">
            <v>54.966999999999999</v>
          </cell>
          <cell r="K63">
            <v>0</v>
          </cell>
          <cell r="L63">
            <v>0</v>
          </cell>
          <cell r="M63">
            <v>65.959999999999994</v>
          </cell>
        </row>
        <row r="64">
          <cell r="B64">
            <v>763</v>
          </cell>
          <cell r="C64" t="str">
            <v xml:space="preserve">Puntos Pvc desagüe D=4" (110mm) </v>
          </cell>
          <cell r="D64" t="str">
            <v>u</v>
          </cell>
          <cell r="E64">
            <v>0.625</v>
          </cell>
          <cell r="F64">
            <v>1.4790000000000001</v>
          </cell>
          <cell r="G64">
            <v>29.584</v>
          </cell>
          <cell r="H64">
            <v>8.6539999999999999</v>
          </cell>
          <cell r="I64">
            <v>0</v>
          </cell>
          <cell r="J64">
            <v>39.716999999999999</v>
          </cell>
          <cell r="K64">
            <v>7.94</v>
          </cell>
          <cell r="L64">
            <v>0</v>
          </cell>
          <cell r="M64">
            <v>65.959999999999994</v>
          </cell>
        </row>
        <row r="65">
          <cell r="B65" t="e">
            <v>#REF!</v>
          </cell>
          <cell r="C65" t="e">
            <v>#REF!</v>
          </cell>
          <cell r="D65" t="e">
            <v>#REF!</v>
          </cell>
          <cell r="E65" t="e">
            <v>#REF!</v>
          </cell>
          <cell r="F65" t="e">
            <v>#REF!</v>
          </cell>
          <cell r="G65" t="e">
            <v>#REF!</v>
          </cell>
          <cell r="H65" t="e">
            <v>#REF!</v>
          </cell>
          <cell r="I65" t="e">
            <v>#REF!</v>
          </cell>
          <cell r="J65" t="e">
            <v>#REF!</v>
          </cell>
          <cell r="K65" t="e">
            <v>#REF!</v>
          </cell>
          <cell r="L65" t="e">
            <v>#REF!</v>
          </cell>
          <cell r="M65" t="e">
            <v>#REF!</v>
          </cell>
        </row>
        <row r="66">
          <cell r="B66">
            <v>764</v>
          </cell>
          <cell r="C66" t="str">
            <v xml:space="preserve">Puntos Pvc desagüe D=2" (50mm) </v>
          </cell>
          <cell r="D66" t="str">
            <v>u</v>
          </cell>
          <cell r="E66">
            <v>0.625</v>
          </cell>
          <cell r="F66">
            <v>1.4790000000000001</v>
          </cell>
          <cell r="G66">
            <v>29.584</v>
          </cell>
          <cell r="H66">
            <v>5.33</v>
          </cell>
          <cell r="I66">
            <v>0</v>
          </cell>
          <cell r="J66">
            <v>36.393000000000001</v>
          </cell>
          <cell r="K66">
            <v>7.28</v>
          </cell>
          <cell r="L66">
            <v>0</v>
          </cell>
          <cell r="M66">
            <v>43.67</v>
          </cell>
        </row>
        <row r="67">
          <cell r="B67">
            <v>903</v>
          </cell>
          <cell r="C67" t="str">
            <v>Rejilla aluminio CC-200x150mm</v>
          </cell>
          <cell r="D67" t="str">
            <v>u</v>
          </cell>
          <cell r="E67">
            <v>1.5</v>
          </cell>
          <cell r="F67">
            <v>0.376</v>
          </cell>
          <cell r="G67">
            <v>7.5259999999999998</v>
          </cell>
          <cell r="H67">
            <v>104.5</v>
          </cell>
          <cell r="I67">
            <v>0</v>
          </cell>
          <cell r="J67">
            <v>112.402</v>
          </cell>
          <cell r="K67">
            <v>22.48</v>
          </cell>
          <cell r="L67">
            <v>0</v>
          </cell>
          <cell r="M67">
            <v>134.88</v>
          </cell>
        </row>
        <row r="68">
          <cell r="B68" t="e">
            <v>#REF!</v>
          </cell>
          <cell r="C68" t="e">
            <v>#REF!</v>
          </cell>
          <cell r="D68" t="e">
            <v>#REF!</v>
          </cell>
          <cell r="E68" t="e">
            <v>#REF!</v>
          </cell>
          <cell r="F68" t="e">
            <v>#REF!</v>
          </cell>
          <cell r="G68" t="e">
            <v>#REF!</v>
          </cell>
          <cell r="H68" t="e">
            <v>#REF!</v>
          </cell>
          <cell r="I68" t="e">
            <v>#REF!</v>
          </cell>
          <cell r="J68" t="e">
            <v>#REF!</v>
          </cell>
          <cell r="K68" t="e">
            <v>#REF!</v>
          </cell>
          <cell r="L68" t="e">
            <v>#REF!</v>
          </cell>
          <cell r="M68" t="e">
            <v>#REF!</v>
          </cell>
        </row>
        <row r="69">
          <cell r="B69" t="e">
            <v>#REF!</v>
          </cell>
          <cell r="C69" t="e">
            <v>#REF!</v>
          </cell>
          <cell r="D69" t="e">
            <v>#REF!</v>
          </cell>
          <cell r="E69" t="e">
            <v>#REF!</v>
          </cell>
          <cell r="F69" t="e">
            <v>#REF!</v>
          </cell>
          <cell r="G69" t="e">
            <v>#REF!</v>
          </cell>
          <cell r="H69" t="e">
            <v>#REF!</v>
          </cell>
          <cell r="I69" t="e">
            <v>#REF!</v>
          </cell>
          <cell r="J69" t="e">
            <v>#REF!</v>
          </cell>
          <cell r="K69" t="e">
            <v>#REF!</v>
          </cell>
          <cell r="L69" t="e">
            <v>#REF!</v>
          </cell>
          <cell r="M69" t="e">
            <v>#REF!</v>
          </cell>
        </row>
        <row r="70">
          <cell r="B70">
            <v>784</v>
          </cell>
          <cell r="C70" t="str">
            <v>Rejilla aluminio CC-150x110mm</v>
          </cell>
          <cell r="D70" t="str">
            <v>u</v>
          </cell>
          <cell r="E70">
            <v>1.5</v>
          </cell>
          <cell r="F70">
            <v>0.376</v>
          </cell>
          <cell r="G70">
            <v>7.5259999999999998</v>
          </cell>
          <cell r="H70">
            <v>38.5</v>
          </cell>
          <cell r="I70">
            <v>0</v>
          </cell>
          <cell r="J70">
            <v>46.402000000000001</v>
          </cell>
          <cell r="K70">
            <v>0</v>
          </cell>
          <cell r="L70">
            <v>0</v>
          </cell>
          <cell r="M70">
            <v>55.68</v>
          </cell>
        </row>
        <row r="71">
          <cell r="B71">
            <v>770</v>
          </cell>
          <cell r="C71" t="str">
            <v>Trampa de Grasas de H.A.</v>
          </cell>
          <cell r="D71" t="str">
            <v>u</v>
          </cell>
          <cell r="E71">
            <v>6.6666666700000002E-2</v>
          </cell>
          <cell r="F71">
            <v>67.305000000000007</v>
          </cell>
          <cell r="G71">
            <v>386.1</v>
          </cell>
          <cell r="H71">
            <v>1947.357</v>
          </cell>
          <cell r="I71">
            <v>0</v>
          </cell>
          <cell r="J71">
            <v>2400.7620000000002</v>
          </cell>
          <cell r="K71">
            <v>480.15</v>
          </cell>
          <cell r="L71">
            <v>0</v>
          </cell>
          <cell r="M71">
            <v>2880.91</v>
          </cell>
        </row>
        <row r="72">
          <cell r="B72" t="e">
            <v>#REF!</v>
          </cell>
          <cell r="C72" t="e">
            <v>#REF!</v>
          </cell>
          <cell r="D72" t="e">
            <v>#REF!</v>
          </cell>
          <cell r="E72" t="e">
            <v>#REF!</v>
          </cell>
          <cell r="F72" t="e">
            <v>#REF!</v>
          </cell>
          <cell r="G72" t="e">
            <v>#REF!</v>
          </cell>
          <cell r="H72" t="e">
            <v>#REF!</v>
          </cell>
          <cell r="I72" t="e">
            <v>#REF!</v>
          </cell>
          <cell r="J72" t="e">
            <v>#REF!</v>
          </cell>
          <cell r="K72" t="e">
            <v>#REF!</v>
          </cell>
          <cell r="L72" t="e">
            <v>#REF!</v>
          </cell>
          <cell r="M72" t="e">
            <v>#REF!</v>
          </cell>
        </row>
        <row r="73">
          <cell r="B73">
            <v>771</v>
          </cell>
          <cell r="C73" t="str">
            <v>Caja de Registro de H.S, (0,60x0,60)m con tapa de H.F.-125KN</v>
          </cell>
          <cell r="D73" t="str">
            <v>u</v>
          </cell>
          <cell r="E73">
            <v>0.33333333329999998</v>
          </cell>
          <cell r="F73">
            <v>12.374000000000001</v>
          </cell>
          <cell r="G73">
            <v>55.47</v>
          </cell>
          <cell r="H73">
            <v>295.048</v>
          </cell>
          <cell r="I73">
            <v>0</v>
          </cell>
          <cell r="J73">
            <v>362.892</v>
          </cell>
          <cell r="K73">
            <v>72.58</v>
          </cell>
          <cell r="L73">
            <v>0</v>
          </cell>
          <cell r="M73">
            <v>435.47</v>
          </cell>
        </row>
        <row r="74">
          <cell r="B74" t="e">
            <v>#REF!</v>
          </cell>
          <cell r="C74" t="e">
            <v>#REF!</v>
          </cell>
          <cell r="D74" t="e">
            <v>#REF!</v>
          </cell>
          <cell r="E74" t="e">
            <v>#REF!</v>
          </cell>
          <cell r="F74" t="e">
            <v>#REF!</v>
          </cell>
          <cell r="G74" t="e">
            <v>#REF!</v>
          </cell>
          <cell r="H74" t="e">
            <v>#REF!</v>
          </cell>
          <cell r="I74" t="e">
            <v>#REF!</v>
          </cell>
          <cell r="J74" t="e">
            <v>#REF!</v>
          </cell>
          <cell r="K74" t="e">
            <v>#REF!</v>
          </cell>
          <cell r="L74" t="e">
            <v>#REF!</v>
          </cell>
          <cell r="M74" t="e">
            <v>#REF!</v>
          </cell>
        </row>
        <row r="75">
          <cell r="B75" t="e">
            <v>#REF!</v>
          </cell>
          <cell r="C75" t="e">
            <v>#REF!</v>
          </cell>
          <cell r="D75" t="e">
            <v>#REF!</v>
          </cell>
          <cell r="E75" t="e">
            <v>#REF!</v>
          </cell>
          <cell r="F75" t="e">
            <v>#REF!</v>
          </cell>
          <cell r="G75" t="e">
            <v>#REF!</v>
          </cell>
          <cell r="H75" t="e">
            <v>#REF!</v>
          </cell>
          <cell r="I75" t="e">
            <v>#REF!</v>
          </cell>
          <cell r="J75" t="e">
            <v>#REF!</v>
          </cell>
          <cell r="K75" t="e">
            <v>#REF!</v>
          </cell>
          <cell r="L75" t="e">
            <v>#REF!</v>
          </cell>
          <cell r="M75" t="e">
            <v>#REF!</v>
          </cell>
        </row>
        <row r="76">
          <cell r="B76">
            <v>786</v>
          </cell>
          <cell r="C76" t="str">
            <v>Trampa de grasas en andenes</v>
          </cell>
          <cell r="D76" t="str">
            <v>u</v>
          </cell>
          <cell r="E76">
            <v>0.14285714290000001</v>
          </cell>
          <cell r="F76">
            <v>31.408999999999999</v>
          </cell>
          <cell r="G76">
            <v>180.18</v>
          </cell>
          <cell r="H76">
            <v>35.606999999999999</v>
          </cell>
          <cell r="I76">
            <v>0</v>
          </cell>
          <cell r="J76">
            <v>247.196</v>
          </cell>
          <cell r="K76">
            <v>49.44</v>
          </cell>
          <cell r="L76">
            <v>0</v>
          </cell>
          <cell r="M76">
            <v>296.64</v>
          </cell>
        </row>
        <row r="77">
          <cell r="B77">
            <v>887</v>
          </cell>
          <cell r="C77" t="str">
            <v>Trampa de grasa de acero inoxidable bajo mesón</v>
          </cell>
          <cell r="D77" t="str">
            <v>u</v>
          </cell>
          <cell r="E77">
            <v>0.14285714290000001</v>
          </cell>
          <cell r="F77">
            <v>3.952</v>
          </cell>
          <cell r="G77">
            <v>79.03</v>
          </cell>
          <cell r="H77">
            <v>495</v>
          </cell>
          <cell r="I77">
            <v>0</v>
          </cell>
          <cell r="J77">
            <v>577.98199999999997</v>
          </cell>
          <cell r="K77">
            <v>0</v>
          </cell>
          <cell r="L77">
            <v>0</v>
          </cell>
          <cell r="M77">
            <v>693.58</v>
          </cell>
        </row>
        <row r="78">
          <cell r="B78">
            <v>886</v>
          </cell>
          <cell r="C78" t="str">
            <v>Caja de Registro de H.S, con Tapón de Bronce d=6"</v>
          </cell>
          <cell r="D78" t="str">
            <v>u</v>
          </cell>
          <cell r="E78">
            <v>0.2</v>
          </cell>
          <cell r="F78">
            <v>20.623000000000001</v>
          </cell>
          <cell r="G78">
            <v>92.45</v>
          </cell>
          <cell r="H78">
            <v>212.827</v>
          </cell>
          <cell r="I78">
            <v>0</v>
          </cell>
          <cell r="J78">
            <v>325.89999999999998</v>
          </cell>
          <cell r="K78">
            <v>65.180000000000007</v>
          </cell>
          <cell r="L78">
            <v>0</v>
          </cell>
          <cell r="M78">
            <v>391.08</v>
          </cell>
        </row>
        <row r="79">
          <cell r="B79">
            <v>794</v>
          </cell>
          <cell r="C79" t="str">
            <v>Tubería Acero Negro SCH 40, D=6" + Accesorios</v>
          </cell>
          <cell r="D79" t="str">
            <v>M</v>
          </cell>
          <cell r="E79">
            <v>2.0325203252000001</v>
          </cell>
          <cell r="F79">
            <v>7.2409999999999997</v>
          </cell>
          <cell r="G79">
            <v>14.435</v>
          </cell>
          <cell r="H79">
            <v>49.404000000000003</v>
          </cell>
          <cell r="I79">
            <v>0</v>
          </cell>
          <cell r="J79">
            <v>71.08</v>
          </cell>
          <cell r="K79">
            <v>14.22</v>
          </cell>
          <cell r="L79">
            <v>0</v>
          </cell>
          <cell r="M79">
            <v>85.3</v>
          </cell>
        </row>
        <row r="80">
          <cell r="B80">
            <v>795</v>
          </cell>
          <cell r="C80" t="str">
            <v>Tubería Acero Negro SCH 40, D=4" + Accesorios</v>
          </cell>
          <cell r="D80" t="str">
            <v>M</v>
          </cell>
          <cell r="E80">
            <v>2.0325203252000001</v>
          </cell>
          <cell r="F80">
            <v>7.2409999999999997</v>
          </cell>
          <cell r="G80">
            <v>14.435</v>
          </cell>
          <cell r="H80">
            <v>32.529000000000003</v>
          </cell>
          <cell r="I80">
            <v>0</v>
          </cell>
          <cell r="J80">
            <v>54.204999999999998</v>
          </cell>
          <cell r="K80">
            <v>10.84</v>
          </cell>
          <cell r="L80">
            <v>0</v>
          </cell>
          <cell r="M80">
            <v>65.05</v>
          </cell>
        </row>
        <row r="81">
          <cell r="B81">
            <v>796</v>
          </cell>
          <cell r="C81" t="str">
            <v>Tubería Acero Negro SCH 40, D=3" + Accesorios</v>
          </cell>
          <cell r="D81" t="str">
            <v>M</v>
          </cell>
          <cell r="E81">
            <v>2.0325203252000001</v>
          </cell>
          <cell r="F81">
            <v>7.1520000000000001</v>
          </cell>
          <cell r="G81">
            <v>12.664</v>
          </cell>
          <cell r="H81">
            <v>27.446000000000002</v>
          </cell>
          <cell r="I81">
            <v>0</v>
          </cell>
          <cell r="J81">
            <v>47.262</v>
          </cell>
          <cell r="K81">
            <v>9.4499999999999993</v>
          </cell>
          <cell r="L81">
            <v>0</v>
          </cell>
          <cell r="M81">
            <v>56.71</v>
          </cell>
        </row>
        <row r="82">
          <cell r="B82">
            <v>844</v>
          </cell>
          <cell r="C82" t="str">
            <v>Tubería Acero Negro SCH 40, D=2-1/2" + Accesorios</v>
          </cell>
          <cell r="D82" t="str">
            <v>M</v>
          </cell>
          <cell r="E82">
            <v>2.0316944332000002</v>
          </cell>
          <cell r="F82">
            <v>7.1559999999999997</v>
          </cell>
          <cell r="G82">
            <v>12.67</v>
          </cell>
          <cell r="H82">
            <v>20.719000000000001</v>
          </cell>
          <cell r="I82">
            <v>0</v>
          </cell>
          <cell r="J82">
            <v>40.545000000000002</v>
          </cell>
          <cell r="K82">
            <v>8.11</v>
          </cell>
          <cell r="L82">
            <v>0</v>
          </cell>
          <cell r="M82">
            <v>48.66</v>
          </cell>
        </row>
        <row r="83">
          <cell r="B83">
            <v>845</v>
          </cell>
          <cell r="C83" t="str">
            <v>Tubería Acero Negro SCH 40, D=2" + Accesorios</v>
          </cell>
          <cell r="D83" t="str">
            <v>M</v>
          </cell>
          <cell r="E83">
            <v>2.0316944332000002</v>
          </cell>
          <cell r="F83">
            <v>7.0670000000000002</v>
          </cell>
          <cell r="G83">
            <v>10.898</v>
          </cell>
          <cell r="H83">
            <v>16.641999999999999</v>
          </cell>
          <cell r="I83">
            <v>0</v>
          </cell>
          <cell r="J83">
            <v>34.606999999999999</v>
          </cell>
          <cell r="K83">
            <v>6.92</v>
          </cell>
          <cell r="L83">
            <v>0</v>
          </cell>
          <cell r="M83">
            <v>41.53</v>
          </cell>
        </row>
        <row r="84">
          <cell r="B84">
            <v>846</v>
          </cell>
          <cell r="C84" t="str">
            <v>Tubería Acero Negro SCH 40, D=1-1/2" + Accesorios</v>
          </cell>
          <cell r="D84" t="str">
            <v>M</v>
          </cell>
          <cell r="E84">
            <v>3.0487804878000002</v>
          </cell>
          <cell r="F84">
            <v>4.2759999999999998</v>
          </cell>
          <cell r="G84">
            <v>8.4429999999999996</v>
          </cell>
          <cell r="H84">
            <v>15.199</v>
          </cell>
          <cell r="I84">
            <v>0</v>
          </cell>
          <cell r="J84">
            <v>27.917999999999999</v>
          </cell>
          <cell r="K84">
            <v>5.58</v>
          </cell>
          <cell r="L84">
            <v>0</v>
          </cell>
          <cell r="M84">
            <v>33.5</v>
          </cell>
        </row>
        <row r="85">
          <cell r="B85">
            <v>800</v>
          </cell>
          <cell r="C85" t="str">
            <v>Recubrimiento de Tub. de acero enterrada con Lámina asfáltica autoadherible con protección de foil de aluminio.</v>
          </cell>
          <cell r="D85" t="str">
            <v>M</v>
          </cell>
          <cell r="E85">
            <v>6</v>
          </cell>
          <cell r="F85">
            <v>0.124</v>
          </cell>
          <cell r="G85">
            <v>2.4809999999999999</v>
          </cell>
          <cell r="H85">
            <v>11.22</v>
          </cell>
          <cell r="I85">
            <v>0</v>
          </cell>
          <cell r="J85">
            <v>13.824999999999999</v>
          </cell>
          <cell r="K85">
            <v>2.77</v>
          </cell>
          <cell r="L85">
            <v>0</v>
          </cell>
          <cell r="M85">
            <v>16.600000000000001</v>
          </cell>
        </row>
        <row r="86">
          <cell r="B86">
            <v>848</v>
          </cell>
          <cell r="C86" t="str">
            <v>Provisión e Instalación de Rociador  extendida-QR pendent 3/4" K 11.2 fusible Rojo-68°C</v>
          </cell>
          <cell r="D86" t="str">
            <v>u</v>
          </cell>
          <cell r="E86">
            <v>0.66401062420000001</v>
          </cell>
          <cell r="F86">
            <v>2.8380000000000001</v>
          </cell>
          <cell r="G86">
            <v>11.581</v>
          </cell>
          <cell r="H86">
            <v>41.25</v>
          </cell>
          <cell r="I86">
            <v>0</v>
          </cell>
          <cell r="J86">
            <v>55.668999999999997</v>
          </cell>
          <cell r="K86">
            <v>11.13</v>
          </cell>
          <cell r="L86">
            <v>0</v>
          </cell>
          <cell r="M86">
            <v>66.8</v>
          </cell>
        </row>
        <row r="87">
          <cell r="B87">
            <v>801</v>
          </cell>
          <cell r="C87" t="str">
            <v>Provisión e Inst. de gabinete SCI acero inoxidable - 2 Salidas 1-1/2" - 2-1/2" con manguera de L=15mts (incluye manguera adicional de 15mts, extintor pqs de 10lbs)</v>
          </cell>
          <cell r="D87" t="str">
            <v>u</v>
          </cell>
          <cell r="E87">
            <v>0.25641025639999998</v>
          </cell>
          <cell r="F87">
            <v>2.2109999999999999</v>
          </cell>
          <cell r="G87">
            <v>44.225999999999999</v>
          </cell>
          <cell r="H87">
            <v>1095.55</v>
          </cell>
          <cell r="I87">
            <v>0</v>
          </cell>
          <cell r="J87">
            <v>1141.9870000000001</v>
          </cell>
          <cell r="K87">
            <v>228.4</v>
          </cell>
          <cell r="L87">
            <v>0</v>
          </cell>
          <cell r="M87">
            <v>1370.39</v>
          </cell>
        </row>
        <row r="88">
          <cell r="B88">
            <v>852</v>
          </cell>
          <cell r="C88" t="str">
            <v xml:space="preserve">Provisión e Instalación de Banco de Valvulas, D=4" ranurado </v>
          </cell>
          <cell r="D88" t="str">
            <v>u</v>
          </cell>
          <cell r="E88">
            <v>0.25641025639999998</v>
          </cell>
          <cell r="F88">
            <v>12.936999999999999</v>
          </cell>
          <cell r="G88">
            <v>44.23</v>
          </cell>
          <cell r="H88">
            <v>1697.3</v>
          </cell>
          <cell r="I88">
            <v>0</v>
          </cell>
          <cell r="J88">
            <v>1754.4670000000001</v>
          </cell>
          <cell r="K88">
            <v>350.89</v>
          </cell>
          <cell r="L88">
            <v>0</v>
          </cell>
          <cell r="M88">
            <v>2105.36</v>
          </cell>
        </row>
        <row r="89">
          <cell r="B89">
            <v>802</v>
          </cell>
          <cell r="C89" t="str">
            <v>Provisión e Instalación de Siamesa 4"x2-1/2"x2-1/2" (inc. Valv. De compuerta y valv. Check 4")</v>
          </cell>
          <cell r="D89" t="str">
            <v>u</v>
          </cell>
          <cell r="E89">
            <v>0.2035002035</v>
          </cell>
          <cell r="F89">
            <v>16.3</v>
          </cell>
          <cell r="G89">
            <v>55.725000000000001</v>
          </cell>
          <cell r="H89">
            <v>1147.3</v>
          </cell>
          <cell r="I89">
            <v>0</v>
          </cell>
          <cell r="J89">
            <v>1219.325</v>
          </cell>
          <cell r="K89">
            <v>243.87</v>
          </cell>
          <cell r="L89">
            <v>0</v>
          </cell>
          <cell r="M89">
            <v>1463.2</v>
          </cell>
        </row>
        <row r="90">
          <cell r="B90">
            <v>850</v>
          </cell>
          <cell r="C90" t="str">
            <v>Soporte de HG Tipo Pera</v>
          </cell>
          <cell r="D90" t="str">
            <v>u</v>
          </cell>
          <cell r="E90">
            <v>2.5</v>
          </cell>
          <cell r="F90">
            <v>0.754</v>
          </cell>
          <cell r="G90">
            <v>3.0760000000000001</v>
          </cell>
          <cell r="H90">
            <v>6.6</v>
          </cell>
          <cell r="I90">
            <v>0</v>
          </cell>
          <cell r="J90">
            <v>10.43</v>
          </cell>
          <cell r="K90">
            <v>2.09</v>
          </cell>
          <cell r="L90">
            <v>0</v>
          </cell>
          <cell r="M90">
            <v>12.52</v>
          </cell>
        </row>
        <row r="91">
          <cell r="B91">
            <v>803</v>
          </cell>
          <cell r="C91" t="str">
            <v>Anclaje de Hormigón simple f'c:210 kg/cm2</v>
          </cell>
          <cell r="D91" t="str">
            <v>u</v>
          </cell>
          <cell r="E91">
            <v>3.3333333333000001</v>
          </cell>
          <cell r="F91">
            <v>2.1070000000000002</v>
          </cell>
          <cell r="G91">
            <v>5.5469999999999997</v>
          </cell>
          <cell r="H91">
            <v>26.637</v>
          </cell>
          <cell r="I91">
            <v>0</v>
          </cell>
          <cell r="J91">
            <v>34.290999999999997</v>
          </cell>
          <cell r="K91">
            <v>6.86</v>
          </cell>
          <cell r="L91">
            <v>0</v>
          </cell>
          <cell r="M91">
            <v>41.15</v>
          </cell>
        </row>
        <row r="92">
          <cell r="B92">
            <v>804</v>
          </cell>
          <cell r="C92" t="str">
            <v>Provisión e instal. de acc. de conexión de equipo de bombeo de 50/60HP, (incluye: válvulas de compuerta, check, de alivio, valv. de pie, medidor de flujo).</v>
          </cell>
          <cell r="D92" t="str">
            <v>u</v>
          </cell>
          <cell r="E92">
            <v>1.3240473500000001E-2</v>
          </cell>
          <cell r="F92">
            <v>523.54600000000005</v>
          </cell>
          <cell r="G92">
            <v>1407.8050000000001</v>
          </cell>
          <cell r="H92">
            <v>3139.248</v>
          </cell>
          <cell r="I92">
            <v>0</v>
          </cell>
          <cell r="J92">
            <v>5070.5990000000002</v>
          </cell>
          <cell r="K92">
            <v>1014.12</v>
          </cell>
          <cell r="L92">
            <v>0</v>
          </cell>
          <cell r="M92">
            <v>6084.72</v>
          </cell>
        </row>
        <row r="93">
          <cell r="B93">
            <v>805</v>
          </cell>
          <cell r="C93" t="str">
            <v xml:space="preserve">Provisión, inst. y puesta en funcionamiento de Equipo de Bombeo NFPA 20 (Incluye Bomba principal en línea eléctrica de Q:500gpm@110psi:50-60HP, bomba Jokey NFPA de Q:15gpm@115psi: 3-5HP-220/3F; Panel de control para bomba 1 y 2). </v>
          </cell>
          <cell r="D93" t="str">
            <v>u</v>
          </cell>
          <cell r="E93">
            <v>1.12035E-2</v>
          </cell>
          <cell r="F93">
            <v>618.73500000000001</v>
          </cell>
          <cell r="G93">
            <v>1663.7660000000001</v>
          </cell>
          <cell r="H93">
            <v>33110</v>
          </cell>
          <cell r="I93">
            <v>0</v>
          </cell>
          <cell r="J93">
            <v>35392.500999999997</v>
          </cell>
          <cell r="K93">
            <v>7078.5</v>
          </cell>
          <cell r="L93">
            <v>0</v>
          </cell>
          <cell r="M93">
            <v>42471</v>
          </cell>
        </row>
        <row r="94">
          <cell r="B94">
            <v>806</v>
          </cell>
          <cell r="C94" t="str">
            <v xml:space="preserve">Extintor de PQS cap. 10lbs </v>
          </cell>
          <cell r="D94" t="str">
            <v>u</v>
          </cell>
          <cell r="E94">
            <v>1.0254306809</v>
          </cell>
          <cell r="F94">
            <v>0.375</v>
          </cell>
          <cell r="G94">
            <v>7.4989999999999997</v>
          </cell>
          <cell r="H94">
            <v>51.7</v>
          </cell>
          <cell r="I94">
            <v>0</v>
          </cell>
          <cell r="J94">
            <v>59.573999999999998</v>
          </cell>
          <cell r="K94">
            <v>11.91</v>
          </cell>
          <cell r="L94">
            <v>0</v>
          </cell>
          <cell r="M94">
            <v>71.48</v>
          </cell>
        </row>
        <row r="95">
          <cell r="B95">
            <v>807</v>
          </cell>
          <cell r="C95" t="str">
            <v xml:space="preserve">Extintor de CO2 cap. 10lbs </v>
          </cell>
          <cell r="D95" t="str">
            <v>u</v>
          </cell>
          <cell r="E95">
            <v>1.0254306809</v>
          </cell>
          <cell r="F95">
            <v>0.375</v>
          </cell>
          <cell r="G95">
            <v>7.4989999999999997</v>
          </cell>
          <cell r="H95">
            <v>51.7</v>
          </cell>
          <cell r="I95">
            <v>0</v>
          </cell>
          <cell r="J95">
            <v>59.573999999999998</v>
          </cell>
          <cell r="K95">
            <v>11.91</v>
          </cell>
          <cell r="L95">
            <v>0</v>
          </cell>
          <cell r="M95">
            <v>71.48</v>
          </cell>
        </row>
        <row r="96">
          <cell r="B96">
            <v>808</v>
          </cell>
          <cell r="C96" t="str">
            <v xml:space="preserve">Conexión y Guía de aapp de 90mm pvc presión u/z 0.8MPa para Hidrante SCI (incluye: accesorios, anclajes, rotura y reposición de pavimento) </v>
          </cell>
          <cell r="D96" t="str">
            <v>u</v>
          </cell>
          <cell r="E96">
            <v>6.4503644499999999E-2</v>
          </cell>
          <cell r="F96">
            <v>11.542</v>
          </cell>
          <cell r="G96">
            <v>230.84</v>
          </cell>
          <cell r="H96">
            <v>250.398</v>
          </cell>
          <cell r="I96">
            <v>0</v>
          </cell>
          <cell r="J96">
            <v>492.78</v>
          </cell>
          <cell r="K96">
            <v>98.56</v>
          </cell>
          <cell r="L96">
            <v>0</v>
          </cell>
          <cell r="M96">
            <v>591.34</v>
          </cell>
        </row>
        <row r="97">
          <cell r="B97">
            <v>774</v>
          </cell>
          <cell r="C97" t="str">
            <v>Provisión, instalación y prueba de Tub. PVC Di=250mm serie 5</v>
          </cell>
          <cell r="D97" t="str">
            <v>M</v>
          </cell>
          <cell r="E97">
            <v>2.7777777777999999</v>
          </cell>
          <cell r="F97">
            <v>2.1680000000000001</v>
          </cell>
          <cell r="G97">
            <v>12.034000000000001</v>
          </cell>
          <cell r="H97">
            <v>22.992000000000001</v>
          </cell>
          <cell r="I97">
            <v>0</v>
          </cell>
          <cell r="J97">
            <v>37.194000000000003</v>
          </cell>
          <cell r="K97">
            <v>7.44</v>
          </cell>
          <cell r="L97">
            <v>0</v>
          </cell>
          <cell r="M97">
            <v>44.63</v>
          </cell>
        </row>
        <row r="98">
          <cell r="B98">
            <v>758</v>
          </cell>
          <cell r="C98" t="str">
            <v>Camaras de H.A  tipo 1 (interagua) hasta 2,50 mts de altura con tapa de H.D. d 650mm-40tn (inc. Excav., relleno, desalojo).</v>
          </cell>
          <cell r="D98" t="str">
            <v>u</v>
          </cell>
          <cell r="E98">
            <v>3.8461538500000003E-2</v>
          </cell>
          <cell r="F98">
            <v>380.64800000000002</v>
          </cell>
          <cell r="G98">
            <v>904.95600000000002</v>
          </cell>
          <cell r="H98">
            <v>1777.0429999999999</v>
          </cell>
          <cell r="I98">
            <v>0</v>
          </cell>
          <cell r="J98">
            <v>3062.6469999999999</v>
          </cell>
          <cell r="K98">
            <v>612.53</v>
          </cell>
          <cell r="L98">
            <v>0</v>
          </cell>
          <cell r="M98">
            <v>3675.18</v>
          </cell>
        </row>
        <row r="99">
          <cell r="B99" t="e">
            <v>#REF!</v>
          </cell>
          <cell r="C99" t="e">
            <v>#REF!</v>
          </cell>
          <cell r="D99" t="e">
            <v>#REF!</v>
          </cell>
          <cell r="E99" t="e">
            <v>#REF!</v>
          </cell>
          <cell r="F99" t="e">
            <v>#REF!</v>
          </cell>
          <cell r="G99" t="e">
            <v>#REF!</v>
          </cell>
          <cell r="H99" t="e">
            <v>#REF!</v>
          </cell>
          <cell r="I99" t="e">
            <v>#REF!</v>
          </cell>
          <cell r="J99" t="e">
            <v>#REF!</v>
          </cell>
          <cell r="K99" t="e">
            <v>#REF!</v>
          </cell>
          <cell r="L99" t="e">
            <v>#REF!</v>
          </cell>
          <cell r="M99" t="e">
            <v>#REF!</v>
          </cell>
        </row>
        <row r="100">
          <cell r="B100">
            <v>788</v>
          </cell>
          <cell r="C100" t="str">
            <v>Caja Sumidero Horizontal de H.S, con Rejilla de H.F (45x72)cm</v>
          </cell>
          <cell r="D100" t="str">
            <v>u</v>
          </cell>
          <cell r="E100">
            <v>0.2</v>
          </cell>
          <cell r="F100">
            <v>20.623000000000001</v>
          </cell>
          <cell r="G100">
            <v>92.45</v>
          </cell>
          <cell r="H100">
            <v>234.62100000000001</v>
          </cell>
          <cell r="I100">
            <v>0</v>
          </cell>
          <cell r="J100">
            <v>347.69400000000002</v>
          </cell>
          <cell r="K100">
            <v>69.540000000000006</v>
          </cell>
          <cell r="L100">
            <v>0</v>
          </cell>
          <cell r="M100">
            <v>417.23</v>
          </cell>
        </row>
        <row r="101">
          <cell r="B101">
            <v>789</v>
          </cell>
          <cell r="C101" t="str">
            <v>Caja Sumidero tipo buzón de H.S, con tapa de grafito</v>
          </cell>
          <cell r="D101" t="str">
            <v>u</v>
          </cell>
          <cell r="E101">
            <v>0.2</v>
          </cell>
          <cell r="F101">
            <v>20.623000000000001</v>
          </cell>
          <cell r="G101">
            <v>92.45</v>
          </cell>
          <cell r="H101">
            <v>535.92200000000003</v>
          </cell>
          <cell r="I101">
            <v>0</v>
          </cell>
          <cell r="J101">
            <v>648.995</v>
          </cell>
          <cell r="K101">
            <v>129.80000000000001</v>
          </cell>
          <cell r="L101">
            <v>0</v>
          </cell>
          <cell r="M101">
            <v>778.8</v>
          </cell>
        </row>
        <row r="102">
          <cell r="B102">
            <v>777</v>
          </cell>
          <cell r="C102" t="str">
            <v>Provisión, instalación y prueba de Tub. PVC Di=450mm serie 5</v>
          </cell>
          <cell r="D102" t="str">
            <v>M</v>
          </cell>
          <cell r="E102">
            <v>2.5</v>
          </cell>
          <cell r="F102">
            <v>2.4089999999999998</v>
          </cell>
          <cell r="G102">
            <v>13.372</v>
          </cell>
          <cell r="H102">
            <v>78.302000000000007</v>
          </cell>
          <cell r="I102">
            <v>0</v>
          </cell>
          <cell r="J102">
            <v>94.082999999999998</v>
          </cell>
          <cell r="K102">
            <v>18.82</v>
          </cell>
          <cell r="L102">
            <v>0</v>
          </cell>
          <cell r="M102">
            <v>112.9</v>
          </cell>
        </row>
        <row r="103">
          <cell r="B103">
            <v>778</v>
          </cell>
          <cell r="C103" t="str">
            <v>Provisión, instalación y prueba de Tub. PVC Di=600mm serie 5</v>
          </cell>
          <cell r="D103" t="str">
            <v>M</v>
          </cell>
          <cell r="E103">
            <v>2.5</v>
          </cell>
          <cell r="F103">
            <v>2.4089999999999998</v>
          </cell>
          <cell r="G103">
            <v>13.372</v>
          </cell>
          <cell r="H103">
            <v>122.03700000000001</v>
          </cell>
          <cell r="I103">
            <v>0</v>
          </cell>
          <cell r="J103">
            <v>137.81800000000001</v>
          </cell>
          <cell r="K103">
            <v>27.56</v>
          </cell>
          <cell r="L103">
            <v>0</v>
          </cell>
          <cell r="M103">
            <v>165.38</v>
          </cell>
        </row>
        <row r="104">
          <cell r="B104">
            <v>779</v>
          </cell>
          <cell r="C104" t="str">
            <v>Provisión, instalación y prueba de Tub. PVC Di=800mm serie 5</v>
          </cell>
          <cell r="D104" t="str">
            <v>M</v>
          </cell>
          <cell r="E104">
            <v>2.5</v>
          </cell>
          <cell r="F104">
            <v>2.4089999999999998</v>
          </cell>
          <cell r="G104">
            <v>13.372</v>
          </cell>
          <cell r="H104">
            <v>223.637</v>
          </cell>
          <cell r="I104">
            <v>0</v>
          </cell>
          <cell r="J104">
            <v>239.41800000000001</v>
          </cell>
          <cell r="K104">
            <v>47.88</v>
          </cell>
          <cell r="L104">
            <v>0</v>
          </cell>
          <cell r="M104">
            <v>287.3</v>
          </cell>
        </row>
        <row r="105">
          <cell r="B105" t="e">
            <v>#REF!</v>
          </cell>
          <cell r="C105" t="e">
            <v>#REF!</v>
          </cell>
          <cell r="D105" t="e">
            <v>#REF!</v>
          </cell>
          <cell r="E105" t="e">
            <v>#REF!</v>
          </cell>
          <cell r="F105" t="e">
            <v>#REF!</v>
          </cell>
          <cell r="G105" t="e">
            <v>#REF!</v>
          </cell>
          <cell r="H105" t="e">
            <v>#REF!</v>
          </cell>
          <cell r="I105" t="e">
            <v>#REF!</v>
          </cell>
          <cell r="J105" t="e">
            <v>#REF!</v>
          </cell>
          <cell r="K105" t="e">
            <v>#REF!</v>
          </cell>
          <cell r="L105" t="e">
            <v>#REF!</v>
          </cell>
          <cell r="M105" t="e">
            <v>#REF!</v>
          </cell>
        </row>
        <row r="106">
          <cell r="B106" t="e">
            <v>#REF!</v>
          </cell>
          <cell r="C106" t="e">
            <v>#REF!</v>
          </cell>
          <cell r="D106" t="e">
            <v>#REF!</v>
          </cell>
          <cell r="E106" t="e">
            <v>#REF!</v>
          </cell>
          <cell r="F106" t="e">
            <v>#REF!</v>
          </cell>
          <cell r="G106" t="e">
            <v>#REF!</v>
          </cell>
          <cell r="H106" t="e">
            <v>#REF!</v>
          </cell>
          <cell r="I106" t="e">
            <v>#REF!</v>
          </cell>
          <cell r="J106" t="e">
            <v>#REF!</v>
          </cell>
          <cell r="K106" t="e">
            <v>#REF!</v>
          </cell>
          <cell r="L106" t="e">
            <v>#REF!</v>
          </cell>
          <cell r="M106" t="e">
            <v>#REF!</v>
          </cell>
        </row>
        <row r="107">
          <cell r="B107">
            <v>743</v>
          </cell>
          <cell r="C107" t="str">
            <v>Camaras de H.A  para valvula principal con tapa metalica H.D.  (inc. Excav., relleno, desalojo).</v>
          </cell>
          <cell r="D107" t="str">
            <v>u</v>
          </cell>
          <cell r="E107">
            <v>3.8461538500000003E-2</v>
          </cell>
          <cell r="F107">
            <v>445.64800000000002</v>
          </cell>
          <cell r="G107">
            <v>904.95600000000002</v>
          </cell>
          <cell r="H107">
            <v>2228.33</v>
          </cell>
          <cell r="I107">
            <v>0</v>
          </cell>
          <cell r="J107">
            <v>3578.9340000000002</v>
          </cell>
          <cell r="K107">
            <v>715.79</v>
          </cell>
          <cell r="L107">
            <v>0</v>
          </cell>
          <cell r="M107">
            <v>4294.72</v>
          </cell>
        </row>
        <row r="108">
          <cell r="B108" t="e">
            <v>#REF!</v>
          </cell>
          <cell r="C108" t="e">
            <v>#REF!</v>
          </cell>
          <cell r="D108" t="e">
            <v>#REF!</v>
          </cell>
          <cell r="E108" t="e">
            <v>#REF!</v>
          </cell>
          <cell r="F108" t="e">
            <v>#REF!</v>
          </cell>
          <cell r="G108" t="e">
            <v>#REF!</v>
          </cell>
          <cell r="H108" t="e">
            <v>#REF!</v>
          </cell>
          <cell r="I108" t="e">
            <v>#REF!</v>
          </cell>
          <cell r="J108" t="e">
            <v>#REF!</v>
          </cell>
          <cell r="K108" t="e">
            <v>#REF!</v>
          </cell>
          <cell r="L108" t="e">
            <v>#REF!</v>
          </cell>
          <cell r="M108" t="e">
            <v>#REF!</v>
          </cell>
        </row>
        <row r="109">
          <cell r="B109" t="e">
            <v>#REF!</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row>
        <row r="110">
          <cell r="B110">
            <v>747</v>
          </cell>
          <cell r="C110" t="str">
            <v>Tubería de Cobre tipo L, D=8" + Accesorios</v>
          </cell>
          <cell r="D110" t="str">
            <v>M</v>
          </cell>
          <cell r="E110">
            <v>1.6666666667000001</v>
          </cell>
          <cell r="F110">
            <v>8.83</v>
          </cell>
          <cell r="G110">
            <v>17.603999999999999</v>
          </cell>
          <cell r="H110">
            <v>249</v>
          </cell>
          <cell r="I110">
            <v>0</v>
          </cell>
          <cell r="J110">
            <v>275.43400000000003</v>
          </cell>
          <cell r="K110">
            <v>55.09</v>
          </cell>
          <cell r="L110">
            <v>0</v>
          </cell>
          <cell r="M110">
            <v>330.52</v>
          </cell>
        </row>
        <row r="111">
          <cell r="B111">
            <v>748</v>
          </cell>
          <cell r="C111" t="str">
            <v>Tubería de Cobre tipo L, D=6" + Accesorios</v>
          </cell>
          <cell r="D111" t="str">
            <v>m</v>
          </cell>
          <cell r="E111">
            <v>2.0325203252000001</v>
          </cell>
          <cell r="F111">
            <v>7.2359999999999998</v>
          </cell>
          <cell r="G111">
            <v>14.345000000000001</v>
          </cell>
          <cell r="H111">
            <v>230.72200000000001</v>
          </cell>
          <cell r="I111">
            <v>0</v>
          </cell>
          <cell r="J111">
            <v>252.303</v>
          </cell>
          <cell r="K111" t="e">
            <v>#REF!</v>
          </cell>
          <cell r="L111">
            <v>0</v>
          </cell>
          <cell r="M111">
            <v>302.76</v>
          </cell>
        </row>
        <row r="112">
          <cell r="B112">
            <v>749</v>
          </cell>
          <cell r="C112" t="str">
            <v>Tubería cobre tipo L, D=4" + Accesorios</v>
          </cell>
          <cell r="D112" t="str">
            <v>m</v>
          </cell>
          <cell r="E112">
            <v>2.0325203252000001</v>
          </cell>
          <cell r="F112">
            <v>7.2409999999999997</v>
          </cell>
          <cell r="G112">
            <v>14.435</v>
          </cell>
          <cell r="H112">
            <v>158.74799999999999</v>
          </cell>
          <cell r="I112">
            <v>0</v>
          </cell>
          <cell r="J112">
            <v>180.42400000000001</v>
          </cell>
          <cell r="K112">
            <v>36.08</v>
          </cell>
          <cell r="L112">
            <v>0</v>
          </cell>
          <cell r="M112">
            <v>216.5</v>
          </cell>
        </row>
        <row r="113">
          <cell r="B113" t="e">
            <v>#REF!</v>
          </cell>
          <cell r="C113" t="e">
            <v>#REF!</v>
          </cell>
          <cell r="D113" t="e">
            <v>#REF!</v>
          </cell>
          <cell r="E113" t="e">
            <v>#REF!</v>
          </cell>
          <cell r="F113" t="e">
            <v>#REF!</v>
          </cell>
          <cell r="G113" t="e">
            <v>#REF!</v>
          </cell>
          <cell r="H113" t="e">
            <v>#REF!</v>
          </cell>
          <cell r="I113" t="e">
            <v>#REF!</v>
          </cell>
          <cell r="J113" t="e">
            <v>#REF!</v>
          </cell>
          <cell r="K113" t="e">
            <v>#REF!</v>
          </cell>
          <cell r="L113" t="e">
            <v>#REF!</v>
          </cell>
          <cell r="M113" t="e">
            <v>#REF!</v>
          </cell>
        </row>
        <row r="114">
          <cell r="B114" t="e">
            <v>#REF!</v>
          </cell>
          <cell r="C114" t="e">
            <v>#REF!</v>
          </cell>
          <cell r="D114" t="e">
            <v>#REF!</v>
          </cell>
          <cell r="E114" t="e">
            <v>#REF!</v>
          </cell>
          <cell r="F114" t="e">
            <v>#REF!</v>
          </cell>
          <cell r="G114" t="e">
            <v>#REF!</v>
          </cell>
          <cell r="H114" t="e">
            <v>#REF!</v>
          </cell>
          <cell r="I114" t="e">
            <v>#REF!</v>
          </cell>
          <cell r="J114" t="e">
            <v>#REF!</v>
          </cell>
          <cell r="K114" t="e">
            <v>#REF!</v>
          </cell>
          <cell r="L114" t="e">
            <v>#REF!</v>
          </cell>
          <cell r="M114" t="e">
            <v>#REF!</v>
          </cell>
        </row>
        <row r="115">
          <cell r="B115" t="e">
            <v>#REF!</v>
          </cell>
          <cell r="C115" t="e">
            <v>#REF!</v>
          </cell>
          <cell r="D115" t="e">
            <v>#REF!</v>
          </cell>
          <cell r="E115" t="e">
            <v>#REF!</v>
          </cell>
          <cell r="F115" t="e">
            <v>#REF!</v>
          </cell>
          <cell r="G115" t="e">
            <v>#REF!</v>
          </cell>
          <cell r="H115" t="e">
            <v>#REF!</v>
          </cell>
          <cell r="I115" t="e">
            <v>#REF!</v>
          </cell>
          <cell r="J115" t="e">
            <v>#REF!</v>
          </cell>
          <cell r="K115" t="e">
            <v>#REF!</v>
          </cell>
          <cell r="L115" t="e">
            <v>#REF!</v>
          </cell>
          <cell r="M115" t="e">
            <v>#REF!</v>
          </cell>
        </row>
        <row r="116">
          <cell r="B116">
            <v>731</v>
          </cell>
          <cell r="C116" t="str">
            <v xml:space="preserve">Tuberia de aapp de 110mm pvc presión u/z 1.0MPa (incluye accesorios y anclajes) </v>
          </cell>
          <cell r="D116" t="str">
            <v>M</v>
          </cell>
          <cell r="E116">
            <v>2</v>
          </cell>
          <cell r="F116">
            <v>1.7470000000000001</v>
          </cell>
          <cell r="G116">
            <v>7.4450000000000003</v>
          </cell>
          <cell r="H116">
            <v>18.856000000000002</v>
          </cell>
          <cell r="I116">
            <v>0</v>
          </cell>
          <cell r="J116">
            <v>28.047999999999998</v>
          </cell>
          <cell r="K116">
            <v>5.61</v>
          </cell>
          <cell r="L116">
            <v>0</v>
          </cell>
          <cell r="M116">
            <v>33.659999999999997</v>
          </cell>
        </row>
        <row r="117">
          <cell r="B117" t="e">
            <v>#REF!</v>
          </cell>
          <cell r="C117" t="e">
            <v>#REF!</v>
          </cell>
          <cell r="D117" t="e">
            <v>#REF!</v>
          </cell>
          <cell r="E117" t="e">
            <v>#REF!</v>
          </cell>
          <cell r="F117" t="e">
            <v>#REF!</v>
          </cell>
          <cell r="G117" t="e">
            <v>#REF!</v>
          </cell>
          <cell r="H117" t="e">
            <v>#REF!</v>
          </cell>
          <cell r="I117" t="e">
            <v>#REF!</v>
          </cell>
          <cell r="J117" t="e">
            <v>#REF!</v>
          </cell>
          <cell r="K117" t="e">
            <v>#REF!</v>
          </cell>
          <cell r="L117" t="e">
            <v>#REF!</v>
          </cell>
          <cell r="M117" t="e">
            <v>#REF!</v>
          </cell>
        </row>
        <row r="118">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row>
        <row r="119">
          <cell r="B119" t="e">
            <v>#REF!</v>
          </cell>
          <cell r="C119" t="e">
            <v>#REF!</v>
          </cell>
          <cell r="D119" t="e">
            <v>#REF!</v>
          </cell>
          <cell r="E119" t="e">
            <v>#REF!</v>
          </cell>
          <cell r="F119" t="e">
            <v>#REF!</v>
          </cell>
          <cell r="G119" t="e">
            <v>#REF!</v>
          </cell>
          <cell r="H119" t="e">
            <v>#REF!</v>
          </cell>
          <cell r="I119" t="e">
            <v>#REF!</v>
          </cell>
          <cell r="J119" t="e">
            <v>#REF!</v>
          </cell>
          <cell r="K119" t="e">
            <v>#REF!</v>
          </cell>
          <cell r="L119" t="e">
            <v>#REF!</v>
          </cell>
          <cell r="M119" t="e">
            <v>#REF!</v>
          </cell>
        </row>
        <row r="167">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M167" t="e">
            <v>#REF!</v>
          </cell>
        </row>
        <row r="168">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M168" t="e">
            <v>#REF!</v>
          </cell>
        </row>
        <row r="169">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M169" t="e">
            <v>#REF!</v>
          </cell>
        </row>
        <row r="170">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M170" t="e">
            <v>#REF!</v>
          </cell>
        </row>
        <row r="171">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M171" t="e">
            <v>#REF!</v>
          </cell>
        </row>
        <row r="172">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M172" t="e">
            <v>#REF!</v>
          </cell>
        </row>
        <row r="173">
          <cell r="B173" t="e">
            <v>#REF!</v>
          </cell>
          <cell r="C173" t="e">
            <v>#REF!</v>
          </cell>
          <cell r="D173" t="e">
            <v>#REF!</v>
          </cell>
          <cell r="E173" t="e">
            <v>#REF!</v>
          </cell>
          <cell r="F173" t="e">
            <v>#REF!</v>
          </cell>
          <cell r="G173" t="e">
            <v>#REF!</v>
          </cell>
          <cell r="H173" t="e">
            <v>#REF!</v>
          </cell>
          <cell r="I173" t="e">
            <v>#REF!</v>
          </cell>
          <cell r="J173" t="e">
            <v>#REF!</v>
          </cell>
          <cell r="K173" t="e">
            <v>#REF!</v>
          </cell>
          <cell r="L173" t="e">
            <v>#REF!</v>
          </cell>
          <cell r="M173" t="e">
            <v>#REF!</v>
          </cell>
        </row>
        <row r="174">
          <cell r="B174" t="e">
            <v>#REF!</v>
          </cell>
          <cell r="C174" t="e">
            <v>#REF!</v>
          </cell>
          <cell r="D174" t="e">
            <v>#REF!</v>
          </cell>
          <cell r="E174" t="e">
            <v>#REF!</v>
          </cell>
          <cell r="F174" t="e">
            <v>#REF!</v>
          </cell>
          <cell r="G174" t="e">
            <v>#REF!</v>
          </cell>
          <cell r="H174" t="e">
            <v>#REF!</v>
          </cell>
          <cell r="I174" t="e">
            <v>#REF!</v>
          </cell>
          <cell r="J174" t="e">
            <v>#REF!</v>
          </cell>
          <cell r="K174" t="e">
            <v>#REF!</v>
          </cell>
          <cell r="L174" t="e">
            <v>#REF!</v>
          </cell>
          <cell r="M174" t="e">
            <v>#REF!</v>
          </cell>
        </row>
        <row r="175">
          <cell r="B175" t="e">
            <v>#REF!</v>
          </cell>
          <cell r="C175" t="e">
            <v>#REF!</v>
          </cell>
          <cell r="D175" t="e">
            <v>#REF!</v>
          </cell>
          <cell r="E175" t="e">
            <v>#REF!</v>
          </cell>
          <cell r="F175" t="e">
            <v>#REF!</v>
          </cell>
          <cell r="G175" t="e">
            <v>#REF!</v>
          </cell>
          <cell r="H175" t="e">
            <v>#REF!</v>
          </cell>
          <cell r="I175" t="e">
            <v>#REF!</v>
          </cell>
          <cell r="J175" t="e">
            <v>#REF!</v>
          </cell>
          <cell r="K175" t="e">
            <v>#REF!</v>
          </cell>
          <cell r="L175" t="e">
            <v>#REF!</v>
          </cell>
          <cell r="M175" t="e">
            <v>#REF!</v>
          </cell>
        </row>
        <row r="176">
          <cell r="B176" t="e">
            <v>#REF!</v>
          </cell>
          <cell r="C176" t="e">
            <v>#REF!</v>
          </cell>
          <cell r="D176" t="e">
            <v>#REF!</v>
          </cell>
          <cell r="E176" t="e">
            <v>#REF!</v>
          </cell>
          <cell r="F176" t="e">
            <v>#REF!</v>
          </cell>
          <cell r="G176" t="e">
            <v>#REF!</v>
          </cell>
          <cell r="H176" t="e">
            <v>#REF!</v>
          </cell>
          <cell r="I176" t="e">
            <v>#REF!</v>
          </cell>
          <cell r="J176" t="e">
            <v>#REF!</v>
          </cell>
          <cell r="K176" t="e">
            <v>#REF!</v>
          </cell>
          <cell r="L176" t="e">
            <v>#REF!</v>
          </cell>
          <cell r="M176" t="e">
            <v>#REF!</v>
          </cell>
        </row>
        <row r="177">
          <cell r="B177">
            <v>865</v>
          </cell>
          <cell r="C177" t="str">
            <v xml:space="preserve">Valvula de Control Termofusion D=3" </v>
          </cell>
          <cell r="D177" t="str">
            <v>u</v>
          </cell>
          <cell r="E177">
            <v>3.3333333333000001</v>
          </cell>
          <cell r="F177">
            <v>0.86499999999999999</v>
          </cell>
          <cell r="G177">
            <v>2.3069999999999999</v>
          </cell>
          <cell r="H177">
            <v>121</v>
          </cell>
          <cell r="I177">
            <v>0</v>
          </cell>
          <cell r="J177">
            <v>124.172</v>
          </cell>
          <cell r="K177">
            <v>24.83</v>
          </cell>
          <cell r="L177">
            <v>0</v>
          </cell>
          <cell r="M177">
            <v>149</v>
          </cell>
        </row>
        <row r="178">
          <cell r="B178" t="e">
            <v>#REF!</v>
          </cell>
          <cell r="C178" t="e">
            <v>#REF!</v>
          </cell>
          <cell r="D178" t="e">
            <v>#REF!</v>
          </cell>
          <cell r="E178" t="e">
            <v>#REF!</v>
          </cell>
          <cell r="F178" t="e">
            <v>#REF!</v>
          </cell>
          <cell r="G178" t="e">
            <v>#REF!</v>
          </cell>
          <cell r="H178" t="e">
            <v>#REF!</v>
          </cell>
          <cell r="I178" t="e">
            <v>#REF!</v>
          </cell>
          <cell r="J178" t="e">
            <v>#REF!</v>
          </cell>
          <cell r="K178" t="e">
            <v>#REF!</v>
          </cell>
          <cell r="L178" t="e">
            <v>#REF!</v>
          </cell>
          <cell r="M178" t="e">
            <v>#REF!</v>
          </cell>
        </row>
        <row r="179">
          <cell r="B179" t="e">
            <v>#REF!</v>
          </cell>
          <cell r="C179" t="e">
            <v>#REF!</v>
          </cell>
          <cell r="D179" t="e">
            <v>#REF!</v>
          </cell>
          <cell r="E179" t="e">
            <v>#REF!</v>
          </cell>
          <cell r="F179" t="e">
            <v>#REF!</v>
          </cell>
          <cell r="G179" t="e">
            <v>#REF!</v>
          </cell>
          <cell r="H179" t="e">
            <v>#REF!</v>
          </cell>
          <cell r="I179" t="e">
            <v>#REF!</v>
          </cell>
          <cell r="J179" t="e">
            <v>#REF!</v>
          </cell>
          <cell r="K179" t="e">
            <v>#REF!</v>
          </cell>
          <cell r="L179" t="e">
            <v>#REF!</v>
          </cell>
          <cell r="M179" t="e">
            <v>#REF!</v>
          </cell>
        </row>
        <row r="180">
          <cell r="B180">
            <v>834</v>
          </cell>
          <cell r="C180" t="str">
            <v>Tub. Pvc de ventilacion D=4" (110mm) + acc.</v>
          </cell>
          <cell r="D180" t="str">
            <v>M</v>
          </cell>
          <cell r="E180">
            <v>2.5</v>
          </cell>
          <cell r="F180">
            <v>0.89800000000000002</v>
          </cell>
          <cell r="G180">
            <v>5.9560000000000004</v>
          </cell>
          <cell r="H180">
            <v>7.93</v>
          </cell>
          <cell r="I180">
            <v>0</v>
          </cell>
          <cell r="J180">
            <v>14.784000000000001</v>
          </cell>
          <cell r="K180">
            <v>2.96</v>
          </cell>
          <cell r="L180">
            <v>0</v>
          </cell>
          <cell r="M180">
            <v>17.739999999999998</v>
          </cell>
        </row>
        <row r="181">
          <cell r="B181">
            <v>878</v>
          </cell>
          <cell r="C181" t="str">
            <v>Tub. Pvc de ventilacion D=3" (75mm) + acc.</v>
          </cell>
          <cell r="D181" t="str">
            <v>M</v>
          </cell>
          <cell r="E181">
            <v>4</v>
          </cell>
          <cell r="F181">
            <v>0.56100000000000005</v>
          </cell>
          <cell r="G181">
            <v>3.7229999999999999</v>
          </cell>
          <cell r="H181">
            <v>6.35</v>
          </cell>
          <cell r="I181">
            <v>0</v>
          </cell>
          <cell r="J181">
            <v>10.634</v>
          </cell>
          <cell r="K181">
            <v>2.13</v>
          </cell>
          <cell r="L181">
            <v>0</v>
          </cell>
          <cell r="M181">
            <v>12.76</v>
          </cell>
        </row>
        <row r="182">
          <cell r="B182">
            <v>835</v>
          </cell>
          <cell r="C182" t="str">
            <v>Tub. Pvc de ventilacion D=2" (50mm) + acc.</v>
          </cell>
          <cell r="D182" t="str">
            <v>M</v>
          </cell>
          <cell r="E182">
            <v>4</v>
          </cell>
          <cell r="F182">
            <v>0.56100000000000005</v>
          </cell>
          <cell r="G182">
            <v>3.7229999999999999</v>
          </cell>
          <cell r="H182">
            <v>4.05</v>
          </cell>
          <cell r="I182">
            <v>0</v>
          </cell>
          <cell r="J182">
            <v>8.3339999999999996</v>
          </cell>
          <cell r="K182">
            <v>1.67</v>
          </cell>
          <cell r="L182">
            <v>0</v>
          </cell>
          <cell r="M182">
            <v>10</v>
          </cell>
        </row>
        <row r="183">
          <cell r="B183">
            <v>833</v>
          </cell>
          <cell r="C183" t="str">
            <v xml:space="preserve">Puntos Pvc  de ventilacion D=2" (50mm) </v>
          </cell>
          <cell r="D183" t="str">
            <v>u</v>
          </cell>
          <cell r="E183">
            <v>0.625</v>
          </cell>
          <cell r="F183">
            <v>1.4790000000000001</v>
          </cell>
          <cell r="G183">
            <v>29.584</v>
          </cell>
          <cell r="H183">
            <v>5.33</v>
          </cell>
          <cell r="I183">
            <v>0</v>
          </cell>
          <cell r="J183">
            <v>36.393000000000001</v>
          </cell>
          <cell r="K183">
            <v>7.28</v>
          </cell>
          <cell r="L183">
            <v>0</v>
          </cell>
          <cell r="M183">
            <v>43.67</v>
          </cell>
        </row>
        <row r="184">
          <cell r="B184">
            <v>884</v>
          </cell>
          <cell r="C184" t="str">
            <v>Rejilla aluminio T-110x75mm</v>
          </cell>
          <cell r="D184" t="str">
            <v>u</v>
          </cell>
          <cell r="E184">
            <v>1.5</v>
          </cell>
          <cell r="F184">
            <v>0.376</v>
          </cell>
          <cell r="G184">
            <v>7.5259999999999998</v>
          </cell>
          <cell r="H184">
            <v>27.5</v>
          </cell>
          <cell r="I184">
            <v>0</v>
          </cell>
          <cell r="J184">
            <v>35.402000000000001</v>
          </cell>
          <cell r="K184">
            <v>7.08</v>
          </cell>
          <cell r="L184">
            <v>0</v>
          </cell>
          <cell r="M184">
            <v>42.48</v>
          </cell>
        </row>
        <row r="185">
          <cell r="B185">
            <v>885</v>
          </cell>
          <cell r="C185" t="str">
            <v xml:space="preserve">Puntos - Sumidero de piso D=3" (75mm) </v>
          </cell>
          <cell r="D185" t="str">
            <v>u</v>
          </cell>
          <cell r="E185">
            <v>0.625</v>
          </cell>
          <cell r="F185">
            <v>1.4790000000000001</v>
          </cell>
          <cell r="G185">
            <v>29.584</v>
          </cell>
          <cell r="H185">
            <v>7.17</v>
          </cell>
          <cell r="I185">
            <v>0</v>
          </cell>
          <cell r="J185">
            <v>38.232999999999997</v>
          </cell>
          <cell r="K185">
            <v>7.65</v>
          </cell>
          <cell r="L185">
            <v>0</v>
          </cell>
          <cell r="M185">
            <v>45.88</v>
          </cell>
        </row>
        <row r="186">
          <cell r="B186" t="e">
            <v>#REF!</v>
          </cell>
          <cell r="C186" t="e">
            <v>#REF!</v>
          </cell>
          <cell r="D186" t="e">
            <v>#REF!</v>
          </cell>
          <cell r="E186" t="e">
            <v>#REF!</v>
          </cell>
          <cell r="F186" t="e">
            <v>#REF!</v>
          </cell>
          <cell r="G186" t="e">
            <v>#REF!</v>
          </cell>
          <cell r="H186" t="e">
            <v>#REF!</v>
          </cell>
          <cell r="I186" t="e">
            <v>#REF!</v>
          </cell>
          <cell r="J186" t="e">
            <v>#REF!</v>
          </cell>
          <cell r="K186" t="e">
            <v>#REF!</v>
          </cell>
          <cell r="L186" t="e">
            <v>#REF!</v>
          </cell>
          <cell r="M186" t="e">
            <v>#REF!</v>
          </cell>
        </row>
        <row r="187">
          <cell r="B187" t="e">
            <v>#REF!</v>
          </cell>
          <cell r="C187" t="e">
            <v>#REF!</v>
          </cell>
          <cell r="D187" t="e">
            <v>#REF!</v>
          </cell>
          <cell r="E187" t="e">
            <v>#REF!</v>
          </cell>
          <cell r="F187" t="e">
            <v>#REF!</v>
          </cell>
          <cell r="G187" t="e">
            <v>#REF!</v>
          </cell>
          <cell r="H187" t="e">
            <v>#REF!</v>
          </cell>
          <cell r="I187" t="e">
            <v>#REF!</v>
          </cell>
          <cell r="J187" t="e">
            <v>#REF!</v>
          </cell>
          <cell r="K187" t="e">
            <v>#REF!</v>
          </cell>
          <cell r="L187" t="e">
            <v>#REF!</v>
          </cell>
          <cell r="M187" t="e">
            <v>#REF!</v>
          </cell>
        </row>
        <row r="188">
          <cell r="B188" t="e">
            <v>#REF!</v>
          </cell>
          <cell r="C188" t="e">
            <v>#REF!</v>
          </cell>
          <cell r="D188" t="e">
            <v>#REF!</v>
          </cell>
          <cell r="E188" t="e">
            <v>#REF!</v>
          </cell>
          <cell r="F188" t="e">
            <v>#REF!</v>
          </cell>
          <cell r="G188" t="e">
            <v>#REF!</v>
          </cell>
          <cell r="H188" t="e">
            <v>#REF!</v>
          </cell>
          <cell r="I188" t="e">
            <v>#REF!</v>
          </cell>
          <cell r="J188" t="e">
            <v>#REF!</v>
          </cell>
          <cell r="K188" t="e">
            <v>#REF!</v>
          </cell>
          <cell r="L188" t="e">
            <v>#REF!</v>
          </cell>
          <cell r="M188" t="e">
            <v>#REF!</v>
          </cell>
        </row>
        <row r="189">
          <cell r="B189" t="e">
            <v>#REF!</v>
          </cell>
          <cell r="C189" t="e">
            <v>#REF!</v>
          </cell>
          <cell r="D189" t="e">
            <v>#REF!</v>
          </cell>
          <cell r="E189" t="e">
            <v>#REF!</v>
          </cell>
          <cell r="F189" t="e">
            <v>#REF!</v>
          </cell>
          <cell r="G189" t="e">
            <v>#REF!</v>
          </cell>
          <cell r="H189" t="e">
            <v>#REF!</v>
          </cell>
          <cell r="I189" t="e">
            <v>#REF!</v>
          </cell>
          <cell r="J189" t="e">
            <v>#REF!</v>
          </cell>
          <cell r="K189" t="e">
            <v>#REF!</v>
          </cell>
          <cell r="L189" t="e">
            <v>#REF!</v>
          </cell>
          <cell r="M189" t="e">
            <v>#REF!</v>
          </cell>
        </row>
        <row r="190">
          <cell r="B190">
            <v>744</v>
          </cell>
          <cell r="C190" t="str">
            <v>Provisión, inst. y puesta en funcionamiento de Equipo de bombeo de presión constante y veloc. Variable QT = 30 lit/s @ 50 psi, compuesto de 4 bombas; bomba #1 - 6.0 lit/seg @ 50 psi – 7,5HP; bombas #2, #3 y #4 - 8 lit/seg @ 50 psi – 10 HP, panel de control, pre-ensamblado con tubería de cobre tipo L</v>
          </cell>
          <cell r="D190" t="str">
            <v>u</v>
          </cell>
          <cell r="E190">
            <v>6.25E-2</v>
          </cell>
          <cell r="F190">
            <v>20.591999999999999</v>
          </cell>
          <cell r="G190">
            <v>411.84</v>
          </cell>
          <cell r="H190">
            <v>33000</v>
          </cell>
          <cell r="I190">
            <v>0</v>
          </cell>
          <cell r="J190">
            <v>33432.432000000001</v>
          </cell>
          <cell r="K190">
            <v>6686.49</v>
          </cell>
          <cell r="L190">
            <v>0</v>
          </cell>
          <cell r="M190">
            <v>40118.92</v>
          </cell>
        </row>
        <row r="191">
          <cell r="B191" t="e">
            <v>#REF!</v>
          </cell>
          <cell r="C191" t="e">
            <v>#REF!</v>
          </cell>
          <cell r="D191" t="e">
            <v>#REF!</v>
          </cell>
          <cell r="E191" t="e">
            <v>#REF!</v>
          </cell>
          <cell r="F191" t="e">
            <v>#REF!</v>
          </cell>
          <cell r="G191" t="e">
            <v>#REF!</v>
          </cell>
          <cell r="H191" t="e">
            <v>#REF!</v>
          </cell>
          <cell r="I191" t="e">
            <v>#REF!</v>
          </cell>
          <cell r="J191" t="e">
            <v>#REF!</v>
          </cell>
          <cell r="K191" t="e">
            <v>#REF!</v>
          </cell>
          <cell r="L191" t="e">
            <v>#REF!</v>
          </cell>
          <cell r="M191" t="e">
            <v>#REF!</v>
          </cell>
        </row>
        <row r="192">
          <cell r="B192">
            <v>745</v>
          </cell>
          <cell r="C192" t="str">
            <v>Provisión, inst. y puesta en funcionamiento de bombas de pileta. Incluye elementos de instalación.</v>
          </cell>
          <cell r="D192" t="str">
            <v>u</v>
          </cell>
          <cell r="E192">
            <v>0.01</v>
          </cell>
          <cell r="F192">
            <v>167.15</v>
          </cell>
          <cell r="G192">
            <v>3343</v>
          </cell>
          <cell r="H192">
            <v>19800</v>
          </cell>
          <cell r="I192">
            <v>0</v>
          </cell>
          <cell r="J192">
            <v>23310.15</v>
          </cell>
          <cell r="K192">
            <v>4662.03</v>
          </cell>
          <cell r="L192">
            <v>0</v>
          </cell>
          <cell r="M192">
            <v>27972.18</v>
          </cell>
        </row>
        <row r="193">
          <cell r="B193">
            <v>836</v>
          </cell>
          <cell r="C193" t="str">
            <v>Rejilla PVC de ventilacion 110mm</v>
          </cell>
          <cell r="D193" t="str">
            <v>u</v>
          </cell>
          <cell r="E193">
            <v>2.5</v>
          </cell>
          <cell r="F193">
            <v>0.22600000000000001</v>
          </cell>
          <cell r="G193">
            <v>4.516</v>
          </cell>
          <cell r="H193">
            <v>9.35</v>
          </cell>
          <cell r="I193">
            <v>0</v>
          </cell>
          <cell r="J193">
            <v>14.092000000000001</v>
          </cell>
          <cell r="K193">
            <v>2.82</v>
          </cell>
          <cell r="L193">
            <v>0</v>
          </cell>
          <cell r="M193">
            <v>16.91</v>
          </cell>
        </row>
        <row r="194">
          <cell r="B194">
            <v>837</v>
          </cell>
          <cell r="C194" t="str">
            <v>Rejilla PVC de ventilacion 75mm</v>
          </cell>
          <cell r="D194" t="str">
            <v>u</v>
          </cell>
          <cell r="E194">
            <v>2.5</v>
          </cell>
          <cell r="F194">
            <v>0.22600000000000001</v>
          </cell>
          <cell r="G194">
            <v>4.516</v>
          </cell>
          <cell r="H194">
            <v>6.6</v>
          </cell>
          <cell r="I194">
            <v>0</v>
          </cell>
          <cell r="J194">
            <v>11.342000000000001</v>
          </cell>
          <cell r="K194">
            <v>2.27</v>
          </cell>
          <cell r="L194">
            <v>0</v>
          </cell>
          <cell r="M194">
            <v>13.61</v>
          </cell>
        </row>
        <row r="195">
          <cell r="B195">
            <v>838</v>
          </cell>
          <cell r="C195" t="str">
            <v>Tapon de registro - PVC de 110mm</v>
          </cell>
          <cell r="D195" t="str">
            <v>u</v>
          </cell>
          <cell r="E195">
            <v>2.5</v>
          </cell>
          <cell r="F195">
            <v>0.22600000000000001</v>
          </cell>
          <cell r="G195">
            <v>4.516</v>
          </cell>
          <cell r="H195">
            <v>11</v>
          </cell>
          <cell r="I195">
            <v>0</v>
          </cell>
          <cell r="J195">
            <v>15.742000000000001</v>
          </cell>
          <cell r="K195">
            <v>3.15</v>
          </cell>
          <cell r="L195">
            <v>0</v>
          </cell>
          <cell r="M195">
            <v>18.89</v>
          </cell>
        </row>
        <row r="196">
          <cell r="B196">
            <v>882</v>
          </cell>
          <cell r="C196" t="str">
            <v>Tapon de registro - PVC de 75mm</v>
          </cell>
          <cell r="D196" t="str">
            <v>u</v>
          </cell>
          <cell r="E196">
            <v>2.5</v>
          </cell>
          <cell r="F196">
            <v>0.22600000000000001</v>
          </cell>
          <cell r="G196">
            <v>4.516</v>
          </cell>
          <cell r="H196">
            <v>6.6</v>
          </cell>
          <cell r="I196">
            <v>0</v>
          </cell>
          <cell r="J196">
            <v>11.342000000000001</v>
          </cell>
          <cell r="K196">
            <v>0</v>
          </cell>
          <cell r="L196">
            <v>0</v>
          </cell>
          <cell r="M196">
            <v>13.61</v>
          </cell>
        </row>
        <row r="197">
          <cell r="B197" t="e">
            <v>#REF!</v>
          </cell>
          <cell r="C197" t="e">
            <v>#REF!</v>
          </cell>
          <cell r="D197" t="e">
            <v>#REF!</v>
          </cell>
          <cell r="E197" t="e">
            <v>#REF!</v>
          </cell>
          <cell r="F197" t="e">
            <v>#REF!</v>
          </cell>
          <cell r="G197" t="e">
            <v>#REF!</v>
          </cell>
          <cell r="H197" t="e">
            <v>#REF!</v>
          </cell>
          <cell r="I197" t="e">
            <v>#REF!</v>
          </cell>
          <cell r="J197" t="e">
            <v>#REF!</v>
          </cell>
          <cell r="K197" t="e">
            <v>#REF!</v>
          </cell>
          <cell r="L197" t="e">
            <v>#REF!</v>
          </cell>
          <cell r="M197" t="e">
            <v>#REF!</v>
          </cell>
        </row>
        <row r="198">
          <cell r="B198" t="e">
            <v>#REF!</v>
          </cell>
          <cell r="C198" t="e">
            <v>#REF!</v>
          </cell>
          <cell r="D198" t="e">
            <v>#REF!</v>
          </cell>
          <cell r="E198" t="e">
            <v>#REF!</v>
          </cell>
          <cell r="F198" t="e">
            <v>#REF!</v>
          </cell>
          <cell r="G198" t="e">
            <v>#REF!</v>
          </cell>
          <cell r="H198" t="e">
            <v>#REF!</v>
          </cell>
          <cell r="I198" t="e">
            <v>#REF!</v>
          </cell>
          <cell r="J198" t="e">
            <v>#REF!</v>
          </cell>
          <cell r="K198" t="e">
            <v>#REF!</v>
          </cell>
          <cell r="L198" t="e">
            <v>#REF!</v>
          </cell>
          <cell r="M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row>
        <row r="201">
          <cell r="B201">
            <v>841</v>
          </cell>
          <cell r="C201" t="str">
            <v xml:space="preserve">Puntos Pvc desagüe SCH 40: D=2" (50mm) </v>
          </cell>
          <cell r="D201" t="str">
            <v>u</v>
          </cell>
          <cell r="E201">
            <v>0.625</v>
          </cell>
          <cell r="F201">
            <v>1.4790000000000001</v>
          </cell>
          <cell r="G201">
            <v>29.584</v>
          </cell>
          <cell r="H201">
            <v>11.522</v>
          </cell>
          <cell r="I201">
            <v>0</v>
          </cell>
          <cell r="J201">
            <v>42.585000000000001</v>
          </cell>
          <cell r="K201">
            <v>8.52</v>
          </cell>
          <cell r="L201">
            <v>0</v>
          </cell>
          <cell r="M201">
            <v>51.11</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row>
        <row r="204">
          <cell r="B204">
            <v>847</v>
          </cell>
          <cell r="C204" t="str">
            <v>Tubería Acero Negro SCH 40, D=1" + Accesorios</v>
          </cell>
          <cell r="D204" t="str">
            <v>M</v>
          </cell>
          <cell r="E204">
            <v>3.0487804878000002</v>
          </cell>
          <cell r="F204">
            <v>4.2759999999999998</v>
          </cell>
          <cell r="G204">
            <v>8.4429999999999996</v>
          </cell>
          <cell r="H204">
            <v>11.569000000000001</v>
          </cell>
          <cell r="I204">
            <v>0</v>
          </cell>
          <cell r="J204">
            <v>24.288</v>
          </cell>
          <cell r="K204">
            <v>4.8600000000000003</v>
          </cell>
          <cell r="L204">
            <v>0</v>
          </cell>
          <cell r="M204">
            <v>29.15</v>
          </cell>
        </row>
        <row r="205">
          <cell r="B205">
            <v>842</v>
          </cell>
          <cell r="C205" t="str">
            <v>Tub. Pvc SCH 40: D=2" (50mm) + acc.</v>
          </cell>
          <cell r="D205" t="str">
            <v>M</v>
          </cell>
          <cell r="E205">
            <v>4</v>
          </cell>
          <cell r="F205">
            <v>0.56100000000000005</v>
          </cell>
          <cell r="G205">
            <v>3.7229999999999999</v>
          </cell>
          <cell r="H205">
            <v>8.27</v>
          </cell>
          <cell r="I205">
            <v>0</v>
          </cell>
          <cell r="J205">
            <v>12.554</v>
          </cell>
          <cell r="K205">
            <v>2.5099999999999998</v>
          </cell>
          <cell r="L205">
            <v>0</v>
          </cell>
          <cell r="M205">
            <v>15.06</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
      <sheetName val="ANALISIS"/>
      <sheetName val="PPTO"/>
      <sheetName val="1000"/>
      <sheetName val="1153"/>
      <sheetName val="1154"/>
      <sheetName val="1155"/>
      <sheetName val="1156"/>
      <sheetName val="1157"/>
      <sheetName val="1164"/>
      <sheetName val="1165"/>
      <sheetName val="1166"/>
      <sheetName val="Hoja1"/>
      <sheetName val="TABLAS"/>
      <sheetName val="MDO"/>
      <sheetName val="EQUIPOS"/>
      <sheetName val="IT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CODIGO</v>
          </cell>
          <cell r="C4" t="str">
            <v>DESCRIPCION</v>
          </cell>
          <cell r="D4" t="str">
            <v>TARIFA</v>
          </cell>
        </row>
        <row r="6">
          <cell r="B6" t="str">
            <v>E-01</v>
          </cell>
          <cell r="C6" t="str">
            <v>HERRAMIENTAS ELÉCTRICAS GRUPO 4</v>
          </cell>
          <cell r="D6">
            <v>1.1599999999999999</v>
          </cell>
        </row>
        <row r="7">
          <cell r="B7" t="str">
            <v>E-02</v>
          </cell>
          <cell r="C7" t="str">
            <v>MEDIDOR DE AISLAMIENTO RANGO 1-5KV</v>
          </cell>
          <cell r="D7">
            <v>25</v>
          </cell>
        </row>
        <row r="8">
          <cell r="B8" t="str">
            <v>E-03</v>
          </cell>
          <cell r="C8" t="str">
            <v>EQUIPOS DE PRUEBA</v>
          </cell>
          <cell r="D8">
            <v>55.55</v>
          </cell>
        </row>
        <row r="13">
          <cell r="B13" t="str">
            <v>T-01</v>
          </cell>
          <cell r="C13" t="str">
            <v>VIAJE CAMION 10 TN</v>
          </cell>
          <cell r="D13">
            <v>600</v>
          </cell>
        </row>
      </sheetData>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GENERAL"/>
      <sheetName val="MANO DE OBRA"/>
      <sheetName val="Equipo"/>
      <sheetName val="Material"/>
      <sheetName val="Materiales"/>
      <sheetName val="PRESUPUESTO"/>
      <sheetName val="PRESUPUESTO (2)"/>
      <sheetName val="PRESUPUESTO USHAY"/>
      <sheetName val="RUBROS GENERALES"/>
      <sheetName val="APU OFERTA"/>
      <sheetName val="APU 1 - 20"/>
      <sheetName val="APU 61 - 80"/>
      <sheetName val="CRONOGRAMA"/>
      <sheetName val="VAE"/>
      <sheetName val="PRESUPUESTO BASE v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K4" t="str">
            <v>TRATAMIENTO BITUMINOSO SUPERFICIAL TIPO 2B</v>
          </cell>
          <cell r="Q4" t="str">
            <v>REMOCIÓN DE ÁRBOLES (INCL. DESALOJO)</v>
          </cell>
          <cell r="W4" t="str">
            <v>SUMINISTRO E INSTALACIÓN TUBERÍA PVC 90 mm (INCL. UNIÓN SELLADO ELASTOMERICO)</v>
          </cell>
          <cell r="AC4" t="str">
            <v>ACERO DE REFUERZO EN BARRAS FY = 4200 KG/CM2</v>
          </cell>
          <cell r="AI4" t="str">
            <v>REUBICACIÓN DE POSTE/ H.A. DE ALUMBRADO</v>
          </cell>
        </row>
        <row r="5">
          <cell r="K5" t="str">
            <v>CAPA/ RODADURA/ H.A. MEZC/ PLANTA; E = 5 CM (INCL. IMP.) (BACHEO)</v>
          </cell>
          <cell r="Q5" t="str">
            <v>DEMOLICIÓN DE HORMIGÓN ARMADO (INCL. DESALOJO)</v>
          </cell>
          <cell r="W5" t="str">
            <v>TAPA DE H.A. PARA CÁMARA (1.00 X 1.00 X 0.15) M</v>
          </cell>
          <cell r="AC5" t="str">
            <v>REPLANTILLO F'C = 140 KG/CM2; E = 5 CM</v>
          </cell>
          <cell r="AI5" t="str">
            <v>PUNTO DE ALUMBRADO 120 [V], 2#12 + T + #12 AWG THHN Cu</v>
          </cell>
        </row>
        <row r="6">
          <cell r="K6" t="str">
            <v>CAPA/ RODADURA/ H.A. MEZC/ PLANTA; E = 7,5 CM (INCL. IMP.) (BACHEO)</v>
          </cell>
          <cell r="Q6" t="str">
            <v>PICADO Y RETIRO DE CERÁMICAS EN PAREDES Y PISOS</v>
          </cell>
          <cell r="W6" t="str">
            <v>SUMINISTRO E INSTALACIÓN DE TUBERÍA PVC UNIÓN ROSCABLE 1/2"</v>
          </cell>
          <cell r="AC6" t="str">
            <v>CONTRAPISO H.S. E = 0,15 M; F'C = 180 KG/CM2</v>
          </cell>
          <cell r="AI6" t="str">
            <v>TRANSFORMADOR MONOFASICO 25 KVA</v>
          </cell>
        </row>
        <row r="7">
          <cell r="K7" t="str">
            <v>CAPA/ RODADURA/ H.A. MEZC/ PLANTA; E = 10 CM (INCL. IMPRIMACION)</v>
          </cell>
          <cell r="Q7" t="str">
            <v>DEMOLICIÓN DE PARED DE BLOQUE Y DESALOJO</v>
          </cell>
          <cell r="W7" t="str">
            <v>SUMINISTRO E INSTALACIÓN DE TUBERÍA PVC UNIÓN ROSCABLE 3/4"</v>
          </cell>
          <cell r="AC7" t="str">
            <v>ESTRUCTURA METÁLICA</v>
          </cell>
          <cell r="AI7" t="str">
            <v>PUNTO DE LUZ 220 V</v>
          </cell>
        </row>
        <row r="8">
          <cell r="K8" t="str">
            <v>CARPETA ASFALTICA DE 2"</v>
          </cell>
          <cell r="Q8" t="str">
            <v>PICADA Y RESANES</v>
          </cell>
          <cell r="W8" t="str">
            <v>SUMINISTRO E INSTALACIÓN DE REJILLA DE ALUMINIO</v>
          </cell>
          <cell r="AI8" t="str">
            <v>CAJA DE REVISIÓN C/ TAPA (40 X 40 X 40) CM</v>
          </cell>
        </row>
        <row r="9">
          <cell r="K9" t="str">
            <v>BORDILLO CUNETA F´C = 280 KG/CM2</v>
          </cell>
          <cell r="Q9" t="str">
            <v xml:space="preserve">RETIRO Y TRASLADO DE ADOQUINES DE HORMIGÓN </v>
          </cell>
          <cell r="W9" t="str">
            <v>SUMINISTRO E INSTALACIÓN DE REJILLA DE PVC</v>
          </cell>
          <cell r="AI9" t="str">
            <v>REUBICACIÓN DE PUNTO DE LUZ</v>
          </cell>
        </row>
        <row r="10">
          <cell r="K10" t="str">
            <v>BORDILLO PARTERRE F'C = 210 KG/CM2</v>
          </cell>
          <cell r="Q10" t="str">
            <v>RETIRO Y TRASLADO DE TAPAS DE HORMIGÓN</v>
          </cell>
          <cell r="W10" t="str">
            <v>SUMIDERO SENCILLO DE HORMIGÓN SIMPLE (INCL. REJILLA Y EXCAVACIÓN)</v>
          </cell>
          <cell r="AI10" t="str">
            <v>ACOMETIDA DE BAJA TENSIÓN</v>
          </cell>
        </row>
        <row r="11">
          <cell r="K11" t="str">
            <v>HORMIGÓN CICLOPEO</v>
          </cell>
          <cell r="Q11" t="str">
            <v>DEMOLICIÓN Y DESALOJO DE PAVIMENTO RÍGIDO HASTA 0.30 M DE ESPESOR</v>
          </cell>
          <cell r="W11" t="str">
            <v>SUMIDERO DOBLE DE HORMIGÓN SIMPLE (INCL. REJILLA Y EXCAVACIÓN)</v>
          </cell>
          <cell r="AI11" t="str">
            <v>PANEL O TABLERO PARA MEDIDOR</v>
          </cell>
        </row>
        <row r="12">
          <cell r="K12" t="str">
            <v>ADOQUINADO VEHICULAR F'C = 350 KG/CM2; E = 8 CM</v>
          </cell>
          <cell r="Q12" t="str">
            <v>DEMOLICIÓN Y DESALOJO CON MAQUINARIA DE CONTRAPISO DE H. SIMPLE (HASTA 0.15 M DE ESPESOR)</v>
          </cell>
          <cell r="W12" t="str">
            <v>POZO SEPTICO (PAREDES DE BLOQUES)</v>
          </cell>
          <cell r="AI12" t="str">
            <v>PUNTO DE TOMACORRIENTE SENCILLO 110 V</v>
          </cell>
        </row>
        <row r="13">
          <cell r="K13" t="str">
            <v>ADOQUÍN NATURAL F'C = 350 KG/CM2; E = 6 CM</v>
          </cell>
          <cell r="Q13" t="str">
            <v>DEMOLICIÓN DE BORDILLO DE HORMIGÓN SIMPLE</v>
          </cell>
          <cell r="W13" t="str">
            <v>PUNTO DE AA.PP</v>
          </cell>
        </row>
        <row r="14">
          <cell r="K14" t="str">
            <v>SUMINISTRO E INSTALACIÓN DE GUARDACAMINO SENCILLO</v>
          </cell>
          <cell r="Q14" t="str">
            <v>DEMOLICIÓN DE ESTRUCTURAS DE H. SIMPLE</v>
          </cell>
          <cell r="W14" t="str">
            <v>PUNTO DE AA.SS.</v>
          </cell>
        </row>
        <row r="15">
          <cell r="K15" t="str">
            <v>CERRAMIENTO CON TUBO 2" Y MALLA METÁLICA (INCL. BORDILLO DE H.S 0.15M X 0.4 M)</v>
          </cell>
          <cell r="Q15" t="str">
            <v>DEMOLICIÓN DE ESTRUCTURAS DE H. ARMADO (LOC</v>
          </cell>
        </row>
        <row r="16">
          <cell r="K16" t="str">
            <v>ALAMBRADO DE PUAS</v>
          </cell>
          <cell r="Q16" t="str">
            <v>DESMONTAJE DE PLANCHAS PARA CUBIERTAS (INCL. SU ESTRUCTURA SOPORTANTE Y DESALOJO)</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EQUIPOS"/>
      <sheetName val="MANO DE OBRA"/>
      <sheetName val="RUBROS"/>
      <sheetName val="COMPONENTES"/>
      <sheetName val="COMPONENTE 1"/>
      <sheetName val="COMPONENTES 2"/>
      <sheetName val="COMPONENTES 3"/>
      <sheetName val="COMPONENTES 4"/>
      <sheetName val="COMPONENTE 5"/>
      <sheetName val="RES. DE PRESUP. y cronog."/>
      <sheetName val="REPORTE_FINAL"/>
      <sheetName val="CALCULO"/>
      <sheetName val="Hoja1"/>
    </sheetNames>
    <sheetDataSet>
      <sheetData sheetId="0">
        <row r="1">
          <cell r="B1" t="str">
            <v>INSTITUTO DE CONTRATACION DE OBRAS</v>
          </cell>
        </row>
      </sheetData>
      <sheetData sheetId="1"/>
      <sheetData sheetId="2">
        <row r="1">
          <cell r="B1" t="str">
            <v>CONTRALORIA GENERAL DEL ESTADO</v>
          </cell>
        </row>
        <row r="2">
          <cell r="B2" t="str">
            <v>SALARIOS MINIMOS DE LEY</v>
          </cell>
        </row>
        <row r="3">
          <cell r="B3" t="str">
            <v>CATEGORIAS OCUPACIONALES</v>
          </cell>
          <cell r="C3" t="str">
            <v>SUELDO UNIFICADO</v>
          </cell>
          <cell r="D3" t="str">
            <v>JORNAL REAL</v>
          </cell>
          <cell r="E3" t="str">
            <v>COSTO HORARIO</v>
          </cell>
        </row>
        <row r="4">
          <cell r="B4" t="str">
            <v>REMUNERACION BASICA UNIFICADA MINIMA</v>
          </cell>
          <cell r="C4">
            <v>292</v>
          </cell>
        </row>
        <row r="6">
          <cell r="B6" t="str">
            <v>ESTRUCTURA OCUPACIONAL  E1</v>
          </cell>
        </row>
        <row r="7">
          <cell r="A7" t="str">
            <v>O1</v>
          </cell>
          <cell r="B7" t="str">
            <v>Conserje o mensajero</v>
          </cell>
          <cell r="C7">
            <v>292</v>
          </cell>
          <cell r="D7">
            <v>23.6</v>
          </cell>
          <cell r="E7">
            <v>2.95</v>
          </cell>
        </row>
        <row r="9">
          <cell r="B9" t="str">
            <v>ESTRUCTURA OCUPACIONAL  E2</v>
          </cell>
        </row>
        <row r="10">
          <cell r="A10" t="str">
            <v>O2</v>
          </cell>
          <cell r="B10" t="str">
            <v>Peon</v>
          </cell>
          <cell r="C10">
            <v>292</v>
          </cell>
          <cell r="D10">
            <v>24.08</v>
          </cell>
          <cell r="E10">
            <v>3.01</v>
          </cell>
        </row>
        <row r="11">
          <cell r="A11" t="str">
            <v>O3</v>
          </cell>
          <cell r="B11" t="str">
            <v>Guardian</v>
          </cell>
          <cell r="C11">
            <v>292</v>
          </cell>
          <cell r="D11">
            <v>24.08</v>
          </cell>
          <cell r="E11">
            <v>3.01</v>
          </cell>
        </row>
        <row r="12">
          <cell r="A12" t="str">
            <v>O4</v>
          </cell>
          <cell r="B12" t="str">
            <v>Ayudante de albañil</v>
          </cell>
          <cell r="C12">
            <v>292</v>
          </cell>
          <cell r="D12">
            <v>24.08</v>
          </cell>
          <cell r="E12">
            <v>3.01</v>
          </cell>
        </row>
        <row r="13">
          <cell r="A13" t="str">
            <v>O5</v>
          </cell>
          <cell r="B13" t="str">
            <v>Ayudante de operador de equipo</v>
          </cell>
          <cell r="C13">
            <v>292</v>
          </cell>
          <cell r="D13">
            <v>24.08</v>
          </cell>
          <cell r="E13">
            <v>3.01</v>
          </cell>
        </row>
        <row r="14">
          <cell r="A14" t="str">
            <v>O6</v>
          </cell>
          <cell r="B14" t="str">
            <v>Ayudante de fierrero</v>
          </cell>
          <cell r="C14">
            <v>292</v>
          </cell>
          <cell r="D14">
            <v>24.08</v>
          </cell>
          <cell r="E14">
            <v>3.01</v>
          </cell>
        </row>
        <row r="15">
          <cell r="A15" t="str">
            <v>O7</v>
          </cell>
          <cell r="B15" t="str">
            <v>Ayudante de carpintero</v>
          </cell>
          <cell r="C15">
            <v>292</v>
          </cell>
          <cell r="D15">
            <v>24.08</v>
          </cell>
          <cell r="E15">
            <v>3.01</v>
          </cell>
        </row>
        <row r="16">
          <cell r="A16" t="str">
            <v>O8</v>
          </cell>
          <cell r="B16" t="str">
            <v>Ayudante de encofrador</v>
          </cell>
          <cell r="C16">
            <v>292</v>
          </cell>
          <cell r="D16">
            <v>24.08</v>
          </cell>
          <cell r="E16">
            <v>3.01</v>
          </cell>
        </row>
        <row r="17">
          <cell r="A17" t="str">
            <v>O9</v>
          </cell>
          <cell r="B17" t="str">
            <v>Ayudante de carpintero de ribera</v>
          </cell>
          <cell r="C17">
            <v>292</v>
          </cell>
          <cell r="D17">
            <v>24.08</v>
          </cell>
          <cell r="E17">
            <v>3.01</v>
          </cell>
        </row>
        <row r="18">
          <cell r="A18" t="str">
            <v>O10</v>
          </cell>
          <cell r="B18" t="str">
            <v>Ayudante de plomero</v>
          </cell>
          <cell r="C18">
            <v>292</v>
          </cell>
          <cell r="D18">
            <v>24.08</v>
          </cell>
          <cell r="E18">
            <v>3.01</v>
          </cell>
        </row>
        <row r="19">
          <cell r="A19" t="str">
            <v>O11</v>
          </cell>
          <cell r="B19" t="str">
            <v>Ayudante de electricista</v>
          </cell>
          <cell r="C19">
            <v>292</v>
          </cell>
          <cell r="D19">
            <v>24.08</v>
          </cell>
          <cell r="E19">
            <v>3.01</v>
          </cell>
        </row>
        <row r="20">
          <cell r="A20" t="str">
            <v>O12</v>
          </cell>
          <cell r="B20" t="str">
            <v>Ayudante de instalador de revestimiento en general</v>
          </cell>
          <cell r="C20">
            <v>292</v>
          </cell>
          <cell r="D20">
            <v>24.08</v>
          </cell>
          <cell r="E20">
            <v>3.01</v>
          </cell>
        </row>
        <row r="21">
          <cell r="A21" t="str">
            <v>O13</v>
          </cell>
          <cell r="B21" t="str">
            <v>Machetero</v>
          </cell>
          <cell r="C21">
            <v>292</v>
          </cell>
          <cell r="D21">
            <v>24.08</v>
          </cell>
          <cell r="E21">
            <v>3.01</v>
          </cell>
        </row>
        <row r="23">
          <cell r="B23" t="str">
            <v>ESTRUCTURA OCUPACIONAL  D2</v>
          </cell>
        </row>
        <row r="24">
          <cell r="A24" t="str">
            <v>O14</v>
          </cell>
          <cell r="B24" t="str">
            <v>Albañil</v>
          </cell>
          <cell r="C24">
            <v>295.08999999999997</v>
          </cell>
          <cell r="D24">
            <v>24.4</v>
          </cell>
          <cell r="E24">
            <v>3.05</v>
          </cell>
        </row>
        <row r="25">
          <cell r="A25" t="str">
            <v>O15</v>
          </cell>
          <cell r="B25" t="str">
            <v>Operador de equipo liviano</v>
          </cell>
          <cell r="C25">
            <v>295.08999999999997</v>
          </cell>
          <cell r="D25">
            <v>24.4</v>
          </cell>
          <cell r="E25">
            <v>3.05</v>
          </cell>
        </row>
        <row r="26">
          <cell r="A26" t="str">
            <v>O16</v>
          </cell>
          <cell r="B26" t="str">
            <v>Pintor</v>
          </cell>
          <cell r="C26">
            <v>295.08999999999997</v>
          </cell>
          <cell r="D26">
            <v>24.4</v>
          </cell>
          <cell r="E26">
            <v>3.05</v>
          </cell>
        </row>
        <row r="27">
          <cell r="A27" t="str">
            <v>O17</v>
          </cell>
          <cell r="B27" t="str">
            <v>Fierrero</v>
          </cell>
          <cell r="C27">
            <v>295.08999999999997</v>
          </cell>
          <cell r="D27">
            <v>24.4</v>
          </cell>
          <cell r="E27">
            <v>3.05</v>
          </cell>
        </row>
        <row r="28">
          <cell r="A28" t="str">
            <v>O18</v>
          </cell>
          <cell r="B28" t="str">
            <v>carpintero</v>
          </cell>
          <cell r="C28">
            <v>295.08999999999997</v>
          </cell>
          <cell r="D28">
            <v>24.4</v>
          </cell>
          <cell r="E28">
            <v>3.05</v>
          </cell>
        </row>
        <row r="29">
          <cell r="A29" t="str">
            <v>O19</v>
          </cell>
          <cell r="B29" t="str">
            <v>Encofrador</v>
          </cell>
          <cell r="C29">
            <v>295.08999999999997</v>
          </cell>
          <cell r="D29">
            <v>24.4</v>
          </cell>
          <cell r="E29">
            <v>3.05</v>
          </cell>
        </row>
        <row r="30">
          <cell r="A30" t="str">
            <v>O20</v>
          </cell>
          <cell r="B30" t="str">
            <v>Carpintero de ribera</v>
          </cell>
          <cell r="C30">
            <v>295.08999999999997</v>
          </cell>
          <cell r="D30">
            <v>24.4</v>
          </cell>
          <cell r="E30">
            <v>3.05</v>
          </cell>
        </row>
        <row r="31">
          <cell r="A31" t="str">
            <v>O21</v>
          </cell>
          <cell r="B31" t="str">
            <v>Plomero</v>
          </cell>
          <cell r="C31">
            <v>295.08999999999997</v>
          </cell>
          <cell r="D31">
            <v>24.4</v>
          </cell>
          <cell r="E31">
            <v>3.05</v>
          </cell>
        </row>
        <row r="32">
          <cell r="A32" t="str">
            <v>O22</v>
          </cell>
          <cell r="B32" t="str">
            <v>Electricista</v>
          </cell>
          <cell r="C32">
            <v>295.08999999999997</v>
          </cell>
          <cell r="D32">
            <v>24.4</v>
          </cell>
          <cell r="E32">
            <v>3.05</v>
          </cell>
        </row>
        <row r="33">
          <cell r="A33" t="str">
            <v>O23</v>
          </cell>
          <cell r="B33" t="str">
            <v>Instalador de revestimiento en general</v>
          </cell>
          <cell r="C33">
            <v>295.08999999999997</v>
          </cell>
          <cell r="D33">
            <v>24.4</v>
          </cell>
          <cell r="E33">
            <v>3.05</v>
          </cell>
        </row>
        <row r="34">
          <cell r="A34" t="str">
            <v>O24</v>
          </cell>
          <cell r="B34" t="str">
            <v>Ayudante de perforador</v>
          </cell>
          <cell r="C34">
            <v>295.08999999999997</v>
          </cell>
          <cell r="D34">
            <v>24.4</v>
          </cell>
          <cell r="E34">
            <v>3.05</v>
          </cell>
        </row>
        <row r="35">
          <cell r="A35" t="str">
            <v>O25</v>
          </cell>
          <cell r="B35" t="str">
            <v>Cadenero</v>
          </cell>
          <cell r="C35">
            <v>295.08999999999997</v>
          </cell>
          <cell r="D35">
            <v>24.4</v>
          </cell>
          <cell r="E35">
            <v>3.05</v>
          </cell>
        </row>
        <row r="36">
          <cell r="A36" t="str">
            <v>O26</v>
          </cell>
          <cell r="B36" t="str">
            <v>Mampostero</v>
          </cell>
          <cell r="C36">
            <v>295.08999999999997</v>
          </cell>
          <cell r="D36">
            <v>24.4</v>
          </cell>
          <cell r="E36">
            <v>3.05</v>
          </cell>
        </row>
        <row r="37">
          <cell r="A37" t="str">
            <v>O27</v>
          </cell>
          <cell r="B37" t="str">
            <v>Enlucidor</v>
          </cell>
          <cell r="C37">
            <v>295.08999999999997</v>
          </cell>
          <cell r="D37">
            <v>24.4</v>
          </cell>
          <cell r="E37">
            <v>3.05</v>
          </cell>
        </row>
        <row r="38">
          <cell r="A38" t="str">
            <v>O28</v>
          </cell>
          <cell r="B38" t="str">
            <v>Hojalatero</v>
          </cell>
          <cell r="C38">
            <v>295.08999999999997</v>
          </cell>
          <cell r="D38">
            <v>24.4</v>
          </cell>
          <cell r="E38">
            <v>3.05</v>
          </cell>
        </row>
        <row r="39">
          <cell r="A39" t="str">
            <v>O28.1</v>
          </cell>
          <cell r="B39" t="str">
            <v>Tecnico liniero electrico</v>
          </cell>
          <cell r="C39">
            <v>295.08999999999997</v>
          </cell>
          <cell r="D39">
            <v>24.4</v>
          </cell>
          <cell r="E39">
            <v>3.05</v>
          </cell>
        </row>
        <row r="40">
          <cell r="A40" t="str">
            <v>O28.2</v>
          </cell>
          <cell r="B40" t="str">
            <v>Tecnico en montaje de subestaciones</v>
          </cell>
          <cell r="C40">
            <v>295.08999999999997</v>
          </cell>
          <cell r="D40">
            <v>24.4</v>
          </cell>
          <cell r="E40">
            <v>3.05</v>
          </cell>
        </row>
        <row r="41">
          <cell r="A41" t="str">
            <v>O28.3</v>
          </cell>
          <cell r="B41" t="str">
            <v>Tecnico electromecanico de construccion</v>
          </cell>
          <cell r="C41">
            <v>295.08999999999997</v>
          </cell>
          <cell r="D41">
            <v>24.4</v>
          </cell>
          <cell r="E41">
            <v>3.05</v>
          </cell>
        </row>
        <row r="42">
          <cell r="B42" t="str">
            <v>ESTRUCTURA OCUPACIONAL  C1</v>
          </cell>
        </row>
        <row r="43">
          <cell r="A43" t="str">
            <v>O29</v>
          </cell>
          <cell r="B43" t="str">
            <v>Maestro soldador especializado</v>
          </cell>
          <cell r="C43">
            <v>294.39</v>
          </cell>
          <cell r="D43">
            <v>27.04</v>
          </cell>
          <cell r="E43">
            <v>3.38</v>
          </cell>
        </row>
        <row r="44">
          <cell r="A44" t="str">
            <v>O30</v>
          </cell>
          <cell r="B44" t="str">
            <v>Maestro electrico /liniero/subestacion</v>
          </cell>
          <cell r="C44">
            <v>310.98</v>
          </cell>
          <cell r="D44">
            <v>27.04</v>
          </cell>
          <cell r="E44">
            <v>3.38</v>
          </cell>
        </row>
        <row r="45">
          <cell r="A45" t="str">
            <v>O31</v>
          </cell>
          <cell r="B45" t="str">
            <v>Maestro de estructura mayor con certificado o tirulo</v>
          </cell>
          <cell r="C45">
            <v>310.98</v>
          </cell>
          <cell r="D45">
            <v>27.04</v>
          </cell>
          <cell r="E45">
            <v>3.38</v>
          </cell>
        </row>
        <row r="46">
          <cell r="A46" t="str">
            <v>O32</v>
          </cell>
          <cell r="B46" t="str">
            <v>Maestro electronico especializado</v>
          </cell>
          <cell r="C46">
            <v>294.39</v>
          </cell>
          <cell r="D46">
            <v>27.04</v>
          </cell>
          <cell r="E46">
            <v>3.38</v>
          </cell>
        </row>
        <row r="47">
          <cell r="A47" t="str">
            <v>O33</v>
          </cell>
          <cell r="B47" t="str">
            <v>Tecnico construcciones civiles con certificado y/o titulo</v>
          </cell>
          <cell r="C47">
            <v>294.39</v>
          </cell>
          <cell r="D47">
            <v>27.04</v>
          </cell>
          <cell r="E47">
            <v>3.38</v>
          </cell>
        </row>
        <row r="49">
          <cell r="B49" t="str">
            <v>ESTRUCTURA OCUPACIONAL  C2</v>
          </cell>
        </row>
        <row r="50">
          <cell r="A50" t="str">
            <v>O34</v>
          </cell>
          <cell r="B50" t="str">
            <v>Maestro de obra</v>
          </cell>
          <cell r="C50">
            <v>292</v>
          </cell>
          <cell r="D50">
            <v>27.07</v>
          </cell>
          <cell r="E50">
            <v>3.38</v>
          </cell>
        </row>
        <row r="51">
          <cell r="A51" t="str">
            <v>O35</v>
          </cell>
          <cell r="B51" t="str">
            <v>Operador de planta de hormigon</v>
          </cell>
          <cell r="C51">
            <v>304.67</v>
          </cell>
          <cell r="D51">
            <v>25.68</v>
          </cell>
          <cell r="E51">
            <v>3.21</v>
          </cell>
        </row>
        <row r="52">
          <cell r="A52" t="str">
            <v>O36</v>
          </cell>
          <cell r="B52" t="str">
            <v>Perforador (barrenador)</v>
          </cell>
          <cell r="C52">
            <v>304.67</v>
          </cell>
          <cell r="D52">
            <v>25.68</v>
          </cell>
          <cell r="E52">
            <v>3.21</v>
          </cell>
        </row>
        <row r="53">
          <cell r="A53" t="str">
            <v>O37</v>
          </cell>
          <cell r="B53" t="str">
            <v>Perfilero</v>
          </cell>
          <cell r="C53">
            <v>304.67</v>
          </cell>
          <cell r="D53">
            <v>25.68</v>
          </cell>
          <cell r="E53">
            <v>3.21</v>
          </cell>
        </row>
        <row r="55">
          <cell r="B55" t="str">
            <v>ESTRUCTURA OCUPACIONAL  C3</v>
          </cell>
        </row>
        <row r="56">
          <cell r="A56" t="str">
            <v>O38</v>
          </cell>
          <cell r="B56" t="str">
            <v>Maestro plomero</v>
          </cell>
          <cell r="C56">
            <v>292</v>
          </cell>
          <cell r="D56">
            <v>24.4</v>
          </cell>
          <cell r="E56">
            <v>3.05</v>
          </cell>
        </row>
        <row r="58">
          <cell r="B58" t="str">
            <v>ESTRUCTURA OCUPACIONAL  B3</v>
          </cell>
        </row>
        <row r="59">
          <cell r="A59" t="str">
            <v>O39</v>
          </cell>
          <cell r="B59" t="str">
            <v>Inspector de obra</v>
          </cell>
          <cell r="C59">
            <v>311.04000000000002</v>
          </cell>
          <cell r="D59">
            <v>27.07</v>
          </cell>
          <cell r="E59">
            <v>3.38</v>
          </cell>
        </row>
        <row r="60">
          <cell r="A60" t="str">
            <v>O39.1</v>
          </cell>
          <cell r="B60" t="str">
            <v>Supervisor eléctrico general</v>
          </cell>
          <cell r="C60">
            <v>311.04000000000002</v>
          </cell>
          <cell r="D60">
            <v>27.07</v>
          </cell>
          <cell r="E60">
            <v>3.38</v>
          </cell>
        </row>
        <row r="62">
          <cell r="B62" t="str">
            <v>ESTRUCTURA OCUPACIONAL  B1</v>
          </cell>
        </row>
        <row r="63">
          <cell r="A63" t="str">
            <v>O39.2</v>
          </cell>
          <cell r="B63" t="str">
            <v>Ingeniero eléctrico</v>
          </cell>
          <cell r="C63">
            <v>322.66000000000003</v>
          </cell>
          <cell r="D63">
            <v>27.14</v>
          </cell>
          <cell r="E63">
            <v>3.39</v>
          </cell>
        </row>
        <row r="64">
          <cell r="A64" t="str">
            <v>O39.3</v>
          </cell>
          <cell r="B64" t="str">
            <v>Residente de obra</v>
          </cell>
          <cell r="C64">
            <v>322.66000000000003</v>
          </cell>
          <cell r="D64">
            <v>27.14</v>
          </cell>
          <cell r="E64">
            <v>3.39</v>
          </cell>
        </row>
        <row r="66">
          <cell r="B66" t="str">
            <v>LABORATORIO</v>
          </cell>
        </row>
        <row r="67">
          <cell r="A67" t="str">
            <v>O40</v>
          </cell>
          <cell r="B67" t="str">
            <v>Ayudante de laboratorio: con conocimientos basicos y dos años de experiencia(Estr. Oc. D2)</v>
          </cell>
          <cell r="C67">
            <v>292</v>
          </cell>
          <cell r="D67">
            <v>24.4</v>
          </cell>
          <cell r="E67">
            <v>3.05</v>
          </cell>
        </row>
        <row r="68">
          <cell r="A68" t="str">
            <v>O41</v>
          </cell>
          <cell r="B68" t="str">
            <v>Laboratorista 1 Experiencia de hasta 7 años /Estr. Oc. C2)</v>
          </cell>
          <cell r="C68">
            <v>292</v>
          </cell>
          <cell r="D68">
            <v>25.68</v>
          </cell>
          <cell r="E68">
            <v>3.21</v>
          </cell>
        </row>
        <row r="69">
          <cell r="A69" t="str">
            <v>O42</v>
          </cell>
          <cell r="B69" t="str">
            <v>Laboratorista 2: Experiencia mayor de 7 años (Estr. Oc. C1)</v>
          </cell>
          <cell r="C69">
            <v>310.98</v>
          </cell>
          <cell r="D69">
            <v>27.07</v>
          </cell>
          <cell r="E69">
            <v>3.38</v>
          </cell>
        </row>
        <row r="71">
          <cell r="B71" t="str">
            <v>TOPOGRAFIA</v>
          </cell>
        </row>
        <row r="72">
          <cell r="A72" t="str">
            <v>O43</v>
          </cell>
          <cell r="B72" t="str">
            <v>Practico en la rama de la topografia (Estr. Oc. D2)</v>
          </cell>
          <cell r="C72">
            <v>292</v>
          </cell>
          <cell r="D72">
            <v>24.4</v>
          </cell>
          <cell r="E72">
            <v>3.05</v>
          </cell>
        </row>
        <row r="73">
          <cell r="A73" t="str">
            <v>O44</v>
          </cell>
          <cell r="B73" t="str">
            <v>Topografo 1:Experiencia de hasta 5 años(Estr. Oc. C2)</v>
          </cell>
          <cell r="C73">
            <v>292</v>
          </cell>
          <cell r="D73">
            <v>25.68</v>
          </cell>
          <cell r="E73">
            <v>3.21</v>
          </cell>
        </row>
        <row r="74">
          <cell r="A74" t="str">
            <v>O45</v>
          </cell>
          <cell r="B74" t="str">
            <v>Topografo 2:Experiencia de hasta 5 años(Estr. Oc. C1)</v>
          </cell>
          <cell r="C74">
            <v>310.98</v>
          </cell>
          <cell r="D74">
            <v>27.07</v>
          </cell>
          <cell r="E74">
            <v>3.38</v>
          </cell>
        </row>
        <row r="76">
          <cell r="B76" t="str">
            <v>DIBUJANTES</v>
          </cell>
        </row>
        <row r="77">
          <cell r="A77" t="str">
            <v>O46</v>
          </cell>
          <cell r="B77" t="str">
            <v>Dibujante 1: Con esperiencia de hasta 4 años(Estr.Oc. D2)</v>
          </cell>
          <cell r="C77">
            <v>292</v>
          </cell>
          <cell r="D77">
            <v>24.4</v>
          </cell>
          <cell r="E77">
            <v>3.05</v>
          </cell>
        </row>
        <row r="78">
          <cell r="A78" t="str">
            <v>O47</v>
          </cell>
          <cell r="B78" t="str">
            <v>Dibujante 2: Con esperiencia de hasta 4 años(Estr.Oc. C2)</v>
          </cell>
          <cell r="C78">
            <v>304.67</v>
          </cell>
          <cell r="D78">
            <v>25.68</v>
          </cell>
          <cell r="E78">
            <v>3.21</v>
          </cell>
        </row>
        <row r="79">
          <cell r="A79" t="str">
            <v>O48</v>
          </cell>
          <cell r="B79" t="str">
            <v>OPERADORES Y MECANICOS DE EQUIPO PESADO Y CAMINERO DE EXCAVACION,CONSTRUCCION, INDUSTRIA  Y OTRAS SIMILARES</v>
          </cell>
          <cell r="C79">
            <v>310.98</v>
          </cell>
          <cell r="D79" t="str">
            <v>21,,7</v>
          </cell>
          <cell r="E79">
            <v>2.71</v>
          </cell>
        </row>
        <row r="81">
          <cell r="B81" t="str">
            <v>ESTRUCTURA OCUPACIONAL  C1 (GRUPO I)</v>
          </cell>
        </row>
        <row r="82">
          <cell r="A82" t="str">
            <v>O49</v>
          </cell>
          <cell r="B82" t="str">
            <v>Operador de Motoniveladora</v>
          </cell>
          <cell r="C82">
            <v>310.98</v>
          </cell>
          <cell r="D82">
            <v>27.07</v>
          </cell>
          <cell r="E82">
            <v>3.38</v>
          </cell>
        </row>
        <row r="83">
          <cell r="A83" t="str">
            <v>O50</v>
          </cell>
          <cell r="B83" t="str">
            <v>Operador de Excavadora</v>
          </cell>
          <cell r="C83">
            <v>310.98</v>
          </cell>
          <cell r="D83">
            <v>27.07</v>
          </cell>
          <cell r="E83">
            <v>3.38</v>
          </cell>
        </row>
        <row r="84">
          <cell r="A84" t="str">
            <v>O51</v>
          </cell>
          <cell r="B84" t="str">
            <v>Operador de Grua puente de elevacion</v>
          </cell>
          <cell r="C84">
            <v>310.98</v>
          </cell>
          <cell r="D84">
            <v>27.07</v>
          </cell>
          <cell r="E84">
            <v>3.38</v>
          </cell>
        </row>
        <row r="85">
          <cell r="A85" t="str">
            <v>O52</v>
          </cell>
          <cell r="B85" t="str">
            <v>Operador de Pala de castillo</v>
          </cell>
          <cell r="C85">
            <v>310.98</v>
          </cell>
          <cell r="D85">
            <v>27.07</v>
          </cell>
          <cell r="E85">
            <v>3.38</v>
          </cell>
        </row>
        <row r="86">
          <cell r="A86" t="str">
            <v>O53</v>
          </cell>
          <cell r="B86" t="str">
            <v>Operador de Grua estacionaria</v>
          </cell>
          <cell r="C86">
            <v>310.98</v>
          </cell>
          <cell r="D86">
            <v>27.07</v>
          </cell>
          <cell r="E86">
            <v>3.38</v>
          </cell>
        </row>
        <row r="87">
          <cell r="A87" t="str">
            <v>O54</v>
          </cell>
          <cell r="B87" t="str">
            <v>Operador de Draga</v>
          </cell>
          <cell r="C87">
            <v>310.98</v>
          </cell>
          <cell r="D87">
            <v>27.07</v>
          </cell>
          <cell r="E87">
            <v>3.38</v>
          </cell>
        </row>
        <row r="88">
          <cell r="A88" t="str">
            <v>O55</v>
          </cell>
          <cell r="B88" t="str">
            <v>Operador de Tractor, carriles o ruedas(buldozer, topador, roturador,malacate,trailla)</v>
          </cell>
          <cell r="C88">
            <v>310.98</v>
          </cell>
          <cell r="D88">
            <v>27.07</v>
          </cell>
          <cell r="E88">
            <v>3.38</v>
          </cell>
        </row>
        <row r="89">
          <cell r="A89" t="str">
            <v>O56</v>
          </cell>
          <cell r="B89" t="str">
            <v>Operador de Tractor tiende tubos(side Bone)</v>
          </cell>
          <cell r="C89">
            <v>310.98</v>
          </cell>
          <cell r="D89">
            <v>27.07</v>
          </cell>
          <cell r="E89">
            <v>3.38</v>
          </cell>
        </row>
        <row r="90">
          <cell r="A90" t="str">
            <v>O57</v>
          </cell>
          <cell r="B90" t="str">
            <v>Operador de Mototrailla</v>
          </cell>
          <cell r="C90">
            <v>310.98</v>
          </cell>
          <cell r="D90">
            <v>27.07</v>
          </cell>
          <cell r="E90">
            <v>3.38</v>
          </cell>
        </row>
        <row r="91">
          <cell r="A91" t="str">
            <v>O58</v>
          </cell>
          <cell r="B91" t="str">
            <v>Operador de Cargadora frontal</v>
          </cell>
          <cell r="C91">
            <v>310.98</v>
          </cell>
          <cell r="D91">
            <v>27.07</v>
          </cell>
          <cell r="E91">
            <v>3.38</v>
          </cell>
        </row>
        <row r="92">
          <cell r="A92" t="str">
            <v>O59</v>
          </cell>
          <cell r="B92" t="str">
            <v>Operador de Retroexcavadora</v>
          </cell>
          <cell r="C92">
            <v>310.98</v>
          </cell>
          <cell r="D92">
            <v>27.07</v>
          </cell>
          <cell r="E92">
            <v>3.38</v>
          </cell>
        </row>
        <row r="93">
          <cell r="A93" t="str">
            <v>O60</v>
          </cell>
          <cell r="B93" t="str">
            <v>Operador de Auto-tren cama baja (trailer)</v>
          </cell>
          <cell r="C93">
            <v>310.98</v>
          </cell>
          <cell r="D93">
            <v>27.07</v>
          </cell>
          <cell r="E93">
            <v>3.38</v>
          </cell>
        </row>
        <row r="94">
          <cell r="A94" t="str">
            <v>O61</v>
          </cell>
          <cell r="B94" t="str">
            <v>Operador de Fresadora de pavimento asfaltico</v>
          </cell>
          <cell r="C94">
            <v>310.98</v>
          </cell>
          <cell r="D94">
            <v>27.07</v>
          </cell>
          <cell r="E94">
            <v>3.38</v>
          </cell>
        </row>
        <row r="95">
          <cell r="A95" t="str">
            <v>O62</v>
          </cell>
          <cell r="B95" t="str">
            <v>Operador de Recicladora de pavimento asfaltico</v>
          </cell>
          <cell r="C95">
            <v>310.98</v>
          </cell>
          <cell r="D95">
            <v>27.07</v>
          </cell>
          <cell r="E95">
            <v>3.38</v>
          </cell>
        </row>
        <row r="96">
          <cell r="A96" t="str">
            <v>O63</v>
          </cell>
          <cell r="B96" t="str">
            <v>Operador de Planta de emulsion asfaltica</v>
          </cell>
          <cell r="C96">
            <v>310.98</v>
          </cell>
          <cell r="D96">
            <v>27.07</v>
          </cell>
          <cell r="E96">
            <v>3.38</v>
          </cell>
        </row>
        <row r="97">
          <cell r="A97" t="str">
            <v>O64</v>
          </cell>
          <cell r="B97" t="str">
            <v>Operador de Maquina para sellos asfalticos</v>
          </cell>
          <cell r="C97">
            <v>310.98</v>
          </cell>
          <cell r="D97">
            <v>27.07</v>
          </cell>
          <cell r="E97">
            <v>3.38</v>
          </cell>
        </row>
        <row r="98">
          <cell r="A98" t="str">
            <v>O65</v>
          </cell>
          <cell r="B98" t="str">
            <v>Operador de Squider</v>
          </cell>
          <cell r="C98">
            <v>310.98</v>
          </cell>
          <cell r="D98">
            <v>27.07</v>
          </cell>
          <cell r="E98">
            <v>3.38</v>
          </cell>
        </row>
        <row r="99">
          <cell r="A99" t="str">
            <v>O65.1</v>
          </cell>
          <cell r="B99" t="str">
            <v>Operador de Camión articulado con volteo</v>
          </cell>
          <cell r="C99">
            <v>310.98</v>
          </cell>
          <cell r="D99">
            <v>27.07</v>
          </cell>
          <cell r="E99">
            <v>3.38</v>
          </cell>
        </row>
        <row r="100">
          <cell r="A100" t="str">
            <v>O65.2</v>
          </cell>
          <cell r="B100" t="str">
            <v>Operador de camión mezclador para micropavimentos</v>
          </cell>
          <cell r="C100">
            <v>310.98</v>
          </cell>
          <cell r="D100">
            <v>27.07</v>
          </cell>
          <cell r="E100">
            <v>3.38</v>
          </cell>
        </row>
        <row r="101">
          <cell r="A101" t="str">
            <v>O65.3</v>
          </cell>
          <cell r="B101" t="str">
            <v>Operador de camión cisterna para cemento y asfalto</v>
          </cell>
          <cell r="C101">
            <v>310.98</v>
          </cell>
          <cell r="D101">
            <v>27.07</v>
          </cell>
          <cell r="E101">
            <v>3.38</v>
          </cell>
        </row>
        <row r="102">
          <cell r="A102" t="str">
            <v>O65.4</v>
          </cell>
          <cell r="B102" t="str">
            <v>Operador de perforadora de brazos múltiples (Jumbo)</v>
          </cell>
          <cell r="C102">
            <v>310.98</v>
          </cell>
          <cell r="D102">
            <v>27.07</v>
          </cell>
          <cell r="E102">
            <v>3.38</v>
          </cell>
        </row>
        <row r="103">
          <cell r="A103" t="str">
            <v>O65.5</v>
          </cell>
          <cell r="B103" t="str">
            <v>Operador maquina tuneladora (Topo)</v>
          </cell>
          <cell r="C103">
            <v>310.98</v>
          </cell>
          <cell r="D103">
            <v>27.07</v>
          </cell>
          <cell r="E103">
            <v>3.38</v>
          </cell>
        </row>
        <row r="105">
          <cell r="B105" t="str">
            <v>ESTRUCTURA OCUPACIONAL  C2 (GRUPO II)</v>
          </cell>
        </row>
        <row r="106">
          <cell r="A106" t="str">
            <v>O66</v>
          </cell>
          <cell r="B106" t="str">
            <v>Responsable de la planta hormigonera</v>
          </cell>
          <cell r="C106">
            <v>304.67</v>
          </cell>
          <cell r="D106">
            <v>25.68</v>
          </cell>
          <cell r="E106">
            <v>3.21</v>
          </cell>
        </row>
        <row r="107">
          <cell r="A107" t="str">
            <v>O67</v>
          </cell>
          <cell r="B107" t="str">
            <v>Resposable de la planta trituradora</v>
          </cell>
          <cell r="C107">
            <v>304.67</v>
          </cell>
          <cell r="D107">
            <v>25.68</v>
          </cell>
          <cell r="E107">
            <v>3.21</v>
          </cell>
        </row>
        <row r="108">
          <cell r="A108" t="str">
            <v>O68</v>
          </cell>
          <cell r="B108" t="str">
            <v>Responsable de la planta asfaltica</v>
          </cell>
          <cell r="C108">
            <v>304.67</v>
          </cell>
          <cell r="D108">
            <v>25.68</v>
          </cell>
          <cell r="E108">
            <v>3.21</v>
          </cell>
        </row>
        <row r="109">
          <cell r="A109" t="str">
            <v>O69</v>
          </cell>
          <cell r="B109" t="str">
            <v>Operador de truck drill</v>
          </cell>
          <cell r="C109">
            <v>304.67</v>
          </cell>
          <cell r="D109">
            <v>25.68</v>
          </cell>
          <cell r="E109">
            <v>3.21</v>
          </cell>
        </row>
        <row r="110">
          <cell r="A110" t="str">
            <v>O70</v>
          </cell>
          <cell r="B110" t="str">
            <v>Operador de Rodillo autopropulsado</v>
          </cell>
          <cell r="C110">
            <v>304.67</v>
          </cell>
          <cell r="D110">
            <v>25.68</v>
          </cell>
          <cell r="E110">
            <v>3.21</v>
          </cell>
        </row>
        <row r="111">
          <cell r="A111" t="str">
            <v>O71</v>
          </cell>
          <cell r="B111" t="str">
            <v>Operador de Distribuidor de asfalto</v>
          </cell>
          <cell r="C111">
            <v>304.67</v>
          </cell>
          <cell r="D111">
            <v>25.68</v>
          </cell>
          <cell r="E111">
            <v>3.21</v>
          </cell>
        </row>
        <row r="112">
          <cell r="A112" t="str">
            <v>O72</v>
          </cell>
          <cell r="B112" t="str">
            <v>Operador de Distribuidor de agregados</v>
          </cell>
          <cell r="C112">
            <v>304.67</v>
          </cell>
          <cell r="D112">
            <v>25.68</v>
          </cell>
          <cell r="E112">
            <v>3.21</v>
          </cell>
        </row>
        <row r="113">
          <cell r="A113" t="str">
            <v>O73</v>
          </cell>
          <cell r="B113" t="str">
            <v>Operador de Acabadora de pavimento de hormigon</v>
          </cell>
          <cell r="C113">
            <v>304.67</v>
          </cell>
          <cell r="D113">
            <v>25.68</v>
          </cell>
          <cell r="E113">
            <v>3.21</v>
          </cell>
        </row>
        <row r="114">
          <cell r="A114" t="str">
            <v>O74</v>
          </cell>
          <cell r="B114" t="str">
            <v>Operador de Acabadora de pavimento asfaltico</v>
          </cell>
          <cell r="C114">
            <v>304.67</v>
          </cell>
          <cell r="D114">
            <v>25.68</v>
          </cell>
          <cell r="E114">
            <v>3.21</v>
          </cell>
        </row>
        <row r="115">
          <cell r="A115" t="str">
            <v>O75</v>
          </cell>
          <cell r="B115" t="str">
            <v>Operador de Grada elevadora</v>
          </cell>
          <cell r="C115">
            <v>304.67</v>
          </cell>
          <cell r="D115">
            <v>25.68</v>
          </cell>
          <cell r="E115">
            <v>3.21</v>
          </cell>
        </row>
        <row r="116">
          <cell r="A116" t="str">
            <v>O76</v>
          </cell>
          <cell r="B116" t="str">
            <v>Operador de Montacargas</v>
          </cell>
          <cell r="C116">
            <v>292</v>
          </cell>
          <cell r="D116">
            <v>25.68</v>
          </cell>
          <cell r="E116">
            <v>3.21</v>
          </cell>
        </row>
        <row r="117">
          <cell r="A117" t="str">
            <v>O77</v>
          </cell>
          <cell r="B117" t="str">
            <v>Operador de roto mil</v>
          </cell>
          <cell r="C117">
            <v>292</v>
          </cell>
          <cell r="D117">
            <v>25.68</v>
          </cell>
          <cell r="E117">
            <v>3.21</v>
          </cell>
        </row>
        <row r="118">
          <cell r="A118" t="str">
            <v>O78</v>
          </cell>
          <cell r="B118" t="str">
            <v>Operador de Bomba lanzadora de concreto</v>
          </cell>
          <cell r="C118">
            <v>304.67</v>
          </cell>
          <cell r="D118">
            <v>25.68</v>
          </cell>
          <cell r="E118">
            <v>3.21</v>
          </cell>
        </row>
        <row r="119">
          <cell r="A119" t="str">
            <v>O79</v>
          </cell>
          <cell r="B119" t="str">
            <v>Operador de Tractor de ruedas (barredora, cegadora, rodillo remolcado, franjeadora)</v>
          </cell>
          <cell r="C119">
            <v>304.67</v>
          </cell>
          <cell r="D119">
            <v>25.68</v>
          </cell>
          <cell r="E119">
            <v>3.21</v>
          </cell>
        </row>
        <row r="120">
          <cell r="A120" t="str">
            <v>O80</v>
          </cell>
          <cell r="B120" t="str">
            <v>Operador de Caldero planta asfaltica</v>
          </cell>
          <cell r="C120">
            <v>304.67</v>
          </cell>
          <cell r="D120">
            <v>25.68</v>
          </cell>
          <cell r="E120">
            <v>3.21</v>
          </cell>
        </row>
        <row r="121">
          <cell r="A121" t="str">
            <v>O81</v>
          </cell>
          <cell r="B121" t="str">
            <v>Operador de Barredora auto propulsada</v>
          </cell>
          <cell r="C121">
            <v>304.67</v>
          </cell>
          <cell r="D121">
            <v>25.68</v>
          </cell>
          <cell r="E121">
            <v>3.21</v>
          </cell>
        </row>
        <row r="122">
          <cell r="A122" t="str">
            <v>O82</v>
          </cell>
          <cell r="B122" t="str">
            <v>Operador de Martillo punzon neumatico</v>
          </cell>
          <cell r="C122">
            <v>304.67</v>
          </cell>
          <cell r="D122">
            <v>25.68</v>
          </cell>
          <cell r="E122">
            <v>3.21</v>
          </cell>
        </row>
        <row r="123">
          <cell r="A123" t="str">
            <v>O83</v>
          </cell>
          <cell r="B123" t="str">
            <v>Operador de Compresor</v>
          </cell>
          <cell r="C123">
            <v>304.67</v>
          </cell>
          <cell r="D123">
            <v>25.68</v>
          </cell>
          <cell r="E123">
            <v>3.21</v>
          </cell>
        </row>
        <row r="124">
          <cell r="A124" t="str">
            <v>O84</v>
          </cell>
          <cell r="B124" t="str">
            <v>Operador de Camion de carga frontal</v>
          </cell>
          <cell r="C124">
            <v>304.67</v>
          </cell>
          <cell r="D124">
            <v>25.68</v>
          </cell>
          <cell r="E124">
            <v>3.21</v>
          </cell>
        </row>
        <row r="125">
          <cell r="A125" t="str">
            <v>O84.1</v>
          </cell>
          <cell r="B125" t="str">
            <v>Operador de canguro</v>
          </cell>
          <cell r="C125">
            <v>304.67</v>
          </cell>
          <cell r="D125">
            <v>25.68</v>
          </cell>
          <cell r="E125">
            <v>3.21</v>
          </cell>
        </row>
        <row r="126">
          <cell r="A126" t="str">
            <v>O84.2</v>
          </cell>
          <cell r="B126" t="str">
            <v>Operador de camion de volteo sin articulacion</v>
          </cell>
          <cell r="C126">
            <v>304.67</v>
          </cell>
          <cell r="D126">
            <v>25.68</v>
          </cell>
          <cell r="E126">
            <v>3.21</v>
          </cell>
        </row>
        <row r="127">
          <cell r="A127" t="str">
            <v>O84.3</v>
          </cell>
          <cell r="B127" t="str">
            <v>Operador miniexcavadora/minicargadora con sus aditamentos</v>
          </cell>
          <cell r="C127">
            <v>304.67</v>
          </cell>
          <cell r="D127">
            <v>25.68</v>
          </cell>
          <cell r="E127">
            <v>3.21</v>
          </cell>
        </row>
        <row r="128">
          <cell r="A128" t="str">
            <v>O84.4</v>
          </cell>
          <cell r="B128" t="str">
            <v>Operador termo formado</v>
          </cell>
          <cell r="C128">
            <v>304.67</v>
          </cell>
          <cell r="D128">
            <v>25.68</v>
          </cell>
          <cell r="E128">
            <v>3.21</v>
          </cell>
        </row>
        <row r="129">
          <cell r="B129" t="str">
            <v>ESTRUCTURA OCUPACIONAL C3</v>
          </cell>
        </row>
        <row r="130">
          <cell r="A130" t="str">
            <v>O84.5</v>
          </cell>
          <cell r="B130" t="str">
            <v>Operador maquina estacionaria clasificadora de material</v>
          </cell>
          <cell r="C130">
            <v>295.56</v>
          </cell>
          <cell r="D130">
            <v>24.72</v>
          </cell>
          <cell r="E130">
            <v>3.09</v>
          </cell>
        </row>
        <row r="132">
          <cell r="B132" t="str">
            <v>MECANICOS</v>
          </cell>
        </row>
        <row r="133">
          <cell r="A133" t="str">
            <v>O85</v>
          </cell>
          <cell r="B133" t="str">
            <v>Mecanico mantenimiento-reparacion equipo pesado y/o responsable de taller (Estr.Oc. C1)</v>
          </cell>
          <cell r="C133">
            <v>310.98</v>
          </cell>
          <cell r="D133">
            <v>27.07</v>
          </cell>
          <cell r="E133">
            <v>3.38</v>
          </cell>
        </row>
        <row r="134">
          <cell r="A134" t="str">
            <v>O86</v>
          </cell>
          <cell r="B134" t="str">
            <v>Tornero fresador(Estr. Oc. C1)</v>
          </cell>
          <cell r="C134">
            <v>294.39</v>
          </cell>
          <cell r="D134">
            <v>27.07</v>
          </cell>
          <cell r="E134">
            <v>3.38</v>
          </cell>
        </row>
        <row r="135">
          <cell r="A135" t="str">
            <v>O87</v>
          </cell>
          <cell r="B135" t="str">
            <v>Soldador electrico y/o acetileno(Estr. Oc. C1)</v>
          </cell>
          <cell r="C135">
            <v>294.39</v>
          </cell>
          <cell r="D135">
            <v>27.07</v>
          </cell>
          <cell r="E135">
            <v>3.38</v>
          </cell>
        </row>
        <row r="136">
          <cell r="A136" t="str">
            <v>O88</v>
          </cell>
          <cell r="B136" t="str">
            <v>Tecnico-mecanico electricista (Estr. Oc.C1)</v>
          </cell>
          <cell r="C136">
            <v>294.39</v>
          </cell>
          <cell r="D136">
            <v>27.07</v>
          </cell>
          <cell r="E136">
            <v>3.38</v>
          </cell>
        </row>
        <row r="137">
          <cell r="A137" t="str">
            <v>O88.1</v>
          </cell>
          <cell r="B137" t="str">
            <v>Mecanico equipo liviano (Estruc. Oc.C3)</v>
          </cell>
          <cell r="C137">
            <v>295.56</v>
          </cell>
          <cell r="D137">
            <v>24.72</v>
          </cell>
          <cell r="E137">
            <v>3.09</v>
          </cell>
        </row>
        <row r="139">
          <cell r="B139" t="str">
            <v>SIN TITULO</v>
          </cell>
        </row>
        <row r="140">
          <cell r="A140" t="str">
            <v>O89</v>
          </cell>
          <cell r="B140" t="str">
            <v>Engrasador o abastecedor Responsable(Estr. Oc. D2)</v>
          </cell>
          <cell r="C140">
            <v>295.08999999999997</v>
          </cell>
          <cell r="D140">
            <v>24.4</v>
          </cell>
          <cell r="E140">
            <v>3.05</v>
          </cell>
        </row>
        <row r="141">
          <cell r="A141" t="str">
            <v>O90</v>
          </cell>
          <cell r="B141" t="str">
            <v>Ayudante de mecanico (Estr. Oc. C3)</v>
          </cell>
          <cell r="C141">
            <v>292</v>
          </cell>
          <cell r="D141">
            <v>24.72</v>
          </cell>
          <cell r="E141">
            <v>3.09</v>
          </cell>
        </row>
        <row r="142">
          <cell r="A142" t="str">
            <v>O91</v>
          </cell>
          <cell r="B142" t="str">
            <v>Ayudante de maquinaria(Estr. Oc. C3)</v>
          </cell>
          <cell r="C142">
            <v>292</v>
          </cell>
          <cell r="D142">
            <v>24.72</v>
          </cell>
          <cell r="E142">
            <v>3.09</v>
          </cell>
        </row>
        <row r="143">
          <cell r="A143" t="str">
            <v>O92</v>
          </cell>
          <cell r="B143" t="str">
            <v>Vulcanizador(Estr.Oc. D2)</v>
          </cell>
          <cell r="C143">
            <v>292</v>
          </cell>
          <cell r="D143">
            <v>24.4</v>
          </cell>
          <cell r="E143">
            <v>3.05</v>
          </cell>
        </row>
        <row r="145">
          <cell r="B145" t="str">
            <v>CHOFERES PROFESIONALES</v>
          </cell>
        </row>
        <row r="146">
          <cell r="A146" t="str">
            <v>O93</v>
          </cell>
          <cell r="B146" t="str">
            <v>Chofer profesional licencia tipo C(Estr. Oc. D2)</v>
          </cell>
          <cell r="C146">
            <v>435.41</v>
          </cell>
          <cell r="D146">
            <v>34.880000000000003</v>
          </cell>
          <cell r="E146">
            <v>4.3600000000000003</v>
          </cell>
        </row>
        <row r="147">
          <cell r="A147" t="str">
            <v>O94</v>
          </cell>
          <cell r="B147" t="str">
            <v>Chofer profesional licencia tipo D(Estr. Oc. D1)</v>
          </cell>
          <cell r="C147">
            <v>429.3</v>
          </cell>
          <cell r="D147">
            <v>34.880000000000003</v>
          </cell>
          <cell r="E147">
            <v>4.3600000000000003</v>
          </cell>
        </row>
        <row r="148">
          <cell r="A148" t="str">
            <v>O95</v>
          </cell>
          <cell r="B148" t="str">
            <v>Chofer profesional licencia tipo E transporte de pasajeros clase B y C según el caso(Estr. Oc. C3)</v>
          </cell>
          <cell r="C148">
            <v>440.86</v>
          </cell>
          <cell r="D148">
            <v>34.880000000000003</v>
          </cell>
          <cell r="E148">
            <v>4.3600000000000003</v>
          </cell>
        </row>
        <row r="149">
          <cell r="A149" t="str">
            <v>O96</v>
          </cell>
          <cell r="B149" t="str">
            <v>Chofer profesional licencia tipo E camion articulado o conacoplado clase c y D(Estr. Oc. C2)</v>
          </cell>
          <cell r="C149">
            <v>451.5</v>
          </cell>
          <cell r="D149">
            <v>34.880000000000003</v>
          </cell>
          <cell r="E149">
            <v>4.3600000000000003</v>
          </cell>
        </row>
        <row r="150">
          <cell r="A150" t="str">
            <v>O97</v>
          </cell>
          <cell r="B150" t="str">
            <v>Chofer profesional licencia tipo E camion articulado y los comprendidos en clase B(Estr. Oc. C1)</v>
          </cell>
          <cell r="C150">
            <v>456.28</v>
          </cell>
          <cell r="D150">
            <v>34.880000000000003</v>
          </cell>
          <cell r="E150">
            <v>4.3600000000000003</v>
          </cell>
        </row>
        <row r="151">
          <cell r="A151" t="str">
            <v>O98</v>
          </cell>
          <cell r="B151" t="str">
            <v>Chofer profesional licencia tipo D(Estr. Oc. C1)</v>
          </cell>
          <cell r="C151">
            <v>456.28</v>
          </cell>
          <cell r="D151">
            <v>34.880000000000003</v>
          </cell>
          <cell r="E151">
            <v>4.3600000000000003</v>
          </cell>
        </row>
        <row r="152">
          <cell r="A152" t="str">
            <v>O98.1</v>
          </cell>
          <cell r="B152" t="str">
            <v>Chofer : Trailer</v>
          </cell>
          <cell r="C152">
            <v>456.28</v>
          </cell>
          <cell r="D152">
            <v>34.880000000000003</v>
          </cell>
          <cell r="E152">
            <v>4.3600000000000003</v>
          </cell>
        </row>
        <row r="153">
          <cell r="A153" t="str">
            <v>O98.2</v>
          </cell>
          <cell r="B153" t="str">
            <v>Chofer : Volquetes</v>
          </cell>
          <cell r="C153">
            <v>456.28</v>
          </cell>
          <cell r="D153">
            <v>34.880000000000003</v>
          </cell>
          <cell r="E153">
            <v>4.3600000000000003</v>
          </cell>
        </row>
        <row r="154">
          <cell r="A154" t="str">
            <v>O98.3</v>
          </cell>
          <cell r="B154" t="str">
            <v>Chofer : Tanqueros</v>
          </cell>
          <cell r="C154">
            <v>456.28</v>
          </cell>
          <cell r="D154">
            <v>34.880000000000003</v>
          </cell>
          <cell r="E154">
            <v>4.3600000000000003</v>
          </cell>
        </row>
        <row r="155">
          <cell r="A155" t="str">
            <v>O98.4</v>
          </cell>
          <cell r="B155" t="str">
            <v>Chofer : Plataformas</v>
          </cell>
          <cell r="C155">
            <v>456.28</v>
          </cell>
          <cell r="D155">
            <v>34.880000000000003</v>
          </cell>
          <cell r="E155">
            <v>4.3600000000000003</v>
          </cell>
        </row>
        <row r="156">
          <cell r="A156" t="str">
            <v>O98.5</v>
          </cell>
          <cell r="B156" t="str">
            <v>Chofer : Otros camiones</v>
          </cell>
          <cell r="C156">
            <v>456.28</v>
          </cell>
          <cell r="D156">
            <v>34.880000000000003</v>
          </cell>
          <cell r="E156">
            <v>4.3600000000000003</v>
          </cell>
        </row>
        <row r="158">
          <cell r="B158" t="str">
            <v>FABRICACION DE OTROS PRODUCTOS MINERALES NO METALICOS(PRODUCTOS DE AMIANTO-CEMENTO Y FIBROCEMENTO;</v>
          </cell>
        </row>
        <row r="159">
          <cell r="B159" t="str">
            <v>PRODUCTOS ABRASIVOS Y DE USO CALORIFICO; PRODUCTOS DE CEMENTO, YESO, HORMIGON Y PIZARRA</v>
          </cell>
        </row>
        <row r="161">
          <cell r="B161" t="str">
            <v>ESTRUCTURA OCUPACIONAL  C1 OPERADORES</v>
          </cell>
        </row>
        <row r="162">
          <cell r="A162" t="str">
            <v>O99</v>
          </cell>
          <cell r="B162" t="str">
            <v>Operador de bomba</v>
          </cell>
          <cell r="C162">
            <v>310.98</v>
          </cell>
          <cell r="D162">
            <v>27.07</v>
          </cell>
          <cell r="E162">
            <v>3.38</v>
          </cell>
        </row>
        <row r="163">
          <cell r="A163" t="str">
            <v>O100</v>
          </cell>
          <cell r="B163" t="str">
            <v>Equipo en general</v>
          </cell>
          <cell r="C163">
            <v>310.98</v>
          </cell>
          <cell r="D163">
            <v>27.07</v>
          </cell>
          <cell r="E163">
            <v>3.38</v>
          </cell>
        </row>
        <row r="164">
          <cell r="A164" t="str">
            <v>O101</v>
          </cell>
          <cell r="B164" t="str">
            <v>Equipos moviles</v>
          </cell>
          <cell r="C164">
            <v>310.98</v>
          </cell>
          <cell r="D164">
            <v>27.07</v>
          </cell>
          <cell r="E164">
            <v>3.38</v>
          </cell>
        </row>
        <row r="165">
          <cell r="A165" t="str">
            <v>O102</v>
          </cell>
          <cell r="B165" t="str">
            <v>Maquinaria</v>
          </cell>
          <cell r="C165">
            <v>310.98</v>
          </cell>
          <cell r="D165">
            <v>27.07</v>
          </cell>
          <cell r="E165">
            <v>3.38</v>
          </cell>
        </row>
        <row r="166">
          <cell r="A166" t="str">
            <v>O103</v>
          </cell>
          <cell r="B166" t="str">
            <v>Molino de amianto</v>
          </cell>
          <cell r="C166">
            <v>310.98</v>
          </cell>
          <cell r="D166">
            <v>27.07</v>
          </cell>
          <cell r="E166">
            <v>3.38</v>
          </cell>
        </row>
        <row r="167">
          <cell r="A167" t="str">
            <v>O104</v>
          </cell>
          <cell r="B167" t="str">
            <v>Planta dosificadora</v>
          </cell>
          <cell r="C167">
            <v>310.98</v>
          </cell>
          <cell r="D167">
            <v>27.07</v>
          </cell>
          <cell r="E167">
            <v>3.38</v>
          </cell>
        </row>
        <row r="168">
          <cell r="A168" t="str">
            <v>O105</v>
          </cell>
          <cell r="B168" t="str">
            <v>De productos terminados</v>
          </cell>
          <cell r="C168">
            <v>310.98</v>
          </cell>
          <cell r="D168">
            <v>27.07</v>
          </cell>
          <cell r="E168">
            <v>3.38</v>
          </cell>
        </row>
        <row r="170">
          <cell r="B170" t="str">
            <v xml:space="preserve">ESTRUCTURA OCUPACIONAL  C2 </v>
          </cell>
        </row>
        <row r="171">
          <cell r="A171" t="str">
            <v>O106</v>
          </cell>
          <cell r="B171" t="str">
            <v>Electrico de linea de amianto</v>
          </cell>
          <cell r="C171">
            <v>292</v>
          </cell>
          <cell r="D171">
            <v>25.68</v>
          </cell>
          <cell r="E171">
            <v>3.21</v>
          </cell>
        </row>
        <row r="172">
          <cell r="A172" t="str">
            <v>O107</v>
          </cell>
          <cell r="B172" t="str">
            <v>Mecanico</v>
          </cell>
          <cell r="C172">
            <v>292</v>
          </cell>
          <cell r="D172">
            <v>25.68</v>
          </cell>
          <cell r="E172">
            <v>3.21</v>
          </cell>
        </row>
        <row r="173">
          <cell r="A173" t="str">
            <v>O108</v>
          </cell>
          <cell r="B173" t="str">
            <v>De equipo</v>
          </cell>
          <cell r="C173">
            <v>292</v>
          </cell>
          <cell r="D173">
            <v>25.68</v>
          </cell>
          <cell r="E173">
            <v>3.21</v>
          </cell>
        </row>
        <row r="174">
          <cell r="A174" t="str">
            <v>O109</v>
          </cell>
          <cell r="B174" t="str">
            <v>De linea de amianto</v>
          </cell>
          <cell r="C174">
            <v>292</v>
          </cell>
          <cell r="D174">
            <v>25.68</v>
          </cell>
          <cell r="E174">
            <v>3.21</v>
          </cell>
        </row>
        <row r="175">
          <cell r="A175" t="str">
            <v>O110</v>
          </cell>
          <cell r="B175" t="str">
            <v>De mantenimiento</v>
          </cell>
          <cell r="C175">
            <v>292</v>
          </cell>
          <cell r="D175">
            <v>25.68</v>
          </cell>
          <cell r="E175">
            <v>3.21</v>
          </cell>
        </row>
        <row r="177">
          <cell r="B177" t="str">
            <v xml:space="preserve">OPERADORES TANQUE MOLDEADOS, POSTES DE ALUMBRADO ELECTRICO, </v>
          </cell>
        </row>
        <row r="179">
          <cell r="B179" t="str">
            <v>ACABADOS DE PIEZAS AFIES</v>
          </cell>
        </row>
        <row r="180">
          <cell r="A180" t="str">
            <v>O111</v>
          </cell>
          <cell r="B180" t="str">
            <v>Operador de bomba impulsadora de hormigon</v>
          </cell>
          <cell r="C180">
            <v>304.67</v>
          </cell>
          <cell r="D180">
            <v>25.68</v>
          </cell>
          <cell r="E180">
            <v>3.21</v>
          </cell>
        </row>
        <row r="181">
          <cell r="A181" t="str">
            <v>O112</v>
          </cell>
          <cell r="B181" t="str">
            <v>Equipos moviles de planta</v>
          </cell>
          <cell r="C181">
            <v>304.67</v>
          </cell>
          <cell r="D181">
            <v>25.68</v>
          </cell>
          <cell r="E181">
            <v>3.21</v>
          </cell>
        </row>
        <row r="182">
          <cell r="A182" t="str">
            <v>O113</v>
          </cell>
          <cell r="B182" t="str">
            <v>Molino de amianto</v>
          </cell>
          <cell r="C182">
            <v>304.67</v>
          </cell>
          <cell r="D182">
            <v>25.68</v>
          </cell>
          <cell r="E182">
            <v>3.21</v>
          </cell>
        </row>
        <row r="183">
          <cell r="A183" t="str">
            <v>O114</v>
          </cell>
          <cell r="B183" t="str">
            <v>Planta dosificadora de hormigon</v>
          </cell>
          <cell r="C183">
            <v>304.67</v>
          </cell>
          <cell r="D183">
            <v>25.68</v>
          </cell>
          <cell r="E183">
            <v>3.21</v>
          </cell>
        </row>
        <row r="184">
          <cell r="A184" t="str">
            <v>O115</v>
          </cell>
          <cell r="B184" t="str">
            <v>Productos terminados</v>
          </cell>
          <cell r="C184">
            <v>304.67</v>
          </cell>
          <cell r="D184">
            <v>25.68</v>
          </cell>
          <cell r="E184">
            <v>3.21</v>
          </cell>
        </row>
        <row r="186">
          <cell r="B186" t="str">
            <v>ESTRUCTURA OCUPACIONAL  C3</v>
          </cell>
        </row>
        <row r="187">
          <cell r="A187" t="str">
            <v>O116</v>
          </cell>
          <cell r="B187" t="str">
            <v>Bodeguero en general</v>
          </cell>
          <cell r="C187">
            <v>292</v>
          </cell>
          <cell r="D187">
            <v>23.6</v>
          </cell>
          <cell r="E187">
            <v>2.95</v>
          </cell>
        </row>
        <row r="188">
          <cell r="A188" t="str">
            <v>O117</v>
          </cell>
          <cell r="B188" t="str">
            <v>Auxiliar de equipos en general</v>
          </cell>
          <cell r="C188">
            <v>292</v>
          </cell>
          <cell r="D188">
            <v>23.6</v>
          </cell>
          <cell r="E188">
            <v>2.95</v>
          </cell>
        </row>
        <row r="189">
          <cell r="A189" t="str">
            <v>O118</v>
          </cell>
          <cell r="B189" t="str">
            <v>Expediciones</v>
          </cell>
          <cell r="C189">
            <v>292</v>
          </cell>
          <cell r="D189">
            <v>23.6</v>
          </cell>
          <cell r="E189">
            <v>2.95</v>
          </cell>
        </row>
        <row r="190">
          <cell r="A190" t="str">
            <v>O119</v>
          </cell>
          <cell r="B190" t="str">
            <v>Lineas de aminato</v>
          </cell>
          <cell r="C190">
            <v>292</v>
          </cell>
          <cell r="D190">
            <v>23.6</v>
          </cell>
          <cell r="E190">
            <v>2.95</v>
          </cell>
        </row>
        <row r="191">
          <cell r="A191" t="str">
            <v>O120</v>
          </cell>
          <cell r="B191" t="str">
            <v>Mecanica</v>
          </cell>
          <cell r="C191">
            <v>292</v>
          </cell>
          <cell r="D191">
            <v>23.6</v>
          </cell>
          <cell r="E191">
            <v>2.95</v>
          </cell>
        </row>
        <row r="192">
          <cell r="A192" t="str">
            <v>O121</v>
          </cell>
          <cell r="B192" t="str">
            <v>Moldeo y desmoldeo</v>
          </cell>
          <cell r="C192">
            <v>292</v>
          </cell>
          <cell r="D192">
            <v>23.6</v>
          </cell>
          <cell r="E192">
            <v>2.95</v>
          </cell>
        </row>
        <row r="193">
          <cell r="A193" t="str">
            <v>O121.1</v>
          </cell>
          <cell r="B193" t="str">
            <v>Placas de moldeo</v>
          </cell>
          <cell r="C193">
            <v>292</v>
          </cell>
          <cell r="D193">
            <v>23.6</v>
          </cell>
          <cell r="E193">
            <v>2.95</v>
          </cell>
        </row>
        <row r="194">
          <cell r="A194" t="str">
            <v>O122</v>
          </cell>
          <cell r="B194" t="str">
            <v>Laboratorio</v>
          </cell>
          <cell r="C194">
            <v>292</v>
          </cell>
          <cell r="D194">
            <v>23.6</v>
          </cell>
          <cell r="E194">
            <v>2.95</v>
          </cell>
        </row>
        <row r="195">
          <cell r="A195" t="str">
            <v>O123</v>
          </cell>
          <cell r="B195" t="str">
            <v>Planta</v>
          </cell>
          <cell r="C195">
            <v>292</v>
          </cell>
          <cell r="D195">
            <v>23.6</v>
          </cell>
          <cell r="E195">
            <v>2.95</v>
          </cell>
        </row>
        <row r="197">
          <cell r="B197" t="str">
            <v>ESTRUCTURA OCUPACIONAL  D2</v>
          </cell>
        </row>
        <row r="198">
          <cell r="A198" t="str">
            <v>O124</v>
          </cell>
          <cell r="B198" t="str">
            <v>Preparador de mezcla de materias primas</v>
          </cell>
          <cell r="C198">
            <v>295.08999999999997</v>
          </cell>
          <cell r="D198">
            <v>24.4</v>
          </cell>
          <cell r="E198">
            <v>3.05</v>
          </cell>
        </row>
        <row r="199">
          <cell r="A199" t="str">
            <v>O125</v>
          </cell>
          <cell r="B199" t="str">
            <v>Soldador</v>
          </cell>
          <cell r="C199">
            <v>292</v>
          </cell>
          <cell r="D199">
            <v>24.4</v>
          </cell>
          <cell r="E199">
            <v>3.05</v>
          </cell>
        </row>
        <row r="200">
          <cell r="A200" t="str">
            <v>O126</v>
          </cell>
          <cell r="B200" t="str">
            <v>Tubero</v>
          </cell>
          <cell r="C200">
            <v>295.08999999999997</v>
          </cell>
          <cell r="D200">
            <v>24.4</v>
          </cell>
          <cell r="E200">
            <v>3.05</v>
          </cell>
        </row>
        <row r="202">
          <cell r="B202" t="str">
            <v>ESTRUCTURA OCUPACIONAL  E2</v>
          </cell>
        </row>
        <row r="203">
          <cell r="A203" t="str">
            <v>O127</v>
          </cell>
          <cell r="B203" t="str">
            <v>Auxiliar de equipos en general</v>
          </cell>
          <cell r="C203">
            <v>292</v>
          </cell>
          <cell r="D203">
            <v>24.08</v>
          </cell>
          <cell r="E203">
            <v>3.01</v>
          </cell>
        </row>
        <row r="204">
          <cell r="A204" t="str">
            <v>O128</v>
          </cell>
          <cell r="B204" t="str">
            <v>Expediciones</v>
          </cell>
          <cell r="C204">
            <v>292</v>
          </cell>
          <cell r="D204">
            <v>24.08</v>
          </cell>
          <cell r="E204">
            <v>3.01</v>
          </cell>
        </row>
        <row r="205">
          <cell r="A205" t="str">
            <v>O129</v>
          </cell>
          <cell r="B205" t="str">
            <v>Lineas de amianto</v>
          </cell>
          <cell r="C205">
            <v>292</v>
          </cell>
          <cell r="D205">
            <v>24.08</v>
          </cell>
          <cell r="E205">
            <v>3.01</v>
          </cell>
        </row>
        <row r="206">
          <cell r="A206" t="str">
            <v>O130</v>
          </cell>
          <cell r="B206" t="str">
            <v>Mecanica</v>
          </cell>
          <cell r="C206">
            <v>292</v>
          </cell>
          <cell r="D206">
            <v>24.08</v>
          </cell>
          <cell r="E206">
            <v>3.01</v>
          </cell>
        </row>
        <row r="207">
          <cell r="A207" t="str">
            <v>O131</v>
          </cell>
          <cell r="B207" t="str">
            <v>Moldeo y desmoldeo</v>
          </cell>
          <cell r="C207">
            <v>292</v>
          </cell>
          <cell r="D207">
            <v>24.08</v>
          </cell>
          <cell r="E207">
            <v>3.01</v>
          </cell>
        </row>
        <row r="208">
          <cell r="A208" t="str">
            <v>O132</v>
          </cell>
          <cell r="B208" t="str">
            <v>Placas de moldeo</v>
          </cell>
          <cell r="C208">
            <v>292</v>
          </cell>
          <cell r="D208">
            <v>24.08</v>
          </cell>
          <cell r="E208">
            <v>3.01</v>
          </cell>
        </row>
        <row r="209">
          <cell r="A209" t="str">
            <v>O133</v>
          </cell>
          <cell r="B209" t="str">
            <v>Laboratorio</v>
          </cell>
          <cell r="C209">
            <v>292</v>
          </cell>
          <cell r="D209">
            <v>24.08</v>
          </cell>
          <cell r="E209">
            <v>3.01</v>
          </cell>
        </row>
        <row r="210">
          <cell r="A210" t="str">
            <v>O134</v>
          </cell>
          <cell r="B210" t="str">
            <v>Planta</v>
          </cell>
          <cell r="C210">
            <v>292</v>
          </cell>
          <cell r="D210">
            <v>24.08</v>
          </cell>
          <cell r="E210">
            <v>3.01</v>
          </cell>
        </row>
        <row r="211">
          <cell r="A211" t="str">
            <v>O135</v>
          </cell>
          <cell r="B211" t="str">
            <v>Resanador en general</v>
          </cell>
          <cell r="C211">
            <v>292</v>
          </cell>
          <cell r="D211">
            <v>24.08</v>
          </cell>
          <cell r="E211">
            <v>3.01</v>
          </cell>
        </row>
        <row r="212">
          <cell r="A212" t="str">
            <v>O136</v>
          </cell>
          <cell r="B212" t="str">
            <v>Tinero de pasta de amianto</v>
          </cell>
          <cell r="C212">
            <v>292</v>
          </cell>
          <cell r="D212">
            <v>24.08</v>
          </cell>
          <cell r="E212">
            <v>3.01</v>
          </cell>
        </row>
        <row r="213">
          <cell r="A213" t="str">
            <v>O137</v>
          </cell>
          <cell r="B213" t="str">
            <v>Trabajador de limpieza</v>
          </cell>
          <cell r="C213">
            <v>292</v>
          </cell>
          <cell r="D213">
            <v>24.08</v>
          </cell>
          <cell r="E213">
            <v>3.01</v>
          </cell>
        </row>
        <row r="214">
          <cell r="A214" t="str">
            <v>O138</v>
          </cell>
          <cell r="B214" t="str">
            <v>Vulcanizador</v>
          </cell>
          <cell r="C214">
            <v>292</v>
          </cell>
          <cell r="D214">
            <v>24.08</v>
          </cell>
          <cell r="E214">
            <v>3.01</v>
          </cell>
        </row>
        <row r="216">
          <cell r="B216" t="str">
            <v>FABRICACION DE PRODUCTOS DE MARMOL,GRANITO Y PIEDRA PARA LA CONSTRUCCION</v>
          </cell>
        </row>
        <row r="217">
          <cell r="B217" t="str">
            <v>ESTRUCTURA OCUPACIONAL  C2</v>
          </cell>
        </row>
        <row r="218">
          <cell r="A218" t="str">
            <v>O139</v>
          </cell>
          <cell r="B218" t="str">
            <v>Operadores de maquina</v>
          </cell>
          <cell r="C218">
            <v>292</v>
          </cell>
          <cell r="D218">
            <v>25.68</v>
          </cell>
          <cell r="E218">
            <v>3.21</v>
          </cell>
        </row>
        <row r="220">
          <cell r="B220" t="str">
            <v>ESTRUCTURA OCUPACIONAL  E2</v>
          </cell>
        </row>
        <row r="221">
          <cell r="A221" t="str">
            <v>O140</v>
          </cell>
          <cell r="B221" t="str">
            <v>Ayudante en general</v>
          </cell>
          <cell r="C221">
            <v>292</v>
          </cell>
          <cell r="D221">
            <v>24.08</v>
          </cell>
          <cell r="E221">
            <v>3.01</v>
          </cell>
        </row>
        <row r="222">
          <cell r="A222" t="str">
            <v>O141</v>
          </cell>
          <cell r="B222" t="str">
            <v>Obrero en general</v>
          </cell>
          <cell r="C222">
            <v>292</v>
          </cell>
          <cell r="D222">
            <v>24.08</v>
          </cell>
          <cell r="E222">
            <v>3.01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7BA7-22C6-48F0-833E-ED7937B20F46}">
  <dimension ref="A1:R12588"/>
  <sheetViews>
    <sheetView tabSelected="1" view="pageBreakPreview" zoomScale="85" zoomScaleNormal="100" zoomScaleSheetLayoutView="85" workbookViewId="0">
      <selection activeCell="G17" sqref="G17"/>
    </sheetView>
  </sheetViews>
  <sheetFormatPr baseColWidth="10" defaultColWidth="11.44140625" defaultRowHeight="13.8" x14ac:dyDescent="0.3"/>
  <cols>
    <col min="1" max="1" width="8.33203125" style="74" customWidth="1"/>
    <col min="2" max="2" width="6.33203125" style="74" customWidth="1"/>
    <col min="3" max="3" width="54.109375" style="75" customWidth="1"/>
    <col min="4" max="4" width="9.88671875" style="75" customWidth="1"/>
    <col min="5" max="5" width="9.44140625" style="75" customWidth="1"/>
    <col min="6" max="6" width="10.44140625" style="75" customWidth="1"/>
    <col min="7" max="7" width="13.33203125" style="75" customWidth="1"/>
    <col min="8" max="8" width="16" style="75" bestFit="1" customWidth="1"/>
    <col min="9" max="9" width="2.5546875" style="75" customWidth="1"/>
    <col min="10" max="10" width="18.6640625" style="78" customWidth="1"/>
    <col min="11" max="11" width="16.109375" style="79" customWidth="1"/>
    <col min="12" max="12" width="9.88671875" style="78" customWidth="1"/>
    <col min="13" max="13" width="14.6640625" style="79" customWidth="1"/>
    <col min="14" max="14" width="11" style="79" customWidth="1"/>
    <col min="15" max="17" width="11.44140625" style="75" customWidth="1"/>
    <col min="18" max="18" width="11.44140625" style="75"/>
    <col min="19" max="21" width="11.44140625" style="75" customWidth="1"/>
    <col min="22" max="22" width="11.33203125" style="75" customWidth="1"/>
    <col min="23" max="23" width="7" style="75" customWidth="1"/>
    <col min="24" max="16384" width="11.44140625" style="75"/>
  </cols>
  <sheetData>
    <row r="1" spans="1:18" x14ac:dyDescent="0.3">
      <c r="A1" s="73"/>
      <c r="P1" s="76" t="s">
        <v>53</v>
      </c>
      <c r="Q1" s="77">
        <v>0.15</v>
      </c>
    </row>
    <row r="2" spans="1:18" x14ac:dyDescent="0.3">
      <c r="A2" s="73"/>
      <c r="P2" s="76" t="s">
        <v>54</v>
      </c>
      <c r="Q2" s="77">
        <v>0</v>
      </c>
    </row>
    <row r="3" spans="1:18" ht="13.5" customHeight="1" x14ac:dyDescent="0.3">
      <c r="J3" s="80"/>
      <c r="K3" s="80"/>
      <c r="L3" s="80"/>
      <c r="M3" s="80"/>
      <c r="N3" s="80"/>
    </row>
    <row r="4" spans="1:18" ht="13.5" customHeight="1" x14ac:dyDescent="0.3">
      <c r="A4" s="73"/>
      <c r="D4" s="81"/>
      <c r="H4" s="82"/>
    </row>
    <row r="5" spans="1:18" x14ac:dyDescent="0.3">
      <c r="A5" s="83"/>
      <c r="B5" s="84"/>
      <c r="G5" s="76"/>
      <c r="H5" s="84"/>
      <c r="J5" s="85"/>
      <c r="K5" s="85"/>
      <c r="L5" s="85"/>
      <c r="M5" s="85"/>
      <c r="N5" s="85"/>
    </row>
    <row r="6" spans="1:18" ht="14.1" customHeight="1" x14ac:dyDescent="0.3">
      <c r="A6" s="86"/>
      <c r="B6" s="84"/>
      <c r="C6" s="87"/>
      <c r="D6" s="87"/>
      <c r="E6" s="87"/>
      <c r="F6" s="87"/>
      <c r="G6" s="87"/>
      <c r="H6" s="87"/>
      <c r="K6" s="78"/>
      <c r="M6" s="78"/>
    </row>
    <row r="7" spans="1:18" x14ac:dyDescent="0.3">
      <c r="A7" s="86"/>
      <c r="B7" s="84"/>
      <c r="C7" s="73"/>
      <c r="D7" s="73"/>
      <c r="E7" s="73"/>
      <c r="F7" s="73"/>
      <c r="G7" s="73"/>
      <c r="H7" s="73"/>
      <c r="K7" s="78"/>
      <c r="M7" s="78"/>
    </row>
    <row r="8" spans="1:18" x14ac:dyDescent="0.3">
      <c r="A8" s="86"/>
      <c r="B8" s="84"/>
      <c r="G8" s="88"/>
      <c r="H8" s="84"/>
      <c r="K8" s="78"/>
      <c r="M8" s="78"/>
    </row>
    <row r="9" spans="1:18" x14ac:dyDescent="0.3">
      <c r="A9" s="86"/>
      <c r="B9" s="84"/>
      <c r="C9" s="89"/>
      <c r="D9" s="90"/>
      <c r="E9" s="90"/>
      <c r="F9" s="90"/>
      <c r="G9" s="90"/>
      <c r="H9" s="91"/>
      <c r="K9" s="78"/>
      <c r="M9" s="78"/>
    </row>
    <row r="10" spans="1:18" x14ac:dyDescent="0.3">
      <c r="A10" s="86"/>
      <c r="B10" s="84"/>
      <c r="C10" s="89"/>
      <c r="H10" s="84"/>
      <c r="K10" s="78"/>
      <c r="M10" s="78"/>
    </row>
    <row r="11" spans="1:18" ht="12" customHeight="1" thickBot="1" x14ac:dyDescent="0.35">
      <c r="A11" s="86"/>
      <c r="B11" s="84"/>
      <c r="C11" s="89"/>
      <c r="H11" s="84"/>
      <c r="K11" s="78"/>
      <c r="M11" s="78"/>
    </row>
    <row r="12" spans="1:18" ht="20.100000000000001" customHeight="1" thickBot="1" x14ac:dyDescent="0.35">
      <c r="A12" s="86"/>
      <c r="B12" s="84"/>
      <c r="C12" s="142" t="s">
        <v>55</v>
      </c>
      <c r="D12" s="143"/>
      <c r="E12" s="143"/>
      <c r="F12" s="143"/>
      <c r="G12" s="143"/>
      <c r="H12" s="144"/>
    </row>
    <row r="13" spans="1:18" ht="20.100000000000001" customHeight="1" x14ac:dyDescent="0.3">
      <c r="A13" s="86"/>
      <c r="B13" s="84"/>
      <c r="C13" s="92"/>
      <c r="H13" s="93" t="s">
        <v>56</v>
      </c>
      <c r="I13" s="84"/>
      <c r="J13" s="97" t="s">
        <v>26</v>
      </c>
      <c r="K13" s="98"/>
      <c r="L13" s="98"/>
      <c r="M13" s="98"/>
      <c r="N13" s="99"/>
    </row>
    <row r="14" spans="1:18" ht="16.5" customHeight="1" thickBot="1" x14ac:dyDescent="0.35">
      <c r="A14" s="169"/>
      <c r="B14" s="84"/>
      <c r="C14" s="73" t="s">
        <v>57</v>
      </c>
      <c r="D14" s="84">
        <v>1</v>
      </c>
      <c r="G14" s="74" t="s">
        <v>4</v>
      </c>
      <c r="H14" s="75" t="str">
        <f>+VLOOKUP(D14,PRESUP!$A$6:$N$183,3,FALSE)</f>
        <v>u</v>
      </c>
      <c r="I14" s="84"/>
      <c r="J14" s="100"/>
      <c r="K14" s="101"/>
      <c r="L14" s="101"/>
      <c r="M14" s="101"/>
      <c r="N14" s="102"/>
    </row>
    <row r="15" spans="1:18" ht="32.25" customHeight="1" x14ac:dyDescent="0.3">
      <c r="A15" s="86"/>
      <c r="B15" s="84"/>
      <c r="C15" s="22" t="str">
        <f>+VLOOKUP(D14,PRESUP!$A$6:$N$183,14,FALSE)</f>
        <v>DETALLE: LETRERO DE OBRA 4.5X3M (inc. Estructura metalica, lona con impresión color)</v>
      </c>
      <c r="J15" s="103"/>
      <c r="K15" s="104"/>
      <c r="L15" s="104"/>
      <c r="M15" s="104"/>
      <c r="N15" s="105"/>
      <c r="O15" s="84" t="s">
        <v>71</v>
      </c>
      <c r="P15" s="84" t="s">
        <v>73</v>
      </c>
      <c r="Q15" s="84" t="s">
        <v>72</v>
      </c>
    </row>
    <row r="16" spans="1:18" s="73" customFormat="1" ht="15" customHeight="1" thickBot="1" x14ac:dyDescent="0.35">
      <c r="A16" s="86"/>
      <c r="B16" s="84"/>
      <c r="C16" s="73" t="s">
        <v>5</v>
      </c>
      <c r="D16" s="94"/>
      <c r="E16" s="94"/>
      <c r="F16" s="94"/>
      <c r="G16" s="196" t="s">
        <v>58</v>
      </c>
      <c r="H16" s="197">
        <v>12</v>
      </c>
      <c r="J16" s="162"/>
      <c r="K16" s="163"/>
      <c r="L16" s="163"/>
      <c r="M16" s="163"/>
      <c r="N16" s="164"/>
      <c r="O16" s="166">
        <f>+H90</f>
        <v>1134.01</v>
      </c>
      <c r="P16" s="168">
        <f>+H86</f>
        <v>986.09493159999988</v>
      </c>
      <c r="Q16" s="167">
        <f>+N90</f>
        <v>0.1908</v>
      </c>
      <c r="R16" s="73">
        <f>+D14</f>
        <v>1</v>
      </c>
    </row>
    <row r="17" spans="1:18" s="94" customFormat="1" ht="30" customHeight="1" thickBot="1" x14ac:dyDescent="0.35">
      <c r="A17" s="86"/>
      <c r="B17" s="84"/>
      <c r="C17" s="122" t="s">
        <v>48</v>
      </c>
      <c r="D17" s="123" t="s">
        <v>0</v>
      </c>
      <c r="E17" s="123" t="s">
        <v>6</v>
      </c>
      <c r="F17" s="123" t="s">
        <v>7</v>
      </c>
      <c r="G17" s="123" t="s">
        <v>8</v>
      </c>
      <c r="H17" s="124" t="s">
        <v>9</v>
      </c>
      <c r="J17" s="106" t="s">
        <v>59</v>
      </c>
      <c r="K17" s="107" t="s">
        <v>60</v>
      </c>
      <c r="L17" s="107" t="s">
        <v>61</v>
      </c>
      <c r="M17" s="107" t="s">
        <v>62</v>
      </c>
      <c r="N17" s="108" t="s">
        <v>63</v>
      </c>
    </row>
    <row r="18" spans="1:18" ht="15" customHeight="1" x14ac:dyDescent="0.3">
      <c r="A18" s="86"/>
      <c r="B18" s="84"/>
      <c r="C18" s="125" t="s">
        <v>78</v>
      </c>
      <c r="D18" s="145" t="s">
        <v>20</v>
      </c>
      <c r="E18" s="148"/>
      <c r="F18" s="148" t="s">
        <v>64</v>
      </c>
      <c r="G18" s="153" t="s">
        <v>20</v>
      </c>
      <c r="H18" s="126">
        <f>+H47*0.05</f>
        <v>13.062000000000001</v>
      </c>
      <c r="J18" s="171">
        <f>+IF(H18="","",H18/H86)</f>
        <v>1.3246189166398107E-2</v>
      </c>
      <c r="K18" s="210">
        <v>4292100117</v>
      </c>
      <c r="L18" s="210" t="s">
        <v>77</v>
      </c>
      <c r="M18" s="156">
        <v>0</v>
      </c>
      <c r="N18" s="173">
        <f t="shared" ref="N18:N30" si="0">+IF(H18="","",J18*M18)</f>
        <v>0</v>
      </c>
    </row>
    <row r="19" spans="1:18" ht="15" customHeight="1" x14ac:dyDescent="0.25">
      <c r="A19" s="86"/>
      <c r="B19" s="84"/>
      <c r="C19" s="209" t="s">
        <v>308</v>
      </c>
      <c r="D19" s="209">
        <v>1</v>
      </c>
      <c r="E19" s="209">
        <v>2.2000000000000002</v>
      </c>
      <c r="F19" s="184">
        <f>+IF(E19="","",D19*E19)</f>
        <v>2.2000000000000002</v>
      </c>
      <c r="G19" s="185">
        <f>+IF(F19="","",H16)</f>
        <v>12</v>
      </c>
      <c r="H19" s="186">
        <f>+IF(G19="","",F19*G19)</f>
        <v>26.400000000000002</v>
      </c>
      <c r="J19" s="195">
        <f>+IF(H19="","",H19/H86)</f>
        <v>2.6772270249036136E-2</v>
      </c>
      <c r="K19" s="211">
        <v>4292100117</v>
      </c>
      <c r="L19" s="212" t="s">
        <v>77</v>
      </c>
      <c r="M19" s="193">
        <f>IF(L19="NP", 0, (IF(L19="EP", 1, (IF(L19="ND", 0.4, "")))))</f>
        <v>0</v>
      </c>
      <c r="N19" s="194">
        <f t="shared" si="0"/>
        <v>0</v>
      </c>
      <c r="R19" s="75" t="e">
        <f>+#REF!+1</f>
        <v>#REF!</v>
      </c>
    </row>
    <row r="20" spans="1:18" ht="15" customHeight="1" x14ac:dyDescent="0.25">
      <c r="A20" s="86"/>
      <c r="B20" s="84"/>
      <c r="C20" s="209"/>
      <c r="D20" s="209"/>
      <c r="E20" s="209"/>
      <c r="F20" s="184"/>
      <c r="G20" s="185"/>
      <c r="H20" s="186"/>
      <c r="J20" s="195"/>
      <c r="K20" s="211"/>
      <c r="L20" s="212"/>
      <c r="M20" s="193"/>
      <c r="N20" s="194" t="str">
        <f t="shared" si="0"/>
        <v/>
      </c>
      <c r="R20" s="75" t="e">
        <f t="shared" ref="R20" si="1">+#REF!+1</f>
        <v>#REF!</v>
      </c>
    </row>
    <row r="21" spans="1:18" ht="15" customHeight="1" x14ac:dyDescent="0.25">
      <c r="A21" s="86"/>
      <c r="B21" s="84"/>
      <c r="C21" s="209"/>
      <c r="D21" s="209"/>
      <c r="E21" s="209"/>
      <c r="F21" s="184"/>
      <c r="G21" s="185"/>
      <c r="H21" s="186"/>
      <c r="J21" s="195"/>
      <c r="K21" s="211"/>
      <c r="L21" s="212"/>
      <c r="M21" s="193"/>
      <c r="N21" s="194" t="str">
        <f t="shared" si="0"/>
        <v/>
      </c>
      <c r="R21" s="75" t="e">
        <f t="shared" ref="R21" si="2">+#REF!+1</f>
        <v>#REF!</v>
      </c>
    </row>
    <row r="22" spans="1:18" ht="15" customHeight="1" x14ac:dyDescent="0.25">
      <c r="A22" s="86"/>
      <c r="B22" s="84"/>
      <c r="C22" s="209"/>
      <c r="D22" s="209"/>
      <c r="E22" s="209"/>
      <c r="F22" s="184"/>
      <c r="G22" s="185"/>
      <c r="H22" s="186"/>
      <c r="J22" s="195"/>
      <c r="K22" s="211"/>
      <c r="L22" s="212"/>
      <c r="M22" s="193"/>
      <c r="N22" s="194" t="str">
        <f t="shared" si="0"/>
        <v/>
      </c>
      <c r="R22" s="75" t="e">
        <f t="shared" ref="R22" si="3">+#REF!+1</f>
        <v>#REF!</v>
      </c>
    </row>
    <row r="23" spans="1:18" ht="15" customHeight="1" x14ac:dyDescent="0.3">
      <c r="A23" s="86"/>
      <c r="B23" s="84"/>
      <c r="C23" s="125"/>
      <c r="D23" s="146"/>
      <c r="E23" s="149"/>
      <c r="F23" s="184"/>
      <c r="G23" s="185"/>
      <c r="H23" s="186"/>
      <c r="J23" s="195"/>
      <c r="K23" s="172"/>
      <c r="L23" s="170"/>
      <c r="M23" s="193"/>
      <c r="N23" s="194" t="str">
        <f t="shared" si="0"/>
        <v/>
      </c>
      <c r="R23" s="75" t="e">
        <f t="shared" ref="R23" si="4">+#REF!+1</f>
        <v>#REF!</v>
      </c>
    </row>
    <row r="24" spans="1:18" ht="15" customHeight="1" x14ac:dyDescent="0.3">
      <c r="A24" s="86"/>
      <c r="B24" s="84"/>
      <c r="C24" s="125"/>
      <c r="D24" s="146"/>
      <c r="E24" s="149"/>
      <c r="F24" s="184"/>
      <c r="G24" s="185"/>
      <c r="H24" s="186"/>
      <c r="J24" s="195"/>
      <c r="K24" s="172"/>
      <c r="L24" s="170"/>
      <c r="M24" s="193"/>
      <c r="N24" s="194" t="str">
        <f t="shared" si="0"/>
        <v/>
      </c>
      <c r="R24" s="75" t="e">
        <f t="shared" ref="R24" si="5">+#REF!+1</f>
        <v>#REF!</v>
      </c>
    </row>
    <row r="25" spans="1:18" ht="15" customHeight="1" x14ac:dyDescent="0.3">
      <c r="A25" s="86"/>
      <c r="B25" s="84"/>
      <c r="C25" s="125"/>
      <c r="D25" s="146"/>
      <c r="E25" s="149"/>
      <c r="F25" s="184" t="str">
        <f t="shared" ref="F25:F30" si="6">+IF(E25="","",D25*E25)</f>
        <v/>
      </c>
      <c r="G25" s="185" t="str">
        <f>+IF(F25="","",H16)</f>
        <v/>
      </c>
      <c r="H25" s="186" t="str">
        <f t="shared" ref="H25:H30" si="7">+IF(G25="","",F25*G25)</f>
        <v/>
      </c>
      <c r="J25" s="195" t="str">
        <f>+IF(H25="","",H25/H86)</f>
        <v/>
      </c>
      <c r="K25" s="172"/>
      <c r="L25" s="170"/>
      <c r="M25" s="193" t="str">
        <f t="shared" ref="M25:M30" si="8">IF(L25="NP", 0, (IF(L25="EP", 1, (IF(L25="ND", 0.4, "")))))</f>
        <v/>
      </c>
      <c r="N25" s="194" t="str">
        <f t="shared" si="0"/>
        <v/>
      </c>
      <c r="R25" s="75" t="e">
        <f t="shared" ref="R25" si="9">+#REF!+1</f>
        <v>#REF!</v>
      </c>
    </row>
    <row r="26" spans="1:18" ht="15" customHeight="1" x14ac:dyDescent="0.3">
      <c r="A26" s="86"/>
      <c r="B26" s="84"/>
      <c r="C26" s="125"/>
      <c r="D26" s="146"/>
      <c r="E26" s="149"/>
      <c r="F26" s="184" t="str">
        <f t="shared" si="6"/>
        <v/>
      </c>
      <c r="G26" s="185" t="str">
        <f>+IF(F26="","",H16)</f>
        <v/>
      </c>
      <c r="H26" s="186" t="str">
        <f t="shared" si="7"/>
        <v/>
      </c>
      <c r="J26" s="195" t="str">
        <f>+IF(H26="","",H26/H86)</f>
        <v/>
      </c>
      <c r="K26" s="172"/>
      <c r="L26" s="170"/>
      <c r="M26" s="193" t="str">
        <f t="shared" si="8"/>
        <v/>
      </c>
      <c r="N26" s="194" t="str">
        <f t="shared" si="0"/>
        <v/>
      </c>
      <c r="R26" s="75" t="e">
        <f t="shared" ref="R26" si="10">+#REF!+1</f>
        <v>#REF!</v>
      </c>
    </row>
    <row r="27" spans="1:18" ht="15" customHeight="1" x14ac:dyDescent="0.3">
      <c r="A27" s="86"/>
      <c r="B27" s="84"/>
      <c r="C27" s="125"/>
      <c r="D27" s="146"/>
      <c r="E27" s="149"/>
      <c r="F27" s="184" t="str">
        <f t="shared" si="6"/>
        <v/>
      </c>
      <c r="G27" s="185" t="str">
        <f>+IF(F27="","",H16)</f>
        <v/>
      </c>
      <c r="H27" s="186" t="str">
        <f t="shared" si="7"/>
        <v/>
      </c>
      <c r="J27" s="195" t="str">
        <f>+IF(H27="","",H27/H86)</f>
        <v/>
      </c>
      <c r="K27" s="172"/>
      <c r="L27" s="170"/>
      <c r="M27" s="193" t="str">
        <f t="shared" si="8"/>
        <v/>
      </c>
      <c r="N27" s="194" t="str">
        <f t="shared" si="0"/>
        <v/>
      </c>
      <c r="R27" s="75" t="e">
        <f t="shared" ref="R27" si="11">+#REF!+1</f>
        <v>#REF!</v>
      </c>
    </row>
    <row r="28" spans="1:18" ht="15" customHeight="1" x14ac:dyDescent="0.3">
      <c r="A28" s="86"/>
      <c r="B28" s="84"/>
      <c r="C28" s="125"/>
      <c r="D28" s="146"/>
      <c r="E28" s="149"/>
      <c r="F28" s="184" t="str">
        <f t="shared" si="6"/>
        <v/>
      </c>
      <c r="G28" s="185" t="str">
        <f>+IF(F28="","",H16)</f>
        <v/>
      </c>
      <c r="H28" s="186" t="str">
        <f t="shared" si="7"/>
        <v/>
      </c>
      <c r="J28" s="195" t="str">
        <f>+IF(H28="","",H28/H86)</f>
        <v/>
      </c>
      <c r="K28" s="172"/>
      <c r="L28" s="170"/>
      <c r="M28" s="193" t="str">
        <f t="shared" si="8"/>
        <v/>
      </c>
      <c r="N28" s="194" t="str">
        <f t="shared" si="0"/>
        <v/>
      </c>
      <c r="R28" s="75" t="e">
        <f t="shared" ref="R28" si="12">+#REF!+1</f>
        <v>#REF!</v>
      </c>
    </row>
    <row r="29" spans="1:18" ht="15" customHeight="1" x14ac:dyDescent="0.3">
      <c r="A29" s="86"/>
      <c r="B29" s="84"/>
      <c r="C29" s="125"/>
      <c r="D29" s="146"/>
      <c r="E29" s="149"/>
      <c r="F29" s="184" t="str">
        <f t="shared" si="6"/>
        <v/>
      </c>
      <c r="G29" s="185" t="str">
        <f>+IF(F29="","",H16)</f>
        <v/>
      </c>
      <c r="H29" s="186" t="str">
        <f t="shared" si="7"/>
        <v/>
      </c>
      <c r="J29" s="195" t="str">
        <f>+IF(H29="","",H29/H86)</f>
        <v/>
      </c>
      <c r="K29" s="172"/>
      <c r="L29" s="170"/>
      <c r="M29" s="193" t="str">
        <f t="shared" si="8"/>
        <v/>
      </c>
      <c r="N29" s="194" t="str">
        <f t="shared" si="0"/>
        <v/>
      </c>
      <c r="R29" s="75" t="e">
        <f t="shared" ref="R29" si="13">+#REF!+1</f>
        <v>#REF!</v>
      </c>
    </row>
    <row r="30" spans="1:18" ht="15" customHeight="1" thickBot="1" x14ac:dyDescent="0.35">
      <c r="A30" s="86"/>
      <c r="B30" s="84"/>
      <c r="C30" s="127"/>
      <c r="D30" s="147"/>
      <c r="E30" s="150"/>
      <c r="F30" s="187" t="str">
        <f t="shared" si="6"/>
        <v/>
      </c>
      <c r="G30" s="188" t="str">
        <f>+IF(F30="","",H15)</f>
        <v/>
      </c>
      <c r="H30" s="189" t="str">
        <f t="shared" si="7"/>
        <v/>
      </c>
      <c r="J30" s="195" t="str">
        <f>+IF(H30="","",H30/H86)</f>
        <v/>
      </c>
      <c r="K30" s="172"/>
      <c r="L30" s="170"/>
      <c r="M30" s="193" t="str">
        <f t="shared" si="8"/>
        <v/>
      </c>
      <c r="N30" s="194" t="str">
        <f t="shared" si="0"/>
        <v/>
      </c>
      <c r="R30" s="75" t="e">
        <f t="shared" ref="R30" si="14">+#REF!+1</f>
        <v>#REF!</v>
      </c>
    </row>
    <row r="31" spans="1:18" ht="15" customHeight="1" thickBot="1" x14ac:dyDescent="0.35">
      <c r="A31" s="86"/>
      <c r="B31" s="84"/>
      <c r="C31" s="160"/>
      <c r="D31" s="160"/>
      <c r="E31" s="160"/>
      <c r="F31" s="160"/>
      <c r="G31" s="161" t="s">
        <v>27</v>
      </c>
      <c r="H31" s="157">
        <f>SUM(H18:H30)</f>
        <v>39.462000000000003</v>
      </c>
      <c r="J31" s="110">
        <f>SUM(J18:J30)</f>
        <v>4.0018459415434242E-2</v>
      </c>
      <c r="K31" s="109"/>
      <c r="L31" s="109"/>
      <c r="M31" s="109"/>
      <c r="N31" s="110">
        <f>SUM(N18:N30)</f>
        <v>0</v>
      </c>
    </row>
    <row r="32" spans="1:18" s="73" customFormat="1" ht="15" customHeight="1" thickBot="1" x14ac:dyDescent="0.35">
      <c r="A32" s="86"/>
      <c r="B32" s="84"/>
      <c r="C32" s="73" t="s">
        <v>10</v>
      </c>
      <c r="H32" s="74"/>
      <c r="J32" s="112"/>
      <c r="K32" s="112"/>
      <c r="L32" s="112"/>
      <c r="M32" s="112"/>
      <c r="N32" s="112"/>
    </row>
    <row r="33" spans="1:18" ht="31.5" customHeight="1" thickBot="1" x14ac:dyDescent="0.35">
      <c r="A33" s="86"/>
      <c r="B33" s="84"/>
      <c r="C33" s="122" t="s">
        <v>48</v>
      </c>
      <c r="D33" s="123" t="s">
        <v>0</v>
      </c>
      <c r="E33" s="123" t="s">
        <v>65</v>
      </c>
      <c r="F33" s="123" t="s">
        <v>66</v>
      </c>
      <c r="G33" s="123" t="s">
        <v>8</v>
      </c>
      <c r="H33" s="124" t="s">
        <v>9</v>
      </c>
      <c r="J33" s="106" t="s">
        <v>59</v>
      </c>
      <c r="K33" s="107" t="s">
        <v>60</v>
      </c>
      <c r="L33" s="107" t="s">
        <v>61</v>
      </c>
      <c r="M33" s="107" t="s">
        <v>62</v>
      </c>
      <c r="N33" s="108" t="s">
        <v>63</v>
      </c>
    </row>
    <row r="34" spans="1:18" ht="15" customHeight="1" x14ac:dyDescent="0.25">
      <c r="A34" s="86"/>
      <c r="B34" s="84"/>
      <c r="C34" s="125" t="s">
        <v>326</v>
      </c>
      <c r="D34" s="209">
        <v>2</v>
      </c>
      <c r="E34" s="209">
        <v>4.2300000000000004</v>
      </c>
      <c r="F34" s="184">
        <f t="shared" ref="F34:F46" si="15">+IF(E34="","",D34*E34)</f>
        <v>8.4600000000000009</v>
      </c>
      <c r="G34" s="185">
        <f>+IF(F34="","",H16)</f>
        <v>12</v>
      </c>
      <c r="H34" s="186">
        <f t="shared" ref="H34:H46" si="16">+IF(G34="","",F34*G34)</f>
        <v>101.52000000000001</v>
      </c>
      <c r="I34" s="95"/>
      <c r="J34" s="195">
        <f>+IF(H34="","",H34/H86)</f>
        <v>0.10295154832129351</v>
      </c>
      <c r="K34" s="210">
        <v>851230012</v>
      </c>
      <c r="L34" s="210" t="s">
        <v>77</v>
      </c>
      <c r="M34" s="193">
        <v>0</v>
      </c>
      <c r="N34" s="194">
        <f t="shared" ref="N34:N46" si="17">+IF(H34="","",J34*M34)</f>
        <v>0</v>
      </c>
      <c r="R34" s="75" t="e">
        <f t="shared" ref="R34" si="18">+#REF!+1</f>
        <v>#REF!</v>
      </c>
    </row>
    <row r="35" spans="1:18" ht="15" customHeight="1" x14ac:dyDescent="0.25">
      <c r="A35" s="86"/>
      <c r="B35" s="84"/>
      <c r="C35" s="125" t="s">
        <v>309</v>
      </c>
      <c r="D35" s="209">
        <v>1</v>
      </c>
      <c r="E35" s="209">
        <v>4.75</v>
      </c>
      <c r="F35" s="184">
        <f t="shared" si="15"/>
        <v>4.75</v>
      </c>
      <c r="G35" s="185">
        <f>+IF(F35="","",H16)</f>
        <v>12</v>
      </c>
      <c r="H35" s="186">
        <f t="shared" si="16"/>
        <v>57</v>
      </c>
      <c r="J35" s="195">
        <f>+IF(H35="","",H35/H86)</f>
        <v>5.7803765310418927E-2</v>
      </c>
      <c r="K35" s="210">
        <v>851230012</v>
      </c>
      <c r="L35" s="210" t="s">
        <v>77</v>
      </c>
      <c r="M35" s="193">
        <v>0</v>
      </c>
      <c r="N35" s="194">
        <f t="shared" si="17"/>
        <v>0</v>
      </c>
      <c r="R35" s="75" t="e">
        <f t="shared" ref="R35" si="19">+#REF!+1</f>
        <v>#REF!</v>
      </c>
    </row>
    <row r="36" spans="1:18" ht="15" customHeight="1" x14ac:dyDescent="0.25">
      <c r="A36" s="86"/>
      <c r="B36" s="84"/>
      <c r="C36" s="209" t="s">
        <v>310</v>
      </c>
      <c r="D36" s="209">
        <v>1</v>
      </c>
      <c r="E36" s="209">
        <v>4.28</v>
      </c>
      <c r="F36" s="184">
        <f t="shared" si="15"/>
        <v>4.28</v>
      </c>
      <c r="G36" s="185">
        <f>+IF(F36="","",H16)</f>
        <v>12</v>
      </c>
      <c r="H36" s="186">
        <f t="shared" si="16"/>
        <v>51.36</v>
      </c>
      <c r="J36" s="195">
        <f>+IF(H36="","",H36/H86)</f>
        <v>5.2084234848124848E-2</v>
      </c>
      <c r="K36" s="210">
        <v>851230012</v>
      </c>
      <c r="L36" s="210" t="s">
        <v>77</v>
      </c>
      <c r="M36" s="193">
        <v>0</v>
      </c>
      <c r="N36" s="194">
        <f t="shared" si="17"/>
        <v>0</v>
      </c>
      <c r="R36" s="75" t="e">
        <f t="shared" ref="R36" si="20">+#REF!+1</f>
        <v>#REF!</v>
      </c>
    </row>
    <row r="37" spans="1:18" ht="15" customHeight="1" x14ac:dyDescent="0.3">
      <c r="A37" s="86"/>
      <c r="B37" s="84"/>
      <c r="C37" s="125" t="s">
        <v>311</v>
      </c>
      <c r="D37" s="146">
        <v>1</v>
      </c>
      <c r="E37" s="149">
        <v>4.28</v>
      </c>
      <c r="F37" s="184">
        <f t="shared" si="15"/>
        <v>4.28</v>
      </c>
      <c r="G37" s="185">
        <f>+IF(F37="","",H16)</f>
        <v>12</v>
      </c>
      <c r="H37" s="186">
        <f t="shared" si="16"/>
        <v>51.36</v>
      </c>
      <c r="J37" s="195">
        <f>+IF(H37="","",H37/H86)</f>
        <v>5.2084234848124848E-2</v>
      </c>
      <c r="K37" s="174">
        <v>851230012</v>
      </c>
      <c r="L37" s="170" t="s">
        <v>77</v>
      </c>
      <c r="M37" s="193">
        <v>0</v>
      </c>
      <c r="N37" s="194">
        <f t="shared" si="17"/>
        <v>0</v>
      </c>
      <c r="R37" s="75" t="e">
        <f t="shared" ref="R37" si="21">+#REF!+1</f>
        <v>#REF!</v>
      </c>
    </row>
    <row r="38" spans="1:18" ht="15" customHeight="1" x14ac:dyDescent="0.3">
      <c r="A38" s="86"/>
      <c r="B38" s="84"/>
      <c r="C38" s="125"/>
      <c r="D38" s="146"/>
      <c r="E38" s="149"/>
      <c r="F38" s="184" t="str">
        <f t="shared" si="15"/>
        <v/>
      </c>
      <c r="G38" s="185" t="str">
        <f>+IF(F38="","",H16)</f>
        <v/>
      </c>
      <c r="H38" s="186" t="str">
        <f t="shared" si="16"/>
        <v/>
      </c>
      <c r="J38" s="195" t="str">
        <f>+IF(H38="","",H38/H86)</f>
        <v/>
      </c>
      <c r="K38" s="174"/>
      <c r="L38" s="170"/>
      <c r="M38" s="193" t="str">
        <f t="shared" ref="M38:M46" si="22">IF(L38="NP", 0, (IF(L38="EP", 1, (IF(L38="ND", 0.4, "")))))</f>
        <v/>
      </c>
      <c r="N38" s="194" t="str">
        <f t="shared" si="17"/>
        <v/>
      </c>
      <c r="R38" s="75" t="e">
        <f t="shared" ref="R38" si="23">+#REF!+1</f>
        <v>#REF!</v>
      </c>
    </row>
    <row r="39" spans="1:18" ht="15" customHeight="1" x14ac:dyDescent="0.3">
      <c r="A39" s="86"/>
      <c r="B39" s="84"/>
      <c r="C39" s="125"/>
      <c r="D39" s="146"/>
      <c r="E39" s="149"/>
      <c r="F39" s="184" t="str">
        <f t="shared" si="15"/>
        <v/>
      </c>
      <c r="G39" s="185" t="str">
        <f>+IF(F39="","",H16)</f>
        <v/>
      </c>
      <c r="H39" s="186" t="str">
        <f t="shared" si="16"/>
        <v/>
      </c>
      <c r="I39" s="96"/>
      <c r="J39" s="195" t="str">
        <f>+IF(H39="","",H39/H86)</f>
        <v/>
      </c>
      <c r="K39" s="174"/>
      <c r="L39" s="170"/>
      <c r="M39" s="193" t="str">
        <f t="shared" si="22"/>
        <v/>
      </c>
      <c r="N39" s="194" t="str">
        <f t="shared" si="17"/>
        <v/>
      </c>
      <c r="R39" s="75" t="e">
        <f t="shared" ref="R39" si="24">+#REF!+1</f>
        <v>#REF!</v>
      </c>
    </row>
    <row r="40" spans="1:18" ht="15" customHeight="1" x14ac:dyDescent="0.3">
      <c r="A40" s="86"/>
      <c r="B40" s="84"/>
      <c r="C40" s="125"/>
      <c r="D40" s="146"/>
      <c r="E40" s="149"/>
      <c r="F40" s="184" t="str">
        <f t="shared" si="15"/>
        <v/>
      </c>
      <c r="G40" s="185" t="str">
        <f>+IF(F40="","",H16)</f>
        <v/>
      </c>
      <c r="H40" s="186" t="str">
        <f t="shared" si="16"/>
        <v/>
      </c>
      <c r="J40" s="195" t="str">
        <f>+IF(H40="","",H40/H86)</f>
        <v/>
      </c>
      <c r="K40" s="174"/>
      <c r="L40" s="170"/>
      <c r="M40" s="193" t="str">
        <f t="shared" si="22"/>
        <v/>
      </c>
      <c r="N40" s="194" t="str">
        <f t="shared" si="17"/>
        <v/>
      </c>
      <c r="R40" s="75" t="e">
        <f t="shared" ref="R40" si="25">+#REF!+1</f>
        <v>#REF!</v>
      </c>
    </row>
    <row r="41" spans="1:18" ht="15" customHeight="1" x14ac:dyDescent="0.3">
      <c r="A41" s="86"/>
      <c r="B41" s="84"/>
      <c r="C41" s="125"/>
      <c r="D41" s="146"/>
      <c r="E41" s="149"/>
      <c r="F41" s="184" t="str">
        <f t="shared" si="15"/>
        <v/>
      </c>
      <c r="G41" s="185" t="str">
        <f>+IF(F41="","",H16)</f>
        <v/>
      </c>
      <c r="H41" s="186" t="str">
        <f t="shared" si="16"/>
        <v/>
      </c>
      <c r="J41" s="195" t="str">
        <f>+IF(H41="","",H41/H86)</f>
        <v/>
      </c>
      <c r="K41" s="174"/>
      <c r="L41" s="170"/>
      <c r="M41" s="193" t="str">
        <f t="shared" si="22"/>
        <v/>
      </c>
      <c r="N41" s="194" t="str">
        <f t="shared" si="17"/>
        <v/>
      </c>
      <c r="R41" s="75" t="e">
        <f t="shared" ref="R41" si="26">+#REF!+1</f>
        <v>#REF!</v>
      </c>
    </row>
    <row r="42" spans="1:18" ht="15" customHeight="1" x14ac:dyDescent="0.3">
      <c r="A42" s="86"/>
      <c r="B42" s="84"/>
      <c r="C42" s="125"/>
      <c r="D42" s="146"/>
      <c r="E42" s="149"/>
      <c r="F42" s="184" t="str">
        <f t="shared" si="15"/>
        <v/>
      </c>
      <c r="G42" s="185" t="str">
        <f>+IF(F42="","",H16)</f>
        <v/>
      </c>
      <c r="H42" s="186" t="str">
        <f t="shared" si="16"/>
        <v/>
      </c>
      <c r="I42" s="96"/>
      <c r="J42" s="195" t="str">
        <f>+IF(H42="","",H42/H86)</f>
        <v/>
      </c>
      <c r="K42" s="174"/>
      <c r="L42" s="170"/>
      <c r="M42" s="193" t="str">
        <f t="shared" si="22"/>
        <v/>
      </c>
      <c r="N42" s="194" t="str">
        <f t="shared" si="17"/>
        <v/>
      </c>
      <c r="R42" s="75" t="e">
        <f t="shared" ref="R42" si="27">+#REF!+1</f>
        <v>#REF!</v>
      </c>
    </row>
    <row r="43" spans="1:18" ht="15" customHeight="1" x14ac:dyDescent="0.3">
      <c r="A43" s="86"/>
      <c r="B43" s="84"/>
      <c r="C43" s="125"/>
      <c r="D43" s="146"/>
      <c r="E43" s="149"/>
      <c r="F43" s="184" t="str">
        <f t="shared" si="15"/>
        <v/>
      </c>
      <c r="G43" s="185" t="str">
        <f>+IF(F43="","",H16)</f>
        <v/>
      </c>
      <c r="H43" s="186" t="str">
        <f t="shared" si="16"/>
        <v/>
      </c>
      <c r="J43" s="195" t="str">
        <f>+IF(H43="","",H43/H86)</f>
        <v/>
      </c>
      <c r="K43" s="174"/>
      <c r="L43" s="170"/>
      <c r="M43" s="193" t="str">
        <f t="shared" si="22"/>
        <v/>
      </c>
      <c r="N43" s="194" t="str">
        <f t="shared" si="17"/>
        <v/>
      </c>
      <c r="R43" s="75" t="e">
        <f t="shared" ref="R43" si="28">+#REF!+1</f>
        <v>#REF!</v>
      </c>
    </row>
    <row r="44" spans="1:18" ht="15" customHeight="1" x14ac:dyDescent="0.3">
      <c r="A44" s="86"/>
      <c r="B44" s="84"/>
      <c r="C44" s="125"/>
      <c r="D44" s="146"/>
      <c r="E44" s="149"/>
      <c r="F44" s="184" t="str">
        <f t="shared" si="15"/>
        <v/>
      </c>
      <c r="G44" s="185" t="str">
        <f>+IF(F44="","",H16)</f>
        <v/>
      </c>
      <c r="H44" s="186" t="str">
        <f t="shared" si="16"/>
        <v/>
      </c>
      <c r="I44" s="96"/>
      <c r="J44" s="195" t="str">
        <f>+IF(H44="","",H44/H86)</f>
        <v/>
      </c>
      <c r="K44" s="174"/>
      <c r="L44" s="170"/>
      <c r="M44" s="193" t="str">
        <f t="shared" si="22"/>
        <v/>
      </c>
      <c r="N44" s="194" t="str">
        <f t="shared" si="17"/>
        <v/>
      </c>
      <c r="R44" s="75" t="e">
        <f t="shared" ref="R44" si="29">+#REF!+1</f>
        <v>#REF!</v>
      </c>
    </row>
    <row r="45" spans="1:18" ht="15" customHeight="1" x14ac:dyDescent="0.3">
      <c r="A45" s="86"/>
      <c r="B45" s="84"/>
      <c r="C45" s="125"/>
      <c r="D45" s="146"/>
      <c r="E45" s="149"/>
      <c r="F45" s="184" t="str">
        <f t="shared" si="15"/>
        <v/>
      </c>
      <c r="G45" s="185" t="str">
        <f>+IF(F45="","",H16)</f>
        <v/>
      </c>
      <c r="H45" s="186" t="str">
        <f t="shared" si="16"/>
        <v/>
      </c>
      <c r="I45" s="96"/>
      <c r="J45" s="195" t="str">
        <f>+IF(H45="","",H45/H86)</f>
        <v/>
      </c>
      <c r="K45" s="174"/>
      <c r="L45" s="170"/>
      <c r="M45" s="193" t="str">
        <f t="shared" si="22"/>
        <v/>
      </c>
      <c r="N45" s="194" t="str">
        <f t="shared" si="17"/>
        <v/>
      </c>
      <c r="R45" s="75" t="e">
        <f t="shared" ref="R45" si="30">+#REF!+1</f>
        <v>#REF!</v>
      </c>
    </row>
    <row r="46" spans="1:18" ht="15" customHeight="1" thickBot="1" x14ac:dyDescent="0.35">
      <c r="A46" s="86"/>
      <c r="B46" s="84"/>
      <c r="C46" s="127"/>
      <c r="D46" s="147"/>
      <c r="E46" s="150"/>
      <c r="F46" s="187" t="str">
        <f t="shared" si="15"/>
        <v/>
      </c>
      <c r="G46" s="188" t="str">
        <f>+IF(F46="","",H15)</f>
        <v/>
      </c>
      <c r="H46" s="189" t="str">
        <f t="shared" si="16"/>
        <v/>
      </c>
      <c r="J46" s="195" t="str">
        <f>+IF(H46="","",H46/H86)</f>
        <v/>
      </c>
      <c r="K46" s="174"/>
      <c r="L46" s="170"/>
      <c r="M46" s="193" t="str">
        <f t="shared" si="22"/>
        <v/>
      </c>
      <c r="N46" s="194" t="str">
        <f t="shared" si="17"/>
        <v/>
      </c>
      <c r="R46" s="75" t="e">
        <f t="shared" ref="R46" si="31">+#REF!+1</f>
        <v>#REF!</v>
      </c>
    </row>
    <row r="47" spans="1:18" ht="15" customHeight="1" thickBot="1" x14ac:dyDescent="0.35">
      <c r="A47" s="86"/>
      <c r="B47" s="84"/>
      <c r="C47" s="160"/>
      <c r="D47" s="160"/>
      <c r="E47" s="160"/>
      <c r="F47" s="160"/>
      <c r="G47" s="161" t="s">
        <v>28</v>
      </c>
      <c r="H47" s="157">
        <f>SUM(H34:H46)</f>
        <v>261.24</v>
      </c>
      <c r="J47" s="110">
        <f>SUM(J34:J46)</f>
        <v>0.26492378332796213</v>
      </c>
      <c r="K47" s="109"/>
      <c r="L47" s="109"/>
      <c r="M47" s="109"/>
      <c r="N47" s="110">
        <f>SUM(N34:N46)</f>
        <v>0</v>
      </c>
    </row>
    <row r="48" spans="1:18" s="73" customFormat="1" ht="15" customHeight="1" thickBot="1" x14ac:dyDescent="0.35">
      <c r="A48" s="86"/>
      <c r="B48" s="84"/>
      <c r="C48" s="73" t="s">
        <v>11</v>
      </c>
      <c r="H48" s="74"/>
      <c r="J48" s="112"/>
      <c r="K48" s="112"/>
      <c r="L48" s="112"/>
      <c r="M48" s="112"/>
      <c r="N48" s="112"/>
    </row>
    <row r="49" spans="1:18" ht="34.5" customHeight="1" thickBot="1" x14ac:dyDescent="0.35">
      <c r="A49" s="86"/>
      <c r="B49" s="84"/>
      <c r="C49" s="122" t="s">
        <v>48</v>
      </c>
      <c r="D49" s="129"/>
      <c r="E49" s="123" t="s">
        <v>3</v>
      </c>
      <c r="F49" s="123" t="s">
        <v>0</v>
      </c>
      <c r="G49" s="123" t="s">
        <v>16</v>
      </c>
      <c r="H49" s="124" t="s">
        <v>9</v>
      </c>
      <c r="J49" s="106" t="s">
        <v>59</v>
      </c>
      <c r="K49" s="107" t="s">
        <v>60</v>
      </c>
      <c r="L49" s="107" t="s">
        <v>61</v>
      </c>
      <c r="M49" s="107" t="s">
        <v>62</v>
      </c>
      <c r="N49" s="108" t="s">
        <v>63</v>
      </c>
    </row>
    <row r="50" spans="1:18" ht="15" customHeight="1" x14ac:dyDescent="0.3">
      <c r="A50" s="86"/>
      <c r="B50" s="84"/>
      <c r="C50" s="213" t="s">
        <v>312</v>
      </c>
      <c r="E50" s="214" t="s">
        <v>42</v>
      </c>
      <c r="F50" s="215">
        <v>1.87</v>
      </c>
      <c r="G50" s="215">
        <v>1.1200000000000001</v>
      </c>
      <c r="H50" s="190">
        <f t="shared" ref="H50:H75" si="32">+IF(G50="","",F50*G50)</f>
        <v>2.0944000000000003</v>
      </c>
      <c r="J50" s="195">
        <f>+IF(H50="","",H50/H86)</f>
        <v>2.1239334397568669E-3</v>
      </c>
      <c r="K50" s="211">
        <v>411211912</v>
      </c>
      <c r="L50" s="210" t="s">
        <v>76</v>
      </c>
      <c r="M50" s="193">
        <v>0.29659999999999997</v>
      </c>
      <c r="N50" s="194">
        <f t="shared" ref="N50:N75" si="33">+IF(H50="","",J50*M50)</f>
        <v>6.2995865823188666E-4</v>
      </c>
      <c r="R50" s="75" t="e">
        <f t="shared" ref="R50" si="34">+#REF!+1</f>
        <v>#REF!</v>
      </c>
    </row>
    <row r="51" spans="1:18" ht="15" customHeight="1" x14ac:dyDescent="0.3">
      <c r="A51" s="86"/>
      <c r="B51" s="84"/>
      <c r="C51" s="125" t="s">
        <v>313</v>
      </c>
      <c r="E51" s="151" t="s">
        <v>43</v>
      </c>
      <c r="F51" s="151">
        <v>0.13194</v>
      </c>
      <c r="G51" s="151">
        <v>62.14</v>
      </c>
      <c r="H51" s="190">
        <f t="shared" si="32"/>
        <v>8.1987515999999996</v>
      </c>
      <c r="J51" s="195">
        <f>+IF(H51="","",H51/H86)</f>
        <v>8.3143633916635384E-3</v>
      </c>
      <c r="K51" s="174">
        <v>412110012</v>
      </c>
      <c r="L51" s="170" t="s">
        <v>76</v>
      </c>
      <c r="M51" s="193">
        <v>0.29659999999999997</v>
      </c>
      <c r="N51" s="194">
        <f t="shared" si="33"/>
        <v>2.4660401819674052E-3</v>
      </c>
      <c r="R51" s="75" t="e">
        <f t="shared" ref="R51" si="35">+#REF!+1</f>
        <v>#REF!</v>
      </c>
    </row>
    <row r="52" spans="1:18" ht="15" customHeight="1" x14ac:dyDescent="0.3">
      <c r="A52" s="86"/>
      <c r="B52" s="84"/>
      <c r="C52" s="125" t="s">
        <v>314</v>
      </c>
      <c r="E52" s="151" t="s">
        <v>43</v>
      </c>
      <c r="F52" s="151">
        <v>8</v>
      </c>
      <c r="G52" s="151">
        <v>3</v>
      </c>
      <c r="H52" s="190">
        <f t="shared" si="32"/>
        <v>24</v>
      </c>
      <c r="J52" s="195">
        <f>+IF(H52="","",H52/H86)</f>
        <v>2.4338427499123759E-2</v>
      </c>
      <c r="K52" s="174">
        <v>4299923211</v>
      </c>
      <c r="L52" s="170" t="s">
        <v>76</v>
      </c>
      <c r="M52" s="193">
        <v>0.4</v>
      </c>
      <c r="N52" s="194">
        <f t="shared" si="33"/>
        <v>9.7353709996495039E-3</v>
      </c>
      <c r="R52" s="75" t="e">
        <f t="shared" ref="R52" si="36">+#REF!+1</f>
        <v>#REF!</v>
      </c>
    </row>
    <row r="53" spans="1:18" ht="15" customHeight="1" x14ac:dyDescent="0.3">
      <c r="A53" s="86"/>
      <c r="B53" s="84"/>
      <c r="C53" s="125" t="s">
        <v>315</v>
      </c>
      <c r="E53" s="151" t="s">
        <v>43</v>
      </c>
      <c r="F53" s="151">
        <v>75</v>
      </c>
      <c r="G53" s="151">
        <v>0.03</v>
      </c>
      <c r="H53" s="190">
        <f t="shared" si="32"/>
        <v>2.25</v>
      </c>
      <c r="J53" s="195">
        <f>+IF(H53="","",H53/H86)</f>
        <v>2.2817275780428526E-3</v>
      </c>
      <c r="K53" s="174">
        <v>42999081010</v>
      </c>
      <c r="L53" s="170" t="s">
        <v>76</v>
      </c>
      <c r="M53" s="193">
        <v>0.4</v>
      </c>
      <c r="N53" s="194">
        <f t="shared" si="33"/>
        <v>9.1269103121714105E-4</v>
      </c>
      <c r="R53" s="75" t="e">
        <f t="shared" ref="R53" si="37">+#REF!+1</f>
        <v>#REF!</v>
      </c>
    </row>
    <row r="54" spans="1:18" ht="15" customHeight="1" x14ac:dyDescent="0.3">
      <c r="A54" s="86"/>
      <c r="B54" s="84"/>
      <c r="C54" s="125" t="s">
        <v>316</v>
      </c>
      <c r="E54" s="151" t="s">
        <v>89</v>
      </c>
      <c r="F54" s="151">
        <v>83.41</v>
      </c>
      <c r="G54" s="151">
        <v>4.92</v>
      </c>
      <c r="H54" s="190">
        <f t="shared" si="32"/>
        <v>410.37719999999996</v>
      </c>
      <c r="J54" s="195">
        <f>+IF(H54="","",H54/H86)</f>
        <v>0.4161639887288921</v>
      </c>
      <c r="K54" s="174">
        <v>412110012</v>
      </c>
      <c r="L54" s="170" t="s">
        <v>76</v>
      </c>
      <c r="M54" s="193">
        <v>0.29659999999999997</v>
      </c>
      <c r="N54" s="194">
        <f t="shared" si="33"/>
        <v>0.12343423905698939</v>
      </c>
      <c r="R54" s="75" t="e">
        <f t="shared" ref="R54" si="38">+#REF!+1</f>
        <v>#REF!</v>
      </c>
    </row>
    <row r="55" spans="1:18" ht="15" customHeight="1" x14ac:dyDescent="0.3">
      <c r="A55" s="86"/>
      <c r="B55" s="84"/>
      <c r="C55" s="125" t="s">
        <v>317</v>
      </c>
      <c r="E55" s="151" t="s">
        <v>32</v>
      </c>
      <c r="F55" s="151">
        <v>0.36</v>
      </c>
      <c r="G55" s="151">
        <v>95.35</v>
      </c>
      <c r="H55" s="190">
        <f t="shared" si="32"/>
        <v>34.325999999999993</v>
      </c>
      <c r="J55" s="195">
        <f>+IF(H55="","",H55/H86)</f>
        <v>3.4810035930621749E-2</v>
      </c>
      <c r="K55" s="174">
        <v>352605342021</v>
      </c>
      <c r="L55" s="170" t="s">
        <v>76</v>
      </c>
      <c r="M55" s="193">
        <v>0.20180000000000001</v>
      </c>
      <c r="N55" s="194">
        <f t="shared" si="33"/>
        <v>7.0246652507994691E-3</v>
      </c>
      <c r="R55" s="75" t="e">
        <f t="shared" ref="R55" si="39">+#REF!+1</f>
        <v>#REF!</v>
      </c>
    </row>
    <row r="56" spans="1:18" ht="15" customHeight="1" x14ac:dyDescent="0.3">
      <c r="A56" s="86"/>
      <c r="B56" s="84"/>
      <c r="C56" s="125" t="s">
        <v>318</v>
      </c>
      <c r="E56" s="151" t="s">
        <v>41</v>
      </c>
      <c r="F56" s="151">
        <v>13.5</v>
      </c>
      <c r="G56" s="151">
        <v>9.01</v>
      </c>
      <c r="H56" s="190">
        <f t="shared" si="32"/>
        <v>121.63499999999999</v>
      </c>
      <c r="J56" s="195">
        <f>+IF(H56="","",H56/H86)</f>
        <v>0.12335019286899659</v>
      </c>
      <c r="K56" s="174">
        <v>352605342021</v>
      </c>
      <c r="L56" s="170" t="s">
        <v>76</v>
      </c>
      <c r="M56" s="193">
        <v>0.20180000000000001</v>
      </c>
      <c r="N56" s="194">
        <f t="shared" si="33"/>
        <v>2.4892068920963514E-2</v>
      </c>
      <c r="R56" s="75" t="e">
        <f t="shared" ref="R56" si="40">+#REF!+1</f>
        <v>#REF!</v>
      </c>
    </row>
    <row r="57" spans="1:18" ht="15" customHeight="1" x14ac:dyDescent="0.3">
      <c r="A57" s="86"/>
      <c r="B57" s="84"/>
      <c r="C57" s="125" t="s">
        <v>319</v>
      </c>
      <c r="E57" s="151" t="s">
        <v>88</v>
      </c>
      <c r="F57" s="151">
        <v>0.83</v>
      </c>
      <c r="G57" s="151">
        <v>28.45</v>
      </c>
      <c r="H57" s="190">
        <f t="shared" si="32"/>
        <v>23.613499999999998</v>
      </c>
      <c r="J57" s="195">
        <f>+IF(H57="","",H57/H86)</f>
        <v>2.3946477406273287E-2</v>
      </c>
      <c r="K57" s="174">
        <v>352605342021</v>
      </c>
      <c r="L57" s="170" t="s">
        <v>76</v>
      </c>
      <c r="M57" s="193">
        <v>0.20180000000000001</v>
      </c>
      <c r="N57" s="194">
        <f t="shared" si="33"/>
        <v>4.8323991405859494E-3</v>
      </c>
      <c r="R57" s="75" t="e">
        <f t="shared" ref="R57" si="41">+#REF!+1</f>
        <v>#REF!</v>
      </c>
    </row>
    <row r="58" spans="1:18" ht="15" customHeight="1" x14ac:dyDescent="0.3">
      <c r="A58" s="86"/>
      <c r="B58" s="84"/>
      <c r="C58" s="125" t="s">
        <v>320</v>
      </c>
      <c r="E58" s="151" t="s">
        <v>89</v>
      </c>
      <c r="F58" s="151">
        <v>37.311999999999998</v>
      </c>
      <c r="G58" s="151">
        <v>1.34</v>
      </c>
      <c r="H58" s="190">
        <f t="shared" si="32"/>
        <v>49.998080000000002</v>
      </c>
      <c r="J58" s="195">
        <f>+IF(H58="","",H58/H86)</f>
        <v>5.0703110215641237E-2</v>
      </c>
      <c r="K58" s="174">
        <v>411211912</v>
      </c>
      <c r="L58" s="170" t="s">
        <v>76</v>
      </c>
      <c r="M58" s="193">
        <v>0.29659999999999997</v>
      </c>
      <c r="N58" s="194">
        <f t="shared" si="33"/>
        <v>1.503854248995919E-2</v>
      </c>
      <c r="R58" s="75" t="e">
        <f t="shared" ref="R58" si="42">+#REF!+1</f>
        <v>#REF!</v>
      </c>
    </row>
    <row r="59" spans="1:18" ht="15" customHeight="1" x14ac:dyDescent="0.3">
      <c r="A59" s="86"/>
      <c r="B59" s="84"/>
      <c r="C59" s="125" t="s">
        <v>321</v>
      </c>
      <c r="E59" s="151" t="s">
        <v>89</v>
      </c>
      <c r="F59" s="151">
        <v>2.5</v>
      </c>
      <c r="G59" s="151">
        <v>3.56</v>
      </c>
      <c r="H59" s="190">
        <f t="shared" si="32"/>
        <v>8.9</v>
      </c>
      <c r="J59" s="195">
        <f>+IF(H59="","",H59/H86)</f>
        <v>9.0255001975917282E-3</v>
      </c>
      <c r="K59" s="174">
        <v>352605342021</v>
      </c>
      <c r="L59" s="170" t="s">
        <v>76</v>
      </c>
      <c r="M59" s="193">
        <v>0.20180000000000001</v>
      </c>
      <c r="N59" s="194">
        <f t="shared" si="33"/>
        <v>1.8213459398740109E-3</v>
      </c>
      <c r="R59" s="75" t="e">
        <f t="shared" ref="R59" si="43">+#REF!+1</f>
        <v>#REF!</v>
      </c>
    </row>
    <row r="60" spans="1:18" ht="15" customHeight="1" x14ac:dyDescent="0.3">
      <c r="A60" s="86"/>
      <c r="B60" s="84"/>
      <c r="C60" s="125"/>
      <c r="E60" s="151"/>
      <c r="F60" s="151"/>
      <c r="G60" s="151"/>
      <c r="H60" s="190" t="str">
        <f t="shared" si="32"/>
        <v/>
      </c>
      <c r="J60" s="195" t="str">
        <f>+IF(H60="","",H60/H86)</f>
        <v/>
      </c>
      <c r="K60" s="174"/>
      <c r="L60" s="170"/>
      <c r="M60" s="193" t="str">
        <f t="shared" ref="M60:M75" si="44">IF(L60="NP", 0, (IF(L60="EP", 1, (IF(L60="ND", 0.4, "")))))</f>
        <v/>
      </c>
      <c r="N60" s="194" t="str">
        <f t="shared" si="33"/>
        <v/>
      </c>
      <c r="R60" s="75" t="e">
        <f t="shared" ref="R60" si="45">+#REF!+1</f>
        <v>#REF!</v>
      </c>
    </row>
    <row r="61" spans="1:18" ht="15" customHeight="1" x14ac:dyDescent="0.3">
      <c r="A61" s="86"/>
      <c r="B61" s="84"/>
      <c r="C61" s="125"/>
      <c r="E61" s="151"/>
      <c r="F61" s="151"/>
      <c r="G61" s="151"/>
      <c r="H61" s="190" t="str">
        <f t="shared" si="32"/>
        <v/>
      </c>
      <c r="J61" s="195" t="str">
        <f>+IF(H61="","",H61/H86)</f>
        <v/>
      </c>
      <c r="K61" s="174"/>
      <c r="L61" s="170"/>
      <c r="M61" s="193" t="str">
        <f t="shared" si="44"/>
        <v/>
      </c>
      <c r="N61" s="194" t="str">
        <f t="shared" si="33"/>
        <v/>
      </c>
      <c r="R61" s="75" t="e">
        <f t="shared" ref="R61" si="46">+#REF!+1</f>
        <v>#REF!</v>
      </c>
    </row>
    <row r="62" spans="1:18" ht="15" customHeight="1" x14ac:dyDescent="0.3">
      <c r="A62" s="86"/>
      <c r="B62" s="84"/>
      <c r="C62" s="125"/>
      <c r="E62" s="151"/>
      <c r="F62" s="151"/>
      <c r="G62" s="151"/>
      <c r="H62" s="190" t="str">
        <f t="shared" si="32"/>
        <v/>
      </c>
      <c r="J62" s="195" t="str">
        <f>+IF(H62="","",H62/H86)</f>
        <v/>
      </c>
      <c r="K62" s="174"/>
      <c r="L62" s="170"/>
      <c r="M62" s="193" t="str">
        <f t="shared" si="44"/>
        <v/>
      </c>
      <c r="N62" s="194" t="str">
        <f t="shared" si="33"/>
        <v/>
      </c>
      <c r="R62" s="75" t="e">
        <f t="shared" ref="R62" si="47">+#REF!+1</f>
        <v>#REF!</v>
      </c>
    </row>
    <row r="63" spans="1:18" ht="15" customHeight="1" x14ac:dyDescent="0.3">
      <c r="A63" s="86"/>
      <c r="B63" s="84"/>
      <c r="C63" s="125"/>
      <c r="E63" s="151"/>
      <c r="F63" s="151"/>
      <c r="G63" s="151"/>
      <c r="H63" s="190" t="str">
        <f t="shared" si="32"/>
        <v/>
      </c>
      <c r="J63" s="195" t="str">
        <f>+IF(H63="","",H63/H86)</f>
        <v/>
      </c>
      <c r="K63" s="174"/>
      <c r="L63" s="170"/>
      <c r="M63" s="193" t="str">
        <f t="shared" si="44"/>
        <v/>
      </c>
      <c r="N63" s="194" t="str">
        <f t="shared" si="33"/>
        <v/>
      </c>
      <c r="R63" s="75" t="e">
        <f t="shared" ref="R63" si="48">+#REF!+1</f>
        <v>#REF!</v>
      </c>
    </row>
    <row r="64" spans="1:18" ht="15" customHeight="1" x14ac:dyDescent="0.3">
      <c r="A64" s="86"/>
      <c r="B64" s="84"/>
      <c r="C64" s="125"/>
      <c r="E64" s="151"/>
      <c r="F64" s="151"/>
      <c r="G64" s="151"/>
      <c r="H64" s="190" t="str">
        <f t="shared" si="32"/>
        <v/>
      </c>
      <c r="J64" s="195" t="str">
        <f>+IF(H64="","",H64/H86)</f>
        <v/>
      </c>
      <c r="K64" s="174"/>
      <c r="L64" s="170"/>
      <c r="M64" s="193" t="str">
        <f t="shared" si="44"/>
        <v/>
      </c>
      <c r="N64" s="194" t="str">
        <f t="shared" si="33"/>
        <v/>
      </c>
      <c r="R64" s="75" t="e">
        <f t="shared" ref="R64" si="49">+#REF!+1</f>
        <v>#REF!</v>
      </c>
    </row>
    <row r="65" spans="1:18" ht="15" customHeight="1" x14ac:dyDescent="0.3">
      <c r="A65" s="86"/>
      <c r="B65" s="84"/>
      <c r="C65" s="125"/>
      <c r="E65" s="151"/>
      <c r="F65" s="151"/>
      <c r="G65" s="151"/>
      <c r="H65" s="190" t="str">
        <f t="shared" si="32"/>
        <v/>
      </c>
      <c r="J65" s="195" t="str">
        <f>+IF(H65="","",H65/H86)</f>
        <v/>
      </c>
      <c r="K65" s="174"/>
      <c r="L65" s="170"/>
      <c r="M65" s="193" t="str">
        <f t="shared" si="44"/>
        <v/>
      </c>
      <c r="N65" s="194" t="str">
        <f t="shared" si="33"/>
        <v/>
      </c>
      <c r="R65" s="75" t="e">
        <f t="shared" ref="R65" si="50">+#REF!+1</f>
        <v>#REF!</v>
      </c>
    </row>
    <row r="66" spans="1:18" ht="15" customHeight="1" x14ac:dyDescent="0.3">
      <c r="A66" s="86"/>
      <c r="B66" s="84"/>
      <c r="C66" s="125"/>
      <c r="E66" s="151"/>
      <c r="F66" s="151"/>
      <c r="G66" s="151"/>
      <c r="H66" s="190" t="str">
        <f t="shared" si="32"/>
        <v/>
      </c>
      <c r="J66" s="195" t="str">
        <f>+IF(H66="","",H66/H86)</f>
        <v/>
      </c>
      <c r="K66" s="174"/>
      <c r="L66" s="170"/>
      <c r="M66" s="193" t="str">
        <f t="shared" si="44"/>
        <v/>
      </c>
      <c r="N66" s="194" t="str">
        <f t="shared" si="33"/>
        <v/>
      </c>
      <c r="R66" s="75" t="e">
        <f t="shared" ref="R66" si="51">+#REF!+1</f>
        <v>#REF!</v>
      </c>
    </row>
    <row r="67" spans="1:18" ht="15" customHeight="1" x14ac:dyDescent="0.3">
      <c r="A67" s="86"/>
      <c r="B67" s="84"/>
      <c r="C67" s="125"/>
      <c r="E67" s="151"/>
      <c r="F67" s="151"/>
      <c r="G67" s="151"/>
      <c r="H67" s="190" t="str">
        <f t="shared" si="32"/>
        <v/>
      </c>
      <c r="J67" s="195" t="str">
        <f>+IF(H67="","",H67/H86)</f>
        <v/>
      </c>
      <c r="K67" s="174"/>
      <c r="L67" s="170"/>
      <c r="M67" s="193" t="str">
        <f t="shared" si="44"/>
        <v/>
      </c>
      <c r="N67" s="194" t="str">
        <f t="shared" si="33"/>
        <v/>
      </c>
      <c r="R67" s="75" t="e">
        <f t="shared" ref="R67" si="52">+#REF!+1</f>
        <v>#REF!</v>
      </c>
    </row>
    <row r="68" spans="1:18" ht="15" customHeight="1" x14ac:dyDescent="0.3">
      <c r="A68" s="86"/>
      <c r="B68" s="84"/>
      <c r="C68" s="125"/>
      <c r="E68" s="151"/>
      <c r="F68" s="151"/>
      <c r="G68" s="151"/>
      <c r="H68" s="190" t="str">
        <f t="shared" si="32"/>
        <v/>
      </c>
      <c r="J68" s="195" t="str">
        <f>+IF(H68="","",H68/H86)</f>
        <v/>
      </c>
      <c r="K68" s="174"/>
      <c r="L68" s="170"/>
      <c r="M68" s="193" t="str">
        <f t="shared" si="44"/>
        <v/>
      </c>
      <c r="N68" s="194" t="str">
        <f t="shared" si="33"/>
        <v/>
      </c>
      <c r="R68" s="75" t="e">
        <f t="shared" ref="R68" si="53">+#REF!+1</f>
        <v>#REF!</v>
      </c>
    </row>
    <row r="69" spans="1:18" ht="15" customHeight="1" x14ac:dyDescent="0.3">
      <c r="A69" s="86"/>
      <c r="B69" s="84"/>
      <c r="C69" s="125"/>
      <c r="E69" s="151"/>
      <c r="F69" s="151"/>
      <c r="G69" s="151"/>
      <c r="H69" s="190" t="str">
        <f t="shared" si="32"/>
        <v/>
      </c>
      <c r="J69" s="195" t="str">
        <f>+IF(H69="","",H69/H86)</f>
        <v/>
      </c>
      <c r="K69" s="174"/>
      <c r="L69" s="170"/>
      <c r="M69" s="193" t="str">
        <f t="shared" si="44"/>
        <v/>
      </c>
      <c r="N69" s="194" t="str">
        <f t="shared" si="33"/>
        <v/>
      </c>
      <c r="R69" s="75" t="e">
        <f t="shared" ref="R69" si="54">+#REF!+1</f>
        <v>#REF!</v>
      </c>
    </row>
    <row r="70" spans="1:18" ht="15" customHeight="1" x14ac:dyDescent="0.3">
      <c r="A70" s="86"/>
      <c r="B70" s="84"/>
      <c r="C70" s="125"/>
      <c r="E70" s="151"/>
      <c r="F70" s="151"/>
      <c r="G70" s="151"/>
      <c r="H70" s="190" t="str">
        <f t="shared" si="32"/>
        <v/>
      </c>
      <c r="J70" s="195" t="str">
        <f>+IF(H70="","",H70/H86)</f>
        <v/>
      </c>
      <c r="K70" s="174"/>
      <c r="L70" s="170"/>
      <c r="M70" s="193" t="str">
        <f t="shared" si="44"/>
        <v/>
      </c>
      <c r="N70" s="194" t="str">
        <f t="shared" si="33"/>
        <v/>
      </c>
      <c r="R70" s="75" t="e">
        <f t="shared" ref="R70" si="55">+#REF!+1</f>
        <v>#REF!</v>
      </c>
    </row>
    <row r="71" spans="1:18" ht="15" customHeight="1" x14ac:dyDescent="0.3">
      <c r="A71" s="86"/>
      <c r="B71" s="84"/>
      <c r="C71" s="125"/>
      <c r="E71" s="151"/>
      <c r="F71" s="151"/>
      <c r="G71" s="151"/>
      <c r="H71" s="190" t="str">
        <f t="shared" si="32"/>
        <v/>
      </c>
      <c r="J71" s="195" t="str">
        <f>+IF(H71="","",H71/H86)</f>
        <v/>
      </c>
      <c r="K71" s="174"/>
      <c r="L71" s="170"/>
      <c r="M71" s="193" t="str">
        <f t="shared" si="44"/>
        <v/>
      </c>
      <c r="N71" s="194" t="str">
        <f t="shared" si="33"/>
        <v/>
      </c>
      <c r="R71" s="75" t="e">
        <f t="shared" ref="R71" si="56">+#REF!+1</f>
        <v>#REF!</v>
      </c>
    </row>
    <row r="72" spans="1:18" ht="15" customHeight="1" x14ac:dyDescent="0.3">
      <c r="A72" s="86"/>
      <c r="B72" s="84"/>
      <c r="C72" s="125"/>
      <c r="E72" s="151"/>
      <c r="F72" s="151"/>
      <c r="G72" s="151"/>
      <c r="H72" s="190" t="str">
        <f t="shared" si="32"/>
        <v/>
      </c>
      <c r="J72" s="195" t="str">
        <f>+IF(H72="","",H72/H86)</f>
        <v/>
      </c>
      <c r="K72" s="174"/>
      <c r="L72" s="170"/>
      <c r="M72" s="193" t="str">
        <f t="shared" si="44"/>
        <v/>
      </c>
      <c r="N72" s="194" t="str">
        <f t="shared" si="33"/>
        <v/>
      </c>
      <c r="R72" s="75" t="e">
        <f t="shared" ref="R72" si="57">+#REF!+1</f>
        <v>#REF!</v>
      </c>
    </row>
    <row r="73" spans="1:18" ht="15" customHeight="1" x14ac:dyDescent="0.3">
      <c r="A73" s="86"/>
      <c r="B73" s="84"/>
      <c r="C73" s="125"/>
      <c r="E73" s="151"/>
      <c r="F73" s="151"/>
      <c r="G73" s="151"/>
      <c r="H73" s="190" t="str">
        <f t="shared" si="32"/>
        <v/>
      </c>
      <c r="J73" s="195" t="str">
        <f>+IF(H73="","",H73/H86)</f>
        <v/>
      </c>
      <c r="K73" s="174"/>
      <c r="L73" s="170"/>
      <c r="M73" s="193" t="str">
        <f t="shared" si="44"/>
        <v/>
      </c>
      <c r="N73" s="194" t="str">
        <f t="shared" si="33"/>
        <v/>
      </c>
      <c r="R73" s="75" t="e">
        <f t="shared" ref="R73" si="58">+#REF!+1</f>
        <v>#REF!</v>
      </c>
    </row>
    <row r="74" spans="1:18" ht="15" customHeight="1" x14ac:dyDescent="0.3">
      <c r="A74" s="86"/>
      <c r="B74" s="84"/>
      <c r="C74" s="125"/>
      <c r="E74" s="151"/>
      <c r="F74" s="151"/>
      <c r="G74" s="151"/>
      <c r="H74" s="190" t="str">
        <f t="shared" si="32"/>
        <v/>
      </c>
      <c r="J74" s="195" t="str">
        <f>+IF(H74="","",H74/H86)</f>
        <v/>
      </c>
      <c r="K74" s="174"/>
      <c r="L74" s="170"/>
      <c r="M74" s="193" t="str">
        <f t="shared" si="44"/>
        <v/>
      </c>
      <c r="N74" s="194" t="str">
        <f t="shared" si="33"/>
        <v/>
      </c>
      <c r="R74" s="75" t="e">
        <f t="shared" ref="R74" si="59">+#REF!+1</f>
        <v>#REF!</v>
      </c>
    </row>
    <row r="75" spans="1:18" ht="15" customHeight="1" thickBot="1" x14ac:dyDescent="0.35">
      <c r="A75" s="86"/>
      <c r="B75" s="84"/>
      <c r="C75" s="125"/>
      <c r="E75" s="152"/>
      <c r="F75" s="152"/>
      <c r="G75" s="152"/>
      <c r="H75" s="191" t="str">
        <f t="shared" si="32"/>
        <v/>
      </c>
      <c r="J75" s="195" t="str">
        <f>+IF(H75="","",H75/H86)</f>
        <v/>
      </c>
      <c r="K75" s="174"/>
      <c r="L75" s="170"/>
      <c r="M75" s="193" t="str">
        <f t="shared" si="44"/>
        <v/>
      </c>
      <c r="N75" s="194" t="str">
        <f t="shared" si="33"/>
        <v/>
      </c>
      <c r="R75" s="75" t="e">
        <f t="shared" ref="R75" si="60">+#REF!+1</f>
        <v>#REF!</v>
      </c>
    </row>
    <row r="76" spans="1:18" ht="15" customHeight="1" thickBot="1" x14ac:dyDescent="0.35">
      <c r="A76" s="86"/>
      <c r="B76" s="84"/>
      <c r="C76" s="160"/>
      <c r="D76" s="160"/>
      <c r="E76" s="160"/>
      <c r="F76" s="160"/>
      <c r="G76" s="161" t="s">
        <v>29</v>
      </c>
      <c r="H76" s="157">
        <f>SUM(H50:H75)</f>
        <v>685.39293159999988</v>
      </c>
      <c r="J76" s="110">
        <f>SUM(J50:J75)</f>
        <v>0.69505775725660379</v>
      </c>
      <c r="K76" s="109"/>
      <c r="L76" s="109"/>
      <c r="M76" s="109"/>
      <c r="N76" s="110">
        <f>SUM(N50:N75)</f>
        <v>0.19078732167023749</v>
      </c>
    </row>
    <row r="77" spans="1:18" s="73" customFormat="1" ht="15" customHeight="1" thickBot="1" x14ac:dyDescent="0.35">
      <c r="A77" s="86"/>
      <c r="B77" s="84"/>
      <c r="C77" s="73" t="s">
        <v>12</v>
      </c>
      <c r="H77" s="74"/>
      <c r="J77" s="111"/>
      <c r="K77" s="111"/>
      <c r="L77" s="111"/>
      <c r="M77" s="111"/>
      <c r="N77" s="111"/>
    </row>
    <row r="78" spans="1:18" ht="33" customHeight="1" thickBot="1" x14ac:dyDescent="0.35">
      <c r="A78" s="86"/>
      <c r="B78" s="84"/>
      <c r="C78" s="122" t="s">
        <v>48</v>
      </c>
      <c r="D78" s="129"/>
      <c r="E78" s="130" t="s">
        <v>3</v>
      </c>
      <c r="F78" s="130" t="s">
        <v>0</v>
      </c>
      <c r="G78" s="123" t="s">
        <v>6</v>
      </c>
      <c r="H78" s="124" t="s">
        <v>9</v>
      </c>
      <c r="J78" s="106" t="s">
        <v>59</v>
      </c>
      <c r="K78" s="107" t="s">
        <v>60</v>
      </c>
      <c r="L78" s="107" t="s">
        <v>61</v>
      </c>
      <c r="M78" s="107" t="s">
        <v>62</v>
      </c>
      <c r="N78" s="108" t="s">
        <v>63</v>
      </c>
    </row>
    <row r="79" spans="1:18" ht="15" customHeight="1" x14ac:dyDescent="0.3">
      <c r="A79" s="86"/>
      <c r="B79" s="84"/>
      <c r="C79" s="213"/>
      <c r="E79" s="214"/>
      <c r="F79" s="215"/>
      <c r="G79" s="215"/>
      <c r="H79" s="186"/>
      <c r="J79" s="195"/>
      <c r="K79" s="211"/>
      <c r="L79" s="210"/>
      <c r="M79" s="193" t="str">
        <f>IF(L79="NP", 0, (IF(L79="EP", 1, (IF(L79="ND", 0.4, "")))))</f>
        <v/>
      </c>
      <c r="N79" s="194" t="str">
        <f>+IF(H79="","",J79*M79)</f>
        <v/>
      </c>
      <c r="R79" s="75" t="e">
        <f t="shared" ref="R79" si="61">+#REF!+1</f>
        <v>#REF!</v>
      </c>
    </row>
    <row r="80" spans="1:18" ht="15" customHeight="1" x14ac:dyDescent="0.3">
      <c r="A80" s="86"/>
      <c r="B80" s="84"/>
      <c r="C80" s="125"/>
      <c r="E80" s="149"/>
      <c r="F80" s="146"/>
      <c r="G80" s="154"/>
      <c r="H80" s="186"/>
      <c r="J80" s="195"/>
      <c r="K80" s="175"/>
      <c r="L80" s="175"/>
      <c r="M80" s="193" t="str">
        <f>IF(L80="NP", 0, (IF(L80="EP", 1, (IF(L80="ND", 0.4, "")))))</f>
        <v/>
      </c>
      <c r="N80" s="194" t="str">
        <f>+IF(H80="","",J80*M80)</f>
        <v/>
      </c>
      <c r="R80" s="75" t="e">
        <f t="shared" ref="R80" si="62">+#REF!+1</f>
        <v>#REF!</v>
      </c>
    </row>
    <row r="81" spans="1:18" ht="15" customHeight="1" x14ac:dyDescent="0.3">
      <c r="A81" s="86"/>
      <c r="B81" s="84"/>
      <c r="C81" s="125"/>
      <c r="E81" s="149"/>
      <c r="F81" s="146"/>
      <c r="G81" s="154"/>
      <c r="H81" s="186" t="str">
        <f>+IF(G81="","",F81*G81)</f>
        <v/>
      </c>
      <c r="J81" s="195" t="str">
        <f>+IF(H81="","",H81/H86)</f>
        <v/>
      </c>
      <c r="K81" s="175"/>
      <c r="L81" s="175"/>
      <c r="M81" s="193" t="str">
        <f>IF(L81="NP", 0, (IF(L81="EP", 1, (IF(L81="ND", 0.4, "")))))</f>
        <v/>
      </c>
      <c r="N81" s="194" t="str">
        <f>+IF(H81="","",J81*M81)</f>
        <v/>
      </c>
      <c r="R81" s="75" t="e">
        <f t="shared" ref="R81" si="63">+#REF!+1</f>
        <v>#REF!</v>
      </c>
    </row>
    <row r="82" spans="1:18" ht="15" customHeight="1" x14ac:dyDescent="0.3">
      <c r="A82" s="86"/>
      <c r="B82" s="84"/>
      <c r="C82" s="125"/>
      <c r="E82" s="149"/>
      <c r="F82" s="146"/>
      <c r="G82" s="154"/>
      <c r="H82" s="186" t="str">
        <f>+IF(G82="","",F82*G82)</f>
        <v/>
      </c>
      <c r="J82" s="195" t="str">
        <f>+IF(H82="","",H82/H86)</f>
        <v/>
      </c>
      <c r="K82" s="175"/>
      <c r="L82" s="175"/>
      <c r="M82" s="193" t="str">
        <f>IF(L82="NP", 0, (IF(L82="EP", 1, (IF(L82="ND", 0.4, "")))))</f>
        <v/>
      </c>
      <c r="N82" s="194" t="str">
        <f>+IF(H82="","",J82*M82)</f>
        <v/>
      </c>
      <c r="R82" s="75" t="e">
        <f t="shared" ref="R82" si="64">+#REF!+1</f>
        <v>#REF!</v>
      </c>
    </row>
    <row r="83" spans="1:18" ht="15" customHeight="1" thickBot="1" x14ac:dyDescent="0.35">
      <c r="A83" s="86"/>
      <c r="B83" s="84"/>
      <c r="C83" s="127"/>
      <c r="D83" s="128"/>
      <c r="E83" s="150"/>
      <c r="F83" s="147"/>
      <c r="G83" s="155"/>
      <c r="H83" s="192" t="str">
        <f>+IF(G83="","",F83*G83)</f>
        <v/>
      </c>
      <c r="J83" s="195" t="str">
        <f>+IF(H83="","",H83/H86)</f>
        <v/>
      </c>
      <c r="K83" s="176"/>
      <c r="L83" s="177"/>
      <c r="M83" s="193" t="str">
        <f>IF(L83="NP", 0, (IF(L83="EP", 1, (IF(L83="ND", 0.4, "")))))</f>
        <v/>
      </c>
      <c r="N83" s="194" t="str">
        <f>+IF(H83="","",J83*M83)</f>
        <v/>
      </c>
      <c r="R83" s="75" t="e">
        <f t="shared" ref="R83" si="65">+#REF!+1</f>
        <v>#REF!</v>
      </c>
    </row>
    <row r="84" spans="1:18" ht="15" customHeight="1" thickBot="1" x14ac:dyDescent="0.35">
      <c r="A84" s="86"/>
      <c r="B84" s="84"/>
      <c r="C84" s="160"/>
      <c r="D84" s="160"/>
      <c r="E84" s="160"/>
      <c r="F84" s="160"/>
      <c r="G84" s="161" t="s">
        <v>30</v>
      </c>
      <c r="H84" s="157">
        <f>SUM(H79:H83)</f>
        <v>0</v>
      </c>
      <c r="J84" s="110">
        <f>SUM(J79:J83)</f>
        <v>0</v>
      </c>
      <c r="K84" s="109"/>
      <c r="L84" s="109"/>
      <c r="M84" s="109"/>
      <c r="N84" s="110">
        <f>SUM(N79:N83)</f>
        <v>0</v>
      </c>
    </row>
    <row r="85" spans="1:18" ht="13.5" customHeight="1" thickBot="1" x14ac:dyDescent="0.35">
      <c r="A85" s="86"/>
      <c r="B85" s="84"/>
      <c r="H85" s="84"/>
      <c r="J85" s="103"/>
      <c r="K85" s="104"/>
      <c r="L85" s="104"/>
      <c r="M85" s="104"/>
      <c r="N85" s="105"/>
    </row>
    <row r="86" spans="1:18" ht="15" customHeight="1" x14ac:dyDescent="0.3">
      <c r="A86" s="86"/>
      <c r="B86" s="84"/>
      <c r="D86" s="132" t="s">
        <v>13</v>
      </c>
      <c r="E86" s="133"/>
      <c r="F86" s="133"/>
      <c r="G86" s="134"/>
      <c r="H86" s="158">
        <f>+H31+H47+H76+H84</f>
        <v>986.09493159999988</v>
      </c>
      <c r="J86" s="113"/>
      <c r="K86" s="78"/>
      <c r="M86" s="78"/>
      <c r="N86" s="114"/>
    </row>
    <row r="87" spans="1:18" ht="15" customHeight="1" thickBot="1" x14ac:dyDescent="0.35">
      <c r="A87" s="86"/>
      <c r="B87" s="84"/>
      <c r="D87" s="135" t="s">
        <v>67</v>
      </c>
      <c r="E87" s="136"/>
      <c r="F87" s="136"/>
      <c r="G87" s="141">
        <f>+$Q$1</f>
        <v>0.15</v>
      </c>
      <c r="H87" s="159">
        <f>+H86*G87</f>
        <v>147.91423973999997</v>
      </c>
      <c r="J87" s="115"/>
      <c r="K87" s="116"/>
      <c r="L87" s="116"/>
      <c r="M87" s="116"/>
      <c r="N87" s="117"/>
    </row>
    <row r="88" spans="1:18" ht="15" customHeight="1" x14ac:dyDescent="0.3">
      <c r="A88" s="86"/>
      <c r="B88" s="84"/>
      <c r="D88" s="135" t="s">
        <v>68</v>
      </c>
      <c r="E88" s="136"/>
      <c r="F88" s="136"/>
      <c r="G88" s="141">
        <f>+$Q$2</f>
        <v>0</v>
      </c>
      <c r="H88" s="159">
        <f>+(H86+H87)*G88</f>
        <v>0</v>
      </c>
      <c r="J88" s="120">
        <f>+J31+J47+J76+J84</f>
        <v>1.0000000000000002</v>
      </c>
      <c r="K88" s="118"/>
      <c r="L88" s="118"/>
      <c r="M88" s="118"/>
      <c r="N88" s="120">
        <f>+N31+N47+N76+N84</f>
        <v>0.19078732167023749</v>
      </c>
    </row>
    <row r="89" spans="1:18" ht="15" customHeight="1" thickBot="1" x14ac:dyDescent="0.35">
      <c r="A89" s="86"/>
      <c r="B89" s="84"/>
      <c r="C89" s="75" t="s">
        <v>64</v>
      </c>
      <c r="D89" s="135" t="s">
        <v>14</v>
      </c>
      <c r="E89" s="136"/>
      <c r="F89" s="136"/>
      <c r="G89" s="137"/>
      <c r="H89" s="159">
        <f>SUM(H86:H88)</f>
        <v>1134.0091713399997</v>
      </c>
      <c r="J89" s="121" t="s">
        <v>69</v>
      </c>
      <c r="K89" s="119"/>
      <c r="L89" s="119"/>
      <c r="M89" s="119"/>
      <c r="N89" s="121" t="s">
        <v>70</v>
      </c>
    </row>
    <row r="90" spans="1:18" ht="15" customHeight="1" thickBot="1" x14ac:dyDescent="0.35">
      <c r="A90" s="86"/>
      <c r="B90" s="84"/>
      <c r="C90" s="75" t="s">
        <v>64</v>
      </c>
      <c r="D90" s="138" t="s">
        <v>15</v>
      </c>
      <c r="E90" s="139"/>
      <c r="F90" s="139"/>
      <c r="G90" s="140"/>
      <c r="H90" s="131">
        <f>+ROUND(H89,2)</f>
        <v>1134.01</v>
      </c>
      <c r="N90" s="165">
        <f>+ROUND(N88,4)</f>
        <v>0.1908</v>
      </c>
    </row>
    <row r="91" spans="1:18" ht="13.5" customHeight="1" x14ac:dyDescent="0.3">
      <c r="A91" s="86"/>
      <c r="B91" s="84"/>
      <c r="G91" s="76"/>
    </row>
    <row r="92" spans="1:18" ht="13.5" customHeight="1" x14ac:dyDescent="0.3">
      <c r="A92" s="86"/>
      <c r="B92" s="84"/>
      <c r="G92" s="76"/>
    </row>
    <row r="93" spans="1:18" ht="15" customHeight="1" x14ac:dyDescent="0.3">
      <c r="A93" s="83"/>
      <c r="B93" s="84"/>
      <c r="G93" s="76"/>
      <c r="H93" s="84"/>
      <c r="J93" s="85"/>
      <c r="K93" s="85"/>
      <c r="L93" s="85"/>
      <c r="M93" s="85"/>
      <c r="N93" s="85"/>
    </row>
    <row r="94" spans="1:18" ht="14.1" customHeight="1" x14ac:dyDescent="0.3">
      <c r="A94" s="86"/>
      <c r="B94" s="84"/>
      <c r="C94" s="87"/>
      <c r="D94" s="87"/>
      <c r="E94" s="87"/>
      <c r="F94" s="87"/>
      <c r="G94" s="87"/>
      <c r="H94" s="87"/>
      <c r="K94" s="78"/>
      <c r="M94" s="78"/>
    </row>
    <row r="95" spans="1:18" ht="12" customHeight="1" x14ac:dyDescent="0.3">
      <c r="A95" s="86"/>
      <c r="B95" s="84"/>
      <c r="C95" s="73"/>
      <c r="D95" s="73"/>
      <c r="E95" s="73"/>
      <c r="F95" s="73"/>
      <c r="G95" s="73"/>
      <c r="H95" s="73"/>
      <c r="K95" s="78"/>
      <c r="M95" s="78"/>
    </row>
    <row r="96" spans="1:18" ht="12" customHeight="1" x14ac:dyDescent="0.3">
      <c r="A96" s="86"/>
      <c r="B96" s="84"/>
      <c r="G96" s="88"/>
      <c r="H96" s="84"/>
      <c r="K96" s="78"/>
      <c r="M96" s="78"/>
    </row>
    <row r="97" spans="1:18" ht="14.25" customHeight="1" x14ac:dyDescent="0.3">
      <c r="A97" s="86"/>
      <c r="B97" s="84"/>
      <c r="C97" s="89"/>
      <c r="D97" s="90"/>
      <c r="E97" s="90"/>
      <c r="F97" s="90"/>
      <c r="G97" s="90"/>
      <c r="H97" s="91"/>
      <c r="K97" s="78"/>
      <c r="M97" s="78"/>
    </row>
    <row r="98" spans="1:18" ht="14.25" customHeight="1" x14ac:dyDescent="0.3">
      <c r="A98" s="86"/>
      <c r="B98" s="84"/>
      <c r="C98" s="89"/>
      <c r="H98" s="84"/>
      <c r="K98" s="78"/>
      <c r="M98" s="78"/>
    </row>
    <row r="99" spans="1:18" ht="12" customHeight="1" thickBot="1" x14ac:dyDescent="0.35">
      <c r="A99" s="86"/>
      <c r="B99" s="84"/>
      <c r="C99" s="89"/>
      <c r="H99" s="84"/>
      <c r="K99" s="78"/>
      <c r="M99" s="78"/>
    </row>
    <row r="100" spans="1:18" ht="20.100000000000001" customHeight="1" thickBot="1" x14ac:dyDescent="0.35">
      <c r="A100" s="86"/>
      <c r="B100" s="84"/>
      <c r="C100" s="142" t="s">
        <v>55</v>
      </c>
      <c r="D100" s="143"/>
      <c r="E100" s="143"/>
      <c r="F100" s="143"/>
      <c r="G100" s="143"/>
      <c r="H100" s="144"/>
    </row>
    <row r="101" spans="1:18" ht="20.100000000000001" customHeight="1" x14ac:dyDescent="0.3">
      <c r="A101" s="86"/>
      <c r="B101" s="84"/>
      <c r="C101" s="92"/>
      <c r="H101" s="93" t="s">
        <v>56</v>
      </c>
      <c r="I101" s="84"/>
      <c r="J101" s="97" t="s">
        <v>26</v>
      </c>
      <c r="K101" s="98"/>
      <c r="L101" s="98"/>
      <c r="M101" s="98"/>
      <c r="N101" s="99"/>
    </row>
    <row r="102" spans="1:18" ht="16.5" customHeight="1" thickBot="1" x14ac:dyDescent="0.35">
      <c r="A102" s="169"/>
      <c r="B102" s="84"/>
      <c r="C102" s="73" t="s">
        <v>57</v>
      </c>
      <c r="D102" s="84">
        <v>2</v>
      </c>
      <c r="G102" s="74" t="s">
        <v>4</v>
      </c>
      <c r="H102" s="75" t="str">
        <f>+VLOOKUP(D102,PRESUP!$A$6:$N$183,3,FALSE)</f>
        <v>Ha</v>
      </c>
      <c r="I102" s="84"/>
      <c r="J102" s="100"/>
      <c r="K102" s="101"/>
      <c r="L102" s="101"/>
      <c r="M102" s="101"/>
      <c r="N102" s="102"/>
    </row>
    <row r="103" spans="1:18" ht="32.25" customHeight="1" x14ac:dyDescent="0.3">
      <c r="A103" s="86"/>
      <c r="B103" s="84"/>
      <c r="C103" s="22" t="str">
        <f>+VLOOKUP(D102,PRESUP!$A$6:$N$183,14,FALSE)</f>
        <v>DETALLE: DESBROCE, DESBOSQUE Y LIMPIEZA</v>
      </c>
      <c r="J103" s="103"/>
      <c r="K103" s="104"/>
      <c r="L103" s="104"/>
      <c r="M103" s="104"/>
      <c r="N103" s="105"/>
      <c r="O103" s="84" t="s">
        <v>71</v>
      </c>
      <c r="P103" s="84" t="s">
        <v>73</v>
      </c>
      <c r="Q103" s="84" t="s">
        <v>72</v>
      </c>
    </row>
    <row r="104" spans="1:18" s="73" customFormat="1" ht="15" customHeight="1" thickBot="1" x14ac:dyDescent="0.35">
      <c r="A104" s="86"/>
      <c r="B104" s="84"/>
      <c r="C104" s="73" t="s">
        <v>5</v>
      </c>
      <c r="D104" s="94"/>
      <c r="E104" s="94"/>
      <c r="F104" s="94"/>
      <c r="G104" s="196" t="s">
        <v>58</v>
      </c>
      <c r="H104" s="197">
        <v>1.7857000000000001</v>
      </c>
      <c r="J104" s="162"/>
      <c r="K104" s="163"/>
      <c r="L104" s="163"/>
      <c r="M104" s="163"/>
      <c r="N104" s="164"/>
      <c r="O104" s="166">
        <f>+H178</f>
        <v>161.6</v>
      </c>
      <c r="P104" s="168">
        <f>+H174</f>
        <v>140.52476865</v>
      </c>
      <c r="Q104" s="167">
        <f>+N178</f>
        <v>0</v>
      </c>
      <c r="R104" s="73">
        <f t="shared" ref="R104" si="66">+D102</f>
        <v>2</v>
      </c>
    </row>
    <row r="105" spans="1:18" s="94" customFormat="1" ht="30" customHeight="1" thickBot="1" x14ac:dyDescent="0.35">
      <c r="A105" s="86"/>
      <c r="B105" s="84"/>
      <c r="C105" s="122" t="s">
        <v>48</v>
      </c>
      <c r="D105" s="123" t="s">
        <v>0</v>
      </c>
      <c r="E105" s="123" t="s">
        <v>6</v>
      </c>
      <c r="F105" s="123" t="s">
        <v>7</v>
      </c>
      <c r="G105" s="123" t="s">
        <v>8</v>
      </c>
      <c r="H105" s="124" t="s">
        <v>9</v>
      </c>
      <c r="J105" s="106" t="s">
        <v>59</v>
      </c>
      <c r="K105" s="107" t="s">
        <v>60</v>
      </c>
      <c r="L105" s="107" t="s">
        <v>61</v>
      </c>
      <c r="M105" s="107" t="s">
        <v>62</v>
      </c>
      <c r="N105" s="108" t="s">
        <v>63</v>
      </c>
    </row>
    <row r="106" spans="1:18" ht="15" customHeight="1" x14ac:dyDescent="0.3">
      <c r="A106" s="86"/>
      <c r="B106" s="84"/>
      <c r="C106" s="125" t="s">
        <v>78</v>
      </c>
      <c r="D106" s="145" t="s">
        <v>20</v>
      </c>
      <c r="E106" s="148"/>
      <c r="F106" s="148" t="s">
        <v>64</v>
      </c>
      <c r="G106" s="153" t="s">
        <v>20</v>
      </c>
      <c r="H106" s="126">
        <f>+H135*0.05</f>
        <v>1.56159465</v>
      </c>
      <c r="J106" s="171">
        <f>+IF(H106="","",H106/H174)</f>
        <v>1.1112593637420658E-2</v>
      </c>
      <c r="K106" s="210">
        <v>4292100117</v>
      </c>
      <c r="L106" s="210" t="s">
        <v>77</v>
      </c>
      <c r="M106" s="156">
        <v>0</v>
      </c>
      <c r="N106" s="173">
        <f t="shared" ref="N106:N118" si="67">+IF(H106="","",J106*M106)</f>
        <v>0</v>
      </c>
    </row>
    <row r="107" spans="1:18" ht="15" customHeight="1" x14ac:dyDescent="0.25">
      <c r="A107" s="86"/>
      <c r="B107" s="84"/>
      <c r="C107" s="209" t="s">
        <v>322</v>
      </c>
      <c r="D107" s="209">
        <v>1</v>
      </c>
      <c r="E107" s="209">
        <v>57.83</v>
      </c>
      <c r="F107" s="184">
        <f t="shared" ref="F107:F118" si="68">+IF(E107="","",D107*E107)</f>
        <v>57.83</v>
      </c>
      <c r="G107" s="185">
        <f>+IF(F107="","",H104)</f>
        <v>1.7857000000000001</v>
      </c>
      <c r="H107" s="186">
        <f t="shared" ref="H107:H118" si="69">+IF(G107="","",F107*G107)</f>
        <v>103.267031</v>
      </c>
      <c r="J107" s="195">
        <f>+IF(H107="","",H107/H174)</f>
        <v>0.73486711269529637</v>
      </c>
      <c r="K107" s="212">
        <v>548000014</v>
      </c>
      <c r="L107" s="212" t="s">
        <v>77</v>
      </c>
      <c r="M107" s="193">
        <f t="shared" ref="M107:M118" si="70">IF(L107="NP", 0, (IF(L107="EP", 1, (IF(L107="ND", 0.4, "")))))</f>
        <v>0</v>
      </c>
      <c r="N107" s="194">
        <f t="shared" si="67"/>
        <v>0</v>
      </c>
      <c r="R107" s="75" t="e">
        <f t="shared" ref="R107:R118" si="71">+R19+1</f>
        <v>#REF!</v>
      </c>
    </row>
    <row r="108" spans="1:18" ht="15" customHeight="1" x14ac:dyDescent="0.25">
      <c r="A108" s="86"/>
      <c r="B108" s="84"/>
      <c r="C108" s="125" t="s">
        <v>323</v>
      </c>
      <c r="D108" s="209">
        <v>2</v>
      </c>
      <c r="E108" s="209">
        <v>1.25</v>
      </c>
      <c r="F108" s="184">
        <f t="shared" si="68"/>
        <v>2.5</v>
      </c>
      <c r="G108" s="185">
        <f>+IF(F108="","",H104)</f>
        <v>1.7857000000000001</v>
      </c>
      <c r="H108" s="186">
        <f t="shared" si="69"/>
        <v>4.4642499999999998</v>
      </c>
      <c r="J108" s="195">
        <f>+IF(H108="","",H108/H174)</f>
        <v>3.1768420918869805E-2</v>
      </c>
      <c r="K108" s="172">
        <v>4292100117</v>
      </c>
      <c r="L108" s="170" t="s">
        <v>77</v>
      </c>
      <c r="M108" s="193">
        <f t="shared" si="70"/>
        <v>0</v>
      </c>
      <c r="N108" s="194">
        <f t="shared" si="67"/>
        <v>0</v>
      </c>
      <c r="R108" s="75" t="e">
        <f t="shared" si="71"/>
        <v>#REF!</v>
      </c>
    </row>
    <row r="109" spans="1:18" ht="15" customHeight="1" x14ac:dyDescent="0.3">
      <c r="A109" s="86"/>
      <c r="B109" s="84"/>
      <c r="C109" s="125"/>
      <c r="D109" s="146"/>
      <c r="E109" s="149"/>
      <c r="F109" s="184" t="str">
        <f t="shared" si="68"/>
        <v/>
      </c>
      <c r="G109" s="185" t="str">
        <f>+IF(F109="","",H104)</f>
        <v/>
      </c>
      <c r="H109" s="186" t="str">
        <f t="shared" si="69"/>
        <v/>
      </c>
      <c r="J109" s="195" t="str">
        <f>+IF(H109="","",H109/H174)</f>
        <v/>
      </c>
      <c r="K109" s="172"/>
      <c r="L109" s="170"/>
      <c r="M109" s="193" t="str">
        <f t="shared" si="70"/>
        <v/>
      </c>
      <c r="N109" s="194" t="str">
        <f t="shared" si="67"/>
        <v/>
      </c>
      <c r="R109" s="75" t="e">
        <f t="shared" si="71"/>
        <v>#REF!</v>
      </c>
    </row>
    <row r="110" spans="1:18" ht="15" customHeight="1" x14ac:dyDescent="0.3">
      <c r="A110" s="86"/>
      <c r="B110" s="84"/>
      <c r="C110" s="125"/>
      <c r="D110" s="146"/>
      <c r="E110" s="149"/>
      <c r="F110" s="184" t="str">
        <f t="shared" si="68"/>
        <v/>
      </c>
      <c r="G110" s="185" t="str">
        <f>+IF(F110="","",H104)</f>
        <v/>
      </c>
      <c r="H110" s="186" t="str">
        <f t="shared" si="69"/>
        <v/>
      </c>
      <c r="J110" s="195" t="str">
        <f>+IF(H110="","",H110/H174)</f>
        <v/>
      </c>
      <c r="K110" s="172"/>
      <c r="L110" s="170"/>
      <c r="M110" s="193" t="str">
        <f t="shared" si="70"/>
        <v/>
      </c>
      <c r="N110" s="194" t="str">
        <f t="shared" si="67"/>
        <v/>
      </c>
      <c r="R110" s="75" t="e">
        <f t="shared" si="71"/>
        <v>#REF!</v>
      </c>
    </row>
    <row r="111" spans="1:18" ht="15" customHeight="1" x14ac:dyDescent="0.3">
      <c r="A111" s="86"/>
      <c r="B111" s="84"/>
      <c r="C111" s="125"/>
      <c r="D111" s="146"/>
      <c r="E111" s="149"/>
      <c r="F111" s="184" t="str">
        <f t="shared" si="68"/>
        <v/>
      </c>
      <c r="G111" s="185" t="str">
        <f>+IF(F111="","",H104)</f>
        <v/>
      </c>
      <c r="H111" s="186" t="str">
        <f t="shared" si="69"/>
        <v/>
      </c>
      <c r="J111" s="195" t="str">
        <f>+IF(H111="","",H111/H174)</f>
        <v/>
      </c>
      <c r="K111" s="172"/>
      <c r="L111" s="170"/>
      <c r="M111" s="193" t="str">
        <f t="shared" si="70"/>
        <v/>
      </c>
      <c r="N111" s="194" t="str">
        <f t="shared" si="67"/>
        <v/>
      </c>
      <c r="R111" s="75" t="e">
        <f t="shared" si="71"/>
        <v>#REF!</v>
      </c>
    </row>
    <row r="112" spans="1:18" ht="15" customHeight="1" x14ac:dyDescent="0.3">
      <c r="A112" s="86"/>
      <c r="B112" s="84"/>
      <c r="C112" s="125"/>
      <c r="D112" s="146"/>
      <c r="E112" s="149"/>
      <c r="F112" s="184" t="str">
        <f t="shared" si="68"/>
        <v/>
      </c>
      <c r="G112" s="185" t="str">
        <f>+IF(F112="","",H104)</f>
        <v/>
      </c>
      <c r="H112" s="186" t="str">
        <f t="shared" si="69"/>
        <v/>
      </c>
      <c r="J112" s="195" t="str">
        <f>+IF(H112="","",H112/H174)</f>
        <v/>
      </c>
      <c r="K112" s="172"/>
      <c r="L112" s="170"/>
      <c r="M112" s="193" t="str">
        <f t="shared" si="70"/>
        <v/>
      </c>
      <c r="N112" s="194" t="str">
        <f t="shared" si="67"/>
        <v/>
      </c>
      <c r="R112" s="75" t="e">
        <f t="shared" si="71"/>
        <v>#REF!</v>
      </c>
    </row>
    <row r="113" spans="1:18" ht="15" customHeight="1" x14ac:dyDescent="0.3">
      <c r="A113" s="86"/>
      <c r="B113" s="84"/>
      <c r="C113" s="125"/>
      <c r="D113" s="146"/>
      <c r="E113" s="149"/>
      <c r="F113" s="184" t="str">
        <f t="shared" si="68"/>
        <v/>
      </c>
      <c r="G113" s="185" t="str">
        <f>+IF(F113="","",H104)</f>
        <v/>
      </c>
      <c r="H113" s="186" t="str">
        <f t="shared" si="69"/>
        <v/>
      </c>
      <c r="J113" s="195" t="str">
        <f>+IF(H113="","",H113/H174)</f>
        <v/>
      </c>
      <c r="K113" s="172"/>
      <c r="L113" s="170"/>
      <c r="M113" s="193" t="str">
        <f t="shared" si="70"/>
        <v/>
      </c>
      <c r="N113" s="194" t="str">
        <f t="shared" si="67"/>
        <v/>
      </c>
      <c r="R113" s="75" t="e">
        <f t="shared" si="71"/>
        <v>#REF!</v>
      </c>
    </row>
    <row r="114" spans="1:18" ht="15" customHeight="1" x14ac:dyDescent="0.3">
      <c r="A114" s="86"/>
      <c r="B114" s="84"/>
      <c r="C114" s="125"/>
      <c r="D114" s="146"/>
      <c r="E114" s="149"/>
      <c r="F114" s="184" t="str">
        <f t="shared" si="68"/>
        <v/>
      </c>
      <c r="G114" s="185" t="str">
        <f>+IF(F114="","",H104)</f>
        <v/>
      </c>
      <c r="H114" s="186" t="str">
        <f t="shared" si="69"/>
        <v/>
      </c>
      <c r="J114" s="195" t="str">
        <f>+IF(H114="","",H114/H174)</f>
        <v/>
      </c>
      <c r="K114" s="172"/>
      <c r="L114" s="170"/>
      <c r="M114" s="193" t="str">
        <f t="shared" si="70"/>
        <v/>
      </c>
      <c r="N114" s="194" t="str">
        <f t="shared" si="67"/>
        <v/>
      </c>
      <c r="R114" s="75" t="e">
        <f t="shared" si="71"/>
        <v>#REF!</v>
      </c>
    </row>
    <row r="115" spans="1:18" ht="15" customHeight="1" x14ac:dyDescent="0.3">
      <c r="A115" s="86"/>
      <c r="B115" s="84"/>
      <c r="C115" s="125"/>
      <c r="D115" s="146"/>
      <c r="E115" s="149"/>
      <c r="F115" s="184" t="str">
        <f t="shared" si="68"/>
        <v/>
      </c>
      <c r="G115" s="185" t="str">
        <f>+IF(F115="","",H104)</f>
        <v/>
      </c>
      <c r="H115" s="186" t="str">
        <f t="shared" si="69"/>
        <v/>
      </c>
      <c r="J115" s="195" t="str">
        <f>+IF(H115="","",H115/H174)</f>
        <v/>
      </c>
      <c r="K115" s="172"/>
      <c r="L115" s="170"/>
      <c r="M115" s="193" t="str">
        <f t="shared" si="70"/>
        <v/>
      </c>
      <c r="N115" s="194" t="str">
        <f t="shared" si="67"/>
        <v/>
      </c>
      <c r="R115" s="75" t="e">
        <f t="shared" si="71"/>
        <v>#REF!</v>
      </c>
    </row>
    <row r="116" spans="1:18" ht="15" customHeight="1" x14ac:dyDescent="0.3">
      <c r="A116" s="86"/>
      <c r="B116" s="84"/>
      <c r="C116" s="125"/>
      <c r="D116" s="146"/>
      <c r="E116" s="149"/>
      <c r="F116" s="184" t="str">
        <f t="shared" si="68"/>
        <v/>
      </c>
      <c r="G116" s="185" t="str">
        <f>+IF(F116="","",H104)</f>
        <v/>
      </c>
      <c r="H116" s="186" t="str">
        <f t="shared" si="69"/>
        <v/>
      </c>
      <c r="J116" s="195" t="str">
        <f>+IF(H116="","",H116/H174)</f>
        <v/>
      </c>
      <c r="K116" s="172"/>
      <c r="L116" s="170"/>
      <c r="M116" s="193" t="str">
        <f t="shared" si="70"/>
        <v/>
      </c>
      <c r="N116" s="194" t="str">
        <f t="shared" si="67"/>
        <v/>
      </c>
      <c r="R116" s="75" t="e">
        <f t="shared" si="71"/>
        <v>#REF!</v>
      </c>
    </row>
    <row r="117" spans="1:18" ht="15" customHeight="1" x14ac:dyDescent="0.3">
      <c r="A117" s="86"/>
      <c r="B117" s="84"/>
      <c r="C117" s="125"/>
      <c r="D117" s="146"/>
      <c r="E117" s="149"/>
      <c r="F117" s="184" t="str">
        <f t="shared" si="68"/>
        <v/>
      </c>
      <c r="G117" s="185" t="str">
        <f>+IF(F117="","",H104)</f>
        <v/>
      </c>
      <c r="H117" s="186" t="str">
        <f t="shared" si="69"/>
        <v/>
      </c>
      <c r="J117" s="195" t="str">
        <f>+IF(H117="","",H117/H174)</f>
        <v/>
      </c>
      <c r="K117" s="172"/>
      <c r="L117" s="170"/>
      <c r="M117" s="193" t="str">
        <f t="shared" si="70"/>
        <v/>
      </c>
      <c r="N117" s="194" t="str">
        <f t="shared" si="67"/>
        <v/>
      </c>
      <c r="R117" s="75" t="e">
        <f t="shared" si="71"/>
        <v>#REF!</v>
      </c>
    </row>
    <row r="118" spans="1:18" ht="15" customHeight="1" thickBot="1" x14ac:dyDescent="0.35">
      <c r="A118" s="86"/>
      <c r="B118" s="84"/>
      <c r="C118" s="127"/>
      <c r="D118" s="147"/>
      <c r="E118" s="150"/>
      <c r="F118" s="187" t="str">
        <f t="shared" si="68"/>
        <v/>
      </c>
      <c r="G118" s="188" t="str">
        <f>+IF(F118="","",H103)</f>
        <v/>
      </c>
      <c r="H118" s="189" t="str">
        <f t="shared" si="69"/>
        <v/>
      </c>
      <c r="J118" s="195" t="str">
        <f>+IF(H118="","",H118/H174)</f>
        <v/>
      </c>
      <c r="K118" s="172"/>
      <c r="L118" s="170"/>
      <c r="M118" s="193" t="str">
        <f t="shared" si="70"/>
        <v/>
      </c>
      <c r="N118" s="194" t="str">
        <f t="shared" si="67"/>
        <v/>
      </c>
      <c r="R118" s="75" t="e">
        <f t="shared" si="71"/>
        <v>#REF!</v>
      </c>
    </row>
    <row r="119" spans="1:18" ht="15" customHeight="1" thickBot="1" x14ac:dyDescent="0.35">
      <c r="A119" s="86"/>
      <c r="B119" s="84"/>
      <c r="C119" s="160"/>
      <c r="D119" s="160"/>
      <c r="E119" s="160"/>
      <c r="F119" s="160"/>
      <c r="G119" s="161" t="s">
        <v>27</v>
      </c>
      <c r="H119" s="157">
        <f>SUM(H106:H118)</f>
        <v>109.29287565000001</v>
      </c>
      <c r="J119" s="110">
        <f>SUM(J106:J118)</f>
        <v>0.77774812725158682</v>
      </c>
      <c r="K119" s="109"/>
      <c r="L119" s="109"/>
      <c r="M119" s="109"/>
      <c r="N119" s="110">
        <f>SUM(N106:N118)</f>
        <v>0</v>
      </c>
    </row>
    <row r="120" spans="1:18" s="73" customFormat="1" ht="15" customHeight="1" thickBot="1" x14ac:dyDescent="0.35">
      <c r="A120" s="86"/>
      <c r="B120" s="84"/>
      <c r="C120" s="73" t="s">
        <v>10</v>
      </c>
      <c r="H120" s="74"/>
      <c r="J120" s="112"/>
      <c r="K120" s="112"/>
      <c r="L120" s="112"/>
      <c r="M120" s="112"/>
      <c r="N120" s="112"/>
    </row>
    <row r="121" spans="1:18" ht="31.5" customHeight="1" thickBot="1" x14ac:dyDescent="0.35">
      <c r="A121" s="86"/>
      <c r="B121" s="84"/>
      <c r="C121" s="122" t="s">
        <v>48</v>
      </c>
      <c r="D121" s="123" t="s">
        <v>0</v>
      </c>
      <c r="E121" s="123" t="s">
        <v>65</v>
      </c>
      <c r="F121" s="123" t="s">
        <v>66</v>
      </c>
      <c r="G121" s="123" t="s">
        <v>8</v>
      </c>
      <c r="H121" s="124" t="s">
        <v>9</v>
      </c>
      <c r="J121" s="106" t="s">
        <v>59</v>
      </c>
      <c r="K121" s="107" t="s">
        <v>60</v>
      </c>
      <c r="L121" s="107" t="s">
        <v>61</v>
      </c>
      <c r="M121" s="107" t="s">
        <v>62</v>
      </c>
      <c r="N121" s="108" t="s">
        <v>63</v>
      </c>
    </row>
    <row r="122" spans="1:18" ht="15" customHeight="1" x14ac:dyDescent="0.25">
      <c r="A122" s="86"/>
      <c r="B122" s="84"/>
      <c r="C122" s="209" t="s">
        <v>324</v>
      </c>
      <c r="D122" s="209">
        <v>1</v>
      </c>
      <c r="E122" s="209">
        <v>4.75</v>
      </c>
      <c r="F122" s="184">
        <f>+IF(E122="","",D122*E122)</f>
        <v>4.75</v>
      </c>
      <c r="G122" s="185">
        <f>+IF(F122="","",H104)</f>
        <v>1.7857000000000001</v>
      </c>
      <c r="H122" s="186">
        <f>+IF(G122="","",F122*G122)</f>
        <v>8.482075</v>
      </c>
      <c r="I122" s="95"/>
      <c r="J122" s="195">
        <f>+IF(H122="","",H122/H174)</f>
        <v>6.0359999745852634E-2</v>
      </c>
      <c r="K122" s="210">
        <v>851230012</v>
      </c>
      <c r="L122" s="210" t="s">
        <v>77</v>
      </c>
      <c r="M122" s="193">
        <v>0</v>
      </c>
      <c r="N122" s="194">
        <f>+IF(H122="","",J122*M122)</f>
        <v>0</v>
      </c>
      <c r="R122" s="75" t="e">
        <f t="shared" ref="R122:R134" si="72">+R34+1</f>
        <v>#REF!</v>
      </c>
    </row>
    <row r="123" spans="1:18" ht="15" customHeight="1" x14ac:dyDescent="0.25">
      <c r="A123" s="86"/>
      <c r="B123" s="84"/>
      <c r="C123" s="125" t="s">
        <v>325</v>
      </c>
      <c r="D123" s="209">
        <v>1</v>
      </c>
      <c r="E123" s="149">
        <v>4.28</v>
      </c>
      <c r="F123" s="184">
        <f>+IF(E123="","",D123*E123)</f>
        <v>4.28</v>
      </c>
      <c r="G123" s="185">
        <f>+IF(F123="","",H104)</f>
        <v>1.7857000000000001</v>
      </c>
      <c r="H123" s="186">
        <f>+IF(G123="","",F123*G123)</f>
        <v>7.6427960000000006</v>
      </c>
      <c r="J123" s="195">
        <f>+IF(H123="","",H123/H174)</f>
        <v>5.4387536613105116E-2</v>
      </c>
      <c r="K123" s="210">
        <v>851230012</v>
      </c>
      <c r="L123" s="210" t="s">
        <v>77</v>
      </c>
      <c r="M123" s="193">
        <v>0</v>
      </c>
      <c r="N123" s="194">
        <f>+IF(H123="","",J123*M123)</f>
        <v>0</v>
      </c>
      <c r="R123" s="75" t="e">
        <f t="shared" si="72"/>
        <v>#REF!</v>
      </c>
    </row>
    <row r="124" spans="1:18" ht="15" customHeight="1" x14ac:dyDescent="0.25">
      <c r="A124" s="86"/>
      <c r="B124" s="84"/>
      <c r="C124" s="125" t="s">
        <v>326</v>
      </c>
      <c r="D124" s="209">
        <v>2</v>
      </c>
      <c r="E124" s="209">
        <v>4.2300000000000004</v>
      </c>
      <c r="F124" s="184">
        <f>+IF(E124="","",D124*E124)</f>
        <v>8.4600000000000009</v>
      </c>
      <c r="G124" s="185">
        <f>+IF(F124="","",H104)</f>
        <v>1.7857000000000001</v>
      </c>
      <c r="H124" s="186">
        <f>+IF(G124="","",F124*G124)</f>
        <v>15.107022000000002</v>
      </c>
      <c r="J124" s="195">
        <f>+IF(H124="","",H124/H174)</f>
        <v>0.10750433638945545</v>
      </c>
      <c r="K124" s="210">
        <v>851230012</v>
      </c>
      <c r="L124" s="210" t="s">
        <v>77</v>
      </c>
      <c r="M124" s="193">
        <v>0</v>
      </c>
      <c r="N124" s="194">
        <f>+IF(H124="","",J124*M124)</f>
        <v>0</v>
      </c>
      <c r="R124" s="75" t="e">
        <f t="shared" si="72"/>
        <v>#REF!</v>
      </c>
    </row>
    <row r="125" spans="1:18" ht="15" customHeight="1" x14ac:dyDescent="0.3">
      <c r="A125" s="86"/>
      <c r="B125" s="84"/>
      <c r="C125" s="125"/>
      <c r="D125" s="146"/>
      <c r="E125" s="149"/>
      <c r="F125" s="184"/>
      <c r="G125" s="185"/>
      <c r="H125" s="186"/>
      <c r="J125" s="195"/>
      <c r="K125" s="210"/>
      <c r="L125" s="210"/>
      <c r="M125" s="193"/>
      <c r="N125" s="194"/>
      <c r="R125" s="75" t="e">
        <f t="shared" si="72"/>
        <v>#REF!</v>
      </c>
    </row>
    <row r="126" spans="1:18" ht="15" customHeight="1" x14ac:dyDescent="0.3">
      <c r="A126" s="86"/>
      <c r="B126" s="84"/>
      <c r="C126" s="125"/>
      <c r="D126" s="146"/>
      <c r="E126" s="149"/>
      <c r="F126" s="184"/>
      <c r="G126" s="185"/>
      <c r="H126" s="186"/>
      <c r="J126" s="195"/>
      <c r="K126" s="210"/>
      <c r="L126" s="210"/>
      <c r="M126" s="193"/>
      <c r="N126" s="194"/>
      <c r="R126" s="75" t="e">
        <f t="shared" si="72"/>
        <v>#REF!</v>
      </c>
    </row>
    <row r="127" spans="1:18" ht="15" customHeight="1" x14ac:dyDescent="0.3">
      <c r="A127" s="86"/>
      <c r="B127" s="84"/>
      <c r="C127" s="125"/>
      <c r="D127" s="146"/>
      <c r="E127" s="149"/>
      <c r="F127" s="184"/>
      <c r="G127" s="185"/>
      <c r="H127" s="186"/>
      <c r="I127" s="96"/>
      <c r="J127" s="195"/>
      <c r="K127" s="174"/>
      <c r="L127" s="170"/>
      <c r="M127" s="193"/>
      <c r="N127" s="194"/>
      <c r="R127" s="75" t="e">
        <f t="shared" si="72"/>
        <v>#REF!</v>
      </c>
    </row>
    <row r="128" spans="1:18" ht="15" customHeight="1" x14ac:dyDescent="0.3">
      <c r="A128" s="86"/>
      <c r="B128" s="84"/>
      <c r="C128" s="125"/>
      <c r="D128" s="146"/>
      <c r="E128" s="149"/>
      <c r="F128" s="184" t="str">
        <f t="shared" ref="F128:F134" si="73">+IF(E128="","",D128*E128)</f>
        <v/>
      </c>
      <c r="G128" s="185" t="str">
        <f>+IF(F128="","",H104)</f>
        <v/>
      </c>
      <c r="H128" s="186" t="str">
        <f t="shared" ref="H128:H134" si="74">+IF(G128="","",F128*G128)</f>
        <v/>
      </c>
      <c r="J128" s="195" t="str">
        <f>+IF(H128="","",H128/H174)</f>
        <v/>
      </c>
      <c r="K128" s="174"/>
      <c r="L128" s="170"/>
      <c r="M128" s="193" t="str">
        <f t="shared" ref="M128:M134" si="75">IF(L128="NP", 0, (IF(L128="EP", 1, (IF(L128="ND", 0.4, "")))))</f>
        <v/>
      </c>
      <c r="N128" s="194" t="str">
        <f t="shared" ref="N128:N134" si="76">+IF(H128="","",J128*M128)</f>
        <v/>
      </c>
      <c r="R128" s="75" t="e">
        <f t="shared" si="72"/>
        <v>#REF!</v>
      </c>
    </row>
    <row r="129" spans="1:18" ht="15" customHeight="1" x14ac:dyDescent="0.3">
      <c r="A129" s="86"/>
      <c r="B129" s="84"/>
      <c r="C129" s="125"/>
      <c r="D129" s="146"/>
      <c r="E129" s="149"/>
      <c r="F129" s="184" t="str">
        <f t="shared" si="73"/>
        <v/>
      </c>
      <c r="G129" s="185" t="str">
        <f>+IF(F129="","",H104)</f>
        <v/>
      </c>
      <c r="H129" s="186" t="str">
        <f t="shared" si="74"/>
        <v/>
      </c>
      <c r="J129" s="195" t="str">
        <f>+IF(H129="","",H129/H174)</f>
        <v/>
      </c>
      <c r="K129" s="174"/>
      <c r="L129" s="170"/>
      <c r="M129" s="193" t="str">
        <f t="shared" si="75"/>
        <v/>
      </c>
      <c r="N129" s="194" t="str">
        <f t="shared" si="76"/>
        <v/>
      </c>
      <c r="R129" s="75" t="e">
        <f t="shared" si="72"/>
        <v>#REF!</v>
      </c>
    </row>
    <row r="130" spans="1:18" ht="15" customHeight="1" x14ac:dyDescent="0.3">
      <c r="A130" s="86"/>
      <c r="B130" s="84"/>
      <c r="C130" s="125"/>
      <c r="D130" s="146"/>
      <c r="E130" s="149"/>
      <c r="F130" s="184" t="str">
        <f t="shared" si="73"/>
        <v/>
      </c>
      <c r="G130" s="185" t="str">
        <f>+IF(F130="","",H104)</f>
        <v/>
      </c>
      <c r="H130" s="186" t="str">
        <f t="shared" si="74"/>
        <v/>
      </c>
      <c r="I130" s="96"/>
      <c r="J130" s="195" t="str">
        <f>+IF(H130="","",H130/H174)</f>
        <v/>
      </c>
      <c r="K130" s="174"/>
      <c r="L130" s="170"/>
      <c r="M130" s="193" t="str">
        <f t="shared" si="75"/>
        <v/>
      </c>
      <c r="N130" s="194" t="str">
        <f t="shared" si="76"/>
        <v/>
      </c>
      <c r="R130" s="75" t="e">
        <f t="shared" si="72"/>
        <v>#REF!</v>
      </c>
    </row>
    <row r="131" spans="1:18" ht="15" customHeight="1" x14ac:dyDescent="0.3">
      <c r="A131" s="86"/>
      <c r="B131" s="84"/>
      <c r="C131" s="125"/>
      <c r="D131" s="146"/>
      <c r="E131" s="149"/>
      <c r="F131" s="184" t="str">
        <f t="shared" si="73"/>
        <v/>
      </c>
      <c r="G131" s="185" t="str">
        <f>+IF(F131="","",H104)</f>
        <v/>
      </c>
      <c r="H131" s="186" t="str">
        <f t="shared" si="74"/>
        <v/>
      </c>
      <c r="J131" s="195" t="str">
        <f>+IF(H131="","",H131/H174)</f>
        <v/>
      </c>
      <c r="K131" s="174"/>
      <c r="L131" s="170"/>
      <c r="M131" s="193" t="str">
        <f t="shared" si="75"/>
        <v/>
      </c>
      <c r="N131" s="194" t="str">
        <f t="shared" si="76"/>
        <v/>
      </c>
      <c r="R131" s="75" t="e">
        <f t="shared" si="72"/>
        <v>#REF!</v>
      </c>
    </row>
    <row r="132" spans="1:18" ht="15" customHeight="1" x14ac:dyDescent="0.3">
      <c r="A132" s="86"/>
      <c r="B132" s="84"/>
      <c r="C132" s="125"/>
      <c r="D132" s="146"/>
      <c r="E132" s="149"/>
      <c r="F132" s="184" t="str">
        <f t="shared" si="73"/>
        <v/>
      </c>
      <c r="G132" s="185" t="str">
        <f>+IF(F132="","",H104)</f>
        <v/>
      </c>
      <c r="H132" s="186" t="str">
        <f t="shared" si="74"/>
        <v/>
      </c>
      <c r="I132" s="96"/>
      <c r="J132" s="195" t="str">
        <f>+IF(H132="","",H132/H174)</f>
        <v/>
      </c>
      <c r="K132" s="174"/>
      <c r="L132" s="170"/>
      <c r="M132" s="193" t="str">
        <f t="shared" si="75"/>
        <v/>
      </c>
      <c r="N132" s="194" t="str">
        <f t="shared" si="76"/>
        <v/>
      </c>
      <c r="R132" s="75" t="e">
        <f t="shared" si="72"/>
        <v>#REF!</v>
      </c>
    </row>
    <row r="133" spans="1:18" ht="15" customHeight="1" x14ac:dyDescent="0.3">
      <c r="A133" s="86"/>
      <c r="B133" s="84"/>
      <c r="C133" s="125"/>
      <c r="D133" s="146"/>
      <c r="E133" s="149"/>
      <c r="F133" s="184" t="str">
        <f t="shared" si="73"/>
        <v/>
      </c>
      <c r="G133" s="185" t="str">
        <f>+IF(F133="","",H104)</f>
        <v/>
      </c>
      <c r="H133" s="186" t="str">
        <f t="shared" si="74"/>
        <v/>
      </c>
      <c r="I133" s="96"/>
      <c r="J133" s="195" t="str">
        <f>+IF(H133="","",H133/H174)</f>
        <v/>
      </c>
      <c r="K133" s="174"/>
      <c r="L133" s="170"/>
      <c r="M133" s="193" t="str">
        <f t="shared" si="75"/>
        <v/>
      </c>
      <c r="N133" s="194" t="str">
        <f t="shared" si="76"/>
        <v/>
      </c>
      <c r="R133" s="75" t="e">
        <f t="shared" si="72"/>
        <v>#REF!</v>
      </c>
    </row>
    <row r="134" spans="1:18" ht="15" customHeight="1" thickBot="1" x14ac:dyDescent="0.35">
      <c r="A134" s="86"/>
      <c r="B134" s="84"/>
      <c r="C134" s="127"/>
      <c r="D134" s="147"/>
      <c r="E134" s="150"/>
      <c r="F134" s="187" t="str">
        <f t="shared" si="73"/>
        <v/>
      </c>
      <c r="G134" s="188" t="str">
        <f>+IF(F134="","",H103)</f>
        <v/>
      </c>
      <c r="H134" s="189" t="str">
        <f t="shared" si="74"/>
        <v/>
      </c>
      <c r="J134" s="195" t="str">
        <f>+IF(H134="","",H134/H174)</f>
        <v/>
      </c>
      <c r="K134" s="174"/>
      <c r="L134" s="170"/>
      <c r="M134" s="193" t="str">
        <f t="shared" si="75"/>
        <v/>
      </c>
      <c r="N134" s="194" t="str">
        <f t="shared" si="76"/>
        <v/>
      </c>
      <c r="R134" s="75" t="e">
        <f t="shared" si="72"/>
        <v>#REF!</v>
      </c>
    </row>
    <row r="135" spans="1:18" ht="15" customHeight="1" thickBot="1" x14ac:dyDescent="0.35">
      <c r="A135" s="86"/>
      <c r="B135" s="84"/>
      <c r="C135" s="160"/>
      <c r="D135" s="160"/>
      <c r="E135" s="160"/>
      <c r="F135" s="160"/>
      <c r="G135" s="161" t="s">
        <v>28</v>
      </c>
      <c r="H135" s="157">
        <f>SUM(H122:H134)</f>
        <v>31.231892999999999</v>
      </c>
      <c r="J135" s="110">
        <f>SUM(J122:J134)</f>
        <v>0.22225187274841318</v>
      </c>
      <c r="K135" s="109"/>
      <c r="L135" s="109"/>
      <c r="M135" s="109"/>
      <c r="N135" s="110">
        <f>SUM(N122:N134)</f>
        <v>0</v>
      </c>
    </row>
    <row r="136" spans="1:18" s="73" customFormat="1" ht="15" customHeight="1" thickBot="1" x14ac:dyDescent="0.35">
      <c r="A136" s="86"/>
      <c r="B136" s="84"/>
      <c r="C136" s="73" t="s">
        <v>11</v>
      </c>
      <c r="H136" s="74"/>
      <c r="J136" s="112"/>
      <c r="K136" s="112"/>
      <c r="L136" s="112"/>
      <c r="M136" s="112"/>
      <c r="N136" s="112"/>
    </row>
    <row r="137" spans="1:18" ht="34.5" customHeight="1" thickBot="1" x14ac:dyDescent="0.35">
      <c r="A137" s="86"/>
      <c r="B137" s="84"/>
      <c r="C137" s="122" t="s">
        <v>48</v>
      </c>
      <c r="D137" s="129"/>
      <c r="E137" s="123" t="s">
        <v>3</v>
      </c>
      <c r="F137" s="123" t="s">
        <v>0</v>
      </c>
      <c r="G137" s="123" t="s">
        <v>16</v>
      </c>
      <c r="H137" s="124" t="s">
        <v>9</v>
      </c>
      <c r="J137" s="106" t="s">
        <v>59</v>
      </c>
      <c r="K137" s="107" t="s">
        <v>60</v>
      </c>
      <c r="L137" s="107" t="s">
        <v>61</v>
      </c>
      <c r="M137" s="107" t="s">
        <v>62</v>
      </c>
      <c r="N137" s="108" t="s">
        <v>63</v>
      </c>
    </row>
    <row r="138" spans="1:18" ht="15" customHeight="1" x14ac:dyDescent="0.3">
      <c r="A138" s="86"/>
      <c r="B138" s="84"/>
      <c r="C138" s="213"/>
      <c r="E138" s="214"/>
      <c r="F138" s="215"/>
      <c r="G138" s="215"/>
      <c r="H138" s="190"/>
      <c r="J138" s="195"/>
      <c r="K138" s="212"/>
      <c r="L138" s="210"/>
      <c r="M138" s="193"/>
      <c r="N138" s="194" t="str">
        <f t="shared" ref="N138:N163" si="77">+IF(H138="","",J138*M138)</f>
        <v/>
      </c>
      <c r="R138" s="75" t="e">
        <f t="shared" ref="R138:R163" si="78">+R50+1</f>
        <v>#REF!</v>
      </c>
    </row>
    <row r="139" spans="1:18" ht="15" customHeight="1" x14ac:dyDescent="0.3">
      <c r="A139" s="86"/>
      <c r="B139" s="84"/>
      <c r="C139" s="213"/>
      <c r="E139" s="214"/>
      <c r="F139" s="215"/>
      <c r="G139" s="215"/>
      <c r="H139" s="190"/>
      <c r="J139" s="195"/>
      <c r="K139" s="211"/>
      <c r="L139" s="210"/>
      <c r="M139" s="193"/>
      <c r="N139" s="194" t="str">
        <f t="shared" si="77"/>
        <v/>
      </c>
      <c r="R139" s="75" t="e">
        <f t="shared" si="78"/>
        <v>#REF!</v>
      </c>
    </row>
    <row r="140" spans="1:18" ht="15" customHeight="1" x14ac:dyDescent="0.3">
      <c r="A140" s="86"/>
      <c r="B140" s="84"/>
      <c r="C140" s="125"/>
      <c r="E140" s="151"/>
      <c r="F140" s="151"/>
      <c r="G140" s="151"/>
      <c r="H140" s="190"/>
      <c r="J140" s="195"/>
      <c r="K140" s="174"/>
      <c r="L140" s="170"/>
      <c r="M140" s="193"/>
      <c r="N140" s="194" t="str">
        <f t="shared" si="77"/>
        <v/>
      </c>
      <c r="R140" s="75" t="e">
        <f t="shared" si="78"/>
        <v>#REF!</v>
      </c>
    </row>
    <row r="141" spans="1:18" ht="15" customHeight="1" x14ac:dyDescent="0.3">
      <c r="A141" s="86"/>
      <c r="B141" s="84"/>
      <c r="C141" s="125"/>
      <c r="E141" s="151"/>
      <c r="F141" s="151"/>
      <c r="G141" s="151"/>
      <c r="H141" s="190"/>
      <c r="J141" s="195"/>
      <c r="K141" s="174"/>
      <c r="L141" s="170"/>
      <c r="M141" s="193"/>
      <c r="N141" s="194" t="str">
        <f t="shared" si="77"/>
        <v/>
      </c>
      <c r="R141" s="75" t="e">
        <f t="shared" si="78"/>
        <v>#REF!</v>
      </c>
    </row>
    <row r="142" spans="1:18" ht="15" customHeight="1" x14ac:dyDescent="0.3">
      <c r="A142" s="86"/>
      <c r="B142" s="84"/>
      <c r="C142" s="125"/>
      <c r="E142" s="151"/>
      <c r="F142" s="151"/>
      <c r="G142" s="151"/>
      <c r="H142" s="190"/>
      <c r="J142" s="195"/>
      <c r="K142" s="174"/>
      <c r="L142" s="170"/>
      <c r="M142" s="193"/>
      <c r="N142" s="194" t="str">
        <f t="shared" si="77"/>
        <v/>
      </c>
      <c r="R142" s="75" t="e">
        <f t="shared" si="78"/>
        <v>#REF!</v>
      </c>
    </row>
    <row r="143" spans="1:18" ht="15" customHeight="1" x14ac:dyDescent="0.3">
      <c r="A143" s="86"/>
      <c r="B143" s="84"/>
      <c r="C143" s="125"/>
      <c r="E143" s="151"/>
      <c r="F143" s="151"/>
      <c r="G143" s="151"/>
      <c r="H143" s="190"/>
      <c r="J143" s="195"/>
      <c r="K143" s="174"/>
      <c r="L143" s="170"/>
      <c r="M143" s="193"/>
      <c r="N143" s="194" t="str">
        <f t="shared" si="77"/>
        <v/>
      </c>
      <c r="R143" s="75" t="e">
        <f t="shared" si="78"/>
        <v>#REF!</v>
      </c>
    </row>
    <row r="144" spans="1:18" ht="15" customHeight="1" x14ac:dyDescent="0.3">
      <c r="A144" s="86"/>
      <c r="B144" s="84"/>
      <c r="C144" s="125"/>
      <c r="E144" s="151"/>
      <c r="F144" s="151"/>
      <c r="G144" s="151"/>
      <c r="H144" s="190" t="str">
        <f t="shared" ref="H144:H163" si="79">+IF(G144="","",F144*G144)</f>
        <v/>
      </c>
      <c r="J144" s="195" t="str">
        <f>+IF(H144="","",H144/H174)</f>
        <v/>
      </c>
      <c r="K144" s="174"/>
      <c r="L144" s="170"/>
      <c r="M144" s="193" t="str">
        <f t="shared" ref="M144:M163" si="80">IF(L144="NP", 0, (IF(L144="EP", 1, (IF(L144="ND", 0.4, "")))))</f>
        <v/>
      </c>
      <c r="N144" s="194" t="str">
        <f t="shared" si="77"/>
        <v/>
      </c>
      <c r="R144" s="75" t="e">
        <f t="shared" si="78"/>
        <v>#REF!</v>
      </c>
    </row>
    <row r="145" spans="1:18" ht="15" customHeight="1" x14ac:dyDescent="0.3">
      <c r="A145" s="86"/>
      <c r="B145" s="84"/>
      <c r="C145" s="125"/>
      <c r="E145" s="151"/>
      <c r="F145" s="151"/>
      <c r="G145" s="151"/>
      <c r="H145" s="190" t="str">
        <f t="shared" si="79"/>
        <v/>
      </c>
      <c r="J145" s="195" t="str">
        <f>+IF(H145="","",H145/H174)</f>
        <v/>
      </c>
      <c r="K145" s="174"/>
      <c r="L145" s="170"/>
      <c r="M145" s="193" t="str">
        <f t="shared" si="80"/>
        <v/>
      </c>
      <c r="N145" s="194" t="str">
        <f t="shared" si="77"/>
        <v/>
      </c>
      <c r="R145" s="75" t="e">
        <f t="shared" si="78"/>
        <v>#REF!</v>
      </c>
    </row>
    <row r="146" spans="1:18" ht="15" customHeight="1" x14ac:dyDescent="0.3">
      <c r="A146" s="86"/>
      <c r="B146" s="84"/>
      <c r="C146" s="125"/>
      <c r="E146" s="151"/>
      <c r="F146" s="151"/>
      <c r="G146" s="151"/>
      <c r="H146" s="190" t="str">
        <f t="shared" si="79"/>
        <v/>
      </c>
      <c r="J146" s="195" t="str">
        <f>+IF(H146="","",H146/H174)</f>
        <v/>
      </c>
      <c r="K146" s="174"/>
      <c r="L146" s="170"/>
      <c r="M146" s="193" t="str">
        <f t="shared" si="80"/>
        <v/>
      </c>
      <c r="N146" s="194" t="str">
        <f t="shared" si="77"/>
        <v/>
      </c>
      <c r="R146" s="75" t="e">
        <f t="shared" si="78"/>
        <v>#REF!</v>
      </c>
    </row>
    <row r="147" spans="1:18" ht="15" customHeight="1" x14ac:dyDescent="0.3">
      <c r="A147" s="86"/>
      <c r="B147" s="84"/>
      <c r="C147" s="125"/>
      <c r="E147" s="151"/>
      <c r="F147" s="151"/>
      <c r="G147" s="151"/>
      <c r="H147" s="190" t="str">
        <f t="shared" si="79"/>
        <v/>
      </c>
      <c r="J147" s="195" t="str">
        <f>+IF(H147="","",H147/H174)</f>
        <v/>
      </c>
      <c r="K147" s="174"/>
      <c r="L147" s="170"/>
      <c r="M147" s="193" t="str">
        <f t="shared" si="80"/>
        <v/>
      </c>
      <c r="N147" s="194" t="str">
        <f t="shared" si="77"/>
        <v/>
      </c>
      <c r="R147" s="75" t="e">
        <f t="shared" si="78"/>
        <v>#REF!</v>
      </c>
    </row>
    <row r="148" spans="1:18" ht="15" customHeight="1" x14ac:dyDescent="0.3">
      <c r="A148" s="86"/>
      <c r="B148" s="84"/>
      <c r="C148" s="125"/>
      <c r="E148" s="151"/>
      <c r="F148" s="151"/>
      <c r="G148" s="151"/>
      <c r="H148" s="190" t="str">
        <f t="shared" si="79"/>
        <v/>
      </c>
      <c r="J148" s="195" t="str">
        <f>+IF(H148="","",H148/H174)</f>
        <v/>
      </c>
      <c r="K148" s="174"/>
      <c r="L148" s="170"/>
      <c r="M148" s="193" t="str">
        <f t="shared" si="80"/>
        <v/>
      </c>
      <c r="N148" s="194" t="str">
        <f t="shared" si="77"/>
        <v/>
      </c>
      <c r="R148" s="75" t="e">
        <f t="shared" si="78"/>
        <v>#REF!</v>
      </c>
    </row>
    <row r="149" spans="1:18" ht="15" customHeight="1" x14ac:dyDescent="0.3">
      <c r="A149" s="86"/>
      <c r="B149" s="84"/>
      <c r="C149" s="125"/>
      <c r="E149" s="151"/>
      <c r="F149" s="151"/>
      <c r="G149" s="151"/>
      <c r="H149" s="190" t="str">
        <f t="shared" si="79"/>
        <v/>
      </c>
      <c r="J149" s="195" t="str">
        <f>+IF(H149="","",H149/H174)</f>
        <v/>
      </c>
      <c r="K149" s="174"/>
      <c r="L149" s="170"/>
      <c r="M149" s="193" t="str">
        <f t="shared" si="80"/>
        <v/>
      </c>
      <c r="N149" s="194" t="str">
        <f t="shared" si="77"/>
        <v/>
      </c>
      <c r="R149" s="75" t="e">
        <f t="shared" si="78"/>
        <v>#REF!</v>
      </c>
    </row>
    <row r="150" spans="1:18" ht="15" customHeight="1" x14ac:dyDescent="0.3">
      <c r="A150" s="86"/>
      <c r="B150" s="84"/>
      <c r="C150" s="125"/>
      <c r="E150" s="151"/>
      <c r="F150" s="151"/>
      <c r="G150" s="151"/>
      <c r="H150" s="190" t="str">
        <f t="shared" si="79"/>
        <v/>
      </c>
      <c r="J150" s="195" t="str">
        <f>+IF(H150="","",H150/H174)</f>
        <v/>
      </c>
      <c r="K150" s="174"/>
      <c r="L150" s="170"/>
      <c r="M150" s="193" t="str">
        <f t="shared" si="80"/>
        <v/>
      </c>
      <c r="N150" s="194" t="str">
        <f t="shared" si="77"/>
        <v/>
      </c>
      <c r="R150" s="75" t="e">
        <f t="shared" si="78"/>
        <v>#REF!</v>
      </c>
    </row>
    <row r="151" spans="1:18" ht="15" customHeight="1" x14ac:dyDescent="0.3">
      <c r="A151" s="86"/>
      <c r="B151" s="84"/>
      <c r="C151" s="125"/>
      <c r="E151" s="151"/>
      <c r="F151" s="151"/>
      <c r="G151" s="151"/>
      <c r="H151" s="190" t="str">
        <f t="shared" si="79"/>
        <v/>
      </c>
      <c r="J151" s="195" t="str">
        <f>+IF(H151="","",H151/H174)</f>
        <v/>
      </c>
      <c r="K151" s="174"/>
      <c r="L151" s="170"/>
      <c r="M151" s="193" t="str">
        <f t="shared" si="80"/>
        <v/>
      </c>
      <c r="N151" s="194" t="str">
        <f t="shared" si="77"/>
        <v/>
      </c>
      <c r="R151" s="75" t="e">
        <f t="shared" si="78"/>
        <v>#REF!</v>
      </c>
    </row>
    <row r="152" spans="1:18" ht="15" customHeight="1" x14ac:dyDescent="0.3">
      <c r="A152" s="86"/>
      <c r="B152" s="84"/>
      <c r="C152" s="125"/>
      <c r="E152" s="151"/>
      <c r="F152" s="151"/>
      <c r="G152" s="151"/>
      <c r="H152" s="190" t="str">
        <f t="shared" si="79"/>
        <v/>
      </c>
      <c r="J152" s="195" t="str">
        <f>+IF(H152="","",H152/H174)</f>
        <v/>
      </c>
      <c r="K152" s="174"/>
      <c r="L152" s="170"/>
      <c r="M152" s="193" t="str">
        <f t="shared" si="80"/>
        <v/>
      </c>
      <c r="N152" s="194" t="str">
        <f t="shared" si="77"/>
        <v/>
      </c>
      <c r="R152" s="75" t="e">
        <f t="shared" si="78"/>
        <v>#REF!</v>
      </c>
    </row>
    <row r="153" spans="1:18" ht="15" customHeight="1" x14ac:dyDescent="0.3">
      <c r="A153" s="86"/>
      <c r="B153" s="84"/>
      <c r="C153" s="125"/>
      <c r="E153" s="151"/>
      <c r="F153" s="151"/>
      <c r="G153" s="151"/>
      <c r="H153" s="190" t="str">
        <f t="shared" si="79"/>
        <v/>
      </c>
      <c r="J153" s="195" t="str">
        <f>+IF(H153="","",H153/H174)</f>
        <v/>
      </c>
      <c r="K153" s="174"/>
      <c r="L153" s="170"/>
      <c r="M153" s="193" t="str">
        <f t="shared" si="80"/>
        <v/>
      </c>
      <c r="N153" s="194" t="str">
        <f t="shared" si="77"/>
        <v/>
      </c>
      <c r="R153" s="75" t="e">
        <f t="shared" si="78"/>
        <v>#REF!</v>
      </c>
    </row>
    <row r="154" spans="1:18" ht="15" customHeight="1" x14ac:dyDescent="0.3">
      <c r="A154" s="86"/>
      <c r="B154" s="84"/>
      <c r="C154" s="125"/>
      <c r="E154" s="151"/>
      <c r="F154" s="151"/>
      <c r="G154" s="151"/>
      <c r="H154" s="190" t="str">
        <f t="shared" si="79"/>
        <v/>
      </c>
      <c r="J154" s="195" t="str">
        <f>+IF(H154="","",H154/H174)</f>
        <v/>
      </c>
      <c r="K154" s="174"/>
      <c r="L154" s="170"/>
      <c r="M154" s="193" t="str">
        <f t="shared" si="80"/>
        <v/>
      </c>
      <c r="N154" s="194" t="str">
        <f t="shared" si="77"/>
        <v/>
      </c>
      <c r="R154" s="75" t="e">
        <f t="shared" si="78"/>
        <v>#REF!</v>
      </c>
    </row>
    <row r="155" spans="1:18" ht="15" customHeight="1" x14ac:dyDescent="0.3">
      <c r="A155" s="86"/>
      <c r="B155" s="84"/>
      <c r="C155" s="125"/>
      <c r="E155" s="151"/>
      <c r="F155" s="151"/>
      <c r="G155" s="151"/>
      <c r="H155" s="190" t="str">
        <f t="shared" si="79"/>
        <v/>
      </c>
      <c r="J155" s="195" t="str">
        <f>+IF(H155="","",H155/H174)</f>
        <v/>
      </c>
      <c r="K155" s="174"/>
      <c r="L155" s="170"/>
      <c r="M155" s="193" t="str">
        <f t="shared" si="80"/>
        <v/>
      </c>
      <c r="N155" s="194" t="str">
        <f t="shared" si="77"/>
        <v/>
      </c>
      <c r="R155" s="75" t="e">
        <f t="shared" si="78"/>
        <v>#REF!</v>
      </c>
    </row>
    <row r="156" spans="1:18" ht="15" customHeight="1" x14ac:dyDescent="0.3">
      <c r="A156" s="86"/>
      <c r="B156" s="84"/>
      <c r="C156" s="125"/>
      <c r="E156" s="151"/>
      <c r="F156" s="151"/>
      <c r="G156" s="151"/>
      <c r="H156" s="190" t="str">
        <f t="shared" si="79"/>
        <v/>
      </c>
      <c r="J156" s="195" t="str">
        <f>+IF(H156="","",H156/H174)</f>
        <v/>
      </c>
      <c r="K156" s="174"/>
      <c r="L156" s="170"/>
      <c r="M156" s="193" t="str">
        <f t="shared" si="80"/>
        <v/>
      </c>
      <c r="N156" s="194" t="str">
        <f t="shared" si="77"/>
        <v/>
      </c>
      <c r="R156" s="75" t="e">
        <f t="shared" si="78"/>
        <v>#REF!</v>
      </c>
    </row>
    <row r="157" spans="1:18" ht="15" customHeight="1" x14ac:dyDescent="0.3">
      <c r="A157" s="86"/>
      <c r="B157" s="84"/>
      <c r="C157" s="125"/>
      <c r="E157" s="151"/>
      <c r="F157" s="151"/>
      <c r="G157" s="151"/>
      <c r="H157" s="190" t="str">
        <f t="shared" si="79"/>
        <v/>
      </c>
      <c r="J157" s="195" t="str">
        <f>+IF(H157="","",H157/H174)</f>
        <v/>
      </c>
      <c r="K157" s="174"/>
      <c r="L157" s="170"/>
      <c r="M157" s="193" t="str">
        <f t="shared" si="80"/>
        <v/>
      </c>
      <c r="N157" s="194" t="str">
        <f t="shared" si="77"/>
        <v/>
      </c>
      <c r="R157" s="75" t="e">
        <f t="shared" si="78"/>
        <v>#REF!</v>
      </c>
    </row>
    <row r="158" spans="1:18" ht="15" customHeight="1" x14ac:dyDescent="0.3">
      <c r="A158" s="86"/>
      <c r="B158" s="84"/>
      <c r="C158" s="125"/>
      <c r="E158" s="151"/>
      <c r="F158" s="151"/>
      <c r="G158" s="151"/>
      <c r="H158" s="190" t="str">
        <f t="shared" si="79"/>
        <v/>
      </c>
      <c r="J158" s="195" t="str">
        <f>+IF(H158="","",H158/H174)</f>
        <v/>
      </c>
      <c r="K158" s="174"/>
      <c r="L158" s="170"/>
      <c r="M158" s="193" t="str">
        <f t="shared" si="80"/>
        <v/>
      </c>
      <c r="N158" s="194" t="str">
        <f t="shared" si="77"/>
        <v/>
      </c>
      <c r="R158" s="75" t="e">
        <f t="shared" si="78"/>
        <v>#REF!</v>
      </c>
    </row>
    <row r="159" spans="1:18" ht="15" customHeight="1" x14ac:dyDescent="0.3">
      <c r="A159" s="86"/>
      <c r="B159" s="84"/>
      <c r="C159" s="125"/>
      <c r="E159" s="151"/>
      <c r="F159" s="151"/>
      <c r="G159" s="151"/>
      <c r="H159" s="190" t="str">
        <f t="shared" si="79"/>
        <v/>
      </c>
      <c r="J159" s="195" t="str">
        <f>+IF(H159="","",H159/H174)</f>
        <v/>
      </c>
      <c r="K159" s="174"/>
      <c r="L159" s="170"/>
      <c r="M159" s="193" t="str">
        <f t="shared" si="80"/>
        <v/>
      </c>
      <c r="N159" s="194" t="str">
        <f t="shared" si="77"/>
        <v/>
      </c>
      <c r="R159" s="75" t="e">
        <f t="shared" si="78"/>
        <v>#REF!</v>
      </c>
    </row>
    <row r="160" spans="1:18" ht="15" customHeight="1" x14ac:dyDescent="0.3">
      <c r="A160" s="86"/>
      <c r="B160" s="84"/>
      <c r="C160" s="125"/>
      <c r="E160" s="151"/>
      <c r="F160" s="151"/>
      <c r="G160" s="151"/>
      <c r="H160" s="190" t="str">
        <f t="shared" si="79"/>
        <v/>
      </c>
      <c r="J160" s="195" t="str">
        <f>+IF(H160="","",H160/H174)</f>
        <v/>
      </c>
      <c r="K160" s="174"/>
      <c r="L160" s="170"/>
      <c r="M160" s="193" t="str">
        <f t="shared" si="80"/>
        <v/>
      </c>
      <c r="N160" s="194" t="str">
        <f t="shared" si="77"/>
        <v/>
      </c>
      <c r="R160" s="75" t="e">
        <f t="shared" si="78"/>
        <v>#REF!</v>
      </c>
    </row>
    <row r="161" spans="1:18" ht="15" customHeight="1" x14ac:dyDescent="0.3">
      <c r="A161" s="86"/>
      <c r="B161" s="84"/>
      <c r="C161" s="125"/>
      <c r="E161" s="151"/>
      <c r="F161" s="151"/>
      <c r="G161" s="151"/>
      <c r="H161" s="190" t="str">
        <f t="shared" si="79"/>
        <v/>
      </c>
      <c r="J161" s="195" t="str">
        <f>+IF(H161="","",H161/H174)</f>
        <v/>
      </c>
      <c r="K161" s="174"/>
      <c r="L161" s="170"/>
      <c r="M161" s="193" t="str">
        <f t="shared" si="80"/>
        <v/>
      </c>
      <c r="N161" s="194" t="str">
        <f t="shared" si="77"/>
        <v/>
      </c>
      <c r="R161" s="75" t="e">
        <f t="shared" si="78"/>
        <v>#REF!</v>
      </c>
    </row>
    <row r="162" spans="1:18" ht="15" customHeight="1" x14ac:dyDescent="0.3">
      <c r="A162" s="86"/>
      <c r="B162" s="84"/>
      <c r="C162" s="125"/>
      <c r="E162" s="151"/>
      <c r="F162" s="151"/>
      <c r="G162" s="151"/>
      <c r="H162" s="190" t="str">
        <f t="shared" si="79"/>
        <v/>
      </c>
      <c r="J162" s="195" t="str">
        <f>+IF(H162="","",H162/H174)</f>
        <v/>
      </c>
      <c r="K162" s="174"/>
      <c r="L162" s="170"/>
      <c r="M162" s="193" t="str">
        <f t="shared" si="80"/>
        <v/>
      </c>
      <c r="N162" s="194" t="str">
        <f t="shared" si="77"/>
        <v/>
      </c>
      <c r="R162" s="75" t="e">
        <f t="shared" si="78"/>
        <v>#REF!</v>
      </c>
    </row>
    <row r="163" spans="1:18" ht="15" customHeight="1" thickBot="1" x14ac:dyDescent="0.35">
      <c r="A163" s="86"/>
      <c r="B163" s="84"/>
      <c r="C163" s="125"/>
      <c r="E163" s="152"/>
      <c r="F163" s="152"/>
      <c r="G163" s="152"/>
      <c r="H163" s="191" t="str">
        <f t="shared" si="79"/>
        <v/>
      </c>
      <c r="J163" s="195" t="str">
        <f>+IF(H163="","",H163/H174)</f>
        <v/>
      </c>
      <c r="K163" s="174"/>
      <c r="L163" s="170"/>
      <c r="M163" s="193" t="str">
        <f t="shared" si="80"/>
        <v/>
      </c>
      <c r="N163" s="194" t="str">
        <f t="shared" si="77"/>
        <v/>
      </c>
      <c r="R163" s="75" t="e">
        <f t="shared" si="78"/>
        <v>#REF!</v>
      </c>
    </row>
    <row r="164" spans="1:18" ht="15" customHeight="1" thickBot="1" x14ac:dyDescent="0.35">
      <c r="A164" s="86"/>
      <c r="B164" s="84"/>
      <c r="C164" s="160"/>
      <c r="D164" s="160"/>
      <c r="E164" s="160"/>
      <c r="F164" s="160"/>
      <c r="G164" s="161" t="s">
        <v>29</v>
      </c>
      <c r="H164" s="157">
        <f>SUM(H138:H163)</f>
        <v>0</v>
      </c>
      <c r="J164" s="110">
        <f>SUM(J138:J163)</f>
        <v>0</v>
      </c>
      <c r="K164" s="109"/>
      <c r="L164" s="109"/>
      <c r="M164" s="109"/>
      <c r="N164" s="110">
        <f>SUM(N138:N163)</f>
        <v>0</v>
      </c>
    </row>
    <row r="165" spans="1:18" s="73" customFormat="1" ht="15" customHeight="1" thickBot="1" x14ac:dyDescent="0.35">
      <c r="A165" s="86"/>
      <c r="B165" s="84"/>
      <c r="C165" s="73" t="s">
        <v>12</v>
      </c>
      <c r="H165" s="74"/>
      <c r="J165" s="111"/>
      <c r="K165" s="111"/>
      <c r="L165" s="111"/>
      <c r="M165" s="111"/>
      <c r="N165" s="111"/>
    </row>
    <row r="166" spans="1:18" ht="33" customHeight="1" thickBot="1" x14ac:dyDescent="0.35">
      <c r="A166" s="86"/>
      <c r="B166" s="84"/>
      <c r="C166" s="122" t="s">
        <v>48</v>
      </c>
      <c r="D166" s="129"/>
      <c r="E166" s="130" t="s">
        <v>3</v>
      </c>
      <c r="F166" s="130" t="s">
        <v>0</v>
      </c>
      <c r="G166" s="123" t="s">
        <v>6</v>
      </c>
      <c r="H166" s="124" t="s">
        <v>9</v>
      </c>
      <c r="J166" s="106" t="s">
        <v>59</v>
      </c>
      <c r="K166" s="107" t="s">
        <v>60</v>
      </c>
      <c r="L166" s="107" t="s">
        <v>61</v>
      </c>
      <c r="M166" s="107" t="s">
        <v>62</v>
      </c>
      <c r="N166" s="108" t="s">
        <v>63</v>
      </c>
    </row>
    <row r="167" spans="1:18" ht="15" customHeight="1" x14ac:dyDescent="0.3">
      <c r="A167" s="86"/>
      <c r="B167" s="84"/>
      <c r="C167" s="125"/>
      <c r="E167" s="149"/>
      <c r="F167" s="146"/>
      <c r="G167" s="154"/>
      <c r="H167" s="186" t="str">
        <f>+IF(G167="","",F167*G167)</f>
        <v/>
      </c>
      <c r="J167" s="195" t="str">
        <f>+IF(H167="","",H167/H174)</f>
        <v/>
      </c>
      <c r="K167" s="175"/>
      <c r="L167" s="175"/>
      <c r="M167" s="193" t="str">
        <f>IF(L167="NP", 0, (IF(L167="EP", 1, (IF(L167="ND", 0.4, "")))))</f>
        <v/>
      </c>
      <c r="N167" s="194" t="str">
        <f>+IF(H167="","",J167*M167)</f>
        <v/>
      </c>
      <c r="R167" s="75" t="e">
        <f t="shared" ref="R167:R171" si="81">+R79+1</f>
        <v>#REF!</v>
      </c>
    </row>
    <row r="168" spans="1:18" ht="15" customHeight="1" x14ac:dyDescent="0.3">
      <c r="A168" s="86"/>
      <c r="B168" s="84"/>
      <c r="C168" s="125"/>
      <c r="E168" s="149"/>
      <c r="F168" s="146"/>
      <c r="G168" s="154"/>
      <c r="H168" s="186" t="str">
        <f>+IF(G168="","",F168*G168)</f>
        <v/>
      </c>
      <c r="J168" s="195" t="str">
        <f>+IF(H168="","",H168/H172)</f>
        <v/>
      </c>
      <c r="K168" s="175"/>
      <c r="L168" s="175"/>
      <c r="M168" s="193" t="str">
        <f>IF(L168="NP", 0, (IF(L168="EP", 1, (IF(L168="ND", 0.4, "")))))</f>
        <v/>
      </c>
      <c r="N168" s="194" t="str">
        <f>+IF(H168="","",J168*M168)</f>
        <v/>
      </c>
      <c r="R168" s="75" t="e">
        <f t="shared" si="81"/>
        <v>#REF!</v>
      </c>
    </row>
    <row r="169" spans="1:18" ht="15" customHeight="1" x14ac:dyDescent="0.3">
      <c r="A169" s="86"/>
      <c r="B169" s="84"/>
      <c r="C169" s="125"/>
      <c r="E169" s="149"/>
      <c r="F169" s="146"/>
      <c r="G169" s="154"/>
      <c r="H169" s="186" t="str">
        <f>+IF(G169="","",F169*G169)</f>
        <v/>
      </c>
      <c r="J169" s="195" t="str">
        <f>+IF(H169="","",H169/H173)</f>
        <v/>
      </c>
      <c r="K169" s="175"/>
      <c r="L169" s="175"/>
      <c r="M169" s="193" t="str">
        <f>IF(L169="NP", 0, (IF(L169="EP", 1, (IF(L169="ND", 0.4, "")))))</f>
        <v/>
      </c>
      <c r="N169" s="194" t="str">
        <f>+IF(H169="","",J169*M169)</f>
        <v/>
      </c>
      <c r="R169" s="75" t="e">
        <f t="shared" si="81"/>
        <v>#REF!</v>
      </c>
    </row>
    <row r="170" spans="1:18" ht="15" customHeight="1" x14ac:dyDescent="0.3">
      <c r="A170" s="86"/>
      <c r="B170" s="84"/>
      <c r="C170" s="125"/>
      <c r="E170" s="149"/>
      <c r="F170" s="146"/>
      <c r="G170" s="154"/>
      <c r="H170" s="186" t="str">
        <f>+IF(G170="","",F170*G170)</f>
        <v/>
      </c>
      <c r="J170" s="195" t="str">
        <f>+IF(H170="","",H170/H174)</f>
        <v/>
      </c>
      <c r="K170" s="175"/>
      <c r="L170" s="175"/>
      <c r="M170" s="193" t="str">
        <f>IF(L170="NP", 0, (IF(L170="EP", 1, (IF(L170="ND", 0.4, "")))))</f>
        <v/>
      </c>
      <c r="N170" s="194" t="str">
        <f>+IF(H170="","",J170*M170)</f>
        <v/>
      </c>
      <c r="R170" s="75" t="e">
        <f t="shared" si="81"/>
        <v>#REF!</v>
      </c>
    </row>
    <row r="171" spans="1:18" ht="15" customHeight="1" thickBot="1" x14ac:dyDescent="0.35">
      <c r="A171" s="86"/>
      <c r="B171" s="84"/>
      <c r="C171" s="127"/>
      <c r="D171" s="128"/>
      <c r="E171" s="150"/>
      <c r="F171" s="147"/>
      <c r="G171" s="155"/>
      <c r="H171" s="192" t="str">
        <f>+IF(G171="","",F171*G171)</f>
        <v/>
      </c>
      <c r="J171" s="195" t="str">
        <f>+IF(H171="","",H171/H174)</f>
        <v/>
      </c>
      <c r="K171" s="176"/>
      <c r="L171" s="177"/>
      <c r="M171" s="193" t="str">
        <f>IF(L171="NP", 0, (IF(L171="EP", 1, (IF(L171="ND", 0.4, "")))))</f>
        <v/>
      </c>
      <c r="N171" s="194" t="str">
        <f>+IF(H171="","",J171*M171)</f>
        <v/>
      </c>
      <c r="R171" s="75" t="e">
        <f t="shared" si="81"/>
        <v>#REF!</v>
      </c>
    </row>
    <row r="172" spans="1:18" ht="15" customHeight="1" thickBot="1" x14ac:dyDescent="0.35">
      <c r="A172" s="86"/>
      <c r="B172" s="84"/>
      <c r="C172" s="160"/>
      <c r="D172" s="160"/>
      <c r="E172" s="160"/>
      <c r="F172" s="160"/>
      <c r="G172" s="161" t="s">
        <v>30</v>
      </c>
      <c r="H172" s="157">
        <f>SUM(H167:H171)</f>
        <v>0</v>
      </c>
      <c r="J172" s="110">
        <f>SUM(J167:J171)</f>
        <v>0</v>
      </c>
      <c r="K172" s="109"/>
      <c r="L172" s="109"/>
      <c r="M172" s="109"/>
      <c r="N172" s="110">
        <f>SUM(N167:N171)</f>
        <v>0</v>
      </c>
    </row>
    <row r="173" spans="1:18" ht="13.5" customHeight="1" thickBot="1" x14ac:dyDescent="0.35">
      <c r="A173" s="86"/>
      <c r="B173" s="84"/>
      <c r="H173" s="84"/>
      <c r="J173" s="103"/>
      <c r="K173" s="104"/>
      <c r="L173" s="104"/>
      <c r="M173" s="104"/>
      <c r="N173" s="105"/>
    </row>
    <row r="174" spans="1:18" ht="15" customHeight="1" x14ac:dyDescent="0.3">
      <c r="A174" s="86"/>
      <c r="B174" s="84"/>
      <c r="D174" s="132" t="s">
        <v>13</v>
      </c>
      <c r="E174" s="133"/>
      <c r="F174" s="133"/>
      <c r="G174" s="134"/>
      <c r="H174" s="158">
        <f>+H119+H135+H164+H172</f>
        <v>140.52476865</v>
      </c>
      <c r="J174" s="113"/>
      <c r="K174" s="78"/>
      <c r="M174" s="78"/>
      <c r="N174" s="114"/>
    </row>
    <row r="175" spans="1:18" ht="15" customHeight="1" thickBot="1" x14ac:dyDescent="0.35">
      <c r="A175" s="86"/>
      <c r="B175" s="84"/>
      <c r="D175" s="135" t="s">
        <v>67</v>
      </c>
      <c r="E175" s="136"/>
      <c r="F175" s="136"/>
      <c r="G175" s="141">
        <f>+$Q$1</f>
        <v>0.15</v>
      </c>
      <c r="H175" s="159">
        <f>+H174*G175</f>
        <v>21.078715297500001</v>
      </c>
      <c r="J175" s="115"/>
      <c r="K175" s="116"/>
      <c r="L175" s="116"/>
      <c r="M175" s="116"/>
      <c r="N175" s="117"/>
    </row>
    <row r="176" spans="1:18" ht="15" customHeight="1" x14ac:dyDescent="0.3">
      <c r="A176" s="86"/>
      <c r="B176" s="84"/>
      <c r="D176" s="135" t="s">
        <v>68</v>
      </c>
      <c r="E176" s="136"/>
      <c r="F176" s="136"/>
      <c r="G176" s="141">
        <f>+$Q$2</f>
        <v>0</v>
      </c>
      <c r="H176" s="159">
        <f>+(H174+H175)*G176</f>
        <v>0</v>
      </c>
      <c r="J176" s="120">
        <f>+J119+J135+J164+J172</f>
        <v>1</v>
      </c>
      <c r="K176" s="118"/>
      <c r="L176" s="118"/>
      <c r="M176" s="118"/>
      <c r="N176" s="120">
        <f>+N119+N135+N164+N172</f>
        <v>0</v>
      </c>
    </row>
    <row r="177" spans="1:18" ht="15" customHeight="1" thickBot="1" x14ac:dyDescent="0.35">
      <c r="A177" s="86"/>
      <c r="B177" s="84"/>
      <c r="C177" s="75" t="s">
        <v>64</v>
      </c>
      <c r="D177" s="135" t="s">
        <v>14</v>
      </c>
      <c r="E177" s="136"/>
      <c r="F177" s="136"/>
      <c r="G177" s="137"/>
      <c r="H177" s="159">
        <f>SUM(H174:H176)</f>
        <v>161.6034839475</v>
      </c>
      <c r="J177" s="121" t="s">
        <v>69</v>
      </c>
      <c r="K177" s="119"/>
      <c r="L177" s="119"/>
      <c r="M177" s="119"/>
      <c r="N177" s="121" t="s">
        <v>70</v>
      </c>
    </row>
    <row r="178" spans="1:18" ht="15" customHeight="1" thickBot="1" x14ac:dyDescent="0.35">
      <c r="A178" s="86"/>
      <c r="B178" s="84"/>
      <c r="C178" s="75" t="s">
        <v>64</v>
      </c>
      <c r="D178" s="138" t="s">
        <v>15</v>
      </c>
      <c r="E178" s="139"/>
      <c r="F178" s="139"/>
      <c r="G178" s="140"/>
      <c r="H178" s="131">
        <f>+ROUND(H177,2)</f>
        <v>161.6</v>
      </c>
      <c r="N178" s="165">
        <f>+ROUND(N176,4)</f>
        <v>0</v>
      </c>
    </row>
    <row r="179" spans="1:18" ht="13.5" customHeight="1" x14ac:dyDescent="0.3">
      <c r="A179" s="86"/>
      <c r="B179" s="84"/>
      <c r="G179" s="76"/>
    </row>
    <row r="180" spans="1:18" ht="13.5" customHeight="1" x14ac:dyDescent="0.3">
      <c r="A180" s="86"/>
      <c r="B180" s="84"/>
      <c r="G180" s="76"/>
    </row>
    <row r="181" spans="1:18" ht="15" customHeight="1" x14ac:dyDescent="0.3">
      <c r="A181" s="83"/>
      <c r="B181" s="84"/>
      <c r="G181" s="76"/>
      <c r="H181" s="84"/>
      <c r="J181" s="85"/>
      <c r="K181" s="85"/>
      <c r="L181" s="85"/>
      <c r="M181" s="85"/>
      <c r="N181" s="85"/>
    </row>
    <row r="182" spans="1:18" ht="14.1" customHeight="1" x14ac:dyDescent="0.3">
      <c r="A182" s="86"/>
      <c r="B182" s="84"/>
      <c r="C182" s="87"/>
      <c r="D182" s="87"/>
      <c r="E182" s="87"/>
      <c r="F182" s="87"/>
      <c r="G182" s="87"/>
      <c r="H182" s="87"/>
      <c r="K182" s="78"/>
      <c r="M182" s="78"/>
    </row>
    <row r="183" spans="1:18" ht="12" customHeight="1" x14ac:dyDescent="0.3">
      <c r="A183" s="86"/>
      <c r="B183" s="84"/>
      <c r="C183" s="73"/>
      <c r="D183" s="73"/>
      <c r="E183" s="73"/>
      <c r="F183" s="73"/>
      <c r="G183" s="73"/>
      <c r="H183" s="73"/>
      <c r="K183" s="78"/>
      <c r="M183" s="78"/>
    </row>
    <row r="184" spans="1:18" ht="12" customHeight="1" x14ac:dyDescent="0.3">
      <c r="A184" s="86"/>
      <c r="B184" s="84"/>
      <c r="G184" s="88"/>
      <c r="H184" s="84"/>
      <c r="K184" s="78"/>
      <c r="M184" s="78"/>
    </row>
    <row r="185" spans="1:18" ht="14.25" customHeight="1" x14ac:dyDescent="0.3">
      <c r="A185" s="86"/>
      <c r="B185" s="84"/>
      <c r="C185" s="89"/>
      <c r="D185" s="90"/>
      <c r="E185" s="90"/>
      <c r="F185" s="90"/>
      <c r="G185" s="90"/>
      <c r="H185" s="91"/>
      <c r="K185" s="78"/>
      <c r="M185" s="78"/>
    </row>
    <row r="186" spans="1:18" ht="14.25" customHeight="1" x14ac:dyDescent="0.3">
      <c r="A186" s="86"/>
      <c r="B186" s="84"/>
      <c r="C186" s="89"/>
      <c r="H186" s="84"/>
      <c r="K186" s="78"/>
      <c r="M186" s="78"/>
    </row>
    <row r="187" spans="1:18" ht="12" customHeight="1" thickBot="1" x14ac:dyDescent="0.35">
      <c r="A187" s="86"/>
      <c r="B187" s="84"/>
      <c r="C187" s="89"/>
      <c r="H187" s="84"/>
      <c r="K187" s="78"/>
      <c r="M187" s="78"/>
    </row>
    <row r="188" spans="1:18" ht="20.100000000000001" customHeight="1" thickBot="1" x14ac:dyDescent="0.35">
      <c r="A188" s="86"/>
      <c r="B188" s="84"/>
      <c r="C188" s="142" t="s">
        <v>55</v>
      </c>
      <c r="D188" s="143"/>
      <c r="E188" s="143"/>
      <c r="F188" s="143"/>
      <c r="G188" s="143"/>
      <c r="H188" s="144"/>
    </row>
    <row r="189" spans="1:18" ht="20.100000000000001" customHeight="1" x14ac:dyDescent="0.3">
      <c r="A189" s="86"/>
      <c r="B189" s="84"/>
      <c r="C189" s="92"/>
      <c r="H189" s="93" t="s">
        <v>56</v>
      </c>
      <c r="I189" s="84"/>
      <c r="J189" s="97" t="s">
        <v>26</v>
      </c>
      <c r="K189" s="98"/>
      <c r="L189" s="98"/>
      <c r="M189" s="98"/>
      <c r="N189" s="99"/>
    </row>
    <row r="190" spans="1:18" ht="16.5" customHeight="1" thickBot="1" x14ac:dyDescent="0.35">
      <c r="A190" s="169"/>
      <c r="B190" s="84"/>
      <c r="C190" s="73" t="s">
        <v>57</v>
      </c>
      <c r="D190" s="84">
        <v>3</v>
      </c>
      <c r="G190" s="74" t="s">
        <v>4</v>
      </c>
      <c r="H190" s="75" t="str">
        <f>+VLOOKUP(D190,PRESUP!$A$6:$N$183,3,FALSE)</f>
        <v>u</v>
      </c>
      <c r="I190" s="84"/>
      <c r="J190" s="100"/>
      <c r="K190" s="101"/>
      <c r="L190" s="101"/>
      <c r="M190" s="101"/>
      <c r="N190" s="102"/>
    </row>
    <row r="191" spans="1:18" ht="32.25" customHeight="1" x14ac:dyDescent="0.3">
      <c r="A191" s="86"/>
      <c r="B191" s="84"/>
      <c r="C191" s="22" t="str">
        <f>+VLOOKUP(D190,PRESUP!$A$6:$N$183,14,FALSE)</f>
        <v>DETALLE: REUBICACIÓN DE POSTES / H.A. DE ALUMBRADO (no inc. Desvestimiento)</v>
      </c>
      <c r="J191" s="103"/>
      <c r="K191" s="104"/>
      <c r="L191" s="104"/>
      <c r="M191" s="104"/>
      <c r="N191" s="105"/>
      <c r="O191" s="84" t="s">
        <v>71</v>
      </c>
      <c r="P191" s="84" t="s">
        <v>73</v>
      </c>
      <c r="Q191" s="84" t="s">
        <v>72</v>
      </c>
    </row>
    <row r="192" spans="1:18" s="73" customFormat="1" ht="15" customHeight="1" thickBot="1" x14ac:dyDescent="0.35">
      <c r="A192" s="86"/>
      <c r="B192" s="84"/>
      <c r="C192" s="73" t="s">
        <v>5</v>
      </c>
      <c r="D192" s="94"/>
      <c r="E192" s="94"/>
      <c r="F192" s="94"/>
      <c r="G192" s="196" t="s">
        <v>58</v>
      </c>
      <c r="H192" s="197">
        <v>2</v>
      </c>
      <c r="J192" s="162"/>
      <c r="K192" s="163"/>
      <c r="L192" s="163"/>
      <c r="M192" s="163"/>
      <c r="N192" s="164"/>
      <c r="O192" s="166">
        <f>+H266</f>
        <v>294.13</v>
      </c>
      <c r="P192" s="168">
        <f>+H262</f>
        <v>255.76779999999999</v>
      </c>
      <c r="Q192" s="167">
        <f>+N266</f>
        <v>8.2900000000000001E-2</v>
      </c>
      <c r="R192" s="73">
        <f t="shared" ref="R192" si="82">+D190</f>
        <v>3</v>
      </c>
    </row>
    <row r="193" spans="1:18" s="94" customFormat="1" ht="30" customHeight="1" thickBot="1" x14ac:dyDescent="0.35">
      <c r="A193" s="86"/>
      <c r="B193" s="84"/>
      <c r="C193" s="122" t="s">
        <v>48</v>
      </c>
      <c r="D193" s="123" t="s">
        <v>0</v>
      </c>
      <c r="E193" s="123" t="s">
        <v>6</v>
      </c>
      <c r="F193" s="123" t="s">
        <v>7</v>
      </c>
      <c r="G193" s="123" t="s">
        <v>8</v>
      </c>
      <c r="H193" s="124" t="s">
        <v>9</v>
      </c>
      <c r="J193" s="106" t="s">
        <v>59</v>
      </c>
      <c r="K193" s="107" t="s">
        <v>60</v>
      </c>
      <c r="L193" s="107" t="s">
        <v>61</v>
      </c>
      <c r="M193" s="107" t="s">
        <v>62</v>
      </c>
      <c r="N193" s="108" t="s">
        <v>63</v>
      </c>
    </row>
    <row r="194" spans="1:18" ht="15" customHeight="1" x14ac:dyDescent="0.3">
      <c r="A194" s="86"/>
      <c r="B194" s="84"/>
      <c r="C194" s="125" t="s">
        <v>78</v>
      </c>
      <c r="D194" s="145" t="s">
        <v>20</v>
      </c>
      <c r="E194" s="148"/>
      <c r="F194" s="148" t="s">
        <v>64</v>
      </c>
      <c r="G194" s="153" t="s">
        <v>20</v>
      </c>
      <c r="H194" s="126">
        <f>+H223*0.05</f>
        <v>1.9430000000000001</v>
      </c>
      <c r="J194" s="171">
        <f>+IF(H194="","",H194/H262)</f>
        <v>7.5967342253403288E-3</v>
      </c>
      <c r="K194" s="210">
        <v>4292100117</v>
      </c>
      <c r="L194" s="210" t="s">
        <v>77</v>
      </c>
      <c r="M194" s="156">
        <v>0</v>
      </c>
      <c r="N194" s="173">
        <f t="shared" ref="N194:N206" si="83">+IF(H194="","",J194*M194)</f>
        <v>0</v>
      </c>
    </row>
    <row r="195" spans="1:18" ht="15" customHeight="1" x14ac:dyDescent="0.25">
      <c r="A195" s="86"/>
      <c r="B195" s="84"/>
      <c r="C195" s="209" t="s">
        <v>327</v>
      </c>
      <c r="D195" s="209">
        <v>1</v>
      </c>
      <c r="E195" s="209">
        <v>65</v>
      </c>
      <c r="F195" s="184">
        <f>+IF(E195="","",D195*E195)</f>
        <v>65</v>
      </c>
      <c r="G195" s="185">
        <f>+IF(F195="","",H192)</f>
        <v>2</v>
      </c>
      <c r="H195" s="186">
        <f>+IF(G195="","",F195*G195)</f>
        <v>130</v>
      </c>
      <c r="J195" s="195">
        <f>+IF(H195="","",H195/H262)</f>
        <v>0.50827351996615677</v>
      </c>
      <c r="K195" s="172">
        <v>548000014</v>
      </c>
      <c r="L195" s="170" t="s">
        <v>77</v>
      </c>
      <c r="M195" s="193">
        <f>IF(L195="NP", 0, (IF(L195="EP", 1, (IF(L195="ND", 0.4, "")))))</f>
        <v>0</v>
      </c>
      <c r="N195" s="194">
        <f t="shared" si="83"/>
        <v>0</v>
      </c>
      <c r="R195" s="75" t="e">
        <f t="shared" ref="R195:R206" si="84">+R107+1</f>
        <v>#REF!</v>
      </c>
    </row>
    <row r="196" spans="1:18" ht="15" customHeight="1" x14ac:dyDescent="0.3">
      <c r="A196" s="86"/>
      <c r="B196" s="84"/>
      <c r="C196" s="125"/>
      <c r="D196" s="146"/>
      <c r="E196" s="149"/>
      <c r="F196" s="184"/>
      <c r="G196" s="185"/>
      <c r="H196" s="186"/>
      <c r="J196" s="195"/>
      <c r="K196" s="172"/>
      <c r="L196" s="170"/>
      <c r="M196" s="193"/>
      <c r="N196" s="194" t="str">
        <f t="shared" si="83"/>
        <v/>
      </c>
      <c r="R196" s="75" t="e">
        <f t="shared" si="84"/>
        <v>#REF!</v>
      </c>
    </row>
    <row r="197" spans="1:18" ht="15" customHeight="1" x14ac:dyDescent="0.3">
      <c r="A197" s="86"/>
      <c r="B197" s="84"/>
      <c r="C197" s="125"/>
      <c r="D197" s="146"/>
      <c r="E197" s="149"/>
      <c r="F197" s="184"/>
      <c r="G197" s="185"/>
      <c r="H197" s="186"/>
      <c r="J197" s="195"/>
      <c r="K197" s="172"/>
      <c r="L197" s="170"/>
      <c r="M197" s="193"/>
      <c r="N197" s="194" t="str">
        <f t="shared" si="83"/>
        <v/>
      </c>
      <c r="R197" s="75" t="e">
        <f t="shared" si="84"/>
        <v>#REF!</v>
      </c>
    </row>
    <row r="198" spans="1:18" ht="15" customHeight="1" x14ac:dyDescent="0.3">
      <c r="A198" s="86"/>
      <c r="B198" s="84"/>
      <c r="C198" s="125"/>
      <c r="D198" s="146"/>
      <c r="E198" s="149"/>
      <c r="F198" s="184"/>
      <c r="G198" s="185"/>
      <c r="H198" s="186"/>
      <c r="J198" s="195"/>
      <c r="K198" s="172"/>
      <c r="L198" s="170"/>
      <c r="M198" s="193"/>
      <c r="N198" s="194" t="str">
        <f t="shared" si="83"/>
        <v/>
      </c>
      <c r="R198" s="75" t="e">
        <f t="shared" si="84"/>
        <v>#REF!</v>
      </c>
    </row>
    <row r="199" spans="1:18" ht="15" customHeight="1" x14ac:dyDescent="0.3">
      <c r="A199" s="86"/>
      <c r="B199" s="84"/>
      <c r="C199" s="125"/>
      <c r="D199" s="146"/>
      <c r="E199" s="149"/>
      <c r="F199" s="184"/>
      <c r="G199" s="185"/>
      <c r="H199" s="186"/>
      <c r="J199" s="195"/>
      <c r="K199" s="172"/>
      <c r="L199" s="170"/>
      <c r="M199" s="193"/>
      <c r="N199" s="194" t="str">
        <f t="shared" si="83"/>
        <v/>
      </c>
      <c r="R199" s="75" t="e">
        <f t="shared" si="84"/>
        <v>#REF!</v>
      </c>
    </row>
    <row r="200" spans="1:18" ht="15" customHeight="1" x14ac:dyDescent="0.3">
      <c r="A200" s="86"/>
      <c r="B200" s="84"/>
      <c r="C200" s="125"/>
      <c r="D200" s="146"/>
      <c r="E200" s="149"/>
      <c r="F200" s="184"/>
      <c r="G200" s="185"/>
      <c r="H200" s="186"/>
      <c r="J200" s="195"/>
      <c r="K200" s="211"/>
      <c r="L200" s="170"/>
      <c r="M200" s="193"/>
      <c r="N200" s="194" t="str">
        <f t="shared" si="83"/>
        <v/>
      </c>
      <c r="R200" s="75" t="e">
        <f t="shared" si="84"/>
        <v>#REF!</v>
      </c>
    </row>
    <row r="201" spans="1:18" ht="15" customHeight="1" x14ac:dyDescent="0.3">
      <c r="A201" s="86"/>
      <c r="B201" s="84"/>
      <c r="C201" s="125"/>
      <c r="D201" s="146"/>
      <c r="E201" s="149"/>
      <c r="F201" s="184"/>
      <c r="G201" s="185"/>
      <c r="H201" s="186"/>
      <c r="J201" s="195"/>
      <c r="K201" s="172"/>
      <c r="L201" s="170"/>
      <c r="M201" s="193"/>
      <c r="N201" s="194" t="str">
        <f t="shared" si="83"/>
        <v/>
      </c>
      <c r="R201" s="75" t="e">
        <f t="shared" si="84"/>
        <v>#REF!</v>
      </c>
    </row>
    <row r="202" spans="1:18" ht="15" customHeight="1" x14ac:dyDescent="0.3">
      <c r="A202" s="86"/>
      <c r="B202" s="84"/>
      <c r="C202" s="125"/>
      <c r="D202" s="146"/>
      <c r="E202" s="149"/>
      <c r="F202" s="184" t="str">
        <f>+IF(E202="","",D202*E202)</f>
        <v/>
      </c>
      <c r="G202" s="185" t="str">
        <f>+IF(F202="","",H192)</f>
        <v/>
      </c>
      <c r="H202" s="186" t="str">
        <f>+IF(G202="","",F202*G202)</f>
        <v/>
      </c>
      <c r="J202" s="195" t="str">
        <f>+IF(H202="","",H202/H262)</f>
        <v/>
      </c>
      <c r="K202" s="172"/>
      <c r="L202" s="170"/>
      <c r="M202" s="193" t="str">
        <f>IF(L202="NP", 0, (IF(L202="EP", 1, (IF(L202="ND", 0.4, "")))))</f>
        <v/>
      </c>
      <c r="N202" s="194" t="str">
        <f t="shared" si="83"/>
        <v/>
      </c>
      <c r="R202" s="75" t="e">
        <f t="shared" si="84"/>
        <v>#REF!</v>
      </c>
    </row>
    <row r="203" spans="1:18" ht="15" customHeight="1" x14ac:dyDescent="0.3">
      <c r="A203" s="86"/>
      <c r="B203" s="84"/>
      <c r="C203" s="125"/>
      <c r="D203" s="146"/>
      <c r="E203" s="149"/>
      <c r="F203" s="184" t="str">
        <f>+IF(E203="","",D203*E203)</f>
        <v/>
      </c>
      <c r="G203" s="185" t="str">
        <f>+IF(F203="","",H192)</f>
        <v/>
      </c>
      <c r="H203" s="186" t="str">
        <f>+IF(G203="","",F203*G203)</f>
        <v/>
      </c>
      <c r="J203" s="195" t="str">
        <f>+IF(H203="","",H203/H262)</f>
        <v/>
      </c>
      <c r="K203" s="172"/>
      <c r="L203" s="170"/>
      <c r="M203" s="193" t="str">
        <f>IF(L203="NP", 0, (IF(L203="EP", 1, (IF(L203="ND", 0.4, "")))))</f>
        <v/>
      </c>
      <c r="N203" s="194" t="str">
        <f t="shared" si="83"/>
        <v/>
      </c>
      <c r="R203" s="75" t="e">
        <f t="shared" si="84"/>
        <v>#REF!</v>
      </c>
    </row>
    <row r="204" spans="1:18" ht="15" customHeight="1" x14ac:dyDescent="0.3">
      <c r="A204" s="86"/>
      <c r="B204" s="84"/>
      <c r="C204" s="125"/>
      <c r="D204" s="146"/>
      <c r="E204" s="149"/>
      <c r="F204" s="184" t="str">
        <f>+IF(E204="","",D204*E204)</f>
        <v/>
      </c>
      <c r="G204" s="185" t="str">
        <f>+IF(F204="","",H192)</f>
        <v/>
      </c>
      <c r="H204" s="186" t="str">
        <f>+IF(G204="","",F204*G204)</f>
        <v/>
      </c>
      <c r="J204" s="195" t="str">
        <f>+IF(H204="","",H204/H262)</f>
        <v/>
      </c>
      <c r="K204" s="172"/>
      <c r="L204" s="170"/>
      <c r="M204" s="193" t="str">
        <f>IF(L204="NP", 0, (IF(L204="EP", 1, (IF(L204="ND", 0.4, "")))))</f>
        <v/>
      </c>
      <c r="N204" s="194" t="str">
        <f t="shared" si="83"/>
        <v/>
      </c>
      <c r="R204" s="75" t="e">
        <f t="shared" si="84"/>
        <v>#REF!</v>
      </c>
    </row>
    <row r="205" spans="1:18" ht="15" customHeight="1" x14ac:dyDescent="0.3">
      <c r="A205" s="86"/>
      <c r="B205" s="84"/>
      <c r="C205" s="125"/>
      <c r="D205" s="146"/>
      <c r="E205" s="149"/>
      <c r="F205" s="184" t="str">
        <f>+IF(E205="","",D205*E205)</f>
        <v/>
      </c>
      <c r="G205" s="185" t="str">
        <f>+IF(F205="","",H192)</f>
        <v/>
      </c>
      <c r="H205" s="186" t="str">
        <f>+IF(G205="","",F205*G205)</f>
        <v/>
      </c>
      <c r="J205" s="195" t="str">
        <f>+IF(H205="","",H205/H262)</f>
        <v/>
      </c>
      <c r="K205" s="172"/>
      <c r="L205" s="170"/>
      <c r="M205" s="193" t="str">
        <f>IF(L205="NP", 0, (IF(L205="EP", 1, (IF(L205="ND", 0.4, "")))))</f>
        <v/>
      </c>
      <c r="N205" s="194" t="str">
        <f t="shared" si="83"/>
        <v/>
      </c>
      <c r="R205" s="75" t="e">
        <f t="shared" si="84"/>
        <v>#REF!</v>
      </c>
    </row>
    <row r="206" spans="1:18" ht="15" customHeight="1" thickBot="1" x14ac:dyDescent="0.35">
      <c r="A206" s="86"/>
      <c r="B206" s="84"/>
      <c r="C206" s="127"/>
      <c r="D206" s="147"/>
      <c r="E206" s="150"/>
      <c r="F206" s="187" t="str">
        <f>+IF(E206="","",D206*E206)</f>
        <v/>
      </c>
      <c r="G206" s="188" t="str">
        <f>+IF(F206="","",H191)</f>
        <v/>
      </c>
      <c r="H206" s="189" t="str">
        <f>+IF(G206="","",F206*G206)</f>
        <v/>
      </c>
      <c r="J206" s="195" t="str">
        <f>+IF(H206="","",H206/H262)</f>
        <v/>
      </c>
      <c r="K206" s="172"/>
      <c r="L206" s="170"/>
      <c r="M206" s="193" t="str">
        <f>IF(L206="NP", 0, (IF(L206="EP", 1, (IF(L206="ND", 0.4, "")))))</f>
        <v/>
      </c>
      <c r="N206" s="194" t="str">
        <f t="shared" si="83"/>
        <v/>
      </c>
      <c r="R206" s="75" t="e">
        <f t="shared" si="84"/>
        <v>#REF!</v>
      </c>
    </row>
    <row r="207" spans="1:18" ht="15" customHeight="1" thickBot="1" x14ac:dyDescent="0.35">
      <c r="A207" s="86"/>
      <c r="B207" s="84"/>
      <c r="C207" s="160"/>
      <c r="D207" s="160"/>
      <c r="E207" s="160"/>
      <c r="F207" s="160"/>
      <c r="G207" s="161" t="s">
        <v>27</v>
      </c>
      <c r="H207" s="157">
        <f>SUM(H194:H206)</f>
        <v>131.94300000000001</v>
      </c>
      <c r="J207" s="110">
        <f>SUM(J194:J206)</f>
        <v>0.51587025419149712</v>
      </c>
      <c r="K207" s="109"/>
      <c r="L207" s="109"/>
      <c r="M207" s="109"/>
      <c r="N207" s="110">
        <f>SUM(N194:N206)</f>
        <v>0</v>
      </c>
    </row>
    <row r="208" spans="1:18" s="73" customFormat="1" ht="15" customHeight="1" thickBot="1" x14ac:dyDescent="0.35">
      <c r="A208" s="86"/>
      <c r="B208" s="84"/>
      <c r="C208" s="73" t="s">
        <v>10</v>
      </c>
      <c r="H208" s="74"/>
      <c r="J208" s="112"/>
      <c r="K208" s="112"/>
      <c r="L208" s="112"/>
      <c r="M208" s="112"/>
      <c r="N208" s="112"/>
    </row>
    <row r="209" spans="1:18" ht="31.5" customHeight="1" thickBot="1" x14ac:dyDescent="0.35">
      <c r="A209" s="86"/>
      <c r="B209" s="84"/>
      <c r="C209" s="122" t="s">
        <v>48</v>
      </c>
      <c r="D209" s="123" t="s">
        <v>0</v>
      </c>
      <c r="E209" s="123" t="s">
        <v>65</v>
      </c>
      <c r="F209" s="123" t="s">
        <v>66</v>
      </c>
      <c r="G209" s="123" t="s">
        <v>8</v>
      </c>
      <c r="H209" s="124" t="s">
        <v>9</v>
      </c>
      <c r="J209" s="106" t="s">
        <v>59</v>
      </c>
      <c r="K209" s="107" t="s">
        <v>60</v>
      </c>
      <c r="L209" s="107" t="s">
        <v>61</v>
      </c>
      <c r="M209" s="107" t="s">
        <v>62</v>
      </c>
      <c r="N209" s="108" t="s">
        <v>63</v>
      </c>
    </row>
    <row r="210" spans="1:18" ht="15" customHeight="1" x14ac:dyDescent="0.25">
      <c r="A210" s="86"/>
      <c r="B210" s="84"/>
      <c r="C210" s="125" t="s">
        <v>326</v>
      </c>
      <c r="D210" s="209">
        <v>2</v>
      </c>
      <c r="E210" s="209">
        <v>4.2300000000000004</v>
      </c>
      <c r="F210" s="184">
        <f>+IF(E210="","",D210*E210)</f>
        <v>8.4600000000000009</v>
      </c>
      <c r="G210" s="185">
        <f>+IF(F210="","",H192)</f>
        <v>2</v>
      </c>
      <c r="H210" s="186">
        <f>+IF(G210="","",F210*G210)</f>
        <v>16.920000000000002</v>
      </c>
      <c r="I210" s="95"/>
      <c r="J210" s="195">
        <f>+IF(H210="","",H210/H262)</f>
        <v>6.6153753521749029E-2</v>
      </c>
      <c r="K210" s="210">
        <v>851230012</v>
      </c>
      <c r="L210" s="210" t="s">
        <v>77</v>
      </c>
      <c r="M210" s="193">
        <v>0</v>
      </c>
      <c r="N210" s="194">
        <f t="shared" ref="N210:N222" si="85">+IF(H210="","",J210*M210)</f>
        <v>0</v>
      </c>
      <c r="R210" s="75" t="e">
        <f t="shared" ref="R210:R222" si="86">+R122+1</f>
        <v>#REF!</v>
      </c>
    </row>
    <row r="211" spans="1:18" ht="15" customHeight="1" x14ac:dyDescent="0.25">
      <c r="A211" s="86"/>
      <c r="B211" s="84"/>
      <c r="C211" s="209" t="s">
        <v>328</v>
      </c>
      <c r="D211" s="209">
        <v>1</v>
      </c>
      <c r="E211" s="209">
        <v>6.22</v>
      </c>
      <c r="F211" s="184">
        <f>+IF(E211="","",D211*E211)</f>
        <v>6.22</v>
      </c>
      <c r="G211" s="185">
        <f>+IF(F211="","",H192)</f>
        <v>2</v>
      </c>
      <c r="H211" s="186">
        <f>+IF(G211="","",F211*G211)</f>
        <v>12.44</v>
      </c>
      <c r="J211" s="195">
        <f>+IF(H211="","",H211/H262)</f>
        <v>4.8637866064453771E-2</v>
      </c>
      <c r="K211" s="210">
        <v>851230012</v>
      </c>
      <c r="L211" s="210" t="s">
        <v>77</v>
      </c>
      <c r="M211" s="193">
        <v>0</v>
      </c>
      <c r="N211" s="194">
        <f t="shared" si="85"/>
        <v>0</v>
      </c>
      <c r="R211" s="75" t="e">
        <f t="shared" si="86"/>
        <v>#REF!</v>
      </c>
    </row>
    <row r="212" spans="1:18" ht="15" customHeight="1" x14ac:dyDescent="0.25">
      <c r="A212" s="86"/>
      <c r="B212" s="84"/>
      <c r="C212" s="209" t="s">
        <v>329</v>
      </c>
      <c r="D212" s="209">
        <v>1</v>
      </c>
      <c r="E212" s="209">
        <v>4.75</v>
      </c>
      <c r="F212" s="184">
        <f>+IF(E212="","",D212*E212)</f>
        <v>4.75</v>
      </c>
      <c r="G212" s="185">
        <f>+IF(F212="","",H192)</f>
        <v>2</v>
      </c>
      <c r="H212" s="186">
        <f>+IF(G212="","",F212*G212)</f>
        <v>9.5</v>
      </c>
      <c r="J212" s="195">
        <f>+IF(H212="","",H212/H262)</f>
        <v>3.714306492060377E-2</v>
      </c>
      <c r="K212" s="210">
        <v>851230012</v>
      </c>
      <c r="L212" s="210" t="s">
        <v>77</v>
      </c>
      <c r="M212" s="193">
        <v>0</v>
      </c>
      <c r="N212" s="194">
        <f t="shared" si="85"/>
        <v>0</v>
      </c>
      <c r="R212" s="75" t="e">
        <f t="shared" si="86"/>
        <v>#REF!</v>
      </c>
    </row>
    <row r="213" spans="1:18" ht="15" customHeight="1" x14ac:dyDescent="0.25">
      <c r="A213" s="86"/>
      <c r="B213" s="84"/>
      <c r="C213" s="209"/>
      <c r="D213" s="146"/>
      <c r="E213" s="209"/>
      <c r="F213" s="184"/>
      <c r="G213" s="185"/>
      <c r="H213" s="186"/>
      <c r="J213" s="195"/>
      <c r="K213" s="174"/>
      <c r="L213" s="210"/>
      <c r="M213" s="193"/>
      <c r="N213" s="194" t="str">
        <f t="shared" si="85"/>
        <v/>
      </c>
      <c r="R213" s="75" t="e">
        <f t="shared" si="86"/>
        <v>#REF!</v>
      </c>
    </row>
    <row r="214" spans="1:18" ht="15" customHeight="1" x14ac:dyDescent="0.25">
      <c r="A214" s="86"/>
      <c r="B214" s="84"/>
      <c r="C214" s="209"/>
      <c r="D214" s="146"/>
      <c r="E214" s="209"/>
      <c r="F214" s="184"/>
      <c r="G214" s="185"/>
      <c r="H214" s="186"/>
      <c r="J214" s="195"/>
      <c r="K214" s="174"/>
      <c r="L214" s="210"/>
      <c r="M214" s="193"/>
      <c r="N214" s="194" t="str">
        <f t="shared" si="85"/>
        <v/>
      </c>
      <c r="R214" s="75" t="e">
        <f t="shared" si="86"/>
        <v>#REF!</v>
      </c>
    </row>
    <row r="215" spans="1:18" ht="15" customHeight="1" x14ac:dyDescent="0.25">
      <c r="A215" s="86"/>
      <c r="B215" s="84"/>
      <c r="C215" s="209"/>
      <c r="D215" s="146"/>
      <c r="E215" s="209"/>
      <c r="F215" s="184"/>
      <c r="G215" s="185"/>
      <c r="H215" s="186"/>
      <c r="I215" s="96"/>
      <c r="J215" s="195"/>
      <c r="K215" s="174"/>
      <c r="L215" s="210"/>
      <c r="M215" s="193"/>
      <c r="N215" s="194" t="str">
        <f t="shared" si="85"/>
        <v/>
      </c>
      <c r="R215" s="75" t="e">
        <f t="shared" si="86"/>
        <v>#REF!</v>
      </c>
    </row>
    <row r="216" spans="1:18" ht="15" customHeight="1" x14ac:dyDescent="0.3">
      <c r="A216" s="86"/>
      <c r="B216" s="84"/>
      <c r="C216" s="125"/>
      <c r="D216" s="146"/>
      <c r="E216" s="149"/>
      <c r="F216" s="184"/>
      <c r="G216" s="185"/>
      <c r="H216" s="186"/>
      <c r="J216" s="195"/>
      <c r="K216" s="174"/>
      <c r="L216" s="210"/>
      <c r="M216" s="193"/>
      <c r="N216" s="194" t="str">
        <f t="shared" si="85"/>
        <v/>
      </c>
      <c r="R216" s="75" t="e">
        <f t="shared" si="86"/>
        <v>#REF!</v>
      </c>
    </row>
    <row r="217" spans="1:18" ht="15" customHeight="1" x14ac:dyDescent="0.3">
      <c r="A217" s="86"/>
      <c r="B217" s="84"/>
      <c r="C217" s="125"/>
      <c r="D217" s="146"/>
      <c r="E217" s="149"/>
      <c r="F217" s="184"/>
      <c r="G217" s="185"/>
      <c r="H217" s="186"/>
      <c r="J217" s="195"/>
      <c r="K217" s="174"/>
      <c r="L217" s="170"/>
      <c r="M217" s="193"/>
      <c r="N217" s="194" t="str">
        <f t="shared" si="85"/>
        <v/>
      </c>
      <c r="R217" s="75" t="e">
        <f t="shared" si="86"/>
        <v>#REF!</v>
      </c>
    </row>
    <row r="218" spans="1:18" ht="15" customHeight="1" x14ac:dyDescent="0.3">
      <c r="A218" s="86"/>
      <c r="B218" s="84"/>
      <c r="C218" s="125"/>
      <c r="D218" s="146"/>
      <c r="E218" s="149"/>
      <c r="F218" s="184" t="str">
        <f>+IF(E218="","",D218*E218)</f>
        <v/>
      </c>
      <c r="G218" s="185" t="str">
        <f>+IF(F218="","",H192)</f>
        <v/>
      </c>
      <c r="H218" s="186" t="str">
        <f>+IF(G218="","",F218*G218)</f>
        <v/>
      </c>
      <c r="I218" s="96"/>
      <c r="J218" s="195" t="str">
        <f>+IF(H218="","",H218/H262)</f>
        <v/>
      </c>
      <c r="K218" s="174"/>
      <c r="L218" s="170"/>
      <c r="M218" s="193" t="str">
        <f>IF(L218="NP", 0, (IF(L218="EP", 1, (IF(L218="ND", 0.4, "")))))</f>
        <v/>
      </c>
      <c r="N218" s="194" t="str">
        <f t="shared" si="85"/>
        <v/>
      </c>
      <c r="R218" s="75" t="e">
        <f t="shared" si="86"/>
        <v>#REF!</v>
      </c>
    </row>
    <row r="219" spans="1:18" ht="15" customHeight="1" x14ac:dyDescent="0.3">
      <c r="A219" s="86"/>
      <c r="B219" s="84"/>
      <c r="C219" s="125"/>
      <c r="D219" s="146"/>
      <c r="E219" s="149"/>
      <c r="F219" s="184" t="str">
        <f>+IF(E219="","",D219*E219)</f>
        <v/>
      </c>
      <c r="G219" s="185" t="str">
        <f>+IF(F219="","",H192)</f>
        <v/>
      </c>
      <c r="H219" s="186" t="str">
        <f>+IF(G219="","",F219*G219)</f>
        <v/>
      </c>
      <c r="J219" s="195" t="str">
        <f>+IF(H219="","",H219/H262)</f>
        <v/>
      </c>
      <c r="K219" s="174"/>
      <c r="L219" s="170"/>
      <c r="M219" s="193" t="str">
        <f>IF(L219="NP", 0, (IF(L219="EP", 1, (IF(L219="ND", 0.4, "")))))</f>
        <v/>
      </c>
      <c r="N219" s="194" t="str">
        <f t="shared" si="85"/>
        <v/>
      </c>
      <c r="R219" s="75" t="e">
        <f t="shared" si="86"/>
        <v>#REF!</v>
      </c>
    </row>
    <row r="220" spans="1:18" ht="15" customHeight="1" x14ac:dyDescent="0.3">
      <c r="A220" s="86"/>
      <c r="B220" s="84"/>
      <c r="C220" s="125"/>
      <c r="D220" s="146"/>
      <c r="E220" s="149"/>
      <c r="F220" s="184" t="str">
        <f>+IF(E220="","",D220*E220)</f>
        <v/>
      </c>
      <c r="G220" s="185" t="str">
        <f>+IF(F220="","",H192)</f>
        <v/>
      </c>
      <c r="H220" s="186" t="str">
        <f>+IF(G220="","",F220*G220)</f>
        <v/>
      </c>
      <c r="I220" s="96"/>
      <c r="J220" s="195" t="str">
        <f>+IF(H220="","",H220/H262)</f>
        <v/>
      </c>
      <c r="K220" s="174"/>
      <c r="L220" s="170"/>
      <c r="M220" s="193" t="str">
        <f>IF(L220="NP", 0, (IF(L220="EP", 1, (IF(L220="ND", 0.4, "")))))</f>
        <v/>
      </c>
      <c r="N220" s="194" t="str">
        <f t="shared" si="85"/>
        <v/>
      </c>
      <c r="R220" s="75" t="e">
        <f t="shared" si="86"/>
        <v>#REF!</v>
      </c>
    </row>
    <row r="221" spans="1:18" ht="15" customHeight="1" x14ac:dyDescent="0.3">
      <c r="A221" s="86"/>
      <c r="B221" s="84"/>
      <c r="C221" s="125"/>
      <c r="D221" s="146"/>
      <c r="E221" s="149"/>
      <c r="F221" s="184" t="str">
        <f>+IF(E221="","",D221*E221)</f>
        <v/>
      </c>
      <c r="G221" s="185" t="str">
        <f>+IF(F221="","",H192)</f>
        <v/>
      </c>
      <c r="H221" s="186" t="str">
        <f>+IF(G221="","",F221*G221)</f>
        <v/>
      </c>
      <c r="I221" s="96"/>
      <c r="J221" s="195" t="str">
        <f>+IF(H221="","",H221/H262)</f>
        <v/>
      </c>
      <c r="K221" s="174"/>
      <c r="L221" s="170"/>
      <c r="M221" s="193" t="str">
        <f>IF(L221="NP", 0, (IF(L221="EP", 1, (IF(L221="ND", 0.4, "")))))</f>
        <v/>
      </c>
      <c r="N221" s="194" t="str">
        <f t="shared" si="85"/>
        <v/>
      </c>
      <c r="R221" s="75" t="e">
        <f t="shared" si="86"/>
        <v>#REF!</v>
      </c>
    </row>
    <row r="222" spans="1:18" ht="15" customHeight="1" thickBot="1" x14ac:dyDescent="0.35">
      <c r="A222" s="86"/>
      <c r="B222" s="84"/>
      <c r="C222" s="127"/>
      <c r="D222" s="147"/>
      <c r="E222" s="150"/>
      <c r="F222" s="187" t="str">
        <f>+IF(E222="","",D222*E222)</f>
        <v/>
      </c>
      <c r="G222" s="188" t="str">
        <f>+IF(F222="","",H191)</f>
        <v/>
      </c>
      <c r="H222" s="189" t="str">
        <f>+IF(G222="","",F222*G222)</f>
        <v/>
      </c>
      <c r="J222" s="195" t="str">
        <f>+IF(H222="","",H222/H262)</f>
        <v/>
      </c>
      <c r="K222" s="174"/>
      <c r="L222" s="170"/>
      <c r="M222" s="193" t="str">
        <f>IF(L222="NP", 0, (IF(L222="EP", 1, (IF(L222="ND", 0.4, "")))))</f>
        <v/>
      </c>
      <c r="N222" s="194" t="str">
        <f t="shared" si="85"/>
        <v/>
      </c>
      <c r="R222" s="75" t="e">
        <f t="shared" si="86"/>
        <v>#REF!</v>
      </c>
    </row>
    <row r="223" spans="1:18" ht="15" customHeight="1" thickBot="1" x14ac:dyDescent="0.35">
      <c r="A223" s="86"/>
      <c r="B223" s="84"/>
      <c r="C223" s="160"/>
      <c r="D223" s="160"/>
      <c r="E223" s="160"/>
      <c r="F223" s="160"/>
      <c r="G223" s="161" t="s">
        <v>28</v>
      </c>
      <c r="H223" s="157">
        <f>SUM(H210:H222)</f>
        <v>38.86</v>
      </c>
      <c r="J223" s="110">
        <f>SUM(J210:J222)</f>
        <v>0.15193468450680656</v>
      </c>
      <c r="K223" s="109"/>
      <c r="L223" s="109"/>
      <c r="M223" s="109"/>
      <c r="N223" s="110">
        <f>SUM(N210:N222)</f>
        <v>0</v>
      </c>
    </row>
    <row r="224" spans="1:18" s="73" customFormat="1" ht="15" customHeight="1" thickBot="1" x14ac:dyDescent="0.35">
      <c r="A224" s="86"/>
      <c r="B224" s="84"/>
      <c r="C224" s="73" t="s">
        <v>11</v>
      </c>
      <c r="H224" s="74"/>
      <c r="J224" s="112"/>
      <c r="K224" s="112"/>
      <c r="L224" s="112"/>
      <c r="M224" s="112"/>
      <c r="N224" s="112"/>
    </row>
    <row r="225" spans="1:18" ht="34.5" customHeight="1" thickBot="1" x14ac:dyDescent="0.35">
      <c r="A225" s="86"/>
      <c r="B225" s="84"/>
      <c r="C225" s="122" t="s">
        <v>48</v>
      </c>
      <c r="D225" s="129"/>
      <c r="E225" s="123" t="s">
        <v>3</v>
      </c>
      <c r="F225" s="123" t="s">
        <v>0</v>
      </c>
      <c r="G225" s="123" t="s">
        <v>16</v>
      </c>
      <c r="H225" s="124" t="s">
        <v>9</v>
      </c>
      <c r="J225" s="106" t="s">
        <v>59</v>
      </c>
      <c r="K225" s="107" t="s">
        <v>60</v>
      </c>
      <c r="L225" s="107" t="s">
        <v>61</v>
      </c>
      <c r="M225" s="107" t="s">
        <v>62</v>
      </c>
      <c r="N225" s="108" t="s">
        <v>63</v>
      </c>
    </row>
    <row r="226" spans="1:18" ht="15" customHeight="1" x14ac:dyDescent="0.3">
      <c r="A226" s="86"/>
      <c r="B226" s="84"/>
      <c r="C226" s="213" t="s">
        <v>330</v>
      </c>
      <c r="E226" s="214" t="s">
        <v>43</v>
      </c>
      <c r="F226" s="215">
        <v>1</v>
      </c>
      <c r="G226" s="215">
        <v>22.6</v>
      </c>
      <c r="H226" s="190">
        <f>+IF(G226="","",F226*G226)</f>
        <v>22.6</v>
      </c>
      <c r="J226" s="195">
        <f>+IF(H226="","",H226/H262)</f>
        <v>8.8361396547962656E-2</v>
      </c>
      <c r="K226" s="218">
        <v>352605342021</v>
      </c>
      <c r="L226" s="212" t="s">
        <v>76</v>
      </c>
      <c r="M226" s="193">
        <v>0.20180000000000001</v>
      </c>
      <c r="N226" s="194">
        <f t="shared" ref="N226:N251" si="87">+IF(H226="","",J226*M226)</f>
        <v>1.7831329823378865E-2</v>
      </c>
      <c r="R226" s="75" t="e">
        <f t="shared" ref="R226:R251" si="88">+R138+1</f>
        <v>#REF!</v>
      </c>
    </row>
    <row r="227" spans="1:18" ht="15" customHeight="1" x14ac:dyDescent="0.3">
      <c r="A227" s="86"/>
      <c r="B227" s="84"/>
      <c r="C227" s="213" t="s">
        <v>331</v>
      </c>
      <c r="E227" s="214" t="s">
        <v>43</v>
      </c>
      <c r="F227" s="215">
        <v>1</v>
      </c>
      <c r="G227" s="215">
        <v>7.26</v>
      </c>
      <c r="H227" s="190">
        <f>+IF(G227="","",F227*G227)</f>
        <v>7.26</v>
      </c>
      <c r="J227" s="195">
        <f>+IF(H227="","",H227/H262)</f>
        <v>2.8385121191956141E-2</v>
      </c>
      <c r="K227" s="212">
        <v>352605342021</v>
      </c>
      <c r="L227" s="212" t="s">
        <v>76</v>
      </c>
      <c r="M227" s="193">
        <v>0.20180000000000001</v>
      </c>
      <c r="N227" s="194">
        <f t="shared" si="87"/>
        <v>5.7281174565367498E-3</v>
      </c>
      <c r="R227" s="75" t="e">
        <f t="shared" si="88"/>
        <v>#REF!</v>
      </c>
    </row>
    <row r="228" spans="1:18" ht="15" customHeight="1" x14ac:dyDescent="0.3">
      <c r="A228" s="86"/>
      <c r="B228" s="84"/>
      <c r="C228" s="125" t="s">
        <v>332</v>
      </c>
      <c r="E228" s="151" t="s">
        <v>74</v>
      </c>
      <c r="F228" s="151">
        <v>15</v>
      </c>
      <c r="G228" s="151">
        <v>2.85</v>
      </c>
      <c r="H228" s="190">
        <f>+IF(G228="","",F228*G228)</f>
        <v>42.75</v>
      </c>
      <c r="J228" s="195">
        <f>+IF(H228="","",H228/H262)</f>
        <v>0.16714379214271696</v>
      </c>
      <c r="K228" s="212">
        <v>412110012</v>
      </c>
      <c r="L228" s="212" t="s">
        <v>76</v>
      </c>
      <c r="M228" s="193">
        <v>0.29659999999999997</v>
      </c>
      <c r="N228" s="194">
        <f t="shared" si="87"/>
        <v>4.9574848749529846E-2</v>
      </c>
      <c r="R228" s="75" t="e">
        <f t="shared" si="88"/>
        <v>#REF!</v>
      </c>
    </row>
    <row r="229" spans="1:18" ht="15" customHeight="1" x14ac:dyDescent="0.3">
      <c r="A229" s="86"/>
      <c r="B229" s="84"/>
      <c r="C229" s="125" t="s">
        <v>333</v>
      </c>
      <c r="E229" s="151" t="s">
        <v>43</v>
      </c>
      <c r="F229" s="151">
        <v>9.2200000000000006</v>
      </c>
      <c r="G229" s="151">
        <v>1.34</v>
      </c>
      <c r="H229" s="190">
        <f>+IF(G229="","",F229*G229)</f>
        <v>12.354800000000001</v>
      </c>
      <c r="J229" s="195">
        <f>+IF(H229="","",H229/H262)</f>
        <v>4.8304751419060578E-2</v>
      </c>
      <c r="K229" s="174">
        <v>352605342021</v>
      </c>
      <c r="L229" s="212" t="s">
        <v>76</v>
      </c>
      <c r="M229" s="193">
        <v>0.20180000000000001</v>
      </c>
      <c r="N229" s="194">
        <f t="shared" si="87"/>
        <v>9.7478988363664254E-3</v>
      </c>
      <c r="R229" s="75" t="e">
        <f t="shared" si="88"/>
        <v>#REF!</v>
      </c>
    </row>
    <row r="230" spans="1:18" ht="15" customHeight="1" x14ac:dyDescent="0.3">
      <c r="A230" s="86"/>
      <c r="B230" s="84"/>
      <c r="C230" s="125"/>
      <c r="E230" s="151"/>
      <c r="F230" s="151"/>
      <c r="G230" s="151"/>
      <c r="H230" s="190"/>
      <c r="J230" s="195"/>
      <c r="K230" s="174"/>
      <c r="L230" s="212"/>
      <c r="M230" s="193"/>
      <c r="N230" s="194" t="str">
        <f t="shared" si="87"/>
        <v/>
      </c>
      <c r="R230" s="75" t="e">
        <f t="shared" si="88"/>
        <v>#REF!</v>
      </c>
    </row>
    <row r="231" spans="1:18" ht="15" customHeight="1" x14ac:dyDescent="0.3">
      <c r="A231" s="86"/>
      <c r="B231" s="84"/>
      <c r="C231" s="125"/>
      <c r="E231" s="151"/>
      <c r="F231" s="151"/>
      <c r="G231" s="151"/>
      <c r="H231" s="190"/>
      <c r="J231" s="195"/>
      <c r="K231" s="174"/>
      <c r="L231" s="212"/>
      <c r="M231" s="193"/>
      <c r="N231" s="194" t="str">
        <f t="shared" si="87"/>
        <v/>
      </c>
      <c r="R231" s="75" t="e">
        <f t="shared" si="88"/>
        <v>#REF!</v>
      </c>
    </row>
    <row r="232" spans="1:18" ht="15" customHeight="1" x14ac:dyDescent="0.3">
      <c r="A232" s="86"/>
      <c r="B232" s="84"/>
      <c r="C232" s="125"/>
      <c r="E232" s="151"/>
      <c r="F232" s="151"/>
      <c r="G232" s="151"/>
      <c r="H232" s="190"/>
      <c r="J232" s="195"/>
      <c r="K232" s="174"/>
      <c r="L232" s="170"/>
      <c r="M232" s="193"/>
      <c r="N232" s="194" t="str">
        <f t="shared" si="87"/>
        <v/>
      </c>
      <c r="R232" s="75" t="e">
        <f t="shared" si="88"/>
        <v>#REF!</v>
      </c>
    </row>
    <row r="233" spans="1:18" ht="15" customHeight="1" x14ac:dyDescent="0.3">
      <c r="A233" s="86"/>
      <c r="B233" s="84"/>
      <c r="C233" s="125"/>
      <c r="E233" s="151"/>
      <c r="F233" s="151"/>
      <c r="G233" s="151"/>
      <c r="H233" s="190"/>
      <c r="J233" s="195"/>
      <c r="K233" s="174"/>
      <c r="L233" s="170"/>
      <c r="M233" s="193"/>
      <c r="N233" s="194" t="str">
        <f t="shared" si="87"/>
        <v/>
      </c>
      <c r="R233" s="75" t="e">
        <f t="shared" si="88"/>
        <v>#REF!</v>
      </c>
    </row>
    <row r="234" spans="1:18" ht="15" customHeight="1" x14ac:dyDescent="0.3">
      <c r="A234" s="86"/>
      <c r="B234" s="84"/>
      <c r="C234" s="125"/>
      <c r="E234" s="151"/>
      <c r="F234" s="151"/>
      <c r="G234" s="151"/>
      <c r="H234" s="190"/>
      <c r="J234" s="195"/>
      <c r="K234" s="174"/>
      <c r="L234" s="170"/>
      <c r="M234" s="193"/>
      <c r="N234" s="194" t="str">
        <f t="shared" si="87"/>
        <v/>
      </c>
      <c r="R234" s="75" t="e">
        <f t="shared" si="88"/>
        <v>#REF!</v>
      </c>
    </row>
    <row r="235" spans="1:18" ht="15" customHeight="1" x14ac:dyDescent="0.3">
      <c r="A235" s="86"/>
      <c r="B235" s="84"/>
      <c r="C235" s="125"/>
      <c r="E235" s="151"/>
      <c r="F235" s="151"/>
      <c r="G235" s="151"/>
      <c r="H235" s="190" t="str">
        <f t="shared" ref="H235:H251" si="89">+IF(G235="","",F235*G235)</f>
        <v/>
      </c>
      <c r="J235" s="195" t="str">
        <f>+IF(H235="","",H235/H262)</f>
        <v/>
      </c>
      <c r="K235" s="174"/>
      <c r="L235" s="170"/>
      <c r="M235" s="193" t="str">
        <f t="shared" ref="M235:M251" si="90">IF(L235="NP", 0, (IF(L235="EP", 1, (IF(L235="ND", 0.4, "")))))</f>
        <v/>
      </c>
      <c r="N235" s="194" t="str">
        <f t="shared" si="87"/>
        <v/>
      </c>
      <c r="R235" s="75" t="e">
        <f t="shared" si="88"/>
        <v>#REF!</v>
      </c>
    </row>
    <row r="236" spans="1:18" ht="15" customHeight="1" x14ac:dyDescent="0.3">
      <c r="A236" s="86"/>
      <c r="B236" s="84"/>
      <c r="C236" s="125"/>
      <c r="E236" s="151"/>
      <c r="F236" s="151"/>
      <c r="G236" s="151"/>
      <c r="H236" s="190" t="str">
        <f t="shared" si="89"/>
        <v/>
      </c>
      <c r="J236" s="195" t="str">
        <f>+IF(H236="","",H236/H262)</f>
        <v/>
      </c>
      <c r="K236" s="174"/>
      <c r="L236" s="170"/>
      <c r="M236" s="193" t="str">
        <f t="shared" si="90"/>
        <v/>
      </c>
      <c r="N236" s="194" t="str">
        <f t="shared" si="87"/>
        <v/>
      </c>
      <c r="R236" s="75" t="e">
        <f t="shared" si="88"/>
        <v>#REF!</v>
      </c>
    </row>
    <row r="237" spans="1:18" ht="15" customHeight="1" x14ac:dyDescent="0.3">
      <c r="A237" s="86"/>
      <c r="B237" s="84"/>
      <c r="C237" s="125"/>
      <c r="E237" s="151"/>
      <c r="F237" s="151"/>
      <c r="G237" s="151"/>
      <c r="H237" s="190" t="str">
        <f t="shared" si="89"/>
        <v/>
      </c>
      <c r="J237" s="195" t="str">
        <f>+IF(H237="","",H237/H262)</f>
        <v/>
      </c>
      <c r="K237" s="174"/>
      <c r="L237" s="170"/>
      <c r="M237" s="193" t="str">
        <f t="shared" si="90"/>
        <v/>
      </c>
      <c r="N237" s="194" t="str">
        <f t="shared" si="87"/>
        <v/>
      </c>
      <c r="R237" s="75" t="e">
        <f t="shared" si="88"/>
        <v>#REF!</v>
      </c>
    </row>
    <row r="238" spans="1:18" ht="15" customHeight="1" x14ac:dyDescent="0.3">
      <c r="A238" s="86"/>
      <c r="B238" s="84"/>
      <c r="C238" s="125"/>
      <c r="E238" s="151"/>
      <c r="F238" s="151"/>
      <c r="G238" s="151"/>
      <c r="H238" s="190" t="str">
        <f t="shared" si="89"/>
        <v/>
      </c>
      <c r="J238" s="195" t="str">
        <f>+IF(H238="","",H238/H262)</f>
        <v/>
      </c>
      <c r="K238" s="174"/>
      <c r="L238" s="170"/>
      <c r="M238" s="193" t="str">
        <f t="shared" si="90"/>
        <v/>
      </c>
      <c r="N238" s="194" t="str">
        <f t="shared" si="87"/>
        <v/>
      </c>
      <c r="R238" s="75" t="e">
        <f t="shared" si="88"/>
        <v>#REF!</v>
      </c>
    </row>
    <row r="239" spans="1:18" ht="15" customHeight="1" x14ac:dyDescent="0.3">
      <c r="A239" s="86"/>
      <c r="B239" s="84"/>
      <c r="C239" s="125"/>
      <c r="E239" s="151"/>
      <c r="F239" s="151"/>
      <c r="G239" s="151"/>
      <c r="H239" s="190" t="str">
        <f t="shared" si="89"/>
        <v/>
      </c>
      <c r="J239" s="195" t="str">
        <f>+IF(H239="","",H239/H262)</f>
        <v/>
      </c>
      <c r="K239" s="174"/>
      <c r="L239" s="170"/>
      <c r="M239" s="193" t="str">
        <f t="shared" si="90"/>
        <v/>
      </c>
      <c r="N239" s="194" t="str">
        <f t="shared" si="87"/>
        <v/>
      </c>
      <c r="R239" s="75" t="e">
        <f t="shared" si="88"/>
        <v>#REF!</v>
      </c>
    </row>
    <row r="240" spans="1:18" ht="15" customHeight="1" x14ac:dyDescent="0.3">
      <c r="A240" s="86"/>
      <c r="B240" s="84"/>
      <c r="C240" s="125"/>
      <c r="E240" s="151"/>
      <c r="F240" s="151"/>
      <c r="G240" s="151"/>
      <c r="H240" s="190" t="str">
        <f t="shared" si="89"/>
        <v/>
      </c>
      <c r="J240" s="195" t="str">
        <f>+IF(H240="","",H240/H262)</f>
        <v/>
      </c>
      <c r="K240" s="174"/>
      <c r="L240" s="170"/>
      <c r="M240" s="193" t="str">
        <f t="shared" si="90"/>
        <v/>
      </c>
      <c r="N240" s="194" t="str">
        <f t="shared" si="87"/>
        <v/>
      </c>
      <c r="R240" s="75" t="e">
        <f t="shared" si="88"/>
        <v>#REF!</v>
      </c>
    </row>
    <row r="241" spans="1:18" ht="15" customHeight="1" x14ac:dyDescent="0.3">
      <c r="A241" s="86"/>
      <c r="B241" s="84"/>
      <c r="C241" s="125"/>
      <c r="E241" s="151"/>
      <c r="F241" s="151"/>
      <c r="G241" s="151"/>
      <c r="H241" s="190" t="str">
        <f t="shared" si="89"/>
        <v/>
      </c>
      <c r="J241" s="195" t="str">
        <f>+IF(H241="","",H241/H262)</f>
        <v/>
      </c>
      <c r="K241" s="174"/>
      <c r="L241" s="170"/>
      <c r="M241" s="193" t="str">
        <f t="shared" si="90"/>
        <v/>
      </c>
      <c r="N241" s="194" t="str">
        <f t="shared" si="87"/>
        <v/>
      </c>
      <c r="R241" s="75" t="e">
        <f t="shared" si="88"/>
        <v>#REF!</v>
      </c>
    </row>
    <row r="242" spans="1:18" ht="15" customHeight="1" x14ac:dyDescent="0.3">
      <c r="A242" s="86"/>
      <c r="B242" s="84"/>
      <c r="C242" s="125"/>
      <c r="E242" s="151"/>
      <c r="F242" s="151"/>
      <c r="G242" s="151"/>
      <c r="H242" s="190" t="str">
        <f t="shared" si="89"/>
        <v/>
      </c>
      <c r="J242" s="195" t="str">
        <f>+IF(H242="","",H242/H262)</f>
        <v/>
      </c>
      <c r="K242" s="174"/>
      <c r="L242" s="170"/>
      <c r="M242" s="193" t="str">
        <f t="shared" si="90"/>
        <v/>
      </c>
      <c r="N242" s="194" t="str">
        <f t="shared" si="87"/>
        <v/>
      </c>
      <c r="R242" s="75" t="e">
        <f t="shared" si="88"/>
        <v>#REF!</v>
      </c>
    </row>
    <row r="243" spans="1:18" ht="15" customHeight="1" x14ac:dyDescent="0.3">
      <c r="A243" s="86"/>
      <c r="B243" s="84"/>
      <c r="C243" s="125"/>
      <c r="E243" s="151"/>
      <c r="F243" s="151"/>
      <c r="G243" s="151"/>
      <c r="H243" s="190" t="str">
        <f t="shared" si="89"/>
        <v/>
      </c>
      <c r="J243" s="195" t="str">
        <f>+IF(H243="","",H243/H262)</f>
        <v/>
      </c>
      <c r="K243" s="174"/>
      <c r="L243" s="170"/>
      <c r="M243" s="193" t="str">
        <f t="shared" si="90"/>
        <v/>
      </c>
      <c r="N243" s="194" t="str">
        <f t="shared" si="87"/>
        <v/>
      </c>
      <c r="R243" s="75" t="e">
        <f t="shared" si="88"/>
        <v>#REF!</v>
      </c>
    </row>
    <row r="244" spans="1:18" ht="15" customHeight="1" x14ac:dyDescent="0.3">
      <c r="A244" s="86"/>
      <c r="B244" s="84"/>
      <c r="C244" s="125"/>
      <c r="E244" s="151"/>
      <c r="F244" s="151"/>
      <c r="G244" s="151"/>
      <c r="H244" s="190" t="str">
        <f t="shared" si="89"/>
        <v/>
      </c>
      <c r="J244" s="195" t="str">
        <f>+IF(H244="","",H244/H262)</f>
        <v/>
      </c>
      <c r="K244" s="174"/>
      <c r="L244" s="170"/>
      <c r="M244" s="193" t="str">
        <f t="shared" si="90"/>
        <v/>
      </c>
      <c r="N244" s="194" t="str">
        <f t="shared" si="87"/>
        <v/>
      </c>
      <c r="R244" s="75" t="e">
        <f t="shared" si="88"/>
        <v>#REF!</v>
      </c>
    </row>
    <row r="245" spans="1:18" ht="15" customHeight="1" x14ac:dyDescent="0.3">
      <c r="A245" s="86"/>
      <c r="B245" s="84"/>
      <c r="C245" s="125"/>
      <c r="E245" s="151"/>
      <c r="F245" s="151"/>
      <c r="G245" s="151"/>
      <c r="H245" s="190" t="str">
        <f t="shared" si="89"/>
        <v/>
      </c>
      <c r="J245" s="195" t="str">
        <f>+IF(H245="","",H245/H262)</f>
        <v/>
      </c>
      <c r="K245" s="174"/>
      <c r="L245" s="170"/>
      <c r="M245" s="193" t="str">
        <f t="shared" si="90"/>
        <v/>
      </c>
      <c r="N245" s="194" t="str">
        <f t="shared" si="87"/>
        <v/>
      </c>
      <c r="R245" s="75" t="e">
        <f t="shared" si="88"/>
        <v>#REF!</v>
      </c>
    </row>
    <row r="246" spans="1:18" ht="15" customHeight="1" x14ac:dyDescent="0.3">
      <c r="A246" s="86"/>
      <c r="B246" s="84"/>
      <c r="C246" s="125"/>
      <c r="E246" s="151"/>
      <c r="F246" s="151"/>
      <c r="G246" s="151"/>
      <c r="H246" s="190" t="str">
        <f t="shared" si="89"/>
        <v/>
      </c>
      <c r="J246" s="195" t="str">
        <f>+IF(H246="","",H246/H262)</f>
        <v/>
      </c>
      <c r="K246" s="174"/>
      <c r="L246" s="170"/>
      <c r="M246" s="193" t="str">
        <f t="shared" si="90"/>
        <v/>
      </c>
      <c r="N246" s="194" t="str">
        <f t="shared" si="87"/>
        <v/>
      </c>
      <c r="R246" s="75" t="e">
        <f t="shared" si="88"/>
        <v>#REF!</v>
      </c>
    </row>
    <row r="247" spans="1:18" ht="15" customHeight="1" x14ac:dyDescent="0.3">
      <c r="A247" s="86"/>
      <c r="B247" s="84"/>
      <c r="C247" s="125"/>
      <c r="E247" s="151"/>
      <c r="F247" s="151"/>
      <c r="G247" s="151"/>
      <c r="H247" s="190" t="str">
        <f t="shared" si="89"/>
        <v/>
      </c>
      <c r="J247" s="195" t="str">
        <f>+IF(H247="","",H247/H262)</f>
        <v/>
      </c>
      <c r="K247" s="174"/>
      <c r="L247" s="170"/>
      <c r="M247" s="193" t="str">
        <f t="shared" si="90"/>
        <v/>
      </c>
      <c r="N247" s="194" t="str">
        <f t="shared" si="87"/>
        <v/>
      </c>
      <c r="R247" s="75" t="e">
        <f t="shared" si="88"/>
        <v>#REF!</v>
      </c>
    </row>
    <row r="248" spans="1:18" ht="15" customHeight="1" x14ac:dyDescent="0.3">
      <c r="A248" s="86"/>
      <c r="B248" s="84"/>
      <c r="C248" s="125"/>
      <c r="E248" s="151"/>
      <c r="F248" s="151"/>
      <c r="G248" s="151"/>
      <c r="H248" s="190" t="str">
        <f t="shared" si="89"/>
        <v/>
      </c>
      <c r="J248" s="195" t="str">
        <f>+IF(H248="","",H248/H262)</f>
        <v/>
      </c>
      <c r="K248" s="174"/>
      <c r="L248" s="170"/>
      <c r="M248" s="193" t="str">
        <f t="shared" si="90"/>
        <v/>
      </c>
      <c r="N248" s="194" t="str">
        <f t="shared" si="87"/>
        <v/>
      </c>
      <c r="R248" s="75" t="e">
        <f t="shared" si="88"/>
        <v>#REF!</v>
      </c>
    </row>
    <row r="249" spans="1:18" ht="15" customHeight="1" x14ac:dyDescent="0.3">
      <c r="A249" s="86"/>
      <c r="B249" s="84"/>
      <c r="C249" s="125"/>
      <c r="E249" s="151"/>
      <c r="F249" s="151"/>
      <c r="G249" s="151"/>
      <c r="H249" s="190" t="str">
        <f t="shared" si="89"/>
        <v/>
      </c>
      <c r="J249" s="195" t="str">
        <f>+IF(H249="","",H249/H262)</f>
        <v/>
      </c>
      <c r="K249" s="174"/>
      <c r="L249" s="170"/>
      <c r="M249" s="193" t="str">
        <f t="shared" si="90"/>
        <v/>
      </c>
      <c r="N249" s="194" t="str">
        <f t="shared" si="87"/>
        <v/>
      </c>
      <c r="R249" s="75" t="e">
        <f t="shared" si="88"/>
        <v>#REF!</v>
      </c>
    </row>
    <row r="250" spans="1:18" ht="15" customHeight="1" x14ac:dyDescent="0.3">
      <c r="A250" s="86"/>
      <c r="B250" s="84"/>
      <c r="C250" s="125"/>
      <c r="E250" s="151"/>
      <c r="F250" s="151"/>
      <c r="G250" s="151"/>
      <c r="H250" s="190" t="str">
        <f t="shared" si="89"/>
        <v/>
      </c>
      <c r="J250" s="195" t="str">
        <f>+IF(H250="","",H250/H262)</f>
        <v/>
      </c>
      <c r="K250" s="174"/>
      <c r="L250" s="170"/>
      <c r="M250" s="193" t="str">
        <f t="shared" si="90"/>
        <v/>
      </c>
      <c r="N250" s="194" t="str">
        <f t="shared" si="87"/>
        <v/>
      </c>
      <c r="R250" s="75" t="e">
        <f t="shared" si="88"/>
        <v>#REF!</v>
      </c>
    </row>
    <row r="251" spans="1:18" ht="15" customHeight="1" thickBot="1" x14ac:dyDescent="0.35">
      <c r="A251" s="86"/>
      <c r="B251" s="84"/>
      <c r="C251" s="125"/>
      <c r="E251" s="152"/>
      <c r="F251" s="152"/>
      <c r="G251" s="152"/>
      <c r="H251" s="191" t="str">
        <f t="shared" si="89"/>
        <v/>
      </c>
      <c r="J251" s="195" t="str">
        <f>+IF(H251="","",H251/H262)</f>
        <v/>
      </c>
      <c r="K251" s="174"/>
      <c r="L251" s="170"/>
      <c r="M251" s="193" t="str">
        <f t="shared" si="90"/>
        <v/>
      </c>
      <c r="N251" s="194" t="str">
        <f t="shared" si="87"/>
        <v/>
      </c>
      <c r="R251" s="75" t="e">
        <f t="shared" si="88"/>
        <v>#REF!</v>
      </c>
    </row>
    <row r="252" spans="1:18" ht="15" customHeight="1" thickBot="1" x14ac:dyDescent="0.35">
      <c r="A252" s="86"/>
      <c r="B252" s="84"/>
      <c r="C252" s="160"/>
      <c r="D252" s="160"/>
      <c r="E252" s="160"/>
      <c r="F252" s="160"/>
      <c r="G252" s="161" t="s">
        <v>29</v>
      </c>
      <c r="H252" s="157">
        <f>SUM(H226:H251)</f>
        <v>84.964799999999997</v>
      </c>
      <c r="J252" s="110">
        <f>SUM(J226:J251)</f>
        <v>0.33219506130169635</v>
      </c>
      <c r="K252" s="109"/>
      <c r="L252" s="109"/>
      <c r="M252" s="109"/>
      <c r="N252" s="110">
        <f>SUM(N226:N251)</f>
        <v>8.2882194865811887E-2</v>
      </c>
    </row>
    <row r="253" spans="1:18" s="73" customFormat="1" ht="15" customHeight="1" thickBot="1" x14ac:dyDescent="0.35">
      <c r="A253" s="86"/>
      <c r="B253" s="84"/>
      <c r="C253" s="73" t="s">
        <v>12</v>
      </c>
      <c r="H253" s="74"/>
      <c r="J253" s="111"/>
      <c r="K253" s="111"/>
      <c r="L253" s="111"/>
      <c r="M253" s="111"/>
      <c r="N253" s="111"/>
    </row>
    <row r="254" spans="1:18" ht="33" customHeight="1" thickBot="1" x14ac:dyDescent="0.35">
      <c r="A254" s="86"/>
      <c r="B254" s="84"/>
      <c r="C254" s="122" t="s">
        <v>48</v>
      </c>
      <c r="D254" s="129"/>
      <c r="E254" s="130" t="s">
        <v>3</v>
      </c>
      <c r="F254" s="130" t="s">
        <v>0</v>
      </c>
      <c r="G254" s="123" t="s">
        <v>6</v>
      </c>
      <c r="H254" s="124" t="s">
        <v>9</v>
      </c>
      <c r="J254" s="106" t="s">
        <v>59</v>
      </c>
      <c r="K254" s="107" t="s">
        <v>60</v>
      </c>
      <c r="L254" s="107" t="s">
        <v>61</v>
      </c>
      <c r="M254" s="107" t="s">
        <v>62</v>
      </c>
      <c r="N254" s="108" t="s">
        <v>63</v>
      </c>
    </row>
    <row r="255" spans="1:18" ht="15" customHeight="1" x14ac:dyDescent="0.3">
      <c r="A255" s="86"/>
      <c r="B255" s="84"/>
      <c r="C255" s="125"/>
      <c r="E255" s="149"/>
      <c r="F255" s="146"/>
      <c r="G255" s="154"/>
      <c r="H255" s="186" t="str">
        <f>+IF(G255="","",F255*G255)</f>
        <v/>
      </c>
      <c r="J255" s="195" t="str">
        <f>+IF(H255="","",H255/H262)</f>
        <v/>
      </c>
      <c r="K255" s="175"/>
      <c r="L255" s="175"/>
      <c r="M255" s="193" t="str">
        <f>IF(L255="NP", 0, (IF(L255="EP", 1, (IF(L255="ND", 0.4, "")))))</f>
        <v/>
      </c>
      <c r="N255" s="194" t="str">
        <f>+IF(H255="","",J255*M255)</f>
        <v/>
      </c>
      <c r="R255" s="75" t="e">
        <f t="shared" ref="R255:R259" si="91">+R167+1</f>
        <v>#REF!</v>
      </c>
    </row>
    <row r="256" spans="1:18" ht="15" customHeight="1" x14ac:dyDescent="0.3">
      <c r="A256" s="86"/>
      <c r="B256" s="84"/>
      <c r="C256" s="125"/>
      <c r="E256" s="149"/>
      <c r="F256" s="146"/>
      <c r="G256" s="154"/>
      <c r="H256" s="186" t="str">
        <f>+IF(G256="","",F256*G256)</f>
        <v/>
      </c>
      <c r="J256" s="195" t="str">
        <f>+IF(H256="","",H256/H260)</f>
        <v/>
      </c>
      <c r="K256" s="175"/>
      <c r="L256" s="175"/>
      <c r="M256" s="193" t="str">
        <f>IF(L256="NP", 0, (IF(L256="EP", 1, (IF(L256="ND", 0.4, "")))))</f>
        <v/>
      </c>
      <c r="N256" s="194" t="str">
        <f>+IF(H256="","",J256*M256)</f>
        <v/>
      </c>
      <c r="R256" s="75" t="e">
        <f t="shared" si="91"/>
        <v>#REF!</v>
      </c>
    </row>
    <row r="257" spans="1:18" ht="15" customHeight="1" x14ac:dyDescent="0.3">
      <c r="A257" s="86"/>
      <c r="B257" s="84"/>
      <c r="C257" s="125"/>
      <c r="E257" s="149"/>
      <c r="F257" s="146"/>
      <c r="G257" s="154"/>
      <c r="H257" s="186" t="str">
        <f>+IF(G257="","",F257*G257)</f>
        <v/>
      </c>
      <c r="J257" s="195" t="str">
        <f>+IF(H257="","",H257/H261)</f>
        <v/>
      </c>
      <c r="K257" s="175"/>
      <c r="L257" s="175"/>
      <c r="M257" s="193" t="str">
        <f>IF(L257="NP", 0, (IF(L257="EP", 1, (IF(L257="ND", 0.4, "")))))</f>
        <v/>
      </c>
      <c r="N257" s="194" t="str">
        <f>+IF(H257="","",J257*M257)</f>
        <v/>
      </c>
      <c r="R257" s="75" t="e">
        <f t="shared" si="91"/>
        <v>#REF!</v>
      </c>
    </row>
    <row r="258" spans="1:18" ht="15" customHeight="1" x14ac:dyDescent="0.3">
      <c r="A258" s="86"/>
      <c r="B258" s="84"/>
      <c r="C258" s="125"/>
      <c r="E258" s="149"/>
      <c r="F258" s="146"/>
      <c r="G258" s="154"/>
      <c r="H258" s="186" t="str">
        <f>+IF(G258="","",F258*G258)</f>
        <v/>
      </c>
      <c r="J258" s="195" t="str">
        <f>+IF(H258="","",H258/H262)</f>
        <v/>
      </c>
      <c r="K258" s="175"/>
      <c r="L258" s="175"/>
      <c r="M258" s="193" t="str">
        <f>IF(L258="NP", 0, (IF(L258="EP", 1, (IF(L258="ND", 0.4, "")))))</f>
        <v/>
      </c>
      <c r="N258" s="194" t="str">
        <f>+IF(H258="","",J258*M258)</f>
        <v/>
      </c>
      <c r="R258" s="75" t="e">
        <f t="shared" si="91"/>
        <v>#REF!</v>
      </c>
    </row>
    <row r="259" spans="1:18" ht="15" customHeight="1" thickBot="1" x14ac:dyDescent="0.35">
      <c r="A259" s="86"/>
      <c r="B259" s="84"/>
      <c r="C259" s="127"/>
      <c r="D259" s="128"/>
      <c r="E259" s="150"/>
      <c r="F259" s="147"/>
      <c r="G259" s="155"/>
      <c r="H259" s="192" t="str">
        <f>+IF(G259="","",F259*G259)</f>
        <v/>
      </c>
      <c r="J259" s="195" t="str">
        <f>+IF(H259="","",H259/H262)</f>
        <v/>
      </c>
      <c r="K259" s="176"/>
      <c r="L259" s="177"/>
      <c r="M259" s="193" t="str">
        <f>IF(L259="NP", 0, (IF(L259="EP", 1, (IF(L259="ND", 0.4, "")))))</f>
        <v/>
      </c>
      <c r="N259" s="194" t="str">
        <f>+IF(H259="","",J259*M259)</f>
        <v/>
      </c>
      <c r="R259" s="75" t="e">
        <f t="shared" si="91"/>
        <v>#REF!</v>
      </c>
    </row>
    <row r="260" spans="1:18" ht="15" customHeight="1" thickBot="1" x14ac:dyDescent="0.35">
      <c r="A260" s="86"/>
      <c r="B260" s="84"/>
      <c r="C260" s="160"/>
      <c r="D260" s="160"/>
      <c r="E260" s="160"/>
      <c r="F260" s="160"/>
      <c r="G260" s="161" t="s">
        <v>30</v>
      </c>
      <c r="H260" s="157">
        <f>SUM(H255:H259)</f>
        <v>0</v>
      </c>
      <c r="J260" s="110">
        <f>SUM(J255:J259)</f>
        <v>0</v>
      </c>
      <c r="K260" s="109"/>
      <c r="L260" s="109"/>
      <c r="M260" s="109"/>
      <c r="N260" s="110">
        <f>SUM(N255:N259)</f>
        <v>0</v>
      </c>
    </row>
    <row r="261" spans="1:18" ht="13.5" customHeight="1" thickBot="1" x14ac:dyDescent="0.35">
      <c r="A261" s="86"/>
      <c r="B261" s="84"/>
      <c r="H261" s="84"/>
      <c r="J261" s="103"/>
      <c r="K261" s="104"/>
      <c r="L261" s="104"/>
      <c r="M261" s="104"/>
      <c r="N261" s="105"/>
    </row>
    <row r="262" spans="1:18" ht="15" customHeight="1" x14ac:dyDescent="0.3">
      <c r="A262" s="86"/>
      <c r="B262" s="84"/>
      <c r="D262" s="132" t="s">
        <v>13</v>
      </c>
      <c r="E262" s="133"/>
      <c r="F262" s="133"/>
      <c r="G262" s="134"/>
      <c r="H262" s="158">
        <f>+H207+H223+H252+H260</f>
        <v>255.76779999999999</v>
      </c>
      <c r="J262" s="113"/>
      <c r="K262" s="78"/>
      <c r="M262" s="78"/>
      <c r="N262" s="114"/>
    </row>
    <row r="263" spans="1:18" ht="15" customHeight="1" thickBot="1" x14ac:dyDescent="0.35">
      <c r="A263" s="86"/>
      <c r="B263" s="84"/>
      <c r="D263" s="135" t="s">
        <v>67</v>
      </c>
      <c r="E263" s="136"/>
      <c r="F263" s="136"/>
      <c r="G263" s="141">
        <f>+$Q$1</f>
        <v>0.15</v>
      </c>
      <c r="H263" s="159">
        <f>+H262*G263</f>
        <v>38.365169999999999</v>
      </c>
      <c r="J263" s="115"/>
      <c r="K263" s="116"/>
      <c r="L263" s="116"/>
      <c r="M263" s="116"/>
      <c r="N263" s="117"/>
    </row>
    <row r="264" spans="1:18" ht="15" customHeight="1" x14ac:dyDescent="0.3">
      <c r="A264" s="86"/>
      <c r="B264" s="84"/>
      <c r="D264" s="135" t="s">
        <v>68</v>
      </c>
      <c r="E264" s="136"/>
      <c r="F264" s="136"/>
      <c r="G264" s="141">
        <f>+$Q$2</f>
        <v>0</v>
      </c>
      <c r="H264" s="159">
        <f>+(H262+H263)*G264</f>
        <v>0</v>
      </c>
      <c r="J264" s="120">
        <f>+J207+J223+J252+J260</f>
        <v>1</v>
      </c>
      <c r="K264" s="118"/>
      <c r="L264" s="118"/>
      <c r="M264" s="118"/>
      <c r="N264" s="120">
        <f>+N207+N223+N252+N260</f>
        <v>8.2882194865811887E-2</v>
      </c>
    </row>
    <row r="265" spans="1:18" ht="15" customHeight="1" thickBot="1" x14ac:dyDescent="0.35">
      <c r="A265" s="86"/>
      <c r="B265" s="84"/>
      <c r="C265" s="75" t="s">
        <v>64</v>
      </c>
      <c r="D265" s="135" t="s">
        <v>14</v>
      </c>
      <c r="E265" s="136"/>
      <c r="F265" s="136"/>
      <c r="G265" s="137"/>
      <c r="H265" s="159">
        <f>SUM(H262:H264)</f>
        <v>294.13297</v>
      </c>
      <c r="J265" s="121" t="s">
        <v>69</v>
      </c>
      <c r="K265" s="119"/>
      <c r="L265" s="119"/>
      <c r="M265" s="119"/>
      <c r="N265" s="121" t="s">
        <v>70</v>
      </c>
    </row>
    <row r="266" spans="1:18" ht="15" customHeight="1" thickBot="1" x14ac:dyDescent="0.35">
      <c r="A266" s="86"/>
      <c r="B266" s="84"/>
      <c r="C266" s="75" t="s">
        <v>64</v>
      </c>
      <c r="D266" s="138" t="s">
        <v>15</v>
      </c>
      <c r="E266" s="139"/>
      <c r="F266" s="139"/>
      <c r="G266" s="140"/>
      <c r="H266" s="131">
        <f>+ROUND(H265,2)</f>
        <v>294.13</v>
      </c>
      <c r="N266" s="165">
        <f>+ROUND(N264,4)</f>
        <v>8.2900000000000001E-2</v>
      </c>
    </row>
    <row r="267" spans="1:18" ht="13.5" customHeight="1" x14ac:dyDescent="0.3">
      <c r="A267" s="86"/>
      <c r="B267" s="84"/>
      <c r="G267" s="76"/>
    </row>
    <row r="268" spans="1:18" ht="13.5" customHeight="1" x14ac:dyDescent="0.3">
      <c r="A268" s="86"/>
      <c r="B268" s="84"/>
      <c r="G268" s="76"/>
    </row>
    <row r="269" spans="1:18" ht="15" customHeight="1" x14ac:dyDescent="0.3">
      <c r="A269" s="83"/>
      <c r="B269" s="84"/>
      <c r="G269" s="76"/>
      <c r="H269" s="84"/>
      <c r="J269" s="85"/>
      <c r="K269" s="85"/>
      <c r="L269" s="85"/>
      <c r="M269" s="85"/>
      <c r="N269" s="85"/>
    </row>
    <row r="270" spans="1:18" ht="14.1" customHeight="1" x14ac:dyDescent="0.3">
      <c r="A270" s="86"/>
      <c r="B270" s="84"/>
      <c r="C270" s="87"/>
      <c r="D270" s="87"/>
      <c r="E270" s="87"/>
      <c r="F270" s="87"/>
      <c r="G270" s="87"/>
      <c r="H270" s="87"/>
      <c r="K270" s="78"/>
      <c r="M270" s="78"/>
    </row>
    <row r="271" spans="1:18" ht="12" customHeight="1" x14ac:dyDescent="0.3">
      <c r="A271" s="86"/>
      <c r="B271" s="84"/>
      <c r="C271" s="73"/>
      <c r="D271" s="73"/>
      <c r="E271" s="73"/>
      <c r="F271" s="73"/>
      <c r="G271" s="73"/>
      <c r="H271" s="73"/>
      <c r="K271" s="78"/>
      <c r="M271" s="78"/>
    </row>
    <row r="272" spans="1:18" ht="12" customHeight="1" x14ac:dyDescent="0.3">
      <c r="A272" s="86"/>
      <c r="B272" s="84"/>
      <c r="G272" s="88"/>
      <c r="H272" s="84"/>
      <c r="K272" s="78"/>
      <c r="M272" s="78"/>
    </row>
    <row r="273" spans="1:18" ht="14.25" customHeight="1" x14ac:dyDescent="0.3">
      <c r="A273" s="86"/>
      <c r="B273" s="84"/>
      <c r="C273" s="89"/>
      <c r="D273" s="90"/>
      <c r="E273" s="90"/>
      <c r="F273" s="90"/>
      <c r="G273" s="90"/>
      <c r="H273" s="91"/>
      <c r="K273" s="78"/>
      <c r="M273" s="78"/>
    </row>
    <row r="274" spans="1:18" ht="14.25" customHeight="1" x14ac:dyDescent="0.3">
      <c r="A274" s="86"/>
      <c r="B274" s="84"/>
      <c r="C274" s="89"/>
      <c r="H274" s="84"/>
      <c r="K274" s="78"/>
      <c r="M274" s="78"/>
    </row>
    <row r="275" spans="1:18" ht="12" customHeight="1" thickBot="1" x14ac:dyDescent="0.35">
      <c r="A275" s="86"/>
      <c r="B275" s="84"/>
      <c r="C275" s="89"/>
      <c r="H275" s="84"/>
      <c r="K275" s="78"/>
      <c r="M275" s="78"/>
    </row>
    <row r="276" spans="1:18" ht="20.100000000000001" customHeight="1" thickBot="1" x14ac:dyDescent="0.35">
      <c r="A276" s="86"/>
      <c r="B276" s="84"/>
      <c r="C276" s="142" t="s">
        <v>55</v>
      </c>
      <c r="D276" s="143"/>
      <c r="E276" s="143"/>
      <c r="F276" s="143"/>
      <c r="G276" s="143"/>
      <c r="H276" s="144"/>
    </row>
    <row r="277" spans="1:18" ht="20.100000000000001" customHeight="1" x14ac:dyDescent="0.3">
      <c r="A277" s="86"/>
      <c r="B277" s="84"/>
      <c r="C277" s="92"/>
      <c r="H277" s="93" t="s">
        <v>56</v>
      </c>
      <c r="I277" s="84"/>
      <c r="J277" s="97" t="s">
        <v>26</v>
      </c>
      <c r="K277" s="98"/>
      <c r="L277" s="98"/>
      <c r="M277" s="98"/>
      <c r="N277" s="99"/>
    </row>
    <row r="278" spans="1:18" ht="16.5" customHeight="1" thickBot="1" x14ac:dyDescent="0.35">
      <c r="A278" s="169"/>
      <c r="B278" s="84"/>
      <c r="C278" s="73" t="s">
        <v>57</v>
      </c>
      <c r="D278" s="84">
        <v>4</v>
      </c>
      <c r="G278" s="74" t="s">
        <v>4</v>
      </c>
      <c r="H278" s="75" t="str">
        <f>+VLOOKUP(D278,PRESUP!$A$6:$N$183,3,FALSE)</f>
        <v>m2</v>
      </c>
      <c r="I278" s="84"/>
      <c r="J278" s="100"/>
      <c r="K278" s="101"/>
      <c r="L278" s="101"/>
      <c r="M278" s="101"/>
      <c r="N278" s="102"/>
    </row>
    <row r="279" spans="1:18" ht="32.25" customHeight="1" x14ac:dyDescent="0.3">
      <c r="A279" s="86"/>
      <c r="B279" s="84"/>
      <c r="C279" s="22" t="str">
        <f>+VLOOKUP(D278,PRESUP!$A$6:$N$183,14,FALSE)</f>
        <v>DETALLE: FRESADA DE CARPETA ASFÁLTICA</v>
      </c>
      <c r="J279" s="103"/>
      <c r="K279" s="104"/>
      <c r="L279" s="104"/>
      <c r="M279" s="104"/>
      <c r="N279" s="105"/>
      <c r="O279" s="84" t="s">
        <v>71</v>
      </c>
      <c r="P279" s="84" t="s">
        <v>73</v>
      </c>
      <c r="Q279" s="84" t="s">
        <v>72</v>
      </c>
    </row>
    <row r="280" spans="1:18" s="73" customFormat="1" ht="15" customHeight="1" thickBot="1" x14ac:dyDescent="0.35">
      <c r="A280" s="86"/>
      <c r="B280" s="84"/>
      <c r="C280" s="73" t="s">
        <v>5</v>
      </c>
      <c r="D280" s="94"/>
      <c r="E280" s="94"/>
      <c r="F280" s="94"/>
      <c r="G280" s="196" t="s">
        <v>58</v>
      </c>
      <c r="H280" s="197">
        <v>5.1000000000000004E-3</v>
      </c>
      <c r="J280" s="162"/>
      <c r="K280" s="163"/>
      <c r="L280" s="163"/>
      <c r="M280" s="163"/>
      <c r="N280" s="164"/>
      <c r="O280" s="166">
        <f>+H354</f>
        <v>1.56</v>
      </c>
      <c r="P280" s="168">
        <f>+H350</f>
        <v>1.3586986500000002</v>
      </c>
      <c r="Q280" s="167">
        <f>+N354</f>
        <v>0</v>
      </c>
      <c r="R280" s="73">
        <f t="shared" ref="R280" si="92">+D278</f>
        <v>4</v>
      </c>
    </row>
    <row r="281" spans="1:18" s="94" customFormat="1" ht="30" customHeight="1" thickBot="1" x14ac:dyDescent="0.35">
      <c r="A281" s="86"/>
      <c r="B281" s="84"/>
      <c r="C281" s="122" t="s">
        <v>48</v>
      </c>
      <c r="D281" s="123" t="s">
        <v>0</v>
      </c>
      <c r="E281" s="123" t="s">
        <v>6</v>
      </c>
      <c r="F281" s="123" t="s">
        <v>7</v>
      </c>
      <c r="G281" s="123" t="s">
        <v>8</v>
      </c>
      <c r="H281" s="124" t="s">
        <v>9</v>
      </c>
      <c r="J281" s="106" t="s">
        <v>59</v>
      </c>
      <c r="K281" s="107" t="s">
        <v>60</v>
      </c>
      <c r="L281" s="107" t="s">
        <v>61</v>
      </c>
      <c r="M281" s="107" t="s">
        <v>62</v>
      </c>
      <c r="N281" s="108" t="s">
        <v>63</v>
      </c>
    </row>
    <row r="282" spans="1:18" ht="15" customHeight="1" x14ac:dyDescent="0.3">
      <c r="A282" s="86"/>
      <c r="B282" s="84"/>
      <c r="C282" s="125" t="s">
        <v>78</v>
      </c>
      <c r="D282" s="145" t="s">
        <v>20</v>
      </c>
      <c r="E282" s="148"/>
      <c r="F282" s="148" t="s">
        <v>64</v>
      </c>
      <c r="G282" s="153" t="s">
        <v>20</v>
      </c>
      <c r="H282" s="126">
        <f>+H311*0.05</f>
        <v>1.0360650000000002E-2</v>
      </c>
      <c r="J282" s="171">
        <f>+IF(H282="","",H282/H350)</f>
        <v>7.6254215752698373E-3</v>
      </c>
      <c r="K282" s="172">
        <v>4292100117</v>
      </c>
      <c r="L282" s="170" t="s">
        <v>77</v>
      </c>
      <c r="M282" s="156">
        <v>0</v>
      </c>
      <c r="N282" s="173">
        <f t="shared" ref="N282:N294" si="93">+IF(H282="","",J282*M282)</f>
        <v>0</v>
      </c>
    </row>
    <row r="283" spans="1:18" ht="15" customHeight="1" x14ac:dyDescent="0.3">
      <c r="A283" s="86"/>
      <c r="B283" s="84"/>
      <c r="C283" s="125" t="s">
        <v>334</v>
      </c>
      <c r="D283" s="146">
        <v>1</v>
      </c>
      <c r="E283" s="149">
        <v>30</v>
      </c>
      <c r="F283" s="184">
        <f t="shared" ref="F283:F294" si="94">+IF(E283="","",D283*E283)</f>
        <v>30</v>
      </c>
      <c r="G283" s="185">
        <f>+IF(F283="","",H280)</f>
        <v>5.1000000000000004E-3</v>
      </c>
      <c r="H283" s="186">
        <f t="shared" ref="H283:H294" si="95">+IF(G283="","",F283*G283)</f>
        <v>0.15300000000000002</v>
      </c>
      <c r="J283" s="195">
        <f>+IF(H283="","",H283/H350)</f>
        <v>0.112607751542257</v>
      </c>
      <c r="K283" s="172">
        <v>548000014</v>
      </c>
      <c r="L283" s="170" t="s">
        <v>77</v>
      </c>
      <c r="M283" s="193">
        <f t="shared" ref="M283:M294" si="96">IF(L283="NP", 0, (IF(L283="EP", 1, (IF(L283="ND", 0.4, "")))))</f>
        <v>0</v>
      </c>
      <c r="N283" s="194">
        <f t="shared" si="93"/>
        <v>0</v>
      </c>
      <c r="R283" s="75" t="e">
        <f t="shared" ref="R283:R294" si="97">+R195+1</f>
        <v>#REF!</v>
      </c>
    </row>
    <row r="284" spans="1:18" ht="15" customHeight="1" x14ac:dyDescent="0.3">
      <c r="A284" s="86"/>
      <c r="B284" s="84"/>
      <c r="C284" s="125" t="s">
        <v>335</v>
      </c>
      <c r="D284" s="146">
        <v>1</v>
      </c>
      <c r="E284" s="149">
        <v>193.75</v>
      </c>
      <c r="F284" s="184">
        <f t="shared" si="94"/>
        <v>193.75</v>
      </c>
      <c r="G284" s="185">
        <f>+IF(F284="","",H280)</f>
        <v>5.1000000000000004E-3</v>
      </c>
      <c r="H284" s="186">
        <f t="shared" si="95"/>
        <v>0.98812500000000003</v>
      </c>
      <c r="J284" s="195">
        <f>+IF(H284="","",H284/H350)</f>
        <v>0.72725839537707637</v>
      </c>
      <c r="K284" s="172">
        <v>548000014</v>
      </c>
      <c r="L284" s="170" t="s">
        <v>77</v>
      </c>
      <c r="M284" s="193">
        <f t="shared" si="96"/>
        <v>0</v>
      </c>
      <c r="N284" s="194">
        <f t="shared" si="93"/>
        <v>0</v>
      </c>
      <c r="R284" s="75" t="e">
        <f t="shared" si="97"/>
        <v>#REF!</v>
      </c>
    </row>
    <row r="285" spans="1:18" ht="15" customHeight="1" x14ac:dyDescent="0.3">
      <c r="A285" s="86"/>
      <c r="B285" s="84"/>
      <c r="C285" s="125"/>
      <c r="D285" s="146"/>
      <c r="E285" s="149"/>
      <c r="F285" s="184" t="str">
        <f t="shared" si="94"/>
        <v/>
      </c>
      <c r="G285" s="185" t="str">
        <f>+IF(F285="","",H280)</f>
        <v/>
      </c>
      <c r="H285" s="186" t="str">
        <f t="shared" si="95"/>
        <v/>
      </c>
      <c r="J285" s="195" t="str">
        <f>+IF(H285="","",H285/H350)</f>
        <v/>
      </c>
      <c r="K285" s="172"/>
      <c r="L285" s="170"/>
      <c r="M285" s="193" t="str">
        <f t="shared" si="96"/>
        <v/>
      </c>
      <c r="N285" s="194" t="str">
        <f t="shared" si="93"/>
        <v/>
      </c>
      <c r="R285" s="75" t="e">
        <f t="shared" si="97"/>
        <v>#REF!</v>
      </c>
    </row>
    <row r="286" spans="1:18" ht="15" customHeight="1" x14ac:dyDescent="0.3">
      <c r="A286" s="86"/>
      <c r="B286" s="84"/>
      <c r="C286" s="125"/>
      <c r="D286" s="146"/>
      <c r="E286" s="149"/>
      <c r="F286" s="184" t="str">
        <f t="shared" si="94"/>
        <v/>
      </c>
      <c r="G286" s="185" t="str">
        <f>+IF(F286="","",H280)</f>
        <v/>
      </c>
      <c r="H286" s="186" t="str">
        <f t="shared" si="95"/>
        <v/>
      </c>
      <c r="J286" s="195" t="str">
        <f>+IF(H286="","",H286/H350)</f>
        <v/>
      </c>
      <c r="K286" s="172"/>
      <c r="L286" s="170"/>
      <c r="M286" s="193" t="str">
        <f t="shared" si="96"/>
        <v/>
      </c>
      <c r="N286" s="194" t="str">
        <f t="shared" si="93"/>
        <v/>
      </c>
      <c r="R286" s="75" t="e">
        <f t="shared" si="97"/>
        <v>#REF!</v>
      </c>
    </row>
    <row r="287" spans="1:18" ht="15" customHeight="1" x14ac:dyDescent="0.3">
      <c r="A287" s="86"/>
      <c r="B287" s="84"/>
      <c r="C287" s="125"/>
      <c r="D287" s="146"/>
      <c r="E287" s="149"/>
      <c r="F287" s="184" t="str">
        <f t="shared" si="94"/>
        <v/>
      </c>
      <c r="G287" s="185" t="str">
        <f>+IF(F287="","",H280)</f>
        <v/>
      </c>
      <c r="H287" s="186" t="str">
        <f t="shared" si="95"/>
        <v/>
      </c>
      <c r="J287" s="195" t="str">
        <f>+IF(H287="","",H287/H350)</f>
        <v/>
      </c>
      <c r="K287" s="172"/>
      <c r="L287" s="170"/>
      <c r="M287" s="193" t="str">
        <f t="shared" si="96"/>
        <v/>
      </c>
      <c r="N287" s="194" t="str">
        <f t="shared" si="93"/>
        <v/>
      </c>
      <c r="R287" s="75" t="e">
        <f t="shared" si="97"/>
        <v>#REF!</v>
      </c>
    </row>
    <row r="288" spans="1:18" ht="15" customHeight="1" x14ac:dyDescent="0.3">
      <c r="A288" s="86"/>
      <c r="B288" s="84"/>
      <c r="C288" s="125"/>
      <c r="D288" s="146"/>
      <c r="E288" s="149"/>
      <c r="F288" s="184" t="str">
        <f t="shared" si="94"/>
        <v/>
      </c>
      <c r="G288" s="185" t="str">
        <f>+IF(F288="","",H280)</f>
        <v/>
      </c>
      <c r="H288" s="186" t="str">
        <f t="shared" si="95"/>
        <v/>
      </c>
      <c r="J288" s="195" t="str">
        <f>+IF(H288="","",H288/H350)</f>
        <v/>
      </c>
      <c r="K288" s="172"/>
      <c r="L288" s="170"/>
      <c r="M288" s="193" t="str">
        <f t="shared" si="96"/>
        <v/>
      </c>
      <c r="N288" s="194" t="str">
        <f t="shared" si="93"/>
        <v/>
      </c>
      <c r="R288" s="75" t="e">
        <f t="shared" si="97"/>
        <v>#REF!</v>
      </c>
    </row>
    <row r="289" spans="1:18" ht="15" customHeight="1" x14ac:dyDescent="0.3">
      <c r="A289" s="86"/>
      <c r="B289" s="84"/>
      <c r="C289" s="125"/>
      <c r="D289" s="146"/>
      <c r="E289" s="149"/>
      <c r="F289" s="184" t="str">
        <f t="shared" si="94"/>
        <v/>
      </c>
      <c r="G289" s="185" t="str">
        <f>+IF(F289="","",H280)</f>
        <v/>
      </c>
      <c r="H289" s="186" t="str">
        <f t="shared" si="95"/>
        <v/>
      </c>
      <c r="J289" s="195" t="str">
        <f>+IF(H289="","",H289/H350)</f>
        <v/>
      </c>
      <c r="K289" s="172"/>
      <c r="L289" s="170"/>
      <c r="M289" s="193" t="str">
        <f t="shared" si="96"/>
        <v/>
      </c>
      <c r="N289" s="194" t="str">
        <f t="shared" si="93"/>
        <v/>
      </c>
      <c r="R289" s="75" t="e">
        <f t="shared" si="97"/>
        <v>#REF!</v>
      </c>
    </row>
    <row r="290" spans="1:18" ht="15" customHeight="1" x14ac:dyDescent="0.3">
      <c r="A290" s="86"/>
      <c r="B290" s="84"/>
      <c r="C290" s="125"/>
      <c r="D290" s="146"/>
      <c r="E290" s="149"/>
      <c r="F290" s="184" t="str">
        <f t="shared" si="94"/>
        <v/>
      </c>
      <c r="G290" s="185" t="str">
        <f>+IF(F290="","",H280)</f>
        <v/>
      </c>
      <c r="H290" s="186" t="str">
        <f t="shared" si="95"/>
        <v/>
      </c>
      <c r="J290" s="195" t="str">
        <f>+IF(H290="","",H290/H350)</f>
        <v/>
      </c>
      <c r="K290" s="172"/>
      <c r="L290" s="170"/>
      <c r="M290" s="193" t="str">
        <f t="shared" si="96"/>
        <v/>
      </c>
      <c r="N290" s="194" t="str">
        <f t="shared" si="93"/>
        <v/>
      </c>
      <c r="R290" s="75" t="e">
        <f t="shared" si="97"/>
        <v>#REF!</v>
      </c>
    </row>
    <row r="291" spans="1:18" ht="15" customHeight="1" x14ac:dyDescent="0.3">
      <c r="A291" s="86"/>
      <c r="B291" s="84"/>
      <c r="C291" s="125"/>
      <c r="D291" s="146"/>
      <c r="E291" s="149"/>
      <c r="F291" s="184" t="str">
        <f t="shared" si="94"/>
        <v/>
      </c>
      <c r="G291" s="185" t="str">
        <f>+IF(F291="","",H280)</f>
        <v/>
      </c>
      <c r="H291" s="186" t="str">
        <f t="shared" si="95"/>
        <v/>
      </c>
      <c r="J291" s="195" t="str">
        <f>+IF(H291="","",H291/H350)</f>
        <v/>
      </c>
      <c r="K291" s="172"/>
      <c r="L291" s="170"/>
      <c r="M291" s="193" t="str">
        <f t="shared" si="96"/>
        <v/>
      </c>
      <c r="N291" s="194" t="str">
        <f t="shared" si="93"/>
        <v/>
      </c>
      <c r="R291" s="75" t="e">
        <f t="shared" si="97"/>
        <v>#REF!</v>
      </c>
    </row>
    <row r="292" spans="1:18" ht="15" customHeight="1" x14ac:dyDescent="0.3">
      <c r="A292" s="86"/>
      <c r="B292" s="84"/>
      <c r="C292" s="125"/>
      <c r="D292" s="146"/>
      <c r="E292" s="149"/>
      <c r="F292" s="184" t="str">
        <f t="shared" si="94"/>
        <v/>
      </c>
      <c r="G292" s="185" t="str">
        <f>+IF(F292="","",H280)</f>
        <v/>
      </c>
      <c r="H292" s="186" t="str">
        <f t="shared" si="95"/>
        <v/>
      </c>
      <c r="J292" s="195" t="str">
        <f>+IF(H292="","",H292/H350)</f>
        <v/>
      </c>
      <c r="K292" s="172"/>
      <c r="L292" s="170"/>
      <c r="M292" s="193" t="str">
        <f t="shared" si="96"/>
        <v/>
      </c>
      <c r="N292" s="194" t="str">
        <f t="shared" si="93"/>
        <v/>
      </c>
      <c r="R292" s="75" t="e">
        <f t="shared" si="97"/>
        <v>#REF!</v>
      </c>
    </row>
    <row r="293" spans="1:18" ht="15" customHeight="1" x14ac:dyDescent="0.3">
      <c r="A293" s="86"/>
      <c r="B293" s="84"/>
      <c r="C293" s="125"/>
      <c r="D293" s="146"/>
      <c r="E293" s="149"/>
      <c r="F293" s="184" t="str">
        <f t="shared" si="94"/>
        <v/>
      </c>
      <c r="G293" s="185" t="str">
        <f>+IF(F293="","",H280)</f>
        <v/>
      </c>
      <c r="H293" s="186" t="str">
        <f t="shared" si="95"/>
        <v/>
      </c>
      <c r="J293" s="195" t="str">
        <f>+IF(H293="","",H293/H350)</f>
        <v/>
      </c>
      <c r="K293" s="172"/>
      <c r="L293" s="170"/>
      <c r="M293" s="193" t="str">
        <f t="shared" si="96"/>
        <v/>
      </c>
      <c r="N293" s="194" t="str">
        <f t="shared" si="93"/>
        <v/>
      </c>
      <c r="R293" s="75" t="e">
        <f t="shared" si="97"/>
        <v>#REF!</v>
      </c>
    </row>
    <row r="294" spans="1:18" ht="15" customHeight="1" thickBot="1" x14ac:dyDescent="0.35">
      <c r="A294" s="86"/>
      <c r="B294" s="84"/>
      <c r="C294" s="127"/>
      <c r="D294" s="147"/>
      <c r="E294" s="150"/>
      <c r="F294" s="187" t="str">
        <f t="shared" si="94"/>
        <v/>
      </c>
      <c r="G294" s="188" t="str">
        <f>+IF(F294="","",H279)</f>
        <v/>
      </c>
      <c r="H294" s="189" t="str">
        <f t="shared" si="95"/>
        <v/>
      </c>
      <c r="J294" s="195" t="str">
        <f>+IF(H294="","",H294/H350)</f>
        <v/>
      </c>
      <c r="K294" s="172"/>
      <c r="L294" s="170"/>
      <c r="M294" s="193" t="str">
        <f t="shared" si="96"/>
        <v/>
      </c>
      <c r="N294" s="194" t="str">
        <f t="shared" si="93"/>
        <v/>
      </c>
      <c r="R294" s="75" t="e">
        <f t="shared" si="97"/>
        <v>#REF!</v>
      </c>
    </row>
    <row r="295" spans="1:18" ht="15" customHeight="1" thickBot="1" x14ac:dyDescent="0.35">
      <c r="A295" s="86"/>
      <c r="B295" s="84"/>
      <c r="C295" s="160"/>
      <c r="D295" s="160"/>
      <c r="E295" s="160"/>
      <c r="F295" s="160"/>
      <c r="G295" s="161" t="s">
        <v>27</v>
      </c>
      <c r="H295" s="157">
        <f>SUM(H282:H294)</f>
        <v>1.1514856500000001</v>
      </c>
      <c r="J295" s="110">
        <f>SUM(J282:J294)</f>
        <v>0.84749156849460316</v>
      </c>
      <c r="K295" s="109"/>
      <c r="L295" s="109"/>
      <c r="M295" s="109"/>
      <c r="N295" s="110">
        <f>SUM(N282:N294)</f>
        <v>0</v>
      </c>
    </row>
    <row r="296" spans="1:18" s="73" customFormat="1" ht="15" customHeight="1" thickBot="1" x14ac:dyDescent="0.35">
      <c r="A296" s="86"/>
      <c r="B296" s="84"/>
      <c r="C296" s="73" t="s">
        <v>10</v>
      </c>
      <c r="H296" s="74"/>
      <c r="J296" s="112"/>
      <c r="K296" s="112"/>
      <c r="L296" s="112"/>
      <c r="M296" s="112"/>
      <c r="N296" s="112"/>
    </row>
    <row r="297" spans="1:18" ht="31.5" customHeight="1" thickBot="1" x14ac:dyDescent="0.35">
      <c r="A297" s="86"/>
      <c r="B297" s="84"/>
      <c r="C297" s="122" t="s">
        <v>48</v>
      </c>
      <c r="D297" s="123" t="s">
        <v>0</v>
      </c>
      <c r="E297" s="123" t="s">
        <v>65</v>
      </c>
      <c r="F297" s="123" t="s">
        <v>66</v>
      </c>
      <c r="G297" s="123" t="s">
        <v>8</v>
      </c>
      <c r="H297" s="124" t="s">
        <v>9</v>
      </c>
      <c r="J297" s="106" t="s">
        <v>59</v>
      </c>
      <c r="K297" s="107" t="s">
        <v>60</v>
      </c>
      <c r="L297" s="107" t="s">
        <v>61</v>
      </c>
      <c r="M297" s="107" t="s">
        <v>62</v>
      </c>
      <c r="N297" s="108" t="s">
        <v>63</v>
      </c>
    </row>
    <row r="298" spans="1:18" ht="15" customHeight="1" x14ac:dyDescent="0.25">
      <c r="A298" s="86"/>
      <c r="B298" s="84"/>
      <c r="C298" s="125" t="s">
        <v>325</v>
      </c>
      <c r="D298" s="146">
        <v>1</v>
      </c>
      <c r="E298" s="209">
        <v>4.28</v>
      </c>
      <c r="F298" s="184">
        <f t="shared" ref="F298:F310" si="98">+IF(E298="","",D298*E298)</f>
        <v>4.28</v>
      </c>
      <c r="G298" s="185">
        <f>+IF(F298="","",H280)</f>
        <v>5.1000000000000004E-3</v>
      </c>
      <c r="H298" s="186">
        <f t="shared" ref="H298:H310" si="99">+IF(G298="","",F298*G298)</f>
        <v>2.1828000000000004E-2</v>
      </c>
      <c r="I298" s="95"/>
      <c r="J298" s="195">
        <f>+IF(H298="","",H298/H350)</f>
        <v>1.6065372553362E-2</v>
      </c>
      <c r="K298" s="174">
        <v>851230012</v>
      </c>
      <c r="L298" s="170" t="s">
        <v>77</v>
      </c>
      <c r="M298" s="193">
        <f t="shared" ref="M298:M310" si="100">IF(L298="NP", 0, (IF(L298="EP", 1, (IF(L298="ND", 0.4, "")))))</f>
        <v>0</v>
      </c>
      <c r="N298" s="194">
        <f t="shared" ref="N298:N310" si="101">+IF(H298="","",J298*M298)</f>
        <v>0</v>
      </c>
      <c r="R298" s="75" t="e">
        <f t="shared" ref="R298:R310" si="102">+R210+1</f>
        <v>#REF!</v>
      </c>
    </row>
    <row r="299" spans="1:18" ht="15" customHeight="1" x14ac:dyDescent="0.25">
      <c r="A299" s="86"/>
      <c r="B299" s="84"/>
      <c r="C299" s="125" t="s">
        <v>326</v>
      </c>
      <c r="D299" s="146">
        <v>6</v>
      </c>
      <c r="E299" s="209">
        <v>4.2300000000000004</v>
      </c>
      <c r="F299" s="184">
        <f t="shared" si="98"/>
        <v>25.380000000000003</v>
      </c>
      <c r="G299" s="185">
        <f>+IF(F299="","",H280)</f>
        <v>5.1000000000000004E-3</v>
      </c>
      <c r="H299" s="186">
        <f t="shared" si="99"/>
        <v>0.12943800000000003</v>
      </c>
      <c r="J299" s="195">
        <f>+IF(H299="","",H299/H350)</f>
        <v>9.5266157804749424E-2</v>
      </c>
      <c r="K299" s="174">
        <v>851230012</v>
      </c>
      <c r="L299" s="170" t="s">
        <v>77</v>
      </c>
      <c r="M299" s="193">
        <f t="shared" si="100"/>
        <v>0</v>
      </c>
      <c r="N299" s="194">
        <f t="shared" si="101"/>
        <v>0</v>
      </c>
      <c r="R299" s="75" t="e">
        <f t="shared" si="102"/>
        <v>#REF!</v>
      </c>
    </row>
    <row r="300" spans="1:18" ht="15" customHeight="1" x14ac:dyDescent="0.25">
      <c r="A300" s="86"/>
      <c r="B300" s="84"/>
      <c r="C300" s="125" t="s">
        <v>336</v>
      </c>
      <c r="D300" s="146">
        <v>1</v>
      </c>
      <c r="E300" s="209">
        <v>6.22</v>
      </c>
      <c r="F300" s="184">
        <f t="shared" si="98"/>
        <v>6.22</v>
      </c>
      <c r="G300" s="185">
        <f>+IF(F300="","",H280)</f>
        <v>5.1000000000000004E-3</v>
      </c>
      <c r="H300" s="186">
        <f t="shared" si="99"/>
        <v>3.1722E-2</v>
      </c>
      <c r="J300" s="195">
        <f>+IF(H300="","",H300/H350)</f>
        <v>2.3347340486427948E-2</v>
      </c>
      <c r="K300" s="174">
        <v>851230012</v>
      </c>
      <c r="L300" s="170" t="s">
        <v>77</v>
      </c>
      <c r="M300" s="193">
        <f t="shared" si="100"/>
        <v>0</v>
      </c>
      <c r="N300" s="194">
        <f t="shared" si="101"/>
        <v>0</v>
      </c>
      <c r="R300" s="75" t="e">
        <f t="shared" si="102"/>
        <v>#REF!</v>
      </c>
    </row>
    <row r="301" spans="1:18" ht="15" customHeight="1" x14ac:dyDescent="0.3">
      <c r="A301" s="86"/>
      <c r="B301" s="84"/>
      <c r="C301" s="125" t="s">
        <v>337</v>
      </c>
      <c r="D301" s="146">
        <v>1</v>
      </c>
      <c r="E301" s="149">
        <v>4.75</v>
      </c>
      <c r="F301" s="184">
        <f t="shared" si="98"/>
        <v>4.75</v>
      </c>
      <c r="G301" s="185">
        <f>+IF(F301="","",H280)</f>
        <v>5.1000000000000004E-3</v>
      </c>
      <c r="H301" s="186">
        <f t="shared" si="99"/>
        <v>2.4225000000000003E-2</v>
      </c>
      <c r="J301" s="195">
        <f>+IF(H301="","",H301/H350)</f>
        <v>1.7829560660857356E-2</v>
      </c>
      <c r="K301" s="174">
        <v>851230012</v>
      </c>
      <c r="L301" s="170" t="s">
        <v>77</v>
      </c>
      <c r="M301" s="193">
        <f t="shared" si="100"/>
        <v>0</v>
      </c>
      <c r="N301" s="194">
        <f t="shared" si="101"/>
        <v>0</v>
      </c>
      <c r="R301" s="75" t="e">
        <f t="shared" si="102"/>
        <v>#REF!</v>
      </c>
    </row>
    <row r="302" spans="1:18" ht="15" customHeight="1" x14ac:dyDescent="0.3">
      <c r="A302" s="86"/>
      <c r="B302" s="84"/>
      <c r="C302" s="125"/>
      <c r="D302" s="146"/>
      <c r="E302" s="149"/>
      <c r="F302" s="184" t="str">
        <f t="shared" si="98"/>
        <v/>
      </c>
      <c r="G302" s="185" t="str">
        <f>+IF(F302="","",H280)</f>
        <v/>
      </c>
      <c r="H302" s="186" t="str">
        <f t="shared" si="99"/>
        <v/>
      </c>
      <c r="J302" s="195" t="str">
        <f>+IF(H302="","",H302/H350)</f>
        <v/>
      </c>
      <c r="K302" s="174"/>
      <c r="L302" s="170"/>
      <c r="M302" s="193" t="str">
        <f t="shared" si="100"/>
        <v/>
      </c>
      <c r="N302" s="194" t="str">
        <f t="shared" si="101"/>
        <v/>
      </c>
      <c r="R302" s="75" t="e">
        <f t="shared" si="102"/>
        <v>#REF!</v>
      </c>
    </row>
    <row r="303" spans="1:18" ht="15" customHeight="1" x14ac:dyDescent="0.3">
      <c r="A303" s="86"/>
      <c r="B303" s="84"/>
      <c r="C303" s="125"/>
      <c r="D303" s="146"/>
      <c r="E303" s="149"/>
      <c r="F303" s="184" t="str">
        <f t="shared" si="98"/>
        <v/>
      </c>
      <c r="G303" s="185" t="str">
        <f>+IF(F303="","",H280)</f>
        <v/>
      </c>
      <c r="H303" s="186" t="str">
        <f t="shared" si="99"/>
        <v/>
      </c>
      <c r="I303" s="96"/>
      <c r="J303" s="195" t="str">
        <f>+IF(H303="","",H303/H350)</f>
        <v/>
      </c>
      <c r="K303" s="174"/>
      <c r="L303" s="170"/>
      <c r="M303" s="193" t="str">
        <f t="shared" si="100"/>
        <v/>
      </c>
      <c r="N303" s="194" t="str">
        <f t="shared" si="101"/>
        <v/>
      </c>
      <c r="R303" s="75" t="e">
        <f t="shared" si="102"/>
        <v>#REF!</v>
      </c>
    </row>
    <row r="304" spans="1:18" ht="15" customHeight="1" x14ac:dyDescent="0.3">
      <c r="A304" s="86"/>
      <c r="B304" s="84"/>
      <c r="C304" s="125"/>
      <c r="D304" s="146"/>
      <c r="E304" s="149"/>
      <c r="F304" s="184" t="str">
        <f t="shared" si="98"/>
        <v/>
      </c>
      <c r="G304" s="185" t="str">
        <f>+IF(F304="","",H280)</f>
        <v/>
      </c>
      <c r="H304" s="186" t="str">
        <f t="shared" si="99"/>
        <v/>
      </c>
      <c r="J304" s="195" t="str">
        <f>+IF(H304="","",H304/H350)</f>
        <v/>
      </c>
      <c r="K304" s="174"/>
      <c r="L304" s="170"/>
      <c r="M304" s="193" t="str">
        <f t="shared" si="100"/>
        <v/>
      </c>
      <c r="N304" s="194" t="str">
        <f t="shared" si="101"/>
        <v/>
      </c>
      <c r="R304" s="75" t="e">
        <f t="shared" si="102"/>
        <v>#REF!</v>
      </c>
    </row>
    <row r="305" spans="1:18" ht="15" customHeight="1" x14ac:dyDescent="0.3">
      <c r="A305" s="86"/>
      <c r="B305" s="84"/>
      <c r="C305" s="125"/>
      <c r="D305" s="146"/>
      <c r="E305" s="149"/>
      <c r="F305" s="184" t="str">
        <f t="shared" si="98"/>
        <v/>
      </c>
      <c r="G305" s="185" t="str">
        <f>+IF(F305="","",H280)</f>
        <v/>
      </c>
      <c r="H305" s="186" t="str">
        <f t="shared" si="99"/>
        <v/>
      </c>
      <c r="J305" s="195" t="str">
        <f>+IF(H305="","",H305/H350)</f>
        <v/>
      </c>
      <c r="K305" s="174"/>
      <c r="L305" s="170"/>
      <c r="M305" s="193" t="str">
        <f t="shared" si="100"/>
        <v/>
      </c>
      <c r="N305" s="194" t="str">
        <f t="shared" si="101"/>
        <v/>
      </c>
      <c r="R305" s="75" t="e">
        <f t="shared" si="102"/>
        <v>#REF!</v>
      </c>
    </row>
    <row r="306" spans="1:18" ht="15" customHeight="1" x14ac:dyDescent="0.3">
      <c r="A306" s="86"/>
      <c r="B306" s="84"/>
      <c r="C306" s="125"/>
      <c r="D306" s="146"/>
      <c r="E306" s="149"/>
      <c r="F306" s="184" t="str">
        <f t="shared" si="98"/>
        <v/>
      </c>
      <c r="G306" s="185" t="str">
        <f>+IF(F306="","",H280)</f>
        <v/>
      </c>
      <c r="H306" s="186" t="str">
        <f t="shared" si="99"/>
        <v/>
      </c>
      <c r="I306" s="96"/>
      <c r="J306" s="195" t="str">
        <f>+IF(H306="","",H306/H350)</f>
        <v/>
      </c>
      <c r="K306" s="174"/>
      <c r="L306" s="170"/>
      <c r="M306" s="193" t="str">
        <f t="shared" si="100"/>
        <v/>
      </c>
      <c r="N306" s="194" t="str">
        <f t="shared" si="101"/>
        <v/>
      </c>
      <c r="R306" s="75" t="e">
        <f t="shared" si="102"/>
        <v>#REF!</v>
      </c>
    </row>
    <row r="307" spans="1:18" ht="15" customHeight="1" x14ac:dyDescent="0.3">
      <c r="A307" s="86"/>
      <c r="B307" s="84"/>
      <c r="C307" s="125"/>
      <c r="D307" s="146"/>
      <c r="E307" s="149"/>
      <c r="F307" s="184" t="str">
        <f t="shared" si="98"/>
        <v/>
      </c>
      <c r="G307" s="185" t="str">
        <f>+IF(F307="","",H280)</f>
        <v/>
      </c>
      <c r="H307" s="186" t="str">
        <f t="shared" si="99"/>
        <v/>
      </c>
      <c r="J307" s="195" t="str">
        <f>+IF(H307="","",H307/H350)</f>
        <v/>
      </c>
      <c r="K307" s="174"/>
      <c r="L307" s="170"/>
      <c r="M307" s="193" t="str">
        <f t="shared" si="100"/>
        <v/>
      </c>
      <c r="N307" s="194" t="str">
        <f t="shared" si="101"/>
        <v/>
      </c>
      <c r="R307" s="75" t="e">
        <f t="shared" si="102"/>
        <v>#REF!</v>
      </c>
    </row>
    <row r="308" spans="1:18" ht="15" customHeight="1" x14ac:dyDescent="0.3">
      <c r="A308" s="86"/>
      <c r="B308" s="84"/>
      <c r="C308" s="125"/>
      <c r="D308" s="146"/>
      <c r="E308" s="149"/>
      <c r="F308" s="184" t="str">
        <f t="shared" si="98"/>
        <v/>
      </c>
      <c r="G308" s="185" t="str">
        <f>+IF(F308="","",H280)</f>
        <v/>
      </c>
      <c r="H308" s="186" t="str">
        <f t="shared" si="99"/>
        <v/>
      </c>
      <c r="I308" s="96"/>
      <c r="J308" s="195" t="str">
        <f>+IF(H308="","",H308/H350)</f>
        <v/>
      </c>
      <c r="K308" s="174"/>
      <c r="L308" s="170"/>
      <c r="M308" s="193" t="str">
        <f t="shared" si="100"/>
        <v/>
      </c>
      <c r="N308" s="194" t="str">
        <f t="shared" si="101"/>
        <v/>
      </c>
      <c r="R308" s="75" t="e">
        <f t="shared" si="102"/>
        <v>#REF!</v>
      </c>
    </row>
    <row r="309" spans="1:18" ht="15" customHeight="1" x14ac:dyDescent="0.3">
      <c r="A309" s="86"/>
      <c r="B309" s="84"/>
      <c r="C309" s="125"/>
      <c r="D309" s="146"/>
      <c r="E309" s="149"/>
      <c r="F309" s="184" t="str">
        <f t="shared" si="98"/>
        <v/>
      </c>
      <c r="G309" s="185" t="str">
        <f>+IF(F309="","",H280)</f>
        <v/>
      </c>
      <c r="H309" s="186" t="str">
        <f t="shared" si="99"/>
        <v/>
      </c>
      <c r="I309" s="96"/>
      <c r="J309" s="195" t="str">
        <f>+IF(H309="","",H309/H350)</f>
        <v/>
      </c>
      <c r="K309" s="174"/>
      <c r="L309" s="170"/>
      <c r="M309" s="193" t="str">
        <f t="shared" si="100"/>
        <v/>
      </c>
      <c r="N309" s="194" t="str">
        <f t="shared" si="101"/>
        <v/>
      </c>
      <c r="R309" s="75" t="e">
        <f t="shared" si="102"/>
        <v>#REF!</v>
      </c>
    </row>
    <row r="310" spans="1:18" ht="15" customHeight="1" thickBot="1" x14ac:dyDescent="0.35">
      <c r="A310" s="86"/>
      <c r="B310" s="84"/>
      <c r="C310" s="127"/>
      <c r="D310" s="147"/>
      <c r="E310" s="150"/>
      <c r="F310" s="187" t="str">
        <f t="shared" si="98"/>
        <v/>
      </c>
      <c r="G310" s="188" t="str">
        <f>+IF(F310="","",H279)</f>
        <v/>
      </c>
      <c r="H310" s="189" t="str">
        <f t="shared" si="99"/>
        <v/>
      </c>
      <c r="J310" s="195" t="str">
        <f>+IF(H310="","",H310/H350)</f>
        <v/>
      </c>
      <c r="K310" s="174"/>
      <c r="L310" s="170"/>
      <c r="M310" s="193" t="str">
        <f t="shared" si="100"/>
        <v/>
      </c>
      <c r="N310" s="194" t="str">
        <f t="shared" si="101"/>
        <v/>
      </c>
      <c r="R310" s="75" t="e">
        <f t="shared" si="102"/>
        <v>#REF!</v>
      </c>
    </row>
    <row r="311" spans="1:18" ht="15" customHeight="1" thickBot="1" x14ac:dyDescent="0.35">
      <c r="A311" s="86"/>
      <c r="B311" s="84"/>
      <c r="C311" s="160"/>
      <c r="D311" s="160"/>
      <c r="E311" s="160"/>
      <c r="F311" s="160"/>
      <c r="G311" s="161" t="s">
        <v>28</v>
      </c>
      <c r="H311" s="157">
        <f>SUM(H298:H310)</f>
        <v>0.20721300000000004</v>
      </c>
      <c r="J311" s="110">
        <f>SUM(J298:J310)</f>
        <v>0.15250843150539675</v>
      </c>
      <c r="K311" s="109"/>
      <c r="L311" s="109"/>
      <c r="M311" s="109"/>
      <c r="N311" s="110">
        <f>SUM(N298:N310)</f>
        <v>0</v>
      </c>
    </row>
    <row r="312" spans="1:18" s="73" customFormat="1" ht="15" customHeight="1" thickBot="1" x14ac:dyDescent="0.35">
      <c r="A312" s="86"/>
      <c r="B312" s="84"/>
      <c r="C312" s="73" t="s">
        <v>11</v>
      </c>
      <c r="H312" s="74"/>
      <c r="J312" s="112"/>
      <c r="K312" s="112"/>
      <c r="L312" s="112"/>
      <c r="M312" s="112"/>
      <c r="N312" s="112"/>
    </row>
    <row r="313" spans="1:18" ht="34.5" customHeight="1" thickBot="1" x14ac:dyDescent="0.35">
      <c r="A313" s="86"/>
      <c r="B313" s="84"/>
      <c r="C313" s="122" t="s">
        <v>48</v>
      </c>
      <c r="D313" s="129"/>
      <c r="E313" s="123" t="s">
        <v>3</v>
      </c>
      <c r="F313" s="123" t="s">
        <v>0</v>
      </c>
      <c r="G313" s="123" t="s">
        <v>16</v>
      </c>
      <c r="H313" s="124" t="s">
        <v>9</v>
      </c>
      <c r="J313" s="106" t="s">
        <v>59</v>
      </c>
      <c r="K313" s="107" t="s">
        <v>60</v>
      </c>
      <c r="L313" s="107" t="s">
        <v>61</v>
      </c>
      <c r="M313" s="107" t="s">
        <v>62</v>
      </c>
      <c r="N313" s="108" t="s">
        <v>63</v>
      </c>
    </row>
    <row r="314" spans="1:18" ht="15" customHeight="1" x14ac:dyDescent="0.3">
      <c r="A314" s="86"/>
      <c r="B314" s="84"/>
      <c r="C314" s="125"/>
      <c r="E314" s="151"/>
      <c r="F314" s="151"/>
      <c r="G314" s="151"/>
      <c r="H314" s="190"/>
      <c r="J314" s="195"/>
      <c r="K314" s="174"/>
      <c r="L314" s="170"/>
      <c r="M314" s="193"/>
      <c r="N314" s="194" t="str">
        <f t="shared" ref="N314:N339" si="103">+IF(H314="","",J314*M314)</f>
        <v/>
      </c>
      <c r="R314" s="75" t="e">
        <f t="shared" ref="R314:R339" si="104">+R226+1</f>
        <v>#REF!</v>
      </c>
    </row>
    <row r="315" spans="1:18" ht="15" customHeight="1" x14ac:dyDescent="0.3">
      <c r="A315" s="86"/>
      <c r="B315" s="84"/>
      <c r="C315" s="125"/>
      <c r="E315" s="151"/>
      <c r="F315" s="151"/>
      <c r="G315" s="151"/>
      <c r="H315" s="190"/>
      <c r="J315" s="195"/>
      <c r="K315" s="174"/>
      <c r="L315" s="170"/>
      <c r="M315" s="193"/>
      <c r="N315" s="194" t="str">
        <f t="shared" si="103"/>
        <v/>
      </c>
      <c r="R315" s="75" t="e">
        <f t="shared" si="104"/>
        <v>#REF!</v>
      </c>
    </row>
    <row r="316" spans="1:18" ht="15" customHeight="1" x14ac:dyDescent="0.3">
      <c r="A316" s="86"/>
      <c r="B316" s="84"/>
      <c r="C316" s="125"/>
      <c r="E316" s="151"/>
      <c r="F316" s="151"/>
      <c r="G316" s="151"/>
      <c r="H316" s="190"/>
      <c r="J316" s="195"/>
      <c r="K316" s="174"/>
      <c r="L316" s="170"/>
      <c r="M316" s="193"/>
      <c r="N316" s="194" t="str">
        <f t="shared" si="103"/>
        <v/>
      </c>
      <c r="R316" s="75" t="e">
        <f t="shared" si="104"/>
        <v>#REF!</v>
      </c>
    </row>
    <row r="317" spans="1:18" ht="15" customHeight="1" x14ac:dyDescent="0.3">
      <c r="A317" s="86"/>
      <c r="B317" s="84"/>
      <c r="C317" s="125"/>
      <c r="E317" s="151"/>
      <c r="F317" s="151"/>
      <c r="G317" s="151"/>
      <c r="H317" s="190"/>
      <c r="J317" s="195"/>
      <c r="K317" s="174"/>
      <c r="L317" s="170"/>
      <c r="M317" s="193"/>
      <c r="N317" s="194" t="str">
        <f t="shared" si="103"/>
        <v/>
      </c>
      <c r="R317" s="75" t="e">
        <f t="shared" si="104"/>
        <v>#REF!</v>
      </c>
    </row>
    <row r="318" spans="1:18" ht="15" customHeight="1" x14ac:dyDescent="0.3">
      <c r="A318" s="86"/>
      <c r="B318" s="84"/>
      <c r="C318" s="125"/>
      <c r="E318" s="151"/>
      <c r="F318" s="151"/>
      <c r="G318" s="151"/>
      <c r="H318" s="190"/>
      <c r="J318" s="195"/>
      <c r="K318" s="174"/>
      <c r="L318" s="170"/>
      <c r="M318" s="193"/>
      <c r="N318" s="194" t="str">
        <f t="shared" si="103"/>
        <v/>
      </c>
      <c r="R318" s="75" t="e">
        <f t="shared" si="104"/>
        <v>#REF!</v>
      </c>
    </row>
    <row r="319" spans="1:18" ht="15" customHeight="1" x14ac:dyDescent="0.3">
      <c r="A319" s="86"/>
      <c r="B319" s="84"/>
      <c r="C319" s="125"/>
      <c r="E319" s="151"/>
      <c r="F319" s="151"/>
      <c r="G319" s="151"/>
      <c r="H319" s="190"/>
      <c r="J319" s="195"/>
      <c r="K319" s="174"/>
      <c r="L319" s="170"/>
      <c r="M319" s="193"/>
      <c r="N319" s="194" t="str">
        <f t="shared" si="103"/>
        <v/>
      </c>
      <c r="R319" s="75" t="e">
        <f t="shared" si="104"/>
        <v>#REF!</v>
      </c>
    </row>
    <row r="320" spans="1:18" ht="15" customHeight="1" x14ac:dyDescent="0.3">
      <c r="A320" s="86"/>
      <c r="B320" s="84"/>
      <c r="C320" s="125"/>
      <c r="E320" s="151"/>
      <c r="F320" s="151"/>
      <c r="G320" s="151"/>
      <c r="H320" s="190"/>
      <c r="J320" s="195"/>
      <c r="K320" s="174"/>
      <c r="L320" s="170"/>
      <c r="M320" s="193"/>
      <c r="N320" s="194" t="str">
        <f t="shared" si="103"/>
        <v/>
      </c>
      <c r="R320" s="75" t="e">
        <f t="shared" si="104"/>
        <v>#REF!</v>
      </c>
    </row>
    <row r="321" spans="1:18" ht="15" customHeight="1" x14ac:dyDescent="0.3">
      <c r="A321" s="86"/>
      <c r="B321" s="84"/>
      <c r="C321" s="125"/>
      <c r="E321" s="151"/>
      <c r="F321" s="151"/>
      <c r="G321" s="151"/>
      <c r="H321" s="190" t="str">
        <f t="shared" ref="H321:H339" si="105">+IF(G321="","",F321*G321)</f>
        <v/>
      </c>
      <c r="J321" s="195" t="str">
        <f>+IF(H321="","",H321/H350)</f>
        <v/>
      </c>
      <c r="K321" s="174"/>
      <c r="L321" s="170"/>
      <c r="M321" s="193" t="str">
        <f t="shared" ref="M321:M339" si="106">IF(L321="NP", 0, (IF(L321="EP", 1, (IF(L321="ND", 0.4, "")))))</f>
        <v/>
      </c>
      <c r="N321" s="194" t="str">
        <f t="shared" si="103"/>
        <v/>
      </c>
      <c r="R321" s="75" t="e">
        <f t="shared" si="104"/>
        <v>#REF!</v>
      </c>
    </row>
    <row r="322" spans="1:18" ht="15" customHeight="1" x14ac:dyDescent="0.3">
      <c r="A322" s="86"/>
      <c r="B322" s="84"/>
      <c r="C322" s="125"/>
      <c r="E322" s="151"/>
      <c r="F322" s="151"/>
      <c r="G322" s="151"/>
      <c r="H322" s="190" t="str">
        <f t="shared" si="105"/>
        <v/>
      </c>
      <c r="J322" s="195" t="str">
        <f>+IF(H322="","",H322/H350)</f>
        <v/>
      </c>
      <c r="K322" s="174"/>
      <c r="L322" s="170"/>
      <c r="M322" s="193" t="str">
        <f t="shared" si="106"/>
        <v/>
      </c>
      <c r="N322" s="194" t="str">
        <f t="shared" si="103"/>
        <v/>
      </c>
      <c r="R322" s="75" t="e">
        <f t="shared" si="104"/>
        <v>#REF!</v>
      </c>
    </row>
    <row r="323" spans="1:18" ht="15" customHeight="1" x14ac:dyDescent="0.3">
      <c r="A323" s="86"/>
      <c r="B323" s="84"/>
      <c r="C323" s="125"/>
      <c r="E323" s="151"/>
      <c r="F323" s="151"/>
      <c r="G323" s="151"/>
      <c r="H323" s="190" t="str">
        <f t="shared" si="105"/>
        <v/>
      </c>
      <c r="J323" s="195" t="str">
        <f>+IF(H323="","",H323/H350)</f>
        <v/>
      </c>
      <c r="K323" s="174"/>
      <c r="L323" s="170"/>
      <c r="M323" s="193" t="str">
        <f t="shared" si="106"/>
        <v/>
      </c>
      <c r="N323" s="194" t="str">
        <f t="shared" si="103"/>
        <v/>
      </c>
      <c r="R323" s="75" t="e">
        <f t="shared" si="104"/>
        <v>#REF!</v>
      </c>
    </row>
    <row r="324" spans="1:18" ht="15" customHeight="1" x14ac:dyDescent="0.3">
      <c r="A324" s="86"/>
      <c r="B324" s="84"/>
      <c r="C324" s="125"/>
      <c r="E324" s="151"/>
      <c r="F324" s="151"/>
      <c r="G324" s="151"/>
      <c r="H324" s="190" t="str">
        <f t="shared" si="105"/>
        <v/>
      </c>
      <c r="J324" s="195" t="str">
        <f>+IF(H324="","",H324/H350)</f>
        <v/>
      </c>
      <c r="K324" s="174"/>
      <c r="L324" s="170"/>
      <c r="M324" s="193" t="str">
        <f t="shared" si="106"/>
        <v/>
      </c>
      <c r="N324" s="194" t="str">
        <f t="shared" si="103"/>
        <v/>
      </c>
      <c r="R324" s="75" t="e">
        <f t="shared" si="104"/>
        <v>#REF!</v>
      </c>
    </row>
    <row r="325" spans="1:18" ht="15" customHeight="1" x14ac:dyDescent="0.3">
      <c r="A325" s="86"/>
      <c r="B325" s="84"/>
      <c r="C325" s="125"/>
      <c r="E325" s="151"/>
      <c r="F325" s="151"/>
      <c r="G325" s="151"/>
      <c r="H325" s="190" t="str">
        <f t="shared" si="105"/>
        <v/>
      </c>
      <c r="J325" s="195" t="str">
        <f>+IF(H325="","",H325/H350)</f>
        <v/>
      </c>
      <c r="K325" s="174"/>
      <c r="L325" s="170"/>
      <c r="M325" s="193" t="str">
        <f t="shared" si="106"/>
        <v/>
      </c>
      <c r="N325" s="194" t="str">
        <f t="shared" si="103"/>
        <v/>
      </c>
      <c r="R325" s="75" t="e">
        <f t="shared" si="104"/>
        <v>#REF!</v>
      </c>
    </row>
    <row r="326" spans="1:18" ht="15" customHeight="1" x14ac:dyDescent="0.3">
      <c r="A326" s="86"/>
      <c r="B326" s="84"/>
      <c r="C326" s="125"/>
      <c r="E326" s="151"/>
      <c r="F326" s="151"/>
      <c r="G326" s="151"/>
      <c r="H326" s="190" t="str">
        <f t="shared" si="105"/>
        <v/>
      </c>
      <c r="J326" s="195" t="str">
        <f>+IF(H326="","",H326/H350)</f>
        <v/>
      </c>
      <c r="K326" s="174"/>
      <c r="L326" s="170"/>
      <c r="M326" s="193" t="str">
        <f t="shared" si="106"/>
        <v/>
      </c>
      <c r="N326" s="194" t="str">
        <f t="shared" si="103"/>
        <v/>
      </c>
      <c r="R326" s="75" t="e">
        <f t="shared" si="104"/>
        <v>#REF!</v>
      </c>
    </row>
    <row r="327" spans="1:18" ht="15" customHeight="1" x14ac:dyDescent="0.3">
      <c r="A327" s="86"/>
      <c r="B327" s="84"/>
      <c r="C327" s="125"/>
      <c r="E327" s="151"/>
      <c r="F327" s="151"/>
      <c r="G327" s="151"/>
      <c r="H327" s="190" t="str">
        <f t="shared" si="105"/>
        <v/>
      </c>
      <c r="J327" s="195" t="str">
        <f>+IF(H327="","",H327/H350)</f>
        <v/>
      </c>
      <c r="K327" s="174"/>
      <c r="L327" s="170"/>
      <c r="M327" s="193" t="str">
        <f t="shared" si="106"/>
        <v/>
      </c>
      <c r="N327" s="194" t="str">
        <f t="shared" si="103"/>
        <v/>
      </c>
      <c r="R327" s="75" t="e">
        <f t="shared" si="104"/>
        <v>#REF!</v>
      </c>
    </row>
    <row r="328" spans="1:18" ht="15" customHeight="1" x14ac:dyDescent="0.3">
      <c r="A328" s="86"/>
      <c r="B328" s="84"/>
      <c r="C328" s="125"/>
      <c r="E328" s="151"/>
      <c r="F328" s="151"/>
      <c r="G328" s="151"/>
      <c r="H328" s="190" t="str">
        <f t="shared" si="105"/>
        <v/>
      </c>
      <c r="J328" s="195" t="str">
        <f>+IF(H328="","",H328/H350)</f>
        <v/>
      </c>
      <c r="K328" s="174"/>
      <c r="L328" s="170"/>
      <c r="M328" s="193" t="str">
        <f t="shared" si="106"/>
        <v/>
      </c>
      <c r="N328" s="194" t="str">
        <f t="shared" si="103"/>
        <v/>
      </c>
      <c r="R328" s="75" t="e">
        <f t="shared" si="104"/>
        <v>#REF!</v>
      </c>
    </row>
    <row r="329" spans="1:18" ht="15" customHeight="1" x14ac:dyDescent="0.3">
      <c r="A329" s="86"/>
      <c r="B329" s="84"/>
      <c r="C329" s="125"/>
      <c r="E329" s="151"/>
      <c r="F329" s="151"/>
      <c r="G329" s="151"/>
      <c r="H329" s="190" t="str">
        <f t="shared" si="105"/>
        <v/>
      </c>
      <c r="J329" s="195" t="str">
        <f>+IF(H329="","",H329/H350)</f>
        <v/>
      </c>
      <c r="K329" s="174"/>
      <c r="L329" s="170"/>
      <c r="M329" s="193" t="str">
        <f t="shared" si="106"/>
        <v/>
      </c>
      <c r="N329" s="194" t="str">
        <f t="shared" si="103"/>
        <v/>
      </c>
      <c r="R329" s="75" t="e">
        <f t="shared" si="104"/>
        <v>#REF!</v>
      </c>
    </row>
    <row r="330" spans="1:18" ht="15" customHeight="1" x14ac:dyDescent="0.3">
      <c r="A330" s="86"/>
      <c r="B330" s="84"/>
      <c r="C330" s="125"/>
      <c r="E330" s="151"/>
      <c r="F330" s="151"/>
      <c r="G330" s="151"/>
      <c r="H330" s="190" t="str">
        <f t="shared" si="105"/>
        <v/>
      </c>
      <c r="J330" s="195" t="str">
        <f>+IF(H330="","",H330/H350)</f>
        <v/>
      </c>
      <c r="K330" s="174"/>
      <c r="L330" s="170"/>
      <c r="M330" s="193" t="str">
        <f t="shared" si="106"/>
        <v/>
      </c>
      <c r="N330" s="194" t="str">
        <f t="shared" si="103"/>
        <v/>
      </c>
      <c r="R330" s="75" t="e">
        <f t="shared" si="104"/>
        <v>#REF!</v>
      </c>
    </row>
    <row r="331" spans="1:18" ht="15" customHeight="1" x14ac:dyDescent="0.3">
      <c r="A331" s="86"/>
      <c r="B331" s="84"/>
      <c r="C331" s="125"/>
      <c r="E331" s="151"/>
      <c r="F331" s="151"/>
      <c r="G331" s="151"/>
      <c r="H331" s="190" t="str">
        <f t="shared" si="105"/>
        <v/>
      </c>
      <c r="J331" s="195" t="str">
        <f>+IF(H331="","",H331/H350)</f>
        <v/>
      </c>
      <c r="K331" s="174"/>
      <c r="L331" s="170"/>
      <c r="M331" s="193" t="str">
        <f t="shared" si="106"/>
        <v/>
      </c>
      <c r="N331" s="194" t="str">
        <f t="shared" si="103"/>
        <v/>
      </c>
      <c r="R331" s="75" t="e">
        <f t="shared" si="104"/>
        <v>#REF!</v>
      </c>
    </row>
    <row r="332" spans="1:18" ht="15" customHeight="1" x14ac:dyDescent="0.3">
      <c r="A332" s="86"/>
      <c r="B332" s="84"/>
      <c r="C332" s="125"/>
      <c r="E332" s="151"/>
      <c r="F332" s="151"/>
      <c r="G332" s="151"/>
      <c r="H332" s="190" t="str">
        <f t="shared" si="105"/>
        <v/>
      </c>
      <c r="J332" s="195" t="str">
        <f>+IF(H332="","",H332/H350)</f>
        <v/>
      </c>
      <c r="K332" s="174"/>
      <c r="L332" s="170"/>
      <c r="M332" s="193" t="str">
        <f t="shared" si="106"/>
        <v/>
      </c>
      <c r="N332" s="194" t="str">
        <f t="shared" si="103"/>
        <v/>
      </c>
      <c r="R332" s="75" t="e">
        <f t="shared" si="104"/>
        <v>#REF!</v>
      </c>
    </row>
    <row r="333" spans="1:18" ht="15" customHeight="1" x14ac:dyDescent="0.3">
      <c r="A333" s="86"/>
      <c r="B333" s="84"/>
      <c r="C333" s="125"/>
      <c r="E333" s="151"/>
      <c r="F333" s="151"/>
      <c r="G333" s="151"/>
      <c r="H333" s="190" t="str">
        <f t="shared" si="105"/>
        <v/>
      </c>
      <c r="J333" s="195" t="str">
        <f>+IF(H333="","",H333/H350)</f>
        <v/>
      </c>
      <c r="K333" s="174"/>
      <c r="L333" s="170"/>
      <c r="M333" s="193" t="str">
        <f t="shared" si="106"/>
        <v/>
      </c>
      <c r="N333" s="194" t="str">
        <f t="shared" si="103"/>
        <v/>
      </c>
      <c r="R333" s="75" t="e">
        <f t="shared" si="104"/>
        <v>#REF!</v>
      </c>
    </row>
    <row r="334" spans="1:18" ht="15" customHeight="1" x14ac:dyDescent="0.3">
      <c r="A334" s="86"/>
      <c r="B334" s="84"/>
      <c r="C334" s="125"/>
      <c r="E334" s="151"/>
      <c r="F334" s="151"/>
      <c r="G334" s="151"/>
      <c r="H334" s="190" t="str">
        <f t="shared" si="105"/>
        <v/>
      </c>
      <c r="J334" s="195" t="str">
        <f>+IF(H334="","",H334/H350)</f>
        <v/>
      </c>
      <c r="K334" s="174"/>
      <c r="L334" s="170"/>
      <c r="M334" s="193" t="str">
        <f t="shared" si="106"/>
        <v/>
      </c>
      <c r="N334" s="194" t="str">
        <f t="shared" si="103"/>
        <v/>
      </c>
      <c r="R334" s="75" t="e">
        <f t="shared" si="104"/>
        <v>#REF!</v>
      </c>
    </row>
    <row r="335" spans="1:18" ht="15" customHeight="1" x14ac:dyDescent="0.3">
      <c r="A335" s="86"/>
      <c r="B335" s="84"/>
      <c r="C335" s="125"/>
      <c r="E335" s="151"/>
      <c r="F335" s="151"/>
      <c r="G335" s="151"/>
      <c r="H335" s="190" t="str">
        <f t="shared" si="105"/>
        <v/>
      </c>
      <c r="J335" s="195" t="str">
        <f>+IF(H335="","",H335/H350)</f>
        <v/>
      </c>
      <c r="K335" s="174"/>
      <c r="L335" s="170"/>
      <c r="M335" s="193" t="str">
        <f t="shared" si="106"/>
        <v/>
      </c>
      <c r="N335" s="194" t="str">
        <f t="shared" si="103"/>
        <v/>
      </c>
      <c r="R335" s="75" t="e">
        <f t="shared" si="104"/>
        <v>#REF!</v>
      </c>
    </row>
    <row r="336" spans="1:18" ht="15" customHeight="1" x14ac:dyDescent="0.3">
      <c r="A336" s="86"/>
      <c r="B336" s="84"/>
      <c r="C336" s="125"/>
      <c r="E336" s="151"/>
      <c r="F336" s="151"/>
      <c r="G336" s="151"/>
      <c r="H336" s="190" t="str">
        <f t="shared" si="105"/>
        <v/>
      </c>
      <c r="J336" s="195" t="str">
        <f>+IF(H336="","",H336/H350)</f>
        <v/>
      </c>
      <c r="K336" s="174"/>
      <c r="L336" s="170"/>
      <c r="M336" s="193" t="str">
        <f t="shared" si="106"/>
        <v/>
      </c>
      <c r="N336" s="194" t="str">
        <f t="shared" si="103"/>
        <v/>
      </c>
      <c r="R336" s="75" t="e">
        <f t="shared" si="104"/>
        <v>#REF!</v>
      </c>
    </row>
    <row r="337" spans="1:18" ht="15" customHeight="1" x14ac:dyDescent="0.3">
      <c r="A337" s="86"/>
      <c r="B337" s="84"/>
      <c r="C337" s="125"/>
      <c r="E337" s="151"/>
      <c r="F337" s="151"/>
      <c r="G337" s="151"/>
      <c r="H337" s="190" t="str">
        <f t="shared" si="105"/>
        <v/>
      </c>
      <c r="J337" s="195" t="str">
        <f>+IF(H337="","",H337/H350)</f>
        <v/>
      </c>
      <c r="K337" s="174"/>
      <c r="L337" s="170"/>
      <c r="M337" s="193" t="str">
        <f t="shared" si="106"/>
        <v/>
      </c>
      <c r="N337" s="194" t="str">
        <f t="shared" si="103"/>
        <v/>
      </c>
      <c r="R337" s="75" t="e">
        <f t="shared" si="104"/>
        <v>#REF!</v>
      </c>
    </row>
    <row r="338" spans="1:18" ht="15" customHeight="1" x14ac:dyDescent="0.3">
      <c r="A338" s="86"/>
      <c r="B338" s="84"/>
      <c r="C338" s="125"/>
      <c r="E338" s="151"/>
      <c r="F338" s="151"/>
      <c r="G338" s="151"/>
      <c r="H338" s="190" t="str">
        <f t="shared" si="105"/>
        <v/>
      </c>
      <c r="J338" s="195" t="str">
        <f>+IF(H338="","",H338/H350)</f>
        <v/>
      </c>
      <c r="K338" s="174"/>
      <c r="L338" s="170"/>
      <c r="M338" s="193" t="str">
        <f t="shared" si="106"/>
        <v/>
      </c>
      <c r="N338" s="194" t="str">
        <f t="shared" si="103"/>
        <v/>
      </c>
      <c r="R338" s="75" t="e">
        <f t="shared" si="104"/>
        <v>#REF!</v>
      </c>
    </row>
    <row r="339" spans="1:18" ht="15" customHeight="1" thickBot="1" x14ac:dyDescent="0.35">
      <c r="A339" s="86"/>
      <c r="B339" s="84"/>
      <c r="C339" s="125"/>
      <c r="E339" s="152"/>
      <c r="F339" s="152"/>
      <c r="G339" s="152"/>
      <c r="H339" s="191" t="str">
        <f t="shared" si="105"/>
        <v/>
      </c>
      <c r="J339" s="195" t="str">
        <f>+IF(H339="","",H339/H350)</f>
        <v/>
      </c>
      <c r="K339" s="174"/>
      <c r="L339" s="170"/>
      <c r="M339" s="193" t="str">
        <f t="shared" si="106"/>
        <v/>
      </c>
      <c r="N339" s="194" t="str">
        <f t="shared" si="103"/>
        <v/>
      </c>
      <c r="R339" s="75" t="e">
        <f t="shared" si="104"/>
        <v>#REF!</v>
      </c>
    </row>
    <row r="340" spans="1:18" ht="15" customHeight="1" thickBot="1" x14ac:dyDescent="0.35">
      <c r="A340" s="86"/>
      <c r="B340" s="84"/>
      <c r="C340" s="160"/>
      <c r="D340" s="160"/>
      <c r="E340" s="160"/>
      <c r="F340" s="160"/>
      <c r="G340" s="161" t="s">
        <v>29</v>
      </c>
      <c r="H340" s="157">
        <f>SUM(H314:H339)</f>
        <v>0</v>
      </c>
      <c r="J340" s="110">
        <f>SUM(J314:J339)</f>
        <v>0</v>
      </c>
      <c r="K340" s="109"/>
      <c r="L340" s="109"/>
      <c r="M340" s="109"/>
      <c r="N340" s="110">
        <f>SUM(N314:N339)</f>
        <v>0</v>
      </c>
    </row>
    <row r="341" spans="1:18" s="73" customFormat="1" ht="15" customHeight="1" thickBot="1" x14ac:dyDescent="0.35">
      <c r="A341" s="86"/>
      <c r="B341" s="84"/>
      <c r="C341" s="73" t="s">
        <v>12</v>
      </c>
      <c r="H341" s="74"/>
      <c r="J341" s="111"/>
      <c r="K341" s="111"/>
      <c r="L341" s="111"/>
      <c r="M341" s="111"/>
      <c r="N341" s="111"/>
    </row>
    <row r="342" spans="1:18" ht="33" customHeight="1" thickBot="1" x14ac:dyDescent="0.35">
      <c r="A342" s="86"/>
      <c r="B342" s="84"/>
      <c r="C342" s="122" t="s">
        <v>48</v>
      </c>
      <c r="D342" s="129"/>
      <c r="E342" s="130" t="s">
        <v>3</v>
      </c>
      <c r="F342" s="130" t="s">
        <v>0</v>
      </c>
      <c r="G342" s="123" t="s">
        <v>6</v>
      </c>
      <c r="H342" s="124" t="s">
        <v>9</v>
      </c>
      <c r="J342" s="106" t="s">
        <v>59</v>
      </c>
      <c r="K342" s="107" t="s">
        <v>60</v>
      </c>
      <c r="L342" s="107" t="s">
        <v>61</v>
      </c>
      <c r="M342" s="107" t="s">
        <v>62</v>
      </c>
      <c r="N342" s="108" t="s">
        <v>63</v>
      </c>
    </row>
    <row r="343" spans="1:18" ht="15" customHeight="1" x14ac:dyDescent="0.3">
      <c r="A343" s="86"/>
      <c r="B343" s="84"/>
      <c r="C343" s="125"/>
      <c r="E343" s="149"/>
      <c r="F343" s="146"/>
      <c r="G343" s="154"/>
      <c r="H343" s="186" t="str">
        <f>+IF(G343="","",F343*G343)</f>
        <v/>
      </c>
      <c r="J343" s="195" t="str">
        <f>+IF(H343="","",H343/H350)</f>
        <v/>
      </c>
      <c r="K343" s="175"/>
      <c r="L343" s="175"/>
      <c r="M343" s="193" t="str">
        <f>IF(L343="NP", 0, (IF(L343="EP", 1, (IF(L343="ND", 0.4, "")))))</f>
        <v/>
      </c>
      <c r="N343" s="194" t="str">
        <f>+IF(H343="","",J343*M343)</f>
        <v/>
      </c>
      <c r="R343" s="75" t="e">
        <f t="shared" ref="R343:R347" si="107">+R255+1</f>
        <v>#REF!</v>
      </c>
    </row>
    <row r="344" spans="1:18" ht="15" customHeight="1" x14ac:dyDescent="0.3">
      <c r="A344" s="86"/>
      <c r="B344" s="84"/>
      <c r="C344" s="125"/>
      <c r="E344" s="149"/>
      <c r="F344" s="146"/>
      <c r="G344" s="154"/>
      <c r="H344" s="186" t="str">
        <f>+IF(G344="","",F344*G344)</f>
        <v/>
      </c>
      <c r="J344" s="195" t="str">
        <f>+IF(H344="","",H344/H348)</f>
        <v/>
      </c>
      <c r="K344" s="175"/>
      <c r="L344" s="175"/>
      <c r="M344" s="193" t="str">
        <f>IF(L344="NP", 0, (IF(L344="EP", 1, (IF(L344="ND", 0.4, "")))))</f>
        <v/>
      </c>
      <c r="N344" s="194" t="str">
        <f>+IF(H344="","",J344*M344)</f>
        <v/>
      </c>
      <c r="R344" s="75" t="e">
        <f t="shared" si="107"/>
        <v>#REF!</v>
      </c>
    </row>
    <row r="345" spans="1:18" ht="15" customHeight="1" x14ac:dyDescent="0.3">
      <c r="A345" s="86"/>
      <c r="B345" s="84"/>
      <c r="C345" s="125"/>
      <c r="E345" s="149"/>
      <c r="F345" s="146"/>
      <c r="G345" s="154"/>
      <c r="H345" s="186" t="str">
        <f>+IF(G345="","",F345*G345)</f>
        <v/>
      </c>
      <c r="J345" s="195" t="str">
        <f>+IF(H345="","",H345/H349)</f>
        <v/>
      </c>
      <c r="K345" s="175"/>
      <c r="L345" s="175"/>
      <c r="M345" s="193" t="str">
        <f>IF(L345="NP", 0, (IF(L345="EP", 1, (IF(L345="ND", 0.4, "")))))</f>
        <v/>
      </c>
      <c r="N345" s="194" t="str">
        <f>+IF(H345="","",J345*M345)</f>
        <v/>
      </c>
      <c r="R345" s="75" t="e">
        <f t="shared" si="107"/>
        <v>#REF!</v>
      </c>
    </row>
    <row r="346" spans="1:18" ht="15" customHeight="1" x14ac:dyDescent="0.3">
      <c r="A346" s="86"/>
      <c r="B346" s="84"/>
      <c r="C346" s="125"/>
      <c r="E346" s="149"/>
      <c r="F346" s="146"/>
      <c r="G346" s="154"/>
      <c r="H346" s="186" t="str">
        <f>+IF(G346="","",F346*G346)</f>
        <v/>
      </c>
      <c r="J346" s="195" t="str">
        <f>+IF(H346="","",H346/H350)</f>
        <v/>
      </c>
      <c r="K346" s="175"/>
      <c r="L346" s="175"/>
      <c r="M346" s="193" t="str">
        <f>IF(L346="NP", 0, (IF(L346="EP", 1, (IF(L346="ND", 0.4, "")))))</f>
        <v/>
      </c>
      <c r="N346" s="194" t="str">
        <f>+IF(H346="","",J346*M346)</f>
        <v/>
      </c>
      <c r="R346" s="75" t="e">
        <f t="shared" si="107"/>
        <v>#REF!</v>
      </c>
    </row>
    <row r="347" spans="1:18" ht="15" customHeight="1" thickBot="1" x14ac:dyDescent="0.35">
      <c r="A347" s="86"/>
      <c r="B347" s="84"/>
      <c r="C347" s="127"/>
      <c r="D347" s="128"/>
      <c r="E347" s="150"/>
      <c r="F347" s="147"/>
      <c r="G347" s="155"/>
      <c r="H347" s="192" t="str">
        <f>+IF(G347="","",F347*G347)</f>
        <v/>
      </c>
      <c r="J347" s="195" t="str">
        <f>+IF(H347="","",H347/H350)</f>
        <v/>
      </c>
      <c r="K347" s="176"/>
      <c r="L347" s="177"/>
      <c r="M347" s="193" t="str">
        <f>IF(L347="NP", 0, (IF(L347="EP", 1, (IF(L347="ND", 0.4, "")))))</f>
        <v/>
      </c>
      <c r="N347" s="194" t="str">
        <f>+IF(H347="","",J347*M347)</f>
        <v/>
      </c>
      <c r="R347" s="75" t="e">
        <f t="shared" si="107"/>
        <v>#REF!</v>
      </c>
    </row>
    <row r="348" spans="1:18" ht="15" customHeight="1" thickBot="1" x14ac:dyDescent="0.35">
      <c r="A348" s="86"/>
      <c r="B348" s="84"/>
      <c r="C348" s="160"/>
      <c r="D348" s="160"/>
      <c r="E348" s="160"/>
      <c r="F348" s="160"/>
      <c r="G348" s="161" t="s">
        <v>30</v>
      </c>
      <c r="H348" s="157">
        <f>SUM(H343:H347)</f>
        <v>0</v>
      </c>
      <c r="J348" s="110">
        <f>SUM(J343:J347)</f>
        <v>0</v>
      </c>
      <c r="K348" s="109"/>
      <c r="L348" s="109"/>
      <c r="M348" s="109"/>
      <c r="N348" s="110">
        <f>SUM(N343:N347)</f>
        <v>0</v>
      </c>
    </row>
    <row r="349" spans="1:18" ht="13.5" customHeight="1" thickBot="1" x14ac:dyDescent="0.35">
      <c r="A349" s="86"/>
      <c r="B349" s="84"/>
      <c r="H349" s="84"/>
      <c r="J349" s="103"/>
      <c r="K349" s="104"/>
      <c r="L349" s="104"/>
      <c r="M349" s="104"/>
      <c r="N349" s="105"/>
    </row>
    <row r="350" spans="1:18" ht="15" customHeight="1" x14ac:dyDescent="0.3">
      <c r="A350" s="86"/>
      <c r="B350" s="84"/>
      <c r="D350" s="132" t="s">
        <v>13</v>
      </c>
      <c r="E350" s="133"/>
      <c r="F350" s="133"/>
      <c r="G350" s="134"/>
      <c r="H350" s="158">
        <f>+H295+H311+H340+H348</f>
        <v>1.3586986500000002</v>
      </c>
      <c r="J350" s="113"/>
      <c r="K350" s="78"/>
      <c r="M350" s="78"/>
      <c r="N350" s="114"/>
    </row>
    <row r="351" spans="1:18" ht="15" customHeight="1" thickBot="1" x14ac:dyDescent="0.35">
      <c r="A351" s="86"/>
      <c r="B351" s="84"/>
      <c r="D351" s="135" t="s">
        <v>67</v>
      </c>
      <c r="E351" s="136"/>
      <c r="F351" s="136"/>
      <c r="G351" s="141">
        <f>+$Q$1</f>
        <v>0.15</v>
      </c>
      <c r="H351" s="159">
        <f>+H350*G351</f>
        <v>0.20380479750000002</v>
      </c>
      <c r="J351" s="115"/>
      <c r="K351" s="116"/>
      <c r="L351" s="116"/>
      <c r="M351" s="116"/>
      <c r="N351" s="117"/>
    </row>
    <row r="352" spans="1:18" ht="15" customHeight="1" x14ac:dyDescent="0.3">
      <c r="A352" s="86"/>
      <c r="B352" s="84"/>
      <c r="D352" s="135" t="s">
        <v>68</v>
      </c>
      <c r="E352" s="136"/>
      <c r="F352" s="136"/>
      <c r="G352" s="141">
        <f>+$Q$2</f>
        <v>0</v>
      </c>
      <c r="H352" s="159">
        <f>+(H350+H351)*G352</f>
        <v>0</v>
      </c>
      <c r="J352" s="120">
        <f>+J295+J311+J340+J348</f>
        <v>0.99999999999999989</v>
      </c>
      <c r="K352" s="118"/>
      <c r="L352" s="118"/>
      <c r="M352" s="118"/>
      <c r="N352" s="120">
        <f>+N295+N311+N340+N348</f>
        <v>0</v>
      </c>
    </row>
    <row r="353" spans="1:18" ht="15" customHeight="1" thickBot="1" x14ac:dyDescent="0.35">
      <c r="A353" s="86"/>
      <c r="B353" s="84"/>
      <c r="C353" s="75" t="s">
        <v>64</v>
      </c>
      <c r="D353" s="135" t="s">
        <v>14</v>
      </c>
      <c r="E353" s="136"/>
      <c r="F353" s="136"/>
      <c r="G353" s="137"/>
      <c r="H353" s="159">
        <f>SUM(H350:H352)</f>
        <v>1.5625034475000001</v>
      </c>
      <c r="J353" s="121" t="s">
        <v>69</v>
      </c>
      <c r="K353" s="119"/>
      <c r="L353" s="119"/>
      <c r="M353" s="119"/>
      <c r="N353" s="121" t="s">
        <v>70</v>
      </c>
    </row>
    <row r="354" spans="1:18" ht="15" customHeight="1" thickBot="1" x14ac:dyDescent="0.35">
      <c r="A354" s="86"/>
      <c r="B354" s="84"/>
      <c r="C354" s="75" t="s">
        <v>64</v>
      </c>
      <c r="D354" s="138" t="s">
        <v>15</v>
      </c>
      <c r="E354" s="139"/>
      <c r="F354" s="139"/>
      <c r="G354" s="140"/>
      <c r="H354" s="131">
        <f>+ROUND(H353,2)</f>
        <v>1.56</v>
      </c>
      <c r="N354" s="165">
        <f>+ROUND(N352,4)</f>
        <v>0</v>
      </c>
    </row>
    <row r="355" spans="1:18" ht="13.5" customHeight="1" x14ac:dyDescent="0.3">
      <c r="A355" s="86"/>
      <c r="B355" s="84"/>
      <c r="G355" s="76"/>
    </row>
    <row r="356" spans="1:18" ht="13.5" customHeight="1" x14ac:dyDescent="0.3">
      <c r="A356" s="86"/>
      <c r="B356" s="84"/>
      <c r="G356" s="76"/>
    </row>
    <row r="357" spans="1:18" ht="15" customHeight="1" x14ac:dyDescent="0.3">
      <c r="A357" s="83"/>
      <c r="B357" s="84"/>
      <c r="G357" s="76"/>
      <c r="H357" s="84"/>
      <c r="J357" s="85"/>
      <c r="K357" s="85"/>
      <c r="L357" s="85"/>
      <c r="M357" s="85"/>
      <c r="N357" s="85"/>
    </row>
    <row r="358" spans="1:18" ht="14.1" customHeight="1" x14ac:dyDescent="0.3">
      <c r="A358" s="86"/>
      <c r="B358" s="84"/>
      <c r="C358" s="87"/>
      <c r="D358" s="87"/>
      <c r="E358" s="87"/>
      <c r="F358" s="87"/>
      <c r="G358" s="87"/>
      <c r="H358" s="87"/>
      <c r="K358" s="78"/>
      <c r="M358" s="78"/>
    </row>
    <row r="359" spans="1:18" ht="12" customHeight="1" x14ac:dyDescent="0.3">
      <c r="A359" s="86"/>
      <c r="B359" s="84"/>
      <c r="C359" s="73"/>
      <c r="D359" s="73"/>
      <c r="E359" s="73"/>
      <c r="F359" s="73"/>
      <c r="G359" s="73"/>
      <c r="H359" s="73"/>
      <c r="K359" s="78"/>
      <c r="M359" s="78"/>
    </row>
    <row r="360" spans="1:18" ht="12" customHeight="1" x14ac:dyDescent="0.3">
      <c r="A360" s="86"/>
      <c r="B360" s="84"/>
      <c r="G360" s="88"/>
      <c r="H360" s="84"/>
      <c r="K360" s="78"/>
      <c r="M360" s="78"/>
    </row>
    <row r="361" spans="1:18" ht="14.25" customHeight="1" x14ac:dyDescent="0.3">
      <c r="A361" s="86"/>
      <c r="B361" s="84"/>
      <c r="C361" s="89"/>
      <c r="D361" s="90"/>
      <c r="E361" s="90"/>
      <c r="F361" s="90"/>
      <c r="G361" s="90"/>
      <c r="H361" s="91"/>
      <c r="K361" s="78"/>
      <c r="M361" s="78"/>
    </row>
    <row r="362" spans="1:18" ht="14.25" customHeight="1" x14ac:dyDescent="0.3">
      <c r="A362" s="86"/>
      <c r="B362" s="84"/>
      <c r="C362" s="89"/>
      <c r="H362" s="84"/>
      <c r="K362" s="78"/>
      <c r="M362" s="78"/>
    </row>
    <row r="363" spans="1:18" ht="12" customHeight="1" thickBot="1" x14ac:dyDescent="0.35">
      <c r="A363" s="86"/>
      <c r="B363" s="84"/>
      <c r="C363" s="89"/>
      <c r="H363" s="84"/>
      <c r="K363" s="78"/>
      <c r="M363" s="78"/>
    </row>
    <row r="364" spans="1:18" ht="20.100000000000001" customHeight="1" thickBot="1" x14ac:dyDescent="0.35">
      <c r="A364" s="86"/>
      <c r="B364" s="84"/>
      <c r="C364" s="142" t="s">
        <v>55</v>
      </c>
      <c r="D364" s="143"/>
      <c r="E364" s="143"/>
      <c r="F364" s="143"/>
      <c r="G364" s="143"/>
      <c r="H364" s="144"/>
    </row>
    <row r="365" spans="1:18" ht="20.100000000000001" customHeight="1" x14ac:dyDescent="0.3">
      <c r="A365" s="86"/>
      <c r="B365" s="84"/>
      <c r="C365" s="92"/>
      <c r="H365" s="93" t="s">
        <v>56</v>
      </c>
      <c r="I365" s="84"/>
      <c r="J365" s="97" t="s">
        <v>26</v>
      </c>
      <c r="K365" s="98"/>
      <c r="L365" s="98"/>
      <c r="M365" s="98"/>
      <c r="N365" s="99"/>
    </row>
    <row r="366" spans="1:18" ht="16.5" customHeight="1" thickBot="1" x14ac:dyDescent="0.35">
      <c r="A366" s="169"/>
      <c r="B366" s="84"/>
      <c r="C366" s="73" t="s">
        <v>57</v>
      </c>
      <c r="D366" s="84">
        <v>5</v>
      </c>
      <c r="G366" s="74" t="s">
        <v>4</v>
      </c>
      <c r="H366" s="75" t="str">
        <f>+VLOOKUP(D366,PRESUP!$A$6:$N$183,3,FALSE)</f>
        <v>m3</v>
      </c>
      <c r="I366" s="84"/>
      <c r="J366" s="100"/>
      <c r="K366" s="101"/>
      <c r="L366" s="101"/>
      <c r="M366" s="101"/>
      <c r="N366" s="102"/>
    </row>
    <row r="367" spans="1:18" ht="32.25" customHeight="1" x14ac:dyDescent="0.3">
      <c r="A367" s="86"/>
      <c r="B367" s="84"/>
      <c r="C367" s="22" t="str">
        <f>+VLOOKUP(D366,PRESUP!$A$6:$N$183,14,FALSE)</f>
        <v>DETALLE: EXCAVACION SIN CLASIFICACION (empuje = 60 m) (con % relleno compactado)</v>
      </c>
      <c r="J367" s="103"/>
      <c r="K367" s="104"/>
      <c r="L367" s="104"/>
      <c r="M367" s="104"/>
      <c r="N367" s="105"/>
      <c r="O367" s="84" t="s">
        <v>71</v>
      </c>
      <c r="P367" s="84" t="s">
        <v>73</v>
      </c>
      <c r="Q367" s="84" t="s">
        <v>72</v>
      </c>
    </row>
    <row r="368" spans="1:18" s="73" customFormat="1" ht="15" customHeight="1" thickBot="1" x14ac:dyDescent="0.35">
      <c r="A368" s="86"/>
      <c r="B368" s="84"/>
      <c r="C368" s="73" t="s">
        <v>5</v>
      </c>
      <c r="D368" s="94"/>
      <c r="E368" s="94"/>
      <c r="F368" s="94"/>
      <c r="G368" s="196" t="s">
        <v>58</v>
      </c>
      <c r="H368" s="197">
        <v>1.2239999999999999E-2</v>
      </c>
      <c r="J368" s="162"/>
      <c r="K368" s="163"/>
      <c r="L368" s="163"/>
      <c r="M368" s="163"/>
      <c r="N368" s="164"/>
      <c r="O368" s="166">
        <f>+H442</f>
        <v>1.43</v>
      </c>
      <c r="P368" s="168">
        <f>+H438</f>
        <v>1.2419710739999998</v>
      </c>
      <c r="Q368" s="167">
        <f>+N442</f>
        <v>0</v>
      </c>
      <c r="R368" s="73">
        <f t="shared" ref="R368" si="108">+D366</f>
        <v>5</v>
      </c>
    </row>
    <row r="369" spans="1:18" s="94" customFormat="1" ht="30" customHeight="1" thickBot="1" x14ac:dyDescent="0.35">
      <c r="A369" s="86"/>
      <c r="B369" s="84"/>
      <c r="C369" s="122" t="s">
        <v>48</v>
      </c>
      <c r="D369" s="123" t="s">
        <v>0</v>
      </c>
      <c r="E369" s="123" t="s">
        <v>6</v>
      </c>
      <c r="F369" s="123" t="s">
        <v>7</v>
      </c>
      <c r="G369" s="123" t="s">
        <v>8</v>
      </c>
      <c r="H369" s="124" t="s">
        <v>9</v>
      </c>
      <c r="J369" s="106" t="s">
        <v>59</v>
      </c>
      <c r="K369" s="107" t="s">
        <v>60</v>
      </c>
      <c r="L369" s="107" t="s">
        <v>61</v>
      </c>
      <c r="M369" s="107" t="s">
        <v>62</v>
      </c>
      <c r="N369" s="108" t="s">
        <v>63</v>
      </c>
      <c r="O369" s="94">
        <v>1.43</v>
      </c>
    </row>
    <row r="370" spans="1:18" ht="15" customHeight="1" x14ac:dyDescent="0.3">
      <c r="A370" s="86"/>
      <c r="B370" s="84"/>
      <c r="C370" s="125" t="s">
        <v>78</v>
      </c>
      <c r="D370" s="145" t="s">
        <v>20</v>
      </c>
      <c r="E370" s="148"/>
      <c r="F370" s="148" t="s">
        <v>64</v>
      </c>
      <c r="G370" s="153" t="s">
        <v>20</v>
      </c>
      <c r="H370" s="126">
        <f>+H399*0.05</f>
        <v>7.9342739999999998E-3</v>
      </c>
      <c r="J370" s="171">
        <f>+IF(H370="","",H370/H438)</f>
        <v>6.3884531339737155E-3</v>
      </c>
      <c r="K370" s="210">
        <v>4292100117</v>
      </c>
      <c r="L370" s="210" t="s">
        <v>77</v>
      </c>
      <c r="M370" s="156">
        <v>0</v>
      </c>
      <c r="N370" s="173">
        <f t="shared" ref="N370:N382" si="109">+IF(H370="","",J370*M370)</f>
        <v>0</v>
      </c>
    </row>
    <row r="371" spans="1:18" ht="15" customHeight="1" x14ac:dyDescent="0.3">
      <c r="A371" s="86"/>
      <c r="B371" s="84"/>
      <c r="C371" s="125" t="s">
        <v>322</v>
      </c>
      <c r="D371" s="146">
        <v>1</v>
      </c>
      <c r="E371" s="149">
        <v>57.83</v>
      </c>
      <c r="F371" s="184">
        <f t="shared" ref="F371:F382" si="110">+IF(E371="","",D371*E371)</f>
        <v>57.83</v>
      </c>
      <c r="G371" s="185">
        <f>+IF(F371="","",H368)</f>
        <v>1.2239999999999999E-2</v>
      </c>
      <c r="H371" s="186">
        <f t="shared" ref="H371:H382" si="111">+IF(G371="","",F371*G371)</f>
        <v>0.70783919999999989</v>
      </c>
      <c r="J371" s="195">
        <f>+IF(H371="","",H371/H438)</f>
        <v>0.56993211421605139</v>
      </c>
      <c r="K371" s="211">
        <v>548000014</v>
      </c>
      <c r="L371" s="212" t="s">
        <v>77</v>
      </c>
      <c r="M371" s="193">
        <f t="shared" ref="M371:M382" si="112">IF(L371="NP", 0, (IF(L371="EP", 1, (IF(L371="ND", 0.4, "")))))</f>
        <v>0</v>
      </c>
      <c r="N371" s="194">
        <f t="shared" si="109"/>
        <v>0</v>
      </c>
      <c r="R371" s="75" t="e">
        <f t="shared" ref="R371:R382" si="113">+R283+1</f>
        <v>#REF!</v>
      </c>
    </row>
    <row r="372" spans="1:18" ht="15" customHeight="1" x14ac:dyDescent="0.3">
      <c r="A372" s="86"/>
      <c r="B372" s="84"/>
      <c r="C372" s="125" t="s">
        <v>338</v>
      </c>
      <c r="D372" s="146">
        <v>0.15</v>
      </c>
      <c r="E372" s="149">
        <v>64.17</v>
      </c>
      <c r="F372" s="184">
        <f t="shared" si="110"/>
        <v>9.6255000000000006</v>
      </c>
      <c r="G372" s="185">
        <f>+IF(F372="","",H368)</f>
        <v>1.2239999999999999E-2</v>
      </c>
      <c r="H372" s="186">
        <f t="shared" si="111"/>
        <v>0.11781612</v>
      </c>
      <c r="J372" s="195">
        <f>+IF(H372="","",H372/H438)</f>
        <v>9.4862209327107094E-2</v>
      </c>
      <c r="K372" s="172">
        <v>548000014</v>
      </c>
      <c r="L372" s="170" t="s">
        <v>77</v>
      </c>
      <c r="M372" s="193">
        <f t="shared" si="112"/>
        <v>0</v>
      </c>
      <c r="N372" s="194">
        <f t="shared" si="109"/>
        <v>0</v>
      </c>
      <c r="R372" s="75" t="e">
        <f t="shared" si="113"/>
        <v>#REF!</v>
      </c>
    </row>
    <row r="373" spans="1:18" ht="15" customHeight="1" x14ac:dyDescent="0.3">
      <c r="A373" s="86"/>
      <c r="B373" s="84"/>
      <c r="C373" s="125" t="s">
        <v>339</v>
      </c>
      <c r="D373" s="146">
        <v>0.3</v>
      </c>
      <c r="E373" s="149">
        <v>38</v>
      </c>
      <c r="F373" s="184">
        <f t="shared" si="110"/>
        <v>11.4</v>
      </c>
      <c r="G373" s="185">
        <f>+IF(F373="","",H368)</f>
        <v>1.2239999999999999E-2</v>
      </c>
      <c r="H373" s="186">
        <f t="shared" si="111"/>
        <v>0.13953599999999999</v>
      </c>
      <c r="J373" s="195">
        <f>+IF(H373="","",H373/H438)</f>
        <v>0.11235044271248464</v>
      </c>
      <c r="K373" s="172">
        <v>548000014</v>
      </c>
      <c r="L373" s="170" t="s">
        <v>77</v>
      </c>
      <c r="M373" s="193">
        <f t="shared" si="112"/>
        <v>0</v>
      </c>
      <c r="N373" s="194">
        <f t="shared" si="109"/>
        <v>0</v>
      </c>
      <c r="R373" s="75" t="e">
        <f t="shared" si="113"/>
        <v>#REF!</v>
      </c>
    </row>
    <row r="374" spans="1:18" ht="15" customHeight="1" x14ac:dyDescent="0.3">
      <c r="A374" s="86"/>
      <c r="B374" s="84"/>
      <c r="C374" s="125" t="s">
        <v>334</v>
      </c>
      <c r="D374" s="146">
        <v>0.3</v>
      </c>
      <c r="E374" s="149">
        <v>30</v>
      </c>
      <c r="F374" s="184">
        <f t="shared" si="110"/>
        <v>9</v>
      </c>
      <c r="G374" s="185">
        <f>+IF(F374="","",H368)</f>
        <v>1.2239999999999999E-2</v>
      </c>
      <c r="H374" s="186">
        <f t="shared" si="111"/>
        <v>0.11015999999999999</v>
      </c>
      <c r="J374" s="195">
        <f>+IF(H374="","",H374/H438)</f>
        <v>8.8697717930908915E-2</v>
      </c>
      <c r="K374" s="172">
        <v>548000014</v>
      </c>
      <c r="L374" s="170" t="s">
        <v>77</v>
      </c>
      <c r="M374" s="193">
        <f t="shared" si="112"/>
        <v>0</v>
      </c>
      <c r="N374" s="194">
        <f t="shared" si="109"/>
        <v>0</v>
      </c>
      <c r="R374" s="75" t="e">
        <f t="shared" si="113"/>
        <v>#REF!</v>
      </c>
    </row>
    <row r="375" spans="1:18" ht="15" customHeight="1" x14ac:dyDescent="0.3">
      <c r="A375" s="86"/>
      <c r="B375" s="84"/>
      <c r="C375" s="125"/>
      <c r="D375" s="146"/>
      <c r="E375" s="149"/>
      <c r="F375" s="184" t="str">
        <f t="shared" si="110"/>
        <v/>
      </c>
      <c r="G375" s="185" t="str">
        <f>+IF(F375="","",H368)</f>
        <v/>
      </c>
      <c r="H375" s="186" t="str">
        <f t="shared" si="111"/>
        <v/>
      </c>
      <c r="J375" s="195" t="str">
        <f>+IF(H375="","",H375/H438)</f>
        <v/>
      </c>
      <c r="K375" s="172"/>
      <c r="L375" s="170"/>
      <c r="M375" s="193" t="str">
        <f t="shared" si="112"/>
        <v/>
      </c>
      <c r="N375" s="194" t="str">
        <f t="shared" si="109"/>
        <v/>
      </c>
      <c r="R375" s="75" t="e">
        <f t="shared" si="113"/>
        <v>#REF!</v>
      </c>
    </row>
    <row r="376" spans="1:18" ht="15" customHeight="1" x14ac:dyDescent="0.3">
      <c r="A376" s="86"/>
      <c r="B376" s="84"/>
      <c r="C376" s="125"/>
      <c r="D376" s="146"/>
      <c r="E376" s="149"/>
      <c r="F376" s="184" t="str">
        <f t="shared" si="110"/>
        <v/>
      </c>
      <c r="G376" s="185" t="str">
        <f>+IF(F376="","",H368)</f>
        <v/>
      </c>
      <c r="H376" s="186" t="str">
        <f t="shared" si="111"/>
        <v/>
      </c>
      <c r="J376" s="195" t="str">
        <f>+IF(H376="","",H376/H438)</f>
        <v/>
      </c>
      <c r="K376" s="172"/>
      <c r="L376" s="170"/>
      <c r="M376" s="193" t="str">
        <f t="shared" si="112"/>
        <v/>
      </c>
      <c r="N376" s="194" t="str">
        <f t="shared" si="109"/>
        <v/>
      </c>
      <c r="R376" s="75" t="e">
        <f t="shared" si="113"/>
        <v>#REF!</v>
      </c>
    </row>
    <row r="377" spans="1:18" ht="15" customHeight="1" x14ac:dyDescent="0.3">
      <c r="A377" s="86"/>
      <c r="B377" s="84"/>
      <c r="C377" s="125"/>
      <c r="D377" s="146"/>
      <c r="E377" s="149"/>
      <c r="F377" s="184" t="str">
        <f t="shared" si="110"/>
        <v/>
      </c>
      <c r="G377" s="185" t="str">
        <f>+IF(F377="","",H368)</f>
        <v/>
      </c>
      <c r="H377" s="186" t="str">
        <f t="shared" si="111"/>
        <v/>
      </c>
      <c r="J377" s="195" t="str">
        <f>+IF(H377="","",H377/H438)</f>
        <v/>
      </c>
      <c r="K377" s="172"/>
      <c r="L377" s="170"/>
      <c r="M377" s="193" t="str">
        <f t="shared" si="112"/>
        <v/>
      </c>
      <c r="N377" s="194" t="str">
        <f t="shared" si="109"/>
        <v/>
      </c>
      <c r="R377" s="75" t="e">
        <f t="shared" si="113"/>
        <v>#REF!</v>
      </c>
    </row>
    <row r="378" spans="1:18" ht="15" customHeight="1" x14ac:dyDescent="0.3">
      <c r="A378" s="86"/>
      <c r="B378" s="84"/>
      <c r="C378" s="125"/>
      <c r="D378" s="146"/>
      <c r="E378" s="149"/>
      <c r="F378" s="184" t="str">
        <f t="shared" si="110"/>
        <v/>
      </c>
      <c r="G378" s="185" t="str">
        <f>+IF(F378="","",H368)</f>
        <v/>
      </c>
      <c r="H378" s="186" t="str">
        <f t="shared" si="111"/>
        <v/>
      </c>
      <c r="J378" s="195" t="str">
        <f>+IF(H378="","",H378/H438)</f>
        <v/>
      </c>
      <c r="K378" s="172"/>
      <c r="L378" s="170"/>
      <c r="M378" s="193" t="str">
        <f t="shared" si="112"/>
        <v/>
      </c>
      <c r="N378" s="194" t="str">
        <f t="shared" si="109"/>
        <v/>
      </c>
      <c r="R378" s="75" t="e">
        <f t="shared" si="113"/>
        <v>#REF!</v>
      </c>
    </row>
    <row r="379" spans="1:18" ht="15" customHeight="1" x14ac:dyDescent="0.3">
      <c r="A379" s="86"/>
      <c r="B379" s="84"/>
      <c r="C379" s="125"/>
      <c r="D379" s="146"/>
      <c r="E379" s="149"/>
      <c r="F379" s="184" t="str">
        <f t="shared" si="110"/>
        <v/>
      </c>
      <c r="G379" s="185" t="str">
        <f>+IF(F379="","",H368)</f>
        <v/>
      </c>
      <c r="H379" s="186" t="str">
        <f t="shared" si="111"/>
        <v/>
      </c>
      <c r="J379" s="195" t="str">
        <f>+IF(H379="","",H379/H438)</f>
        <v/>
      </c>
      <c r="K379" s="172"/>
      <c r="L379" s="170"/>
      <c r="M379" s="193" t="str">
        <f t="shared" si="112"/>
        <v/>
      </c>
      <c r="N379" s="194" t="str">
        <f t="shared" si="109"/>
        <v/>
      </c>
      <c r="R379" s="75" t="e">
        <f t="shared" si="113"/>
        <v>#REF!</v>
      </c>
    </row>
    <row r="380" spans="1:18" ht="15" customHeight="1" x14ac:dyDescent="0.3">
      <c r="A380" s="86"/>
      <c r="B380" s="84"/>
      <c r="C380" s="125"/>
      <c r="D380" s="146"/>
      <c r="E380" s="149"/>
      <c r="F380" s="184" t="str">
        <f t="shared" si="110"/>
        <v/>
      </c>
      <c r="G380" s="185" t="str">
        <f>+IF(F380="","",H368)</f>
        <v/>
      </c>
      <c r="H380" s="186" t="str">
        <f t="shared" si="111"/>
        <v/>
      </c>
      <c r="J380" s="195" t="str">
        <f>+IF(H380="","",H380/H438)</f>
        <v/>
      </c>
      <c r="K380" s="172"/>
      <c r="L380" s="170"/>
      <c r="M380" s="193" t="str">
        <f t="shared" si="112"/>
        <v/>
      </c>
      <c r="N380" s="194" t="str">
        <f t="shared" si="109"/>
        <v/>
      </c>
      <c r="R380" s="75" t="e">
        <f t="shared" si="113"/>
        <v>#REF!</v>
      </c>
    </row>
    <row r="381" spans="1:18" ht="15" customHeight="1" x14ac:dyDescent="0.3">
      <c r="A381" s="86"/>
      <c r="B381" s="84"/>
      <c r="C381" s="125"/>
      <c r="D381" s="146"/>
      <c r="E381" s="149"/>
      <c r="F381" s="184" t="str">
        <f t="shared" si="110"/>
        <v/>
      </c>
      <c r="G381" s="185" t="str">
        <f>+IF(F381="","",H368)</f>
        <v/>
      </c>
      <c r="H381" s="186" t="str">
        <f t="shared" si="111"/>
        <v/>
      </c>
      <c r="J381" s="195" t="str">
        <f>+IF(H381="","",H381/H438)</f>
        <v/>
      </c>
      <c r="K381" s="172"/>
      <c r="L381" s="170"/>
      <c r="M381" s="193" t="str">
        <f t="shared" si="112"/>
        <v/>
      </c>
      <c r="N381" s="194" t="str">
        <f t="shared" si="109"/>
        <v/>
      </c>
      <c r="R381" s="75" t="e">
        <f t="shared" si="113"/>
        <v>#REF!</v>
      </c>
    </row>
    <row r="382" spans="1:18" ht="15" customHeight="1" thickBot="1" x14ac:dyDescent="0.35">
      <c r="A382" s="86"/>
      <c r="B382" s="84"/>
      <c r="C382" s="127"/>
      <c r="D382" s="147"/>
      <c r="E382" s="150"/>
      <c r="F382" s="187" t="str">
        <f t="shared" si="110"/>
        <v/>
      </c>
      <c r="G382" s="188" t="str">
        <f>+IF(F382="","",H367)</f>
        <v/>
      </c>
      <c r="H382" s="189" t="str">
        <f t="shared" si="111"/>
        <v/>
      </c>
      <c r="J382" s="195" t="str">
        <f>+IF(H382="","",H382/H438)</f>
        <v/>
      </c>
      <c r="K382" s="172"/>
      <c r="L382" s="170"/>
      <c r="M382" s="193" t="str">
        <f t="shared" si="112"/>
        <v/>
      </c>
      <c r="N382" s="194" t="str">
        <f t="shared" si="109"/>
        <v/>
      </c>
      <c r="R382" s="75" t="e">
        <f t="shared" si="113"/>
        <v>#REF!</v>
      </c>
    </row>
    <row r="383" spans="1:18" ht="15" customHeight="1" thickBot="1" x14ac:dyDescent="0.35">
      <c r="A383" s="86"/>
      <c r="B383" s="84"/>
      <c r="C383" s="160"/>
      <c r="D383" s="160"/>
      <c r="E383" s="160"/>
      <c r="F383" s="160"/>
      <c r="G383" s="161" t="s">
        <v>27</v>
      </c>
      <c r="H383" s="157">
        <f>SUM(H370:H382)</f>
        <v>1.0832855939999999</v>
      </c>
      <c r="J383" s="110">
        <f>SUM(J370:J382)</f>
        <v>0.8722309373205257</v>
      </c>
      <c r="K383" s="109"/>
      <c r="L383" s="109"/>
      <c r="M383" s="109"/>
      <c r="N383" s="110">
        <f>SUM(N370:N382)</f>
        <v>0</v>
      </c>
    </row>
    <row r="384" spans="1:18" s="73" customFormat="1" ht="15" customHeight="1" thickBot="1" x14ac:dyDescent="0.35">
      <c r="A384" s="86"/>
      <c r="B384" s="84"/>
      <c r="C384" s="73" t="s">
        <v>10</v>
      </c>
      <c r="H384" s="74"/>
      <c r="J384" s="112"/>
      <c r="K384" s="112"/>
      <c r="L384" s="112"/>
      <c r="M384" s="112"/>
      <c r="N384" s="112"/>
    </row>
    <row r="385" spans="1:18" ht="31.5" customHeight="1" thickBot="1" x14ac:dyDescent="0.35">
      <c r="A385" s="86"/>
      <c r="B385" s="84"/>
      <c r="C385" s="122" t="s">
        <v>48</v>
      </c>
      <c r="D385" s="123" t="s">
        <v>0</v>
      </c>
      <c r="E385" s="123" t="s">
        <v>65</v>
      </c>
      <c r="F385" s="123" t="s">
        <v>66</v>
      </c>
      <c r="G385" s="123" t="s">
        <v>8</v>
      </c>
      <c r="H385" s="124" t="s">
        <v>9</v>
      </c>
      <c r="J385" s="106" t="s">
        <v>59</v>
      </c>
      <c r="K385" s="107" t="s">
        <v>60</v>
      </c>
      <c r="L385" s="107" t="s">
        <v>61</v>
      </c>
      <c r="M385" s="107" t="s">
        <v>62</v>
      </c>
      <c r="N385" s="108" t="s">
        <v>63</v>
      </c>
    </row>
    <row r="386" spans="1:18" ht="15" customHeight="1" x14ac:dyDescent="0.25">
      <c r="A386" s="86"/>
      <c r="B386" s="84"/>
      <c r="C386" s="209" t="s">
        <v>324</v>
      </c>
      <c r="D386" s="269">
        <v>1</v>
      </c>
      <c r="E386" s="209">
        <v>4.75</v>
      </c>
      <c r="F386" s="184">
        <f>+IF(E386="","",D386*E386)</f>
        <v>4.75</v>
      </c>
      <c r="G386" s="185">
        <f>+IF(F386="","",H368)</f>
        <v>1.2239999999999999E-2</v>
      </c>
      <c r="H386" s="186">
        <f t="shared" ref="H386:H398" si="114">+IF(G386="","",F386*G386)</f>
        <v>5.8139999999999997E-2</v>
      </c>
      <c r="I386" s="95"/>
      <c r="J386" s="195">
        <f>+IF(H386="","",H386/H438)</f>
        <v>4.6812684463535266E-2</v>
      </c>
      <c r="K386" s="210">
        <v>851230012</v>
      </c>
      <c r="L386" s="210" t="s">
        <v>77</v>
      </c>
      <c r="M386" s="193">
        <f t="shared" ref="M386:M398" si="115">IF(L386="NP", 0, (IF(L386="EP", 1, (IF(L386="ND", 0.4, "")))))</f>
        <v>0</v>
      </c>
      <c r="N386" s="194">
        <f t="shared" ref="N386:N398" si="116">+IF(H386="","",J386*M386)</f>
        <v>0</v>
      </c>
      <c r="R386" s="75" t="e">
        <f t="shared" ref="R386:R398" si="117">+R298+1</f>
        <v>#REF!</v>
      </c>
    </row>
    <row r="387" spans="1:18" ht="15" customHeight="1" x14ac:dyDescent="0.25">
      <c r="A387" s="86"/>
      <c r="B387" s="84"/>
      <c r="C387" s="125" t="s">
        <v>325</v>
      </c>
      <c r="D387" s="269">
        <v>1</v>
      </c>
      <c r="E387" s="149">
        <v>4.28</v>
      </c>
      <c r="F387" s="184">
        <f>+IF(E387="","",D387*E387)</f>
        <v>4.28</v>
      </c>
      <c r="G387" s="185">
        <f>+IF(F387="","",H368)</f>
        <v>1.2239999999999999E-2</v>
      </c>
      <c r="H387" s="186">
        <f>+IF(G387="","",F387*G387)</f>
        <v>5.2387200000000002E-2</v>
      </c>
      <c r="J387" s="195">
        <f>+IF(H387="","",H387/H438)</f>
        <v>4.2180692527143356E-2</v>
      </c>
      <c r="K387" s="210">
        <v>851230012</v>
      </c>
      <c r="L387" s="210" t="s">
        <v>77</v>
      </c>
      <c r="M387" s="193">
        <f t="shared" si="115"/>
        <v>0</v>
      </c>
      <c r="N387" s="194">
        <f t="shared" si="116"/>
        <v>0</v>
      </c>
      <c r="R387" s="75" t="e">
        <f t="shared" si="117"/>
        <v>#REF!</v>
      </c>
    </row>
    <row r="388" spans="1:18" ht="15" customHeight="1" x14ac:dyDescent="0.25">
      <c r="A388" s="86"/>
      <c r="B388" s="84"/>
      <c r="C388" s="125" t="s">
        <v>340</v>
      </c>
      <c r="D388" s="146">
        <v>0.15</v>
      </c>
      <c r="E388" s="209">
        <v>4.75</v>
      </c>
      <c r="F388" s="184">
        <f>+IF(E388="","",D388*E388)</f>
        <v>0.71250000000000002</v>
      </c>
      <c r="G388" s="185">
        <f>+IF(F388="","",H368)</f>
        <v>1.2239999999999999E-2</v>
      </c>
      <c r="H388" s="186">
        <f t="shared" si="114"/>
        <v>8.7209999999999996E-3</v>
      </c>
      <c r="J388" s="195">
        <f>+IF(H388="","",H388/H438)</f>
        <v>7.0219026695302897E-3</v>
      </c>
      <c r="K388" s="174">
        <v>851230012</v>
      </c>
      <c r="L388" s="210" t="s">
        <v>77</v>
      </c>
      <c r="M388" s="193">
        <f t="shared" si="115"/>
        <v>0</v>
      </c>
      <c r="N388" s="194">
        <f t="shared" si="116"/>
        <v>0</v>
      </c>
      <c r="R388" s="75" t="e">
        <f t="shared" si="117"/>
        <v>#REF!</v>
      </c>
    </row>
    <row r="389" spans="1:18" ht="15" customHeight="1" x14ac:dyDescent="0.25">
      <c r="A389" s="86"/>
      <c r="B389" s="84"/>
      <c r="C389" s="209" t="s">
        <v>341</v>
      </c>
      <c r="D389" s="84">
        <v>0.3</v>
      </c>
      <c r="E389" s="209">
        <v>4.5199999999999996</v>
      </c>
      <c r="F389" s="184">
        <f>+IF(E389="","",D389*E389)</f>
        <v>1.3559999999999999</v>
      </c>
      <c r="G389" s="185">
        <f>+IF(F389="","",H368)</f>
        <v>1.2239999999999999E-2</v>
      </c>
      <c r="H389" s="186">
        <f t="shared" si="114"/>
        <v>1.6597439999999998E-2</v>
      </c>
      <c r="J389" s="195">
        <f>+IF(H389="","",H389/H438)</f>
        <v>1.3363789501590275E-2</v>
      </c>
      <c r="K389" s="174">
        <v>851230012</v>
      </c>
      <c r="L389" s="210" t="s">
        <v>77</v>
      </c>
      <c r="M389" s="193">
        <f t="shared" si="115"/>
        <v>0</v>
      </c>
      <c r="N389" s="194">
        <f t="shared" si="116"/>
        <v>0</v>
      </c>
      <c r="R389" s="75" t="e">
        <f t="shared" si="117"/>
        <v>#REF!</v>
      </c>
    </row>
    <row r="390" spans="1:18" ht="15" customHeight="1" x14ac:dyDescent="0.3">
      <c r="A390" s="86"/>
      <c r="B390" s="84"/>
      <c r="C390" s="125" t="s">
        <v>336</v>
      </c>
      <c r="D390" s="146">
        <v>0.3</v>
      </c>
      <c r="E390" s="149">
        <v>6.22</v>
      </c>
      <c r="F390" s="184">
        <f t="shared" ref="F390:F398" si="118">+IF(E390="","",D390*E390)</f>
        <v>1.8659999999999999</v>
      </c>
      <c r="G390" s="185">
        <f>+IF(F390="","",H368)</f>
        <v>1.2239999999999999E-2</v>
      </c>
      <c r="H390" s="186">
        <f>+IF(G390="","",F390*G390)</f>
        <v>2.2839839999999997E-2</v>
      </c>
      <c r="J390" s="195">
        <f>+IF(H390="","",H390/H438)</f>
        <v>1.8389993517675115E-2</v>
      </c>
      <c r="K390" s="174">
        <v>851230012</v>
      </c>
      <c r="L390" s="170" t="s">
        <v>77</v>
      </c>
      <c r="M390" s="193">
        <f t="shared" si="115"/>
        <v>0</v>
      </c>
      <c r="N390" s="194">
        <f t="shared" si="116"/>
        <v>0</v>
      </c>
      <c r="R390" s="75" t="e">
        <f t="shared" si="117"/>
        <v>#REF!</v>
      </c>
    </row>
    <row r="391" spans="1:18" ht="15" customHeight="1" x14ac:dyDescent="0.3">
      <c r="A391" s="86"/>
      <c r="B391" s="84"/>
      <c r="C391" s="125"/>
      <c r="D391" s="146"/>
      <c r="E391" s="149"/>
      <c r="F391" s="184" t="str">
        <f t="shared" si="118"/>
        <v/>
      </c>
      <c r="G391" s="185" t="str">
        <f>+IF(F391="","",H368)</f>
        <v/>
      </c>
      <c r="H391" s="186" t="str">
        <f t="shared" si="114"/>
        <v/>
      </c>
      <c r="I391" s="96"/>
      <c r="J391" s="195" t="str">
        <f>+IF(H391="","",H391/H438)</f>
        <v/>
      </c>
      <c r="K391" s="174"/>
      <c r="L391" s="170"/>
      <c r="M391" s="193" t="str">
        <f t="shared" si="115"/>
        <v/>
      </c>
      <c r="N391" s="194" t="str">
        <f t="shared" si="116"/>
        <v/>
      </c>
      <c r="R391" s="75" t="e">
        <f t="shared" si="117"/>
        <v>#REF!</v>
      </c>
    </row>
    <row r="392" spans="1:18" ht="15" customHeight="1" x14ac:dyDescent="0.3">
      <c r="A392" s="86"/>
      <c r="B392" s="84"/>
      <c r="C392" s="125"/>
      <c r="D392" s="146"/>
      <c r="E392" s="149"/>
      <c r="F392" s="184" t="str">
        <f t="shared" si="118"/>
        <v/>
      </c>
      <c r="G392" s="185" t="str">
        <f>+IF(F392="","",H368)</f>
        <v/>
      </c>
      <c r="H392" s="186" t="str">
        <f t="shared" si="114"/>
        <v/>
      </c>
      <c r="J392" s="195" t="str">
        <f>+IF(H392="","",H392/H438)</f>
        <v/>
      </c>
      <c r="K392" s="174"/>
      <c r="L392" s="170"/>
      <c r="M392" s="193" t="str">
        <f t="shared" si="115"/>
        <v/>
      </c>
      <c r="N392" s="194" t="str">
        <f t="shared" si="116"/>
        <v/>
      </c>
      <c r="R392" s="75" t="e">
        <f t="shared" si="117"/>
        <v>#REF!</v>
      </c>
    </row>
    <row r="393" spans="1:18" ht="15" customHeight="1" x14ac:dyDescent="0.3">
      <c r="A393" s="86"/>
      <c r="B393" s="84"/>
      <c r="C393" s="125"/>
      <c r="D393" s="146"/>
      <c r="E393" s="149"/>
      <c r="F393" s="184" t="str">
        <f t="shared" si="118"/>
        <v/>
      </c>
      <c r="G393" s="185" t="str">
        <f>+IF(F393="","",H368)</f>
        <v/>
      </c>
      <c r="H393" s="186" t="str">
        <f t="shared" si="114"/>
        <v/>
      </c>
      <c r="J393" s="195" t="str">
        <f>+IF(H393="","",H393/H438)</f>
        <v/>
      </c>
      <c r="K393" s="174"/>
      <c r="L393" s="170"/>
      <c r="M393" s="193" t="str">
        <f t="shared" si="115"/>
        <v/>
      </c>
      <c r="N393" s="194" t="str">
        <f t="shared" si="116"/>
        <v/>
      </c>
      <c r="R393" s="75" t="e">
        <f t="shared" si="117"/>
        <v>#REF!</v>
      </c>
    </row>
    <row r="394" spans="1:18" ht="15" customHeight="1" x14ac:dyDescent="0.3">
      <c r="A394" s="86"/>
      <c r="B394" s="84"/>
      <c r="C394" s="125"/>
      <c r="D394" s="146"/>
      <c r="E394" s="149"/>
      <c r="F394" s="184" t="str">
        <f t="shared" si="118"/>
        <v/>
      </c>
      <c r="G394" s="185" t="str">
        <f>+IF(F394="","",H368)</f>
        <v/>
      </c>
      <c r="H394" s="186" t="str">
        <f t="shared" si="114"/>
        <v/>
      </c>
      <c r="I394" s="96"/>
      <c r="J394" s="195" t="str">
        <f>+IF(H394="","",H394/H438)</f>
        <v/>
      </c>
      <c r="K394" s="174"/>
      <c r="L394" s="170"/>
      <c r="M394" s="193" t="str">
        <f t="shared" si="115"/>
        <v/>
      </c>
      <c r="N394" s="194" t="str">
        <f t="shared" si="116"/>
        <v/>
      </c>
      <c r="R394" s="75" t="e">
        <f t="shared" si="117"/>
        <v>#REF!</v>
      </c>
    </row>
    <row r="395" spans="1:18" ht="15" customHeight="1" x14ac:dyDescent="0.3">
      <c r="A395" s="86"/>
      <c r="B395" s="84"/>
      <c r="C395" s="125"/>
      <c r="D395" s="146"/>
      <c r="E395" s="149"/>
      <c r="F395" s="184" t="str">
        <f t="shared" si="118"/>
        <v/>
      </c>
      <c r="G395" s="185" t="str">
        <f>+IF(F395="","",H368)</f>
        <v/>
      </c>
      <c r="H395" s="186" t="str">
        <f t="shared" si="114"/>
        <v/>
      </c>
      <c r="J395" s="195" t="str">
        <f>+IF(H395="","",H395/H438)</f>
        <v/>
      </c>
      <c r="K395" s="174"/>
      <c r="L395" s="170"/>
      <c r="M395" s="193" t="str">
        <f t="shared" si="115"/>
        <v/>
      </c>
      <c r="N395" s="194" t="str">
        <f t="shared" si="116"/>
        <v/>
      </c>
      <c r="R395" s="75" t="e">
        <f t="shared" si="117"/>
        <v>#REF!</v>
      </c>
    </row>
    <row r="396" spans="1:18" ht="15" customHeight="1" x14ac:dyDescent="0.3">
      <c r="A396" s="86"/>
      <c r="B396" s="84"/>
      <c r="C396" s="125"/>
      <c r="D396" s="146"/>
      <c r="E396" s="149"/>
      <c r="F396" s="184" t="str">
        <f t="shared" si="118"/>
        <v/>
      </c>
      <c r="G396" s="185" t="str">
        <f>+IF(F396="","",H368)</f>
        <v/>
      </c>
      <c r="H396" s="186" t="str">
        <f t="shared" si="114"/>
        <v/>
      </c>
      <c r="I396" s="96"/>
      <c r="J396" s="195" t="str">
        <f>+IF(H396="","",H396/H438)</f>
        <v/>
      </c>
      <c r="K396" s="174"/>
      <c r="L396" s="170"/>
      <c r="M396" s="193" t="str">
        <f t="shared" si="115"/>
        <v/>
      </c>
      <c r="N396" s="194" t="str">
        <f t="shared" si="116"/>
        <v/>
      </c>
      <c r="R396" s="75" t="e">
        <f t="shared" si="117"/>
        <v>#REF!</v>
      </c>
    </row>
    <row r="397" spans="1:18" ht="15" customHeight="1" x14ac:dyDescent="0.3">
      <c r="A397" s="86"/>
      <c r="B397" s="84"/>
      <c r="C397" s="125"/>
      <c r="D397" s="146"/>
      <c r="E397" s="149"/>
      <c r="F397" s="184" t="str">
        <f t="shared" si="118"/>
        <v/>
      </c>
      <c r="G397" s="185" t="str">
        <f>+IF(F397="","",H368)</f>
        <v/>
      </c>
      <c r="H397" s="186" t="str">
        <f t="shared" si="114"/>
        <v/>
      </c>
      <c r="I397" s="96"/>
      <c r="J397" s="195" t="str">
        <f>+IF(H397="","",H397/H438)</f>
        <v/>
      </c>
      <c r="K397" s="174"/>
      <c r="L397" s="170"/>
      <c r="M397" s="193" t="str">
        <f t="shared" si="115"/>
        <v/>
      </c>
      <c r="N397" s="194" t="str">
        <f t="shared" si="116"/>
        <v/>
      </c>
      <c r="R397" s="75" t="e">
        <f t="shared" si="117"/>
        <v>#REF!</v>
      </c>
    </row>
    <row r="398" spans="1:18" ht="15" customHeight="1" thickBot="1" x14ac:dyDescent="0.35">
      <c r="A398" s="86"/>
      <c r="B398" s="84"/>
      <c r="C398" s="127"/>
      <c r="D398" s="147"/>
      <c r="E398" s="150"/>
      <c r="F398" s="187" t="str">
        <f t="shared" si="118"/>
        <v/>
      </c>
      <c r="G398" s="188" t="str">
        <f>+IF(F398="","",H367)</f>
        <v/>
      </c>
      <c r="H398" s="189" t="str">
        <f t="shared" si="114"/>
        <v/>
      </c>
      <c r="J398" s="195" t="str">
        <f>+IF(H398="","",H398/H438)</f>
        <v/>
      </c>
      <c r="K398" s="174"/>
      <c r="L398" s="170"/>
      <c r="M398" s="193" t="str">
        <f t="shared" si="115"/>
        <v/>
      </c>
      <c r="N398" s="194" t="str">
        <f t="shared" si="116"/>
        <v/>
      </c>
      <c r="R398" s="75" t="e">
        <f t="shared" si="117"/>
        <v>#REF!</v>
      </c>
    </row>
    <row r="399" spans="1:18" ht="15" customHeight="1" thickBot="1" x14ac:dyDescent="0.35">
      <c r="A399" s="86"/>
      <c r="B399" s="84"/>
      <c r="C399" s="160"/>
      <c r="D399" s="160"/>
      <c r="E399" s="160"/>
      <c r="F399" s="160"/>
      <c r="G399" s="161" t="s">
        <v>28</v>
      </c>
      <c r="H399" s="157">
        <f>SUM(H386:H398)</f>
        <v>0.15868547999999999</v>
      </c>
      <c r="J399" s="110">
        <f>SUM(J386:J398)</f>
        <v>0.1277690626794743</v>
      </c>
      <c r="K399" s="109"/>
      <c r="L399" s="109"/>
      <c r="M399" s="109"/>
      <c r="N399" s="110">
        <f>SUM(N386:N398)</f>
        <v>0</v>
      </c>
    </row>
    <row r="400" spans="1:18" s="73" customFormat="1" ht="15" customHeight="1" thickBot="1" x14ac:dyDescent="0.35">
      <c r="A400" s="86"/>
      <c r="B400" s="84"/>
      <c r="C400" s="73" t="s">
        <v>11</v>
      </c>
      <c r="H400" s="74"/>
      <c r="J400" s="112"/>
      <c r="K400" s="112"/>
      <c r="L400" s="112"/>
      <c r="M400" s="112"/>
      <c r="N400" s="112"/>
    </row>
    <row r="401" spans="1:18" ht="34.5" customHeight="1" thickBot="1" x14ac:dyDescent="0.35">
      <c r="A401" s="86"/>
      <c r="B401" s="84"/>
      <c r="C401" s="122" t="s">
        <v>48</v>
      </c>
      <c r="D401" s="129"/>
      <c r="E401" s="123" t="s">
        <v>3</v>
      </c>
      <c r="F401" s="123" t="s">
        <v>0</v>
      </c>
      <c r="G401" s="123" t="s">
        <v>16</v>
      </c>
      <c r="H401" s="124" t="s">
        <v>9</v>
      </c>
      <c r="J401" s="106" t="s">
        <v>59</v>
      </c>
      <c r="K401" s="107" t="s">
        <v>60</v>
      </c>
      <c r="L401" s="107" t="s">
        <v>61</v>
      </c>
      <c r="M401" s="107" t="s">
        <v>62</v>
      </c>
      <c r="N401" s="108" t="s">
        <v>63</v>
      </c>
    </row>
    <row r="402" spans="1:18" ht="15" customHeight="1" x14ac:dyDescent="0.3">
      <c r="A402" s="86"/>
      <c r="B402" s="84"/>
      <c r="C402" s="213"/>
      <c r="E402" s="214"/>
      <c r="F402" s="215"/>
      <c r="G402" s="215"/>
      <c r="H402" s="190"/>
      <c r="J402" s="195"/>
      <c r="K402" s="217"/>
      <c r="L402" s="210"/>
      <c r="M402" s="193"/>
      <c r="N402" s="194" t="str">
        <f t="shared" ref="N402:N427" si="119">+IF(H402="","",J402*M402)</f>
        <v/>
      </c>
      <c r="R402" s="75" t="e">
        <f t="shared" ref="R402:R427" si="120">+R314+1</f>
        <v>#REF!</v>
      </c>
    </row>
    <row r="403" spans="1:18" ht="15" customHeight="1" x14ac:dyDescent="0.3">
      <c r="A403" s="86"/>
      <c r="B403" s="84"/>
      <c r="C403" s="213"/>
      <c r="E403" s="214"/>
      <c r="F403" s="215"/>
      <c r="G403" s="215"/>
      <c r="H403" s="190"/>
      <c r="J403" s="195"/>
      <c r="K403" s="211"/>
      <c r="L403" s="210"/>
      <c r="M403" s="193"/>
      <c r="N403" s="194" t="str">
        <f t="shared" si="119"/>
        <v/>
      </c>
      <c r="R403" s="75" t="e">
        <f t="shared" si="120"/>
        <v>#REF!</v>
      </c>
    </row>
    <row r="404" spans="1:18" ht="15" customHeight="1" x14ac:dyDescent="0.3">
      <c r="A404" s="86"/>
      <c r="B404" s="84"/>
      <c r="C404" s="125"/>
      <c r="E404" s="151"/>
      <c r="F404" s="151"/>
      <c r="G404" s="151"/>
      <c r="H404" s="190"/>
      <c r="J404" s="195"/>
      <c r="K404" s="174"/>
      <c r="L404" s="170"/>
      <c r="M404" s="193"/>
      <c r="N404" s="194" t="str">
        <f t="shared" si="119"/>
        <v/>
      </c>
      <c r="R404" s="75" t="e">
        <f t="shared" si="120"/>
        <v>#REF!</v>
      </c>
    </row>
    <row r="405" spans="1:18" ht="15" customHeight="1" x14ac:dyDescent="0.3">
      <c r="A405" s="86"/>
      <c r="B405" s="84"/>
      <c r="C405" s="125"/>
      <c r="E405" s="151"/>
      <c r="F405" s="151"/>
      <c r="G405" s="151"/>
      <c r="H405" s="190"/>
      <c r="J405" s="195"/>
      <c r="K405" s="174"/>
      <c r="L405" s="170"/>
      <c r="M405" s="193"/>
      <c r="N405" s="194" t="str">
        <f t="shared" si="119"/>
        <v/>
      </c>
      <c r="R405" s="75" t="e">
        <f t="shared" si="120"/>
        <v>#REF!</v>
      </c>
    </row>
    <row r="406" spans="1:18" ht="15" customHeight="1" x14ac:dyDescent="0.3">
      <c r="A406" s="86"/>
      <c r="B406" s="84"/>
      <c r="C406" s="125"/>
      <c r="E406" s="151"/>
      <c r="F406" s="151"/>
      <c r="G406" s="151"/>
      <c r="H406" s="190" t="str">
        <f t="shared" ref="H406:H427" si="121">+IF(G406="","",F406*G406)</f>
        <v/>
      </c>
      <c r="J406" s="195" t="str">
        <f>+IF(H406="","",H406/H438)</f>
        <v/>
      </c>
      <c r="K406" s="174"/>
      <c r="L406" s="170"/>
      <c r="M406" s="193" t="str">
        <f t="shared" ref="M406:M427" si="122">IF(L406="NP", 0, (IF(L406="EP", 1, (IF(L406="ND", 0.4, "")))))</f>
        <v/>
      </c>
      <c r="N406" s="194" t="str">
        <f t="shared" si="119"/>
        <v/>
      </c>
      <c r="R406" s="75" t="e">
        <f t="shared" si="120"/>
        <v>#REF!</v>
      </c>
    </row>
    <row r="407" spans="1:18" ht="15" customHeight="1" x14ac:dyDescent="0.3">
      <c r="A407" s="86"/>
      <c r="B407" s="84"/>
      <c r="C407" s="125"/>
      <c r="E407" s="151"/>
      <c r="F407" s="151"/>
      <c r="G407" s="151"/>
      <c r="H407" s="190" t="str">
        <f t="shared" si="121"/>
        <v/>
      </c>
      <c r="J407" s="195" t="str">
        <f>+IF(H407="","",H407/H438)</f>
        <v/>
      </c>
      <c r="K407" s="174"/>
      <c r="L407" s="170"/>
      <c r="M407" s="193" t="str">
        <f t="shared" si="122"/>
        <v/>
      </c>
      <c r="N407" s="194" t="str">
        <f t="shared" si="119"/>
        <v/>
      </c>
      <c r="R407" s="75" t="e">
        <f t="shared" si="120"/>
        <v>#REF!</v>
      </c>
    </row>
    <row r="408" spans="1:18" ht="15" customHeight="1" x14ac:dyDescent="0.3">
      <c r="A408" s="86"/>
      <c r="B408" s="84"/>
      <c r="C408" s="125"/>
      <c r="E408" s="151"/>
      <c r="F408" s="151"/>
      <c r="G408" s="151"/>
      <c r="H408" s="190" t="str">
        <f t="shared" si="121"/>
        <v/>
      </c>
      <c r="J408" s="195" t="str">
        <f>+IF(H408="","",H408/H438)</f>
        <v/>
      </c>
      <c r="K408" s="174"/>
      <c r="L408" s="170"/>
      <c r="M408" s="193" t="str">
        <f t="shared" si="122"/>
        <v/>
      </c>
      <c r="N408" s="194" t="str">
        <f t="shared" si="119"/>
        <v/>
      </c>
      <c r="R408" s="75" t="e">
        <f t="shared" si="120"/>
        <v>#REF!</v>
      </c>
    </row>
    <row r="409" spans="1:18" ht="15" customHeight="1" x14ac:dyDescent="0.3">
      <c r="A409" s="86"/>
      <c r="B409" s="84"/>
      <c r="C409" s="125"/>
      <c r="E409" s="151"/>
      <c r="F409" s="151"/>
      <c r="G409" s="151"/>
      <c r="H409" s="190" t="str">
        <f t="shared" si="121"/>
        <v/>
      </c>
      <c r="J409" s="195" t="str">
        <f>+IF(H409="","",H409/H438)</f>
        <v/>
      </c>
      <c r="K409" s="174"/>
      <c r="L409" s="170"/>
      <c r="M409" s="193" t="str">
        <f t="shared" si="122"/>
        <v/>
      </c>
      <c r="N409" s="194" t="str">
        <f t="shared" si="119"/>
        <v/>
      </c>
      <c r="R409" s="75" t="e">
        <f t="shared" si="120"/>
        <v>#REF!</v>
      </c>
    </row>
    <row r="410" spans="1:18" ht="15" customHeight="1" x14ac:dyDescent="0.3">
      <c r="A410" s="86"/>
      <c r="B410" s="84"/>
      <c r="C410" s="125"/>
      <c r="E410" s="151"/>
      <c r="F410" s="151"/>
      <c r="G410" s="151"/>
      <c r="H410" s="190" t="str">
        <f t="shared" si="121"/>
        <v/>
      </c>
      <c r="J410" s="195" t="str">
        <f>+IF(H410="","",H410/H438)</f>
        <v/>
      </c>
      <c r="K410" s="174"/>
      <c r="L410" s="170"/>
      <c r="M410" s="193" t="str">
        <f t="shared" si="122"/>
        <v/>
      </c>
      <c r="N410" s="194" t="str">
        <f t="shared" si="119"/>
        <v/>
      </c>
      <c r="R410" s="75" t="e">
        <f t="shared" si="120"/>
        <v>#REF!</v>
      </c>
    </row>
    <row r="411" spans="1:18" ht="15" customHeight="1" x14ac:dyDescent="0.3">
      <c r="A411" s="86"/>
      <c r="B411" s="84"/>
      <c r="C411" s="125"/>
      <c r="E411" s="151"/>
      <c r="F411" s="151"/>
      <c r="G411" s="151"/>
      <c r="H411" s="190" t="str">
        <f t="shared" si="121"/>
        <v/>
      </c>
      <c r="J411" s="195" t="str">
        <f>+IF(H411="","",H411/H438)</f>
        <v/>
      </c>
      <c r="K411" s="174"/>
      <c r="L411" s="170"/>
      <c r="M411" s="193" t="str">
        <f t="shared" si="122"/>
        <v/>
      </c>
      <c r="N411" s="194" t="str">
        <f t="shared" si="119"/>
        <v/>
      </c>
      <c r="R411" s="75" t="e">
        <f t="shared" si="120"/>
        <v>#REF!</v>
      </c>
    </row>
    <row r="412" spans="1:18" ht="15" customHeight="1" x14ac:dyDescent="0.3">
      <c r="A412" s="86"/>
      <c r="B412" s="84"/>
      <c r="C412" s="125"/>
      <c r="E412" s="151"/>
      <c r="F412" s="151"/>
      <c r="G412" s="151"/>
      <c r="H412" s="190" t="str">
        <f t="shared" si="121"/>
        <v/>
      </c>
      <c r="J412" s="195" t="str">
        <f>+IF(H412="","",H412/H438)</f>
        <v/>
      </c>
      <c r="K412" s="174"/>
      <c r="L412" s="170"/>
      <c r="M412" s="193" t="str">
        <f t="shared" si="122"/>
        <v/>
      </c>
      <c r="N412" s="194" t="str">
        <f t="shared" si="119"/>
        <v/>
      </c>
      <c r="R412" s="75" t="e">
        <f t="shared" si="120"/>
        <v>#REF!</v>
      </c>
    </row>
    <row r="413" spans="1:18" ht="15" customHeight="1" x14ac:dyDescent="0.3">
      <c r="A413" s="86"/>
      <c r="B413" s="84"/>
      <c r="C413" s="125"/>
      <c r="E413" s="151"/>
      <c r="F413" s="151"/>
      <c r="G413" s="151"/>
      <c r="H413" s="190" t="str">
        <f t="shared" si="121"/>
        <v/>
      </c>
      <c r="J413" s="195" t="str">
        <f>+IF(H413="","",H413/H438)</f>
        <v/>
      </c>
      <c r="K413" s="174"/>
      <c r="L413" s="170"/>
      <c r="M413" s="193" t="str">
        <f t="shared" si="122"/>
        <v/>
      </c>
      <c r="N413" s="194" t="str">
        <f t="shared" si="119"/>
        <v/>
      </c>
      <c r="R413" s="75" t="e">
        <f t="shared" si="120"/>
        <v>#REF!</v>
      </c>
    </row>
    <row r="414" spans="1:18" ht="15" customHeight="1" x14ac:dyDescent="0.3">
      <c r="A414" s="86"/>
      <c r="B414" s="84"/>
      <c r="C414" s="125"/>
      <c r="E414" s="151"/>
      <c r="F414" s="151"/>
      <c r="G414" s="151"/>
      <c r="H414" s="190" t="str">
        <f t="shared" si="121"/>
        <v/>
      </c>
      <c r="J414" s="195" t="str">
        <f>+IF(H414="","",H414/H438)</f>
        <v/>
      </c>
      <c r="K414" s="174"/>
      <c r="L414" s="170"/>
      <c r="M414" s="193" t="str">
        <f t="shared" si="122"/>
        <v/>
      </c>
      <c r="N414" s="194" t="str">
        <f t="shared" si="119"/>
        <v/>
      </c>
      <c r="R414" s="75" t="e">
        <f t="shared" si="120"/>
        <v>#REF!</v>
      </c>
    </row>
    <row r="415" spans="1:18" ht="15" customHeight="1" x14ac:dyDescent="0.3">
      <c r="A415" s="86"/>
      <c r="B415" s="84"/>
      <c r="C415" s="125"/>
      <c r="E415" s="151"/>
      <c r="F415" s="151"/>
      <c r="G415" s="151"/>
      <c r="H415" s="190" t="str">
        <f t="shared" si="121"/>
        <v/>
      </c>
      <c r="J415" s="195" t="str">
        <f>+IF(H415="","",H415/H438)</f>
        <v/>
      </c>
      <c r="K415" s="174"/>
      <c r="L415" s="170"/>
      <c r="M415" s="193" t="str">
        <f t="shared" si="122"/>
        <v/>
      </c>
      <c r="N415" s="194" t="str">
        <f t="shared" si="119"/>
        <v/>
      </c>
      <c r="R415" s="75" t="e">
        <f t="shared" si="120"/>
        <v>#REF!</v>
      </c>
    </row>
    <row r="416" spans="1:18" ht="15" customHeight="1" x14ac:dyDescent="0.3">
      <c r="A416" s="86"/>
      <c r="B416" s="84"/>
      <c r="C416" s="125"/>
      <c r="E416" s="151"/>
      <c r="F416" s="151"/>
      <c r="G416" s="151"/>
      <c r="H416" s="190" t="str">
        <f t="shared" si="121"/>
        <v/>
      </c>
      <c r="J416" s="195" t="str">
        <f>+IF(H416="","",H416/H438)</f>
        <v/>
      </c>
      <c r="K416" s="174"/>
      <c r="L416" s="170"/>
      <c r="M416" s="193" t="str">
        <f t="shared" si="122"/>
        <v/>
      </c>
      <c r="N416" s="194" t="str">
        <f t="shared" si="119"/>
        <v/>
      </c>
      <c r="R416" s="75" t="e">
        <f t="shared" si="120"/>
        <v>#REF!</v>
      </c>
    </row>
    <row r="417" spans="1:18" ht="15" customHeight="1" x14ac:dyDescent="0.3">
      <c r="A417" s="86"/>
      <c r="B417" s="84"/>
      <c r="C417" s="125"/>
      <c r="E417" s="151"/>
      <c r="F417" s="151"/>
      <c r="G417" s="151"/>
      <c r="H417" s="190" t="str">
        <f t="shared" si="121"/>
        <v/>
      </c>
      <c r="J417" s="195" t="str">
        <f>+IF(H417="","",H417/H438)</f>
        <v/>
      </c>
      <c r="K417" s="174"/>
      <c r="L417" s="170"/>
      <c r="M417" s="193" t="str">
        <f t="shared" si="122"/>
        <v/>
      </c>
      <c r="N417" s="194" t="str">
        <f t="shared" si="119"/>
        <v/>
      </c>
      <c r="R417" s="75" t="e">
        <f t="shared" si="120"/>
        <v>#REF!</v>
      </c>
    </row>
    <row r="418" spans="1:18" ht="15" customHeight="1" x14ac:dyDescent="0.3">
      <c r="A418" s="86"/>
      <c r="B418" s="84"/>
      <c r="C418" s="125"/>
      <c r="E418" s="151"/>
      <c r="F418" s="151"/>
      <c r="G418" s="151"/>
      <c r="H418" s="190" t="str">
        <f t="shared" si="121"/>
        <v/>
      </c>
      <c r="J418" s="195" t="str">
        <f>+IF(H418="","",H418/H438)</f>
        <v/>
      </c>
      <c r="K418" s="174"/>
      <c r="L418" s="170"/>
      <c r="M418" s="193" t="str">
        <f t="shared" si="122"/>
        <v/>
      </c>
      <c r="N418" s="194" t="str">
        <f t="shared" si="119"/>
        <v/>
      </c>
      <c r="R418" s="75" t="e">
        <f t="shared" si="120"/>
        <v>#REF!</v>
      </c>
    </row>
    <row r="419" spans="1:18" ht="15" customHeight="1" x14ac:dyDescent="0.3">
      <c r="A419" s="86"/>
      <c r="B419" s="84"/>
      <c r="C419" s="125"/>
      <c r="E419" s="151"/>
      <c r="F419" s="151"/>
      <c r="G419" s="151"/>
      <c r="H419" s="190" t="str">
        <f t="shared" si="121"/>
        <v/>
      </c>
      <c r="J419" s="195" t="str">
        <f>+IF(H419="","",H419/H438)</f>
        <v/>
      </c>
      <c r="K419" s="174"/>
      <c r="L419" s="170"/>
      <c r="M419" s="193" t="str">
        <f t="shared" si="122"/>
        <v/>
      </c>
      <c r="N419" s="194" t="str">
        <f t="shared" si="119"/>
        <v/>
      </c>
      <c r="R419" s="75" t="e">
        <f t="shared" si="120"/>
        <v>#REF!</v>
      </c>
    </row>
    <row r="420" spans="1:18" ht="15" customHeight="1" x14ac:dyDescent="0.3">
      <c r="A420" s="86"/>
      <c r="B420" s="84"/>
      <c r="C420" s="125"/>
      <c r="E420" s="151"/>
      <c r="F420" s="151"/>
      <c r="G420" s="151"/>
      <c r="H420" s="190" t="str">
        <f t="shared" si="121"/>
        <v/>
      </c>
      <c r="J420" s="195" t="str">
        <f>+IF(H420="","",H420/H438)</f>
        <v/>
      </c>
      <c r="K420" s="174"/>
      <c r="L420" s="170"/>
      <c r="M420" s="193" t="str">
        <f t="shared" si="122"/>
        <v/>
      </c>
      <c r="N420" s="194" t="str">
        <f t="shared" si="119"/>
        <v/>
      </c>
      <c r="R420" s="75" t="e">
        <f t="shared" si="120"/>
        <v>#REF!</v>
      </c>
    </row>
    <row r="421" spans="1:18" ht="15" customHeight="1" x14ac:dyDescent="0.3">
      <c r="A421" s="86"/>
      <c r="B421" s="84"/>
      <c r="C421" s="125"/>
      <c r="E421" s="151"/>
      <c r="F421" s="151"/>
      <c r="G421" s="151"/>
      <c r="H421" s="190" t="str">
        <f t="shared" si="121"/>
        <v/>
      </c>
      <c r="J421" s="195" t="str">
        <f>+IF(H421="","",H421/H438)</f>
        <v/>
      </c>
      <c r="K421" s="174"/>
      <c r="L421" s="170"/>
      <c r="M421" s="193" t="str">
        <f t="shared" si="122"/>
        <v/>
      </c>
      <c r="N421" s="194" t="str">
        <f t="shared" si="119"/>
        <v/>
      </c>
      <c r="R421" s="75" t="e">
        <f t="shared" si="120"/>
        <v>#REF!</v>
      </c>
    </row>
    <row r="422" spans="1:18" ht="15" customHeight="1" x14ac:dyDescent="0.3">
      <c r="A422" s="86"/>
      <c r="B422" s="84"/>
      <c r="C422" s="125"/>
      <c r="E422" s="151"/>
      <c r="F422" s="151"/>
      <c r="G422" s="151"/>
      <c r="H422" s="190" t="str">
        <f t="shared" si="121"/>
        <v/>
      </c>
      <c r="J422" s="195" t="str">
        <f>+IF(H422="","",H422/H438)</f>
        <v/>
      </c>
      <c r="K422" s="174"/>
      <c r="L422" s="170"/>
      <c r="M422" s="193" t="str">
        <f t="shared" si="122"/>
        <v/>
      </c>
      <c r="N422" s="194" t="str">
        <f t="shared" si="119"/>
        <v/>
      </c>
      <c r="R422" s="75" t="e">
        <f t="shared" si="120"/>
        <v>#REF!</v>
      </c>
    </row>
    <row r="423" spans="1:18" ht="15" customHeight="1" x14ac:dyDescent="0.3">
      <c r="A423" s="86"/>
      <c r="B423" s="84"/>
      <c r="C423" s="125"/>
      <c r="E423" s="151"/>
      <c r="F423" s="151"/>
      <c r="G423" s="151"/>
      <c r="H423" s="190" t="str">
        <f t="shared" si="121"/>
        <v/>
      </c>
      <c r="J423" s="195" t="str">
        <f>+IF(H423="","",H423/H438)</f>
        <v/>
      </c>
      <c r="K423" s="174"/>
      <c r="L423" s="170"/>
      <c r="M423" s="193" t="str">
        <f t="shared" si="122"/>
        <v/>
      </c>
      <c r="N423" s="194" t="str">
        <f t="shared" si="119"/>
        <v/>
      </c>
      <c r="R423" s="75" t="e">
        <f t="shared" si="120"/>
        <v>#REF!</v>
      </c>
    </row>
    <row r="424" spans="1:18" ht="15" customHeight="1" x14ac:dyDescent="0.3">
      <c r="A424" s="86"/>
      <c r="B424" s="84"/>
      <c r="C424" s="125"/>
      <c r="E424" s="151"/>
      <c r="F424" s="151"/>
      <c r="G424" s="151"/>
      <c r="H424" s="190" t="str">
        <f t="shared" si="121"/>
        <v/>
      </c>
      <c r="J424" s="195" t="str">
        <f>+IF(H424="","",H424/H438)</f>
        <v/>
      </c>
      <c r="K424" s="174"/>
      <c r="L424" s="170"/>
      <c r="M424" s="193" t="str">
        <f t="shared" si="122"/>
        <v/>
      </c>
      <c r="N424" s="194" t="str">
        <f t="shared" si="119"/>
        <v/>
      </c>
      <c r="R424" s="75" t="e">
        <f t="shared" si="120"/>
        <v>#REF!</v>
      </c>
    </row>
    <row r="425" spans="1:18" ht="15" customHeight="1" x14ac:dyDescent="0.3">
      <c r="A425" s="86"/>
      <c r="B425" s="84"/>
      <c r="C425" s="125"/>
      <c r="E425" s="151"/>
      <c r="F425" s="151"/>
      <c r="G425" s="151"/>
      <c r="H425" s="190" t="str">
        <f t="shared" si="121"/>
        <v/>
      </c>
      <c r="J425" s="195" t="str">
        <f>+IF(H425="","",H425/H438)</f>
        <v/>
      </c>
      <c r="K425" s="174"/>
      <c r="L425" s="170"/>
      <c r="M425" s="193" t="str">
        <f t="shared" si="122"/>
        <v/>
      </c>
      <c r="N425" s="194" t="str">
        <f t="shared" si="119"/>
        <v/>
      </c>
      <c r="R425" s="75" t="e">
        <f t="shared" si="120"/>
        <v>#REF!</v>
      </c>
    </row>
    <row r="426" spans="1:18" ht="15" customHeight="1" x14ac:dyDescent="0.3">
      <c r="A426" s="86"/>
      <c r="B426" s="84"/>
      <c r="C426" s="125"/>
      <c r="E426" s="151"/>
      <c r="F426" s="151"/>
      <c r="G426" s="151"/>
      <c r="H426" s="190" t="str">
        <f t="shared" si="121"/>
        <v/>
      </c>
      <c r="J426" s="195" t="str">
        <f>+IF(H426="","",H426/H438)</f>
        <v/>
      </c>
      <c r="K426" s="174"/>
      <c r="L426" s="170"/>
      <c r="M426" s="193" t="str">
        <f t="shared" si="122"/>
        <v/>
      </c>
      <c r="N426" s="194" t="str">
        <f t="shared" si="119"/>
        <v/>
      </c>
      <c r="R426" s="75" t="e">
        <f t="shared" si="120"/>
        <v>#REF!</v>
      </c>
    </row>
    <row r="427" spans="1:18" ht="15" customHeight="1" thickBot="1" x14ac:dyDescent="0.35">
      <c r="A427" s="86"/>
      <c r="B427" s="84"/>
      <c r="C427" s="125"/>
      <c r="E427" s="152"/>
      <c r="F427" s="152"/>
      <c r="G427" s="152"/>
      <c r="H427" s="191" t="str">
        <f t="shared" si="121"/>
        <v/>
      </c>
      <c r="J427" s="195" t="str">
        <f>+IF(H427="","",H427/H438)</f>
        <v/>
      </c>
      <c r="K427" s="174"/>
      <c r="L427" s="170"/>
      <c r="M427" s="193" t="str">
        <f t="shared" si="122"/>
        <v/>
      </c>
      <c r="N427" s="194" t="str">
        <f t="shared" si="119"/>
        <v/>
      </c>
      <c r="R427" s="75" t="e">
        <f t="shared" si="120"/>
        <v>#REF!</v>
      </c>
    </row>
    <row r="428" spans="1:18" ht="15" customHeight="1" thickBot="1" x14ac:dyDescent="0.35">
      <c r="A428" s="86"/>
      <c r="B428" s="84"/>
      <c r="C428" s="160"/>
      <c r="D428" s="160"/>
      <c r="E428" s="160"/>
      <c r="F428" s="160"/>
      <c r="G428" s="161" t="s">
        <v>29</v>
      </c>
      <c r="H428" s="157">
        <f>SUM(H402:H427)</f>
        <v>0</v>
      </c>
      <c r="J428" s="110">
        <f>SUM(J402:J427)</f>
        <v>0</v>
      </c>
      <c r="K428" s="109"/>
      <c r="L428" s="109"/>
      <c r="M428" s="109"/>
      <c r="N428" s="110">
        <f>SUM(N402:N427)</f>
        <v>0</v>
      </c>
    </row>
    <row r="429" spans="1:18" s="73" customFormat="1" ht="15" customHeight="1" thickBot="1" x14ac:dyDescent="0.35">
      <c r="A429" s="86"/>
      <c r="B429" s="84"/>
      <c r="C429" s="73" t="s">
        <v>12</v>
      </c>
      <c r="H429" s="74"/>
      <c r="J429" s="111"/>
      <c r="K429" s="111"/>
      <c r="L429" s="111"/>
      <c r="M429" s="111"/>
      <c r="N429" s="111"/>
    </row>
    <row r="430" spans="1:18" ht="33" customHeight="1" thickBot="1" x14ac:dyDescent="0.35">
      <c r="A430" s="86"/>
      <c r="B430" s="84"/>
      <c r="C430" s="122" t="s">
        <v>48</v>
      </c>
      <c r="D430" s="129"/>
      <c r="E430" s="130" t="s">
        <v>3</v>
      </c>
      <c r="F430" s="130" t="s">
        <v>0</v>
      </c>
      <c r="G430" s="123" t="s">
        <v>6</v>
      </c>
      <c r="H430" s="124" t="s">
        <v>9</v>
      </c>
      <c r="J430" s="106" t="s">
        <v>59</v>
      </c>
      <c r="K430" s="107" t="s">
        <v>60</v>
      </c>
      <c r="L430" s="107" t="s">
        <v>61</v>
      </c>
      <c r="M430" s="107" t="s">
        <v>62</v>
      </c>
      <c r="N430" s="108" t="s">
        <v>63</v>
      </c>
    </row>
    <row r="431" spans="1:18" ht="15" customHeight="1" x14ac:dyDescent="0.3">
      <c r="A431" s="86"/>
      <c r="B431" s="84"/>
      <c r="C431" s="125"/>
      <c r="E431" s="149"/>
      <c r="F431" s="146"/>
      <c r="G431" s="154"/>
      <c r="H431" s="186" t="str">
        <f>+IF(G431="","",F431*G431)</f>
        <v/>
      </c>
      <c r="J431" s="195" t="str">
        <f>+IF(H431="","",H431/H438)</f>
        <v/>
      </c>
      <c r="K431" s="175"/>
      <c r="L431" s="175"/>
      <c r="M431" s="193" t="str">
        <f>IF(L431="NP", 0, (IF(L431="EP", 1, (IF(L431="ND", 0.4, "")))))</f>
        <v/>
      </c>
      <c r="N431" s="194" t="str">
        <f>+IF(H431="","",J431*M431)</f>
        <v/>
      </c>
      <c r="R431" s="75" t="e">
        <f t="shared" ref="R431:R435" si="123">+R343+1</f>
        <v>#REF!</v>
      </c>
    </row>
    <row r="432" spans="1:18" ht="15" customHeight="1" x14ac:dyDescent="0.3">
      <c r="A432" s="86"/>
      <c r="B432" s="84"/>
      <c r="C432" s="125"/>
      <c r="E432" s="149"/>
      <c r="F432" s="146"/>
      <c r="G432" s="154"/>
      <c r="H432" s="186" t="str">
        <f>+IF(G432="","",F432*G432)</f>
        <v/>
      </c>
      <c r="J432" s="195" t="str">
        <f>+IF(H432="","",H432/H436)</f>
        <v/>
      </c>
      <c r="K432" s="175"/>
      <c r="L432" s="175"/>
      <c r="M432" s="193" t="str">
        <f>IF(L432="NP", 0, (IF(L432="EP", 1, (IF(L432="ND", 0.4, "")))))</f>
        <v/>
      </c>
      <c r="N432" s="194" t="str">
        <f>+IF(H432="","",J432*M432)</f>
        <v/>
      </c>
      <c r="R432" s="75" t="e">
        <f t="shared" si="123"/>
        <v>#REF!</v>
      </c>
    </row>
    <row r="433" spans="1:18" ht="15" customHeight="1" x14ac:dyDescent="0.3">
      <c r="A433" s="86"/>
      <c r="B433" s="84"/>
      <c r="C433" s="125"/>
      <c r="E433" s="149"/>
      <c r="F433" s="146"/>
      <c r="G433" s="154"/>
      <c r="H433" s="186" t="str">
        <f>+IF(G433="","",F433*G433)</f>
        <v/>
      </c>
      <c r="J433" s="195" t="str">
        <f>+IF(H433="","",H433/H437)</f>
        <v/>
      </c>
      <c r="K433" s="175"/>
      <c r="L433" s="175"/>
      <c r="M433" s="193" t="str">
        <f>IF(L433="NP", 0, (IF(L433="EP", 1, (IF(L433="ND", 0.4, "")))))</f>
        <v/>
      </c>
      <c r="N433" s="194" t="str">
        <f>+IF(H433="","",J433*M433)</f>
        <v/>
      </c>
      <c r="R433" s="75" t="e">
        <f t="shared" si="123"/>
        <v>#REF!</v>
      </c>
    </row>
    <row r="434" spans="1:18" ht="15" customHeight="1" x14ac:dyDescent="0.3">
      <c r="A434" s="86"/>
      <c r="B434" s="84"/>
      <c r="C434" s="125"/>
      <c r="E434" s="149"/>
      <c r="F434" s="146"/>
      <c r="G434" s="154"/>
      <c r="H434" s="186" t="str">
        <f>+IF(G434="","",F434*G434)</f>
        <v/>
      </c>
      <c r="J434" s="195" t="str">
        <f>+IF(H434="","",H434/H438)</f>
        <v/>
      </c>
      <c r="K434" s="175"/>
      <c r="L434" s="175"/>
      <c r="M434" s="193" t="str">
        <f>IF(L434="NP", 0, (IF(L434="EP", 1, (IF(L434="ND", 0.4, "")))))</f>
        <v/>
      </c>
      <c r="N434" s="194" t="str">
        <f>+IF(H434="","",J434*M434)</f>
        <v/>
      </c>
      <c r="R434" s="75" t="e">
        <f t="shared" si="123"/>
        <v>#REF!</v>
      </c>
    </row>
    <row r="435" spans="1:18" ht="15" customHeight="1" thickBot="1" x14ac:dyDescent="0.35">
      <c r="A435" s="86"/>
      <c r="B435" s="84"/>
      <c r="C435" s="127"/>
      <c r="D435" s="128"/>
      <c r="E435" s="150"/>
      <c r="F435" s="147"/>
      <c r="G435" s="155"/>
      <c r="H435" s="192" t="str">
        <f>+IF(G435="","",F435*G435)</f>
        <v/>
      </c>
      <c r="J435" s="195" t="str">
        <f>+IF(H435="","",H435/H438)</f>
        <v/>
      </c>
      <c r="K435" s="176"/>
      <c r="L435" s="177"/>
      <c r="M435" s="193" t="str">
        <f>IF(L435="NP", 0, (IF(L435="EP", 1, (IF(L435="ND", 0.4, "")))))</f>
        <v/>
      </c>
      <c r="N435" s="194" t="str">
        <f>+IF(H435="","",J435*M435)</f>
        <v/>
      </c>
      <c r="R435" s="75" t="e">
        <f t="shared" si="123"/>
        <v>#REF!</v>
      </c>
    </row>
    <row r="436" spans="1:18" ht="15" customHeight="1" thickBot="1" x14ac:dyDescent="0.35">
      <c r="A436" s="86"/>
      <c r="B436" s="84"/>
      <c r="C436" s="160"/>
      <c r="D436" s="160"/>
      <c r="E436" s="160"/>
      <c r="F436" s="160"/>
      <c r="G436" s="161" t="s">
        <v>30</v>
      </c>
      <c r="H436" s="157">
        <f>SUM(H431:H435)</f>
        <v>0</v>
      </c>
      <c r="J436" s="110">
        <f>SUM(J431:J435)</f>
        <v>0</v>
      </c>
      <c r="K436" s="109"/>
      <c r="L436" s="109"/>
      <c r="M436" s="109"/>
      <c r="N436" s="110">
        <f>SUM(N431:N435)</f>
        <v>0</v>
      </c>
    </row>
    <row r="437" spans="1:18" ht="13.5" customHeight="1" thickBot="1" x14ac:dyDescent="0.35">
      <c r="A437" s="86"/>
      <c r="B437" s="84"/>
      <c r="H437" s="84"/>
      <c r="J437" s="103"/>
      <c r="K437" s="104"/>
      <c r="L437" s="104"/>
      <c r="M437" s="104"/>
      <c r="N437" s="105"/>
    </row>
    <row r="438" spans="1:18" ht="15" customHeight="1" x14ac:dyDescent="0.3">
      <c r="A438" s="86"/>
      <c r="B438" s="84"/>
      <c r="D438" s="132" t="s">
        <v>13</v>
      </c>
      <c r="E438" s="133"/>
      <c r="F438" s="133"/>
      <c r="G438" s="134"/>
      <c r="H438" s="158">
        <f>+H383+H399+H428+H436</f>
        <v>1.2419710739999998</v>
      </c>
      <c r="J438" s="113"/>
      <c r="K438" s="78"/>
      <c r="M438" s="78"/>
      <c r="N438" s="114"/>
    </row>
    <row r="439" spans="1:18" ht="15" customHeight="1" thickBot="1" x14ac:dyDescent="0.35">
      <c r="A439" s="86"/>
      <c r="B439" s="84"/>
      <c r="D439" s="135" t="s">
        <v>67</v>
      </c>
      <c r="E439" s="136"/>
      <c r="F439" s="136"/>
      <c r="G439" s="141">
        <f>+$Q$1</f>
        <v>0.15</v>
      </c>
      <c r="H439" s="159">
        <f>+H438*G439</f>
        <v>0.18629566109999998</v>
      </c>
      <c r="J439" s="115"/>
      <c r="K439" s="116"/>
      <c r="L439" s="116"/>
      <c r="M439" s="116"/>
      <c r="N439" s="117"/>
    </row>
    <row r="440" spans="1:18" ht="15" customHeight="1" x14ac:dyDescent="0.3">
      <c r="A440" s="86"/>
      <c r="B440" s="84"/>
      <c r="D440" s="135" t="s">
        <v>68</v>
      </c>
      <c r="E440" s="136"/>
      <c r="F440" s="136"/>
      <c r="G440" s="141">
        <f>+$Q$2</f>
        <v>0</v>
      </c>
      <c r="H440" s="159">
        <f>+(H438+H439)*G440</f>
        <v>0</v>
      </c>
      <c r="J440" s="120">
        <f>+J383+J399+J428+J436</f>
        <v>1</v>
      </c>
      <c r="K440" s="118"/>
      <c r="L440" s="118"/>
      <c r="M440" s="118"/>
      <c r="N440" s="120">
        <f>+N383+N399+N428+N436</f>
        <v>0</v>
      </c>
    </row>
    <row r="441" spans="1:18" ht="15" customHeight="1" thickBot="1" x14ac:dyDescent="0.35">
      <c r="A441" s="86"/>
      <c r="B441" s="84"/>
      <c r="C441" s="75" t="s">
        <v>64</v>
      </c>
      <c r="D441" s="135" t="s">
        <v>14</v>
      </c>
      <c r="E441" s="136"/>
      <c r="F441" s="136"/>
      <c r="G441" s="137"/>
      <c r="H441" s="159">
        <f>SUM(H438:H440)</f>
        <v>1.4282667350999998</v>
      </c>
      <c r="J441" s="121" t="s">
        <v>69</v>
      </c>
      <c r="K441" s="119"/>
      <c r="L441" s="119"/>
      <c r="M441" s="119"/>
      <c r="N441" s="121" t="s">
        <v>70</v>
      </c>
    </row>
    <row r="442" spans="1:18" ht="15" customHeight="1" thickBot="1" x14ac:dyDescent="0.35">
      <c r="A442" s="86"/>
      <c r="B442" s="84"/>
      <c r="C442" s="75" t="s">
        <v>64</v>
      </c>
      <c r="D442" s="138" t="s">
        <v>15</v>
      </c>
      <c r="E442" s="139"/>
      <c r="F442" s="139"/>
      <c r="G442" s="140"/>
      <c r="H442" s="131">
        <f>+ROUND(H441,2)</f>
        <v>1.43</v>
      </c>
      <c r="N442" s="165">
        <f>+ROUND(N440,4)</f>
        <v>0</v>
      </c>
    </row>
    <row r="443" spans="1:18" ht="13.5" customHeight="1" x14ac:dyDescent="0.3">
      <c r="A443" s="86"/>
      <c r="B443" s="84"/>
      <c r="G443" s="76"/>
    </row>
    <row r="444" spans="1:18" ht="13.5" customHeight="1" x14ac:dyDescent="0.3">
      <c r="A444" s="86"/>
      <c r="B444" s="84"/>
      <c r="G444" s="76"/>
    </row>
    <row r="445" spans="1:18" ht="15" customHeight="1" x14ac:dyDescent="0.3">
      <c r="A445" s="83"/>
      <c r="B445" s="84"/>
      <c r="G445" s="76"/>
      <c r="H445" s="84"/>
      <c r="J445" s="85"/>
      <c r="K445" s="85"/>
      <c r="L445" s="85"/>
      <c r="M445" s="85"/>
      <c r="N445" s="85"/>
    </row>
    <row r="446" spans="1:18" ht="14.1" customHeight="1" x14ac:dyDescent="0.3">
      <c r="A446" s="86"/>
      <c r="B446" s="84"/>
      <c r="C446" s="87"/>
      <c r="D446" s="87"/>
      <c r="E446" s="87"/>
      <c r="F446" s="87"/>
      <c r="G446" s="87"/>
      <c r="H446" s="87"/>
      <c r="K446" s="78"/>
      <c r="M446" s="78"/>
    </row>
    <row r="447" spans="1:18" ht="12" customHeight="1" x14ac:dyDescent="0.3">
      <c r="A447" s="86"/>
      <c r="B447" s="84"/>
      <c r="C447" s="73"/>
      <c r="D447" s="73"/>
      <c r="E447" s="73"/>
      <c r="F447" s="73"/>
      <c r="G447" s="73"/>
      <c r="H447" s="73"/>
      <c r="K447" s="78"/>
      <c r="M447" s="78"/>
    </row>
    <row r="448" spans="1:18" ht="12" customHeight="1" x14ac:dyDescent="0.3">
      <c r="A448" s="86"/>
      <c r="B448" s="84"/>
      <c r="G448" s="88"/>
      <c r="H448" s="84"/>
      <c r="K448" s="78"/>
      <c r="M448" s="78"/>
    </row>
    <row r="449" spans="1:18" ht="14.25" customHeight="1" x14ac:dyDescent="0.3">
      <c r="A449" s="86"/>
      <c r="B449" s="84"/>
      <c r="C449" s="89"/>
      <c r="D449" s="90"/>
      <c r="E449" s="90"/>
      <c r="F449" s="90"/>
      <c r="G449" s="90"/>
      <c r="H449" s="91"/>
      <c r="K449" s="78"/>
      <c r="M449" s="78"/>
    </row>
    <row r="450" spans="1:18" ht="14.25" customHeight="1" x14ac:dyDescent="0.3">
      <c r="A450" s="86"/>
      <c r="B450" s="84"/>
      <c r="C450" s="89"/>
      <c r="H450" s="84"/>
      <c r="K450" s="78"/>
      <c r="M450" s="78"/>
    </row>
    <row r="451" spans="1:18" ht="12" customHeight="1" thickBot="1" x14ac:dyDescent="0.35">
      <c r="A451" s="86"/>
      <c r="B451" s="84"/>
      <c r="C451" s="89"/>
      <c r="H451" s="84"/>
      <c r="K451" s="78"/>
      <c r="M451" s="78"/>
    </row>
    <row r="452" spans="1:18" ht="20.100000000000001" customHeight="1" thickBot="1" x14ac:dyDescent="0.35">
      <c r="A452" s="86"/>
      <c r="B452" s="84"/>
      <c r="C452" s="142" t="s">
        <v>55</v>
      </c>
      <c r="D452" s="143"/>
      <c r="E452" s="143"/>
      <c r="F452" s="143"/>
      <c r="G452" s="143"/>
      <c r="H452" s="144"/>
    </row>
    <row r="453" spans="1:18" ht="20.100000000000001" customHeight="1" x14ac:dyDescent="0.3">
      <c r="A453" s="86"/>
      <c r="B453" s="84"/>
      <c r="C453" s="92"/>
      <c r="H453" s="93" t="s">
        <v>56</v>
      </c>
      <c r="I453" s="84"/>
      <c r="J453" s="97" t="s">
        <v>26</v>
      </c>
      <c r="K453" s="98"/>
      <c r="L453" s="98"/>
      <c r="M453" s="98"/>
      <c r="N453" s="99"/>
    </row>
    <row r="454" spans="1:18" ht="16.5" customHeight="1" thickBot="1" x14ac:dyDescent="0.35">
      <c r="A454" s="169"/>
      <c r="B454" s="84"/>
      <c r="C454" s="73" t="s">
        <v>57</v>
      </c>
      <c r="D454" s="84">
        <v>6</v>
      </c>
      <c r="G454" s="74" t="s">
        <v>4</v>
      </c>
      <c r="H454" s="75" t="str">
        <f>+VLOOKUP(D454,PRESUP!$A$6:$N$183,3,FALSE)</f>
        <v>m3</v>
      </c>
      <c r="I454" s="84"/>
      <c r="J454" s="100"/>
      <c r="K454" s="101"/>
      <c r="L454" s="101"/>
      <c r="M454" s="101"/>
      <c r="N454" s="102"/>
    </row>
    <row r="455" spans="1:18" ht="32.25" customHeight="1" x14ac:dyDescent="0.3">
      <c r="A455" s="86"/>
      <c r="B455" s="84"/>
      <c r="C455" s="22" t="str">
        <f>+VLOOKUP(D454,PRESUP!$A$6:$N$183,14,FALSE)</f>
        <v>DETALLE: DESALOJO MATERIAL DE EXCAVACION (distancia hasta 10 km)</v>
      </c>
      <c r="J455" s="103"/>
      <c r="K455" s="104"/>
      <c r="L455" s="104"/>
      <c r="M455" s="104"/>
      <c r="N455" s="105"/>
      <c r="O455" s="84" t="s">
        <v>71</v>
      </c>
      <c r="P455" s="84" t="s">
        <v>73</v>
      </c>
      <c r="Q455" s="84" t="s">
        <v>72</v>
      </c>
    </row>
    <row r="456" spans="1:18" s="73" customFormat="1" ht="15" customHeight="1" thickBot="1" x14ac:dyDescent="0.35">
      <c r="A456" s="86"/>
      <c r="B456" s="84"/>
      <c r="C456" s="73" t="s">
        <v>5</v>
      </c>
      <c r="D456" s="94"/>
      <c r="E456" s="94"/>
      <c r="F456" s="94"/>
      <c r="G456" s="196" t="s">
        <v>58</v>
      </c>
      <c r="H456" s="197">
        <v>4.8999999999999998E-3</v>
      </c>
      <c r="J456" s="162"/>
      <c r="K456" s="163"/>
      <c r="L456" s="163"/>
      <c r="M456" s="163"/>
      <c r="N456" s="164"/>
      <c r="O456" s="166">
        <f>+H530</f>
        <v>3.54</v>
      </c>
      <c r="P456" s="168">
        <f>+H526</f>
        <v>3.0801644999999995</v>
      </c>
      <c r="Q456" s="167">
        <f>+N530</f>
        <v>0</v>
      </c>
      <c r="R456" s="73">
        <f t="shared" ref="R456" si="124">+D454</f>
        <v>6</v>
      </c>
    </row>
    <row r="457" spans="1:18" s="94" customFormat="1" ht="30" customHeight="1" thickBot="1" x14ac:dyDescent="0.35">
      <c r="A457" s="86"/>
      <c r="B457" s="84"/>
      <c r="C457" s="122" t="s">
        <v>48</v>
      </c>
      <c r="D457" s="123" t="s">
        <v>0</v>
      </c>
      <c r="E457" s="123" t="s">
        <v>6</v>
      </c>
      <c r="F457" s="123" t="s">
        <v>7</v>
      </c>
      <c r="G457" s="123" t="s">
        <v>8</v>
      </c>
      <c r="H457" s="124" t="s">
        <v>9</v>
      </c>
      <c r="J457" s="106" t="s">
        <v>59</v>
      </c>
      <c r="K457" s="107" t="s">
        <v>60</v>
      </c>
      <c r="L457" s="107" t="s">
        <v>61</v>
      </c>
      <c r="M457" s="107" t="s">
        <v>62</v>
      </c>
      <c r="N457" s="108" t="s">
        <v>63</v>
      </c>
    </row>
    <row r="458" spans="1:18" ht="15" customHeight="1" x14ac:dyDescent="0.3">
      <c r="A458" s="86"/>
      <c r="B458" s="84"/>
      <c r="C458" s="125" t="s">
        <v>78</v>
      </c>
      <c r="D458" s="145" t="s">
        <v>20</v>
      </c>
      <c r="E458" s="148"/>
      <c r="F458" s="148" t="s">
        <v>64</v>
      </c>
      <c r="G458" s="153" t="s">
        <v>20</v>
      </c>
      <c r="H458" s="126">
        <f>+H487*0.05</f>
        <v>2.6582499999999998E-2</v>
      </c>
      <c r="J458" s="171">
        <f>+IF(H458="","",H458/H526)</f>
        <v>8.6302208859299571E-3</v>
      </c>
      <c r="K458" s="210">
        <v>4292100117</v>
      </c>
      <c r="L458" s="210" t="s">
        <v>77</v>
      </c>
      <c r="M458" s="156">
        <v>0</v>
      </c>
      <c r="N458" s="173">
        <f t="shared" ref="N458:N470" si="125">+IF(H458="","",J458*M458)</f>
        <v>0</v>
      </c>
    </row>
    <row r="459" spans="1:18" ht="15" customHeight="1" x14ac:dyDescent="0.25">
      <c r="A459" s="86"/>
      <c r="B459" s="84"/>
      <c r="C459" s="209" t="s">
        <v>342</v>
      </c>
      <c r="D459" s="209">
        <v>16</v>
      </c>
      <c r="E459" s="209">
        <v>28.73</v>
      </c>
      <c r="F459" s="184">
        <f>+IF(E459="","",D459*E459)</f>
        <v>459.68</v>
      </c>
      <c r="G459" s="185">
        <f>+IF(F459="","",H456)</f>
        <v>4.8999999999999998E-3</v>
      </c>
      <c r="H459" s="186">
        <f>+IF(G459="","",F459*G459)</f>
        <v>2.2524319999999998</v>
      </c>
      <c r="J459" s="195">
        <f>+IF(H459="","",H459/H526)</f>
        <v>0.73127003444134242</v>
      </c>
      <c r="K459" s="211">
        <v>548000014</v>
      </c>
      <c r="L459" s="170" t="s">
        <v>77</v>
      </c>
      <c r="M459" s="193">
        <f>IF(L459="NP", 0, (IF(L459="EP", 1, (IF(L459="ND", 0.4, "")))))</f>
        <v>0</v>
      </c>
      <c r="N459" s="194">
        <f t="shared" si="125"/>
        <v>0</v>
      </c>
      <c r="R459" s="75" t="e">
        <f t="shared" ref="R459:R470" si="126">+R371+1</f>
        <v>#REF!</v>
      </c>
    </row>
    <row r="460" spans="1:18" ht="15" customHeight="1" x14ac:dyDescent="0.25">
      <c r="A460" s="86"/>
      <c r="B460" s="84"/>
      <c r="C460" s="209" t="s">
        <v>343</v>
      </c>
      <c r="D460" s="209">
        <v>1</v>
      </c>
      <c r="E460" s="209">
        <v>55</v>
      </c>
      <c r="F460" s="184">
        <f>+IF(E460="","",D460*E460)</f>
        <v>55</v>
      </c>
      <c r="G460" s="185">
        <f>+IF(F460="","",H456)</f>
        <v>4.8999999999999998E-3</v>
      </c>
      <c r="H460" s="186">
        <f>+IF(G460="","",F460*G460)</f>
        <v>0.26950000000000002</v>
      </c>
      <c r="J460" s="195">
        <f>+IF(H460="","",H460/H526)</f>
        <v>8.7495326954128608E-2</v>
      </c>
      <c r="K460" s="221">
        <v>548000014</v>
      </c>
      <c r="L460" s="220" t="s">
        <v>77</v>
      </c>
      <c r="M460" s="193">
        <f>IF(L460="NP", 0, (IF(L460="EP", 1, (IF(L460="ND", 0.4, "")))))</f>
        <v>0</v>
      </c>
      <c r="N460" s="194">
        <f t="shared" si="125"/>
        <v>0</v>
      </c>
      <c r="R460" s="75" t="e">
        <f t="shared" si="126"/>
        <v>#REF!</v>
      </c>
    </row>
    <row r="461" spans="1:18" ht="15" customHeight="1" x14ac:dyDescent="0.25">
      <c r="A461" s="86"/>
      <c r="B461" s="84"/>
      <c r="C461" s="209"/>
      <c r="D461" s="209"/>
      <c r="E461" s="209"/>
      <c r="F461" s="184"/>
      <c r="G461" s="185"/>
      <c r="H461" s="186"/>
      <c r="J461" s="195"/>
      <c r="K461" s="219"/>
      <c r="L461" s="220"/>
      <c r="M461" s="193"/>
      <c r="N461" s="194" t="str">
        <f t="shared" si="125"/>
        <v/>
      </c>
      <c r="R461" s="75" t="e">
        <f t="shared" si="126"/>
        <v>#REF!</v>
      </c>
    </row>
    <row r="462" spans="1:18" ht="15" customHeight="1" x14ac:dyDescent="0.3">
      <c r="A462" s="86"/>
      <c r="B462" s="84"/>
      <c r="C462" s="125"/>
      <c r="D462" s="146"/>
      <c r="E462" s="149"/>
      <c r="F462" s="184" t="str">
        <f t="shared" ref="F462:F470" si="127">+IF(E462="","",D462*E462)</f>
        <v/>
      </c>
      <c r="G462" s="185" t="str">
        <f>+IF(F462="","",H456)</f>
        <v/>
      </c>
      <c r="H462" s="186" t="str">
        <f t="shared" ref="H462:H470" si="128">+IF(G462="","",F462*G462)</f>
        <v/>
      </c>
      <c r="J462" s="195" t="str">
        <f>+IF(H462="","",H462/H526)</f>
        <v/>
      </c>
      <c r="K462" s="172"/>
      <c r="L462" s="170"/>
      <c r="M462" s="193" t="str">
        <f t="shared" ref="M462:M470" si="129">IF(L462="NP", 0, (IF(L462="EP", 1, (IF(L462="ND", 0.4, "")))))</f>
        <v/>
      </c>
      <c r="N462" s="194" t="str">
        <f t="shared" si="125"/>
        <v/>
      </c>
      <c r="R462" s="75" t="e">
        <f t="shared" si="126"/>
        <v>#REF!</v>
      </c>
    </row>
    <row r="463" spans="1:18" ht="15" customHeight="1" x14ac:dyDescent="0.3">
      <c r="A463" s="86"/>
      <c r="B463" s="84"/>
      <c r="C463" s="125"/>
      <c r="D463" s="146"/>
      <c r="E463" s="149"/>
      <c r="F463" s="184" t="str">
        <f t="shared" si="127"/>
        <v/>
      </c>
      <c r="G463" s="185" t="str">
        <f>+IF(F463="","",H456)</f>
        <v/>
      </c>
      <c r="H463" s="186" t="str">
        <f t="shared" si="128"/>
        <v/>
      </c>
      <c r="J463" s="195" t="str">
        <f>+IF(H463="","",H463/H526)</f>
        <v/>
      </c>
      <c r="K463" s="172"/>
      <c r="L463" s="170"/>
      <c r="M463" s="193" t="str">
        <f t="shared" si="129"/>
        <v/>
      </c>
      <c r="N463" s="194" t="str">
        <f t="shared" si="125"/>
        <v/>
      </c>
      <c r="R463" s="75" t="e">
        <f t="shared" si="126"/>
        <v>#REF!</v>
      </c>
    </row>
    <row r="464" spans="1:18" ht="15" customHeight="1" x14ac:dyDescent="0.3">
      <c r="A464" s="86"/>
      <c r="B464" s="84"/>
      <c r="C464" s="125"/>
      <c r="D464" s="146"/>
      <c r="E464" s="149"/>
      <c r="F464" s="184" t="str">
        <f t="shared" si="127"/>
        <v/>
      </c>
      <c r="G464" s="185" t="str">
        <f>+IF(F464="","",H456)</f>
        <v/>
      </c>
      <c r="H464" s="186" t="str">
        <f t="shared" si="128"/>
        <v/>
      </c>
      <c r="J464" s="195" t="str">
        <f>+IF(H464="","",H464/H526)</f>
        <v/>
      </c>
      <c r="K464" s="172"/>
      <c r="L464" s="170"/>
      <c r="M464" s="193" t="str">
        <f t="shared" si="129"/>
        <v/>
      </c>
      <c r="N464" s="194" t="str">
        <f t="shared" si="125"/>
        <v/>
      </c>
      <c r="R464" s="75" t="e">
        <f t="shared" si="126"/>
        <v>#REF!</v>
      </c>
    </row>
    <row r="465" spans="1:18" ht="15" customHeight="1" x14ac:dyDescent="0.3">
      <c r="A465" s="86"/>
      <c r="B465" s="84"/>
      <c r="C465" s="125"/>
      <c r="D465" s="146"/>
      <c r="E465" s="149"/>
      <c r="F465" s="184" t="str">
        <f t="shared" si="127"/>
        <v/>
      </c>
      <c r="G465" s="185" t="str">
        <f>+IF(F465="","",H456)</f>
        <v/>
      </c>
      <c r="H465" s="186" t="str">
        <f t="shared" si="128"/>
        <v/>
      </c>
      <c r="J465" s="195" t="str">
        <f>+IF(H465="","",H465/H526)</f>
        <v/>
      </c>
      <c r="K465" s="172"/>
      <c r="L465" s="170"/>
      <c r="M465" s="193" t="str">
        <f t="shared" si="129"/>
        <v/>
      </c>
      <c r="N465" s="194" t="str">
        <f t="shared" si="125"/>
        <v/>
      </c>
      <c r="R465" s="75" t="e">
        <f t="shared" si="126"/>
        <v>#REF!</v>
      </c>
    </row>
    <row r="466" spans="1:18" ht="15" customHeight="1" x14ac:dyDescent="0.3">
      <c r="A466" s="86"/>
      <c r="B466" s="84"/>
      <c r="C466" s="125"/>
      <c r="D466" s="146"/>
      <c r="E466" s="149"/>
      <c r="F466" s="184" t="str">
        <f t="shared" si="127"/>
        <v/>
      </c>
      <c r="G466" s="185" t="str">
        <f>+IF(F466="","",H456)</f>
        <v/>
      </c>
      <c r="H466" s="186" t="str">
        <f t="shared" si="128"/>
        <v/>
      </c>
      <c r="J466" s="195" t="str">
        <f>+IF(H466="","",H466/H526)</f>
        <v/>
      </c>
      <c r="K466" s="172"/>
      <c r="L466" s="170"/>
      <c r="M466" s="193" t="str">
        <f t="shared" si="129"/>
        <v/>
      </c>
      <c r="N466" s="194" t="str">
        <f t="shared" si="125"/>
        <v/>
      </c>
      <c r="R466" s="75" t="e">
        <f t="shared" si="126"/>
        <v>#REF!</v>
      </c>
    </row>
    <row r="467" spans="1:18" ht="15" customHeight="1" x14ac:dyDescent="0.3">
      <c r="A467" s="86"/>
      <c r="B467" s="84"/>
      <c r="C467" s="125"/>
      <c r="D467" s="146"/>
      <c r="E467" s="149"/>
      <c r="F467" s="184" t="str">
        <f t="shared" si="127"/>
        <v/>
      </c>
      <c r="G467" s="185" t="str">
        <f>+IF(F467="","",H456)</f>
        <v/>
      </c>
      <c r="H467" s="186" t="str">
        <f t="shared" si="128"/>
        <v/>
      </c>
      <c r="J467" s="195" t="str">
        <f>+IF(H467="","",H467/H526)</f>
        <v/>
      </c>
      <c r="K467" s="172"/>
      <c r="L467" s="170"/>
      <c r="M467" s="193" t="str">
        <f t="shared" si="129"/>
        <v/>
      </c>
      <c r="N467" s="194" t="str">
        <f t="shared" si="125"/>
        <v/>
      </c>
      <c r="R467" s="75" t="e">
        <f t="shared" si="126"/>
        <v>#REF!</v>
      </c>
    </row>
    <row r="468" spans="1:18" ht="15" customHeight="1" x14ac:dyDescent="0.3">
      <c r="A468" s="86"/>
      <c r="B468" s="84"/>
      <c r="C468" s="125"/>
      <c r="D468" s="146"/>
      <c r="E468" s="149"/>
      <c r="F468" s="184" t="str">
        <f t="shared" si="127"/>
        <v/>
      </c>
      <c r="G468" s="185" t="str">
        <f>+IF(F468="","",H456)</f>
        <v/>
      </c>
      <c r="H468" s="186" t="str">
        <f t="shared" si="128"/>
        <v/>
      </c>
      <c r="J468" s="195" t="str">
        <f>+IF(H468="","",H468/H526)</f>
        <v/>
      </c>
      <c r="K468" s="172"/>
      <c r="L468" s="170"/>
      <c r="M468" s="193" t="str">
        <f t="shared" si="129"/>
        <v/>
      </c>
      <c r="N468" s="194" t="str">
        <f t="shared" si="125"/>
        <v/>
      </c>
      <c r="R468" s="75" t="e">
        <f t="shared" si="126"/>
        <v>#REF!</v>
      </c>
    </row>
    <row r="469" spans="1:18" ht="15" customHeight="1" x14ac:dyDescent="0.3">
      <c r="A469" s="86"/>
      <c r="B469" s="84"/>
      <c r="C469" s="125"/>
      <c r="D469" s="146"/>
      <c r="E469" s="149"/>
      <c r="F469" s="184" t="str">
        <f t="shared" si="127"/>
        <v/>
      </c>
      <c r="G469" s="185" t="str">
        <f>+IF(F469="","",H456)</f>
        <v/>
      </c>
      <c r="H469" s="186" t="str">
        <f t="shared" si="128"/>
        <v/>
      </c>
      <c r="J469" s="195" t="str">
        <f>+IF(H469="","",H469/H526)</f>
        <v/>
      </c>
      <c r="K469" s="172"/>
      <c r="L469" s="170"/>
      <c r="M469" s="193" t="str">
        <f t="shared" si="129"/>
        <v/>
      </c>
      <c r="N469" s="194" t="str">
        <f t="shared" si="125"/>
        <v/>
      </c>
      <c r="R469" s="75" t="e">
        <f t="shared" si="126"/>
        <v>#REF!</v>
      </c>
    </row>
    <row r="470" spans="1:18" ht="15" customHeight="1" thickBot="1" x14ac:dyDescent="0.35">
      <c r="A470" s="86"/>
      <c r="B470" s="84"/>
      <c r="C470" s="127"/>
      <c r="D470" s="147"/>
      <c r="E470" s="150"/>
      <c r="F470" s="187" t="str">
        <f t="shared" si="127"/>
        <v/>
      </c>
      <c r="G470" s="188" t="str">
        <f>+IF(F470="","",H455)</f>
        <v/>
      </c>
      <c r="H470" s="189" t="str">
        <f t="shared" si="128"/>
        <v/>
      </c>
      <c r="J470" s="195" t="str">
        <f>+IF(H470="","",H470/H526)</f>
        <v/>
      </c>
      <c r="K470" s="172"/>
      <c r="L470" s="170"/>
      <c r="M470" s="193" t="str">
        <f t="shared" si="129"/>
        <v/>
      </c>
      <c r="N470" s="194" t="str">
        <f t="shared" si="125"/>
        <v/>
      </c>
      <c r="R470" s="75" t="e">
        <f t="shared" si="126"/>
        <v>#REF!</v>
      </c>
    </row>
    <row r="471" spans="1:18" ht="15" customHeight="1" thickBot="1" x14ac:dyDescent="0.35">
      <c r="A471" s="86"/>
      <c r="B471" s="84"/>
      <c r="C471" s="160"/>
      <c r="D471" s="160"/>
      <c r="E471" s="160"/>
      <c r="F471" s="160"/>
      <c r="G471" s="161" t="s">
        <v>27</v>
      </c>
      <c r="H471" s="157">
        <f>SUM(H458:H470)</f>
        <v>2.5485144999999996</v>
      </c>
      <c r="J471" s="110">
        <f>SUM(J458:J470)</f>
        <v>0.82739558228140098</v>
      </c>
      <c r="K471" s="109"/>
      <c r="L471" s="109"/>
      <c r="M471" s="109"/>
      <c r="N471" s="110">
        <f>SUM(N458:N470)</f>
        <v>0</v>
      </c>
    </row>
    <row r="472" spans="1:18" s="73" customFormat="1" ht="15" customHeight="1" thickBot="1" x14ac:dyDescent="0.35">
      <c r="A472" s="86"/>
      <c r="B472" s="84"/>
      <c r="C472" s="73" t="s">
        <v>10</v>
      </c>
      <c r="H472" s="74"/>
      <c r="J472" s="112"/>
      <c r="K472" s="112"/>
      <c r="L472" s="112"/>
      <c r="M472" s="112"/>
      <c r="N472" s="112"/>
    </row>
    <row r="473" spans="1:18" ht="31.5" customHeight="1" thickBot="1" x14ac:dyDescent="0.35">
      <c r="A473" s="86"/>
      <c r="B473" s="84"/>
      <c r="C473" s="122" t="s">
        <v>48</v>
      </c>
      <c r="D473" s="123" t="s">
        <v>0</v>
      </c>
      <c r="E473" s="123" t="s">
        <v>65</v>
      </c>
      <c r="F473" s="123" t="s">
        <v>66</v>
      </c>
      <c r="G473" s="123" t="s">
        <v>8</v>
      </c>
      <c r="H473" s="124" t="s">
        <v>9</v>
      </c>
      <c r="J473" s="106" t="s">
        <v>59</v>
      </c>
      <c r="K473" s="107" t="s">
        <v>60</v>
      </c>
      <c r="L473" s="107" t="s">
        <v>61</v>
      </c>
      <c r="M473" s="107" t="s">
        <v>62</v>
      </c>
      <c r="N473" s="108" t="s">
        <v>63</v>
      </c>
    </row>
    <row r="474" spans="1:18" ht="33" customHeight="1" x14ac:dyDescent="0.25">
      <c r="A474" s="86"/>
      <c r="B474" s="84"/>
      <c r="C474" s="125" t="s">
        <v>326</v>
      </c>
      <c r="D474" s="209">
        <v>1</v>
      </c>
      <c r="E474" s="209">
        <v>4.2300000000000004</v>
      </c>
      <c r="F474" s="184">
        <f>+IF(E474="","",D474*E474)</f>
        <v>4.2300000000000004</v>
      </c>
      <c r="G474" s="185">
        <f>+IF(F474="","",H456)</f>
        <v>4.8999999999999998E-3</v>
      </c>
      <c r="H474" s="186">
        <f>+IF(G474="","",F474*G474)</f>
        <v>2.0727000000000002E-2</v>
      </c>
      <c r="I474" s="95"/>
      <c r="J474" s="195">
        <f>+IF(H474="","",H474/H526)</f>
        <v>6.7291860548357096E-3</v>
      </c>
      <c r="K474" s="210">
        <v>851230012</v>
      </c>
      <c r="L474" s="210" t="s">
        <v>77</v>
      </c>
      <c r="M474" s="193">
        <v>0</v>
      </c>
      <c r="N474" s="194">
        <f>+IF(H474="","",J474*M474)</f>
        <v>0</v>
      </c>
      <c r="R474" s="75" t="e">
        <f t="shared" ref="R474:R486" si="130">+R386+1</f>
        <v>#REF!</v>
      </c>
    </row>
    <row r="475" spans="1:18" ht="15" customHeight="1" x14ac:dyDescent="0.25">
      <c r="A475" s="86"/>
      <c r="B475" s="84"/>
      <c r="C475" s="209" t="s">
        <v>344</v>
      </c>
      <c r="D475" s="209">
        <v>1</v>
      </c>
      <c r="E475" s="209">
        <v>4.75</v>
      </c>
      <c r="F475" s="184">
        <f>+IF(E475="","",D475*E475)</f>
        <v>4.75</v>
      </c>
      <c r="G475" s="185">
        <f>+IF(F475="","",H456)</f>
        <v>4.8999999999999998E-3</v>
      </c>
      <c r="H475" s="186">
        <f>+IF(G475="","",F475*G475)</f>
        <v>2.3275000000000001E-2</v>
      </c>
      <c r="J475" s="195">
        <f>+IF(H475="","",H475/H526)</f>
        <v>7.5564146005838335E-3</v>
      </c>
      <c r="K475" s="210">
        <v>851230012</v>
      </c>
      <c r="L475" s="210" t="s">
        <v>77</v>
      </c>
      <c r="M475" s="193">
        <v>0</v>
      </c>
      <c r="N475" s="194">
        <f>+IF(H475="","",J475*M475)</f>
        <v>0</v>
      </c>
      <c r="R475" s="75" t="e">
        <f t="shared" si="130"/>
        <v>#REF!</v>
      </c>
    </row>
    <row r="476" spans="1:18" ht="15" customHeight="1" x14ac:dyDescent="0.25">
      <c r="A476" s="86"/>
      <c r="B476" s="84"/>
      <c r="C476" s="209" t="s">
        <v>345</v>
      </c>
      <c r="D476" s="209">
        <v>16</v>
      </c>
      <c r="E476" s="209">
        <v>6.22</v>
      </c>
      <c r="F476" s="184">
        <f>+IF(E476="","",D476*E476)</f>
        <v>99.52</v>
      </c>
      <c r="G476" s="185">
        <f>+IF(F476="","",H456)</f>
        <v>4.8999999999999998E-3</v>
      </c>
      <c r="H476" s="186">
        <f>+IF(G476="","",F476*G476)</f>
        <v>0.48764799999999997</v>
      </c>
      <c r="J476" s="195">
        <f>+IF(H476="","",H476/H526)</f>
        <v>0.1583188170631796</v>
      </c>
      <c r="K476" s="210">
        <v>851230012</v>
      </c>
      <c r="L476" s="210" t="s">
        <v>77</v>
      </c>
      <c r="M476" s="193">
        <v>0</v>
      </c>
      <c r="N476" s="194">
        <f>+IF(H476="","",J476*M476)</f>
        <v>0</v>
      </c>
      <c r="R476" s="75" t="e">
        <f t="shared" si="130"/>
        <v>#REF!</v>
      </c>
    </row>
    <row r="477" spans="1:18" ht="15" customHeight="1" x14ac:dyDescent="0.25">
      <c r="A477" s="86"/>
      <c r="B477" s="84"/>
      <c r="C477" s="209"/>
      <c r="D477" s="209"/>
      <c r="E477" s="209"/>
      <c r="F477" s="184"/>
      <c r="G477" s="185"/>
      <c r="H477" s="186"/>
      <c r="J477" s="195"/>
      <c r="K477" s="210"/>
      <c r="L477" s="210"/>
      <c r="M477" s="193"/>
      <c r="N477" s="194"/>
      <c r="R477" s="75" t="e">
        <f t="shared" si="130"/>
        <v>#REF!</v>
      </c>
    </row>
    <row r="478" spans="1:18" ht="15" customHeight="1" x14ac:dyDescent="0.3">
      <c r="A478" s="86"/>
      <c r="B478" s="84"/>
      <c r="C478" s="125"/>
      <c r="D478" s="146"/>
      <c r="E478" s="149"/>
      <c r="F478" s="184"/>
      <c r="G478" s="185"/>
      <c r="H478" s="186"/>
      <c r="J478" s="195"/>
      <c r="K478" s="174"/>
      <c r="L478" s="170"/>
      <c r="M478" s="193"/>
      <c r="N478" s="194"/>
      <c r="R478" s="75" t="e">
        <f t="shared" si="130"/>
        <v>#REF!</v>
      </c>
    </row>
    <row r="479" spans="1:18" ht="15" customHeight="1" x14ac:dyDescent="0.3">
      <c r="A479" s="86"/>
      <c r="B479" s="84"/>
      <c r="C479" s="125"/>
      <c r="D479" s="146"/>
      <c r="E479" s="149"/>
      <c r="F479" s="184" t="str">
        <f t="shared" ref="F479:F486" si="131">+IF(E479="","",D479*E479)</f>
        <v/>
      </c>
      <c r="G479" s="185" t="str">
        <f>+IF(F479="","",H456)</f>
        <v/>
      </c>
      <c r="H479" s="186" t="str">
        <f t="shared" ref="H479:H486" si="132">+IF(G479="","",F479*G479)</f>
        <v/>
      </c>
      <c r="I479" s="96"/>
      <c r="J479" s="195" t="str">
        <f>+IF(H479="","",H479/H526)</f>
        <v/>
      </c>
      <c r="K479" s="174"/>
      <c r="L479" s="170"/>
      <c r="M479" s="193"/>
      <c r="N479" s="194" t="str">
        <f t="shared" ref="N479:N486" si="133">+IF(H479="","",J479*M479)</f>
        <v/>
      </c>
      <c r="R479" s="75" t="e">
        <f t="shared" si="130"/>
        <v>#REF!</v>
      </c>
    </row>
    <row r="480" spans="1:18" ht="15" customHeight="1" x14ac:dyDescent="0.3">
      <c r="A480" s="86"/>
      <c r="B480" s="84"/>
      <c r="C480" s="125"/>
      <c r="D480" s="146"/>
      <c r="E480" s="149"/>
      <c r="F480" s="184" t="str">
        <f t="shared" si="131"/>
        <v/>
      </c>
      <c r="G480" s="185" t="str">
        <f>+IF(F480="","",H456)</f>
        <v/>
      </c>
      <c r="H480" s="186" t="str">
        <f t="shared" si="132"/>
        <v/>
      </c>
      <c r="J480" s="195" t="str">
        <f>+IF(H480="","",H480/H526)</f>
        <v/>
      </c>
      <c r="K480" s="174"/>
      <c r="L480" s="170"/>
      <c r="M480" s="193" t="str">
        <f t="shared" ref="M480:M486" si="134">IF(L480="NP", 0, (IF(L480="EP", 1, (IF(L480="ND", 0.4, "")))))</f>
        <v/>
      </c>
      <c r="N480" s="194" t="str">
        <f t="shared" si="133"/>
        <v/>
      </c>
      <c r="R480" s="75" t="e">
        <f t="shared" si="130"/>
        <v>#REF!</v>
      </c>
    </row>
    <row r="481" spans="1:18" ht="15" customHeight="1" x14ac:dyDescent="0.3">
      <c r="A481" s="86"/>
      <c r="B481" s="84"/>
      <c r="C481" s="125"/>
      <c r="D481" s="146"/>
      <c r="E481" s="149"/>
      <c r="F481" s="184" t="str">
        <f t="shared" si="131"/>
        <v/>
      </c>
      <c r="G481" s="185" t="str">
        <f>+IF(F481="","",H456)</f>
        <v/>
      </c>
      <c r="H481" s="186" t="str">
        <f t="shared" si="132"/>
        <v/>
      </c>
      <c r="J481" s="195" t="str">
        <f>+IF(H481="","",H481/H526)</f>
        <v/>
      </c>
      <c r="K481" s="174"/>
      <c r="L481" s="170"/>
      <c r="M481" s="193" t="str">
        <f t="shared" si="134"/>
        <v/>
      </c>
      <c r="N481" s="194" t="str">
        <f t="shared" si="133"/>
        <v/>
      </c>
      <c r="R481" s="75" t="e">
        <f t="shared" si="130"/>
        <v>#REF!</v>
      </c>
    </row>
    <row r="482" spans="1:18" ht="15" customHeight="1" x14ac:dyDescent="0.3">
      <c r="A482" s="86"/>
      <c r="B482" s="84"/>
      <c r="C482" s="125"/>
      <c r="D482" s="146"/>
      <c r="E482" s="149"/>
      <c r="F482" s="184" t="str">
        <f t="shared" si="131"/>
        <v/>
      </c>
      <c r="G482" s="185" t="str">
        <f>+IF(F482="","",H456)</f>
        <v/>
      </c>
      <c r="H482" s="186" t="str">
        <f t="shared" si="132"/>
        <v/>
      </c>
      <c r="I482" s="96"/>
      <c r="J482" s="195" t="str">
        <f>+IF(H482="","",H482/H526)</f>
        <v/>
      </c>
      <c r="K482" s="174"/>
      <c r="L482" s="170"/>
      <c r="M482" s="193" t="str">
        <f t="shared" si="134"/>
        <v/>
      </c>
      <c r="N482" s="194" t="str">
        <f t="shared" si="133"/>
        <v/>
      </c>
      <c r="R482" s="75" t="e">
        <f t="shared" si="130"/>
        <v>#REF!</v>
      </c>
    </row>
    <row r="483" spans="1:18" ht="15" customHeight="1" x14ac:dyDescent="0.3">
      <c r="A483" s="86"/>
      <c r="B483" s="84"/>
      <c r="C483" s="125"/>
      <c r="D483" s="146"/>
      <c r="E483" s="149"/>
      <c r="F483" s="184" t="str">
        <f t="shared" si="131"/>
        <v/>
      </c>
      <c r="G483" s="185" t="str">
        <f>+IF(F483="","",H456)</f>
        <v/>
      </c>
      <c r="H483" s="186" t="str">
        <f t="shared" si="132"/>
        <v/>
      </c>
      <c r="J483" s="195" t="str">
        <f>+IF(H483="","",H483/H526)</f>
        <v/>
      </c>
      <c r="K483" s="174"/>
      <c r="L483" s="170"/>
      <c r="M483" s="193" t="str">
        <f t="shared" si="134"/>
        <v/>
      </c>
      <c r="N483" s="194" t="str">
        <f t="shared" si="133"/>
        <v/>
      </c>
      <c r="R483" s="75" t="e">
        <f t="shared" si="130"/>
        <v>#REF!</v>
      </c>
    </row>
    <row r="484" spans="1:18" ht="15" customHeight="1" x14ac:dyDescent="0.3">
      <c r="A484" s="86"/>
      <c r="B484" s="84"/>
      <c r="C484" s="125"/>
      <c r="D484" s="146"/>
      <c r="E484" s="149"/>
      <c r="F484" s="184" t="str">
        <f t="shared" si="131"/>
        <v/>
      </c>
      <c r="G484" s="185" t="str">
        <f>+IF(F484="","",H456)</f>
        <v/>
      </c>
      <c r="H484" s="186" t="str">
        <f t="shared" si="132"/>
        <v/>
      </c>
      <c r="I484" s="96"/>
      <c r="J484" s="195" t="str">
        <f>+IF(H484="","",H484/H526)</f>
        <v/>
      </c>
      <c r="K484" s="174"/>
      <c r="L484" s="170"/>
      <c r="M484" s="193" t="str">
        <f t="shared" si="134"/>
        <v/>
      </c>
      <c r="N484" s="194" t="str">
        <f t="shared" si="133"/>
        <v/>
      </c>
      <c r="R484" s="75" t="e">
        <f t="shared" si="130"/>
        <v>#REF!</v>
      </c>
    </row>
    <row r="485" spans="1:18" ht="15" customHeight="1" x14ac:dyDescent="0.3">
      <c r="A485" s="86"/>
      <c r="B485" s="84"/>
      <c r="C485" s="125"/>
      <c r="D485" s="146"/>
      <c r="E485" s="149"/>
      <c r="F485" s="184" t="str">
        <f t="shared" si="131"/>
        <v/>
      </c>
      <c r="G485" s="185" t="str">
        <f>+IF(F485="","",H456)</f>
        <v/>
      </c>
      <c r="H485" s="186" t="str">
        <f t="shared" si="132"/>
        <v/>
      </c>
      <c r="I485" s="96"/>
      <c r="J485" s="195" t="str">
        <f>+IF(H485="","",H485/H526)</f>
        <v/>
      </c>
      <c r="K485" s="174"/>
      <c r="L485" s="170"/>
      <c r="M485" s="193" t="str">
        <f t="shared" si="134"/>
        <v/>
      </c>
      <c r="N485" s="194" t="str">
        <f t="shared" si="133"/>
        <v/>
      </c>
      <c r="R485" s="75" t="e">
        <f t="shared" si="130"/>
        <v>#REF!</v>
      </c>
    </row>
    <row r="486" spans="1:18" ht="15" customHeight="1" thickBot="1" x14ac:dyDescent="0.35">
      <c r="A486" s="86"/>
      <c r="B486" s="84"/>
      <c r="C486" s="127"/>
      <c r="D486" s="147"/>
      <c r="E486" s="150"/>
      <c r="F486" s="187" t="str">
        <f t="shared" si="131"/>
        <v/>
      </c>
      <c r="G486" s="188" t="str">
        <f>+IF(F486="","",H455)</f>
        <v/>
      </c>
      <c r="H486" s="189" t="str">
        <f t="shared" si="132"/>
        <v/>
      </c>
      <c r="J486" s="195" t="str">
        <f>+IF(H486="","",H486/H526)</f>
        <v/>
      </c>
      <c r="K486" s="174"/>
      <c r="L486" s="170"/>
      <c r="M486" s="193" t="str">
        <f t="shared" si="134"/>
        <v/>
      </c>
      <c r="N486" s="194" t="str">
        <f t="shared" si="133"/>
        <v/>
      </c>
      <c r="R486" s="75" t="e">
        <f t="shared" si="130"/>
        <v>#REF!</v>
      </c>
    </row>
    <row r="487" spans="1:18" ht="15" customHeight="1" thickBot="1" x14ac:dyDescent="0.35">
      <c r="A487" s="86"/>
      <c r="B487" s="84"/>
      <c r="C487" s="160"/>
      <c r="D487" s="160"/>
      <c r="E487" s="160"/>
      <c r="F487" s="160"/>
      <c r="G487" s="161" t="s">
        <v>28</v>
      </c>
      <c r="H487" s="157">
        <f>SUM(H474:H486)</f>
        <v>0.53164999999999996</v>
      </c>
      <c r="J487" s="110">
        <f>SUM(J474:J486)</f>
        <v>0.17260441771859913</v>
      </c>
      <c r="K487" s="109"/>
      <c r="L487" s="109"/>
      <c r="M487" s="109"/>
      <c r="N487" s="110">
        <f>SUM(N474:N486)</f>
        <v>0</v>
      </c>
    </row>
    <row r="488" spans="1:18" s="73" customFormat="1" ht="15" customHeight="1" thickBot="1" x14ac:dyDescent="0.35">
      <c r="A488" s="86"/>
      <c r="B488" s="84"/>
      <c r="C488" s="73" t="s">
        <v>11</v>
      </c>
      <c r="H488" s="74"/>
      <c r="J488" s="112"/>
      <c r="K488" s="112"/>
      <c r="L488" s="112"/>
      <c r="M488" s="112"/>
      <c r="N488" s="112"/>
    </row>
    <row r="489" spans="1:18" ht="34.5" customHeight="1" thickBot="1" x14ac:dyDescent="0.35">
      <c r="A489" s="86"/>
      <c r="B489" s="84"/>
      <c r="C489" s="122" t="s">
        <v>48</v>
      </c>
      <c r="D489" s="129"/>
      <c r="E489" s="123" t="s">
        <v>3</v>
      </c>
      <c r="F489" s="123" t="s">
        <v>0</v>
      </c>
      <c r="G489" s="123" t="s">
        <v>16</v>
      </c>
      <c r="H489" s="124" t="s">
        <v>9</v>
      </c>
      <c r="J489" s="106" t="s">
        <v>59</v>
      </c>
      <c r="K489" s="107" t="s">
        <v>60</v>
      </c>
      <c r="L489" s="107" t="s">
        <v>61</v>
      </c>
      <c r="M489" s="107" t="s">
        <v>62</v>
      </c>
      <c r="N489" s="108" t="s">
        <v>63</v>
      </c>
    </row>
    <row r="490" spans="1:18" ht="15" customHeight="1" x14ac:dyDescent="0.3">
      <c r="A490" s="86"/>
      <c r="B490" s="84"/>
      <c r="C490" s="213"/>
      <c r="E490" s="214"/>
      <c r="F490" s="215"/>
      <c r="G490" s="215"/>
      <c r="H490" s="190"/>
      <c r="J490" s="195"/>
      <c r="K490" s="221"/>
      <c r="L490" s="210"/>
      <c r="M490" s="193"/>
      <c r="N490" s="194" t="str">
        <f t="shared" ref="N490:N515" si="135">+IF(H490="","",J490*M490)</f>
        <v/>
      </c>
      <c r="R490" s="75" t="e">
        <f t="shared" ref="R490:R515" si="136">+R402+1</f>
        <v>#REF!</v>
      </c>
    </row>
    <row r="491" spans="1:18" ht="15" customHeight="1" x14ac:dyDescent="0.3">
      <c r="A491" s="86"/>
      <c r="B491" s="84"/>
      <c r="C491" s="213"/>
      <c r="E491" s="214"/>
      <c r="F491" s="215"/>
      <c r="G491" s="215"/>
      <c r="H491" s="190"/>
      <c r="J491" s="195"/>
      <c r="K491" s="221"/>
      <c r="L491" s="210"/>
      <c r="M491" s="193"/>
      <c r="N491" s="194" t="str">
        <f t="shared" si="135"/>
        <v/>
      </c>
      <c r="R491" s="75" t="e">
        <f t="shared" si="136"/>
        <v>#REF!</v>
      </c>
    </row>
    <row r="492" spans="1:18" ht="15" customHeight="1" x14ac:dyDescent="0.3">
      <c r="A492" s="86"/>
      <c r="B492" s="84"/>
      <c r="C492" s="213"/>
      <c r="E492" s="214"/>
      <c r="F492" s="215"/>
      <c r="G492" s="215"/>
      <c r="H492" s="190"/>
      <c r="J492" s="195"/>
      <c r="K492" s="221"/>
      <c r="L492" s="210"/>
      <c r="M492" s="193"/>
      <c r="N492" s="194" t="str">
        <f t="shared" si="135"/>
        <v/>
      </c>
      <c r="R492" s="75" t="e">
        <f t="shared" si="136"/>
        <v>#REF!</v>
      </c>
    </row>
    <row r="493" spans="1:18" ht="15" customHeight="1" x14ac:dyDescent="0.3">
      <c r="A493" s="86"/>
      <c r="B493" s="84"/>
      <c r="C493" s="125"/>
      <c r="E493" s="214"/>
      <c r="F493" s="214"/>
      <c r="G493" s="214"/>
      <c r="H493" s="190"/>
      <c r="J493" s="195"/>
      <c r="K493" s="174"/>
      <c r="L493" s="170"/>
      <c r="M493" s="193"/>
      <c r="N493" s="194" t="str">
        <f t="shared" si="135"/>
        <v/>
      </c>
      <c r="R493" s="75" t="e">
        <f t="shared" si="136"/>
        <v>#REF!</v>
      </c>
    </row>
    <row r="494" spans="1:18" ht="15" customHeight="1" x14ac:dyDescent="0.3">
      <c r="A494" s="86"/>
      <c r="B494" s="84"/>
      <c r="C494" s="125"/>
      <c r="E494" s="151"/>
      <c r="F494" s="151"/>
      <c r="G494" s="151"/>
      <c r="H494" s="190" t="str">
        <f t="shared" ref="H494:H515" si="137">+IF(G494="","",F494*G494)</f>
        <v/>
      </c>
      <c r="J494" s="195" t="str">
        <f>+IF(H494="","",H494/H526)</f>
        <v/>
      </c>
      <c r="K494" s="174"/>
      <c r="L494" s="170"/>
      <c r="M494" s="193" t="str">
        <f t="shared" ref="M494:M515" si="138">IF(L494="NP", 0, (IF(L494="EP", 1, (IF(L494="ND", 0.4, "")))))</f>
        <v/>
      </c>
      <c r="N494" s="194" t="str">
        <f t="shared" si="135"/>
        <v/>
      </c>
      <c r="R494" s="75" t="e">
        <f t="shared" si="136"/>
        <v>#REF!</v>
      </c>
    </row>
    <row r="495" spans="1:18" ht="15" customHeight="1" x14ac:dyDescent="0.3">
      <c r="A495" s="86"/>
      <c r="B495" s="84"/>
      <c r="C495" s="125"/>
      <c r="E495" s="151"/>
      <c r="F495" s="151"/>
      <c r="G495" s="151"/>
      <c r="H495" s="190" t="str">
        <f t="shared" si="137"/>
        <v/>
      </c>
      <c r="J495" s="195" t="str">
        <f>+IF(H495="","",H495/H526)</f>
        <v/>
      </c>
      <c r="K495" s="174"/>
      <c r="L495" s="170"/>
      <c r="M495" s="193" t="str">
        <f t="shared" si="138"/>
        <v/>
      </c>
      <c r="N495" s="194" t="str">
        <f t="shared" si="135"/>
        <v/>
      </c>
      <c r="R495" s="75" t="e">
        <f t="shared" si="136"/>
        <v>#REF!</v>
      </c>
    </row>
    <row r="496" spans="1:18" ht="15" customHeight="1" x14ac:dyDescent="0.3">
      <c r="A496" s="86"/>
      <c r="B496" s="84"/>
      <c r="C496" s="125"/>
      <c r="E496" s="151"/>
      <c r="F496" s="151"/>
      <c r="G496" s="151"/>
      <c r="H496" s="190" t="str">
        <f t="shared" si="137"/>
        <v/>
      </c>
      <c r="J496" s="195" t="str">
        <f>+IF(H496="","",H496/H526)</f>
        <v/>
      </c>
      <c r="K496" s="174"/>
      <c r="L496" s="170"/>
      <c r="M496" s="193" t="str">
        <f t="shared" si="138"/>
        <v/>
      </c>
      <c r="N496" s="194" t="str">
        <f t="shared" si="135"/>
        <v/>
      </c>
      <c r="R496" s="75" t="e">
        <f t="shared" si="136"/>
        <v>#REF!</v>
      </c>
    </row>
    <row r="497" spans="1:18" ht="15" customHeight="1" x14ac:dyDescent="0.3">
      <c r="A497" s="86"/>
      <c r="B497" s="84"/>
      <c r="C497" s="125"/>
      <c r="E497" s="151"/>
      <c r="F497" s="151"/>
      <c r="G497" s="151"/>
      <c r="H497" s="190" t="str">
        <f t="shared" si="137"/>
        <v/>
      </c>
      <c r="J497" s="195" t="str">
        <f>+IF(H497="","",H497/H526)</f>
        <v/>
      </c>
      <c r="K497" s="174"/>
      <c r="L497" s="170"/>
      <c r="M497" s="193" t="str">
        <f t="shared" si="138"/>
        <v/>
      </c>
      <c r="N497" s="194" t="str">
        <f t="shared" si="135"/>
        <v/>
      </c>
      <c r="R497" s="75" t="e">
        <f t="shared" si="136"/>
        <v>#REF!</v>
      </c>
    </row>
    <row r="498" spans="1:18" ht="15" customHeight="1" x14ac:dyDescent="0.3">
      <c r="A498" s="86"/>
      <c r="B498" s="84"/>
      <c r="C498" s="125"/>
      <c r="E498" s="151"/>
      <c r="F498" s="151"/>
      <c r="G498" s="151"/>
      <c r="H498" s="190" t="str">
        <f t="shared" si="137"/>
        <v/>
      </c>
      <c r="J498" s="195" t="str">
        <f>+IF(H498="","",H498/H526)</f>
        <v/>
      </c>
      <c r="K498" s="174"/>
      <c r="L498" s="170"/>
      <c r="M498" s="193" t="str">
        <f t="shared" si="138"/>
        <v/>
      </c>
      <c r="N498" s="194" t="str">
        <f t="shared" si="135"/>
        <v/>
      </c>
      <c r="R498" s="75" t="e">
        <f t="shared" si="136"/>
        <v>#REF!</v>
      </c>
    </row>
    <row r="499" spans="1:18" ht="15" customHeight="1" x14ac:dyDescent="0.3">
      <c r="A499" s="86"/>
      <c r="B499" s="84"/>
      <c r="C499" s="125"/>
      <c r="E499" s="151"/>
      <c r="F499" s="151"/>
      <c r="G499" s="151"/>
      <c r="H499" s="190" t="str">
        <f t="shared" si="137"/>
        <v/>
      </c>
      <c r="J499" s="195" t="str">
        <f>+IF(H499="","",H499/H526)</f>
        <v/>
      </c>
      <c r="K499" s="174"/>
      <c r="L499" s="170"/>
      <c r="M499" s="193" t="str">
        <f t="shared" si="138"/>
        <v/>
      </c>
      <c r="N499" s="194" t="str">
        <f t="shared" si="135"/>
        <v/>
      </c>
      <c r="R499" s="75" t="e">
        <f t="shared" si="136"/>
        <v>#REF!</v>
      </c>
    </row>
    <row r="500" spans="1:18" ht="15" customHeight="1" x14ac:dyDescent="0.3">
      <c r="A500" s="86"/>
      <c r="B500" s="84"/>
      <c r="C500" s="125"/>
      <c r="E500" s="151"/>
      <c r="F500" s="151"/>
      <c r="G500" s="151"/>
      <c r="H500" s="190" t="str">
        <f t="shared" si="137"/>
        <v/>
      </c>
      <c r="J500" s="195" t="str">
        <f>+IF(H500="","",H500/H526)</f>
        <v/>
      </c>
      <c r="K500" s="174"/>
      <c r="L500" s="170"/>
      <c r="M500" s="193" t="str">
        <f t="shared" si="138"/>
        <v/>
      </c>
      <c r="N500" s="194" t="str">
        <f t="shared" si="135"/>
        <v/>
      </c>
      <c r="R500" s="75" t="e">
        <f t="shared" si="136"/>
        <v>#REF!</v>
      </c>
    </row>
    <row r="501" spans="1:18" ht="15" customHeight="1" x14ac:dyDescent="0.3">
      <c r="A501" s="86"/>
      <c r="B501" s="84"/>
      <c r="C501" s="125"/>
      <c r="E501" s="151"/>
      <c r="F501" s="151"/>
      <c r="G501" s="151"/>
      <c r="H501" s="190" t="str">
        <f t="shared" si="137"/>
        <v/>
      </c>
      <c r="J501" s="195" t="str">
        <f>+IF(H501="","",H501/H526)</f>
        <v/>
      </c>
      <c r="K501" s="174"/>
      <c r="L501" s="170"/>
      <c r="M501" s="193" t="str">
        <f t="shared" si="138"/>
        <v/>
      </c>
      <c r="N501" s="194" t="str">
        <f t="shared" si="135"/>
        <v/>
      </c>
      <c r="R501" s="75" t="e">
        <f t="shared" si="136"/>
        <v>#REF!</v>
      </c>
    </row>
    <row r="502" spans="1:18" ht="15" customHeight="1" x14ac:dyDescent="0.3">
      <c r="A502" s="86"/>
      <c r="B502" s="84"/>
      <c r="C502" s="125"/>
      <c r="E502" s="151"/>
      <c r="F502" s="151"/>
      <c r="G502" s="151"/>
      <c r="H502" s="190" t="str">
        <f t="shared" si="137"/>
        <v/>
      </c>
      <c r="J502" s="195" t="str">
        <f>+IF(H502="","",H502/H526)</f>
        <v/>
      </c>
      <c r="K502" s="174"/>
      <c r="L502" s="170"/>
      <c r="M502" s="193" t="str">
        <f t="shared" si="138"/>
        <v/>
      </c>
      <c r="N502" s="194" t="str">
        <f t="shared" si="135"/>
        <v/>
      </c>
      <c r="R502" s="75" t="e">
        <f t="shared" si="136"/>
        <v>#REF!</v>
      </c>
    </row>
    <row r="503" spans="1:18" ht="15" customHeight="1" x14ac:dyDescent="0.3">
      <c r="A503" s="86"/>
      <c r="B503" s="84"/>
      <c r="C503" s="125"/>
      <c r="E503" s="151"/>
      <c r="F503" s="151"/>
      <c r="G503" s="151"/>
      <c r="H503" s="190" t="str">
        <f t="shared" si="137"/>
        <v/>
      </c>
      <c r="J503" s="195" t="str">
        <f>+IF(H503="","",H503/H526)</f>
        <v/>
      </c>
      <c r="K503" s="174"/>
      <c r="L503" s="170"/>
      <c r="M503" s="193" t="str">
        <f t="shared" si="138"/>
        <v/>
      </c>
      <c r="N503" s="194" t="str">
        <f t="shared" si="135"/>
        <v/>
      </c>
      <c r="R503" s="75" t="e">
        <f t="shared" si="136"/>
        <v>#REF!</v>
      </c>
    </row>
    <row r="504" spans="1:18" ht="15" customHeight="1" x14ac:dyDescent="0.3">
      <c r="A504" s="86"/>
      <c r="B504" s="84"/>
      <c r="C504" s="125"/>
      <c r="E504" s="151"/>
      <c r="F504" s="151"/>
      <c r="G504" s="151"/>
      <c r="H504" s="190" t="str">
        <f t="shared" si="137"/>
        <v/>
      </c>
      <c r="J504" s="195" t="str">
        <f>+IF(H504="","",H504/H526)</f>
        <v/>
      </c>
      <c r="K504" s="174"/>
      <c r="L504" s="170"/>
      <c r="M504" s="193" t="str">
        <f t="shared" si="138"/>
        <v/>
      </c>
      <c r="N504" s="194" t="str">
        <f t="shared" si="135"/>
        <v/>
      </c>
      <c r="R504" s="75" t="e">
        <f t="shared" si="136"/>
        <v>#REF!</v>
      </c>
    </row>
    <row r="505" spans="1:18" ht="15" customHeight="1" x14ac:dyDescent="0.3">
      <c r="A505" s="86"/>
      <c r="B505" s="84"/>
      <c r="C505" s="125"/>
      <c r="E505" s="151"/>
      <c r="F505" s="151"/>
      <c r="G505" s="151"/>
      <c r="H505" s="190" t="str">
        <f t="shared" si="137"/>
        <v/>
      </c>
      <c r="J505" s="195" t="str">
        <f>+IF(H505="","",H505/H526)</f>
        <v/>
      </c>
      <c r="K505" s="174"/>
      <c r="L505" s="170"/>
      <c r="M505" s="193" t="str">
        <f t="shared" si="138"/>
        <v/>
      </c>
      <c r="N505" s="194" t="str">
        <f t="shared" si="135"/>
        <v/>
      </c>
      <c r="R505" s="75" t="e">
        <f t="shared" si="136"/>
        <v>#REF!</v>
      </c>
    </row>
    <row r="506" spans="1:18" ht="15" customHeight="1" x14ac:dyDescent="0.3">
      <c r="A506" s="86"/>
      <c r="B506" s="84"/>
      <c r="C506" s="125"/>
      <c r="E506" s="151"/>
      <c r="F506" s="151"/>
      <c r="G506" s="151"/>
      <c r="H506" s="190" t="str">
        <f t="shared" si="137"/>
        <v/>
      </c>
      <c r="J506" s="195" t="str">
        <f>+IF(H506="","",H506/H526)</f>
        <v/>
      </c>
      <c r="K506" s="174"/>
      <c r="L506" s="170"/>
      <c r="M506" s="193" t="str">
        <f t="shared" si="138"/>
        <v/>
      </c>
      <c r="N506" s="194" t="str">
        <f t="shared" si="135"/>
        <v/>
      </c>
      <c r="R506" s="75" t="e">
        <f t="shared" si="136"/>
        <v>#REF!</v>
      </c>
    </row>
    <row r="507" spans="1:18" ht="15" customHeight="1" x14ac:dyDescent="0.3">
      <c r="A507" s="86"/>
      <c r="B507" s="84"/>
      <c r="C507" s="125"/>
      <c r="E507" s="151"/>
      <c r="F507" s="151"/>
      <c r="G507" s="151"/>
      <c r="H507" s="190" t="str">
        <f t="shared" si="137"/>
        <v/>
      </c>
      <c r="J507" s="195" t="str">
        <f>+IF(H507="","",H507/H526)</f>
        <v/>
      </c>
      <c r="K507" s="174"/>
      <c r="L507" s="170"/>
      <c r="M507" s="193" t="str">
        <f t="shared" si="138"/>
        <v/>
      </c>
      <c r="N507" s="194" t="str">
        <f t="shared" si="135"/>
        <v/>
      </c>
      <c r="R507" s="75" t="e">
        <f t="shared" si="136"/>
        <v>#REF!</v>
      </c>
    </row>
    <row r="508" spans="1:18" ht="15" customHeight="1" x14ac:dyDescent="0.3">
      <c r="A508" s="86"/>
      <c r="B508" s="84"/>
      <c r="C508" s="125"/>
      <c r="E508" s="151"/>
      <c r="F508" s="151"/>
      <c r="G508" s="151"/>
      <c r="H508" s="190" t="str">
        <f t="shared" si="137"/>
        <v/>
      </c>
      <c r="J508" s="195" t="str">
        <f>+IF(H508="","",H508/H526)</f>
        <v/>
      </c>
      <c r="K508" s="174"/>
      <c r="L508" s="170"/>
      <c r="M508" s="193" t="str">
        <f t="shared" si="138"/>
        <v/>
      </c>
      <c r="N508" s="194" t="str">
        <f t="shared" si="135"/>
        <v/>
      </c>
      <c r="R508" s="75" t="e">
        <f t="shared" si="136"/>
        <v>#REF!</v>
      </c>
    </row>
    <row r="509" spans="1:18" ht="15" customHeight="1" x14ac:dyDescent="0.3">
      <c r="A509" s="86"/>
      <c r="B509" s="84"/>
      <c r="C509" s="125"/>
      <c r="E509" s="151"/>
      <c r="F509" s="151"/>
      <c r="G509" s="151"/>
      <c r="H509" s="190" t="str">
        <f t="shared" si="137"/>
        <v/>
      </c>
      <c r="J509" s="195" t="str">
        <f>+IF(H509="","",H509/H526)</f>
        <v/>
      </c>
      <c r="K509" s="174"/>
      <c r="L509" s="170"/>
      <c r="M509" s="193" t="str">
        <f t="shared" si="138"/>
        <v/>
      </c>
      <c r="N509" s="194" t="str">
        <f t="shared" si="135"/>
        <v/>
      </c>
      <c r="R509" s="75" t="e">
        <f t="shared" si="136"/>
        <v>#REF!</v>
      </c>
    </row>
    <row r="510" spans="1:18" ht="15" customHeight="1" x14ac:dyDescent="0.3">
      <c r="A510" s="86"/>
      <c r="B510" s="84"/>
      <c r="C510" s="125"/>
      <c r="E510" s="151"/>
      <c r="F510" s="151"/>
      <c r="G510" s="151"/>
      <c r="H510" s="190" t="str">
        <f t="shared" si="137"/>
        <v/>
      </c>
      <c r="J510" s="195" t="str">
        <f>+IF(H510="","",H510/H526)</f>
        <v/>
      </c>
      <c r="K510" s="174"/>
      <c r="L510" s="170"/>
      <c r="M510" s="193" t="str">
        <f t="shared" si="138"/>
        <v/>
      </c>
      <c r="N510" s="194" t="str">
        <f t="shared" si="135"/>
        <v/>
      </c>
      <c r="R510" s="75" t="e">
        <f t="shared" si="136"/>
        <v>#REF!</v>
      </c>
    </row>
    <row r="511" spans="1:18" ht="15" customHeight="1" x14ac:dyDescent="0.3">
      <c r="A511" s="86"/>
      <c r="B511" s="84"/>
      <c r="C511" s="125"/>
      <c r="E511" s="151"/>
      <c r="F511" s="151"/>
      <c r="G511" s="151"/>
      <c r="H511" s="190" t="str">
        <f t="shared" si="137"/>
        <v/>
      </c>
      <c r="J511" s="195" t="str">
        <f>+IF(H511="","",H511/H526)</f>
        <v/>
      </c>
      <c r="K511" s="174"/>
      <c r="L511" s="170"/>
      <c r="M511" s="193" t="str">
        <f t="shared" si="138"/>
        <v/>
      </c>
      <c r="N511" s="194" t="str">
        <f t="shared" si="135"/>
        <v/>
      </c>
      <c r="R511" s="75" t="e">
        <f t="shared" si="136"/>
        <v>#REF!</v>
      </c>
    </row>
    <row r="512" spans="1:18" ht="15" customHeight="1" x14ac:dyDescent="0.3">
      <c r="A512" s="86"/>
      <c r="B512" s="84"/>
      <c r="C512" s="125"/>
      <c r="E512" s="151"/>
      <c r="F512" s="151"/>
      <c r="G512" s="151"/>
      <c r="H512" s="190" t="str">
        <f t="shared" si="137"/>
        <v/>
      </c>
      <c r="J512" s="195" t="str">
        <f>+IF(H512="","",H512/H526)</f>
        <v/>
      </c>
      <c r="K512" s="174"/>
      <c r="L512" s="170"/>
      <c r="M512" s="193" t="str">
        <f t="shared" si="138"/>
        <v/>
      </c>
      <c r="N512" s="194" t="str">
        <f t="shared" si="135"/>
        <v/>
      </c>
      <c r="R512" s="75" t="e">
        <f t="shared" si="136"/>
        <v>#REF!</v>
      </c>
    </row>
    <row r="513" spans="1:18" ht="15" customHeight="1" x14ac:dyDescent="0.3">
      <c r="A513" s="86"/>
      <c r="B513" s="84"/>
      <c r="C513" s="125"/>
      <c r="E513" s="151"/>
      <c r="F513" s="151"/>
      <c r="G513" s="151"/>
      <c r="H513" s="190" t="str">
        <f t="shared" si="137"/>
        <v/>
      </c>
      <c r="J513" s="195" t="str">
        <f>+IF(H513="","",H513/H526)</f>
        <v/>
      </c>
      <c r="K513" s="174"/>
      <c r="L513" s="170"/>
      <c r="M513" s="193" t="str">
        <f t="shared" si="138"/>
        <v/>
      </c>
      <c r="N513" s="194" t="str">
        <f t="shared" si="135"/>
        <v/>
      </c>
      <c r="R513" s="75" t="e">
        <f t="shared" si="136"/>
        <v>#REF!</v>
      </c>
    </row>
    <row r="514" spans="1:18" ht="15" customHeight="1" x14ac:dyDescent="0.3">
      <c r="A514" s="86"/>
      <c r="B514" s="84"/>
      <c r="C514" s="125"/>
      <c r="E514" s="151"/>
      <c r="F514" s="151"/>
      <c r="G514" s="151"/>
      <c r="H514" s="190" t="str">
        <f t="shared" si="137"/>
        <v/>
      </c>
      <c r="J514" s="195" t="str">
        <f>+IF(H514="","",H514/H526)</f>
        <v/>
      </c>
      <c r="K514" s="174"/>
      <c r="L514" s="170"/>
      <c r="M514" s="193" t="str">
        <f t="shared" si="138"/>
        <v/>
      </c>
      <c r="N514" s="194" t="str">
        <f t="shared" si="135"/>
        <v/>
      </c>
      <c r="R514" s="75" t="e">
        <f t="shared" si="136"/>
        <v>#REF!</v>
      </c>
    </row>
    <row r="515" spans="1:18" ht="15" customHeight="1" thickBot="1" x14ac:dyDescent="0.35">
      <c r="A515" s="86"/>
      <c r="B515" s="84"/>
      <c r="C515" s="125"/>
      <c r="E515" s="152"/>
      <c r="F515" s="152"/>
      <c r="G515" s="152"/>
      <c r="H515" s="191" t="str">
        <f t="shared" si="137"/>
        <v/>
      </c>
      <c r="J515" s="195" t="str">
        <f>+IF(H515="","",H515/H526)</f>
        <v/>
      </c>
      <c r="K515" s="174"/>
      <c r="L515" s="170"/>
      <c r="M515" s="193" t="str">
        <f t="shared" si="138"/>
        <v/>
      </c>
      <c r="N515" s="194" t="str">
        <f t="shared" si="135"/>
        <v/>
      </c>
      <c r="R515" s="75" t="e">
        <f t="shared" si="136"/>
        <v>#REF!</v>
      </c>
    </row>
    <row r="516" spans="1:18" ht="15" customHeight="1" thickBot="1" x14ac:dyDescent="0.35">
      <c r="A516" s="86"/>
      <c r="B516" s="84"/>
      <c r="C516" s="160"/>
      <c r="D516" s="160"/>
      <c r="E516" s="160"/>
      <c r="F516" s="160"/>
      <c r="G516" s="161" t="s">
        <v>29</v>
      </c>
      <c r="H516" s="157">
        <f>SUM(H490:H515)</f>
        <v>0</v>
      </c>
      <c r="J516" s="110">
        <f>SUM(J490:J515)</f>
        <v>0</v>
      </c>
      <c r="K516" s="109"/>
      <c r="L516" s="109"/>
      <c r="M516" s="109"/>
      <c r="N516" s="110">
        <f>SUM(N490:N515)</f>
        <v>0</v>
      </c>
    </row>
    <row r="517" spans="1:18" s="73" customFormat="1" ht="15" customHeight="1" thickBot="1" x14ac:dyDescent="0.35">
      <c r="A517" s="86"/>
      <c r="B517" s="84"/>
      <c r="C517" s="73" t="s">
        <v>12</v>
      </c>
      <c r="H517" s="74"/>
      <c r="J517" s="111"/>
      <c r="K517" s="111"/>
      <c r="L517" s="111"/>
      <c r="M517" s="111"/>
      <c r="N517" s="111"/>
    </row>
    <row r="518" spans="1:18" ht="33" customHeight="1" thickBot="1" x14ac:dyDescent="0.35">
      <c r="A518" s="86"/>
      <c r="B518" s="84"/>
      <c r="C518" s="122" t="s">
        <v>48</v>
      </c>
      <c r="D518" s="129"/>
      <c r="E518" s="130" t="s">
        <v>3</v>
      </c>
      <c r="F518" s="130" t="s">
        <v>0</v>
      </c>
      <c r="G518" s="123" t="s">
        <v>6</v>
      </c>
      <c r="H518" s="124" t="s">
        <v>9</v>
      </c>
      <c r="J518" s="106" t="s">
        <v>59</v>
      </c>
      <c r="K518" s="107" t="s">
        <v>60</v>
      </c>
      <c r="L518" s="107" t="s">
        <v>61</v>
      </c>
      <c r="M518" s="107" t="s">
        <v>62</v>
      </c>
      <c r="N518" s="108" t="s">
        <v>63</v>
      </c>
    </row>
    <row r="519" spans="1:18" ht="15" customHeight="1" x14ac:dyDescent="0.3">
      <c r="A519" s="86"/>
      <c r="B519" s="84"/>
      <c r="C519" s="125"/>
      <c r="E519" s="149"/>
      <c r="F519" s="146"/>
      <c r="G519" s="154"/>
      <c r="H519" s="186" t="str">
        <f>+IF(G519="","",F519*G519)</f>
        <v/>
      </c>
      <c r="J519" s="195" t="str">
        <f>+IF(H519="","",H519/H526)</f>
        <v/>
      </c>
      <c r="K519" s="175"/>
      <c r="L519" s="175"/>
      <c r="M519" s="193" t="str">
        <f>IF(L519="NP", 0, (IF(L519="EP", 1, (IF(L519="ND", 0.4, "")))))</f>
        <v/>
      </c>
      <c r="N519" s="194" t="str">
        <f>+IF(H519="","",J519*M519)</f>
        <v/>
      </c>
      <c r="R519" s="75" t="e">
        <f t="shared" ref="R519:R523" si="139">+R431+1</f>
        <v>#REF!</v>
      </c>
    </row>
    <row r="520" spans="1:18" ht="15" customHeight="1" x14ac:dyDescent="0.3">
      <c r="A520" s="86"/>
      <c r="B520" s="84"/>
      <c r="C520" s="125"/>
      <c r="E520" s="149"/>
      <c r="F520" s="146"/>
      <c r="G520" s="154"/>
      <c r="H520" s="186" t="str">
        <f>+IF(G520="","",F520*G520)</f>
        <v/>
      </c>
      <c r="J520" s="195" t="str">
        <f>+IF(H520="","",H520/H524)</f>
        <v/>
      </c>
      <c r="K520" s="175"/>
      <c r="L520" s="175"/>
      <c r="M520" s="193" t="str">
        <f>IF(L520="NP", 0, (IF(L520="EP", 1, (IF(L520="ND", 0.4, "")))))</f>
        <v/>
      </c>
      <c r="N520" s="194" t="str">
        <f>+IF(H520="","",J520*M520)</f>
        <v/>
      </c>
      <c r="R520" s="75" t="e">
        <f t="shared" si="139"/>
        <v>#REF!</v>
      </c>
    </row>
    <row r="521" spans="1:18" ht="15" customHeight="1" x14ac:dyDescent="0.3">
      <c r="A521" s="86"/>
      <c r="B521" s="84"/>
      <c r="C521" s="125"/>
      <c r="E521" s="149"/>
      <c r="F521" s="146"/>
      <c r="G521" s="154"/>
      <c r="H521" s="186" t="str">
        <f>+IF(G521="","",F521*G521)</f>
        <v/>
      </c>
      <c r="J521" s="195" t="str">
        <f>+IF(H521="","",H521/H525)</f>
        <v/>
      </c>
      <c r="K521" s="175"/>
      <c r="L521" s="175"/>
      <c r="M521" s="193" t="str">
        <f>IF(L521="NP", 0, (IF(L521="EP", 1, (IF(L521="ND", 0.4, "")))))</f>
        <v/>
      </c>
      <c r="N521" s="194" t="str">
        <f>+IF(H521="","",J521*M521)</f>
        <v/>
      </c>
      <c r="R521" s="75" t="e">
        <f t="shared" si="139"/>
        <v>#REF!</v>
      </c>
    </row>
    <row r="522" spans="1:18" ht="15" customHeight="1" x14ac:dyDescent="0.3">
      <c r="A522" s="86"/>
      <c r="B522" s="84"/>
      <c r="C522" s="125"/>
      <c r="E522" s="149"/>
      <c r="F522" s="146"/>
      <c r="G522" s="154"/>
      <c r="H522" s="186" t="str">
        <f>+IF(G522="","",F522*G522)</f>
        <v/>
      </c>
      <c r="J522" s="195" t="str">
        <f>+IF(H522="","",H522/H526)</f>
        <v/>
      </c>
      <c r="K522" s="175"/>
      <c r="L522" s="175"/>
      <c r="M522" s="193" t="str">
        <f>IF(L522="NP", 0, (IF(L522="EP", 1, (IF(L522="ND", 0.4, "")))))</f>
        <v/>
      </c>
      <c r="N522" s="194" t="str">
        <f>+IF(H522="","",J522*M522)</f>
        <v/>
      </c>
      <c r="R522" s="75" t="e">
        <f t="shared" si="139"/>
        <v>#REF!</v>
      </c>
    </row>
    <row r="523" spans="1:18" ht="15" customHeight="1" thickBot="1" x14ac:dyDescent="0.35">
      <c r="A523" s="86"/>
      <c r="B523" s="84"/>
      <c r="C523" s="127"/>
      <c r="D523" s="128"/>
      <c r="E523" s="150"/>
      <c r="F523" s="147"/>
      <c r="G523" s="155"/>
      <c r="H523" s="192" t="str">
        <f>+IF(G523="","",F523*G523)</f>
        <v/>
      </c>
      <c r="J523" s="195" t="str">
        <f>+IF(H523="","",H523/H526)</f>
        <v/>
      </c>
      <c r="K523" s="176"/>
      <c r="L523" s="177"/>
      <c r="M523" s="193" t="str">
        <f>IF(L523="NP", 0, (IF(L523="EP", 1, (IF(L523="ND", 0.4, "")))))</f>
        <v/>
      </c>
      <c r="N523" s="194" t="str">
        <f>+IF(H523="","",J523*M523)</f>
        <v/>
      </c>
      <c r="R523" s="75" t="e">
        <f t="shared" si="139"/>
        <v>#REF!</v>
      </c>
    </row>
    <row r="524" spans="1:18" ht="15" customHeight="1" thickBot="1" x14ac:dyDescent="0.35">
      <c r="A524" s="86"/>
      <c r="B524" s="84"/>
      <c r="C524" s="160"/>
      <c r="D524" s="160"/>
      <c r="E524" s="160"/>
      <c r="F524" s="160"/>
      <c r="G524" s="161" t="s">
        <v>30</v>
      </c>
      <c r="H524" s="157">
        <f>SUM(H519:H523)</f>
        <v>0</v>
      </c>
      <c r="J524" s="110">
        <f>SUM(J519:J523)</f>
        <v>0</v>
      </c>
      <c r="K524" s="109"/>
      <c r="L524" s="109"/>
      <c r="M524" s="109"/>
      <c r="N524" s="110">
        <f>SUM(N519:N523)</f>
        <v>0</v>
      </c>
    </row>
    <row r="525" spans="1:18" ht="13.5" customHeight="1" thickBot="1" x14ac:dyDescent="0.35">
      <c r="A525" s="86"/>
      <c r="B525" s="84"/>
      <c r="H525" s="84"/>
      <c r="J525" s="103"/>
      <c r="K525" s="104"/>
      <c r="L525" s="104"/>
      <c r="M525" s="104"/>
      <c r="N525" s="105"/>
    </row>
    <row r="526" spans="1:18" ht="15" customHeight="1" x14ac:dyDescent="0.3">
      <c r="A526" s="86"/>
      <c r="B526" s="84"/>
      <c r="D526" s="132" t="s">
        <v>13</v>
      </c>
      <c r="E526" s="133"/>
      <c r="F526" s="133"/>
      <c r="G526" s="134"/>
      <c r="H526" s="158">
        <f>+H471+H487+H516+H524</f>
        <v>3.0801644999999995</v>
      </c>
      <c r="J526" s="113"/>
      <c r="K526" s="78"/>
      <c r="M526" s="78"/>
      <c r="N526" s="114"/>
    </row>
    <row r="527" spans="1:18" ht="15" customHeight="1" thickBot="1" x14ac:dyDescent="0.35">
      <c r="A527" s="86"/>
      <c r="B527" s="84"/>
      <c r="D527" s="135" t="s">
        <v>67</v>
      </c>
      <c r="E527" s="136"/>
      <c r="F527" s="136"/>
      <c r="G527" s="141">
        <f>+$Q$1</f>
        <v>0.15</v>
      </c>
      <c r="H527" s="159">
        <f>+H526*G527</f>
        <v>0.46202467499999988</v>
      </c>
      <c r="J527" s="115"/>
      <c r="K527" s="116"/>
      <c r="L527" s="116"/>
      <c r="M527" s="116"/>
      <c r="N527" s="117"/>
    </row>
    <row r="528" spans="1:18" ht="15" customHeight="1" x14ac:dyDescent="0.3">
      <c r="A528" s="86"/>
      <c r="B528" s="84"/>
      <c r="D528" s="135" t="s">
        <v>68</v>
      </c>
      <c r="E528" s="136"/>
      <c r="F528" s="136"/>
      <c r="G528" s="141">
        <f>+$Q$2</f>
        <v>0</v>
      </c>
      <c r="H528" s="159">
        <f>+(H526+H527)*G528</f>
        <v>0</v>
      </c>
      <c r="J528" s="120">
        <f>+J471+J487+J516+J524</f>
        <v>1</v>
      </c>
      <c r="K528" s="118"/>
      <c r="L528" s="118"/>
      <c r="M528" s="118"/>
      <c r="N528" s="120">
        <f>+N471+N487+N516+N524</f>
        <v>0</v>
      </c>
    </row>
    <row r="529" spans="1:18" ht="15" customHeight="1" thickBot="1" x14ac:dyDescent="0.35">
      <c r="A529" s="86"/>
      <c r="B529" s="84"/>
      <c r="C529" s="75" t="s">
        <v>64</v>
      </c>
      <c r="D529" s="135" t="s">
        <v>14</v>
      </c>
      <c r="E529" s="136"/>
      <c r="F529" s="136"/>
      <c r="G529" s="137"/>
      <c r="H529" s="159">
        <f>SUM(H526:H528)</f>
        <v>3.5421891749999994</v>
      </c>
      <c r="J529" s="121" t="s">
        <v>69</v>
      </c>
      <c r="K529" s="119"/>
      <c r="L529" s="119"/>
      <c r="M529" s="119"/>
      <c r="N529" s="121" t="s">
        <v>70</v>
      </c>
    </row>
    <row r="530" spans="1:18" ht="15" customHeight="1" thickBot="1" x14ac:dyDescent="0.35">
      <c r="A530" s="86"/>
      <c r="B530" s="84"/>
      <c r="C530" s="75" t="s">
        <v>64</v>
      </c>
      <c r="D530" s="138" t="s">
        <v>15</v>
      </c>
      <c r="E530" s="139"/>
      <c r="F530" s="139"/>
      <c r="G530" s="140"/>
      <c r="H530" s="131">
        <f>+ROUND(H529,2)</f>
        <v>3.54</v>
      </c>
      <c r="N530" s="165">
        <f>+ROUND(N528,4)</f>
        <v>0</v>
      </c>
    </row>
    <row r="531" spans="1:18" ht="13.5" customHeight="1" x14ac:dyDescent="0.3">
      <c r="A531" s="86"/>
      <c r="B531" s="84"/>
      <c r="G531" s="76"/>
    </row>
    <row r="532" spans="1:18" ht="13.5" customHeight="1" x14ac:dyDescent="0.3">
      <c r="A532" s="86"/>
      <c r="B532" s="84"/>
      <c r="G532" s="76"/>
    </row>
    <row r="533" spans="1:18" ht="15" customHeight="1" x14ac:dyDescent="0.3">
      <c r="A533" s="83"/>
      <c r="B533" s="84"/>
      <c r="G533" s="76"/>
      <c r="H533" s="84"/>
      <c r="J533" s="85"/>
      <c r="K533" s="85"/>
      <c r="L533" s="85"/>
      <c r="M533" s="85"/>
      <c r="N533" s="85"/>
    </row>
    <row r="534" spans="1:18" ht="14.1" customHeight="1" x14ac:dyDescent="0.3">
      <c r="A534" s="86"/>
      <c r="B534" s="84"/>
      <c r="C534" s="87"/>
      <c r="D534" s="87"/>
      <c r="E534" s="87"/>
      <c r="F534" s="87"/>
      <c r="G534" s="87"/>
      <c r="H534" s="87"/>
      <c r="K534" s="78"/>
      <c r="M534" s="78"/>
    </row>
    <row r="535" spans="1:18" ht="12" customHeight="1" x14ac:dyDescent="0.3">
      <c r="A535" s="86"/>
      <c r="B535" s="84"/>
      <c r="C535" s="73"/>
      <c r="D535" s="73"/>
      <c r="E535" s="73"/>
      <c r="F535" s="73"/>
      <c r="G535" s="73"/>
      <c r="H535" s="73"/>
      <c r="K535" s="78"/>
      <c r="M535" s="78"/>
    </row>
    <row r="536" spans="1:18" ht="12" customHeight="1" x14ac:dyDescent="0.3">
      <c r="A536" s="86"/>
      <c r="B536" s="84"/>
      <c r="G536" s="88"/>
      <c r="H536" s="84"/>
      <c r="K536" s="78"/>
      <c r="M536" s="78"/>
    </row>
    <row r="537" spans="1:18" ht="14.25" customHeight="1" x14ac:dyDescent="0.3">
      <c r="A537" s="86"/>
      <c r="B537" s="84"/>
      <c r="C537" s="89"/>
      <c r="D537" s="90"/>
      <c r="E537" s="90"/>
      <c r="F537" s="90"/>
      <c r="G537" s="90"/>
      <c r="H537" s="91"/>
      <c r="K537" s="78"/>
      <c r="M537" s="78"/>
    </row>
    <row r="538" spans="1:18" ht="14.25" customHeight="1" x14ac:dyDescent="0.3">
      <c r="A538" s="86"/>
      <c r="B538" s="84"/>
      <c r="C538" s="89"/>
      <c r="H538" s="84"/>
      <c r="K538" s="78"/>
      <c r="M538" s="78"/>
    </row>
    <row r="539" spans="1:18" ht="12" customHeight="1" thickBot="1" x14ac:dyDescent="0.35">
      <c r="A539" s="86"/>
      <c r="B539" s="84"/>
      <c r="C539" s="89"/>
      <c r="H539" s="84"/>
      <c r="K539" s="78"/>
      <c r="M539" s="78"/>
    </row>
    <row r="540" spans="1:18" ht="20.100000000000001" customHeight="1" thickBot="1" x14ac:dyDescent="0.35">
      <c r="A540" s="86"/>
      <c r="B540" s="84"/>
      <c r="C540" s="142" t="s">
        <v>55</v>
      </c>
      <c r="D540" s="143"/>
      <c r="E540" s="143"/>
      <c r="F540" s="143"/>
      <c r="G540" s="143"/>
      <c r="H540" s="144"/>
    </row>
    <row r="541" spans="1:18" ht="20.100000000000001" customHeight="1" x14ac:dyDescent="0.3">
      <c r="A541" s="86"/>
      <c r="B541" s="84"/>
      <c r="C541" s="92"/>
      <c r="H541" s="93" t="s">
        <v>56</v>
      </c>
      <c r="I541" s="84"/>
      <c r="J541" s="97" t="s">
        <v>26</v>
      </c>
      <c r="K541" s="98"/>
      <c r="L541" s="98"/>
      <c r="M541" s="98"/>
      <c r="N541" s="99"/>
    </row>
    <row r="542" spans="1:18" ht="16.5" customHeight="1" thickBot="1" x14ac:dyDescent="0.35">
      <c r="A542" s="169"/>
      <c r="B542" s="84"/>
      <c r="C542" s="73" t="s">
        <v>57</v>
      </c>
      <c r="D542" s="84">
        <v>7</v>
      </c>
      <c r="G542" s="74" t="s">
        <v>4</v>
      </c>
      <c r="H542" s="75" t="str">
        <f>+VLOOKUP(D542,PRESUP!$A$6:$N$183,3,FALSE)</f>
        <v>m3</v>
      </c>
      <c r="I542" s="84"/>
      <c r="J542" s="100"/>
      <c r="K542" s="101"/>
      <c r="L542" s="101"/>
      <c r="M542" s="101"/>
      <c r="N542" s="102"/>
    </row>
    <row r="543" spans="1:18" ht="32.25" customHeight="1" x14ac:dyDescent="0.3">
      <c r="A543" s="86"/>
      <c r="B543" s="84"/>
      <c r="C543" s="22" t="str">
        <f>+VLOOKUP(D542,PRESUP!$A$6:$N$183,14,FALSE)</f>
        <v>DETALLE: MATERIAL DE PRESTAMO IMPORTADO</v>
      </c>
      <c r="J543" s="103"/>
      <c r="K543" s="104"/>
      <c r="L543" s="104"/>
      <c r="M543" s="104"/>
      <c r="N543" s="105"/>
      <c r="O543" s="84" t="s">
        <v>71</v>
      </c>
      <c r="P543" s="84" t="s">
        <v>73</v>
      </c>
      <c r="Q543" s="84" t="s">
        <v>72</v>
      </c>
    </row>
    <row r="544" spans="1:18" s="73" customFormat="1" ht="15" customHeight="1" thickBot="1" x14ac:dyDescent="0.35">
      <c r="A544" s="86"/>
      <c r="B544" s="84"/>
      <c r="C544" s="73" t="s">
        <v>5</v>
      </c>
      <c r="D544" s="94"/>
      <c r="E544" s="94"/>
      <c r="F544" s="94"/>
      <c r="G544" s="196" t="s">
        <v>58</v>
      </c>
      <c r="H544" s="197">
        <v>1.6E-2</v>
      </c>
      <c r="J544" s="162"/>
      <c r="K544" s="163"/>
      <c r="L544" s="163"/>
      <c r="M544" s="163"/>
      <c r="N544" s="164"/>
      <c r="O544" s="166">
        <f>+H618</f>
        <v>5.07</v>
      </c>
      <c r="P544" s="168">
        <f>+H614</f>
        <v>4.4117360000000003</v>
      </c>
      <c r="Q544" s="167">
        <f>+N618</f>
        <v>0</v>
      </c>
      <c r="R544" s="73">
        <f t="shared" ref="R544" si="140">+D542</f>
        <v>7</v>
      </c>
    </row>
    <row r="545" spans="1:18" s="94" customFormat="1" ht="30" customHeight="1" thickBot="1" x14ac:dyDescent="0.35">
      <c r="A545" s="86"/>
      <c r="B545" s="84"/>
      <c r="C545" s="122" t="s">
        <v>48</v>
      </c>
      <c r="D545" s="123" t="s">
        <v>0</v>
      </c>
      <c r="E545" s="123" t="s">
        <v>6</v>
      </c>
      <c r="F545" s="123" t="s">
        <v>7</v>
      </c>
      <c r="G545" s="123" t="s">
        <v>8</v>
      </c>
      <c r="H545" s="124" t="s">
        <v>9</v>
      </c>
      <c r="J545" s="106" t="s">
        <v>59</v>
      </c>
      <c r="K545" s="107" t="s">
        <v>60</v>
      </c>
      <c r="L545" s="107" t="s">
        <v>61</v>
      </c>
      <c r="M545" s="107" t="s">
        <v>62</v>
      </c>
      <c r="N545" s="108" t="s">
        <v>63</v>
      </c>
    </row>
    <row r="546" spans="1:18" ht="15" customHeight="1" x14ac:dyDescent="0.3">
      <c r="A546" s="86"/>
      <c r="B546" s="84"/>
      <c r="C546" s="125" t="s">
        <v>78</v>
      </c>
      <c r="D546" s="145" t="s">
        <v>20</v>
      </c>
      <c r="E546" s="148"/>
      <c r="F546" s="148" t="s">
        <v>64</v>
      </c>
      <c r="G546" s="153" t="s">
        <v>20</v>
      </c>
      <c r="H546" s="126">
        <f>+H575*0.05</f>
        <v>2.3416000000000003E-2</v>
      </c>
      <c r="J546" s="171">
        <f>+IF(H546="","",H546/H614)</f>
        <v>5.3076612018488865E-3</v>
      </c>
      <c r="K546" s="172">
        <v>4292100117</v>
      </c>
      <c r="L546" s="170" t="s">
        <v>77</v>
      </c>
      <c r="M546" s="156">
        <v>0</v>
      </c>
      <c r="N546" s="173">
        <f t="shared" ref="N546:N551" si="141">+IF(H546="","",J546*M546)</f>
        <v>0</v>
      </c>
    </row>
    <row r="547" spans="1:18" ht="15" customHeight="1" x14ac:dyDescent="0.3">
      <c r="A547" s="86"/>
      <c r="B547" s="84"/>
      <c r="C547" s="125" t="s">
        <v>322</v>
      </c>
      <c r="D547" s="146">
        <v>1</v>
      </c>
      <c r="E547" s="149">
        <v>57.83</v>
      </c>
      <c r="F547" s="184">
        <f>+IF(E547="","",D547*E547)</f>
        <v>57.83</v>
      </c>
      <c r="G547" s="185">
        <f>+IF(F547="","",H544)</f>
        <v>1.6E-2</v>
      </c>
      <c r="H547" s="186">
        <f>+IF(G547="","",F547*G547)</f>
        <v>0.92527999999999999</v>
      </c>
      <c r="J547" s="195">
        <f>+IF(H547="","",H547/H614)</f>
        <v>0.20973149798628021</v>
      </c>
      <c r="K547" s="211">
        <v>548000014</v>
      </c>
      <c r="L547" s="170" t="s">
        <v>77</v>
      </c>
      <c r="M547" s="193">
        <f>IF(L547="NP", 0, (IF(L547="EP", 1, (IF(L547="ND", 0.4, "")))))</f>
        <v>0</v>
      </c>
      <c r="N547" s="194">
        <f t="shared" si="141"/>
        <v>0</v>
      </c>
      <c r="R547" s="75" t="e">
        <f t="shared" ref="R547:R558" si="142">+R459+1</f>
        <v>#REF!</v>
      </c>
    </row>
    <row r="548" spans="1:18" ht="15" customHeight="1" x14ac:dyDescent="0.3">
      <c r="A548" s="86"/>
      <c r="B548" s="84"/>
      <c r="C548" s="125" t="s">
        <v>338</v>
      </c>
      <c r="D548" s="146">
        <v>1</v>
      </c>
      <c r="E548" s="149">
        <v>64.17</v>
      </c>
      <c r="F548" s="184">
        <f>+IF(E548="","",D548*E548)</f>
        <v>64.17</v>
      </c>
      <c r="G548" s="185">
        <f>+IF(F548="","",H544)</f>
        <v>1.6E-2</v>
      </c>
      <c r="H548" s="186">
        <f>+IF(G548="","",F548*G548)</f>
        <v>1.0267200000000001</v>
      </c>
      <c r="J548" s="195">
        <f>+IF(H548="","",H548/H614)</f>
        <v>0.23272471426214081</v>
      </c>
      <c r="K548" s="172">
        <v>548000014</v>
      </c>
      <c r="L548" s="170" t="s">
        <v>77</v>
      </c>
      <c r="M548" s="193">
        <f t="shared" ref="M548:M551" si="143">IF(L548="NP", 0, (IF(L548="EP", 1, (IF(L548="ND", 0.4, "")))))</f>
        <v>0</v>
      </c>
      <c r="N548" s="194">
        <f t="shared" si="141"/>
        <v>0</v>
      </c>
      <c r="R548" s="75" t="e">
        <f t="shared" si="142"/>
        <v>#REF!</v>
      </c>
    </row>
    <row r="549" spans="1:18" ht="15" customHeight="1" x14ac:dyDescent="0.3">
      <c r="A549" s="86"/>
      <c r="B549" s="84"/>
      <c r="C549" s="125" t="s">
        <v>346</v>
      </c>
      <c r="D549" s="146">
        <v>1</v>
      </c>
      <c r="E549" s="149">
        <v>38</v>
      </c>
      <c r="F549" s="184">
        <f>+IF(E549="","",D549*E549)</f>
        <v>38</v>
      </c>
      <c r="G549" s="185">
        <f>+IF(F549="","",H544)</f>
        <v>1.6E-2</v>
      </c>
      <c r="H549" s="186">
        <f>+IF(G549="","",F549*G549)</f>
        <v>0.60799999999999998</v>
      </c>
      <c r="J549" s="195">
        <f>+IF(H549="","",H549/H614)</f>
        <v>0.13781423004459015</v>
      </c>
      <c r="K549" s="172">
        <v>548000014</v>
      </c>
      <c r="L549" s="170" t="s">
        <v>77</v>
      </c>
      <c r="M549" s="193">
        <f t="shared" si="143"/>
        <v>0</v>
      </c>
      <c r="N549" s="194">
        <f t="shared" si="141"/>
        <v>0</v>
      </c>
      <c r="R549" s="75" t="e">
        <f t="shared" si="142"/>
        <v>#REF!</v>
      </c>
    </row>
    <row r="550" spans="1:18" ht="15" customHeight="1" x14ac:dyDescent="0.3">
      <c r="A550" s="86"/>
      <c r="B550" s="84"/>
      <c r="C550" s="125" t="s">
        <v>347</v>
      </c>
      <c r="D550" s="146">
        <v>1</v>
      </c>
      <c r="E550" s="149">
        <v>30</v>
      </c>
      <c r="F550" s="184">
        <f>+IF(E550="","",D550*E550)</f>
        <v>30</v>
      </c>
      <c r="G550" s="185">
        <f>+IF(F550="","",H544)</f>
        <v>1.6E-2</v>
      </c>
      <c r="H550" s="186">
        <f>+IF(G550="","",F550*G550)</f>
        <v>0.48</v>
      </c>
      <c r="J550" s="195">
        <f>+IF(H550="","",H550/H614)</f>
        <v>0.10880070792993958</v>
      </c>
      <c r="K550" s="172">
        <v>548000014</v>
      </c>
      <c r="L550" s="170" t="s">
        <v>77</v>
      </c>
      <c r="M550" s="193">
        <f t="shared" si="143"/>
        <v>0</v>
      </c>
      <c r="N550" s="194">
        <f t="shared" si="141"/>
        <v>0</v>
      </c>
      <c r="R550" s="75" t="e">
        <f t="shared" si="142"/>
        <v>#REF!</v>
      </c>
    </row>
    <row r="551" spans="1:18" ht="15" customHeight="1" x14ac:dyDescent="0.3">
      <c r="A551" s="86"/>
      <c r="B551" s="84"/>
      <c r="C551" s="125" t="s">
        <v>343</v>
      </c>
      <c r="D551" s="146">
        <v>1</v>
      </c>
      <c r="E551" s="149">
        <v>55</v>
      </c>
      <c r="F551" s="184">
        <f>+IF(E551="","",D551*E551)</f>
        <v>55</v>
      </c>
      <c r="G551" s="185">
        <f>+IF(F551="","",H544)</f>
        <v>1.6E-2</v>
      </c>
      <c r="H551" s="186">
        <f>+IF(G551="","",F551*G551)</f>
        <v>0.88</v>
      </c>
      <c r="J551" s="195">
        <f>+IF(H551="","",H551/H614)</f>
        <v>0.19946796453822258</v>
      </c>
      <c r="K551" s="172">
        <v>548000014</v>
      </c>
      <c r="L551" s="170" t="s">
        <v>77</v>
      </c>
      <c r="M551" s="193">
        <f t="shared" si="143"/>
        <v>0</v>
      </c>
      <c r="N551" s="194">
        <f t="shared" si="141"/>
        <v>0</v>
      </c>
      <c r="R551" s="75" t="e">
        <f t="shared" si="142"/>
        <v>#REF!</v>
      </c>
    </row>
    <row r="552" spans="1:18" ht="15" customHeight="1" x14ac:dyDescent="0.3">
      <c r="A552" s="86"/>
      <c r="B552" s="84"/>
      <c r="C552" s="125"/>
      <c r="D552" s="146"/>
      <c r="E552" s="149"/>
      <c r="F552" s="184" t="str">
        <f t="shared" ref="F552:F558" si="144">+IF(E552="","",D552*E552)</f>
        <v/>
      </c>
      <c r="G552" s="185" t="str">
        <f>+IF(F552="","",H544)</f>
        <v/>
      </c>
      <c r="H552" s="186" t="str">
        <f t="shared" ref="H552:H558" si="145">+IF(G552="","",F552*G552)</f>
        <v/>
      </c>
      <c r="J552" s="195" t="str">
        <f>+IF(H552="","",H552/H614)</f>
        <v/>
      </c>
      <c r="K552" s="172"/>
      <c r="L552" s="170"/>
      <c r="M552" s="193" t="str">
        <f t="shared" ref="M552:M558" si="146">IF(L552="NP", 0, (IF(L552="EP", 1, (IF(L552="ND", 0.4, "")))))</f>
        <v/>
      </c>
      <c r="N552" s="194" t="str">
        <f t="shared" ref="N552:N558" si="147">+IF(H552="","",J552*M552)</f>
        <v/>
      </c>
      <c r="R552" s="75" t="e">
        <f t="shared" si="142"/>
        <v>#REF!</v>
      </c>
    </row>
    <row r="553" spans="1:18" ht="15" customHeight="1" x14ac:dyDescent="0.3">
      <c r="A553" s="86"/>
      <c r="B553" s="84"/>
      <c r="C553" s="125"/>
      <c r="D553" s="146"/>
      <c r="E553" s="149"/>
      <c r="F553" s="184" t="str">
        <f t="shared" si="144"/>
        <v/>
      </c>
      <c r="G553" s="185" t="str">
        <f>+IF(F553="","",H544)</f>
        <v/>
      </c>
      <c r="H553" s="186" t="str">
        <f t="shared" si="145"/>
        <v/>
      </c>
      <c r="J553" s="195" t="str">
        <f>+IF(H553="","",H553/H614)</f>
        <v/>
      </c>
      <c r="K553" s="172"/>
      <c r="L553" s="170"/>
      <c r="M553" s="193" t="str">
        <f t="shared" si="146"/>
        <v/>
      </c>
      <c r="N553" s="194" t="str">
        <f t="shared" si="147"/>
        <v/>
      </c>
      <c r="R553" s="75" t="e">
        <f t="shared" si="142"/>
        <v>#REF!</v>
      </c>
    </row>
    <row r="554" spans="1:18" ht="15" customHeight="1" x14ac:dyDescent="0.3">
      <c r="A554" s="86"/>
      <c r="B554" s="84"/>
      <c r="C554" s="125"/>
      <c r="D554" s="146"/>
      <c r="E554" s="149"/>
      <c r="F554" s="184" t="str">
        <f t="shared" si="144"/>
        <v/>
      </c>
      <c r="G554" s="185" t="str">
        <f>+IF(F554="","",H544)</f>
        <v/>
      </c>
      <c r="H554" s="186" t="str">
        <f t="shared" si="145"/>
        <v/>
      </c>
      <c r="J554" s="195" t="str">
        <f>+IF(H554="","",H554/H614)</f>
        <v/>
      </c>
      <c r="K554" s="172"/>
      <c r="L554" s="170"/>
      <c r="M554" s="193" t="str">
        <f t="shared" si="146"/>
        <v/>
      </c>
      <c r="N554" s="194" t="str">
        <f t="shared" si="147"/>
        <v/>
      </c>
      <c r="R554" s="75" t="e">
        <f t="shared" si="142"/>
        <v>#REF!</v>
      </c>
    </row>
    <row r="555" spans="1:18" ht="15" customHeight="1" x14ac:dyDescent="0.3">
      <c r="A555" s="86"/>
      <c r="B555" s="84"/>
      <c r="C555" s="125"/>
      <c r="D555" s="146"/>
      <c r="E555" s="149"/>
      <c r="F555" s="184" t="str">
        <f t="shared" si="144"/>
        <v/>
      </c>
      <c r="G555" s="185" t="str">
        <f>+IF(F555="","",H544)</f>
        <v/>
      </c>
      <c r="H555" s="186" t="str">
        <f t="shared" si="145"/>
        <v/>
      </c>
      <c r="J555" s="195" t="str">
        <f>+IF(H555="","",H555/H614)</f>
        <v/>
      </c>
      <c r="K555" s="172"/>
      <c r="L555" s="170"/>
      <c r="M555" s="193" t="str">
        <f t="shared" si="146"/>
        <v/>
      </c>
      <c r="N555" s="194" t="str">
        <f t="shared" si="147"/>
        <v/>
      </c>
      <c r="R555" s="75" t="e">
        <f t="shared" si="142"/>
        <v>#REF!</v>
      </c>
    </row>
    <row r="556" spans="1:18" ht="15" customHeight="1" x14ac:dyDescent="0.3">
      <c r="A556" s="86"/>
      <c r="B556" s="84"/>
      <c r="C556" s="125"/>
      <c r="D556" s="146"/>
      <c r="E556" s="149"/>
      <c r="F556" s="184" t="str">
        <f t="shared" si="144"/>
        <v/>
      </c>
      <c r="G556" s="185" t="str">
        <f>+IF(F556="","",H544)</f>
        <v/>
      </c>
      <c r="H556" s="186" t="str">
        <f t="shared" si="145"/>
        <v/>
      </c>
      <c r="J556" s="195" t="str">
        <f>+IF(H556="","",H556/H614)</f>
        <v/>
      </c>
      <c r="K556" s="172"/>
      <c r="L556" s="170"/>
      <c r="M556" s="193" t="str">
        <f t="shared" si="146"/>
        <v/>
      </c>
      <c r="N556" s="194" t="str">
        <f t="shared" si="147"/>
        <v/>
      </c>
      <c r="R556" s="75" t="e">
        <f t="shared" si="142"/>
        <v>#REF!</v>
      </c>
    </row>
    <row r="557" spans="1:18" ht="15" customHeight="1" x14ac:dyDescent="0.3">
      <c r="A557" s="86"/>
      <c r="B557" s="84"/>
      <c r="C557" s="125"/>
      <c r="D557" s="146"/>
      <c r="E557" s="149"/>
      <c r="F557" s="184" t="str">
        <f t="shared" si="144"/>
        <v/>
      </c>
      <c r="G557" s="185" t="str">
        <f>+IF(F557="","",H544)</f>
        <v/>
      </c>
      <c r="H557" s="186" t="str">
        <f t="shared" si="145"/>
        <v/>
      </c>
      <c r="J557" s="195" t="str">
        <f>+IF(H557="","",H557/H614)</f>
        <v/>
      </c>
      <c r="K557" s="172"/>
      <c r="L557" s="170"/>
      <c r="M557" s="193" t="str">
        <f t="shared" si="146"/>
        <v/>
      </c>
      <c r="N557" s="194" t="str">
        <f t="shared" si="147"/>
        <v/>
      </c>
      <c r="R557" s="75" t="e">
        <f t="shared" si="142"/>
        <v>#REF!</v>
      </c>
    </row>
    <row r="558" spans="1:18" ht="15" customHeight="1" thickBot="1" x14ac:dyDescent="0.35">
      <c r="A558" s="86"/>
      <c r="B558" s="84"/>
      <c r="C558" s="127"/>
      <c r="D558" s="147"/>
      <c r="E558" s="150"/>
      <c r="F558" s="187" t="str">
        <f t="shared" si="144"/>
        <v/>
      </c>
      <c r="G558" s="188" t="str">
        <f>+IF(F558="","",H543)</f>
        <v/>
      </c>
      <c r="H558" s="189" t="str">
        <f t="shared" si="145"/>
        <v/>
      </c>
      <c r="J558" s="195" t="str">
        <f>+IF(H558="","",H558/H614)</f>
        <v/>
      </c>
      <c r="K558" s="172"/>
      <c r="L558" s="170"/>
      <c r="M558" s="193" t="str">
        <f t="shared" si="146"/>
        <v/>
      </c>
      <c r="N558" s="194" t="str">
        <f t="shared" si="147"/>
        <v/>
      </c>
      <c r="R558" s="75" t="e">
        <f t="shared" si="142"/>
        <v>#REF!</v>
      </c>
    </row>
    <row r="559" spans="1:18" ht="15" customHeight="1" thickBot="1" x14ac:dyDescent="0.35">
      <c r="A559" s="86"/>
      <c r="B559" s="84"/>
      <c r="C559" s="160"/>
      <c r="D559" s="160"/>
      <c r="E559" s="160"/>
      <c r="F559" s="160"/>
      <c r="G559" s="161" t="s">
        <v>27</v>
      </c>
      <c r="H559" s="157">
        <f>SUM(H546:H558)</f>
        <v>3.943416</v>
      </c>
      <c r="J559" s="110">
        <f>SUM(J546:J558)</f>
        <v>0.8938467759630222</v>
      </c>
      <c r="K559" s="109"/>
      <c r="L559" s="109"/>
      <c r="M559" s="109"/>
      <c r="N559" s="110">
        <f>SUM(N546:N558)</f>
        <v>0</v>
      </c>
    </row>
    <row r="560" spans="1:18" s="73" customFormat="1" ht="15" customHeight="1" thickBot="1" x14ac:dyDescent="0.35">
      <c r="A560" s="86"/>
      <c r="B560" s="84"/>
      <c r="C560" s="73" t="s">
        <v>10</v>
      </c>
      <c r="H560" s="74"/>
      <c r="J560" s="112"/>
      <c r="K560" s="112"/>
      <c r="L560" s="112"/>
      <c r="M560" s="112"/>
      <c r="N560" s="112"/>
    </row>
    <row r="561" spans="1:18" ht="31.5" customHeight="1" thickBot="1" x14ac:dyDescent="0.35">
      <c r="A561" s="86"/>
      <c r="B561" s="84"/>
      <c r="C561" s="122" t="s">
        <v>48</v>
      </c>
      <c r="D561" s="123" t="s">
        <v>0</v>
      </c>
      <c r="E561" s="123" t="s">
        <v>65</v>
      </c>
      <c r="F561" s="123" t="s">
        <v>66</v>
      </c>
      <c r="G561" s="123" t="s">
        <v>8</v>
      </c>
      <c r="H561" s="124" t="s">
        <v>9</v>
      </c>
      <c r="J561" s="106" t="s">
        <v>59</v>
      </c>
      <c r="K561" s="107" t="s">
        <v>60</v>
      </c>
      <c r="L561" s="107" t="s">
        <v>61</v>
      </c>
      <c r="M561" s="107" t="s">
        <v>62</v>
      </c>
      <c r="N561" s="108" t="s">
        <v>63</v>
      </c>
    </row>
    <row r="562" spans="1:18" ht="15" customHeight="1" x14ac:dyDescent="0.3">
      <c r="A562" s="86"/>
      <c r="B562" s="84"/>
      <c r="C562" s="125" t="s">
        <v>324</v>
      </c>
      <c r="D562" s="146">
        <v>1</v>
      </c>
      <c r="E562" s="149">
        <v>4.75</v>
      </c>
      <c r="F562" s="184">
        <f t="shared" ref="F562:F567" si="148">+IF(E562="","",D562*E562)</f>
        <v>4.75</v>
      </c>
      <c r="G562" s="185">
        <f>+IF(F562="","",H544)</f>
        <v>1.6E-2</v>
      </c>
      <c r="H562" s="186">
        <f t="shared" ref="H562:H567" si="149">+IF(G562="","",F562*G562)</f>
        <v>7.5999999999999998E-2</v>
      </c>
      <c r="I562" s="95"/>
      <c r="J562" s="195">
        <f>+IF(H562="","",H562/H614)</f>
        <v>1.7226778755573768E-2</v>
      </c>
      <c r="K562" s="174">
        <v>851230012</v>
      </c>
      <c r="L562" s="170" t="s">
        <v>77</v>
      </c>
      <c r="M562" s="193">
        <v>0</v>
      </c>
      <c r="N562" s="194">
        <f t="shared" ref="N562:N574" si="150">+IF(H562="","",J562*M562)</f>
        <v>0</v>
      </c>
      <c r="R562" s="75" t="e">
        <f t="shared" ref="R562:R574" si="151">+R474+1</f>
        <v>#REF!</v>
      </c>
    </row>
    <row r="563" spans="1:18" ht="15" customHeight="1" x14ac:dyDescent="0.25">
      <c r="A563" s="86"/>
      <c r="B563" s="84"/>
      <c r="C563" s="125" t="s">
        <v>325</v>
      </c>
      <c r="D563" s="146">
        <v>1</v>
      </c>
      <c r="E563" s="209">
        <v>4.28</v>
      </c>
      <c r="F563" s="184">
        <f t="shared" si="148"/>
        <v>4.28</v>
      </c>
      <c r="G563" s="185">
        <f>+IF(F563="","",H544)</f>
        <v>1.6E-2</v>
      </c>
      <c r="H563" s="186">
        <f t="shared" si="149"/>
        <v>6.8479999999999999E-2</v>
      </c>
      <c r="J563" s="195">
        <f>+IF(H563="","",H563/H614)</f>
        <v>1.5522234331338048E-2</v>
      </c>
      <c r="K563" s="174">
        <v>851230012</v>
      </c>
      <c r="L563" s="170" t="s">
        <v>77</v>
      </c>
      <c r="M563" s="193">
        <v>0</v>
      </c>
      <c r="N563" s="194">
        <f t="shared" si="150"/>
        <v>0</v>
      </c>
      <c r="R563" s="75" t="e">
        <f t="shared" si="151"/>
        <v>#REF!</v>
      </c>
    </row>
    <row r="564" spans="1:18" ht="15" customHeight="1" x14ac:dyDescent="0.3">
      <c r="A564" s="86"/>
      <c r="B564" s="84"/>
      <c r="C564" s="125" t="s">
        <v>340</v>
      </c>
      <c r="D564" s="146">
        <v>1</v>
      </c>
      <c r="E564" s="149">
        <v>4.75</v>
      </c>
      <c r="F564" s="184">
        <f t="shared" si="148"/>
        <v>4.75</v>
      </c>
      <c r="G564" s="185">
        <f>+IF(F564="","",H544)</f>
        <v>1.6E-2</v>
      </c>
      <c r="H564" s="186">
        <f t="shared" si="149"/>
        <v>7.5999999999999998E-2</v>
      </c>
      <c r="J564" s="195">
        <f>+IF(H564="","",H564/H614)</f>
        <v>1.7226778755573768E-2</v>
      </c>
      <c r="K564" s="174">
        <v>851230012</v>
      </c>
      <c r="L564" s="170" t="s">
        <v>77</v>
      </c>
      <c r="M564" s="193">
        <v>0</v>
      </c>
      <c r="N564" s="194">
        <f t="shared" si="150"/>
        <v>0</v>
      </c>
      <c r="R564" s="75" t="e">
        <f t="shared" si="151"/>
        <v>#REF!</v>
      </c>
    </row>
    <row r="565" spans="1:18" ht="15" customHeight="1" x14ac:dyDescent="0.3">
      <c r="A565" s="86"/>
      <c r="B565" s="84"/>
      <c r="C565" s="125" t="s">
        <v>341</v>
      </c>
      <c r="D565" s="146">
        <v>1</v>
      </c>
      <c r="E565" s="149">
        <v>4.5199999999999996</v>
      </c>
      <c r="F565" s="184">
        <f t="shared" si="148"/>
        <v>4.5199999999999996</v>
      </c>
      <c r="G565" s="185">
        <f>+IF(F565="","",H544)</f>
        <v>1.6E-2</v>
      </c>
      <c r="H565" s="186">
        <f t="shared" si="149"/>
        <v>7.2319999999999995E-2</v>
      </c>
      <c r="J565" s="195">
        <f>+IF(H565="","",H565/H614)</f>
        <v>1.6392639994777563E-2</v>
      </c>
      <c r="K565" s="174">
        <v>851230012</v>
      </c>
      <c r="L565" s="170" t="s">
        <v>77</v>
      </c>
      <c r="M565" s="193">
        <v>0</v>
      </c>
      <c r="N565" s="194">
        <f t="shared" si="150"/>
        <v>0</v>
      </c>
      <c r="R565" s="75" t="e">
        <f t="shared" si="151"/>
        <v>#REF!</v>
      </c>
    </row>
    <row r="566" spans="1:18" ht="15" customHeight="1" x14ac:dyDescent="0.3">
      <c r="A566" s="86"/>
      <c r="B566" s="84"/>
      <c r="C566" s="125" t="s">
        <v>336</v>
      </c>
      <c r="D566" s="146">
        <v>1</v>
      </c>
      <c r="E566" s="149">
        <v>6.22</v>
      </c>
      <c r="F566" s="184">
        <f t="shared" si="148"/>
        <v>6.22</v>
      </c>
      <c r="G566" s="185">
        <f>+IF(F566="","",H544)</f>
        <v>1.6E-2</v>
      </c>
      <c r="H566" s="186">
        <f t="shared" si="149"/>
        <v>9.9519999999999997E-2</v>
      </c>
      <c r="J566" s="195">
        <f>+IF(H566="","",H566/H614)</f>
        <v>2.2558013444140809E-2</v>
      </c>
      <c r="K566" s="174">
        <v>851230012</v>
      </c>
      <c r="L566" s="170" t="s">
        <v>77</v>
      </c>
      <c r="M566" s="193">
        <v>0</v>
      </c>
      <c r="N566" s="194">
        <f t="shared" si="150"/>
        <v>0</v>
      </c>
      <c r="R566" s="75" t="e">
        <f t="shared" si="151"/>
        <v>#REF!</v>
      </c>
    </row>
    <row r="567" spans="1:18" ht="15" customHeight="1" x14ac:dyDescent="0.3">
      <c r="A567" s="86"/>
      <c r="B567" s="84"/>
      <c r="C567" s="125" t="s">
        <v>344</v>
      </c>
      <c r="D567" s="146">
        <v>1</v>
      </c>
      <c r="E567" s="149">
        <v>4.75</v>
      </c>
      <c r="F567" s="184">
        <f t="shared" si="148"/>
        <v>4.75</v>
      </c>
      <c r="G567" s="185">
        <f>+IF(F567="","",H544)</f>
        <v>1.6E-2</v>
      </c>
      <c r="H567" s="186">
        <f t="shared" si="149"/>
        <v>7.5999999999999998E-2</v>
      </c>
      <c r="J567" s="195">
        <f>+IF(H567="","",H567/H614)</f>
        <v>1.7226778755573768E-2</v>
      </c>
      <c r="K567" s="174">
        <v>851230012</v>
      </c>
      <c r="L567" s="170" t="s">
        <v>77</v>
      </c>
      <c r="M567" s="193">
        <v>0</v>
      </c>
      <c r="N567" s="194">
        <f t="shared" si="150"/>
        <v>0</v>
      </c>
      <c r="R567" s="75" t="e">
        <f t="shared" si="151"/>
        <v>#REF!</v>
      </c>
    </row>
    <row r="568" spans="1:18" ht="15" customHeight="1" x14ac:dyDescent="0.3">
      <c r="A568" s="86"/>
      <c r="B568" s="84"/>
      <c r="C568" s="125"/>
      <c r="D568" s="146"/>
      <c r="E568" s="149"/>
      <c r="F568" s="184"/>
      <c r="G568" s="185"/>
      <c r="H568" s="186"/>
      <c r="J568" s="195"/>
      <c r="K568" s="174"/>
      <c r="L568" s="170"/>
      <c r="M568" s="193"/>
      <c r="N568" s="194" t="str">
        <f t="shared" si="150"/>
        <v/>
      </c>
      <c r="R568" s="75" t="e">
        <f t="shared" si="151"/>
        <v>#REF!</v>
      </c>
    </row>
    <row r="569" spans="1:18" ht="15" customHeight="1" x14ac:dyDescent="0.3">
      <c r="A569" s="86"/>
      <c r="B569" s="84"/>
      <c r="C569" s="125"/>
      <c r="D569" s="146"/>
      <c r="E569" s="149"/>
      <c r="F569" s="184"/>
      <c r="G569" s="185"/>
      <c r="H569" s="186"/>
      <c r="J569" s="195"/>
      <c r="K569" s="174"/>
      <c r="L569" s="170"/>
      <c r="M569" s="193"/>
      <c r="N569" s="194" t="str">
        <f t="shared" si="150"/>
        <v/>
      </c>
      <c r="R569" s="75" t="e">
        <f t="shared" si="151"/>
        <v>#REF!</v>
      </c>
    </row>
    <row r="570" spans="1:18" ht="15" customHeight="1" x14ac:dyDescent="0.3">
      <c r="A570" s="86"/>
      <c r="B570" s="84"/>
      <c r="C570" s="125"/>
      <c r="D570" s="146"/>
      <c r="E570" s="149"/>
      <c r="F570" s="184" t="str">
        <f>+IF(E570="","",D570*E570)</f>
        <v/>
      </c>
      <c r="G570" s="185" t="str">
        <f>+IF(F570="","",H544)</f>
        <v/>
      </c>
      <c r="H570" s="186" t="str">
        <f>+IF(G570="","",F570*G570)</f>
        <v/>
      </c>
      <c r="I570" s="96"/>
      <c r="J570" s="195" t="str">
        <f>+IF(H570="","",H570/H614)</f>
        <v/>
      </c>
      <c r="K570" s="174"/>
      <c r="L570" s="170"/>
      <c r="M570" s="193" t="str">
        <f>IF(L570="NP", 0, (IF(L570="EP", 1, (IF(L570="ND", 0.4, "")))))</f>
        <v/>
      </c>
      <c r="N570" s="194" t="str">
        <f t="shared" si="150"/>
        <v/>
      </c>
      <c r="R570" s="75" t="e">
        <f t="shared" si="151"/>
        <v>#REF!</v>
      </c>
    </row>
    <row r="571" spans="1:18" ht="15" customHeight="1" x14ac:dyDescent="0.3">
      <c r="A571" s="86"/>
      <c r="B571" s="84"/>
      <c r="C571" s="125"/>
      <c r="D571" s="146"/>
      <c r="E571" s="149"/>
      <c r="F571" s="184" t="str">
        <f>+IF(E571="","",D571*E571)</f>
        <v/>
      </c>
      <c r="G571" s="185" t="str">
        <f>+IF(F571="","",H544)</f>
        <v/>
      </c>
      <c r="H571" s="186" t="str">
        <f>+IF(G571="","",F571*G571)</f>
        <v/>
      </c>
      <c r="J571" s="195" t="str">
        <f>+IF(H571="","",H571/H614)</f>
        <v/>
      </c>
      <c r="K571" s="174"/>
      <c r="L571" s="170"/>
      <c r="M571" s="193" t="str">
        <f>IF(L571="NP", 0, (IF(L571="EP", 1, (IF(L571="ND", 0.4, "")))))</f>
        <v/>
      </c>
      <c r="N571" s="194" t="str">
        <f t="shared" si="150"/>
        <v/>
      </c>
      <c r="R571" s="75" t="e">
        <f t="shared" si="151"/>
        <v>#REF!</v>
      </c>
    </row>
    <row r="572" spans="1:18" ht="15" customHeight="1" x14ac:dyDescent="0.3">
      <c r="A572" s="86"/>
      <c r="B572" s="84"/>
      <c r="C572" s="125"/>
      <c r="D572" s="146"/>
      <c r="E572" s="149"/>
      <c r="F572" s="184" t="str">
        <f>+IF(E572="","",D572*E572)</f>
        <v/>
      </c>
      <c r="G572" s="185" t="str">
        <f>+IF(F572="","",H544)</f>
        <v/>
      </c>
      <c r="H572" s="186" t="str">
        <f>+IF(G572="","",F572*G572)</f>
        <v/>
      </c>
      <c r="I572" s="96"/>
      <c r="J572" s="195" t="str">
        <f>+IF(H572="","",H572/H614)</f>
        <v/>
      </c>
      <c r="K572" s="174"/>
      <c r="L572" s="170"/>
      <c r="M572" s="193" t="str">
        <f>IF(L572="NP", 0, (IF(L572="EP", 1, (IF(L572="ND", 0.4, "")))))</f>
        <v/>
      </c>
      <c r="N572" s="194" t="str">
        <f t="shared" si="150"/>
        <v/>
      </c>
      <c r="R572" s="75" t="e">
        <f t="shared" si="151"/>
        <v>#REF!</v>
      </c>
    </row>
    <row r="573" spans="1:18" ht="15" customHeight="1" x14ac:dyDescent="0.3">
      <c r="A573" s="86"/>
      <c r="B573" s="84"/>
      <c r="C573" s="125"/>
      <c r="D573" s="146"/>
      <c r="E573" s="149"/>
      <c r="F573" s="184" t="str">
        <f>+IF(E573="","",D573*E573)</f>
        <v/>
      </c>
      <c r="G573" s="185" t="str">
        <f>+IF(F573="","",H544)</f>
        <v/>
      </c>
      <c r="H573" s="186" t="str">
        <f>+IF(G573="","",F573*G573)</f>
        <v/>
      </c>
      <c r="I573" s="96"/>
      <c r="J573" s="195" t="str">
        <f>+IF(H573="","",H573/H614)</f>
        <v/>
      </c>
      <c r="K573" s="174"/>
      <c r="L573" s="170"/>
      <c r="M573" s="193" t="str">
        <f>IF(L573="NP", 0, (IF(L573="EP", 1, (IF(L573="ND", 0.4, "")))))</f>
        <v/>
      </c>
      <c r="N573" s="194" t="str">
        <f t="shared" si="150"/>
        <v/>
      </c>
      <c r="R573" s="75" t="e">
        <f t="shared" si="151"/>
        <v>#REF!</v>
      </c>
    </row>
    <row r="574" spans="1:18" ht="15" customHeight="1" thickBot="1" x14ac:dyDescent="0.35">
      <c r="A574" s="86"/>
      <c r="B574" s="84"/>
      <c r="C574" s="127"/>
      <c r="D574" s="147"/>
      <c r="E574" s="150"/>
      <c r="F574" s="187" t="str">
        <f>+IF(E574="","",D574*E574)</f>
        <v/>
      </c>
      <c r="G574" s="188" t="str">
        <f>+IF(F574="","",H543)</f>
        <v/>
      </c>
      <c r="H574" s="189" t="str">
        <f>+IF(G574="","",F574*G574)</f>
        <v/>
      </c>
      <c r="J574" s="195" t="str">
        <f>+IF(H574="","",H574/H614)</f>
        <v/>
      </c>
      <c r="K574" s="174"/>
      <c r="L574" s="170"/>
      <c r="M574" s="193" t="str">
        <f>IF(L574="NP", 0, (IF(L574="EP", 1, (IF(L574="ND", 0.4, "")))))</f>
        <v/>
      </c>
      <c r="N574" s="194" t="str">
        <f t="shared" si="150"/>
        <v/>
      </c>
      <c r="R574" s="75" t="e">
        <f t="shared" si="151"/>
        <v>#REF!</v>
      </c>
    </row>
    <row r="575" spans="1:18" ht="15" customHeight="1" thickBot="1" x14ac:dyDescent="0.35">
      <c r="A575" s="86"/>
      <c r="B575" s="84"/>
      <c r="C575" s="160"/>
      <c r="D575" s="160"/>
      <c r="E575" s="160"/>
      <c r="F575" s="160"/>
      <c r="G575" s="161" t="s">
        <v>28</v>
      </c>
      <c r="H575" s="157">
        <f>SUM(H562:H574)</f>
        <v>0.46832000000000001</v>
      </c>
      <c r="J575" s="110">
        <f>SUM(J562:J574)</f>
        <v>0.10615322403697773</v>
      </c>
      <c r="K575" s="109"/>
      <c r="L575" s="109"/>
      <c r="M575" s="109"/>
      <c r="N575" s="110">
        <f>SUM(N562:N574)</f>
        <v>0</v>
      </c>
    </row>
    <row r="576" spans="1:18" s="73" customFormat="1" ht="15" customHeight="1" thickBot="1" x14ac:dyDescent="0.35">
      <c r="A576" s="86"/>
      <c r="B576" s="84"/>
      <c r="C576" s="73" t="s">
        <v>11</v>
      </c>
      <c r="H576" s="74"/>
      <c r="J576" s="112"/>
      <c r="K576" s="112"/>
      <c r="L576" s="112"/>
      <c r="M576" s="112"/>
      <c r="N576" s="112"/>
    </row>
    <row r="577" spans="1:18" ht="34.5" customHeight="1" thickBot="1" x14ac:dyDescent="0.35">
      <c r="A577" s="86"/>
      <c r="B577" s="84"/>
      <c r="C577" s="122" t="s">
        <v>48</v>
      </c>
      <c r="D577" s="129"/>
      <c r="E577" s="123" t="s">
        <v>3</v>
      </c>
      <c r="F577" s="123" t="s">
        <v>0</v>
      </c>
      <c r="G577" s="123" t="s">
        <v>16</v>
      </c>
      <c r="H577" s="124" t="s">
        <v>9</v>
      </c>
      <c r="J577" s="106" t="s">
        <v>59</v>
      </c>
      <c r="K577" s="107" t="s">
        <v>60</v>
      </c>
      <c r="L577" s="107" t="s">
        <v>61</v>
      </c>
      <c r="M577" s="107" t="s">
        <v>62</v>
      </c>
      <c r="N577" s="108" t="s">
        <v>63</v>
      </c>
    </row>
    <row r="578" spans="1:18" ht="15" customHeight="1" x14ac:dyDescent="0.3">
      <c r="A578" s="86"/>
      <c r="B578" s="84"/>
      <c r="C578" s="125"/>
      <c r="E578" s="151"/>
      <c r="F578" s="151"/>
      <c r="G578" s="151"/>
      <c r="H578" s="190"/>
      <c r="J578" s="195"/>
      <c r="K578" s="211"/>
      <c r="L578" s="212"/>
      <c r="M578" s="193"/>
      <c r="N578" s="194" t="str">
        <f t="shared" ref="N578:N603" si="152">+IF(H578="","",J578*M578)</f>
        <v/>
      </c>
      <c r="R578" s="75" t="e">
        <f t="shared" ref="R578:R603" si="153">+R490+1</f>
        <v>#REF!</v>
      </c>
    </row>
    <row r="579" spans="1:18" ht="15" customHeight="1" x14ac:dyDescent="0.3">
      <c r="A579" s="86"/>
      <c r="B579" s="84"/>
      <c r="C579" s="125"/>
      <c r="E579" s="151"/>
      <c r="F579" s="151"/>
      <c r="G579" s="151"/>
      <c r="H579" s="190"/>
      <c r="J579" s="195"/>
      <c r="K579" s="174"/>
      <c r="L579" s="170"/>
      <c r="M579" s="193"/>
      <c r="N579" s="194" t="str">
        <f t="shared" si="152"/>
        <v/>
      </c>
      <c r="R579" s="75" t="e">
        <f t="shared" si="153"/>
        <v>#REF!</v>
      </c>
    </row>
    <row r="580" spans="1:18" ht="15" customHeight="1" x14ac:dyDescent="0.3">
      <c r="A580" s="86"/>
      <c r="B580" s="84"/>
      <c r="C580" s="125"/>
      <c r="E580" s="151"/>
      <c r="F580" s="151"/>
      <c r="G580" s="151"/>
      <c r="H580" s="190"/>
      <c r="J580" s="195"/>
      <c r="K580" s="174"/>
      <c r="L580" s="170"/>
      <c r="M580" s="193"/>
      <c r="N580" s="194" t="str">
        <f t="shared" si="152"/>
        <v/>
      </c>
      <c r="R580" s="75" t="e">
        <f t="shared" si="153"/>
        <v>#REF!</v>
      </c>
    </row>
    <row r="581" spans="1:18" ht="15" customHeight="1" x14ac:dyDescent="0.3">
      <c r="A581" s="86"/>
      <c r="B581" s="84"/>
      <c r="C581" s="125"/>
      <c r="E581" s="151"/>
      <c r="F581" s="151"/>
      <c r="G581" s="151"/>
      <c r="H581" s="190"/>
      <c r="J581" s="195"/>
      <c r="K581" s="174"/>
      <c r="L581" s="170"/>
      <c r="M581" s="193"/>
      <c r="N581" s="194" t="str">
        <f t="shared" si="152"/>
        <v/>
      </c>
      <c r="R581" s="75" t="e">
        <f t="shared" si="153"/>
        <v>#REF!</v>
      </c>
    </row>
    <row r="582" spans="1:18" ht="15" customHeight="1" x14ac:dyDescent="0.3">
      <c r="A582" s="86"/>
      <c r="B582" s="84"/>
      <c r="C582" s="125"/>
      <c r="E582" s="151"/>
      <c r="F582" s="151"/>
      <c r="G582" s="151"/>
      <c r="H582" s="190"/>
      <c r="J582" s="195"/>
      <c r="K582" s="174"/>
      <c r="L582" s="170"/>
      <c r="M582" s="193"/>
      <c r="N582" s="194" t="str">
        <f t="shared" si="152"/>
        <v/>
      </c>
      <c r="R582" s="75" t="e">
        <f t="shared" si="153"/>
        <v>#REF!</v>
      </c>
    </row>
    <row r="583" spans="1:18" ht="15" customHeight="1" x14ac:dyDescent="0.3">
      <c r="A583" s="86"/>
      <c r="B583" s="84"/>
      <c r="C583" s="125"/>
      <c r="E583" s="151"/>
      <c r="F583" s="151"/>
      <c r="G583" s="151"/>
      <c r="H583" s="190"/>
      <c r="J583" s="195"/>
      <c r="K583" s="174"/>
      <c r="L583" s="170"/>
      <c r="M583" s="193"/>
      <c r="N583" s="194" t="str">
        <f t="shared" si="152"/>
        <v/>
      </c>
      <c r="R583" s="75" t="e">
        <f t="shared" si="153"/>
        <v>#REF!</v>
      </c>
    </row>
    <row r="584" spans="1:18" ht="15" customHeight="1" x14ac:dyDescent="0.3">
      <c r="A584" s="86"/>
      <c r="B584" s="84"/>
      <c r="C584" s="125"/>
      <c r="E584" s="151"/>
      <c r="F584" s="151"/>
      <c r="G584" s="151"/>
      <c r="H584" s="190"/>
      <c r="J584" s="195"/>
      <c r="K584" s="174"/>
      <c r="L584" s="170"/>
      <c r="M584" s="193"/>
      <c r="N584" s="194" t="str">
        <f t="shared" si="152"/>
        <v/>
      </c>
      <c r="R584" s="75" t="e">
        <f t="shared" si="153"/>
        <v>#REF!</v>
      </c>
    </row>
    <row r="585" spans="1:18" ht="15" customHeight="1" x14ac:dyDescent="0.3">
      <c r="A585" s="86"/>
      <c r="B585" s="84"/>
      <c r="C585" s="125"/>
      <c r="E585" s="151"/>
      <c r="F585" s="151"/>
      <c r="G585" s="151"/>
      <c r="H585" s="190"/>
      <c r="J585" s="195"/>
      <c r="K585" s="174"/>
      <c r="L585" s="170"/>
      <c r="M585" s="193"/>
      <c r="N585" s="194" t="str">
        <f t="shared" si="152"/>
        <v/>
      </c>
      <c r="R585" s="75" t="e">
        <f t="shared" si="153"/>
        <v>#REF!</v>
      </c>
    </row>
    <row r="586" spans="1:18" ht="15" customHeight="1" x14ac:dyDescent="0.3">
      <c r="A586" s="86"/>
      <c r="B586" s="84"/>
      <c r="C586" s="125"/>
      <c r="E586" s="151"/>
      <c r="F586" s="151"/>
      <c r="G586" s="151"/>
      <c r="H586" s="190"/>
      <c r="J586" s="195"/>
      <c r="K586" s="174"/>
      <c r="L586" s="170"/>
      <c r="M586" s="193"/>
      <c r="N586" s="194" t="str">
        <f t="shared" si="152"/>
        <v/>
      </c>
      <c r="R586" s="75" t="e">
        <f t="shared" si="153"/>
        <v>#REF!</v>
      </c>
    </row>
    <row r="587" spans="1:18" ht="15" customHeight="1" x14ac:dyDescent="0.3">
      <c r="A587" s="86"/>
      <c r="B587" s="84"/>
      <c r="C587" s="125"/>
      <c r="E587" s="151"/>
      <c r="F587" s="151"/>
      <c r="G587" s="151"/>
      <c r="H587" s="190"/>
      <c r="J587" s="195"/>
      <c r="K587" s="174"/>
      <c r="L587" s="170"/>
      <c r="M587" s="193"/>
      <c r="N587" s="194" t="str">
        <f t="shared" si="152"/>
        <v/>
      </c>
      <c r="R587" s="75" t="e">
        <f t="shared" si="153"/>
        <v>#REF!</v>
      </c>
    </row>
    <row r="588" spans="1:18" ht="15" customHeight="1" x14ac:dyDescent="0.3">
      <c r="A588" s="86"/>
      <c r="B588" s="84"/>
      <c r="C588" s="125"/>
      <c r="E588" s="151"/>
      <c r="F588" s="151"/>
      <c r="G588" s="151"/>
      <c r="H588" s="190"/>
      <c r="J588" s="195"/>
      <c r="K588" s="174"/>
      <c r="L588" s="170"/>
      <c r="M588" s="193"/>
      <c r="N588" s="194" t="str">
        <f t="shared" si="152"/>
        <v/>
      </c>
      <c r="R588" s="75" t="e">
        <f t="shared" si="153"/>
        <v>#REF!</v>
      </c>
    </row>
    <row r="589" spans="1:18" ht="15" customHeight="1" x14ac:dyDescent="0.3">
      <c r="A589" s="86"/>
      <c r="B589" s="84"/>
      <c r="C589" s="125"/>
      <c r="E589" s="151"/>
      <c r="F589" s="151"/>
      <c r="G589" s="151"/>
      <c r="H589" s="190"/>
      <c r="J589" s="195"/>
      <c r="K589" s="174"/>
      <c r="L589" s="170"/>
      <c r="M589" s="193"/>
      <c r="N589" s="194" t="str">
        <f t="shared" si="152"/>
        <v/>
      </c>
      <c r="R589" s="75" t="e">
        <f t="shared" si="153"/>
        <v>#REF!</v>
      </c>
    </row>
    <row r="590" spans="1:18" ht="15" customHeight="1" x14ac:dyDescent="0.3">
      <c r="A590" s="86"/>
      <c r="B590" s="84"/>
      <c r="C590" s="125"/>
      <c r="E590" s="151"/>
      <c r="F590" s="151"/>
      <c r="G590" s="151"/>
      <c r="H590" s="190"/>
      <c r="J590" s="195"/>
      <c r="K590" s="174"/>
      <c r="L590" s="170"/>
      <c r="M590" s="193"/>
      <c r="N590" s="194" t="str">
        <f t="shared" si="152"/>
        <v/>
      </c>
      <c r="R590" s="75" t="e">
        <f t="shared" si="153"/>
        <v>#REF!</v>
      </c>
    </row>
    <row r="591" spans="1:18" ht="15" customHeight="1" x14ac:dyDescent="0.3">
      <c r="A591" s="86"/>
      <c r="B591" s="84"/>
      <c r="C591" s="125"/>
      <c r="E591" s="151"/>
      <c r="F591" s="151"/>
      <c r="G591" s="151"/>
      <c r="H591" s="190"/>
      <c r="J591" s="195"/>
      <c r="K591" s="174"/>
      <c r="L591" s="170"/>
      <c r="M591" s="193"/>
      <c r="N591" s="194" t="str">
        <f t="shared" si="152"/>
        <v/>
      </c>
      <c r="R591" s="75" t="e">
        <f t="shared" si="153"/>
        <v>#REF!</v>
      </c>
    </row>
    <row r="592" spans="1:18" ht="15" customHeight="1" x14ac:dyDescent="0.3">
      <c r="A592" s="86"/>
      <c r="B592" s="84"/>
      <c r="C592" s="125"/>
      <c r="E592" s="151"/>
      <c r="F592" s="151"/>
      <c r="G592" s="151"/>
      <c r="H592" s="190" t="str">
        <f t="shared" ref="H592:H603" si="154">+IF(G592="","",F592*G592)</f>
        <v/>
      </c>
      <c r="J592" s="195" t="str">
        <f>+IF(H592="","",H592/H614)</f>
        <v/>
      </c>
      <c r="K592" s="174"/>
      <c r="L592" s="170"/>
      <c r="M592" s="193" t="str">
        <f t="shared" ref="M592:M603" si="155">IF(L592="NP", 0, (IF(L592="EP", 1, (IF(L592="ND", 0.4, "")))))</f>
        <v/>
      </c>
      <c r="N592" s="194" t="str">
        <f t="shared" si="152"/>
        <v/>
      </c>
      <c r="R592" s="75" t="e">
        <f t="shared" si="153"/>
        <v>#REF!</v>
      </c>
    </row>
    <row r="593" spans="1:18" ht="15" customHeight="1" x14ac:dyDescent="0.3">
      <c r="A593" s="86"/>
      <c r="B593" s="84"/>
      <c r="C593" s="125"/>
      <c r="E593" s="151"/>
      <c r="F593" s="151"/>
      <c r="G593" s="151"/>
      <c r="H593" s="190" t="str">
        <f t="shared" si="154"/>
        <v/>
      </c>
      <c r="J593" s="195" t="str">
        <f>+IF(H593="","",H593/H614)</f>
        <v/>
      </c>
      <c r="K593" s="174"/>
      <c r="L593" s="170"/>
      <c r="M593" s="193" t="str">
        <f t="shared" si="155"/>
        <v/>
      </c>
      <c r="N593" s="194" t="str">
        <f t="shared" si="152"/>
        <v/>
      </c>
      <c r="R593" s="75" t="e">
        <f t="shared" si="153"/>
        <v>#REF!</v>
      </c>
    </row>
    <row r="594" spans="1:18" ht="15" customHeight="1" x14ac:dyDescent="0.3">
      <c r="A594" s="86"/>
      <c r="B594" s="84"/>
      <c r="C594" s="125"/>
      <c r="E594" s="151"/>
      <c r="F594" s="151"/>
      <c r="G594" s="151"/>
      <c r="H594" s="190" t="str">
        <f t="shared" si="154"/>
        <v/>
      </c>
      <c r="J594" s="195" t="str">
        <f>+IF(H594="","",H594/H614)</f>
        <v/>
      </c>
      <c r="K594" s="174"/>
      <c r="L594" s="170"/>
      <c r="M594" s="193" t="str">
        <f t="shared" si="155"/>
        <v/>
      </c>
      <c r="N594" s="194" t="str">
        <f t="shared" si="152"/>
        <v/>
      </c>
      <c r="R594" s="75" t="e">
        <f t="shared" si="153"/>
        <v>#REF!</v>
      </c>
    </row>
    <row r="595" spans="1:18" ht="15" customHeight="1" x14ac:dyDescent="0.3">
      <c r="A595" s="86"/>
      <c r="B595" s="84"/>
      <c r="C595" s="125"/>
      <c r="E595" s="151"/>
      <c r="F595" s="151"/>
      <c r="G595" s="151"/>
      <c r="H595" s="190" t="str">
        <f t="shared" si="154"/>
        <v/>
      </c>
      <c r="J595" s="195" t="str">
        <f>+IF(H595="","",H595/H614)</f>
        <v/>
      </c>
      <c r="K595" s="174"/>
      <c r="L595" s="170"/>
      <c r="M595" s="193" t="str">
        <f t="shared" si="155"/>
        <v/>
      </c>
      <c r="N595" s="194" t="str">
        <f t="shared" si="152"/>
        <v/>
      </c>
      <c r="R595" s="75" t="e">
        <f t="shared" si="153"/>
        <v>#REF!</v>
      </c>
    </row>
    <row r="596" spans="1:18" ht="15" customHeight="1" x14ac:dyDescent="0.3">
      <c r="A596" s="86"/>
      <c r="B596" s="84"/>
      <c r="C596" s="125"/>
      <c r="E596" s="151"/>
      <c r="F596" s="151"/>
      <c r="G596" s="151"/>
      <c r="H596" s="190" t="str">
        <f t="shared" si="154"/>
        <v/>
      </c>
      <c r="J596" s="195" t="str">
        <f>+IF(H596="","",H596/H614)</f>
        <v/>
      </c>
      <c r="K596" s="174"/>
      <c r="L596" s="170"/>
      <c r="M596" s="193" t="str">
        <f t="shared" si="155"/>
        <v/>
      </c>
      <c r="N596" s="194" t="str">
        <f t="shared" si="152"/>
        <v/>
      </c>
      <c r="R596" s="75" t="e">
        <f t="shared" si="153"/>
        <v>#REF!</v>
      </c>
    </row>
    <row r="597" spans="1:18" ht="15" customHeight="1" x14ac:dyDescent="0.3">
      <c r="A597" s="86"/>
      <c r="B597" s="84"/>
      <c r="C597" s="125"/>
      <c r="E597" s="151"/>
      <c r="F597" s="151"/>
      <c r="G597" s="151"/>
      <c r="H597" s="190" t="str">
        <f t="shared" si="154"/>
        <v/>
      </c>
      <c r="J597" s="195" t="str">
        <f>+IF(H597="","",H597/H614)</f>
        <v/>
      </c>
      <c r="K597" s="174"/>
      <c r="L597" s="170"/>
      <c r="M597" s="193" t="str">
        <f t="shared" si="155"/>
        <v/>
      </c>
      <c r="N597" s="194" t="str">
        <f t="shared" si="152"/>
        <v/>
      </c>
      <c r="R597" s="75" t="e">
        <f t="shared" si="153"/>
        <v>#REF!</v>
      </c>
    </row>
    <row r="598" spans="1:18" ht="15" customHeight="1" x14ac:dyDescent="0.3">
      <c r="A598" s="86"/>
      <c r="B598" s="84"/>
      <c r="C598" s="125"/>
      <c r="E598" s="151"/>
      <c r="F598" s="151"/>
      <c r="G598" s="151"/>
      <c r="H598" s="190" t="str">
        <f t="shared" si="154"/>
        <v/>
      </c>
      <c r="J598" s="195" t="str">
        <f>+IF(H598="","",H598/H614)</f>
        <v/>
      </c>
      <c r="K598" s="174"/>
      <c r="L598" s="170"/>
      <c r="M598" s="193" t="str">
        <f t="shared" si="155"/>
        <v/>
      </c>
      <c r="N598" s="194" t="str">
        <f t="shared" si="152"/>
        <v/>
      </c>
      <c r="R598" s="75" t="e">
        <f t="shared" si="153"/>
        <v>#REF!</v>
      </c>
    </row>
    <row r="599" spans="1:18" ht="15" customHeight="1" x14ac:dyDescent="0.3">
      <c r="A599" s="86"/>
      <c r="B599" s="84"/>
      <c r="C599" s="125"/>
      <c r="E599" s="151"/>
      <c r="F599" s="151"/>
      <c r="G599" s="151"/>
      <c r="H599" s="190" t="str">
        <f t="shared" si="154"/>
        <v/>
      </c>
      <c r="J599" s="195" t="str">
        <f>+IF(H599="","",H599/H614)</f>
        <v/>
      </c>
      <c r="K599" s="174"/>
      <c r="L599" s="170"/>
      <c r="M599" s="193" t="str">
        <f t="shared" si="155"/>
        <v/>
      </c>
      <c r="N599" s="194" t="str">
        <f t="shared" si="152"/>
        <v/>
      </c>
      <c r="R599" s="75" t="e">
        <f t="shared" si="153"/>
        <v>#REF!</v>
      </c>
    </row>
    <row r="600" spans="1:18" ht="15" customHeight="1" x14ac:dyDescent="0.3">
      <c r="A600" s="86"/>
      <c r="B600" s="84"/>
      <c r="C600" s="125"/>
      <c r="E600" s="151"/>
      <c r="F600" s="151"/>
      <c r="G600" s="151"/>
      <c r="H600" s="190" t="str">
        <f t="shared" si="154"/>
        <v/>
      </c>
      <c r="J600" s="195" t="str">
        <f>+IF(H600="","",H600/H614)</f>
        <v/>
      </c>
      <c r="K600" s="174"/>
      <c r="L600" s="170"/>
      <c r="M600" s="193" t="str">
        <f t="shared" si="155"/>
        <v/>
      </c>
      <c r="N600" s="194" t="str">
        <f t="shared" si="152"/>
        <v/>
      </c>
      <c r="R600" s="75" t="e">
        <f t="shared" si="153"/>
        <v>#REF!</v>
      </c>
    </row>
    <row r="601" spans="1:18" ht="15" customHeight="1" x14ac:dyDescent="0.3">
      <c r="A601" s="86"/>
      <c r="B601" s="84"/>
      <c r="C601" s="125"/>
      <c r="E601" s="151"/>
      <c r="F601" s="151"/>
      <c r="G601" s="151"/>
      <c r="H601" s="190" t="str">
        <f t="shared" si="154"/>
        <v/>
      </c>
      <c r="J601" s="195" t="str">
        <f>+IF(H601="","",H601/H614)</f>
        <v/>
      </c>
      <c r="K601" s="174"/>
      <c r="L601" s="170"/>
      <c r="M601" s="193" t="str">
        <f t="shared" si="155"/>
        <v/>
      </c>
      <c r="N601" s="194" t="str">
        <f t="shared" si="152"/>
        <v/>
      </c>
      <c r="R601" s="75" t="e">
        <f t="shared" si="153"/>
        <v>#REF!</v>
      </c>
    </row>
    <row r="602" spans="1:18" ht="15" customHeight="1" x14ac:dyDescent="0.3">
      <c r="A602" s="86"/>
      <c r="B602" s="84"/>
      <c r="C602" s="125"/>
      <c r="E602" s="151"/>
      <c r="F602" s="151"/>
      <c r="G602" s="151"/>
      <c r="H602" s="190" t="str">
        <f t="shared" si="154"/>
        <v/>
      </c>
      <c r="J602" s="195" t="str">
        <f>+IF(H602="","",H602/H614)</f>
        <v/>
      </c>
      <c r="K602" s="174"/>
      <c r="L602" s="170"/>
      <c r="M602" s="193" t="str">
        <f t="shared" si="155"/>
        <v/>
      </c>
      <c r="N602" s="194" t="str">
        <f t="shared" si="152"/>
        <v/>
      </c>
      <c r="R602" s="75" t="e">
        <f t="shared" si="153"/>
        <v>#REF!</v>
      </c>
    </row>
    <row r="603" spans="1:18" ht="15" customHeight="1" thickBot="1" x14ac:dyDescent="0.35">
      <c r="A603" s="86"/>
      <c r="B603" s="84"/>
      <c r="C603" s="125"/>
      <c r="E603" s="152"/>
      <c r="F603" s="152"/>
      <c r="G603" s="152"/>
      <c r="H603" s="191" t="str">
        <f t="shared" si="154"/>
        <v/>
      </c>
      <c r="J603" s="195" t="str">
        <f>+IF(H603="","",H603/H614)</f>
        <v/>
      </c>
      <c r="K603" s="174"/>
      <c r="L603" s="170"/>
      <c r="M603" s="193" t="str">
        <f t="shared" si="155"/>
        <v/>
      </c>
      <c r="N603" s="194" t="str">
        <f t="shared" si="152"/>
        <v/>
      </c>
      <c r="R603" s="75" t="e">
        <f t="shared" si="153"/>
        <v>#REF!</v>
      </c>
    </row>
    <row r="604" spans="1:18" ht="15" customHeight="1" thickBot="1" x14ac:dyDescent="0.35">
      <c r="A604" s="86"/>
      <c r="B604" s="84"/>
      <c r="C604" s="160"/>
      <c r="D604" s="160"/>
      <c r="E604" s="160"/>
      <c r="F604" s="160"/>
      <c r="G604" s="161" t="s">
        <v>29</v>
      </c>
      <c r="H604" s="157">
        <f>SUM(H578:H603)</f>
        <v>0</v>
      </c>
      <c r="J604" s="110">
        <f>SUM(J578:J603)</f>
        <v>0</v>
      </c>
      <c r="K604" s="109"/>
      <c r="L604" s="109"/>
      <c r="M604" s="109"/>
      <c r="N604" s="110">
        <f>SUM(N578:N603)</f>
        <v>0</v>
      </c>
    </row>
    <row r="605" spans="1:18" s="73" customFormat="1" ht="15" customHeight="1" thickBot="1" x14ac:dyDescent="0.35">
      <c r="A605" s="86"/>
      <c r="B605" s="84"/>
      <c r="C605" s="73" t="s">
        <v>12</v>
      </c>
      <c r="H605" s="74"/>
      <c r="J605" s="111"/>
      <c r="K605" s="111"/>
      <c r="L605" s="111"/>
      <c r="M605" s="111"/>
      <c r="N605" s="111"/>
    </row>
    <row r="606" spans="1:18" ht="33" customHeight="1" thickBot="1" x14ac:dyDescent="0.35">
      <c r="A606" s="86"/>
      <c r="B606" s="84"/>
      <c r="C606" s="122" t="s">
        <v>48</v>
      </c>
      <c r="D606" s="129"/>
      <c r="E606" s="130" t="s">
        <v>3</v>
      </c>
      <c r="F606" s="130" t="s">
        <v>0</v>
      </c>
      <c r="G606" s="123" t="s">
        <v>6</v>
      </c>
      <c r="H606" s="124" t="s">
        <v>9</v>
      </c>
      <c r="J606" s="106" t="s">
        <v>59</v>
      </c>
      <c r="K606" s="107" t="s">
        <v>60</v>
      </c>
      <c r="L606" s="107" t="s">
        <v>61</v>
      </c>
      <c r="M606" s="107" t="s">
        <v>62</v>
      </c>
      <c r="N606" s="108" t="s">
        <v>63</v>
      </c>
    </row>
    <row r="607" spans="1:18" ht="15" customHeight="1" x14ac:dyDescent="0.3">
      <c r="A607" s="86"/>
      <c r="B607" s="84"/>
      <c r="C607" s="125"/>
      <c r="E607" s="149"/>
      <c r="F607" s="146"/>
      <c r="G607" s="154"/>
      <c r="H607" s="186" t="str">
        <f>+IF(G607="","",F607*G607)</f>
        <v/>
      </c>
      <c r="J607" s="195" t="str">
        <f>+IF(H607="","",H607/H614)</f>
        <v/>
      </c>
      <c r="K607" s="175"/>
      <c r="L607" s="175"/>
      <c r="M607" s="193" t="str">
        <f>IF(L607="NP", 0, (IF(L607="EP", 1, (IF(L607="ND", 0.4, "")))))</f>
        <v/>
      </c>
      <c r="N607" s="194" t="str">
        <f>+IF(H607="","",J607*M607)</f>
        <v/>
      </c>
      <c r="R607" s="75" t="e">
        <f t="shared" ref="R607:R611" si="156">+R519+1</f>
        <v>#REF!</v>
      </c>
    </row>
    <row r="608" spans="1:18" ht="15" customHeight="1" x14ac:dyDescent="0.3">
      <c r="A608" s="86"/>
      <c r="B608" s="84"/>
      <c r="C608" s="125"/>
      <c r="E608" s="149"/>
      <c r="F608" s="146"/>
      <c r="G608" s="154"/>
      <c r="H608" s="186" t="str">
        <f>+IF(G608="","",F608*G608)</f>
        <v/>
      </c>
      <c r="J608" s="195" t="str">
        <f>+IF(H608="","",H608/H612)</f>
        <v/>
      </c>
      <c r="K608" s="175"/>
      <c r="L608" s="175"/>
      <c r="M608" s="193" t="str">
        <f>IF(L608="NP", 0, (IF(L608="EP", 1, (IF(L608="ND", 0.4, "")))))</f>
        <v/>
      </c>
      <c r="N608" s="194" t="str">
        <f>+IF(H608="","",J608*M608)</f>
        <v/>
      </c>
      <c r="R608" s="75" t="e">
        <f t="shared" si="156"/>
        <v>#REF!</v>
      </c>
    </row>
    <row r="609" spans="1:18" ht="15" customHeight="1" x14ac:dyDescent="0.3">
      <c r="A609" s="86"/>
      <c r="B609" s="84"/>
      <c r="C609" s="125"/>
      <c r="E609" s="149"/>
      <c r="F609" s="146"/>
      <c r="G609" s="154"/>
      <c r="H609" s="186" t="str">
        <f>+IF(G609="","",F609*G609)</f>
        <v/>
      </c>
      <c r="J609" s="195" t="str">
        <f>+IF(H609="","",H609/H613)</f>
        <v/>
      </c>
      <c r="K609" s="175"/>
      <c r="L609" s="175"/>
      <c r="M609" s="193" t="str">
        <f>IF(L609="NP", 0, (IF(L609="EP", 1, (IF(L609="ND", 0.4, "")))))</f>
        <v/>
      </c>
      <c r="N609" s="194" t="str">
        <f>+IF(H609="","",J609*M609)</f>
        <v/>
      </c>
      <c r="R609" s="75" t="e">
        <f t="shared" si="156"/>
        <v>#REF!</v>
      </c>
    </row>
    <row r="610" spans="1:18" ht="15" customHeight="1" x14ac:dyDescent="0.3">
      <c r="A610" s="86"/>
      <c r="B610" s="84"/>
      <c r="C610" s="125"/>
      <c r="E610" s="149"/>
      <c r="F610" s="146"/>
      <c r="G610" s="154"/>
      <c r="H610" s="186" t="str">
        <f>+IF(G610="","",F610*G610)</f>
        <v/>
      </c>
      <c r="J610" s="195" t="str">
        <f>+IF(H610="","",H610/H614)</f>
        <v/>
      </c>
      <c r="K610" s="175"/>
      <c r="L610" s="175"/>
      <c r="M610" s="193" t="str">
        <f>IF(L610="NP", 0, (IF(L610="EP", 1, (IF(L610="ND", 0.4, "")))))</f>
        <v/>
      </c>
      <c r="N610" s="194" t="str">
        <f>+IF(H610="","",J610*M610)</f>
        <v/>
      </c>
      <c r="R610" s="75" t="e">
        <f t="shared" si="156"/>
        <v>#REF!</v>
      </c>
    </row>
    <row r="611" spans="1:18" ht="15" customHeight="1" thickBot="1" x14ac:dyDescent="0.35">
      <c r="A611" s="86"/>
      <c r="B611" s="84"/>
      <c r="C611" s="127"/>
      <c r="D611" s="128"/>
      <c r="E611" s="150"/>
      <c r="F611" s="147"/>
      <c r="G611" s="155"/>
      <c r="H611" s="192" t="str">
        <f>+IF(G611="","",F611*G611)</f>
        <v/>
      </c>
      <c r="J611" s="195" t="str">
        <f>+IF(H611="","",H611/H614)</f>
        <v/>
      </c>
      <c r="K611" s="176"/>
      <c r="L611" s="177"/>
      <c r="M611" s="193" t="str">
        <f>IF(L611="NP", 0, (IF(L611="EP", 1, (IF(L611="ND", 0.4, "")))))</f>
        <v/>
      </c>
      <c r="N611" s="194" t="str">
        <f>+IF(H611="","",J611*M611)</f>
        <v/>
      </c>
      <c r="R611" s="75" t="e">
        <f t="shared" si="156"/>
        <v>#REF!</v>
      </c>
    </row>
    <row r="612" spans="1:18" ht="15" customHeight="1" thickBot="1" x14ac:dyDescent="0.35">
      <c r="A612" s="86"/>
      <c r="B612" s="84"/>
      <c r="C612" s="160"/>
      <c r="D612" s="160"/>
      <c r="E612" s="160"/>
      <c r="F612" s="160"/>
      <c r="G612" s="161" t="s">
        <v>30</v>
      </c>
      <c r="H612" s="157">
        <f>SUM(H607:H611)</f>
        <v>0</v>
      </c>
      <c r="J612" s="110">
        <f>SUM(J607:J611)</f>
        <v>0</v>
      </c>
      <c r="K612" s="109"/>
      <c r="L612" s="109"/>
      <c r="M612" s="109"/>
      <c r="N612" s="110">
        <f>SUM(N607:N611)</f>
        <v>0</v>
      </c>
    </row>
    <row r="613" spans="1:18" ht="13.5" customHeight="1" thickBot="1" x14ac:dyDescent="0.35">
      <c r="A613" s="86"/>
      <c r="B613" s="84"/>
      <c r="H613" s="84"/>
      <c r="J613" s="103"/>
      <c r="K613" s="104"/>
      <c r="L613" s="104"/>
      <c r="M613" s="104"/>
      <c r="N613" s="105"/>
    </row>
    <row r="614" spans="1:18" ht="15" customHeight="1" x14ac:dyDescent="0.3">
      <c r="A614" s="86"/>
      <c r="B614" s="84"/>
      <c r="D614" s="132" t="s">
        <v>13</v>
      </c>
      <c r="E614" s="133"/>
      <c r="F614" s="133"/>
      <c r="G614" s="134"/>
      <c r="H614" s="158">
        <f>+H559+H575+H604+H612</f>
        <v>4.4117360000000003</v>
      </c>
      <c r="J614" s="113"/>
      <c r="K614" s="78"/>
      <c r="M614" s="78"/>
      <c r="N614" s="114"/>
    </row>
    <row r="615" spans="1:18" ht="15" customHeight="1" thickBot="1" x14ac:dyDescent="0.35">
      <c r="A615" s="86"/>
      <c r="B615" s="84"/>
      <c r="D615" s="135" t="s">
        <v>67</v>
      </c>
      <c r="E615" s="136"/>
      <c r="F615" s="136"/>
      <c r="G615" s="141">
        <f>+$Q$1</f>
        <v>0.15</v>
      </c>
      <c r="H615" s="159">
        <f>+H614*G615</f>
        <v>0.66176040000000003</v>
      </c>
      <c r="J615" s="115"/>
      <c r="K615" s="116"/>
      <c r="L615" s="116"/>
      <c r="M615" s="116"/>
      <c r="N615" s="117"/>
    </row>
    <row r="616" spans="1:18" ht="15" customHeight="1" x14ac:dyDescent="0.3">
      <c r="A616" s="86"/>
      <c r="B616" s="84"/>
      <c r="D616" s="135" t="s">
        <v>68</v>
      </c>
      <c r="E616" s="136"/>
      <c r="F616" s="136"/>
      <c r="G616" s="141">
        <f>+$Q$2</f>
        <v>0</v>
      </c>
      <c r="H616" s="159">
        <f>+(H614+H615)*G616</f>
        <v>0</v>
      </c>
      <c r="J616" s="120">
        <f>+J559+J575+J604+J612</f>
        <v>0.99999999999999989</v>
      </c>
      <c r="K616" s="118"/>
      <c r="L616" s="118"/>
      <c r="M616" s="118"/>
      <c r="N616" s="120">
        <f>+N559+N575+N604+N612</f>
        <v>0</v>
      </c>
    </row>
    <row r="617" spans="1:18" ht="15" customHeight="1" thickBot="1" x14ac:dyDescent="0.35">
      <c r="A617" s="86"/>
      <c r="B617" s="84"/>
      <c r="C617" s="75" t="s">
        <v>64</v>
      </c>
      <c r="D617" s="135" t="s">
        <v>14</v>
      </c>
      <c r="E617" s="136"/>
      <c r="F617" s="136"/>
      <c r="G617" s="137"/>
      <c r="H617" s="159">
        <f>SUM(H614:H616)</f>
        <v>5.0734964000000007</v>
      </c>
      <c r="J617" s="121" t="s">
        <v>69</v>
      </c>
      <c r="K617" s="119"/>
      <c r="L617" s="119"/>
      <c r="M617" s="119"/>
      <c r="N617" s="121" t="s">
        <v>70</v>
      </c>
    </row>
    <row r="618" spans="1:18" ht="15" customHeight="1" thickBot="1" x14ac:dyDescent="0.35">
      <c r="A618" s="86"/>
      <c r="B618" s="84"/>
      <c r="C618" s="75" t="s">
        <v>64</v>
      </c>
      <c r="D618" s="138" t="s">
        <v>15</v>
      </c>
      <c r="E618" s="139"/>
      <c r="F618" s="139"/>
      <c r="G618" s="140"/>
      <c r="H618" s="131">
        <f>+ROUND(H617,2)</f>
        <v>5.07</v>
      </c>
      <c r="N618" s="165">
        <f>+ROUND(N616,4)</f>
        <v>0</v>
      </c>
    </row>
    <row r="619" spans="1:18" ht="13.5" customHeight="1" x14ac:dyDescent="0.3">
      <c r="A619" s="86"/>
      <c r="B619" s="84"/>
      <c r="G619" s="76"/>
    </row>
    <row r="620" spans="1:18" ht="13.5" customHeight="1" x14ac:dyDescent="0.3">
      <c r="A620" s="86"/>
      <c r="B620" s="84"/>
      <c r="G620" s="76"/>
    </row>
    <row r="621" spans="1:18" ht="15" customHeight="1" x14ac:dyDescent="0.3">
      <c r="A621" s="83"/>
      <c r="B621" s="84"/>
      <c r="G621" s="76"/>
      <c r="H621" s="84"/>
      <c r="J621" s="85"/>
      <c r="K621" s="85"/>
      <c r="L621" s="85"/>
      <c r="M621" s="85"/>
      <c r="N621" s="85"/>
    </row>
    <row r="622" spans="1:18" ht="14.1" customHeight="1" x14ac:dyDescent="0.3">
      <c r="A622" s="86"/>
      <c r="B622" s="84"/>
      <c r="C622" s="87"/>
      <c r="D622" s="87"/>
      <c r="E622" s="87"/>
      <c r="F622" s="87"/>
      <c r="G622" s="87"/>
      <c r="H622" s="87"/>
      <c r="K622" s="78"/>
      <c r="M622" s="78"/>
    </row>
    <row r="623" spans="1:18" ht="12" customHeight="1" x14ac:dyDescent="0.3">
      <c r="A623" s="86"/>
      <c r="B623" s="84"/>
      <c r="C623" s="73"/>
      <c r="D623" s="73"/>
      <c r="E623" s="73"/>
      <c r="F623" s="73"/>
      <c r="G623" s="73"/>
      <c r="H623" s="73"/>
      <c r="K623" s="78"/>
      <c r="M623" s="78"/>
    </row>
    <row r="624" spans="1:18" ht="12" customHeight="1" x14ac:dyDescent="0.3">
      <c r="A624" s="86"/>
      <c r="B624" s="84"/>
      <c r="G624" s="88"/>
      <c r="H624" s="84"/>
      <c r="K624" s="78"/>
      <c r="M624" s="78"/>
    </row>
    <row r="625" spans="1:18" ht="14.25" customHeight="1" x14ac:dyDescent="0.3">
      <c r="A625" s="86"/>
      <c r="B625" s="84"/>
      <c r="C625" s="89"/>
      <c r="D625" s="90"/>
      <c r="E625" s="90"/>
      <c r="F625" s="90"/>
      <c r="G625" s="90"/>
      <c r="H625" s="91"/>
      <c r="K625" s="78"/>
      <c r="M625" s="78"/>
    </row>
    <row r="626" spans="1:18" ht="14.25" customHeight="1" x14ac:dyDescent="0.3">
      <c r="A626" s="86"/>
      <c r="B626" s="84"/>
      <c r="C626" s="89"/>
      <c r="H626" s="84"/>
      <c r="K626" s="78"/>
      <c r="M626" s="78"/>
    </row>
    <row r="627" spans="1:18" ht="12" customHeight="1" thickBot="1" x14ac:dyDescent="0.35">
      <c r="A627" s="86"/>
      <c r="B627" s="84"/>
      <c r="C627" s="89"/>
      <c r="H627" s="84"/>
      <c r="K627" s="78"/>
      <c r="M627" s="78"/>
    </row>
    <row r="628" spans="1:18" ht="20.100000000000001" customHeight="1" thickBot="1" x14ac:dyDescent="0.35">
      <c r="A628" s="86"/>
      <c r="B628" s="84"/>
      <c r="C628" s="142" t="s">
        <v>55</v>
      </c>
      <c r="D628" s="143"/>
      <c r="E628" s="143"/>
      <c r="F628" s="143"/>
      <c r="G628" s="143"/>
      <c r="H628" s="144"/>
    </row>
    <row r="629" spans="1:18" ht="20.100000000000001" customHeight="1" x14ac:dyDescent="0.3">
      <c r="A629" s="86"/>
      <c r="B629" s="84"/>
      <c r="C629" s="92"/>
      <c r="H629" s="93" t="s">
        <v>56</v>
      </c>
      <c r="I629" s="84"/>
      <c r="J629" s="97" t="s">
        <v>26</v>
      </c>
      <c r="K629" s="98"/>
      <c r="L629" s="98"/>
      <c r="M629" s="98"/>
      <c r="N629" s="99"/>
    </row>
    <row r="630" spans="1:18" ht="16.5" customHeight="1" thickBot="1" x14ac:dyDescent="0.35">
      <c r="A630" s="169"/>
      <c r="B630" s="84"/>
      <c r="C630" s="73" t="s">
        <v>57</v>
      </c>
      <c r="D630" s="84">
        <v>8</v>
      </c>
      <c r="G630" s="74" t="s">
        <v>4</v>
      </c>
      <c r="H630" s="75" t="str">
        <f>+VLOOKUP(D630,PRESUP!$A$6:$N$183,3,FALSE)</f>
        <v>m3-km</v>
      </c>
      <c r="I630" s="84"/>
      <c r="J630" s="100"/>
      <c r="K630" s="101"/>
      <c r="L630" s="101"/>
      <c r="M630" s="101"/>
      <c r="N630" s="102"/>
    </row>
    <row r="631" spans="1:18" ht="32.25" customHeight="1" x14ac:dyDescent="0.3">
      <c r="A631" s="86"/>
      <c r="B631" s="84"/>
      <c r="C631" s="22" t="str">
        <f>+VLOOKUP(D630,PRESUP!$A$6:$N$183,14,FALSE)</f>
        <v>DETALLE: TRANSPORTE DE MATERIAL DE PRESTAMO IMPORTADO, LONGITUD DE ACARREO DE 65-180 KM</v>
      </c>
      <c r="J631" s="103"/>
      <c r="K631" s="104"/>
      <c r="L631" s="104"/>
      <c r="M631" s="104"/>
      <c r="N631" s="105"/>
      <c r="O631" s="84" t="s">
        <v>71</v>
      </c>
      <c r="P631" s="84" t="s">
        <v>73</v>
      </c>
      <c r="Q631" s="84" t="s">
        <v>72</v>
      </c>
    </row>
    <row r="632" spans="1:18" s="73" customFormat="1" ht="15" customHeight="1" thickBot="1" x14ac:dyDescent="0.35">
      <c r="A632" s="86"/>
      <c r="B632" s="84"/>
      <c r="C632" s="73" t="s">
        <v>5</v>
      </c>
      <c r="D632" s="94"/>
      <c r="E632" s="94"/>
      <c r="F632" s="94"/>
      <c r="G632" s="196" t="s">
        <v>58</v>
      </c>
      <c r="H632" s="197">
        <v>7.4999999999999997E-3</v>
      </c>
      <c r="J632" s="162"/>
      <c r="K632" s="163"/>
      <c r="L632" s="163"/>
      <c r="M632" s="163"/>
      <c r="N632" s="164"/>
      <c r="O632" s="166">
        <f>+H706</f>
        <v>0.3</v>
      </c>
      <c r="P632" s="168">
        <f>+H702</f>
        <v>0.262125</v>
      </c>
      <c r="Q632" s="167">
        <f>+N706</f>
        <v>0</v>
      </c>
      <c r="R632" s="73">
        <f t="shared" ref="R632" si="157">+D630</f>
        <v>8</v>
      </c>
    </row>
    <row r="633" spans="1:18" s="94" customFormat="1" ht="30" customHeight="1" thickBot="1" x14ac:dyDescent="0.35">
      <c r="A633" s="86"/>
      <c r="B633" s="84"/>
      <c r="C633" s="122" t="s">
        <v>48</v>
      </c>
      <c r="D633" s="123" t="s">
        <v>0</v>
      </c>
      <c r="E633" s="123" t="s">
        <v>6</v>
      </c>
      <c r="F633" s="123" t="s">
        <v>7</v>
      </c>
      <c r="G633" s="123" t="s">
        <v>8</v>
      </c>
      <c r="H633" s="124" t="s">
        <v>9</v>
      </c>
      <c r="J633" s="106" t="s">
        <v>59</v>
      </c>
      <c r="K633" s="107" t="s">
        <v>60</v>
      </c>
      <c r="L633" s="107" t="s">
        <v>61</v>
      </c>
      <c r="M633" s="107" t="s">
        <v>62</v>
      </c>
      <c r="N633" s="108" t="s">
        <v>63</v>
      </c>
    </row>
    <row r="634" spans="1:18" ht="15" customHeight="1" x14ac:dyDescent="0.3">
      <c r="A634" s="86"/>
      <c r="B634" s="84"/>
      <c r="C634" s="125"/>
      <c r="D634" s="145"/>
      <c r="E634" s="148"/>
      <c r="F634" s="148"/>
      <c r="G634" s="153"/>
      <c r="H634" s="126"/>
      <c r="J634" s="171"/>
      <c r="K634" s="172"/>
      <c r="L634" s="170"/>
      <c r="M634" s="156"/>
      <c r="N634" s="173"/>
    </row>
    <row r="635" spans="1:18" ht="15" customHeight="1" x14ac:dyDescent="0.3">
      <c r="A635" s="86"/>
      <c r="B635" s="84"/>
      <c r="C635" s="125" t="s">
        <v>342</v>
      </c>
      <c r="D635" s="146">
        <v>1</v>
      </c>
      <c r="E635" s="149">
        <v>28.73</v>
      </c>
      <c r="F635" s="184">
        <f>+IF(E635="","",D635*E635)</f>
        <v>28.73</v>
      </c>
      <c r="G635" s="185">
        <f>+IF(F635="","",H632)</f>
        <v>7.4999999999999997E-3</v>
      </c>
      <c r="H635" s="186">
        <f>+IF(G635="","",F635*G635)</f>
        <v>0.215475</v>
      </c>
      <c r="J635" s="195">
        <f>+IF(H635="","",H635/H702)</f>
        <v>0.82203147353361949</v>
      </c>
      <c r="K635" s="211">
        <v>548000014</v>
      </c>
      <c r="L635" s="170" t="s">
        <v>77</v>
      </c>
      <c r="M635" s="193">
        <f>IF(L635="NP", 0, (IF(L635="EP", 1, (IF(L635="ND", 0.4, "")))))</f>
        <v>0</v>
      </c>
      <c r="N635" s="194">
        <f>+IF(H635="","",J635*M635)</f>
        <v>0</v>
      </c>
      <c r="R635" s="75" t="e">
        <f t="shared" ref="R635:R646" si="158">+R547+1</f>
        <v>#REF!</v>
      </c>
    </row>
    <row r="636" spans="1:18" ht="15" customHeight="1" x14ac:dyDescent="0.3">
      <c r="A636" s="86"/>
      <c r="B636" s="84"/>
      <c r="C636" s="125"/>
      <c r="D636" s="146"/>
      <c r="E636" s="149"/>
      <c r="F636" s="184"/>
      <c r="G636" s="185"/>
      <c r="H636" s="186"/>
      <c r="J636" s="195"/>
      <c r="K636" s="172"/>
      <c r="L636" s="170"/>
      <c r="M636" s="193"/>
      <c r="N636" s="194"/>
      <c r="R636" s="75" t="e">
        <f t="shared" si="158"/>
        <v>#REF!</v>
      </c>
    </row>
    <row r="637" spans="1:18" ht="15" customHeight="1" x14ac:dyDescent="0.3">
      <c r="A637" s="86"/>
      <c r="B637" s="84"/>
      <c r="C637" s="125"/>
      <c r="D637" s="146"/>
      <c r="E637" s="149"/>
      <c r="F637" s="184"/>
      <c r="G637" s="185"/>
      <c r="H637" s="186"/>
      <c r="J637" s="195"/>
      <c r="K637" s="172"/>
      <c r="L637" s="170"/>
      <c r="M637" s="193"/>
      <c r="N637" s="194"/>
      <c r="R637" s="75" t="e">
        <f t="shared" si="158"/>
        <v>#REF!</v>
      </c>
    </row>
    <row r="638" spans="1:18" ht="15" customHeight="1" x14ac:dyDescent="0.3">
      <c r="A638" s="86"/>
      <c r="B638" s="84"/>
      <c r="C638" s="125"/>
      <c r="D638" s="146"/>
      <c r="E638" s="149"/>
      <c r="F638" s="184"/>
      <c r="G638" s="185"/>
      <c r="H638" s="186"/>
      <c r="J638" s="195"/>
      <c r="K638" s="172"/>
      <c r="L638" s="170"/>
      <c r="M638" s="193"/>
      <c r="N638" s="194"/>
      <c r="R638" s="75" t="e">
        <f t="shared" si="158"/>
        <v>#REF!</v>
      </c>
    </row>
    <row r="639" spans="1:18" ht="15" customHeight="1" x14ac:dyDescent="0.3">
      <c r="A639" s="86"/>
      <c r="B639" s="84"/>
      <c r="C639" s="125"/>
      <c r="D639" s="146"/>
      <c r="E639" s="149"/>
      <c r="F639" s="184"/>
      <c r="G639" s="185"/>
      <c r="H639" s="186"/>
      <c r="J639" s="195"/>
      <c r="K639" s="172"/>
      <c r="L639" s="170"/>
      <c r="M639" s="193"/>
      <c r="N639" s="194"/>
      <c r="R639" s="75" t="e">
        <f t="shared" si="158"/>
        <v>#REF!</v>
      </c>
    </row>
    <row r="640" spans="1:18" ht="15" customHeight="1" x14ac:dyDescent="0.3">
      <c r="A640" s="86"/>
      <c r="B640" s="84"/>
      <c r="C640" s="125"/>
      <c r="D640" s="146"/>
      <c r="E640" s="149"/>
      <c r="F640" s="184" t="str">
        <f t="shared" ref="F640:F646" si="159">+IF(E640="","",D640*E640)</f>
        <v/>
      </c>
      <c r="G640" s="185" t="str">
        <f>+IF(F640="","",H632)</f>
        <v/>
      </c>
      <c r="H640" s="186" t="str">
        <f t="shared" ref="H640:H646" si="160">+IF(G640="","",F640*G640)</f>
        <v/>
      </c>
      <c r="J640" s="195" t="str">
        <f>+IF(H640="","",H640/H702)</f>
        <v/>
      </c>
      <c r="K640" s="172"/>
      <c r="L640" s="170"/>
      <c r="M640" s="193" t="str">
        <f t="shared" ref="M640:M646" si="161">IF(L640="NP", 0, (IF(L640="EP", 1, (IF(L640="ND", 0.4, "")))))</f>
        <v/>
      </c>
      <c r="N640" s="194" t="str">
        <f t="shared" ref="N640:N646" si="162">+IF(H640="","",J640*M640)</f>
        <v/>
      </c>
      <c r="R640" s="75" t="e">
        <f t="shared" si="158"/>
        <v>#REF!</v>
      </c>
    </row>
    <row r="641" spans="1:18" ht="15" customHeight="1" x14ac:dyDescent="0.3">
      <c r="A641" s="86"/>
      <c r="B641" s="84"/>
      <c r="C641" s="125"/>
      <c r="D641" s="146"/>
      <c r="E641" s="149"/>
      <c r="F641" s="184" t="str">
        <f t="shared" si="159"/>
        <v/>
      </c>
      <c r="G641" s="185" t="str">
        <f>+IF(F641="","",H632)</f>
        <v/>
      </c>
      <c r="H641" s="186" t="str">
        <f t="shared" si="160"/>
        <v/>
      </c>
      <c r="J641" s="195" t="str">
        <f>+IF(H641="","",H641/H702)</f>
        <v/>
      </c>
      <c r="K641" s="172"/>
      <c r="L641" s="170"/>
      <c r="M641" s="193" t="str">
        <f t="shared" si="161"/>
        <v/>
      </c>
      <c r="N641" s="194" t="str">
        <f t="shared" si="162"/>
        <v/>
      </c>
      <c r="R641" s="75" t="e">
        <f t="shared" si="158"/>
        <v>#REF!</v>
      </c>
    </row>
    <row r="642" spans="1:18" ht="15" customHeight="1" x14ac:dyDescent="0.3">
      <c r="A642" s="86"/>
      <c r="B642" s="84"/>
      <c r="C642" s="125"/>
      <c r="D642" s="146"/>
      <c r="E642" s="149"/>
      <c r="F642" s="184" t="str">
        <f t="shared" si="159"/>
        <v/>
      </c>
      <c r="G642" s="185" t="str">
        <f>+IF(F642="","",H632)</f>
        <v/>
      </c>
      <c r="H642" s="186" t="str">
        <f t="shared" si="160"/>
        <v/>
      </c>
      <c r="J642" s="195" t="str">
        <f>+IF(H642="","",H642/H702)</f>
        <v/>
      </c>
      <c r="K642" s="172"/>
      <c r="L642" s="170"/>
      <c r="M642" s="193" t="str">
        <f t="shared" si="161"/>
        <v/>
      </c>
      <c r="N642" s="194" t="str">
        <f t="shared" si="162"/>
        <v/>
      </c>
      <c r="R642" s="75" t="e">
        <f t="shared" si="158"/>
        <v>#REF!</v>
      </c>
    </row>
    <row r="643" spans="1:18" ht="15" customHeight="1" x14ac:dyDescent="0.3">
      <c r="A643" s="86"/>
      <c r="B643" s="84"/>
      <c r="C643" s="125"/>
      <c r="D643" s="146"/>
      <c r="E643" s="149"/>
      <c r="F643" s="184" t="str">
        <f t="shared" si="159"/>
        <v/>
      </c>
      <c r="G643" s="185" t="str">
        <f>+IF(F643="","",H632)</f>
        <v/>
      </c>
      <c r="H643" s="186" t="str">
        <f t="shared" si="160"/>
        <v/>
      </c>
      <c r="J643" s="195" t="str">
        <f>+IF(H643="","",H643/H702)</f>
        <v/>
      </c>
      <c r="K643" s="172"/>
      <c r="L643" s="170"/>
      <c r="M643" s="193" t="str">
        <f t="shared" si="161"/>
        <v/>
      </c>
      <c r="N643" s="194" t="str">
        <f t="shared" si="162"/>
        <v/>
      </c>
      <c r="R643" s="75" t="e">
        <f t="shared" si="158"/>
        <v>#REF!</v>
      </c>
    </row>
    <row r="644" spans="1:18" ht="15" customHeight="1" x14ac:dyDescent="0.3">
      <c r="A644" s="86"/>
      <c r="B644" s="84"/>
      <c r="C644" s="125"/>
      <c r="D644" s="146"/>
      <c r="E644" s="149"/>
      <c r="F644" s="184" t="str">
        <f t="shared" si="159"/>
        <v/>
      </c>
      <c r="G644" s="185" t="str">
        <f>+IF(F644="","",H632)</f>
        <v/>
      </c>
      <c r="H644" s="186" t="str">
        <f t="shared" si="160"/>
        <v/>
      </c>
      <c r="J644" s="195" t="str">
        <f>+IF(H644="","",H644/H702)</f>
        <v/>
      </c>
      <c r="K644" s="172"/>
      <c r="L644" s="170"/>
      <c r="M644" s="193" t="str">
        <f t="shared" si="161"/>
        <v/>
      </c>
      <c r="N644" s="194" t="str">
        <f t="shared" si="162"/>
        <v/>
      </c>
      <c r="R644" s="75" t="e">
        <f t="shared" si="158"/>
        <v>#REF!</v>
      </c>
    </row>
    <row r="645" spans="1:18" ht="15" customHeight="1" x14ac:dyDescent="0.3">
      <c r="A645" s="86"/>
      <c r="B645" s="84"/>
      <c r="C645" s="125"/>
      <c r="D645" s="146"/>
      <c r="E645" s="149"/>
      <c r="F645" s="184" t="str">
        <f t="shared" si="159"/>
        <v/>
      </c>
      <c r="G645" s="185" t="str">
        <f>+IF(F645="","",H632)</f>
        <v/>
      </c>
      <c r="H645" s="186" t="str">
        <f t="shared" si="160"/>
        <v/>
      </c>
      <c r="J645" s="195" t="str">
        <f>+IF(H645="","",H645/H702)</f>
        <v/>
      </c>
      <c r="K645" s="172"/>
      <c r="L645" s="170"/>
      <c r="M645" s="193" t="str">
        <f t="shared" si="161"/>
        <v/>
      </c>
      <c r="N645" s="194" t="str">
        <f t="shared" si="162"/>
        <v/>
      </c>
      <c r="R645" s="75" t="e">
        <f t="shared" si="158"/>
        <v>#REF!</v>
      </c>
    </row>
    <row r="646" spans="1:18" ht="15" customHeight="1" thickBot="1" x14ac:dyDescent="0.35">
      <c r="A646" s="86"/>
      <c r="B646" s="84"/>
      <c r="C646" s="127"/>
      <c r="D646" s="147"/>
      <c r="E646" s="150"/>
      <c r="F646" s="187" t="str">
        <f t="shared" si="159"/>
        <v/>
      </c>
      <c r="G646" s="188" t="str">
        <f>+IF(F646="","",H631)</f>
        <v/>
      </c>
      <c r="H646" s="189" t="str">
        <f t="shared" si="160"/>
        <v/>
      </c>
      <c r="J646" s="195" t="str">
        <f>+IF(H646="","",H646/H702)</f>
        <v/>
      </c>
      <c r="K646" s="172"/>
      <c r="L646" s="170"/>
      <c r="M646" s="193" t="str">
        <f t="shared" si="161"/>
        <v/>
      </c>
      <c r="N646" s="194" t="str">
        <f t="shared" si="162"/>
        <v/>
      </c>
      <c r="R646" s="75" t="e">
        <f t="shared" si="158"/>
        <v>#REF!</v>
      </c>
    </row>
    <row r="647" spans="1:18" ht="15" customHeight="1" thickBot="1" x14ac:dyDescent="0.35">
      <c r="A647" s="86"/>
      <c r="B647" s="84"/>
      <c r="C647" s="160"/>
      <c r="D647" s="160"/>
      <c r="E647" s="160"/>
      <c r="F647" s="160"/>
      <c r="G647" s="161" t="s">
        <v>27</v>
      </c>
      <c r="H647" s="157">
        <f>SUM(H634:H646)</f>
        <v>0.215475</v>
      </c>
      <c r="J647" s="110">
        <f>SUM(J634:J646)</f>
        <v>0.82203147353361949</v>
      </c>
      <c r="K647" s="109"/>
      <c r="L647" s="109"/>
      <c r="M647" s="109"/>
      <c r="N647" s="110">
        <f>SUM(N634:N646)</f>
        <v>0</v>
      </c>
    </row>
    <row r="648" spans="1:18" s="73" customFormat="1" ht="15" customHeight="1" thickBot="1" x14ac:dyDescent="0.35">
      <c r="A648" s="86"/>
      <c r="B648" s="84"/>
      <c r="C648" s="73" t="s">
        <v>10</v>
      </c>
      <c r="H648" s="74"/>
      <c r="J648" s="112"/>
      <c r="K648" s="112"/>
      <c r="L648" s="112"/>
      <c r="M648" s="112"/>
      <c r="N648" s="112"/>
    </row>
    <row r="649" spans="1:18" ht="31.5" customHeight="1" thickBot="1" x14ac:dyDescent="0.35">
      <c r="A649" s="86"/>
      <c r="B649" s="84"/>
      <c r="C649" s="122" t="s">
        <v>48</v>
      </c>
      <c r="D649" s="123" t="s">
        <v>0</v>
      </c>
      <c r="E649" s="123" t="s">
        <v>65</v>
      </c>
      <c r="F649" s="123" t="s">
        <v>66</v>
      </c>
      <c r="G649" s="123" t="s">
        <v>8</v>
      </c>
      <c r="H649" s="124" t="s">
        <v>9</v>
      </c>
      <c r="J649" s="106" t="s">
        <v>59</v>
      </c>
      <c r="K649" s="107" t="s">
        <v>60</v>
      </c>
      <c r="L649" s="107" t="s">
        <v>61</v>
      </c>
      <c r="M649" s="107" t="s">
        <v>62</v>
      </c>
      <c r="N649" s="108" t="s">
        <v>63</v>
      </c>
    </row>
    <row r="650" spans="1:18" ht="15" customHeight="1" x14ac:dyDescent="0.3">
      <c r="A650" s="86"/>
      <c r="B650" s="84"/>
      <c r="C650" s="125" t="s">
        <v>345</v>
      </c>
      <c r="D650" s="146">
        <v>1</v>
      </c>
      <c r="E650" s="149">
        <v>6.22</v>
      </c>
      <c r="F650" s="184">
        <f>+IF(E650="","",D650*E650)</f>
        <v>6.22</v>
      </c>
      <c r="G650" s="185">
        <f>+IF(F650="","",H632)</f>
        <v>7.4999999999999997E-3</v>
      </c>
      <c r="H650" s="186">
        <f>+IF(G650="","",F650*G650)</f>
        <v>4.6649999999999997E-2</v>
      </c>
      <c r="I650" s="95"/>
      <c r="J650" s="195">
        <f>+IF(H650="","",H650/H702)</f>
        <v>0.17796852646638053</v>
      </c>
      <c r="K650" s="174">
        <v>851230012</v>
      </c>
      <c r="L650" s="170" t="s">
        <v>77</v>
      </c>
      <c r="M650" s="193">
        <v>0</v>
      </c>
      <c r="N650" s="194">
        <f t="shared" ref="N650:N662" si="163">+IF(H650="","",J650*M650)</f>
        <v>0</v>
      </c>
      <c r="R650" s="75" t="e">
        <f t="shared" ref="R650:R662" si="164">+R562+1</f>
        <v>#REF!</v>
      </c>
    </row>
    <row r="651" spans="1:18" ht="15" customHeight="1" x14ac:dyDescent="0.25">
      <c r="A651" s="86"/>
      <c r="B651" s="84"/>
      <c r="C651" s="125"/>
      <c r="D651" s="146"/>
      <c r="E651" s="209"/>
      <c r="F651" s="184"/>
      <c r="G651" s="185"/>
      <c r="H651" s="186"/>
      <c r="J651" s="195"/>
      <c r="K651" s="174"/>
      <c r="L651" s="170"/>
      <c r="M651" s="193"/>
      <c r="N651" s="194" t="str">
        <f t="shared" si="163"/>
        <v/>
      </c>
      <c r="R651" s="75" t="e">
        <f t="shared" si="164"/>
        <v>#REF!</v>
      </c>
    </row>
    <row r="652" spans="1:18" ht="15" customHeight="1" x14ac:dyDescent="0.3">
      <c r="A652" s="86"/>
      <c r="B652" s="84"/>
      <c r="C652" s="125"/>
      <c r="D652" s="146"/>
      <c r="E652" s="149"/>
      <c r="F652" s="184"/>
      <c r="G652" s="185"/>
      <c r="H652" s="186"/>
      <c r="J652" s="195"/>
      <c r="K652" s="174"/>
      <c r="L652" s="170"/>
      <c r="M652" s="193"/>
      <c r="N652" s="194" t="str">
        <f t="shared" si="163"/>
        <v/>
      </c>
      <c r="R652" s="75" t="e">
        <f t="shared" si="164"/>
        <v>#REF!</v>
      </c>
    </row>
    <row r="653" spans="1:18" ht="15" customHeight="1" x14ac:dyDescent="0.3">
      <c r="A653" s="86"/>
      <c r="B653" s="84"/>
      <c r="C653" s="125"/>
      <c r="D653" s="146"/>
      <c r="E653" s="149"/>
      <c r="F653" s="184"/>
      <c r="G653" s="185"/>
      <c r="H653" s="186"/>
      <c r="J653" s="195"/>
      <c r="K653" s="174"/>
      <c r="L653" s="170"/>
      <c r="M653" s="193"/>
      <c r="N653" s="194" t="str">
        <f t="shared" si="163"/>
        <v/>
      </c>
      <c r="R653" s="75" t="e">
        <f t="shared" si="164"/>
        <v>#REF!</v>
      </c>
    </row>
    <row r="654" spans="1:18" ht="15" customHeight="1" x14ac:dyDescent="0.3">
      <c r="A654" s="86"/>
      <c r="B654" s="84"/>
      <c r="C654" s="125"/>
      <c r="D654" s="146"/>
      <c r="E654" s="149"/>
      <c r="F654" s="184"/>
      <c r="G654" s="185"/>
      <c r="H654" s="186"/>
      <c r="J654" s="195"/>
      <c r="K654" s="174"/>
      <c r="L654" s="170"/>
      <c r="M654" s="193"/>
      <c r="N654" s="194" t="str">
        <f t="shared" si="163"/>
        <v/>
      </c>
      <c r="R654" s="75" t="e">
        <f t="shared" si="164"/>
        <v>#REF!</v>
      </c>
    </row>
    <row r="655" spans="1:18" ht="15" customHeight="1" x14ac:dyDescent="0.3">
      <c r="A655" s="86"/>
      <c r="B655" s="84"/>
      <c r="C655" s="125"/>
      <c r="D655" s="146"/>
      <c r="E655" s="149"/>
      <c r="F655" s="184"/>
      <c r="G655" s="185"/>
      <c r="H655" s="186"/>
      <c r="I655" s="96"/>
      <c r="J655" s="195"/>
      <c r="K655" s="174"/>
      <c r="L655" s="170"/>
      <c r="M655" s="193"/>
      <c r="N655" s="194" t="str">
        <f t="shared" si="163"/>
        <v/>
      </c>
      <c r="R655" s="75" t="e">
        <f t="shared" si="164"/>
        <v>#REF!</v>
      </c>
    </row>
    <row r="656" spans="1:18" ht="15" customHeight="1" x14ac:dyDescent="0.3">
      <c r="A656" s="86"/>
      <c r="B656" s="84"/>
      <c r="C656" s="125"/>
      <c r="D656" s="146"/>
      <c r="E656" s="149"/>
      <c r="F656" s="184"/>
      <c r="G656" s="185"/>
      <c r="H656" s="186"/>
      <c r="J656" s="195"/>
      <c r="K656" s="174"/>
      <c r="L656" s="170"/>
      <c r="M656" s="193"/>
      <c r="N656" s="194" t="str">
        <f t="shared" si="163"/>
        <v/>
      </c>
      <c r="R656" s="75" t="e">
        <f t="shared" si="164"/>
        <v>#REF!</v>
      </c>
    </row>
    <row r="657" spans="1:18" ht="15" customHeight="1" x14ac:dyDescent="0.3">
      <c r="A657" s="86"/>
      <c r="B657" s="84"/>
      <c r="C657" s="125"/>
      <c r="D657" s="146"/>
      <c r="E657" s="149"/>
      <c r="F657" s="184"/>
      <c r="G657" s="185"/>
      <c r="H657" s="186"/>
      <c r="J657" s="195"/>
      <c r="K657" s="174"/>
      <c r="L657" s="170"/>
      <c r="M657" s="193"/>
      <c r="N657" s="194" t="str">
        <f t="shared" si="163"/>
        <v/>
      </c>
      <c r="R657" s="75" t="e">
        <f t="shared" si="164"/>
        <v>#REF!</v>
      </c>
    </row>
    <row r="658" spans="1:18" ht="15" customHeight="1" x14ac:dyDescent="0.3">
      <c r="A658" s="86"/>
      <c r="B658" s="84"/>
      <c r="C658" s="125"/>
      <c r="D658" s="146"/>
      <c r="E658" s="149"/>
      <c r="F658" s="184" t="str">
        <f>+IF(E658="","",D658*E658)</f>
        <v/>
      </c>
      <c r="G658" s="185" t="str">
        <f>+IF(F658="","",H632)</f>
        <v/>
      </c>
      <c r="H658" s="186" t="str">
        <f>+IF(G658="","",F658*G658)</f>
        <v/>
      </c>
      <c r="I658" s="96"/>
      <c r="J658" s="195" t="str">
        <f>+IF(H658="","",H658/H702)</f>
        <v/>
      </c>
      <c r="K658" s="174"/>
      <c r="L658" s="170"/>
      <c r="M658" s="193" t="str">
        <f>IF(L658="NP", 0, (IF(L658="EP", 1, (IF(L658="ND", 0.4, "")))))</f>
        <v/>
      </c>
      <c r="N658" s="194" t="str">
        <f t="shared" si="163"/>
        <v/>
      </c>
      <c r="R658" s="75" t="e">
        <f t="shared" si="164"/>
        <v>#REF!</v>
      </c>
    </row>
    <row r="659" spans="1:18" ht="15" customHeight="1" x14ac:dyDescent="0.3">
      <c r="A659" s="86"/>
      <c r="B659" s="84"/>
      <c r="C659" s="125"/>
      <c r="D659" s="146"/>
      <c r="E659" s="149"/>
      <c r="F659" s="184" t="str">
        <f>+IF(E659="","",D659*E659)</f>
        <v/>
      </c>
      <c r="G659" s="185" t="str">
        <f>+IF(F659="","",H632)</f>
        <v/>
      </c>
      <c r="H659" s="186" t="str">
        <f>+IF(G659="","",F659*G659)</f>
        <v/>
      </c>
      <c r="J659" s="195" t="str">
        <f>+IF(H659="","",H659/H702)</f>
        <v/>
      </c>
      <c r="K659" s="174"/>
      <c r="L659" s="170"/>
      <c r="M659" s="193" t="str">
        <f>IF(L659="NP", 0, (IF(L659="EP", 1, (IF(L659="ND", 0.4, "")))))</f>
        <v/>
      </c>
      <c r="N659" s="194" t="str">
        <f t="shared" si="163"/>
        <v/>
      </c>
      <c r="R659" s="75" t="e">
        <f t="shared" si="164"/>
        <v>#REF!</v>
      </c>
    </row>
    <row r="660" spans="1:18" ht="15" customHeight="1" x14ac:dyDescent="0.3">
      <c r="A660" s="86"/>
      <c r="B660" s="84"/>
      <c r="C660" s="125"/>
      <c r="D660" s="146"/>
      <c r="E660" s="149"/>
      <c r="F660" s="184" t="str">
        <f>+IF(E660="","",D660*E660)</f>
        <v/>
      </c>
      <c r="G660" s="185" t="str">
        <f>+IF(F660="","",H632)</f>
        <v/>
      </c>
      <c r="H660" s="186" t="str">
        <f>+IF(G660="","",F660*G660)</f>
        <v/>
      </c>
      <c r="I660" s="96"/>
      <c r="J660" s="195" t="str">
        <f>+IF(H660="","",H660/H702)</f>
        <v/>
      </c>
      <c r="K660" s="174"/>
      <c r="L660" s="170"/>
      <c r="M660" s="193" t="str">
        <f>IF(L660="NP", 0, (IF(L660="EP", 1, (IF(L660="ND", 0.4, "")))))</f>
        <v/>
      </c>
      <c r="N660" s="194" t="str">
        <f t="shared" si="163"/>
        <v/>
      </c>
      <c r="R660" s="75" t="e">
        <f t="shared" si="164"/>
        <v>#REF!</v>
      </c>
    </row>
    <row r="661" spans="1:18" ht="15" customHeight="1" x14ac:dyDescent="0.3">
      <c r="A661" s="86"/>
      <c r="B661" s="84"/>
      <c r="C661" s="125"/>
      <c r="D661" s="146"/>
      <c r="E661" s="149"/>
      <c r="F661" s="184" t="str">
        <f>+IF(E661="","",D661*E661)</f>
        <v/>
      </c>
      <c r="G661" s="185" t="str">
        <f>+IF(F661="","",H632)</f>
        <v/>
      </c>
      <c r="H661" s="186" t="str">
        <f>+IF(G661="","",F661*G661)</f>
        <v/>
      </c>
      <c r="I661" s="96"/>
      <c r="J661" s="195" t="str">
        <f>+IF(H661="","",H661/H702)</f>
        <v/>
      </c>
      <c r="K661" s="174"/>
      <c r="L661" s="170"/>
      <c r="M661" s="193" t="str">
        <f>IF(L661="NP", 0, (IF(L661="EP", 1, (IF(L661="ND", 0.4, "")))))</f>
        <v/>
      </c>
      <c r="N661" s="194" t="str">
        <f t="shared" si="163"/>
        <v/>
      </c>
      <c r="R661" s="75" t="e">
        <f t="shared" si="164"/>
        <v>#REF!</v>
      </c>
    </row>
    <row r="662" spans="1:18" ht="15" customHeight="1" thickBot="1" x14ac:dyDescent="0.35">
      <c r="A662" s="86"/>
      <c r="B662" s="84"/>
      <c r="C662" s="127"/>
      <c r="D662" s="147"/>
      <c r="E662" s="150"/>
      <c r="F662" s="187" t="str">
        <f>+IF(E662="","",D662*E662)</f>
        <v/>
      </c>
      <c r="G662" s="188" t="str">
        <f>+IF(F662="","",H631)</f>
        <v/>
      </c>
      <c r="H662" s="189" t="str">
        <f>+IF(G662="","",F662*G662)</f>
        <v/>
      </c>
      <c r="J662" s="195" t="str">
        <f>+IF(H662="","",H662/H702)</f>
        <v/>
      </c>
      <c r="K662" s="174"/>
      <c r="L662" s="170"/>
      <c r="M662" s="193" t="str">
        <f>IF(L662="NP", 0, (IF(L662="EP", 1, (IF(L662="ND", 0.4, "")))))</f>
        <v/>
      </c>
      <c r="N662" s="194" t="str">
        <f t="shared" si="163"/>
        <v/>
      </c>
      <c r="R662" s="75" t="e">
        <f t="shared" si="164"/>
        <v>#REF!</v>
      </c>
    </row>
    <row r="663" spans="1:18" ht="15" customHeight="1" thickBot="1" x14ac:dyDescent="0.35">
      <c r="A663" s="86"/>
      <c r="B663" s="84"/>
      <c r="C663" s="160"/>
      <c r="D663" s="160"/>
      <c r="E663" s="160"/>
      <c r="F663" s="160"/>
      <c r="G663" s="161" t="s">
        <v>28</v>
      </c>
      <c r="H663" s="157">
        <f>SUM(H650:H662)</f>
        <v>4.6649999999999997E-2</v>
      </c>
      <c r="J663" s="110">
        <f>SUM(J650:J662)</f>
        <v>0.17796852646638053</v>
      </c>
      <c r="K663" s="109"/>
      <c r="L663" s="109"/>
      <c r="M663" s="109"/>
      <c r="N663" s="110">
        <f>SUM(N650:N662)</f>
        <v>0</v>
      </c>
    </row>
    <row r="664" spans="1:18" s="73" customFormat="1" ht="15" customHeight="1" thickBot="1" x14ac:dyDescent="0.35">
      <c r="A664" s="86"/>
      <c r="B664" s="84"/>
      <c r="C664" s="73" t="s">
        <v>11</v>
      </c>
      <c r="H664" s="74"/>
      <c r="J664" s="112"/>
      <c r="K664" s="112"/>
      <c r="L664" s="112"/>
      <c r="M664" s="112"/>
      <c r="N664" s="112"/>
    </row>
    <row r="665" spans="1:18" ht="34.5" customHeight="1" thickBot="1" x14ac:dyDescent="0.35">
      <c r="A665" s="86"/>
      <c r="B665" s="84"/>
      <c r="C665" s="122" t="s">
        <v>48</v>
      </c>
      <c r="D665" s="129"/>
      <c r="E665" s="123" t="s">
        <v>3</v>
      </c>
      <c r="F665" s="123" t="s">
        <v>0</v>
      </c>
      <c r="G665" s="123" t="s">
        <v>16</v>
      </c>
      <c r="H665" s="124" t="s">
        <v>9</v>
      </c>
      <c r="J665" s="106" t="s">
        <v>59</v>
      </c>
      <c r="K665" s="107" t="s">
        <v>60</v>
      </c>
      <c r="L665" s="107" t="s">
        <v>61</v>
      </c>
      <c r="M665" s="107" t="s">
        <v>62</v>
      </c>
      <c r="N665" s="108" t="s">
        <v>63</v>
      </c>
    </row>
    <row r="666" spans="1:18" ht="15" customHeight="1" x14ac:dyDescent="0.3">
      <c r="A666" s="86"/>
      <c r="B666" s="84"/>
      <c r="C666" s="125"/>
      <c r="E666" s="151"/>
      <c r="F666" s="151"/>
      <c r="G666" s="151"/>
      <c r="H666" s="190"/>
      <c r="J666" s="195"/>
      <c r="K666" s="211"/>
      <c r="L666" s="212"/>
      <c r="M666" s="193"/>
      <c r="N666" s="194" t="str">
        <f t="shared" ref="N666:N691" si="165">+IF(H666="","",J666*M666)</f>
        <v/>
      </c>
      <c r="R666" s="75" t="e">
        <f t="shared" ref="R666:R691" si="166">+R578+1</f>
        <v>#REF!</v>
      </c>
    </row>
    <row r="667" spans="1:18" ht="15" customHeight="1" x14ac:dyDescent="0.3">
      <c r="A667" s="86"/>
      <c r="B667" s="84"/>
      <c r="C667" s="125"/>
      <c r="E667" s="151"/>
      <c r="F667" s="151"/>
      <c r="G667" s="151"/>
      <c r="H667" s="190"/>
      <c r="J667" s="195"/>
      <c r="K667" s="211"/>
      <c r="L667" s="212"/>
      <c r="M667" s="193"/>
      <c r="N667" s="194" t="str">
        <f t="shared" si="165"/>
        <v/>
      </c>
      <c r="R667" s="75" t="e">
        <f t="shared" si="166"/>
        <v>#REF!</v>
      </c>
    </row>
    <row r="668" spans="1:18" ht="15" customHeight="1" x14ac:dyDescent="0.3">
      <c r="A668" s="86"/>
      <c r="B668" s="84"/>
      <c r="C668" s="125"/>
      <c r="E668" s="151"/>
      <c r="F668" s="151"/>
      <c r="G668" s="151"/>
      <c r="H668" s="190"/>
      <c r="J668" s="195"/>
      <c r="K668" s="174"/>
      <c r="L668" s="170"/>
      <c r="M668" s="193"/>
      <c r="N668" s="194" t="str">
        <f t="shared" si="165"/>
        <v/>
      </c>
      <c r="R668" s="75" t="e">
        <f t="shared" si="166"/>
        <v>#REF!</v>
      </c>
    </row>
    <row r="669" spans="1:18" ht="15" customHeight="1" x14ac:dyDescent="0.3">
      <c r="A669" s="86"/>
      <c r="B669" s="84"/>
      <c r="C669" s="125"/>
      <c r="E669" s="151"/>
      <c r="F669" s="151"/>
      <c r="G669" s="151"/>
      <c r="H669" s="190"/>
      <c r="J669" s="195"/>
      <c r="K669" s="174"/>
      <c r="L669" s="170"/>
      <c r="M669" s="193"/>
      <c r="N669" s="194" t="str">
        <f t="shared" si="165"/>
        <v/>
      </c>
      <c r="R669" s="75" t="e">
        <f t="shared" si="166"/>
        <v>#REF!</v>
      </c>
    </row>
    <row r="670" spans="1:18" ht="15" customHeight="1" x14ac:dyDescent="0.3">
      <c r="A670" s="86"/>
      <c r="B670" s="84"/>
      <c r="C670" s="125"/>
      <c r="E670" s="151"/>
      <c r="F670" s="151"/>
      <c r="G670" s="151"/>
      <c r="H670" s="190"/>
      <c r="J670" s="195"/>
      <c r="K670" s="174"/>
      <c r="L670" s="170"/>
      <c r="M670" s="193"/>
      <c r="N670" s="194" t="str">
        <f t="shared" si="165"/>
        <v/>
      </c>
      <c r="R670" s="75" t="e">
        <f t="shared" si="166"/>
        <v>#REF!</v>
      </c>
    </row>
    <row r="671" spans="1:18" ht="15" customHeight="1" x14ac:dyDescent="0.3">
      <c r="A671" s="86"/>
      <c r="B671" s="84"/>
      <c r="C671" s="125"/>
      <c r="E671" s="151"/>
      <c r="F671" s="151"/>
      <c r="G671" s="151"/>
      <c r="H671" s="190"/>
      <c r="J671" s="195"/>
      <c r="K671" s="174"/>
      <c r="L671" s="170"/>
      <c r="M671" s="193"/>
      <c r="N671" s="194" t="str">
        <f t="shared" si="165"/>
        <v/>
      </c>
      <c r="R671" s="75" t="e">
        <f t="shared" si="166"/>
        <v>#REF!</v>
      </c>
    </row>
    <row r="672" spans="1:18" ht="15" customHeight="1" x14ac:dyDescent="0.3">
      <c r="A672" s="86"/>
      <c r="B672" s="84"/>
      <c r="C672" s="125"/>
      <c r="E672" s="151"/>
      <c r="F672" s="151"/>
      <c r="G672" s="151"/>
      <c r="H672" s="190"/>
      <c r="J672" s="195"/>
      <c r="K672" s="174"/>
      <c r="L672" s="170"/>
      <c r="M672" s="193"/>
      <c r="N672" s="194" t="str">
        <f t="shared" si="165"/>
        <v/>
      </c>
      <c r="R672" s="75" t="e">
        <f t="shared" si="166"/>
        <v>#REF!</v>
      </c>
    </row>
    <row r="673" spans="1:18" ht="15" customHeight="1" x14ac:dyDescent="0.3">
      <c r="A673" s="86"/>
      <c r="B673" s="84"/>
      <c r="C673" s="125"/>
      <c r="E673" s="151"/>
      <c r="F673" s="151"/>
      <c r="G673" s="151"/>
      <c r="H673" s="190"/>
      <c r="J673" s="195"/>
      <c r="K673" s="174"/>
      <c r="L673" s="170"/>
      <c r="M673" s="193"/>
      <c r="N673" s="194" t="str">
        <f t="shared" si="165"/>
        <v/>
      </c>
      <c r="R673" s="75" t="e">
        <f t="shared" si="166"/>
        <v>#REF!</v>
      </c>
    </row>
    <row r="674" spans="1:18" ht="15" customHeight="1" x14ac:dyDescent="0.3">
      <c r="A674" s="86"/>
      <c r="B674" s="84"/>
      <c r="C674" s="125"/>
      <c r="E674" s="151"/>
      <c r="F674" s="151"/>
      <c r="G674" s="151"/>
      <c r="H674" s="190"/>
      <c r="J674" s="195"/>
      <c r="K674" s="174"/>
      <c r="L674" s="170"/>
      <c r="M674" s="193"/>
      <c r="N674" s="194" t="str">
        <f t="shared" si="165"/>
        <v/>
      </c>
      <c r="R674" s="75" t="e">
        <f t="shared" si="166"/>
        <v>#REF!</v>
      </c>
    </row>
    <row r="675" spans="1:18" ht="15" customHeight="1" x14ac:dyDescent="0.3">
      <c r="A675" s="86"/>
      <c r="B675" s="84"/>
      <c r="C675" s="125"/>
      <c r="E675" s="151"/>
      <c r="F675" s="151"/>
      <c r="G675" s="151"/>
      <c r="H675" s="190"/>
      <c r="J675" s="195"/>
      <c r="K675" s="174"/>
      <c r="L675" s="170"/>
      <c r="M675" s="193"/>
      <c r="N675" s="194" t="str">
        <f t="shared" si="165"/>
        <v/>
      </c>
      <c r="R675" s="75" t="e">
        <f t="shared" si="166"/>
        <v>#REF!</v>
      </c>
    </row>
    <row r="676" spans="1:18" ht="15" customHeight="1" x14ac:dyDescent="0.3">
      <c r="A676" s="86"/>
      <c r="B676" s="84"/>
      <c r="C676" s="125"/>
      <c r="E676" s="151"/>
      <c r="F676" s="151"/>
      <c r="G676" s="151"/>
      <c r="H676" s="190"/>
      <c r="J676" s="195"/>
      <c r="K676" s="174"/>
      <c r="L676" s="170"/>
      <c r="M676" s="193"/>
      <c r="N676" s="194" t="str">
        <f t="shared" si="165"/>
        <v/>
      </c>
      <c r="R676" s="75" t="e">
        <f t="shared" si="166"/>
        <v>#REF!</v>
      </c>
    </row>
    <row r="677" spans="1:18" ht="15" customHeight="1" x14ac:dyDescent="0.3">
      <c r="A677" s="86"/>
      <c r="B677" s="84"/>
      <c r="C677" s="125"/>
      <c r="E677" s="151"/>
      <c r="F677" s="151"/>
      <c r="G677" s="151"/>
      <c r="H677" s="190"/>
      <c r="J677" s="195"/>
      <c r="K677" s="174"/>
      <c r="L677" s="170"/>
      <c r="M677" s="193"/>
      <c r="N677" s="194" t="str">
        <f t="shared" si="165"/>
        <v/>
      </c>
      <c r="R677" s="75" t="e">
        <f t="shared" si="166"/>
        <v>#REF!</v>
      </c>
    </row>
    <row r="678" spans="1:18" ht="15" customHeight="1" x14ac:dyDescent="0.3">
      <c r="A678" s="86"/>
      <c r="B678" s="84"/>
      <c r="C678" s="125"/>
      <c r="E678" s="151"/>
      <c r="F678" s="151"/>
      <c r="G678" s="151"/>
      <c r="H678" s="190"/>
      <c r="J678" s="195"/>
      <c r="K678" s="174"/>
      <c r="L678" s="170"/>
      <c r="M678" s="193"/>
      <c r="N678" s="194" t="str">
        <f t="shared" si="165"/>
        <v/>
      </c>
      <c r="R678" s="75" t="e">
        <f t="shared" si="166"/>
        <v>#REF!</v>
      </c>
    </row>
    <row r="679" spans="1:18" ht="15" customHeight="1" x14ac:dyDescent="0.3">
      <c r="A679" s="86"/>
      <c r="B679" s="84"/>
      <c r="C679" s="125"/>
      <c r="E679" s="151"/>
      <c r="F679" s="151"/>
      <c r="G679" s="151"/>
      <c r="H679" s="190"/>
      <c r="J679" s="195"/>
      <c r="K679" s="174"/>
      <c r="L679" s="170"/>
      <c r="M679" s="193"/>
      <c r="N679" s="194" t="str">
        <f t="shared" si="165"/>
        <v/>
      </c>
      <c r="R679" s="75" t="e">
        <f t="shared" si="166"/>
        <v>#REF!</v>
      </c>
    </row>
    <row r="680" spans="1:18" ht="15" customHeight="1" x14ac:dyDescent="0.3">
      <c r="A680" s="86"/>
      <c r="B680" s="84"/>
      <c r="C680" s="125"/>
      <c r="E680" s="151"/>
      <c r="F680" s="151"/>
      <c r="G680" s="151"/>
      <c r="H680" s="190" t="str">
        <f t="shared" ref="H680:H691" si="167">+IF(G680="","",F680*G680)</f>
        <v/>
      </c>
      <c r="J680" s="195" t="str">
        <f>+IF(H680="","",H680/H702)</f>
        <v/>
      </c>
      <c r="K680" s="174"/>
      <c r="L680" s="170"/>
      <c r="M680" s="193" t="str">
        <f t="shared" ref="M680:M691" si="168">IF(L680="NP", 0, (IF(L680="EP", 1, (IF(L680="ND", 0.4, "")))))</f>
        <v/>
      </c>
      <c r="N680" s="194" t="str">
        <f t="shared" si="165"/>
        <v/>
      </c>
      <c r="R680" s="75" t="e">
        <f t="shared" si="166"/>
        <v>#REF!</v>
      </c>
    </row>
    <row r="681" spans="1:18" ht="15" customHeight="1" x14ac:dyDescent="0.3">
      <c r="A681" s="86"/>
      <c r="B681" s="84"/>
      <c r="C681" s="125"/>
      <c r="E681" s="151"/>
      <c r="F681" s="151"/>
      <c r="G681" s="151"/>
      <c r="H681" s="190" t="str">
        <f t="shared" si="167"/>
        <v/>
      </c>
      <c r="J681" s="195" t="str">
        <f>+IF(H681="","",H681/H702)</f>
        <v/>
      </c>
      <c r="K681" s="174"/>
      <c r="L681" s="170"/>
      <c r="M681" s="193" t="str">
        <f t="shared" si="168"/>
        <v/>
      </c>
      <c r="N681" s="194" t="str">
        <f t="shared" si="165"/>
        <v/>
      </c>
      <c r="R681" s="75" t="e">
        <f t="shared" si="166"/>
        <v>#REF!</v>
      </c>
    </row>
    <row r="682" spans="1:18" ht="15" customHeight="1" x14ac:dyDescent="0.3">
      <c r="A682" s="86"/>
      <c r="B682" s="84"/>
      <c r="C682" s="125"/>
      <c r="E682" s="151"/>
      <c r="F682" s="151"/>
      <c r="G682" s="151"/>
      <c r="H682" s="190" t="str">
        <f t="shared" si="167"/>
        <v/>
      </c>
      <c r="J682" s="195" t="str">
        <f>+IF(H682="","",H682/H702)</f>
        <v/>
      </c>
      <c r="K682" s="174"/>
      <c r="L682" s="170"/>
      <c r="M682" s="193" t="str">
        <f t="shared" si="168"/>
        <v/>
      </c>
      <c r="N682" s="194" t="str">
        <f t="shared" si="165"/>
        <v/>
      </c>
      <c r="R682" s="75" t="e">
        <f t="shared" si="166"/>
        <v>#REF!</v>
      </c>
    </row>
    <row r="683" spans="1:18" ht="15" customHeight="1" x14ac:dyDescent="0.3">
      <c r="A683" s="86"/>
      <c r="B683" s="84"/>
      <c r="C683" s="125"/>
      <c r="E683" s="151"/>
      <c r="F683" s="151"/>
      <c r="G683" s="151"/>
      <c r="H683" s="190" t="str">
        <f t="shared" si="167"/>
        <v/>
      </c>
      <c r="J683" s="195" t="str">
        <f>+IF(H683="","",H683/H702)</f>
        <v/>
      </c>
      <c r="K683" s="174"/>
      <c r="L683" s="170"/>
      <c r="M683" s="193" t="str">
        <f t="shared" si="168"/>
        <v/>
      </c>
      <c r="N683" s="194" t="str">
        <f t="shared" si="165"/>
        <v/>
      </c>
      <c r="R683" s="75" t="e">
        <f t="shared" si="166"/>
        <v>#REF!</v>
      </c>
    </row>
    <row r="684" spans="1:18" ht="15" customHeight="1" x14ac:dyDescent="0.3">
      <c r="A684" s="86"/>
      <c r="B684" s="84"/>
      <c r="C684" s="125"/>
      <c r="E684" s="151"/>
      <c r="F684" s="151"/>
      <c r="G684" s="151"/>
      <c r="H684" s="190" t="str">
        <f t="shared" si="167"/>
        <v/>
      </c>
      <c r="J684" s="195" t="str">
        <f>+IF(H684="","",H684/H702)</f>
        <v/>
      </c>
      <c r="K684" s="174"/>
      <c r="L684" s="170"/>
      <c r="M684" s="193" t="str">
        <f t="shared" si="168"/>
        <v/>
      </c>
      <c r="N684" s="194" t="str">
        <f t="shared" si="165"/>
        <v/>
      </c>
      <c r="R684" s="75" t="e">
        <f t="shared" si="166"/>
        <v>#REF!</v>
      </c>
    </row>
    <row r="685" spans="1:18" ht="15" customHeight="1" x14ac:dyDescent="0.3">
      <c r="A685" s="86"/>
      <c r="B685" s="84"/>
      <c r="C685" s="125"/>
      <c r="E685" s="151"/>
      <c r="F685" s="151"/>
      <c r="G685" s="151"/>
      <c r="H685" s="190" t="str">
        <f t="shared" si="167"/>
        <v/>
      </c>
      <c r="J685" s="195" t="str">
        <f>+IF(H685="","",H685/H702)</f>
        <v/>
      </c>
      <c r="K685" s="174"/>
      <c r="L685" s="170"/>
      <c r="M685" s="193" t="str">
        <f t="shared" si="168"/>
        <v/>
      </c>
      <c r="N685" s="194" t="str">
        <f t="shared" si="165"/>
        <v/>
      </c>
      <c r="R685" s="75" t="e">
        <f t="shared" si="166"/>
        <v>#REF!</v>
      </c>
    </row>
    <row r="686" spans="1:18" ht="15" customHeight="1" x14ac:dyDescent="0.3">
      <c r="A686" s="86"/>
      <c r="B686" s="84"/>
      <c r="C686" s="125"/>
      <c r="E686" s="151"/>
      <c r="F686" s="151"/>
      <c r="G686" s="151"/>
      <c r="H686" s="190" t="str">
        <f t="shared" si="167"/>
        <v/>
      </c>
      <c r="J686" s="195" t="str">
        <f>+IF(H686="","",H686/H702)</f>
        <v/>
      </c>
      <c r="K686" s="174"/>
      <c r="L686" s="170"/>
      <c r="M686" s="193" t="str">
        <f t="shared" si="168"/>
        <v/>
      </c>
      <c r="N686" s="194" t="str">
        <f t="shared" si="165"/>
        <v/>
      </c>
      <c r="R686" s="75" t="e">
        <f t="shared" si="166"/>
        <v>#REF!</v>
      </c>
    </row>
    <row r="687" spans="1:18" ht="15" customHeight="1" x14ac:dyDescent="0.3">
      <c r="A687" s="86"/>
      <c r="B687" s="84"/>
      <c r="C687" s="125"/>
      <c r="E687" s="151"/>
      <c r="F687" s="151"/>
      <c r="G687" s="151"/>
      <c r="H687" s="190" t="str">
        <f t="shared" si="167"/>
        <v/>
      </c>
      <c r="J687" s="195" t="str">
        <f>+IF(H687="","",H687/H702)</f>
        <v/>
      </c>
      <c r="K687" s="174"/>
      <c r="L687" s="170"/>
      <c r="M687" s="193" t="str">
        <f t="shared" si="168"/>
        <v/>
      </c>
      <c r="N687" s="194" t="str">
        <f t="shared" si="165"/>
        <v/>
      </c>
      <c r="R687" s="75" t="e">
        <f t="shared" si="166"/>
        <v>#REF!</v>
      </c>
    </row>
    <row r="688" spans="1:18" ht="15" customHeight="1" x14ac:dyDescent="0.3">
      <c r="A688" s="86"/>
      <c r="B688" s="84"/>
      <c r="C688" s="125"/>
      <c r="E688" s="151"/>
      <c r="F688" s="151"/>
      <c r="G688" s="151"/>
      <c r="H688" s="190" t="str">
        <f t="shared" si="167"/>
        <v/>
      </c>
      <c r="J688" s="195" t="str">
        <f>+IF(H688="","",H688/H702)</f>
        <v/>
      </c>
      <c r="K688" s="174"/>
      <c r="L688" s="170"/>
      <c r="M688" s="193" t="str">
        <f t="shared" si="168"/>
        <v/>
      </c>
      <c r="N688" s="194" t="str">
        <f t="shared" si="165"/>
        <v/>
      </c>
      <c r="R688" s="75" t="e">
        <f t="shared" si="166"/>
        <v>#REF!</v>
      </c>
    </row>
    <row r="689" spans="1:18" ht="15" customHeight="1" x14ac:dyDescent="0.3">
      <c r="A689" s="86"/>
      <c r="B689" s="84"/>
      <c r="C689" s="125"/>
      <c r="E689" s="151"/>
      <c r="F689" s="151"/>
      <c r="G689" s="151"/>
      <c r="H689" s="190" t="str">
        <f t="shared" si="167"/>
        <v/>
      </c>
      <c r="J689" s="195" t="str">
        <f>+IF(H689="","",H689/H702)</f>
        <v/>
      </c>
      <c r="K689" s="174"/>
      <c r="L689" s="170"/>
      <c r="M689" s="193" t="str">
        <f t="shared" si="168"/>
        <v/>
      </c>
      <c r="N689" s="194" t="str">
        <f t="shared" si="165"/>
        <v/>
      </c>
      <c r="R689" s="75" t="e">
        <f t="shared" si="166"/>
        <v>#REF!</v>
      </c>
    </row>
    <row r="690" spans="1:18" ht="15" customHeight="1" x14ac:dyDescent="0.3">
      <c r="A690" s="86"/>
      <c r="B690" s="84"/>
      <c r="C690" s="125"/>
      <c r="E690" s="151"/>
      <c r="F690" s="151"/>
      <c r="G690" s="151"/>
      <c r="H690" s="190" t="str">
        <f t="shared" si="167"/>
        <v/>
      </c>
      <c r="J690" s="195" t="str">
        <f>+IF(H690="","",H690/H702)</f>
        <v/>
      </c>
      <c r="K690" s="174"/>
      <c r="L690" s="170"/>
      <c r="M690" s="193" t="str">
        <f t="shared" si="168"/>
        <v/>
      </c>
      <c r="N690" s="194" t="str">
        <f t="shared" si="165"/>
        <v/>
      </c>
      <c r="R690" s="75" t="e">
        <f t="shared" si="166"/>
        <v>#REF!</v>
      </c>
    </row>
    <row r="691" spans="1:18" ht="15" customHeight="1" thickBot="1" x14ac:dyDescent="0.35">
      <c r="A691" s="86"/>
      <c r="B691" s="84"/>
      <c r="C691" s="125"/>
      <c r="E691" s="152"/>
      <c r="F691" s="152"/>
      <c r="G691" s="152"/>
      <c r="H691" s="191" t="str">
        <f t="shared" si="167"/>
        <v/>
      </c>
      <c r="J691" s="195" t="str">
        <f>+IF(H691="","",H691/H702)</f>
        <v/>
      </c>
      <c r="K691" s="174"/>
      <c r="L691" s="170"/>
      <c r="M691" s="193" t="str">
        <f t="shared" si="168"/>
        <v/>
      </c>
      <c r="N691" s="194" t="str">
        <f t="shared" si="165"/>
        <v/>
      </c>
      <c r="R691" s="75" t="e">
        <f t="shared" si="166"/>
        <v>#REF!</v>
      </c>
    </row>
    <row r="692" spans="1:18" ht="15" customHeight="1" thickBot="1" x14ac:dyDescent="0.35">
      <c r="A692" s="86"/>
      <c r="B692" s="84"/>
      <c r="C692" s="160"/>
      <c r="D692" s="160"/>
      <c r="E692" s="160"/>
      <c r="F692" s="160"/>
      <c r="G692" s="161" t="s">
        <v>29</v>
      </c>
      <c r="H692" s="157">
        <f>SUM(H666:H691)</f>
        <v>0</v>
      </c>
      <c r="J692" s="110">
        <f>SUM(J666:J691)</f>
        <v>0</v>
      </c>
      <c r="K692" s="109"/>
      <c r="L692" s="109"/>
      <c r="M692" s="109"/>
      <c r="N692" s="110">
        <f>SUM(N666:N691)</f>
        <v>0</v>
      </c>
    </row>
    <row r="693" spans="1:18" s="73" customFormat="1" ht="15" customHeight="1" thickBot="1" x14ac:dyDescent="0.35">
      <c r="A693" s="86"/>
      <c r="B693" s="84"/>
      <c r="C693" s="73" t="s">
        <v>12</v>
      </c>
      <c r="H693" s="74"/>
      <c r="J693" s="111"/>
      <c r="K693" s="111"/>
      <c r="L693" s="111"/>
      <c r="M693" s="111"/>
      <c r="N693" s="111"/>
    </row>
    <row r="694" spans="1:18" ht="33" customHeight="1" thickBot="1" x14ac:dyDescent="0.35">
      <c r="A694" s="86"/>
      <c r="B694" s="84"/>
      <c r="C694" s="122" t="s">
        <v>48</v>
      </c>
      <c r="D694" s="129"/>
      <c r="E694" s="130" t="s">
        <v>3</v>
      </c>
      <c r="F694" s="130" t="s">
        <v>0</v>
      </c>
      <c r="G694" s="123" t="s">
        <v>6</v>
      </c>
      <c r="H694" s="124" t="s">
        <v>9</v>
      </c>
      <c r="J694" s="106" t="s">
        <v>59</v>
      </c>
      <c r="K694" s="107" t="s">
        <v>60</v>
      </c>
      <c r="L694" s="107" t="s">
        <v>61</v>
      </c>
      <c r="M694" s="107" t="s">
        <v>62</v>
      </c>
      <c r="N694" s="108" t="s">
        <v>63</v>
      </c>
    </row>
    <row r="695" spans="1:18" ht="15" customHeight="1" x14ac:dyDescent="0.3">
      <c r="A695" s="86"/>
      <c r="B695" s="84"/>
      <c r="C695" s="125"/>
      <c r="E695" s="149"/>
      <c r="F695" s="146"/>
      <c r="G695" s="154"/>
      <c r="H695" s="186" t="str">
        <f>+IF(G695="","",F695*G695)</f>
        <v/>
      </c>
      <c r="J695" s="195" t="str">
        <f>+IF(H695="","",H695/H702)</f>
        <v/>
      </c>
      <c r="K695" s="175"/>
      <c r="L695" s="175"/>
      <c r="M695" s="193" t="str">
        <f>IF(L695="NP", 0, (IF(L695="EP", 1, (IF(L695="ND", 0.4, "")))))</f>
        <v/>
      </c>
      <c r="N695" s="194" t="str">
        <f>+IF(H695="","",J695*M695)</f>
        <v/>
      </c>
      <c r="R695" s="75" t="e">
        <f t="shared" ref="R695:R699" si="169">+R607+1</f>
        <v>#REF!</v>
      </c>
    </row>
    <row r="696" spans="1:18" ht="15" customHeight="1" x14ac:dyDescent="0.3">
      <c r="A696" s="86"/>
      <c r="B696" s="84"/>
      <c r="C696" s="125"/>
      <c r="E696" s="149"/>
      <c r="F696" s="146"/>
      <c r="G696" s="154"/>
      <c r="H696" s="186" t="str">
        <f>+IF(G696="","",F696*G696)</f>
        <v/>
      </c>
      <c r="J696" s="195" t="str">
        <f>+IF(H696="","",H696/H700)</f>
        <v/>
      </c>
      <c r="K696" s="175"/>
      <c r="L696" s="175"/>
      <c r="M696" s="193" t="str">
        <f>IF(L696="NP", 0, (IF(L696="EP", 1, (IF(L696="ND", 0.4, "")))))</f>
        <v/>
      </c>
      <c r="N696" s="194" t="str">
        <f>+IF(H696="","",J696*M696)</f>
        <v/>
      </c>
      <c r="R696" s="75" t="e">
        <f t="shared" si="169"/>
        <v>#REF!</v>
      </c>
    </row>
    <row r="697" spans="1:18" ht="15" customHeight="1" x14ac:dyDescent="0.3">
      <c r="A697" s="86"/>
      <c r="B697" s="84"/>
      <c r="C697" s="125"/>
      <c r="E697" s="149"/>
      <c r="F697" s="146"/>
      <c r="G697" s="154"/>
      <c r="H697" s="186" t="str">
        <f>+IF(G697="","",F697*G697)</f>
        <v/>
      </c>
      <c r="J697" s="195" t="str">
        <f>+IF(H697="","",H697/H701)</f>
        <v/>
      </c>
      <c r="K697" s="175"/>
      <c r="L697" s="175"/>
      <c r="M697" s="193" t="str">
        <f>IF(L697="NP", 0, (IF(L697="EP", 1, (IF(L697="ND", 0.4, "")))))</f>
        <v/>
      </c>
      <c r="N697" s="194" t="str">
        <f>+IF(H697="","",J697*M697)</f>
        <v/>
      </c>
      <c r="R697" s="75" t="e">
        <f t="shared" si="169"/>
        <v>#REF!</v>
      </c>
    </row>
    <row r="698" spans="1:18" ht="15" customHeight="1" x14ac:dyDescent="0.3">
      <c r="A698" s="86"/>
      <c r="B698" s="84"/>
      <c r="C698" s="125"/>
      <c r="E698" s="149"/>
      <c r="F698" s="146"/>
      <c r="G698" s="154"/>
      <c r="H698" s="186" t="str">
        <f>+IF(G698="","",F698*G698)</f>
        <v/>
      </c>
      <c r="J698" s="195" t="str">
        <f>+IF(H698="","",H698/H702)</f>
        <v/>
      </c>
      <c r="K698" s="175"/>
      <c r="L698" s="175"/>
      <c r="M698" s="193" t="str">
        <f>IF(L698="NP", 0, (IF(L698="EP", 1, (IF(L698="ND", 0.4, "")))))</f>
        <v/>
      </c>
      <c r="N698" s="194" t="str">
        <f>+IF(H698="","",J698*M698)</f>
        <v/>
      </c>
      <c r="R698" s="75" t="e">
        <f t="shared" si="169"/>
        <v>#REF!</v>
      </c>
    </row>
    <row r="699" spans="1:18" ht="15" customHeight="1" thickBot="1" x14ac:dyDescent="0.35">
      <c r="A699" s="86"/>
      <c r="B699" s="84"/>
      <c r="C699" s="127"/>
      <c r="D699" s="128"/>
      <c r="E699" s="150"/>
      <c r="F699" s="147"/>
      <c r="G699" s="155"/>
      <c r="H699" s="192" t="str">
        <f>+IF(G699="","",F699*G699)</f>
        <v/>
      </c>
      <c r="J699" s="195" t="str">
        <f>+IF(H699="","",H699/H702)</f>
        <v/>
      </c>
      <c r="K699" s="176"/>
      <c r="L699" s="177"/>
      <c r="M699" s="193" t="str">
        <f>IF(L699="NP", 0, (IF(L699="EP", 1, (IF(L699="ND", 0.4, "")))))</f>
        <v/>
      </c>
      <c r="N699" s="194" t="str">
        <f>+IF(H699="","",J699*M699)</f>
        <v/>
      </c>
      <c r="R699" s="75" t="e">
        <f t="shared" si="169"/>
        <v>#REF!</v>
      </c>
    </row>
    <row r="700" spans="1:18" ht="15" customHeight="1" thickBot="1" x14ac:dyDescent="0.35">
      <c r="A700" s="86"/>
      <c r="B700" s="84"/>
      <c r="C700" s="160"/>
      <c r="D700" s="160"/>
      <c r="E700" s="160"/>
      <c r="F700" s="160"/>
      <c r="G700" s="161" t="s">
        <v>30</v>
      </c>
      <c r="H700" s="157">
        <f>SUM(H695:H699)</f>
        <v>0</v>
      </c>
      <c r="J700" s="110">
        <f>SUM(J695:J699)</f>
        <v>0</v>
      </c>
      <c r="K700" s="109"/>
      <c r="L700" s="109"/>
      <c r="M700" s="109"/>
      <c r="N700" s="110">
        <f>SUM(N695:N699)</f>
        <v>0</v>
      </c>
    </row>
    <row r="701" spans="1:18" ht="13.5" customHeight="1" thickBot="1" x14ac:dyDescent="0.35">
      <c r="A701" s="86"/>
      <c r="B701" s="84"/>
      <c r="H701" s="84"/>
      <c r="J701" s="103"/>
      <c r="K701" s="104"/>
      <c r="L701" s="104"/>
      <c r="M701" s="104"/>
      <c r="N701" s="105"/>
    </row>
    <row r="702" spans="1:18" ht="15" customHeight="1" x14ac:dyDescent="0.3">
      <c r="A702" s="86"/>
      <c r="B702" s="84"/>
      <c r="D702" s="132" t="s">
        <v>13</v>
      </c>
      <c r="E702" s="133"/>
      <c r="F702" s="133"/>
      <c r="G702" s="134"/>
      <c r="H702" s="158">
        <f>+H647+H663+H692+H700</f>
        <v>0.262125</v>
      </c>
      <c r="J702" s="113"/>
      <c r="K702" s="78"/>
      <c r="M702" s="78"/>
      <c r="N702" s="114"/>
    </row>
    <row r="703" spans="1:18" ht="15" customHeight="1" thickBot="1" x14ac:dyDescent="0.35">
      <c r="A703" s="86"/>
      <c r="B703" s="84"/>
      <c r="D703" s="135" t="s">
        <v>67</v>
      </c>
      <c r="E703" s="136"/>
      <c r="F703" s="136"/>
      <c r="G703" s="141">
        <f>+$Q$1</f>
        <v>0.15</v>
      </c>
      <c r="H703" s="159">
        <f>+H702*G703</f>
        <v>3.931875E-2</v>
      </c>
      <c r="J703" s="115"/>
      <c r="K703" s="116"/>
      <c r="L703" s="116"/>
      <c r="M703" s="116"/>
      <c r="N703" s="117"/>
    </row>
    <row r="704" spans="1:18" ht="15" customHeight="1" x14ac:dyDescent="0.3">
      <c r="A704" s="86"/>
      <c r="B704" s="84"/>
      <c r="D704" s="135" t="s">
        <v>68</v>
      </c>
      <c r="E704" s="136"/>
      <c r="F704" s="136"/>
      <c r="G704" s="141">
        <f>+$Q$2</f>
        <v>0</v>
      </c>
      <c r="H704" s="159">
        <f>+(H702+H703)*G704</f>
        <v>0</v>
      </c>
      <c r="J704" s="120">
        <f>+J647+J663+J692+J700</f>
        <v>1</v>
      </c>
      <c r="K704" s="118"/>
      <c r="L704" s="118"/>
      <c r="M704" s="118"/>
      <c r="N704" s="120">
        <f>+N647+N663+N692+N700</f>
        <v>0</v>
      </c>
    </row>
    <row r="705" spans="1:18" ht="15" customHeight="1" thickBot="1" x14ac:dyDescent="0.35">
      <c r="A705" s="86"/>
      <c r="B705" s="84"/>
      <c r="C705" s="75" t="s">
        <v>64</v>
      </c>
      <c r="D705" s="135" t="s">
        <v>14</v>
      </c>
      <c r="E705" s="136"/>
      <c r="F705" s="136"/>
      <c r="G705" s="137"/>
      <c r="H705" s="159">
        <f>SUM(H702:H704)</f>
        <v>0.30144375000000001</v>
      </c>
      <c r="J705" s="121" t="s">
        <v>69</v>
      </c>
      <c r="K705" s="119"/>
      <c r="L705" s="119"/>
      <c r="M705" s="119"/>
      <c r="N705" s="121" t="s">
        <v>70</v>
      </c>
    </row>
    <row r="706" spans="1:18" ht="15" customHeight="1" thickBot="1" x14ac:dyDescent="0.35">
      <c r="A706" s="86"/>
      <c r="B706" s="84"/>
      <c r="C706" s="75" t="s">
        <v>64</v>
      </c>
      <c r="D706" s="138" t="s">
        <v>15</v>
      </c>
      <c r="E706" s="139"/>
      <c r="F706" s="139"/>
      <c r="G706" s="140"/>
      <c r="H706" s="131">
        <f>+ROUND(H705,2)</f>
        <v>0.3</v>
      </c>
      <c r="N706" s="165">
        <f>+ROUND(N704,4)</f>
        <v>0</v>
      </c>
    </row>
    <row r="707" spans="1:18" ht="13.5" customHeight="1" x14ac:dyDescent="0.3">
      <c r="A707" s="86"/>
      <c r="B707" s="84"/>
      <c r="G707" s="76"/>
    </row>
    <row r="708" spans="1:18" ht="13.5" customHeight="1" x14ac:dyDescent="0.3">
      <c r="A708" s="86"/>
      <c r="B708" s="84"/>
      <c r="G708" s="76"/>
    </row>
    <row r="709" spans="1:18" ht="15" customHeight="1" x14ac:dyDescent="0.3">
      <c r="A709" s="83"/>
      <c r="B709" s="84"/>
      <c r="G709" s="76"/>
      <c r="H709" s="84"/>
      <c r="J709" s="85"/>
      <c r="K709" s="85"/>
      <c r="L709" s="85"/>
      <c r="M709" s="85"/>
      <c r="N709" s="85"/>
    </row>
    <row r="710" spans="1:18" ht="14.1" customHeight="1" x14ac:dyDescent="0.3">
      <c r="A710" s="86"/>
      <c r="B710" s="84"/>
      <c r="C710" s="87"/>
      <c r="D710" s="87"/>
      <c r="E710" s="87"/>
      <c r="F710" s="87"/>
      <c r="G710" s="87"/>
      <c r="H710" s="87"/>
      <c r="K710" s="78"/>
      <c r="M710" s="78"/>
    </row>
    <row r="711" spans="1:18" ht="12" customHeight="1" x14ac:dyDescent="0.3">
      <c r="A711" s="86"/>
      <c r="B711" s="84"/>
      <c r="C711" s="73"/>
      <c r="D711" s="73"/>
      <c r="E711" s="73"/>
      <c r="F711" s="73"/>
      <c r="G711" s="73"/>
      <c r="H711" s="73"/>
      <c r="K711" s="78"/>
      <c r="M711" s="78"/>
    </row>
    <row r="712" spans="1:18" ht="12" customHeight="1" x14ac:dyDescent="0.3">
      <c r="A712" s="86"/>
      <c r="B712" s="84"/>
      <c r="G712" s="88"/>
      <c r="H712" s="84"/>
      <c r="K712" s="78"/>
      <c r="M712" s="78"/>
    </row>
    <row r="713" spans="1:18" ht="14.25" customHeight="1" x14ac:dyDescent="0.3">
      <c r="A713" s="86"/>
      <c r="B713" s="84"/>
      <c r="C713" s="89"/>
      <c r="D713" s="90"/>
      <c r="E713" s="90"/>
      <c r="F713" s="90"/>
      <c r="G713" s="90"/>
      <c r="H713" s="91"/>
      <c r="K713" s="78"/>
      <c r="M713" s="78"/>
    </row>
    <row r="714" spans="1:18" ht="14.25" customHeight="1" x14ac:dyDescent="0.3">
      <c r="A714" s="86"/>
      <c r="B714" s="84"/>
      <c r="C714" s="89"/>
      <c r="H714" s="84"/>
      <c r="K714" s="78"/>
      <c r="M714" s="78"/>
    </row>
    <row r="715" spans="1:18" ht="12" customHeight="1" thickBot="1" x14ac:dyDescent="0.35">
      <c r="A715" s="86"/>
      <c r="B715" s="84"/>
      <c r="C715" s="89"/>
      <c r="H715" s="84"/>
      <c r="K715" s="78"/>
      <c r="M715" s="78"/>
    </row>
    <row r="716" spans="1:18" ht="20.100000000000001" customHeight="1" thickBot="1" x14ac:dyDescent="0.35">
      <c r="A716" s="86"/>
      <c r="B716" s="84"/>
      <c r="C716" s="142" t="s">
        <v>55</v>
      </c>
      <c r="D716" s="143"/>
      <c r="E716" s="143"/>
      <c r="F716" s="143"/>
      <c r="G716" s="143"/>
      <c r="H716" s="144"/>
    </row>
    <row r="717" spans="1:18" ht="20.100000000000001" customHeight="1" x14ac:dyDescent="0.3">
      <c r="A717" s="86"/>
      <c r="B717" s="84"/>
      <c r="C717" s="92"/>
      <c r="H717" s="93" t="s">
        <v>56</v>
      </c>
      <c r="I717" s="84"/>
      <c r="J717" s="97" t="s">
        <v>26</v>
      </c>
      <c r="K717" s="98"/>
      <c r="L717" s="98"/>
      <c r="M717" s="98"/>
      <c r="N717" s="99"/>
    </row>
    <row r="718" spans="1:18" ht="16.5" customHeight="1" thickBot="1" x14ac:dyDescent="0.35">
      <c r="A718" s="169"/>
      <c r="B718" s="84"/>
      <c r="C718" s="73" t="s">
        <v>57</v>
      </c>
      <c r="D718" s="84">
        <v>9</v>
      </c>
      <c r="G718" s="74" t="s">
        <v>4</v>
      </c>
      <c r="H718" s="75" t="str">
        <f>+VLOOKUP(D718,PRESUP!$A$6:$N$183,3,FALSE)</f>
        <v>m3</v>
      </c>
      <c r="I718" s="84"/>
      <c r="J718" s="100"/>
      <c r="K718" s="101"/>
      <c r="L718" s="101"/>
      <c r="M718" s="101"/>
      <c r="N718" s="102"/>
    </row>
    <row r="719" spans="1:18" ht="32.25" customHeight="1" x14ac:dyDescent="0.3">
      <c r="A719" s="86"/>
      <c r="B719" s="84"/>
      <c r="C719" s="22" t="str">
        <f>+VLOOKUP(D718,PRESUP!$A$6:$N$183,14,FALSE)</f>
        <v>DETALLE: MATERIAL DE PRESTAMO LOCAL (*)</v>
      </c>
      <c r="J719" s="103"/>
      <c r="K719" s="104"/>
      <c r="L719" s="104"/>
      <c r="M719" s="104"/>
      <c r="N719" s="105"/>
      <c r="O719" s="84" t="s">
        <v>71</v>
      </c>
      <c r="P719" s="84" t="s">
        <v>73</v>
      </c>
      <c r="Q719" s="84" t="s">
        <v>72</v>
      </c>
    </row>
    <row r="720" spans="1:18" s="73" customFormat="1" ht="15" customHeight="1" thickBot="1" x14ac:dyDescent="0.35">
      <c r="A720" s="86"/>
      <c r="B720" s="84"/>
      <c r="C720" s="73" t="s">
        <v>5</v>
      </c>
      <c r="D720" s="94"/>
      <c r="E720" s="94"/>
      <c r="F720" s="94"/>
      <c r="G720" s="196" t="s">
        <v>58</v>
      </c>
      <c r="H720" s="197">
        <v>3.3999999999999998E-3</v>
      </c>
      <c r="J720" s="162"/>
      <c r="K720" s="163"/>
      <c r="L720" s="163"/>
      <c r="M720" s="163"/>
      <c r="N720" s="164"/>
      <c r="O720" s="166">
        <f>+H794</f>
        <v>2.17</v>
      </c>
      <c r="P720" s="168">
        <f>+H790</f>
        <v>1.8856774000000001</v>
      </c>
      <c r="Q720" s="167">
        <f>+N794</f>
        <v>0</v>
      </c>
      <c r="R720" s="73">
        <f t="shared" ref="R720" si="170">+D718</f>
        <v>9</v>
      </c>
    </row>
    <row r="721" spans="1:18" s="94" customFormat="1" ht="30" customHeight="1" thickBot="1" x14ac:dyDescent="0.35">
      <c r="A721" s="86"/>
      <c r="B721" s="84"/>
      <c r="C721" s="122" t="s">
        <v>48</v>
      </c>
      <c r="D721" s="123" t="s">
        <v>0</v>
      </c>
      <c r="E721" s="123" t="s">
        <v>6</v>
      </c>
      <c r="F721" s="123" t="s">
        <v>7</v>
      </c>
      <c r="G721" s="123" t="s">
        <v>8</v>
      </c>
      <c r="H721" s="124" t="s">
        <v>9</v>
      </c>
      <c r="J721" s="106" t="s">
        <v>59</v>
      </c>
      <c r="K721" s="107" t="s">
        <v>60</v>
      </c>
      <c r="L721" s="107" t="s">
        <v>61</v>
      </c>
      <c r="M721" s="107" t="s">
        <v>62</v>
      </c>
      <c r="N721" s="108" t="s">
        <v>63</v>
      </c>
    </row>
    <row r="722" spans="1:18" ht="15" customHeight="1" x14ac:dyDescent="0.3">
      <c r="A722" s="86"/>
      <c r="B722" s="84"/>
      <c r="C722" s="125" t="s">
        <v>78</v>
      </c>
      <c r="D722" s="145" t="s">
        <v>20</v>
      </c>
      <c r="E722" s="148"/>
      <c r="F722" s="148" t="s">
        <v>64</v>
      </c>
      <c r="G722" s="153" t="s">
        <v>20</v>
      </c>
      <c r="H722" s="126">
        <f>+H751*0.05</f>
        <v>1.2855400000000001E-2</v>
      </c>
      <c r="J722" s="171">
        <f>+IF(H722="","",H722/H790)</f>
        <v>6.8173909280558808E-3</v>
      </c>
      <c r="K722" s="210">
        <v>4292100117</v>
      </c>
      <c r="L722" s="210" t="s">
        <v>77</v>
      </c>
      <c r="M722" s="156">
        <v>0</v>
      </c>
      <c r="N722" s="173">
        <f t="shared" ref="N722:N734" si="171">+IF(H722="","",J722*M722)</f>
        <v>0</v>
      </c>
    </row>
    <row r="723" spans="1:18" ht="15" customHeight="1" x14ac:dyDescent="0.25">
      <c r="A723" s="86"/>
      <c r="B723" s="84"/>
      <c r="C723" s="209" t="s">
        <v>322</v>
      </c>
      <c r="D723" s="209">
        <v>2</v>
      </c>
      <c r="E723" s="209">
        <v>57.83</v>
      </c>
      <c r="F723" s="184">
        <f>+IF(E723="","",D723*E723)</f>
        <v>115.66</v>
      </c>
      <c r="G723" s="185">
        <f>+IF(F723="","",H720)</f>
        <v>3.3999999999999998E-3</v>
      </c>
      <c r="H723" s="186">
        <f>+IF(G723="","",F723*G723)</f>
        <v>0.39324399999999998</v>
      </c>
      <c r="J723" s="195">
        <f>+IF(H723="","",H723/H790)</f>
        <v>0.20854256406742741</v>
      </c>
      <c r="K723" s="211">
        <v>548000014</v>
      </c>
      <c r="L723" s="170" t="s">
        <v>77</v>
      </c>
      <c r="M723" s="193">
        <f>IF(L723="NP", 0, (IF(L723="EP", 1, (IF(L723="ND", 0.4, "")))))</f>
        <v>0</v>
      </c>
      <c r="N723" s="194">
        <f t="shared" si="171"/>
        <v>0</v>
      </c>
      <c r="R723" s="75" t="e">
        <f t="shared" ref="R723:R734" si="172">+R635+1</f>
        <v>#REF!</v>
      </c>
    </row>
    <row r="724" spans="1:18" ht="15" customHeight="1" x14ac:dyDescent="0.25">
      <c r="A724" s="86"/>
      <c r="B724" s="84"/>
      <c r="C724" s="209" t="s">
        <v>338</v>
      </c>
      <c r="D724" s="209">
        <v>1</v>
      </c>
      <c r="E724" s="209">
        <v>64.17</v>
      </c>
      <c r="F724" s="184">
        <f>+IF(E724="","",D724*E724)</f>
        <v>64.17</v>
      </c>
      <c r="G724" s="185">
        <f>+IF(F724="","",H720)</f>
        <v>3.3999999999999998E-3</v>
      </c>
      <c r="H724" s="186">
        <f>+IF(G724="","",F724*G724)</f>
        <v>0.21817799999999998</v>
      </c>
      <c r="J724" s="195">
        <f>+IF(H724="","",H724/H790)</f>
        <v>0.11570271776073679</v>
      </c>
      <c r="K724" s="211">
        <v>548000014</v>
      </c>
      <c r="L724" s="170" t="s">
        <v>77</v>
      </c>
      <c r="M724" s="193">
        <f>IF(L724="NP", 0, (IF(L724="EP", 1, (IF(L724="ND", 0.4, "")))))</f>
        <v>0</v>
      </c>
      <c r="N724" s="194">
        <f t="shared" si="171"/>
        <v>0</v>
      </c>
      <c r="R724" s="75" t="e">
        <f t="shared" si="172"/>
        <v>#REF!</v>
      </c>
    </row>
    <row r="725" spans="1:18" ht="15" customHeight="1" x14ac:dyDescent="0.3">
      <c r="A725" s="86"/>
      <c r="B725" s="84"/>
      <c r="C725" s="125" t="s">
        <v>346</v>
      </c>
      <c r="D725" s="146">
        <v>1</v>
      </c>
      <c r="E725" s="149">
        <v>38</v>
      </c>
      <c r="F725" s="184">
        <f>+IF(E725="","",D725*E725)</f>
        <v>38</v>
      </c>
      <c r="G725" s="185">
        <f>+IF(F725="","",H720)</f>
        <v>3.3999999999999998E-3</v>
      </c>
      <c r="H725" s="186">
        <f>+IF(G725="","",F725*G725)</f>
        <v>0.12919999999999998</v>
      </c>
      <c r="J725" s="195">
        <f>+IF(H725="","",H725/H790)</f>
        <v>6.8516491739255073E-2</v>
      </c>
      <c r="K725" s="211">
        <v>548000014</v>
      </c>
      <c r="L725" s="170" t="s">
        <v>77</v>
      </c>
      <c r="M725" s="193">
        <f>IF(L725="NP", 0, (IF(L725="EP", 1, (IF(L725="ND", 0.4, "")))))</f>
        <v>0</v>
      </c>
      <c r="N725" s="194">
        <f t="shared" si="171"/>
        <v>0</v>
      </c>
      <c r="R725" s="75" t="e">
        <f t="shared" si="172"/>
        <v>#REF!</v>
      </c>
    </row>
    <row r="726" spans="1:18" ht="15" customHeight="1" x14ac:dyDescent="0.3">
      <c r="A726" s="86"/>
      <c r="B726" s="84"/>
      <c r="C726" s="125" t="s">
        <v>347</v>
      </c>
      <c r="D726" s="146">
        <v>1</v>
      </c>
      <c r="E726" s="149">
        <v>30</v>
      </c>
      <c r="F726" s="184">
        <f t="shared" ref="F726:F734" si="173">+IF(E726="","",D726*E726)</f>
        <v>30</v>
      </c>
      <c r="G726" s="185">
        <f>+IF(F726="","",H720)</f>
        <v>3.3999999999999998E-3</v>
      </c>
      <c r="H726" s="186">
        <f t="shared" ref="H726:H734" si="174">+IF(G726="","",F726*G726)</f>
        <v>0.10199999999999999</v>
      </c>
      <c r="J726" s="195">
        <f>+IF(H726="","",H726/H790)</f>
        <v>5.4091967162569796E-2</v>
      </c>
      <c r="K726" s="172">
        <v>548000014</v>
      </c>
      <c r="L726" s="170" t="s">
        <v>77</v>
      </c>
      <c r="M726" s="193">
        <f t="shared" ref="M726:M734" si="175">IF(L726="NP", 0, (IF(L726="EP", 1, (IF(L726="ND", 0.4, "")))))</f>
        <v>0</v>
      </c>
      <c r="N726" s="194">
        <f t="shared" si="171"/>
        <v>0</v>
      </c>
      <c r="R726" s="75" t="e">
        <f t="shared" si="172"/>
        <v>#REF!</v>
      </c>
    </row>
    <row r="727" spans="1:18" ht="15" customHeight="1" x14ac:dyDescent="0.3">
      <c r="A727" s="86"/>
      <c r="B727" s="84"/>
      <c r="C727" s="125" t="s">
        <v>342</v>
      </c>
      <c r="D727" s="146">
        <v>6</v>
      </c>
      <c r="E727" s="149">
        <v>28.73</v>
      </c>
      <c r="F727" s="184">
        <f t="shared" si="173"/>
        <v>172.38</v>
      </c>
      <c r="G727" s="185">
        <f>+IF(F727="","",H720)</f>
        <v>3.3999999999999998E-3</v>
      </c>
      <c r="H727" s="186">
        <f t="shared" si="174"/>
        <v>0.58609199999999995</v>
      </c>
      <c r="J727" s="195">
        <f>+IF(H727="","",H727/H790)</f>
        <v>0.31081244331612606</v>
      </c>
      <c r="K727" s="172">
        <v>548000014</v>
      </c>
      <c r="L727" s="170" t="s">
        <v>77</v>
      </c>
      <c r="M727" s="193">
        <f t="shared" si="175"/>
        <v>0</v>
      </c>
      <c r="N727" s="194">
        <f t="shared" si="171"/>
        <v>0</v>
      </c>
      <c r="R727" s="75" t="e">
        <f t="shared" si="172"/>
        <v>#REF!</v>
      </c>
    </row>
    <row r="728" spans="1:18" ht="15" customHeight="1" x14ac:dyDescent="0.3">
      <c r="A728" s="86"/>
      <c r="B728" s="84"/>
      <c r="C728" s="125" t="s">
        <v>343</v>
      </c>
      <c r="D728" s="146">
        <v>1</v>
      </c>
      <c r="E728" s="149">
        <v>55</v>
      </c>
      <c r="F728" s="184">
        <f t="shared" si="173"/>
        <v>55</v>
      </c>
      <c r="G728" s="185">
        <f>+IF(F728="","",H720)</f>
        <v>3.3999999999999998E-3</v>
      </c>
      <c r="H728" s="186">
        <f t="shared" si="174"/>
        <v>0.187</v>
      </c>
      <c r="J728" s="195">
        <f>+IF(H728="","",H728/H790)</f>
        <v>9.9168606464711304E-2</v>
      </c>
      <c r="K728" s="172">
        <v>548000014</v>
      </c>
      <c r="L728" s="170" t="s">
        <v>77</v>
      </c>
      <c r="M728" s="193">
        <f t="shared" si="175"/>
        <v>0</v>
      </c>
      <c r="N728" s="194">
        <f t="shared" si="171"/>
        <v>0</v>
      </c>
      <c r="R728" s="75" t="e">
        <f t="shared" si="172"/>
        <v>#REF!</v>
      </c>
    </row>
    <row r="729" spans="1:18" ht="15" customHeight="1" x14ac:dyDescent="0.3">
      <c r="A729" s="86"/>
      <c r="B729" s="84"/>
      <c r="C729" s="125"/>
      <c r="D729" s="146"/>
      <c r="E729" s="149"/>
      <c r="F729" s="184" t="str">
        <f t="shared" si="173"/>
        <v/>
      </c>
      <c r="G729" s="185" t="str">
        <f>+IF(F729="","",H720)</f>
        <v/>
      </c>
      <c r="H729" s="186" t="str">
        <f t="shared" si="174"/>
        <v/>
      </c>
      <c r="J729" s="195" t="str">
        <f>+IF(H729="","",H729/H790)</f>
        <v/>
      </c>
      <c r="K729" s="172"/>
      <c r="L729" s="170"/>
      <c r="M729" s="193" t="str">
        <f t="shared" si="175"/>
        <v/>
      </c>
      <c r="N729" s="194" t="str">
        <f t="shared" si="171"/>
        <v/>
      </c>
      <c r="R729" s="75" t="e">
        <f t="shared" si="172"/>
        <v>#REF!</v>
      </c>
    </row>
    <row r="730" spans="1:18" ht="15" customHeight="1" x14ac:dyDescent="0.3">
      <c r="A730" s="86"/>
      <c r="B730" s="84"/>
      <c r="C730" s="125"/>
      <c r="D730" s="146"/>
      <c r="E730" s="149"/>
      <c r="F730" s="184" t="str">
        <f t="shared" si="173"/>
        <v/>
      </c>
      <c r="G730" s="185" t="str">
        <f>+IF(F730="","",H720)</f>
        <v/>
      </c>
      <c r="H730" s="186" t="str">
        <f t="shared" si="174"/>
        <v/>
      </c>
      <c r="J730" s="195" t="str">
        <f>+IF(H730="","",H730/H790)</f>
        <v/>
      </c>
      <c r="K730" s="172"/>
      <c r="L730" s="170"/>
      <c r="M730" s="193" t="str">
        <f t="shared" si="175"/>
        <v/>
      </c>
      <c r="N730" s="194" t="str">
        <f t="shared" si="171"/>
        <v/>
      </c>
      <c r="R730" s="75" t="e">
        <f t="shared" si="172"/>
        <v>#REF!</v>
      </c>
    </row>
    <row r="731" spans="1:18" ht="15" customHeight="1" x14ac:dyDescent="0.3">
      <c r="A731" s="86"/>
      <c r="B731" s="84"/>
      <c r="C731" s="125"/>
      <c r="D731" s="146"/>
      <c r="E731" s="149"/>
      <c r="F731" s="184" t="str">
        <f t="shared" si="173"/>
        <v/>
      </c>
      <c r="G731" s="185" t="str">
        <f>+IF(F731="","",H720)</f>
        <v/>
      </c>
      <c r="H731" s="186" t="str">
        <f t="shared" si="174"/>
        <v/>
      </c>
      <c r="J731" s="195" t="str">
        <f>+IF(H731="","",H731/H790)</f>
        <v/>
      </c>
      <c r="K731" s="172"/>
      <c r="L731" s="170"/>
      <c r="M731" s="193" t="str">
        <f t="shared" si="175"/>
        <v/>
      </c>
      <c r="N731" s="194" t="str">
        <f t="shared" si="171"/>
        <v/>
      </c>
      <c r="R731" s="75" t="e">
        <f t="shared" si="172"/>
        <v>#REF!</v>
      </c>
    </row>
    <row r="732" spans="1:18" ht="15" customHeight="1" x14ac:dyDescent="0.3">
      <c r="A732" s="86"/>
      <c r="B732" s="84"/>
      <c r="C732" s="125"/>
      <c r="D732" s="146"/>
      <c r="E732" s="149"/>
      <c r="F732" s="184" t="str">
        <f t="shared" si="173"/>
        <v/>
      </c>
      <c r="G732" s="185" t="str">
        <f>+IF(F732="","",H720)</f>
        <v/>
      </c>
      <c r="H732" s="186" t="str">
        <f t="shared" si="174"/>
        <v/>
      </c>
      <c r="J732" s="195" t="str">
        <f>+IF(H732="","",H732/H790)</f>
        <v/>
      </c>
      <c r="K732" s="172"/>
      <c r="L732" s="170"/>
      <c r="M732" s="193" t="str">
        <f t="shared" si="175"/>
        <v/>
      </c>
      <c r="N732" s="194" t="str">
        <f t="shared" si="171"/>
        <v/>
      </c>
      <c r="R732" s="75" t="e">
        <f t="shared" si="172"/>
        <v>#REF!</v>
      </c>
    </row>
    <row r="733" spans="1:18" ht="15" customHeight="1" x14ac:dyDescent="0.3">
      <c r="A733" s="86"/>
      <c r="B733" s="84"/>
      <c r="C733" s="125"/>
      <c r="D733" s="146"/>
      <c r="E733" s="149"/>
      <c r="F733" s="184" t="str">
        <f t="shared" si="173"/>
        <v/>
      </c>
      <c r="G733" s="185" t="str">
        <f>+IF(F733="","",H720)</f>
        <v/>
      </c>
      <c r="H733" s="186" t="str">
        <f t="shared" si="174"/>
        <v/>
      </c>
      <c r="J733" s="195" t="str">
        <f>+IF(H733="","",H733/H790)</f>
        <v/>
      </c>
      <c r="K733" s="172"/>
      <c r="L733" s="170"/>
      <c r="M733" s="193" t="str">
        <f t="shared" si="175"/>
        <v/>
      </c>
      <c r="N733" s="194" t="str">
        <f t="shared" si="171"/>
        <v/>
      </c>
      <c r="R733" s="75" t="e">
        <f t="shared" si="172"/>
        <v>#REF!</v>
      </c>
    </row>
    <row r="734" spans="1:18" ht="15" customHeight="1" thickBot="1" x14ac:dyDescent="0.35">
      <c r="A734" s="86"/>
      <c r="B734" s="84"/>
      <c r="C734" s="127"/>
      <c r="D734" s="147"/>
      <c r="E734" s="150"/>
      <c r="F734" s="187" t="str">
        <f t="shared" si="173"/>
        <v/>
      </c>
      <c r="G734" s="188" t="str">
        <f>+IF(F734="","",H719)</f>
        <v/>
      </c>
      <c r="H734" s="189" t="str">
        <f t="shared" si="174"/>
        <v/>
      </c>
      <c r="J734" s="195" t="str">
        <f>+IF(H734="","",H734/H790)</f>
        <v/>
      </c>
      <c r="K734" s="172"/>
      <c r="L734" s="170"/>
      <c r="M734" s="193" t="str">
        <f t="shared" si="175"/>
        <v/>
      </c>
      <c r="N734" s="194" t="str">
        <f t="shared" si="171"/>
        <v/>
      </c>
      <c r="R734" s="75" t="e">
        <f t="shared" si="172"/>
        <v>#REF!</v>
      </c>
    </row>
    <row r="735" spans="1:18" ht="15" customHeight="1" thickBot="1" x14ac:dyDescent="0.35">
      <c r="A735" s="86"/>
      <c r="B735" s="84"/>
      <c r="C735" s="160"/>
      <c r="D735" s="160"/>
      <c r="E735" s="160"/>
      <c r="F735" s="160"/>
      <c r="G735" s="161" t="s">
        <v>27</v>
      </c>
      <c r="H735" s="157">
        <f>SUM(H722:H734)</f>
        <v>1.6285693999999999</v>
      </c>
      <c r="J735" s="110">
        <f>SUM(J722:J734)</f>
        <v>0.86365218143888223</v>
      </c>
      <c r="K735" s="109"/>
      <c r="L735" s="109"/>
      <c r="M735" s="109"/>
      <c r="N735" s="110">
        <f>SUM(N722:N734)</f>
        <v>0</v>
      </c>
    </row>
    <row r="736" spans="1:18" s="73" customFormat="1" ht="15" customHeight="1" thickBot="1" x14ac:dyDescent="0.35">
      <c r="A736" s="86"/>
      <c r="B736" s="84"/>
      <c r="C736" s="73" t="s">
        <v>10</v>
      </c>
      <c r="H736" s="74"/>
      <c r="J736" s="112"/>
      <c r="K736" s="112"/>
      <c r="L736" s="112"/>
      <c r="M736" s="112"/>
      <c r="N736" s="112"/>
    </row>
    <row r="737" spans="1:18" ht="31.5" customHeight="1" thickBot="1" x14ac:dyDescent="0.35">
      <c r="A737" s="86"/>
      <c r="B737" s="84"/>
      <c r="C737" s="122" t="s">
        <v>48</v>
      </c>
      <c r="D737" s="123" t="s">
        <v>0</v>
      </c>
      <c r="E737" s="123" t="s">
        <v>65</v>
      </c>
      <c r="F737" s="123" t="s">
        <v>66</v>
      </c>
      <c r="G737" s="123" t="s">
        <v>8</v>
      </c>
      <c r="H737" s="124" t="s">
        <v>9</v>
      </c>
      <c r="J737" s="106" t="s">
        <v>59</v>
      </c>
      <c r="K737" s="107" t="s">
        <v>60</v>
      </c>
      <c r="L737" s="107" t="s">
        <v>61</v>
      </c>
      <c r="M737" s="107" t="s">
        <v>62</v>
      </c>
      <c r="N737" s="108" t="s">
        <v>63</v>
      </c>
    </row>
    <row r="738" spans="1:18" ht="15" customHeight="1" x14ac:dyDescent="0.25">
      <c r="A738" s="86"/>
      <c r="B738" s="84"/>
      <c r="C738" s="226" t="s">
        <v>348</v>
      </c>
      <c r="D738" s="209">
        <v>2</v>
      </c>
      <c r="E738" s="209">
        <v>4.75</v>
      </c>
      <c r="F738" s="184">
        <f t="shared" ref="F738:F744" si="176">+IF(E738="","",D738*E738)</f>
        <v>9.5</v>
      </c>
      <c r="G738" s="185">
        <f>+IF(F738="","",H720)</f>
        <v>3.3999999999999998E-3</v>
      </c>
      <c r="H738" s="186">
        <f t="shared" ref="H738:H744" si="177">+IF(G738="","",F738*G738)</f>
        <v>3.2299999999999995E-2</v>
      </c>
      <c r="I738" s="95"/>
      <c r="J738" s="195">
        <f>+IF(H738="","",H738/H790)</f>
        <v>1.7129122934813768E-2</v>
      </c>
      <c r="K738" s="210">
        <v>851230012</v>
      </c>
      <c r="L738" s="210" t="s">
        <v>77</v>
      </c>
      <c r="M738" s="193">
        <v>0</v>
      </c>
      <c r="N738" s="194">
        <f t="shared" ref="N738:N750" si="178">+IF(H738="","",J738*M738)</f>
        <v>0</v>
      </c>
      <c r="R738" s="75" t="e">
        <f t="shared" ref="R738:R750" si="179">+R650+1</f>
        <v>#REF!</v>
      </c>
    </row>
    <row r="739" spans="1:18" ht="15" customHeight="1" x14ac:dyDescent="0.25">
      <c r="A739" s="86"/>
      <c r="B739" s="84"/>
      <c r="C739" s="209" t="s">
        <v>325</v>
      </c>
      <c r="D739" s="209">
        <v>2</v>
      </c>
      <c r="E739" s="209">
        <v>4.28</v>
      </c>
      <c r="F739" s="184">
        <f t="shared" si="176"/>
        <v>8.56</v>
      </c>
      <c r="G739" s="185">
        <f>+IF(F739="","",H720)</f>
        <v>3.3999999999999998E-3</v>
      </c>
      <c r="H739" s="186">
        <f t="shared" si="177"/>
        <v>2.9104000000000001E-2</v>
      </c>
      <c r="I739" s="95"/>
      <c r="J739" s="195">
        <f>+IF(H739="","",H739/H790)</f>
        <v>1.543424129705325E-2</v>
      </c>
      <c r="K739" s="210">
        <v>851230012</v>
      </c>
      <c r="L739" s="210" t="s">
        <v>77</v>
      </c>
      <c r="M739" s="193">
        <v>0</v>
      </c>
      <c r="N739" s="194">
        <f t="shared" si="178"/>
        <v>0</v>
      </c>
      <c r="R739" s="75" t="e">
        <f t="shared" si="179"/>
        <v>#REF!</v>
      </c>
    </row>
    <row r="740" spans="1:18" ht="15" customHeight="1" x14ac:dyDescent="0.25">
      <c r="A740" s="86"/>
      <c r="B740" s="84"/>
      <c r="C740" s="209" t="s">
        <v>340</v>
      </c>
      <c r="D740" s="209">
        <v>1</v>
      </c>
      <c r="E740" s="209">
        <v>4.75</v>
      </c>
      <c r="F740" s="184">
        <f t="shared" si="176"/>
        <v>4.75</v>
      </c>
      <c r="G740" s="185">
        <f>+IF(F740="","",H720)</f>
        <v>3.3999999999999998E-3</v>
      </c>
      <c r="H740" s="186">
        <f t="shared" si="177"/>
        <v>1.6149999999999998E-2</v>
      </c>
      <c r="I740" s="95"/>
      <c r="J740" s="195">
        <f>+IF(H740="","",H740/H790)</f>
        <v>8.5645614674068841E-3</v>
      </c>
      <c r="K740" s="210">
        <v>851230012</v>
      </c>
      <c r="L740" s="210" t="s">
        <v>77</v>
      </c>
      <c r="M740" s="193">
        <v>0</v>
      </c>
      <c r="N740" s="194">
        <f t="shared" si="178"/>
        <v>0</v>
      </c>
      <c r="R740" s="75" t="e">
        <f t="shared" si="179"/>
        <v>#REF!</v>
      </c>
    </row>
    <row r="741" spans="1:18" ht="15" customHeight="1" x14ac:dyDescent="0.25">
      <c r="A741" s="86"/>
      <c r="B741" s="84"/>
      <c r="C741" s="209" t="s">
        <v>341</v>
      </c>
      <c r="D741" s="209">
        <v>1</v>
      </c>
      <c r="E741" s="209">
        <v>4.5199999999999996</v>
      </c>
      <c r="F741" s="184">
        <f t="shared" si="176"/>
        <v>4.5199999999999996</v>
      </c>
      <c r="G741" s="185">
        <f>+IF(F741="","",H720)</f>
        <v>3.3999999999999998E-3</v>
      </c>
      <c r="H741" s="186">
        <f t="shared" si="177"/>
        <v>1.5367999999999998E-2</v>
      </c>
      <c r="I741" s="95"/>
      <c r="J741" s="195">
        <f>+IF(H741="","",H741/H790)</f>
        <v>8.1498563858271814E-3</v>
      </c>
      <c r="K741" s="210">
        <v>851230012</v>
      </c>
      <c r="L741" s="210" t="s">
        <v>77</v>
      </c>
      <c r="M741" s="193">
        <v>0</v>
      </c>
      <c r="N741" s="194">
        <f t="shared" si="178"/>
        <v>0</v>
      </c>
      <c r="R741" s="75" t="e">
        <f t="shared" si="179"/>
        <v>#REF!</v>
      </c>
    </row>
    <row r="742" spans="1:18" ht="15" customHeight="1" x14ac:dyDescent="0.25">
      <c r="A742" s="86"/>
      <c r="B742" s="84"/>
      <c r="C742" s="209" t="s">
        <v>336</v>
      </c>
      <c r="D742" s="209">
        <v>1</v>
      </c>
      <c r="E742" s="209">
        <v>6.22</v>
      </c>
      <c r="F742" s="184">
        <f t="shared" si="176"/>
        <v>6.22</v>
      </c>
      <c r="G742" s="185">
        <f>+IF(F742="","",H720)</f>
        <v>3.3999999999999998E-3</v>
      </c>
      <c r="H742" s="186">
        <f t="shared" si="177"/>
        <v>2.1147999999999997E-2</v>
      </c>
      <c r="I742" s="95"/>
      <c r="J742" s="195">
        <f>+IF(H742="","",H742/H790)</f>
        <v>1.1215067858372804E-2</v>
      </c>
      <c r="K742" s="210">
        <v>851230012</v>
      </c>
      <c r="L742" s="210" t="s">
        <v>77</v>
      </c>
      <c r="M742" s="193">
        <v>0</v>
      </c>
      <c r="N742" s="194">
        <f t="shared" si="178"/>
        <v>0</v>
      </c>
      <c r="R742" s="75" t="e">
        <f t="shared" si="179"/>
        <v>#REF!</v>
      </c>
    </row>
    <row r="743" spans="1:18" ht="15" customHeight="1" x14ac:dyDescent="0.25">
      <c r="A743" s="86"/>
      <c r="B743" s="84"/>
      <c r="C743" s="209" t="s">
        <v>344</v>
      </c>
      <c r="D743" s="209">
        <v>1</v>
      </c>
      <c r="E743" s="209">
        <v>4.75</v>
      </c>
      <c r="F743" s="184">
        <f t="shared" si="176"/>
        <v>4.75</v>
      </c>
      <c r="G743" s="185">
        <f>+IF(F743="","",H720)</f>
        <v>3.3999999999999998E-3</v>
      </c>
      <c r="H743" s="186">
        <f t="shared" si="177"/>
        <v>1.6149999999999998E-2</v>
      </c>
      <c r="I743" s="95"/>
      <c r="J743" s="195">
        <f>+IF(H743="","",H743/H790)</f>
        <v>8.5645614674068841E-3</v>
      </c>
      <c r="K743" s="210">
        <v>851230012</v>
      </c>
      <c r="L743" s="210" t="s">
        <v>77</v>
      </c>
      <c r="M743" s="193">
        <v>0</v>
      </c>
      <c r="N743" s="194">
        <f t="shared" si="178"/>
        <v>0</v>
      </c>
      <c r="R743" s="75" t="e">
        <f t="shared" si="179"/>
        <v>#REF!</v>
      </c>
    </row>
    <row r="744" spans="1:18" ht="15" customHeight="1" x14ac:dyDescent="0.3">
      <c r="A744" s="86"/>
      <c r="B744" s="84"/>
      <c r="C744" s="125" t="s">
        <v>345</v>
      </c>
      <c r="D744" s="146">
        <v>6</v>
      </c>
      <c r="E744" s="149">
        <v>6.22</v>
      </c>
      <c r="F744" s="184">
        <f t="shared" si="176"/>
        <v>37.32</v>
      </c>
      <c r="G744" s="185">
        <f>+IF(F744="","",H720)</f>
        <v>3.3999999999999998E-3</v>
      </c>
      <c r="H744" s="186">
        <f t="shared" si="177"/>
        <v>0.126888</v>
      </c>
      <c r="I744" s="95"/>
      <c r="J744" s="195">
        <f>+IF(H744="","",H744/H790)</f>
        <v>6.7290407150236833E-2</v>
      </c>
      <c r="K744" s="210">
        <v>851230012</v>
      </c>
      <c r="L744" s="210" t="s">
        <v>77</v>
      </c>
      <c r="M744" s="193">
        <v>0</v>
      </c>
      <c r="N744" s="194">
        <f t="shared" si="178"/>
        <v>0</v>
      </c>
      <c r="R744" s="75" t="e">
        <f t="shared" si="179"/>
        <v>#REF!</v>
      </c>
    </row>
    <row r="745" spans="1:18" ht="15" customHeight="1" x14ac:dyDescent="0.3">
      <c r="A745" s="86"/>
      <c r="B745" s="84"/>
      <c r="C745" s="125"/>
      <c r="D745" s="146"/>
      <c r="E745" s="149"/>
      <c r="F745" s="184"/>
      <c r="G745" s="185"/>
      <c r="H745" s="186"/>
      <c r="J745" s="195"/>
      <c r="K745" s="174"/>
      <c r="L745" s="170"/>
      <c r="M745" s="193"/>
      <c r="N745" s="194" t="str">
        <f t="shared" si="178"/>
        <v/>
      </c>
      <c r="R745" s="75" t="e">
        <f t="shared" si="179"/>
        <v>#REF!</v>
      </c>
    </row>
    <row r="746" spans="1:18" ht="15" customHeight="1" x14ac:dyDescent="0.3">
      <c r="A746" s="86"/>
      <c r="B746" s="84"/>
      <c r="C746" s="125"/>
      <c r="D746" s="146"/>
      <c r="E746" s="149"/>
      <c r="F746" s="184" t="str">
        <f>+IF(E746="","",D746*E746)</f>
        <v/>
      </c>
      <c r="G746" s="185" t="str">
        <f>+IF(F746="","",H720)</f>
        <v/>
      </c>
      <c r="H746" s="186" t="str">
        <f>+IF(G746="","",F746*G746)</f>
        <v/>
      </c>
      <c r="I746" s="96"/>
      <c r="J746" s="195" t="str">
        <f>+IF(H746="","",H746/H790)</f>
        <v/>
      </c>
      <c r="K746" s="174"/>
      <c r="L746" s="170"/>
      <c r="M746" s="193" t="str">
        <f>IF(L746="NP", 0, (IF(L746="EP", 1, (IF(L746="ND", 0.4, "")))))</f>
        <v/>
      </c>
      <c r="N746" s="194" t="str">
        <f t="shared" si="178"/>
        <v/>
      </c>
      <c r="R746" s="75" t="e">
        <f t="shared" si="179"/>
        <v>#REF!</v>
      </c>
    </row>
    <row r="747" spans="1:18" ht="15" customHeight="1" x14ac:dyDescent="0.3">
      <c r="A747" s="86"/>
      <c r="B747" s="84"/>
      <c r="C747" s="125"/>
      <c r="D747" s="146"/>
      <c r="E747" s="149"/>
      <c r="F747" s="184" t="str">
        <f>+IF(E747="","",D747*E747)</f>
        <v/>
      </c>
      <c r="G747" s="185" t="str">
        <f>+IF(F747="","",H720)</f>
        <v/>
      </c>
      <c r="H747" s="186" t="str">
        <f>+IF(G747="","",F747*G747)</f>
        <v/>
      </c>
      <c r="J747" s="195" t="str">
        <f>+IF(H747="","",H747/H790)</f>
        <v/>
      </c>
      <c r="K747" s="174"/>
      <c r="L747" s="170"/>
      <c r="M747" s="193" t="str">
        <f>IF(L747="NP", 0, (IF(L747="EP", 1, (IF(L747="ND", 0.4, "")))))</f>
        <v/>
      </c>
      <c r="N747" s="194" t="str">
        <f t="shared" si="178"/>
        <v/>
      </c>
      <c r="R747" s="75" t="e">
        <f t="shared" si="179"/>
        <v>#REF!</v>
      </c>
    </row>
    <row r="748" spans="1:18" ht="15" customHeight="1" x14ac:dyDescent="0.3">
      <c r="A748" s="86"/>
      <c r="B748" s="84"/>
      <c r="C748" s="125"/>
      <c r="D748" s="146"/>
      <c r="E748" s="149"/>
      <c r="F748" s="184" t="str">
        <f>+IF(E748="","",D748*E748)</f>
        <v/>
      </c>
      <c r="G748" s="185" t="str">
        <f>+IF(F748="","",H720)</f>
        <v/>
      </c>
      <c r="H748" s="186" t="str">
        <f>+IF(G748="","",F748*G748)</f>
        <v/>
      </c>
      <c r="I748" s="96"/>
      <c r="J748" s="195" t="str">
        <f>+IF(H748="","",H748/H790)</f>
        <v/>
      </c>
      <c r="K748" s="174"/>
      <c r="L748" s="170"/>
      <c r="M748" s="193" t="str">
        <f>IF(L748="NP", 0, (IF(L748="EP", 1, (IF(L748="ND", 0.4, "")))))</f>
        <v/>
      </c>
      <c r="N748" s="194" t="str">
        <f t="shared" si="178"/>
        <v/>
      </c>
      <c r="R748" s="75" t="e">
        <f t="shared" si="179"/>
        <v>#REF!</v>
      </c>
    </row>
    <row r="749" spans="1:18" ht="15" customHeight="1" x14ac:dyDescent="0.3">
      <c r="A749" s="86"/>
      <c r="B749" s="84"/>
      <c r="C749" s="125"/>
      <c r="D749" s="146"/>
      <c r="E749" s="149"/>
      <c r="F749" s="184" t="str">
        <f>+IF(E749="","",D749*E749)</f>
        <v/>
      </c>
      <c r="G749" s="185" t="str">
        <f>+IF(F749="","",H720)</f>
        <v/>
      </c>
      <c r="H749" s="186" t="str">
        <f>+IF(G749="","",F749*G749)</f>
        <v/>
      </c>
      <c r="I749" s="96"/>
      <c r="J749" s="195" t="str">
        <f>+IF(H749="","",H749/H790)</f>
        <v/>
      </c>
      <c r="K749" s="174"/>
      <c r="L749" s="170"/>
      <c r="M749" s="193" t="str">
        <f>IF(L749="NP", 0, (IF(L749="EP", 1, (IF(L749="ND", 0.4, "")))))</f>
        <v/>
      </c>
      <c r="N749" s="194" t="str">
        <f t="shared" si="178"/>
        <v/>
      </c>
      <c r="R749" s="75" t="e">
        <f t="shared" si="179"/>
        <v>#REF!</v>
      </c>
    </row>
    <row r="750" spans="1:18" ht="15" customHeight="1" thickBot="1" x14ac:dyDescent="0.35">
      <c r="A750" s="86"/>
      <c r="B750" s="84"/>
      <c r="C750" s="127"/>
      <c r="D750" s="147"/>
      <c r="E750" s="150"/>
      <c r="F750" s="187" t="str">
        <f>+IF(E750="","",D750*E750)</f>
        <v/>
      </c>
      <c r="G750" s="188" t="str">
        <f>+IF(F750="","",H719)</f>
        <v/>
      </c>
      <c r="H750" s="189" t="str">
        <f>+IF(G750="","",F750*G750)</f>
        <v/>
      </c>
      <c r="J750" s="195" t="str">
        <f>+IF(H750="","",H750/H790)</f>
        <v/>
      </c>
      <c r="K750" s="174"/>
      <c r="L750" s="170"/>
      <c r="M750" s="193" t="str">
        <f>IF(L750="NP", 0, (IF(L750="EP", 1, (IF(L750="ND", 0.4, "")))))</f>
        <v/>
      </c>
      <c r="N750" s="194" t="str">
        <f t="shared" si="178"/>
        <v/>
      </c>
      <c r="R750" s="75" t="e">
        <f t="shared" si="179"/>
        <v>#REF!</v>
      </c>
    </row>
    <row r="751" spans="1:18" ht="15" customHeight="1" thickBot="1" x14ac:dyDescent="0.35">
      <c r="A751" s="86"/>
      <c r="B751" s="84"/>
      <c r="C751" s="160"/>
      <c r="D751" s="160"/>
      <c r="E751" s="160"/>
      <c r="F751" s="160"/>
      <c r="G751" s="161" t="s">
        <v>28</v>
      </c>
      <c r="H751" s="157">
        <f>SUM(H738:H750)</f>
        <v>0.257108</v>
      </c>
      <c r="J751" s="110">
        <f>SUM(J738:J750)</f>
        <v>0.13634781856111761</v>
      </c>
      <c r="K751" s="109"/>
      <c r="L751" s="109"/>
      <c r="M751" s="109"/>
      <c r="N751" s="110">
        <f>SUM(N738:N750)</f>
        <v>0</v>
      </c>
    </row>
    <row r="752" spans="1:18" s="73" customFormat="1" ht="15" customHeight="1" thickBot="1" x14ac:dyDescent="0.35">
      <c r="A752" s="86"/>
      <c r="B752" s="84"/>
      <c r="C752" s="73" t="s">
        <v>11</v>
      </c>
      <c r="H752" s="74"/>
      <c r="J752" s="112"/>
      <c r="K752" s="112"/>
      <c r="L752" s="112"/>
      <c r="M752" s="112"/>
      <c r="N752" s="112"/>
    </row>
    <row r="753" spans="1:18" ht="34.5" customHeight="1" thickBot="1" x14ac:dyDescent="0.35">
      <c r="A753" s="86"/>
      <c r="B753" s="84"/>
      <c r="C753" s="122" t="s">
        <v>48</v>
      </c>
      <c r="D753" s="129"/>
      <c r="E753" s="123" t="s">
        <v>3</v>
      </c>
      <c r="F753" s="123" t="s">
        <v>0</v>
      </c>
      <c r="G753" s="123" t="s">
        <v>16</v>
      </c>
      <c r="H753" s="124" t="s">
        <v>9</v>
      </c>
      <c r="J753" s="106" t="s">
        <v>59</v>
      </c>
      <c r="K753" s="107" t="s">
        <v>60</v>
      </c>
      <c r="L753" s="107" t="s">
        <v>61</v>
      </c>
      <c r="M753" s="107" t="s">
        <v>62</v>
      </c>
      <c r="N753" s="108" t="s">
        <v>63</v>
      </c>
    </row>
    <row r="754" spans="1:18" ht="15" customHeight="1" x14ac:dyDescent="0.3">
      <c r="A754" s="86"/>
      <c r="B754" s="84"/>
      <c r="C754" s="213"/>
      <c r="E754" s="214"/>
      <c r="F754" s="215"/>
      <c r="G754" s="215"/>
      <c r="H754" s="190"/>
      <c r="J754" s="195"/>
      <c r="K754" s="211"/>
      <c r="L754" s="212"/>
      <c r="M754" s="193"/>
      <c r="N754" s="194" t="str">
        <f t="shared" ref="N754:N779" si="180">+IF(H754="","",J754*M754)</f>
        <v/>
      </c>
      <c r="R754" s="75" t="e">
        <f t="shared" ref="R754:R779" si="181">+R666+1</f>
        <v>#REF!</v>
      </c>
    </row>
    <row r="755" spans="1:18" ht="15" customHeight="1" x14ac:dyDescent="0.3">
      <c r="A755" s="86"/>
      <c r="B755" s="84"/>
      <c r="C755" s="213"/>
      <c r="E755" s="214"/>
      <c r="F755" s="215"/>
      <c r="G755" s="215"/>
      <c r="H755" s="190"/>
      <c r="J755" s="195"/>
      <c r="K755" s="211"/>
      <c r="L755" s="212"/>
      <c r="M755" s="193"/>
      <c r="N755" s="194" t="str">
        <f t="shared" si="180"/>
        <v/>
      </c>
      <c r="R755" s="75" t="e">
        <f t="shared" si="181"/>
        <v>#REF!</v>
      </c>
    </row>
    <row r="756" spans="1:18" ht="15" customHeight="1" x14ac:dyDescent="0.3">
      <c r="A756" s="86"/>
      <c r="B756" s="84"/>
      <c r="C756" s="213"/>
      <c r="E756" s="214"/>
      <c r="F756" s="215"/>
      <c r="G756" s="215"/>
      <c r="H756" s="190"/>
      <c r="J756" s="195"/>
      <c r="K756" s="211"/>
      <c r="L756" s="212"/>
      <c r="M756" s="193"/>
      <c r="N756" s="194" t="str">
        <f t="shared" si="180"/>
        <v/>
      </c>
      <c r="R756" s="75" t="e">
        <f t="shared" si="181"/>
        <v>#REF!</v>
      </c>
    </row>
    <row r="757" spans="1:18" ht="15" customHeight="1" x14ac:dyDescent="0.3">
      <c r="A757" s="86"/>
      <c r="B757" s="84"/>
      <c r="C757" s="213"/>
      <c r="E757" s="214"/>
      <c r="F757" s="215"/>
      <c r="G757" s="215"/>
      <c r="H757" s="190"/>
      <c r="J757" s="195"/>
      <c r="K757" s="211"/>
      <c r="L757" s="212"/>
      <c r="M757" s="193"/>
      <c r="N757" s="194" t="str">
        <f t="shared" si="180"/>
        <v/>
      </c>
      <c r="R757" s="75" t="e">
        <f t="shared" si="181"/>
        <v>#REF!</v>
      </c>
    </row>
    <row r="758" spans="1:18" ht="15" customHeight="1" x14ac:dyDescent="0.3">
      <c r="A758" s="86"/>
      <c r="B758" s="84"/>
      <c r="C758" s="213"/>
      <c r="E758" s="214"/>
      <c r="F758" s="215"/>
      <c r="G758" s="215"/>
      <c r="H758" s="190"/>
      <c r="J758" s="195"/>
      <c r="K758" s="211"/>
      <c r="L758" s="212"/>
      <c r="M758" s="193"/>
      <c r="N758" s="194" t="str">
        <f t="shared" si="180"/>
        <v/>
      </c>
      <c r="R758" s="75" t="e">
        <f t="shared" si="181"/>
        <v>#REF!</v>
      </c>
    </row>
    <row r="759" spans="1:18" ht="15" customHeight="1" x14ac:dyDescent="0.3">
      <c r="A759" s="86"/>
      <c r="B759" s="84"/>
      <c r="C759" s="213"/>
      <c r="E759" s="214"/>
      <c r="F759" s="215"/>
      <c r="G759" s="215"/>
      <c r="H759" s="190"/>
      <c r="J759" s="195"/>
      <c r="K759" s="212"/>
      <c r="L759" s="210"/>
      <c r="M759" s="193"/>
      <c r="N759" s="194" t="str">
        <f t="shared" si="180"/>
        <v/>
      </c>
      <c r="R759" s="75" t="e">
        <f t="shared" si="181"/>
        <v>#REF!</v>
      </c>
    </row>
    <row r="760" spans="1:18" ht="15" customHeight="1" x14ac:dyDescent="0.3">
      <c r="A760" s="86"/>
      <c r="B760" s="84"/>
      <c r="C760" s="213"/>
      <c r="E760" s="214"/>
      <c r="F760" s="215"/>
      <c r="G760" s="215"/>
      <c r="H760" s="190"/>
      <c r="J760" s="195"/>
      <c r="K760" s="211"/>
      <c r="L760" s="210"/>
      <c r="M760" s="193"/>
      <c r="N760" s="194" t="str">
        <f t="shared" si="180"/>
        <v/>
      </c>
      <c r="R760" s="75" t="e">
        <f t="shared" si="181"/>
        <v>#REF!</v>
      </c>
    </row>
    <row r="761" spans="1:18" ht="15" customHeight="1" x14ac:dyDescent="0.3">
      <c r="A761" s="86"/>
      <c r="B761" s="84"/>
      <c r="C761" s="125"/>
      <c r="E761" s="151"/>
      <c r="F761" s="151"/>
      <c r="G761" s="151"/>
      <c r="H761" s="190"/>
      <c r="J761" s="195"/>
      <c r="K761" s="174"/>
      <c r="L761" s="170"/>
      <c r="M761" s="193"/>
      <c r="N761" s="194" t="str">
        <f t="shared" si="180"/>
        <v/>
      </c>
      <c r="R761" s="75" t="e">
        <f t="shared" si="181"/>
        <v>#REF!</v>
      </c>
    </row>
    <row r="762" spans="1:18" ht="15" customHeight="1" x14ac:dyDescent="0.3">
      <c r="A762" s="86"/>
      <c r="B762" s="84"/>
      <c r="C762" s="125"/>
      <c r="E762" s="151"/>
      <c r="F762" s="151"/>
      <c r="G762" s="151"/>
      <c r="H762" s="190" t="str">
        <f t="shared" ref="H762:H779" si="182">+IF(G762="","",F762*G762)</f>
        <v/>
      </c>
      <c r="J762" s="195" t="str">
        <f>+IF(H762="","",H762/H790)</f>
        <v/>
      </c>
      <c r="K762" s="174"/>
      <c r="L762" s="170"/>
      <c r="M762" s="193" t="str">
        <f t="shared" ref="M762:M779" si="183">IF(L762="NP", 0, (IF(L762="EP", 1, (IF(L762="ND", 0.4, "")))))</f>
        <v/>
      </c>
      <c r="N762" s="194" t="str">
        <f t="shared" si="180"/>
        <v/>
      </c>
      <c r="R762" s="75" t="e">
        <f t="shared" si="181"/>
        <v>#REF!</v>
      </c>
    </row>
    <row r="763" spans="1:18" ht="15" customHeight="1" x14ac:dyDescent="0.3">
      <c r="A763" s="86"/>
      <c r="B763" s="84"/>
      <c r="C763" s="125"/>
      <c r="E763" s="151"/>
      <c r="F763" s="151"/>
      <c r="G763" s="151"/>
      <c r="H763" s="190" t="str">
        <f t="shared" si="182"/>
        <v/>
      </c>
      <c r="J763" s="195" t="str">
        <f>+IF(H763="","",H763/H790)</f>
        <v/>
      </c>
      <c r="K763" s="174"/>
      <c r="L763" s="170"/>
      <c r="M763" s="193" t="str">
        <f t="shared" si="183"/>
        <v/>
      </c>
      <c r="N763" s="194" t="str">
        <f t="shared" si="180"/>
        <v/>
      </c>
      <c r="R763" s="75" t="e">
        <f t="shared" si="181"/>
        <v>#REF!</v>
      </c>
    </row>
    <row r="764" spans="1:18" ht="15" customHeight="1" x14ac:dyDescent="0.3">
      <c r="A764" s="86"/>
      <c r="B764" s="84"/>
      <c r="C764" s="125"/>
      <c r="E764" s="151"/>
      <c r="F764" s="151"/>
      <c r="G764" s="151"/>
      <c r="H764" s="190" t="str">
        <f t="shared" si="182"/>
        <v/>
      </c>
      <c r="J764" s="195" t="str">
        <f>+IF(H764="","",H764/H790)</f>
        <v/>
      </c>
      <c r="K764" s="174"/>
      <c r="L764" s="170"/>
      <c r="M764" s="193" t="str">
        <f t="shared" si="183"/>
        <v/>
      </c>
      <c r="N764" s="194" t="str">
        <f t="shared" si="180"/>
        <v/>
      </c>
      <c r="R764" s="75" t="e">
        <f t="shared" si="181"/>
        <v>#REF!</v>
      </c>
    </row>
    <row r="765" spans="1:18" ht="15" customHeight="1" x14ac:dyDescent="0.3">
      <c r="A765" s="86"/>
      <c r="B765" s="84"/>
      <c r="C765" s="125"/>
      <c r="E765" s="151"/>
      <c r="F765" s="151"/>
      <c r="G765" s="151"/>
      <c r="H765" s="190" t="str">
        <f t="shared" si="182"/>
        <v/>
      </c>
      <c r="J765" s="195" t="str">
        <f>+IF(H765="","",H765/H790)</f>
        <v/>
      </c>
      <c r="K765" s="174"/>
      <c r="L765" s="170"/>
      <c r="M765" s="193" t="str">
        <f t="shared" si="183"/>
        <v/>
      </c>
      <c r="N765" s="194" t="str">
        <f t="shared" si="180"/>
        <v/>
      </c>
      <c r="R765" s="75" t="e">
        <f t="shared" si="181"/>
        <v>#REF!</v>
      </c>
    </row>
    <row r="766" spans="1:18" ht="15" customHeight="1" x14ac:dyDescent="0.3">
      <c r="A766" s="86"/>
      <c r="B766" s="84"/>
      <c r="C766" s="125"/>
      <c r="E766" s="151"/>
      <c r="F766" s="151"/>
      <c r="G766" s="151"/>
      <c r="H766" s="190" t="str">
        <f t="shared" si="182"/>
        <v/>
      </c>
      <c r="J766" s="195" t="str">
        <f>+IF(H766="","",H766/H790)</f>
        <v/>
      </c>
      <c r="K766" s="174"/>
      <c r="L766" s="170"/>
      <c r="M766" s="193" t="str">
        <f t="shared" si="183"/>
        <v/>
      </c>
      <c r="N766" s="194" t="str">
        <f t="shared" si="180"/>
        <v/>
      </c>
      <c r="R766" s="75" t="e">
        <f t="shared" si="181"/>
        <v>#REF!</v>
      </c>
    </row>
    <row r="767" spans="1:18" ht="15" customHeight="1" x14ac:dyDescent="0.3">
      <c r="A767" s="86"/>
      <c r="B767" s="84"/>
      <c r="C767" s="125"/>
      <c r="E767" s="151"/>
      <c r="F767" s="151"/>
      <c r="G767" s="151"/>
      <c r="H767" s="190" t="str">
        <f t="shared" si="182"/>
        <v/>
      </c>
      <c r="J767" s="195" t="str">
        <f>+IF(H767="","",H767/H790)</f>
        <v/>
      </c>
      <c r="K767" s="174"/>
      <c r="L767" s="170"/>
      <c r="M767" s="193" t="str">
        <f t="shared" si="183"/>
        <v/>
      </c>
      <c r="N767" s="194" t="str">
        <f t="shared" si="180"/>
        <v/>
      </c>
      <c r="R767" s="75" t="e">
        <f t="shared" si="181"/>
        <v>#REF!</v>
      </c>
    </row>
    <row r="768" spans="1:18" ht="15" customHeight="1" x14ac:dyDescent="0.3">
      <c r="A768" s="86"/>
      <c r="B768" s="84"/>
      <c r="C768" s="125"/>
      <c r="E768" s="151"/>
      <c r="F768" s="151"/>
      <c r="G768" s="151"/>
      <c r="H768" s="190" t="str">
        <f t="shared" si="182"/>
        <v/>
      </c>
      <c r="J768" s="195" t="str">
        <f>+IF(H768="","",H768/H790)</f>
        <v/>
      </c>
      <c r="K768" s="174"/>
      <c r="L768" s="170"/>
      <c r="M768" s="193" t="str">
        <f t="shared" si="183"/>
        <v/>
      </c>
      <c r="N768" s="194" t="str">
        <f t="shared" si="180"/>
        <v/>
      </c>
      <c r="R768" s="75" t="e">
        <f t="shared" si="181"/>
        <v>#REF!</v>
      </c>
    </row>
    <row r="769" spans="1:18" ht="15" customHeight="1" x14ac:dyDescent="0.3">
      <c r="A769" s="86"/>
      <c r="B769" s="84"/>
      <c r="C769" s="125"/>
      <c r="E769" s="151"/>
      <c r="F769" s="151"/>
      <c r="G769" s="151"/>
      <c r="H769" s="190" t="str">
        <f t="shared" si="182"/>
        <v/>
      </c>
      <c r="J769" s="195" t="str">
        <f>+IF(H769="","",H769/H790)</f>
        <v/>
      </c>
      <c r="K769" s="174"/>
      <c r="L769" s="170"/>
      <c r="M769" s="193" t="str">
        <f t="shared" si="183"/>
        <v/>
      </c>
      <c r="N769" s="194" t="str">
        <f t="shared" si="180"/>
        <v/>
      </c>
      <c r="R769" s="75" t="e">
        <f t="shared" si="181"/>
        <v>#REF!</v>
      </c>
    </row>
    <row r="770" spans="1:18" ht="15" customHeight="1" x14ac:dyDescent="0.3">
      <c r="A770" s="86"/>
      <c r="B770" s="84"/>
      <c r="C770" s="125"/>
      <c r="E770" s="151"/>
      <c r="F770" s="151"/>
      <c r="G770" s="151"/>
      <c r="H770" s="190" t="str">
        <f t="shared" si="182"/>
        <v/>
      </c>
      <c r="J770" s="195" t="str">
        <f>+IF(H770="","",H770/H790)</f>
        <v/>
      </c>
      <c r="K770" s="174"/>
      <c r="L770" s="170"/>
      <c r="M770" s="193" t="str">
        <f t="shared" si="183"/>
        <v/>
      </c>
      <c r="N770" s="194" t="str">
        <f t="shared" si="180"/>
        <v/>
      </c>
      <c r="R770" s="75" t="e">
        <f t="shared" si="181"/>
        <v>#REF!</v>
      </c>
    </row>
    <row r="771" spans="1:18" ht="15" customHeight="1" x14ac:dyDescent="0.3">
      <c r="A771" s="86"/>
      <c r="B771" s="84"/>
      <c r="C771" s="125"/>
      <c r="E771" s="151"/>
      <c r="F771" s="151"/>
      <c r="G771" s="151"/>
      <c r="H771" s="190" t="str">
        <f t="shared" si="182"/>
        <v/>
      </c>
      <c r="J771" s="195" t="str">
        <f>+IF(H771="","",H771/H790)</f>
        <v/>
      </c>
      <c r="K771" s="174"/>
      <c r="L771" s="170"/>
      <c r="M771" s="193" t="str">
        <f t="shared" si="183"/>
        <v/>
      </c>
      <c r="N771" s="194" t="str">
        <f t="shared" si="180"/>
        <v/>
      </c>
      <c r="R771" s="75" t="e">
        <f t="shared" si="181"/>
        <v>#REF!</v>
      </c>
    </row>
    <row r="772" spans="1:18" ht="15" customHeight="1" x14ac:dyDescent="0.3">
      <c r="A772" s="86"/>
      <c r="B772" s="84"/>
      <c r="C772" s="125"/>
      <c r="E772" s="151"/>
      <c r="F772" s="151"/>
      <c r="G772" s="151"/>
      <c r="H772" s="190" t="str">
        <f t="shared" si="182"/>
        <v/>
      </c>
      <c r="J772" s="195" t="str">
        <f>+IF(H772="","",H772/H790)</f>
        <v/>
      </c>
      <c r="K772" s="174"/>
      <c r="L772" s="170"/>
      <c r="M772" s="193" t="str">
        <f t="shared" si="183"/>
        <v/>
      </c>
      <c r="N772" s="194" t="str">
        <f t="shared" si="180"/>
        <v/>
      </c>
      <c r="R772" s="75" t="e">
        <f t="shared" si="181"/>
        <v>#REF!</v>
      </c>
    </row>
    <row r="773" spans="1:18" ht="15" customHeight="1" x14ac:dyDescent="0.3">
      <c r="A773" s="86"/>
      <c r="B773" s="84"/>
      <c r="C773" s="125"/>
      <c r="E773" s="151"/>
      <c r="F773" s="151"/>
      <c r="G773" s="151"/>
      <c r="H773" s="190" t="str">
        <f t="shared" si="182"/>
        <v/>
      </c>
      <c r="J773" s="195" t="str">
        <f>+IF(H773="","",H773/H790)</f>
        <v/>
      </c>
      <c r="K773" s="174"/>
      <c r="L773" s="170"/>
      <c r="M773" s="193" t="str">
        <f t="shared" si="183"/>
        <v/>
      </c>
      <c r="N773" s="194" t="str">
        <f t="shared" si="180"/>
        <v/>
      </c>
      <c r="R773" s="75" t="e">
        <f t="shared" si="181"/>
        <v>#REF!</v>
      </c>
    </row>
    <row r="774" spans="1:18" ht="15" customHeight="1" x14ac:dyDescent="0.3">
      <c r="A774" s="86"/>
      <c r="B774" s="84"/>
      <c r="C774" s="125"/>
      <c r="E774" s="151"/>
      <c r="F774" s="151"/>
      <c r="G774" s="151"/>
      <c r="H774" s="190" t="str">
        <f t="shared" si="182"/>
        <v/>
      </c>
      <c r="J774" s="195" t="str">
        <f>+IF(H774="","",H774/H790)</f>
        <v/>
      </c>
      <c r="K774" s="174"/>
      <c r="L774" s="170"/>
      <c r="M774" s="193" t="str">
        <f t="shared" si="183"/>
        <v/>
      </c>
      <c r="N774" s="194" t="str">
        <f t="shared" si="180"/>
        <v/>
      </c>
      <c r="R774" s="75" t="e">
        <f t="shared" si="181"/>
        <v>#REF!</v>
      </c>
    </row>
    <row r="775" spans="1:18" ht="15" customHeight="1" x14ac:dyDescent="0.3">
      <c r="A775" s="86"/>
      <c r="B775" s="84"/>
      <c r="C775" s="125"/>
      <c r="E775" s="151"/>
      <c r="F775" s="151"/>
      <c r="G775" s="151"/>
      <c r="H775" s="190" t="str">
        <f t="shared" si="182"/>
        <v/>
      </c>
      <c r="J775" s="195" t="str">
        <f>+IF(H775="","",H775/H790)</f>
        <v/>
      </c>
      <c r="K775" s="174"/>
      <c r="L775" s="170"/>
      <c r="M775" s="193" t="str">
        <f t="shared" si="183"/>
        <v/>
      </c>
      <c r="N775" s="194" t="str">
        <f t="shared" si="180"/>
        <v/>
      </c>
      <c r="R775" s="75" t="e">
        <f t="shared" si="181"/>
        <v>#REF!</v>
      </c>
    </row>
    <row r="776" spans="1:18" ht="15" customHeight="1" x14ac:dyDescent="0.3">
      <c r="A776" s="86"/>
      <c r="B776" s="84"/>
      <c r="C776" s="125"/>
      <c r="E776" s="151"/>
      <c r="F776" s="151"/>
      <c r="G776" s="151"/>
      <c r="H776" s="190" t="str">
        <f t="shared" si="182"/>
        <v/>
      </c>
      <c r="J776" s="195" t="str">
        <f>+IF(H776="","",H776/H790)</f>
        <v/>
      </c>
      <c r="K776" s="174"/>
      <c r="L776" s="170"/>
      <c r="M776" s="193" t="str">
        <f t="shared" si="183"/>
        <v/>
      </c>
      <c r="N776" s="194" t="str">
        <f t="shared" si="180"/>
        <v/>
      </c>
      <c r="R776" s="75" t="e">
        <f t="shared" si="181"/>
        <v>#REF!</v>
      </c>
    </row>
    <row r="777" spans="1:18" ht="15" customHeight="1" x14ac:dyDescent="0.3">
      <c r="A777" s="86"/>
      <c r="B777" s="84"/>
      <c r="C777" s="125"/>
      <c r="E777" s="151"/>
      <c r="F777" s="151"/>
      <c r="G777" s="151"/>
      <c r="H777" s="190" t="str">
        <f t="shared" si="182"/>
        <v/>
      </c>
      <c r="J777" s="195" t="str">
        <f>+IF(H777="","",H777/H790)</f>
        <v/>
      </c>
      <c r="K777" s="174"/>
      <c r="L777" s="170"/>
      <c r="M777" s="193" t="str">
        <f t="shared" si="183"/>
        <v/>
      </c>
      <c r="N777" s="194" t="str">
        <f t="shared" si="180"/>
        <v/>
      </c>
      <c r="R777" s="75" t="e">
        <f t="shared" si="181"/>
        <v>#REF!</v>
      </c>
    </row>
    <row r="778" spans="1:18" ht="15" customHeight="1" x14ac:dyDescent="0.3">
      <c r="A778" s="86"/>
      <c r="B778" s="84"/>
      <c r="C778" s="125"/>
      <c r="E778" s="151"/>
      <c r="F778" s="151"/>
      <c r="G778" s="151"/>
      <c r="H778" s="190" t="str">
        <f t="shared" si="182"/>
        <v/>
      </c>
      <c r="J778" s="195" t="str">
        <f>+IF(H778="","",H778/H790)</f>
        <v/>
      </c>
      <c r="K778" s="174"/>
      <c r="L778" s="170"/>
      <c r="M778" s="193" t="str">
        <f t="shared" si="183"/>
        <v/>
      </c>
      <c r="N778" s="194" t="str">
        <f t="shared" si="180"/>
        <v/>
      </c>
      <c r="R778" s="75" t="e">
        <f t="shared" si="181"/>
        <v>#REF!</v>
      </c>
    </row>
    <row r="779" spans="1:18" ht="15" customHeight="1" thickBot="1" x14ac:dyDescent="0.35">
      <c r="A779" s="86"/>
      <c r="B779" s="84"/>
      <c r="C779" s="125"/>
      <c r="E779" s="152"/>
      <c r="F779" s="152"/>
      <c r="G779" s="152"/>
      <c r="H779" s="191" t="str">
        <f t="shared" si="182"/>
        <v/>
      </c>
      <c r="J779" s="195" t="str">
        <f>+IF(H779="","",H779/H790)</f>
        <v/>
      </c>
      <c r="K779" s="174"/>
      <c r="L779" s="170"/>
      <c r="M779" s="193" t="str">
        <f t="shared" si="183"/>
        <v/>
      </c>
      <c r="N779" s="194" t="str">
        <f t="shared" si="180"/>
        <v/>
      </c>
      <c r="R779" s="75" t="e">
        <f t="shared" si="181"/>
        <v>#REF!</v>
      </c>
    </row>
    <row r="780" spans="1:18" ht="15" customHeight="1" thickBot="1" x14ac:dyDescent="0.35">
      <c r="A780" s="86"/>
      <c r="B780" s="84"/>
      <c r="C780" s="160"/>
      <c r="D780" s="160"/>
      <c r="E780" s="160"/>
      <c r="F780" s="160"/>
      <c r="G780" s="161" t="s">
        <v>29</v>
      </c>
      <c r="H780" s="157">
        <f>SUM(H754:H779)</f>
        <v>0</v>
      </c>
      <c r="J780" s="110">
        <f>SUM(J754:J779)</f>
        <v>0</v>
      </c>
      <c r="K780" s="109"/>
      <c r="L780" s="109"/>
      <c r="M780" s="109"/>
      <c r="N780" s="110">
        <f>SUM(N754:N779)</f>
        <v>0</v>
      </c>
    </row>
    <row r="781" spans="1:18" s="73" customFormat="1" ht="15" customHeight="1" thickBot="1" x14ac:dyDescent="0.35">
      <c r="A781" s="86"/>
      <c r="B781" s="84"/>
      <c r="C781" s="73" t="s">
        <v>12</v>
      </c>
      <c r="H781" s="74"/>
      <c r="J781" s="111"/>
      <c r="K781" s="111"/>
      <c r="L781" s="111"/>
      <c r="M781" s="111"/>
      <c r="N781" s="111"/>
    </row>
    <row r="782" spans="1:18" ht="33" customHeight="1" thickBot="1" x14ac:dyDescent="0.35">
      <c r="A782" s="86"/>
      <c r="B782" s="84"/>
      <c r="C782" s="122" t="s">
        <v>48</v>
      </c>
      <c r="D782" s="129"/>
      <c r="E782" s="130" t="s">
        <v>3</v>
      </c>
      <c r="F782" s="130" t="s">
        <v>0</v>
      </c>
      <c r="G782" s="123" t="s">
        <v>6</v>
      </c>
      <c r="H782" s="124" t="s">
        <v>9</v>
      </c>
      <c r="J782" s="106" t="s">
        <v>59</v>
      </c>
      <c r="K782" s="107" t="s">
        <v>60</v>
      </c>
      <c r="L782" s="107" t="s">
        <v>61</v>
      </c>
      <c r="M782" s="107" t="s">
        <v>62</v>
      </c>
      <c r="N782" s="108" t="s">
        <v>63</v>
      </c>
    </row>
    <row r="783" spans="1:18" ht="15" customHeight="1" x14ac:dyDescent="0.3">
      <c r="A783" s="86"/>
      <c r="B783" s="84"/>
      <c r="C783" s="125"/>
      <c r="E783" s="149"/>
      <c r="F783" s="146"/>
      <c r="G783" s="154"/>
      <c r="H783" s="186" t="str">
        <f>+IF(G783="","",F783*G783)</f>
        <v/>
      </c>
      <c r="J783" s="195" t="str">
        <f>+IF(H783="","",H783/H790)</f>
        <v/>
      </c>
      <c r="K783" s="175"/>
      <c r="L783" s="175"/>
      <c r="M783" s="193" t="str">
        <f>IF(L783="NP", 0, (IF(L783="EP", 1, (IF(L783="ND", 0.4, "")))))</f>
        <v/>
      </c>
      <c r="N783" s="194" t="str">
        <f>+IF(H783="","",J783*M783)</f>
        <v/>
      </c>
      <c r="R783" s="75" t="e">
        <f t="shared" ref="R783:R787" si="184">+R695+1</f>
        <v>#REF!</v>
      </c>
    </row>
    <row r="784" spans="1:18" ht="15" customHeight="1" x14ac:dyDescent="0.3">
      <c r="A784" s="86"/>
      <c r="B784" s="84"/>
      <c r="C784" s="125"/>
      <c r="E784" s="149"/>
      <c r="F784" s="146"/>
      <c r="G784" s="154"/>
      <c r="H784" s="186" t="str">
        <f>+IF(G784="","",F784*G784)</f>
        <v/>
      </c>
      <c r="J784" s="195" t="str">
        <f>+IF(H784="","",H784/H788)</f>
        <v/>
      </c>
      <c r="K784" s="175"/>
      <c r="L784" s="175"/>
      <c r="M784" s="193" t="str">
        <f>IF(L784="NP", 0, (IF(L784="EP", 1, (IF(L784="ND", 0.4, "")))))</f>
        <v/>
      </c>
      <c r="N784" s="194" t="str">
        <f>+IF(H784="","",J784*M784)</f>
        <v/>
      </c>
      <c r="R784" s="75" t="e">
        <f t="shared" si="184"/>
        <v>#REF!</v>
      </c>
    </row>
    <row r="785" spans="1:18" ht="15" customHeight="1" x14ac:dyDescent="0.3">
      <c r="A785" s="86"/>
      <c r="B785" s="84"/>
      <c r="C785" s="125"/>
      <c r="E785" s="149"/>
      <c r="F785" s="146"/>
      <c r="G785" s="154"/>
      <c r="H785" s="186" t="str">
        <f>+IF(G785="","",F785*G785)</f>
        <v/>
      </c>
      <c r="J785" s="195" t="str">
        <f>+IF(H785="","",H785/H789)</f>
        <v/>
      </c>
      <c r="K785" s="175"/>
      <c r="L785" s="175"/>
      <c r="M785" s="193" t="str">
        <f>IF(L785="NP", 0, (IF(L785="EP", 1, (IF(L785="ND", 0.4, "")))))</f>
        <v/>
      </c>
      <c r="N785" s="194" t="str">
        <f>+IF(H785="","",J785*M785)</f>
        <v/>
      </c>
      <c r="R785" s="75" t="e">
        <f t="shared" si="184"/>
        <v>#REF!</v>
      </c>
    </row>
    <row r="786" spans="1:18" ht="15" customHeight="1" x14ac:dyDescent="0.3">
      <c r="A786" s="86"/>
      <c r="B786" s="84"/>
      <c r="C786" s="125"/>
      <c r="E786" s="149"/>
      <c r="F786" s="146"/>
      <c r="G786" s="154"/>
      <c r="H786" s="186" t="str">
        <f>+IF(G786="","",F786*G786)</f>
        <v/>
      </c>
      <c r="J786" s="195" t="str">
        <f>+IF(H786="","",H786/H790)</f>
        <v/>
      </c>
      <c r="K786" s="175"/>
      <c r="L786" s="175"/>
      <c r="M786" s="193" t="str">
        <f>IF(L786="NP", 0, (IF(L786="EP", 1, (IF(L786="ND", 0.4, "")))))</f>
        <v/>
      </c>
      <c r="N786" s="194" t="str">
        <f>+IF(H786="","",J786*M786)</f>
        <v/>
      </c>
      <c r="R786" s="75" t="e">
        <f t="shared" si="184"/>
        <v>#REF!</v>
      </c>
    </row>
    <row r="787" spans="1:18" ht="15" customHeight="1" thickBot="1" x14ac:dyDescent="0.35">
      <c r="A787" s="86"/>
      <c r="B787" s="84"/>
      <c r="C787" s="127"/>
      <c r="D787" s="128"/>
      <c r="E787" s="150"/>
      <c r="F787" s="147"/>
      <c r="G787" s="155"/>
      <c r="H787" s="192" t="str">
        <f>+IF(G787="","",F787*G787)</f>
        <v/>
      </c>
      <c r="J787" s="195" t="str">
        <f>+IF(H787="","",H787/H790)</f>
        <v/>
      </c>
      <c r="K787" s="176"/>
      <c r="L787" s="177"/>
      <c r="M787" s="193" t="str">
        <f>IF(L787="NP", 0, (IF(L787="EP", 1, (IF(L787="ND", 0.4, "")))))</f>
        <v/>
      </c>
      <c r="N787" s="194" t="str">
        <f>+IF(H787="","",J787*M787)</f>
        <v/>
      </c>
      <c r="R787" s="75" t="e">
        <f t="shared" si="184"/>
        <v>#REF!</v>
      </c>
    </row>
    <row r="788" spans="1:18" ht="15" customHeight="1" thickBot="1" x14ac:dyDescent="0.35">
      <c r="A788" s="86"/>
      <c r="B788" s="84"/>
      <c r="C788" s="160"/>
      <c r="D788" s="160"/>
      <c r="E788" s="160"/>
      <c r="F788" s="160"/>
      <c r="G788" s="161" t="s">
        <v>30</v>
      </c>
      <c r="H788" s="157">
        <f>SUM(H783:H787)</f>
        <v>0</v>
      </c>
      <c r="J788" s="110">
        <f>SUM(J783:J787)</f>
        <v>0</v>
      </c>
      <c r="K788" s="109"/>
      <c r="L788" s="109"/>
      <c r="M788" s="109"/>
      <c r="N788" s="110">
        <f>SUM(N783:N787)</f>
        <v>0</v>
      </c>
    </row>
    <row r="789" spans="1:18" ht="13.5" customHeight="1" thickBot="1" x14ac:dyDescent="0.35">
      <c r="A789" s="86"/>
      <c r="B789" s="84"/>
      <c r="H789" s="84"/>
      <c r="J789" s="103"/>
      <c r="K789" s="104"/>
      <c r="L789" s="104"/>
      <c r="M789" s="104"/>
      <c r="N789" s="105"/>
    </row>
    <row r="790" spans="1:18" ht="15" customHeight="1" x14ac:dyDescent="0.3">
      <c r="A790" s="86"/>
      <c r="B790" s="84"/>
      <c r="D790" s="132" t="s">
        <v>13</v>
      </c>
      <c r="E790" s="133"/>
      <c r="F790" s="133"/>
      <c r="G790" s="134"/>
      <c r="H790" s="158">
        <f>+H735+H751+H780+H788</f>
        <v>1.8856774000000001</v>
      </c>
      <c r="J790" s="113"/>
      <c r="K790" s="78"/>
      <c r="M790" s="78"/>
      <c r="N790" s="114"/>
    </row>
    <row r="791" spans="1:18" ht="15" customHeight="1" thickBot="1" x14ac:dyDescent="0.35">
      <c r="A791" s="86"/>
      <c r="B791" s="84"/>
      <c r="D791" s="135" t="s">
        <v>67</v>
      </c>
      <c r="E791" s="136"/>
      <c r="F791" s="136"/>
      <c r="G791" s="141">
        <f>+$Q$1</f>
        <v>0.15</v>
      </c>
      <c r="H791" s="159">
        <f>+H790*G791</f>
        <v>0.28285160999999998</v>
      </c>
      <c r="J791" s="115"/>
      <c r="K791" s="116"/>
      <c r="L791" s="116"/>
      <c r="M791" s="116"/>
      <c r="N791" s="117"/>
    </row>
    <row r="792" spans="1:18" ht="15" customHeight="1" x14ac:dyDescent="0.3">
      <c r="A792" s="86"/>
      <c r="B792" s="84"/>
      <c r="D792" s="135" t="s">
        <v>68</v>
      </c>
      <c r="E792" s="136"/>
      <c r="F792" s="136"/>
      <c r="G792" s="141">
        <f>+$Q$2</f>
        <v>0</v>
      </c>
      <c r="H792" s="159">
        <f>+(H790+H791)*G792</f>
        <v>0</v>
      </c>
      <c r="J792" s="120">
        <f>+J735+J751+J780+J788</f>
        <v>0.99999999999999978</v>
      </c>
      <c r="K792" s="118"/>
      <c r="L792" s="118"/>
      <c r="M792" s="118"/>
      <c r="N792" s="120">
        <f>+N735+N751+N780+N788</f>
        <v>0</v>
      </c>
    </row>
    <row r="793" spans="1:18" ht="15" customHeight="1" thickBot="1" x14ac:dyDescent="0.35">
      <c r="A793" s="86"/>
      <c r="B793" s="84"/>
      <c r="C793" s="75" t="s">
        <v>64</v>
      </c>
      <c r="D793" s="135" t="s">
        <v>14</v>
      </c>
      <c r="E793" s="136"/>
      <c r="F793" s="136"/>
      <c r="G793" s="137"/>
      <c r="H793" s="159">
        <f>SUM(H790:H792)</f>
        <v>2.1685290099999999</v>
      </c>
      <c r="J793" s="121" t="s">
        <v>69</v>
      </c>
      <c r="K793" s="119"/>
      <c r="L793" s="119"/>
      <c r="M793" s="119"/>
      <c r="N793" s="121" t="s">
        <v>70</v>
      </c>
    </row>
    <row r="794" spans="1:18" ht="15" customHeight="1" thickBot="1" x14ac:dyDescent="0.35">
      <c r="A794" s="86"/>
      <c r="B794" s="84"/>
      <c r="C794" s="75" t="s">
        <v>64</v>
      </c>
      <c r="D794" s="138" t="s">
        <v>15</v>
      </c>
      <c r="E794" s="139"/>
      <c r="F794" s="139"/>
      <c r="G794" s="140"/>
      <c r="H794" s="131">
        <f>+ROUND(H793,2)</f>
        <v>2.17</v>
      </c>
      <c r="N794" s="165">
        <f>+ROUND(N792,4)</f>
        <v>0</v>
      </c>
    </row>
    <row r="795" spans="1:18" ht="13.5" customHeight="1" x14ac:dyDescent="0.3">
      <c r="A795" s="86"/>
      <c r="B795" s="84"/>
      <c r="G795" s="76"/>
    </row>
    <row r="796" spans="1:18" ht="13.5" customHeight="1" x14ac:dyDescent="0.3">
      <c r="A796" s="86"/>
      <c r="B796" s="84"/>
      <c r="G796" s="76"/>
    </row>
    <row r="797" spans="1:18" ht="15" customHeight="1" x14ac:dyDescent="0.3">
      <c r="A797" s="83"/>
      <c r="B797" s="84"/>
      <c r="G797" s="76"/>
      <c r="H797" s="84"/>
      <c r="J797" s="85"/>
      <c r="K797" s="85"/>
      <c r="L797" s="85"/>
      <c r="M797" s="85"/>
      <c r="N797" s="85"/>
    </row>
    <row r="798" spans="1:18" ht="14.1" customHeight="1" x14ac:dyDescent="0.3">
      <c r="A798" s="86"/>
      <c r="B798" s="84"/>
      <c r="C798" s="87"/>
      <c r="D798" s="87"/>
      <c r="E798" s="87"/>
      <c r="F798" s="87"/>
      <c r="G798" s="87"/>
      <c r="H798" s="87"/>
      <c r="K798" s="78"/>
      <c r="M798" s="78"/>
    </row>
    <row r="799" spans="1:18" ht="12" customHeight="1" x14ac:dyDescent="0.3">
      <c r="A799" s="86"/>
      <c r="B799" s="84"/>
      <c r="C799" s="73"/>
      <c r="D799" s="73"/>
      <c r="E799" s="73"/>
      <c r="F799" s="73"/>
      <c r="G799" s="73"/>
      <c r="H799" s="73"/>
      <c r="K799" s="78"/>
      <c r="M799" s="78"/>
    </row>
    <row r="800" spans="1:18" ht="12" customHeight="1" x14ac:dyDescent="0.3">
      <c r="A800" s="86"/>
      <c r="B800" s="84"/>
      <c r="G800" s="88"/>
      <c r="H800" s="84"/>
      <c r="K800" s="78"/>
      <c r="M800" s="78"/>
    </row>
    <row r="801" spans="1:18" ht="14.25" customHeight="1" x14ac:dyDescent="0.3">
      <c r="A801" s="86"/>
      <c r="B801" s="84"/>
      <c r="C801" s="89"/>
      <c r="D801" s="90"/>
      <c r="E801" s="90"/>
      <c r="F801" s="90"/>
      <c r="G801" s="90"/>
      <c r="H801" s="91"/>
      <c r="K801" s="78"/>
      <c r="M801" s="78"/>
    </row>
    <row r="802" spans="1:18" ht="14.25" customHeight="1" x14ac:dyDescent="0.3">
      <c r="A802" s="86"/>
      <c r="B802" s="84"/>
      <c r="C802" s="89"/>
      <c r="H802" s="84"/>
      <c r="K802" s="78"/>
      <c r="M802" s="78"/>
    </row>
    <row r="803" spans="1:18" ht="12" customHeight="1" thickBot="1" x14ac:dyDescent="0.35">
      <c r="A803" s="86"/>
      <c r="B803" s="84"/>
      <c r="C803" s="89"/>
      <c r="H803" s="84"/>
      <c r="K803" s="78"/>
      <c r="M803" s="78"/>
    </row>
    <row r="804" spans="1:18" ht="20.100000000000001" customHeight="1" thickBot="1" x14ac:dyDescent="0.35">
      <c r="A804" s="86"/>
      <c r="B804" s="84"/>
      <c r="C804" s="142" t="s">
        <v>55</v>
      </c>
      <c r="D804" s="143"/>
      <c r="E804" s="143"/>
      <c r="F804" s="143"/>
      <c r="G804" s="143"/>
      <c r="H804" s="144"/>
    </row>
    <row r="805" spans="1:18" ht="20.100000000000001" customHeight="1" x14ac:dyDescent="0.3">
      <c r="A805" s="86"/>
      <c r="B805" s="84"/>
      <c r="C805" s="92"/>
      <c r="H805" s="93" t="s">
        <v>56</v>
      </c>
      <c r="I805" s="84"/>
      <c r="J805" s="97" t="s">
        <v>26</v>
      </c>
      <c r="K805" s="98"/>
      <c r="L805" s="98"/>
      <c r="M805" s="98"/>
      <c r="N805" s="99"/>
    </row>
    <row r="806" spans="1:18" ht="16.5" customHeight="1" thickBot="1" x14ac:dyDescent="0.35">
      <c r="A806" s="169"/>
      <c r="B806" s="84"/>
      <c r="C806" s="73" t="s">
        <v>57</v>
      </c>
      <c r="D806" s="84">
        <v>10</v>
      </c>
      <c r="G806" s="74" t="s">
        <v>4</v>
      </c>
      <c r="H806" s="75" t="str">
        <f>+VLOOKUP(D806,PRESUP!$A$6:$N$183,3,FALSE)</f>
        <v>m3</v>
      </c>
      <c r="I806" s="84"/>
      <c r="J806" s="100"/>
      <c r="K806" s="101"/>
      <c r="L806" s="101"/>
      <c r="M806" s="101"/>
      <c r="N806" s="102"/>
    </row>
    <row r="807" spans="1:18" ht="32.25" customHeight="1" x14ac:dyDescent="0.3">
      <c r="A807" s="86"/>
      <c r="B807" s="84"/>
      <c r="C807" s="22" t="str">
        <f>+VLOOKUP(D806,PRESUP!$A$6:$N$183,14,FALSE)</f>
        <v>DETALLE: MEJORAMIENTO DE LA SUBRASANTE CON SUELO SELECCIONADO</v>
      </c>
      <c r="J807" s="103"/>
      <c r="K807" s="104"/>
      <c r="L807" s="104"/>
      <c r="M807" s="104"/>
      <c r="N807" s="105"/>
      <c r="O807" s="84" t="s">
        <v>71</v>
      </c>
      <c r="P807" s="84" t="s">
        <v>73</v>
      </c>
      <c r="Q807" s="84" t="s">
        <v>72</v>
      </c>
    </row>
    <row r="808" spans="1:18" s="73" customFormat="1" ht="15" customHeight="1" thickBot="1" x14ac:dyDescent="0.35">
      <c r="A808" s="86"/>
      <c r="B808" s="84"/>
      <c r="C808" s="73" t="s">
        <v>5</v>
      </c>
      <c r="D808" s="94"/>
      <c r="E808" s="94"/>
      <c r="F808" s="94"/>
      <c r="G808" s="196" t="s">
        <v>58</v>
      </c>
      <c r="H808" s="197">
        <v>7.1999999999999998E-3</v>
      </c>
      <c r="J808" s="162"/>
      <c r="K808" s="163"/>
      <c r="L808" s="163"/>
      <c r="M808" s="163"/>
      <c r="N808" s="164"/>
      <c r="O808" s="166">
        <f>+H882</f>
        <v>5.54</v>
      </c>
      <c r="P808" s="168">
        <f>+H878</f>
        <v>4.8182747999999993</v>
      </c>
      <c r="Q808" s="167">
        <f>+N882</f>
        <v>0.2271</v>
      </c>
      <c r="R808" s="73">
        <f t="shared" ref="R808" si="185">+D806</f>
        <v>10</v>
      </c>
    </row>
    <row r="809" spans="1:18" s="94" customFormat="1" ht="30" customHeight="1" thickBot="1" x14ac:dyDescent="0.35">
      <c r="A809" s="86"/>
      <c r="B809" s="84"/>
      <c r="C809" s="122" t="s">
        <v>48</v>
      </c>
      <c r="D809" s="123" t="s">
        <v>0</v>
      </c>
      <c r="E809" s="123" t="s">
        <v>6</v>
      </c>
      <c r="F809" s="123" t="s">
        <v>7</v>
      </c>
      <c r="G809" s="123" t="s">
        <v>8</v>
      </c>
      <c r="H809" s="124" t="s">
        <v>9</v>
      </c>
      <c r="J809" s="106" t="s">
        <v>59</v>
      </c>
      <c r="K809" s="107" t="s">
        <v>60</v>
      </c>
      <c r="L809" s="107" t="s">
        <v>61</v>
      </c>
      <c r="M809" s="107" t="s">
        <v>62</v>
      </c>
      <c r="N809" s="108" t="s">
        <v>63</v>
      </c>
    </row>
    <row r="810" spans="1:18" ht="15" customHeight="1" x14ac:dyDescent="0.3">
      <c r="A810" s="86"/>
      <c r="B810" s="84"/>
      <c r="C810" s="125" t="s">
        <v>78</v>
      </c>
      <c r="D810" s="145" t="s">
        <v>20</v>
      </c>
      <c r="E810" s="148"/>
      <c r="F810" s="148" t="s">
        <v>64</v>
      </c>
      <c r="G810" s="153" t="s">
        <v>20</v>
      </c>
      <c r="H810" s="126">
        <f>+H839*0.05</f>
        <v>1.01628E-2</v>
      </c>
      <c r="J810" s="171">
        <f>+IF(H810="","",H810/H878)</f>
        <v>2.109219673398454E-3</v>
      </c>
      <c r="K810" s="172">
        <v>4292100117</v>
      </c>
      <c r="L810" s="170" t="s">
        <v>77</v>
      </c>
      <c r="M810" s="156">
        <v>0</v>
      </c>
      <c r="N810" s="173">
        <f t="shared" ref="N810:N822" si="186">+IF(H810="","",J810*M810)</f>
        <v>0</v>
      </c>
    </row>
    <row r="811" spans="1:18" ht="15" customHeight="1" x14ac:dyDescent="0.3">
      <c r="A811" s="86"/>
      <c r="B811" s="84"/>
      <c r="C811" s="125" t="s">
        <v>338</v>
      </c>
      <c r="D811" s="146">
        <v>1</v>
      </c>
      <c r="E811" s="149">
        <v>64.17</v>
      </c>
      <c r="F811" s="184">
        <f t="shared" ref="F811:F822" si="187">+IF(E811="","",D811*E811)</f>
        <v>64.17</v>
      </c>
      <c r="G811" s="185">
        <f>+IF(F811="","",H808)</f>
        <v>7.1999999999999998E-3</v>
      </c>
      <c r="H811" s="186">
        <f t="shared" ref="H811:H822" si="188">+IF(G811="","",F811*G811)</f>
        <v>0.46202399999999999</v>
      </c>
      <c r="J811" s="195">
        <f>+IF(H811="","",H811/H878)</f>
        <v>9.5889923090314411E-2</v>
      </c>
      <c r="K811" s="172">
        <v>548000014</v>
      </c>
      <c r="L811" s="170" t="s">
        <v>77</v>
      </c>
      <c r="M811" s="193">
        <f t="shared" ref="M811:M822" si="189">IF(L811="NP", 0, (IF(L811="EP", 1, (IF(L811="ND", 0.4, "")))))</f>
        <v>0</v>
      </c>
      <c r="N811" s="194">
        <f t="shared" si="186"/>
        <v>0</v>
      </c>
      <c r="R811" s="75" t="e">
        <f t="shared" ref="R811:R822" si="190">+R723+1</f>
        <v>#REF!</v>
      </c>
    </row>
    <row r="812" spans="1:18" ht="15" customHeight="1" x14ac:dyDescent="0.3">
      <c r="A812" s="86"/>
      <c r="B812" s="84"/>
      <c r="C812" s="125" t="s">
        <v>334</v>
      </c>
      <c r="D812" s="146">
        <v>1</v>
      </c>
      <c r="E812" s="149">
        <v>30</v>
      </c>
      <c r="F812" s="184">
        <f t="shared" si="187"/>
        <v>30</v>
      </c>
      <c r="G812" s="185">
        <f>+IF(F812="","",H808)</f>
        <v>7.1999999999999998E-3</v>
      </c>
      <c r="H812" s="186">
        <f t="shared" si="188"/>
        <v>0.216</v>
      </c>
      <c r="J812" s="195">
        <f>+IF(H812="","",H812/H878)</f>
        <v>4.482932355788425E-2</v>
      </c>
      <c r="K812" s="172">
        <v>548000014</v>
      </c>
      <c r="L812" s="170" t="s">
        <v>77</v>
      </c>
      <c r="M812" s="193">
        <f t="shared" si="189"/>
        <v>0</v>
      </c>
      <c r="N812" s="194">
        <f t="shared" si="186"/>
        <v>0</v>
      </c>
      <c r="R812" s="75" t="e">
        <f t="shared" si="190"/>
        <v>#REF!</v>
      </c>
    </row>
    <row r="813" spans="1:18" ht="15" customHeight="1" x14ac:dyDescent="0.3">
      <c r="A813" s="86"/>
      <c r="B813" s="84"/>
      <c r="C813" s="125" t="s">
        <v>349</v>
      </c>
      <c r="D813" s="146">
        <v>1</v>
      </c>
      <c r="E813" s="149">
        <v>42.06</v>
      </c>
      <c r="F813" s="184">
        <f t="shared" si="187"/>
        <v>42.06</v>
      </c>
      <c r="G813" s="185">
        <f>+IF(F813="","",H808)</f>
        <v>7.1999999999999998E-3</v>
      </c>
      <c r="H813" s="186">
        <f t="shared" si="188"/>
        <v>0.30283199999999999</v>
      </c>
      <c r="J813" s="195">
        <f>+IF(H813="","",H813/H878)</f>
        <v>6.2850711628153713E-2</v>
      </c>
      <c r="K813" s="172">
        <v>548000014</v>
      </c>
      <c r="L813" s="170" t="s">
        <v>77</v>
      </c>
      <c r="M813" s="193">
        <f t="shared" si="189"/>
        <v>0</v>
      </c>
      <c r="N813" s="194">
        <f t="shared" si="186"/>
        <v>0</v>
      </c>
      <c r="R813" s="75" t="e">
        <f t="shared" si="190"/>
        <v>#REF!</v>
      </c>
    </row>
    <row r="814" spans="1:18" ht="15" customHeight="1" x14ac:dyDescent="0.3">
      <c r="A814" s="86"/>
      <c r="B814" s="84"/>
      <c r="C814" s="125"/>
      <c r="D814" s="146"/>
      <c r="E814" s="149"/>
      <c r="F814" s="184" t="str">
        <f t="shared" si="187"/>
        <v/>
      </c>
      <c r="G814" s="185" t="str">
        <f>+IF(F814="","",H808)</f>
        <v/>
      </c>
      <c r="H814" s="186" t="str">
        <f t="shared" si="188"/>
        <v/>
      </c>
      <c r="J814" s="195" t="str">
        <f>+IF(H814="","",H814/H878)</f>
        <v/>
      </c>
      <c r="K814" s="172"/>
      <c r="L814" s="170"/>
      <c r="M814" s="193" t="str">
        <f t="shared" si="189"/>
        <v/>
      </c>
      <c r="N814" s="194" t="str">
        <f t="shared" si="186"/>
        <v/>
      </c>
      <c r="R814" s="75" t="e">
        <f t="shared" si="190"/>
        <v>#REF!</v>
      </c>
    </row>
    <row r="815" spans="1:18" ht="15" customHeight="1" x14ac:dyDescent="0.3">
      <c r="A815" s="86"/>
      <c r="B815" s="84"/>
      <c r="C815" s="125"/>
      <c r="D815" s="146"/>
      <c r="E815" s="149"/>
      <c r="F815" s="184" t="str">
        <f t="shared" si="187"/>
        <v/>
      </c>
      <c r="G815" s="185" t="str">
        <f>+IF(F815="","",H808)</f>
        <v/>
      </c>
      <c r="H815" s="186" t="str">
        <f t="shared" si="188"/>
        <v/>
      </c>
      <c r="J815" s="195" t="str">
        <f>+IF(H815="","",H815/H878)</f>
        <v/>
      </c>
      <c r="K815" s="172"/>
      <c r="L815" s="170"/>
      <c r="M815" s="193" t="str">
        <f t="shared" si="189"/>
        <v/>
      </c>
      <c r="N815" s="194" t="str">
        <f t="shared" si="186"/>
        <v/>
      </c>
      <c r="R815" s="75" t="e">
        <f t="shared" si="190"/>
        <v>#REF!</v>
      </c>
    </row>
    <row r="816" spans="1:18" ht="15" customHeight="1" x14ac:dyDescent="0.3">
      <c r="A816" s="86"/>
      <c r="B816" s="84"/>
      <c r="C816" s="125"/>
      <c r="D816" s="146"/>
      <c r="E816" s="149"/>
      <c r="F816" s="184" t="str">
        <f t="shared" si="187"/>
        <v/>
      </c>
      <c r="G816" s="185" t="str">
        <f>+IF(F816="","",H808)</f>
        <v/>
      </c>
      <c r="H816" s="186" t="str">
        <f t="shared" si="188"/>
        <v/>
      </c>
      <c r="J816" s="195" t="str">
        <f>+IF(H816="","",H816/H878)</f>
        <v/>
      </c>
      <c r="K816" s="172"/>
      <c r="L816" s="170"/>
      <c r="M816" s="193" t="str">
        <f t="shared" si="189"/>
        <v/>
      </c>
      <c r="N816" s="194" t="str">
        <f t="shared" si="186"/>
        <v/>
      </c>
      <c r="R816" s="75" t="e">
        <f t="shared" si="190"/>
        <v>#REF!</v>
      </c>
    </row>
    <row r="817" spans="1:18" ht="15" customHeight="1" x14ac:dyDescent="0.3">
      <c r="A817" s="86"/>
      <c r="B817" s="84"/>
      <c r="C817" s="125"/>
      <c r="D817" s="146"/>
      <c r="E817" s="149"/>
      <c r="F817" s="184" t="str">
        <f t="shared" si="187"/>
        <v/>
      </c>
      <c r="G817" s="185" t="str">
        <f>+IF(F817="","",H808)</f>
        <v/>
      </c>
      <c r="H817" s="186" t="str">
        <f t="shared" si="188"/>
        <v/>
      </c>
      <c r="J817" s="195" t="str">
        <f>+IF(H817="","",H817/H878)</f>
        <v/>
      </c>
      <c r="K817" s="172"/>
      <c r="L817" s="170"/>
      <c r="M817" s="193" t="str">
        <f t="shared" si="189"/>
        <v/>
      </c>
      <c r="N817" s="194" t="str">
        <f t="shared" si="186"/>
        <v/>
      </c>
      <c r="R817" s="75" t="e">
        <f t="shared" si="190"/>
        <v>#REF!</v>
      </c>
    </row>
    <row r="818" spans="1:18" ht="15" customHeight="1" x14ac:dyDescent="0.3">
      <c r="A818" s="86"/>
      <c r="B818" s="84"/>
      <c r="C818" s="125"/>
      <c r="D818" s="146"/>
      <c r="E818" s="149"/>
      <c r="F818" s="184" t="str">
        <f t="shared" si="187"/>
        <v/>
      </c>
      <c r="G818" s="185" t="str">
        <f>+IF(F818="","",H808)</f>
        <v/>
      </c>
      <c r="H818" s="186" t="str">
        <f t="shared" si="188"/>
        <v/>
      </c>
      <c r="J818" s="195" t="str">
        <f>+IF(H818="","",H818/H878)</f>
        <v/>
      </c>
      <c r="K818" s="172"/>
      <c r="L818" s="170"/>
      <c r="M818" s="193" t="str">
        <f t="shared" si="189"/>
        <v/>
      </c>
      <c r="N818" s="194" t="str">
        <f t="shared" si="186"/>
        <v/>
      </c>
      <c r="R818" s="75" t="e">
        <f t="shared" si="190"/>
        <v>#REF!</v>
      </c>
    </row>
    <row r="819" spans="1:18" ht="15" customHeight="1" x14ac:dyDescent="0.3">
      <c r="A819" s="86"/>
      <c r="B819" s="84"/>
      <c r="C819" s="125"/>
      <c r="D819" s="146"/>
      <c r="E819" s="149"/>
      <c r="F819" s="184" t="str">
        <f t="shared" si="187"/>
        <v/>
      </c>
      <c r="G819" s="185" t="str">
        <f>+IF(F819="","",H808)</f>
        <v/>
      </c>
      <c r="H819" s="186" t="str">
        <f t="shared" si="188"/>
        <v/>
      </c>
      <c r="J819" s="195" t="str">
        <f>+IF(H819="","",H819/H878)</f>
        <v/>
      </c>
      <c r="K819" s="172"/>
      <c r="L819" s="170"/>
      <c r="M819" s="193" t="str">
        <f t="shared" si="189"/>
        <v/>
      </c>
      <c r="N819" s="194" t="str">
        <f t="shared" si="186"/>
        <v/>
      </c>
      <c r="R819" s="75" t="e">
        <f t="shared" si="190"/>
        <v>#REF!</v>
      </c>
    </row>
    <row r="820" spans="1:18" ht="15" customHeight="1" x14ac:dyDescent="0.3">
      <c r="A820" s="86"/>
      <c r="B820" s="84"/>
      <c r="C820" s="125"/>
      <c r="D820" s="146"/>
      <c r="E820" s="149"/>
      <c r="F820" s="184" t="str">
        <f t="shared" si="187"/>
        <v/>
      </c>
      <c r="G820" s="185" t="str">
        <f>+IF(F820="","",H808)</f>
        <v/>
      </c>
      <c r="H820" s="186" t="str">
        <f t="shared" si="188"/>
        <v/>
      </c>
      <c r="J820" s="195" t="str">
        <f>+IF(H820="","",H820/H878)</f>
        <v/>
      </c>
      <c r="K820" s="172"/>
      <c r="L820" s="170"/>
      <c r="M820" s="193" t="str">
        <f t="shared" si="189"/>
        <v/>
      </c>
      <c r="N820" s="194" t="str">
        <f t="shared" si="186"/>
        <v/>
      </c>
      <c r="R820" s="75" t="e">
        <f t="shared" si="190"/>
        <v>#REF!</v>
      </c>
    </row>
    <row r="821" spans="1:18" ht="15" customHeight="1" x14ac:dyDescent="0.3">
      <c r="A821" s="86"/>
      <c r="B821" s="84"/>
      <c r="C821" s="125"/>
      <c r="D821" s="146"/>
      <c r="E821" s="149"/>
      <c r="F821" s="184" t="str">
        <f t="shared" si="187"/>
        <v/>
      </c>
      <c r="G821" s="185" t="str">
        <f>+IF(F821="","",H808)</f>
        <v/>
      </c>
      <c r="H821" s="186" t="str">
        <f t="shared" si="188"/>
        <v/>
      </c>
      <c r="J821" s="195" t="str">
        <f>+IF(H821="","",H821/H878)</f>
        <v/>
      </c>
      <c r="K821" s="172"/>
      <c r="L821" s="170"/>
      <c r="M821" s="193" t="str">
        <f t="shared" si="189"/>
        <v/>
      </c>
      <c r="N821" s="194" t="str">
        <f t="shared" si="186"/>
        <v/>
      </c>
      <c r="R821" s="75" t="e">
        <f t="shared" si="190"/>
        <v>#REF!</v>
      </c>
    </row>
    <row r="822" spans="1:18" ht="15" customHeight="1" thickBot="1" x14ac:dyDescent="0.35">
      <c r="A822" s="86"/>
      <c r="B822" s="84"/>
      <c r="C822" s="127"/>
      <c r="D822" s="147"/>
      <c r="E822" s="150"/>
      <c r="F822" s="187" t="str">
        <f t="shared" si="187"/>
        <v/>
      </c>
      <c r="G822" s="188" t="str">
        <f>+IF(F822="","",H807)</f>
        <v/>
      </c>
      <c r="H822" s="189" t="str">
        <f t="shared" si="188"/>
        <v/>
      </c>
      <c r="J822" s="195" t="str">
        <f>+IF(H822="","",H822/H878)</f>
        <v/>
      </c>
      <c r="K822" s="172"/>
      <c r="L822" s="170"/>
      <c r="M822" s="193" t="str">
        <f t="shared" si="189"/>
        <v/>
      </c>
      <c r="N822" s="194" t="str">
        <f t="shared" si="186"/>
        <v/>
      </c>
      <c r="R822" s="75" t="e">
        <f t="shared" si="190"/>
        <v>#REF!</v>
      </c>
    </row>
    <row r="823" spans="1:18" ht="15" customHeight="1" thickBot="1" x14ac:dyDescent="0.35">
      <c r="A823" s="86"/>
      <c r="B823" s="84"/>
      <c r="C823" s="160"/>
      <c r="D823" s="160"/>
      <c r="E823" s="160"/>
      <c r="F823" s="160"/>
      <c r="G823" s="161" t="s">
        <v>27</v>
      </c>
      <c r="H823" s="157">
        <f>SUM(H810:H822)</f>
        <v>0.99101879999999998</v>
      </c>
      <c r="J823" s="110">
        <f>SUM(J810:J822)</f>
        <v>0.20567917794975082</v>
      </c>
      <c r="K823" s="109"/>
      <c r="L823" s="109"/>
      <c r="M823" s="109"/>
      <c r="N823" s="110">
        <f>SUM(N810:N822)</f>
        <v>0</v>
      </c>
    </row>
    <row r="824" spans="1:18" s="73" customFormat="1" ht="15" customHeight="1" thickBot="1" x14ac:dyDescent="0.35">
      <c r="A824" s="86"/>
      <c r="B824" s="84"/>
      <c r="C824" s="73" t="s">
        <v>10</v>
      </c>
      <c r="H824" s="74"/>
      <c r="J824" s="112"/>
      <c r="K824" s="112"/>
      <c r="L824" s="112"/>
      <c r="M824" s="112"/>
      <c r="N824" s="112"/>
    </row>
    <row r="825" spans="1:18" ht="31.5" customHeight="1" thickBot="1" x14ac:dyDescent="0.35">
      <c r="A825" s="86"/>
      <c r="B825" s="84"/>
      <c r="C825" s="122" t="s">
        <v>48</v>
      </c>
      <c r="D825" s="123" t="s">
        <v>0</v>
      </c>
      <c r="E825" s="123" t="s">
        <v>65</v>
      </c>
      <c r="F825" s="123" t="s">
        <v>66</v>
      </c>
      <c r="G825" s="123" t="s">
        <v>8</v>
      </c>
      <c r="H825" s="124" t="s">
        <v>9</v>
      </c>
      <c r="J825" s="106" t="s">
        <v>59</v>
      </c>
      <c r="K825" s="107" t="s">
        <v>60</v>
      </c>
      <c r="L825" s="107" t="s">
        <v>61</v>
      </c>
      <c r="M825" s="107" t="s">
        <v>62</v>
      </c>
      <c r="N825" s="108" t="s">
        <v>63</v>
      </c>
    </row>
    <row r="826" spans="1:18" ht="15" customHeight="1" x14ac:dyDescent="0.3">
      <c r="A826" s="86"/>
      <c r="B826" s="84"/>
      <c r="C826" s="125" t="s">
        <v>325</v>
      </c>
      <c r="D826" s="146">
        <v>1</v>
      </c>
      <c r="E826" s="149">
        <v>4.28</v>
      </c>
      <c r="F826" s="184">
        <f t="shared" ref="F826:F838" si="191">+IF(E826="","",D826*E826)</f>
        <v>4.28</v>
      </c>
      <c r="G826" s="185">
        <f>+IF(F826="","",H808)</f>
        <v>7.1999999999999998E-3</v>
      </c>
      <c r="H826" s="186">
        <f t="shared" ref="H826:H838" si="192">+IF(G826="","",F826*G826)</f>
        <v>3.0816E-2</v>
      </c>
      <c r="I826" s="95"/>
      <c r="J826" s="195">
        <f>+IF(H826="","",H826/H878)</f>
        <v>6.3956501609248196E-3</v>
      </c>
      <c r="K826" s="174">
        <v>851230012</v>
      </c>
      <c r="L826" s="170" t="s">
        <v>77</v>
      </c>
      <c r="M826" s="193">
        <f t="shared" ref="M826:M838" si="193">IF(L826="NP", 0, (IF(L826="EP", 1, (IF(L826="ND", 0.4, "")))))</f>
        <v>0</v>
      </c>
      <c r="N826" s="194">
        <f t="shared" ref="N826:N838" si="194">+IF(H826="","",J826*M826)</f>
        <v>0</v>
      </c>
      <c r="R826" s="75" t="e">
        <f t="shared" ref="R826:R838" si="195">+R738+1</f>
        <v>#REF!</v>
      </c>
    </row>
    <row r="827" spans="1:18" ht="15" customHeight="1" x14ac:dyDescent="0.25">
      <c r="A827" s="86"/>
      <c r="B827" s="84"/>
      <c r="C827" s="125" t="s">
        <v>326</v>
      </c>
      <c r="D827" s="146">
        <v>2</v>
      </c>
      <c r="E827" s="209">
        <v>4.2300000000000004</v>
      </c>
      <c r="F827" s="184">
        <f t="shared" si="191"/>
        <v>8.4600000000000009</v>
      </c>
      <c r="G827" s="185">
        <f>+IF(F827="","",H808)</f>
        <v>7.1999999999999998E-3</v>
      </c>
      <c r="H827" s="186">
        <f t="shared" si="192"/>
        <v>6.0912000000000008E-2</v>
      </c>
      <c r="J827" s="195">
        <f>+IF(H827="","",H827/H878)</f>
        <v>1.264186924332336E-2</v>
      </c>
      <c r="K827" s="174">
        <v>851230012</v>
      </c>
      <c r="L827" s="170" t="s">
        <v>77</v>
      </c>
      <c r="M827" s="193">
        <f t="shared" si="193"/>
        <v>0</v>
      </c>
      <c r="N827" s="194">
        <f t="shared" si="194"/>
        <v>0</v>
      </c>
      <c r="R827" s="75" t="e">
        <f t="shared" si="195"/>
        <v>#REF!</v>
      </c>
    </row>
    <row r="828" spans="1:18" ht="15" customHeight="1" x14ac:dyDescent="0.25">
      <c r="A828" s="86"/>
      <c r="B828" s="84"/>
      <c r="C828" s="125" t="s">
        <v>340</v>
      </c>
      <c r="D828" s="146">
        <v>1</v>
      </c>
      <c r="E828" s="209">
        <v>4.75</v>
      </c>
      <c r="F828" s="184">
        <f t="shared" si="191"/>
        <v>4.75</v>
      </c>
      <c r="G828" s="185">
        <f>+IF(F828="","",H808)</f>
        <v>7.1999999999999998E-3</v>
      </c>
      <c r="H828" s="186">
        <f t="shared" si="192"/>
        <v>3.4200000000000001E-2</v>
      </c>
      <c r="J828" s="195">
        <f>+IF(H828="","",H828/H878)</f>
        <v>7.0979762299983404E-3</v>
      </c>
      <c r="K828" s="174">
        <v>851230012</v>
      </c>
      <c r="L828" s="170" t="s">
        <v>77</v>
      </c>
      <c r="M828" s="193">
        <f t="shared" si="193"/>
        <v>0</v>
      </c>
      <c r="N828" s="194">
        <f t="shared" si="194"/>
        <v>0</v>
      </c>
      <c r="R828" s="75" t="e">
        <f t="shared" si="195"/>
        <v>#REF!</v>
      </c>
    </row>
    <row r="829" spans="1:18" ht="15" customHeight="1" x14ac:dyDescent="0.3">
      <c r="A829" s="86"/>
      <c r="B829" s="84"/>
      <c r="C829" s="125" t="s">
        <v>341</v>
      </c>
      <c r="D829" s="146">
        <v>1</v>
      </c>
      <c r="E829" s="149">
        <v>4.5199999999999996</v>
      </c>
      <c r="F829" s="184">
        <f t="shared" si="191"/>
        <v>4.5199999999999996</v>
      </c>
      <c r="G829" s="185">
        <f>+IF(F829="","",H808)</f>
        <v>7.1999999999999998E-3</v>
      </c>
      <c r="H829" s="186">
        <f t="shared" si="192"/>
        <v>3.2543999999999997E-2</v>
      </c>
      <c r="J829" s="195">
        <f>+IF(H829="","",H829/H878)</f>
        <v>6.754284749387893E-3</v>
      </c>
      <c r="K829" s="174">
        <v>851230012</v>
      </c>
      <c r="L829" s="170" t="s">
        <v>77</v>
      </c>
      <c r="M829" s="193">
        <f t="shared" si="193"/>
        <v>0</v>
      </c>
      <c r="N829" s="194">
        <f t="shared" si="194"/>
        <v>0</v>
      </c>
      <c r="R829" s="75" t="e">
        <f t="shared" si="195"/>
        <v>#REF!</v>
      </c>
    </row>
    <row r="830" spans="1:18" ht="15" customHeight="1" x14ac:dyDescent="0.3">
      <c r="A830" s="86"/>
      <c r="B830" s="84"/>
      <c r="C830" s="125" t="s">
        <v>336</v>
      </c>
      <c r="D830" s="146">
        <v>1</v>
      </c>
      <c r="E830" s="149">
        <v>6.22</v>
      </c>
      <c r="F830" s="184">
        <f t="shared" si="191"/>
        <v>6.22</v>
      </c>
      <c r="G830" s="185">
        <f>+IF(F830="","",H808)</f>
        <v>7.1999999999999998E-3</v>
      </c>
      <c r="H830" s="186">
        <f t="shared" si="192"/>
        <v>4.4783999999999997E-2</v>
      </c>
      <c r="J830" s="195">
        <f>+IF(H830="","",H830/H878)</f>
        <v>9.2946130843346679E-3</v>
      </c>
      <c r="K830" s="174">
        <v>851230012</v>
      </c>
      <c r="L830" s="170" t="s">
        <v>77</v>
      </c>
      <c r="M830" s="193">
        <f t="shared" si="193"/>
        <v>0</v>
      </c>
      <c r="N830" s="194">
        <f t="shared" si="194"/>
        <v>0</v>
      </c>
      <c r="R830" s="75" t="e">
        <f t="shared" si="195"/>
        <v>#REF!</v>
      </c>
    </row>
    <row r="831" spans="1:18" ht="15" customHeight="1" x14ac:dyDescent="0.3">
      <c r="A831" s="86"/>
      <c r="B831" s="84"/>
      <c r="C831" s="125"/>
      <c r="D831" s="146"/>
      <c r="E831" s="149"/>
      <c r="F831" s="184" t="str">
        <f t="shared" si="191"/>
        <v/>
      </c>
      <c r="G831" s="185" t="str">
        <f>+IF(F831="","",H808)</f>
        <v/>
      </c>
      <c r="H831" s="186" t="str">
        <f t="shared" si="192"/>
        <v/>
      </c>
      <c r="I831" s="96"/>
      <c r="J831" s="195" t="str">
        <f>+IF(H831="","",H831/H878)</f>
        <v/>
      </c>
      <c r="K831" s="174"/>
      <c r="L831" s="170"/>
      <c r="M831" s="193" t="str">
        <f t="shared" si="193"/>
        <v/>
      </c>
      <c r="N831" s="194" t="str">
        <f t="shared" si="194"/>
        <v/>
      </c>
      <c r="R831" s="75" t="e">
        <f t="shared" si="195"/>
        <v>#REF!</v>
      </c>
    </row>
    <row r="832" spans="1:18" ht="15" customHeight="1" x14ac:dyDescent="0.3">
      <c r="A832" s="86"/>
      <c r="B832" s="84"/>
      <c r="C832" s="125"/>
      <c r="D832" s="146"/>
      <c r="E832" s="149"/>
      <c r="F832" s="184" t="str">
        <f t="shared" si="191"/>
        <v/>
      </c>
      <c r="G832" s="185" t="str">
        <f>+IF(F832="","",H808)</f>
        <v/>
      </c>
      <c r="H832" s="186" t="str">
        <f t="shared" si="192"/>
        <v/>
      </c>
      <c r="J832" s="195" t="str">
        <f>+IF(H832="","",H832/H878)</f>
        <v/>
      </c>
      <c r="K832" s="174"/>
      <c r="L832" s="170"/>
      <c r="M832" s="193" t="str">
        <f t="shared" si="193"/>
        <v/>
      </c>
      <c r="N832" s="194" t="str">
        <f t="shared" si="194"/>
        <v/>
      </c>
      <c r="R832" s="75" t="e">
        <f t="shared" si="195"/>
        <v>#REF!</v>
      </c>
    </row>
    <row r="833" spans="1:18" ht="15" customHeight="1" x14ac:dyDescent="0.3">
      <c r="A833" s="86"/>
      <c r="B833" s="84"/>
      <c r="C833" s="125"/>
      <c r="D833" s="146"/>
      <c r="E833" s="149"/>
      <c r="F833" s="184" t="str">
        <f t="shared" si="191"/>
        <v/>
      </c>
      <c r="G833" s="185" t="str">
        <f>+IF(F833="","",H808)</f>
        <v/>
      </c>
      <c r="H833" s="186" t="str">
        <f t="shared" si="192"/>
        <v/>
      </c>
      <c r="J833" s="195" t="str">
        <f>+IF(H833="","",H833/H878)</f>
        <v/>
      </c>
      <c r="K833" s="174"/>
      <c r="L833" s="170"/>
      <c r="M833" s="193" t="str">
        <f t="shared" si="193"/>
        <v/>
      </c>
      <c r="N833" s="194" t="str">
        <f t="shared" si="194"/>
        <v/>
      </c>
      <c r="R833" s="75" t="e">
        <f t="shared" si="195"/>
        <v>#REF!</v>
      </c>
    </row>
    <row r="834" spans="1:18" ht="15" customHeight="1" x14ac:dyDescent="0.3">
      <c r="A834" s="86"/>
      <c r="B834" s="84"/>
      <c r="C834" s="125"/>
      <c r="D834" s="146"/>
      <c r="E834" s="149"/>
      <c r="F834" s="184" t="str">
        <f t="shared" si="191"/>
        <v/>
      </c>
      <c r="G834" s="185" t="str">
        <f>+IF(F834="","",H808)</f>
        <v/>
      </c>
      <c r="H834" s="186" t="str">
        <f t="shared" si="192"/>
        <v/>
      </c>
      <c r="I834" s="96"/>
      <c r="J834" s="195" t="str">
        <f>+IF(H834="","",H834/H878)</f>
        <v/>
      </c>
      <c r="K834" s="174"/>
      <c r="L834" s="170"/>
      <c r="M834" s="193" t="str">
        <f t="shared" si="193"/>
        <v/>
      </c>
      <c r="N834" s="194" t="str">
        <f t="shared" si="194"/>
        <v/>
      </c>
      <c r="R834" s="75" t="e">
        <f t="shared" si="195"/>
        <v>#REF!</v>
      </c>
    </row>
    <row r="835" spans="1:18" ht="15" customHeight="1" x14ac:dyDescent="0.3">
      <c r="A835" s="86"/>
      <c r="B835" s="84"/>
      <c r="C835" s="125"/>
      <c r="D835" s="146"/>
      <c r="E835" s="149"/>
      <c r="F835" s="184" t="str">
        <f t="shared" si="191"/>
        <v/>
      </c>
      <c r="G835" s="185" t="str">
        <f>+IF(F835="","",H808)</f>
        <v/>
      </c>
      <c r="H835" s="186" t="str">
        <f t="shared" si="192"/>
        <v/>
      </c>
      <c r="J835" s="195" t="str">
        <f>+IF(H835="","",H835/H878)</f>
        <v/>
      </c>
      <c r="K835" s="174"/>
      <c r="L835" s="170"/>
      <c r="M835" s="193" t="str">
        <f t="shared" si="193"/>
        <v/>
      </c>
      <c r="N835" s="194" t="str">
        <f t="shared" si="194"/>
        <v/>
      </c>
      <c r="R835" s="75" t="e">
        <f t="shared" si="195"/>
        <v>#REF!</v>
      </c>
    </row>
    <row r="836" spans="1:18" ht="15" customHeight="1" x14ac:dyDescent="0.3">
      <c r="A836" s="86"/>
      <c r="B836" s="84"/>
      <c r="C836" s="125"/>
      <c r="D836" s="146"/>
      <c r="E836" s="149"/>
      <c r="F836" s="184" t="str">
        <f t="shared" si="191"/>
        <v/>
      </c>
      <c r="G836" s="185" t="str">
        <f>+IF(F836="","",H808)</f>
        <v/>
      </c>
      <c r="H836" s="186" t="str">
        <f t="shared" si="192"/>
        <v/>
      </c>
      <c r="I836" s="96"/>
      <c r="J836" s="195" t="str">
        <f>+IF(H836="","",H836/H878)</f>
        <v/>
      </c>
      <c r="K836" s="174"/>
      <c r="L836" s="170"/>
      <c r="M836" s="193" t="str">
        <f t="shared" si="193"/>
        <v/>
      </c>
      <c r="N836" s="194" t="str">
        <f t="shared" si="194"/>
        <v/>
      </c>
      <c r="R836" s="75" t="e">
        <f t="shared" si="195"/>
        <v>#REF!</v>
      </c>
    </row>
    <row r="837" spans="1:18" ht="15" customHeight="1" x14ac:dyDescent="0.3">
      <c r="A837" s="86"/>
      <c r="B837" s="84"/>
      <c r="C837" s="125"/>
      <c r="D837" s="146"/>
      <c r="E837" s="149"/>
      <c r="F837" s="184" t="str">
        <f t="shared" si="191"/>
        <v/>
      </c>
      <c r="G837" s="185" t="str">
        <f>+IF(F837="","",H808)</f>
        <v/>
      </c>
      <c r="H837" s="186" t="str">
        <f t="shared" si="192"/>
        <v/>
      </c>
      <c r="I837" s="96"/>
      <c r="J837" s="195" t="str">
        <f>+IF(H837="","",H837/H878)</f>
        <v/>
      </c>
      <c r="K837" s="174"/>
      <c r="L837" s="170"/>
      <c r="M837" s="193" t="str">
        <f t="shared" si="193"/>
        <v/>
      </c>
      <c r="N837" s="194" t="str">
        <f t="shared" si="194"/>
        <v/>
      </c>
      <c r="R837" s="75" t="e">
        <f t="shared" si="195"/>
        <v>#REF!</v>
      </c>
    </row>
    <row r="838" spans="1:18" ht="15" customHeight="1" thickBot="1" x14ac:dyDescent="0.35">
      <c r="A838" s="86"/>
      <c r="B838" s="84"/>
      <c r="C838" s="127"/>
      <c r="D838" s="147"/>
      <c r="E838" s="150"/>
      <c r="F838" s="187" t="str">
        <f t="shared" si="191"/>
        <v/>
      </c>
      <c r="G838" s="188" t="str">
        <f>+IF(F838="","",H807)</f>
        <v/>
      </c>
      <c r="H838" s="189" t="str">
        <f t="shared" si="192"/>
        <v/>
      </c>
      <c r="J838" s="195" t="str">
        <f>+IF(H838="","",H838/H878)</f>
        <v/>
      </c>
      <c r="K838" s="174"/>
      <c r="L838" s="170"/>
      <c r="M838" s="193" t="str">
        <f t="shared" si="193"/>
        <v/>
      </c>
      <c r="N838" s="194" t="str">
        <f t="shared" si="194"/>
        <v/>
      </c>
      <c r="R838" s="75" t="e">
        <f t="shared" si="195"/>
        <v>#REF!</v>
      </c>
    </row>
    <row r="839" spans="1:18" ht="15" customHeight="1" thickBot="1" x14ac:dyDescent="0.35">
      <c r="A839" s="86"/>
      <c r="B839" s="84"/>
      <c r="C839" s="160"/>
      <c r="D839" s="160"/>
      <c r="E839" s="160"/>
      <c r="F839" s="160"/>
      <c r="G839" s="161" t="s">
        <v>28</v>
      </c>
      <c r="H839" s="157">
        <f>SUM(H826:H838)</f>
        <v>0.20325599999999999</v>
      </c>
      <c r="J839" s="110">
        <f>SUM(J826:J838)</f>
        <v>4.2184393467969081E-2</v>
      </c>
      <c r="K839" s="109"/>
      <c r="L839" s="109"/>
      <c r="M839" s="109"/>
      <c r="N839" s="110">
        <f>SUM(N826:N838)</f>
        <v>0</v>
      </c>
    </row>
    <row r="840" spans="1:18" s="73" customFormat="1" ht="15" customHeight="1" thickBot="1" x14ac:dyDescent="0.35">
      <c r="A840" s="86"/>
      <c r="B840" s="84"/>
      <c r="C840" s="73" t="s">
        <v>11</v>
      </c>
      <c r="H840" s="74"/>
      <c r="J840" s="112"/>
      <c r="K840" s="112"/>
      <c r="L840" s="112"/>
      <c r="M840" s="112"/>
      <c r="N840" s="112"/>
    </row>
    <row r="841" spans="1:18" ht="34.5" customHeight="1" thickBot="1" x14ac:dyDescent="0.35">
      <c r="A841" s="86"/>
      <c r="B841" s="84"/>
      <c r="C841" s="122" t="s">
        <v>48</v>
      </c>
      <c r="D841" s="129"/>
      <c r="E841" s="123" t="s">
        <v>3</v>
      </c>
      <c r="F841" s="123" t="s">
        <v>0</v>
      </c>
      <c r="G841" s="123" t="s">
        <v>16</v>
      </c>
      <c r="H841" s="124" t="s">
        <v>9</v>
      </c>
      <c r="J841" s="106" t="s">
        <v>59</v>
      </c>
      <c r="K841" s="107" t="s">
        <v>60</v>
      </c>
      <c r="L841" s="107" t="s">
        <v>61</v>
      </c>
      <c r="M841" s="107" t="s">
        <v>62</v>
      </c>
      <c r="N841" s="108" t="s">
        <v>63</v>
      </c>
    </row>
    <row r="842" spans="1:18" ht="15" customHeight="1" x14ac:dyDescent="0.3">
      <c r="A842" s="86"/>
      <c r="B842" s="84"/>
      <c r="C842" s="222" t="s">
        <v>350</v>
      </c>
      <c r="E842" s="151" t="s">
        <v>87</v>
      </c>
      <c r="F842" s="151">
        <v>1.2</v>
      </c>
      <c r="G842" s="151">
        <v>3.02</v>
      </c>
      <c r="H842" s="190">
        <f>+IF(G842="","",F842*G842)</f>
        <v>3.6239999999999997</v>
      </c>
      <c r="J842" s="195">
        <f>+IF(H842="","",H842/H878)</f>
        <v>0.75213642858228014</v>
      </c>
      <c r="K842" s="174">
        <v>153200015</v>
      </c>
      <c r="L842" s="170" t="s">
        <v>76</v>
      </c>
      <c r="M842" s="193">
        <v>0.3019</v>
      </c>
      <c r="N842" s="194">
        <f t="shared" ref="N842:N867" si="196">+IF(H842="","",J842*M842)</f>
        <v>0.22706998778899037</v>
      </c>
      <c r="R842" s="75" t="e">
        <f t="shared" ref="R842:R867" si="197">+R754+1</f>
        <v>#REF!</v>
      </c>
    </row>
    <row r="843" spans="1:18" ht="15" customHeight="1" x14ac:dyDescent="0.3">
      <c r="A843" s="86"/>
      <c r="B843" s="84"/>
      <c r="C843" s="125"/>
      <c r="E843" s="151"/>
      <c r="F843" s="151"/>
      <c r="G843" s="151"/>
      <c r="H843" s="190"/>
      <c r="J843" s="195"/>
      <c r="K843" s="174"/>
      <c r="L843" s="170"/>
      <c r="M843" s="193"/>
      <c r="N843" s="194" t="str">
        <f t="shared" si="196"/>
        <v/>
      </c>
      <c r="R843" s="75" t="e">
        <f t="shared" si="197"/>
        <v>#REF!</v>
      </c>
    </row>
    <row r="844" spans="1:18" ht="15" customHeight="1" x14ac:dyDescent="0.3">
      <c r="A844" s="86"/>
      <c r="B844" s="84"/>
      <c r="C844" s="125"/>
      <c r="E844" s="151"/>
      <c r="F844" s="151"/>
      <c r="G844" s="151"/>
      <c r="H844" s="190"/>
      <c r="J844" s="195"/>
      <c r="K844" s="174"/>
      <c r="L844" s="170"/>
      <c r="M844" s="193"/>
      <c r="N844" s="194" t="str">
        <f t="shared" si="196"/>
        <v/>
      </c>
      <c r="R844" s="75" t="e">
        <f t="shared" si="197"/>
        <v>#REF!</v>
      </c>
    </row>
    <row r="845" spans="1:18" ht="15" customHeight="1" x14ac:dyDescent="0.3">
      <c r="A845" s="86"/>
      <c r="B845" s="84"/>
      <c r="C845" s="125"/>
      <c r="E845" s="151"/>
      <c r="F845" s="151"/>
      <c r="G845" s="151"/>
      <c r="H845" s="190"/>
      <c r="J845" s="195"/>
      <c r="K845" s="174"/>
      <c r="L845" s="170"/>
      <c r="M845" s="193"/>
      <c r="N845" s="194" t="str">
        <f t="shared" si="196"/>
        <v/>
      </c>
      <c r="R845" s="75" t="e">
        <f t="shared" si="197"/>
        <v>#REF!</v>
      </c>
    </row>
    <row r="846" spans="1:18" ht="15" customHeight="1" x14ac:dyDescent="0.3">
      <c r="A846" s="86"/>
      <c r="B846" s="84"/>
      <c r="C846" s="125"/>
      <c r="E846" s="151"/>
      <c r="F846" s="151"/>
      <c r="G846" s="151"/>
      <c r="H846" s="190" t="str">
        <f t="shared" ref="H846:H867" si="198">+IF(G846="","",F846*G846)</f>
        <v/>
      </c>
      <c r="J846" s="195" t="str">
        <f>+IF(H846="","",H846/H878)</f>
        <v/>
      </c>
      <c r="K846" s="174"/>
      <c r="L846" s="170"/>
      <c r="M846" s="193" t="str">
        <f t="shared" ref="M846:M867" si="199">IF(L846="NP", 0, (IF(L846="EP", 1, (IF(L846="ND", 0.4, "")))))</f>
        <v/>
      </c>
      <c r="N846" s="194" t="str">
        <f t="shared" si="196"/>
        <v/>
      </c>
      <c r="R846" s="75" t="e">
        <f t="shared" si="197"/>
        <v>#REF!</v>
      </c>
    </row>
    <row r="847" spans="1:18" ht="15" customHeight="1" x14ac:dyDescent="0.3">
      <c r="A847" s="86"/>
      <c r="B847" s="84"/>
      <c r="C847" s="125"/>
      <c r="E847" s="151"/>
      <c r="F847" s="151"/>
      <c r="G847" s="151"/>
      <c r="H847" s="190" t="str">
        <f t="shared" si="198"/>
        <v/>
      </c>
      <c r="J847" s="195" t="str">
        <f>+IF(H847="","",H847/H878)</f>
        <v/>
      </c>
      <c r="K847" s="174"/>
      <c r="L847" s="170"/>
      <c r="M847" s="193" t="str">
        <f t="shared" si="199"/>
        <v/>
      </c>
      <c r="N847" s="194" t="str">
        <f t="shared" si="196"/>
        <v/>
      </c>
      <c r="R847" s="75" t="e">
        <f t="shared" si="197"/>
        <v>#REF!</v>
      </c>
    </row>
    <row r="848" spans="1:18" ht="15" customHeight="1" x14ac:dyDescent="0.3">
      <c r="A848" s="86"/>
      <c r="B848" s="84"/>
      <c r="C848" s="125"/>
      <c r="E848" s="151"/>
      <c r="F848" s="151"/>
      <c r="G848" s="151"/>
      <c r="H848" s="190" t="str">
        <f t="shared" si="198"/>
        <v/>
      </c>
      <c r="J848" s="195" t="str">
        <f>+IF(H848="","",H848/H878)</f>
        <v/>
      </c>
      <c r="K848" s="174"/>
      <c r="L848" s="170"/>
      <c r="M848" s="193" t="str">
        <f t="shared" si="199"/>
        <v/>
      </c>
      <c r="N848" s="194" t="str">
        <f t="shared" si="196"/>
        <v/>
      </c>
      <c r="R848" s="75" t="e">
        <f t="shared" si="197"/>
        <v>#REF!</v>
      </c>
    </row>
    <row r="849" spans="1:18" ht="15" customHeight="1" x14ac:dyDescent="0.3">
      <c r="A849" s="86"/>
      <c r="B849" s="84"/>
      <c r="C849" s="125"/>
      <c r="E849" s="151"/>
      <c r="F849" s="151"/>
      <c r="G849" s="151"/>
      <c r="H849" s="190" t="str">
        <f t="shared" si="198"/>
        <v/>
      </c>
      <c r="J849" s="195" t="str">
        <f>+IF(H849="","",H849/H878)</f>
        <v/>
      </c>
      <c r="K849" s="174"/>
      <c r="L849" s="170"/>
      <c r="M849" s="193" t="str">
        <f t="shared" si="199"/>
        <v/>
      </c>
      <c r="N849" s="194" t="str">
        <f t="shared" si="196"/>
        <v/>
      </c>
      <c r="R849" s="75" t="e">
        <f t="shared" si="197"/>
        <v>#REF!</v>
      </c>
    </row>
    <row r="850" spans="1:18" ht="15" customHeight="1" x14ac:dyDescent="0.3">
      <c r="A850" s="86"/>
      <c r="B850" s="84"/>
      <c r="C850" s="125"/>
      <c r="E850" s="151"/>
      <c r="F850" s="151"/>
      <c r="G850" s="151"/>
      <c r="H850" s="190" t="str">
        <f t="shared" si="198"/>
        <v/>
      </c>
      <c r="J850" s="195" t="str">
        <f>+IF(H850="","",H850/H878)</f>
        <v/>
      </c>
      <c r="K850" s="174"/>
      <c r="L850" s="170"/>
      <c r="M850" s="193" t="str">
        <f t="shared" si="199"/>
        <v/>
      </c>
      <c r="N850" s="194" t="str">
        <f t="shared" si="196"/>
        <v/>
      </c>
      <c r="R850" s="75" t="e">
        <f t="shared" si="197"/>
        <v>#REF!</v>
      </c>
    </row>
    <row r="851" spans="1:18" ht="15" customHeight="1" x14ac:dyDescent="0.3">
      <c r="A851" s="86"/>
      <c r="B851" s="84"/>
      <c r="C851" s="125"/>
      <c r="E851" s="151"/>
      <c r="F851" s="151"/>
      <c r="G851" s="151"/>
      <c r="H851" s="190" t="str">
        <f t="shared" si="198"/>
        <v/>
      </c>
      <c r="J851" s="195" t="str">
        <f>+IF(H851="","",H851/H878)</f>
        <v/>
      </c>
      <c r="K851" s="174"/>
      <c r="L851" s="170"/>
      <c r="M851" s="193" t="str">
        <f t="shared" si="199"/>
        <v/>
      </c>
      <c r="N851" s="194" t="str">
        <f t="shared" si="196"/>
        <v/>
      </c>
      <c r="R851" s="75" t="e">
        <f t="shared" si="197"/>
        <v>#REF!</v>
      </c>
    </row>
    <row r="852" spans="1:18" ht="15" customHeight="1" x14ac:dyDescent="0.3">
      <c r="A852" s="86"/>
      <c r="B852" s="84"/>
      <c r="C852" s="125"/>
      <c r="E852" s="151"/>
      <c r="F852" s="151"/>
      <c r="G852" s="151"/>
      <c r="H852" s="190" t="str">
        <f t="shared" si="198"/>
        <v/>
      </c>
      <c r="J852" s="195" t="str">
        <f>+IF(H852="","",H852/H878)</f>
        <v/>
      </c>
      <c r="K852" s="174"/>
      <c r="L852" s="170"/>
      <c r="M852" s="193" t="str">
        <f t="shared" si="199"/>
        <v/>
      </c>
      <c r="N852" s="194" t="str">
        <f t="shared" si="196"/>
        <v/>
      </c>
      <c r="R852" s="75" t="e">
        <f t="shared" si="197"/>
        <v>#REF!</v>
      </c>
    </row>
    <row r="853" spans="1:18" ht="15" customHeight="1" x14ac:dyDescent="0.3">
      <c r="A853" s="86"/>
      <c r="B853" s="84"/>
      <c r="C853" s="125"/>
      <c r="E853" s="151"/>
      <c r="F853" s="151"/>
      <c r="G853" s="151"/>
      <c r="H853" s="190" t="str">
        <f t="shared" si="198"/>
        <v/>
      </c>
      <c r="J853" s="195" t="str">
        <f>+IF(H853="","",H853/H878)</f>
        <v/>
      </c>
      <c r="K853" s="174"/>
      <c r="L853" s="170"/>
      <c r="M853" s="193" t="str">
        <f t="shared" si="199"/>
        <v/>
      </c>
      <c r="N853" s="194" t="str">
        <f t="shared" si="196"/>
        <v/>
      </c>
      <c r="R853" s="75" t="e">
        <f t="shared" si="197"/>
        <v>#REF!</v>
      </c>
    </row>
    <row r="854" spans="1:18" ht="15" customHeight="1" x14ac:dyDescent="0.3">
      <c r="A854" s="86"/>
      <c r="B854" s="84"/>
      <c r="C854" s="125"/>
      <c r="E854" s="151"/>
      <c r="F854" s="151"/>
      <c r="G854" s="151"/>
      <c r="H854" s="190" t="str">
        <f t="shared" si="198"/>
        <v/>
      </c>
      <c r="J854" s="195" t="str">
        <f>+IF(H854="","",H854/H878)</f>
        <v/>
      </c>
      <c r="K854" s="174"/>
      <c r="L854" s="170"/>
      <c r="M854" s="193" t="str">
        <f t="shared" si="199"/>
        <v/>
      </c>
      <c r="N854" s="194" t="str">
        <f t="shared" si="196"/>
        <v/>
      </c>
      <c r="R854" s="75" t="e">
        <f t="shared" si="197"/>
        <v>#REF!</v>
      </c>
    </row>
    <row r="855" spans="1:18" ht="15" customHeight="1" x14ac:dyDescent="0.3">
      <c r="A855" s="86"/>
      <c r="B855" s="84"/>
      <c r="C855" s="125"/>
      <c r="E855" s="151"/>
      <c r="F855" s="151"/>
      <c r="G855" s="151"/>
      <c r="H855" s="190" t="str">
        <f t="shared" si="198"/>
        <v/>
      </c>
      <c r="J855" s="195" t="str">
        <f>+IF(H855="","",H855/H878)</f>
        <v/>
      </c>
      <c r="K855" s="174"/>
      <c r="L855" s="170"/>
      <c r="M855" s="193" t="str">
        <f t="shared" si="199"/>
        <v/>
      </c>
      <c r="N855" s="194" t="str">
        <f t="shared" si="196"/>
        <v/>
      </c>
      <c r="R855" s="75" t="e">
        <f t="shared" si="197"/>
        <v>#REF!</v>
      </c>
    </row>
    <row r="856" spans="1:18" ht="15" customHeight="1" x14ac:dyDescent="0.3">
      <c r="A856" s="86"/>
      <c r="B856" s="84"/>
      <c r="C856" s="125"/>
      <c r="E856" s="151"/>
      <c r="F856" s="151"/>
      <c r="G856" s="151"/>
      <c r="H856" s="190" t="str">
        <f t="shared" si="198"/>
        <v/>
      </c>
      <c r="J856" s="195" t="str">
        <f>+IF(H856="","",H856/H878)</f>
        <v/>
      </c>
      <c r="K856" s="174"/>
      <c r="L856" s="170"/>
      <c r="M856" s="193" t="str">
        <f t="shared" si="199"/>
        <v/>
      </c>
      <c r="N856" s="194" t="str">
        <f t="shared" si="196"/>
        <v/>
      </c>
      <c r="R856" s="75" t="e">
        <f t="shared" si="197"/>
        <v>#REF!</v>
      </c>
    </row>
    <row r="857" spans="1:18" ht="15" customHeight="1" x14ac:dyDescent="0.3">
      <c r="A857" s="86"/>
      <c r="B857" s="84"/>
      <c r="C857" s="125"/>
      <c r="E857" s="151"/>
      <c r="F857" s="151"/>
      <c r="G857" s="151"/>
      <c r="H857" s="190" t="str">
        <f t="shared" si="198"/>
        <v/>
      </c>
      <c r="J857" s="195" t="str">
        <f>+IF(H857="","",H857/H878)</f>
        <v/>
      </c>
      <c r="K857" s="174"/>
      <c r="L857" s="170"/>
      <c r="M857" s="193" t="str">
        <f t="shared" si="199"/>
        <v/>
      </c>
      <c r="N857" s="194" t="str">
        <f t="shared" si="196"/>
        <v/>
      </c>
      <c r="R857" s="75" t="e">
        <f t="shared" si="197"/>
        <v>#REF!</v>
      </c>
    </row>
    <row r="858" spans="1:18" ht="15" customHeight="1" x14ac:dyDescent="0.3">
      <c r="A858" s="86"/>
      <c r="B858" s="84"/>
      <c r="C858" s="125"/>
      <c r="E858" s="151"/>
      <c r="F858" s="151"/>
      <c r="G858" s="151"/>
      <c r="H858" s="190" t="str">
        <f t="shared" si="198"/>
        <v/>
      </c>
      <c r="J858" s="195" t="str">
        <f>+IF(H858="","",H858/H878)</f>
        <v/>
      </c>
      <c r="K858" s="174"/>
      <c r="L858" s="170"/>
      <c r="M858" s="193" t="str">
        <f t="shared" si="199"/>
        <v/>
      </c>
      <c r="N858" s="194" t="str">
        <f t="shared" si="196"/>
        <v/>
      </c>
      <c r="R858" s="75" t="e">
        <f t="shared" si="197"/>
        <v>#REF!</v>
      </c>
    </row>
    <row r="859" spans="1:18" ht="15" customHeight="1" x14ac:dyDescent="0.3">
      <c r="A859" s="86"/>
      <c r="B859" s="84"/>
      <c r="C859" s="125"/>
      <c r="E859" s="151"/>
      <c r="F859" s="151"/>
      <c r="G859" s="151"/>
      <c r="H859" s="190" t="str">
        <f t="shared" si="198"/>
        <v/>
      </c>
      <c r="J859" s="195" t="str">
        <f>+IF(H859="","",H859/H878)</f>
        <v/>
      </c>
      <c r="K859" s="174"/>
      <c r="L859" s="170"/>
      <c r="M859" s="193" t="str">
        <f t="shared" si="199"/>
        <v/>
      </c>
      <c r="N859" s="194" t="str">
        <f t="shared" si="196"/>
        <v/>
      </c>
      <c r="R859" s="75" t="e">
        <f t="shared" si="197"/>
        <v>#REF!</v>
      </c>
    </row>
    <row r="860" spans="1:18" ht="15" customHeight="1" x14ac:dyDescent="0.3">
      <c r="A860" s="86"/>
      <c r="B860" s="84"/>
      <c r="C860" s="125"/>
      <c r="E860" s="151"/>
      <c r="F860" s="151"/>
      <c r="G860" s="151"/>
      <c r="H860" s="190" t="str">
        <f t="shared" si="198"/>
        <v/>
      </c>
      <c r="J860" s="195" t="str">
        <f>+IF(H860="","",H860/H878)</f>
        <v/>
      </c>
      <c r="K860" s="174"/>
      <c r="L860" s="170"/>
      <c r="M860" s="193" t="str">
        <f t="shared" si="199"/>
        <v/>
      </c>
      <c r="N860" s="194" t="str">
        <f t="shared" si="196"/>
        <v/>
      </c>
      <c r="R860" s="75" t="e">
        <f t="shared" si="197"/>
        <v>#REF!</v>
      </c>
    </row>
    <row r="861" spans="1:18" ht="15" customHeight="1" x14ac:dyDescent="0.3">
      <c r="A861" s="86"/>
      <c r="B861" s="84"/>
      <c r="C861" s="125"/>
      <c r="E861" s="151"/>
      <c r="F861" s="151"/>
      <c r="G861" s="151"/>
      <c r="H861" s="190" t="str">
        <f t="shared" si="198"/>
        <v/>
      </c>
      <c r="J861" s="195" t="str">
        <f>+IF(H861="","",H861/H878)</f>
        <v/>
      </c>
      <c r="K861" s="174"/>
      <c r="L861" s="170"/>
      <c r="M861" s="193" t="str">
        <f t="shared" si="199"/>
        <v/>
      </c>
      <c r="N861" s="194" t="str">
        <f t="shared" si="196"/>
        <v/>
      </c>
      <c r="R861" s="75" t="e">
        <f t="shared" si="197"/>
        <v>#REF!</v>
      </c>
    </row>
    <row r="862" spans="1:18" ht="15" customHeight="1" x14ac:dyDescent="0.3">
      <c r="A862" s="86"/>
      <c r="B862" s="84"/>
      <c r="C862" s="125"/>
      <c r="E862" s="151"/>
      <c r="F862" s="151"/>
      <c r="G862" s="151"/>
      <c r="H862" s="190" t="str">
        <f t="shared" si="198"/>
        <v/>
      </c>
      <c r="J862" s="195" t="str">
        <f>+IF(H862="","",H862/H878)</f>
        <v/>
      </c>
      <c r="K862" s="174"/>
      <c r="L862" s="170"/>
      <c r="M862" s="193" t="str">
        <f t="shared" si="199"/>
        <v/>
      </c>
      <c r="N862" s="194" t="str">
        <f t="shared" si="196"/>
        <v/>
      </c>
      <c r="R862" s="75" t="e">
        <f t="shared" si="197"/>
        <v>#REF!</v>
      </c>
    </row>
    <row r="863" spans="1:18" ht="15" customHeight="1" x14ac:dyDescent="0.3">
      <c r="A863" s="86"/>
      <c r="B863" s="84"/>
      <c r="C863" s="125"/>
      <c r="E863" s="151"/>
      <c r="F863" s="151"/>
      <c r="G863" s="151"/>
      <c r="H863" s="190" t="str">
        <f t="shared" si="198"/>
        <v/>
      </c>
      <c r="J863" s="195" t="str">
        <f>+IF(H863="","",H863/H878)</f>
        <v/>
      </c>
      <c r="K863" s="174"/>
      <c r="L863" s="170"/>
      <c r="M863" s="193" t="str">
        <f t="shared" si="199"/>
        <v/>
      </c>
      <c r="N863" s="194" t="str">
        <f t="shared" si="196"/>
        <v/>
      </c>
      <c r="R863" s="75" t="e">
        <f t="shared" si="197"/>
        <v>#REF!</v>
      </c>
    </row>
    <row r="864" spans="1:18" ht="15" customHeight="1" x14ac:dyDescent="0.3">
      <c r="A864" s="86"/>
      <c r="B864" s="84"/>
      <c r="C864" s="125"/>
      <c r="E864" s="151"/>
      <c r="F864" s="151"/>
      <c r="G864" s="151"/>
      <c r="H864" s="190" t="str">
        <f t="shared" si="198"/>
        <v/>
      </c>
      <c r="J864" s="195" t="str">
        <f>+IF(H864="","",H864/H878)</f>
        <v/>
      </c>
      <c r="K864" s="174"/>
      <c r="L864" s="170"/>
      <c r="M864" s="193" t="str">
        <f t="shared" si="199"/>
        <v/>
      </c>
      <c r="N864" s="194" t="str">
        <f t="shared" si="196"/>
        <v/>
      </c>
      <c r="R864" s="75" t="e">
        <f t="shared" si="197"/>
        <v>#REF!</v>
      </c>
    </row>
    <row r="865" spans="1:18" ht="15" customHeight="1" x14ac:dyDescent="0.3">
      <c r="A865" s="86"/>
      <c r="B865" s="84"/>
      <c r="C865" s="125"/>
      <c r="E865" s="151"/>
      <c r="F865" s="151"/>
      <c r="G865" s="151"/>
      <c r="H865" s="190" t="str">
        <f t="shared" si="198"/>
        <v/>
      </c>
      <c r="J865" s="195" t="str">
        <f>+IF(H865="","",H865/H878)</f>
        <v/>
      </c>
      <c r="K865" s="174"/>
      <c r="L865" s="170"/>
      <c r="M865" s="193" t="str">
        <f t="shared" si="199"/>
        <v/>
      </c>
      <c r="N865" s="194" t="str">
        <f t="shared" si="196"/>
        <v/>
      </c>
      <c r="R865" s="75" t="e">
        <f t="shared" si="197"/>
        <v>#REF!</v>
      </c>
    </row>
    <row r="866" spans="1:18" ht="15" customHeight="1" x14ac:dyDescent="0.3">
      <c r="A866" s="86"/>
      <c r="B866" s="84"/>
      <c r="C866" s="125"/>
      <c r="E866" s="151"/>
      <c r="F866" s="151"/>
      <c r="G866" s="151"/>
      <c r="H866" s="190" t="str">
        <f t="shared" si="198"/>
        <v/>
      </c>
      <c r="J866" s="195" t="str">
        <f>+IF(H866="","",H866/H878)</f>
        <v/>
      </c>
      <c r="K866" s="174"/>
      <c r="L866" s="170"/>
      <c r="M866" s="193" t="str">
        <f t="shared" si="199"/>
        <v/>
      </c>
      <c r="N866" s="194" t="str">
        <f t="shared" si="196"/>
        <v/>
      </c>
      <c r="R866" s="75" t="e">
        <f t="shared" si="197"/>
        <v>#REF!</v>
      </c>
    </row>
    <row r="867" spans="1:18" ht="15" customHeight="1" thickBot="1" x14ac:dyDescent="0.35">
      <c r="A867" s="86"/>
      <c r="B867" s="84"/>
      <c r="C867" s="125"/>
      <c r="E867" s="152"/>
      <c r="F867" s="152"/>
      <c r="G867" s="152"/>
      <c r="H867" s="191" t="str">
        <f t="shared" si="198"/>
        <v/>
      </c>
      <c r="J867" s="195" t="str">
        <f>+IF(H867="","",H867/H878)</f>
        <v/>
      </c>
      <c r="K867" s="174"/>
      <c r="L867" s="170"/>
      <c r="M867" s="193" t="str">
        <f t="shared" si="199"/>
        <v/>
      </c>
      <c r="N867" s="194" t="str">
        <f t="shared" si="196"/>
        <v/>
      </c>
      <c r="R867" s="75" t="e">
        <f t="shared" si="197"/>
        <v>#REF!</v>
      </c>
    </row>
    <row r="868" spans="1:18" ht="15" customHeight="1" thickBot="1" x14ac:dyDescent="0.35">
      <c r="A868" s="86"/>
      <c r="B868" s="84"/>
      <c r="C868" s="160"/>
      <c r="D868" s="160"/>
      <c r="E868" s="160"/>
      <c r="F868" s="160"/>
      <c r="G868" s="161" t="s">
        <v>29</v>
      </c>
      <c r="H868" s="157">
        <f>SUM(H842:H867)</f>
        <v>3.6239999999999997</v>
      </c>
      <c r="J868" s="110">
        <f>SUM(J842:J867)</f>
        <v>0.75213642858228014</v>
      </c>
      <c r="K868" s="109"/>
      <c r="L868" s="109"/>
      <c r="M868" s="109"/>
      <c r="N868" s="110">
        <f>SUM(N842:N867)</f>
        <v>0.22706998778899037</v>
      </c>
    </row>
    <row r="869" spans="1:18" s="73" customFormat="1" ht="15" customHeight="1" thickBot="1" x14ac:dyDescent="0.35">
      <c r="A869" s="86"/>
      <c r="B869" s="84"/>
      <c r="C869" s="73" t="s">
        <v>12</v>
      </c>
      <c r="H869" s="74"/>
      <c r="J869" s="111"/>
      <c r="K869" s="111"/>
      <c r="L869" s="111"/>
      <c r="M869" s="111"/>
      <c r="N869" s="111"/>
    </row>
    <row r="870" spans="1:18" ht="33" customHeight="1" thickBot="1" x14ac:dyDescent="0.35">
      <c r="A870" s="86"/>
      <c r="B870" s="84"/>
      <c r="C870" s="122" t="s">
        <v>48</v>
      </c>
      <c r="D870" s="129"/>
      <c r="E870" s="130" t="s">
        <v>3</v>
      </c>
      <c r="F870" s="130" t="s">
        <v>0</v>
      </c>
      <c r="G870" s="123" t="s">
        <v>6</v>
      </c>
      <c r="H870" s="124" t="s">
        <v>9</v>
      </c>
      <c r="J870" s="106" t="s">
        <v>59</v>
      </c>
      <c r="K870" s="107" t="s">
        <v>60</v>
      </c>
      <c r="L870" s="107" t="s">
        <v>61</v>
      </c>
      <c r="M870" s="107" t="s">
        <v>62</v>
      </c>
      <c r="N870" s="108" t="s">
        <v>63</v>
      </c>
    </row>
    <row r="871" spans="1:18" ht="15" customHeight="1" x14ac:dyDescent="0.3">
      <c r="A871" s="86"/>
      <c r="B871" s="84"/>
      <c r="C871" s="125"/>
      <c r="E871" s="149"/>
      <c r="F871" s="146"/>
      <c r="G871" s="154"/>
      <c r="H871" s="186" t="str">
        <f>+IF(G871="","",F871*G871)</f>
        <v/>
      </c>
      <c r="J871" s="195" t="str">
        <f>+IF(H871="","",H871/H878)</f>
        <v/>
      </c>
      <c r="K871" s="175"/>
      <c r="L871" s="175"/>
      <c r="M871" s="193" t="str">
        <f>IF(L871="NP", 0, (IF(L871="EP", 1, (IF(L871="ND", 0.4, "")))))</f>
        <v/>
      </c>
      <c r="N871" s="194" t="str">
        <f>+IF(H871="","",J871*M871)</f>
        <v/>
      </c>
      <c r="R871" s="75" t="e">
        <f t="shared" ref="R871:R875" si="200">+R783+1</f>
        <v>#REF!</v>
      </c>
    </row>
    <row r="872" spans="1:18" ht="15" customHeight="1" x14ac:dyDescent="0.3">
      <c r="A872" s="86"/>
      <c r="B872" s="84"/>
      <c r="C872" s="125"/>
      <c r="E872" s="149"/>
      <c r="F872" s="146"/>
      <c r="G872" s="154"/>
      <c r="H872" s="186" t="str">
        <f>+IF(G872="","",F872*G872)</f>
        <v/>
      </c>
      <c r="J872" s="195" t="str">
        <f>+IF(H872="","",H872/H876)</f>
        <v/>
      </c>
      <c r="K872" s="175"/>
      <c r="L872" s="175"/>
      <c r="M872" s="193" t="str">
        <f>IF(L872="NP", 0, (IF(L872="EP", 1, (IF(L872="ND", 0.4, "")))))</f>
        <v/>
      </c>
      <c r="N872" s="194" t="str">
        <f>+IF(H872="","",J872*M872)</f>
        <v/>
      </c>
      <c r="R872" s="75" t="e">
        <f t="shared" si="200"/>
        <v>#REF!</v>
      </c>
    </row>
    <row r="873" spans="1:18" ht="15" customHeight="1" x14ac:dyDescent="0.3">
      <c r="A873" s="86"/>
      <c r="B873" s="84"/>
      <c r="C873" s="125"/>
      <c r="E873" s="149"/>
      <c r="F873" s="146"/>
      <c r="G873" s="154"/>
      <c r="H873" s="186" t="str">
        <f>+IF(G873="","",F873*G873)</f>
        <v/>
      </c>
      <c r="J873" s="195" t="str">
        <f>+IF(H873="","",H873/H877)</f>
        <v/>
      </c>
      <c r="K873" s="175"/>
      <c r="L873" s="175"/>
      <c r="M873" s="193" t="str">
        <f>IF(L873="NP", 0, (IF(L873="EP", 1, (IF(L873="ND", 0.4, "")))))</f>
        <v/>
      </c>
      <c r="N873" s="194" t="str">
        <f>+IF(H873="","",J873*M873)</f>
        <v/>
      </c>
      <c r="R873" s="75" t="e">
        <f t="shared" si="200"/>
        <v>#REF!</v>
      </c>
    </row>
    <row r="874" spans="1:18" ht="15" customHeight="1" x14ac:dyDescent="0.3">
      <c r="A874" s="86"/>
      <c r="B874" s="84"/>
      <c r="C874" s="125"/>
      <c r="E874" s="149"/>
      <c r="F874" s="146"/>
      <c r="G874" s="154"/>
      <c r="H874" s="186" t="str">
        <f>+IF(G874="","",F874*G874)</f>
        <v/>
      </c>
      <c r="J874" s="195" t="str">
        <f>+IF(H874="","",H874/H878)</f>
        <v/>
      </c>
      <c r="K874" s="175"/>
      <c r="L874" s="175"/>
      <c r="M874" s="193" t="str">
        <f>IF(L874="NP", 0, (IF(L874="EP", 1, (IF(L874="ND", 0.4, "")))))</f>
        <v/>
      </c>
      <c r="N874" s="194" t="str">
        <f>+IF(H874="","",J874*M874)</f>
        <v/>
      </c>
      <c r="R874" s="75" t="e">
        <f t="shared" si="200"/>
        <v>#REF!</v>
      </c>
    </row>
    <row r="875" spans="1:18" ht="15" customHeight="1" thickBot="1" x14ac:dyDescent="0.35">
      <c r="A875" s="86"/>
      <c r="B875" s="84"/>
      <c r="C875" s="127"/>
      <c r="D875" s="128"/>
      <c r="E875" s="150"/>
      <c r="F875" s="147"/>
      <c r="G875" s="155"/>
      <c r="H875" s="192" t="str">
        <f>+IF(G875="","",F875*G875)</f>
        <v/>
      </c>
      <c r="J875" s="195" t="str">
        <f>+IF(H875="","",H875/H878)</f>
        <v/>
      </c>
      <c r="K875" s="176"/>
      <c r="L875" s="177"/>
      <c r="M875" s="193" t="str">
        <f>IF(L875="NP", 0, (IF(L875="EP", 1, (IF(L875="ND", 0.4, "")))))</f>
        <v/>
      </c>
      <c r="N875" s="194" t="str">
        <f>+IF(H875="","",J875*M875)</f>
        <v/>
      </c>
      <c r="R875" s="75" t="e">
        <f t="shared" si="200"/>
        <v>#REF!</v>
      </c>
    </row>
    <row r="876" spans="1:18" ht="15" customHeight="1" thickBot="1" x14ac:dyDescent="0.35">
      <c r="A876" s="86"/>
      <c r="B876" s="84"/>
      <c r="C876" s="160"/>
      <c r="D876" s="160"/>
      <c r="E876" s="160"/>
      <c r="F876" s="160"/>
      <c r="G876" s="161" t="s">
        <v>30</v>
      </c>
      <c r="H876" s="157">
        <f>SUM(H871:H875)</f>
        <v>0</v>
      </c>
      <c r="J876" s="110">
        <f>SUM(J871:J875)</f>
        <v>0</v>
      </c>
      <c r="K876" s="109"/>
      <c r="L876" s="109"/>
      <c r="M876" s="109"/>
      <c r="N876" s="110">
        <f>SUM(N871:N875)</f>
        <v>0</v>
      </c>
    </row>
    <row r="877" spans="1:18" ht="13.5" customHeight="1" thickBot="1" x14ac:dyDescent="0.35">
      <c r="A877" s="86"/>
      <c r="B877" s="84"/>
      <c r="H877" s="84"/>
      <c r="J877" s="103"/>
      <c r="K877" s="104"/>
      <c r="L877" s="104"/>
      <c r="M877" s="104"/>
      <c r="N877" s="105"/>
    </row>
    <row r="878" spans="1:18" ht="15" customHeight="1" x14ac:dyDescent="0.3">
      <c r="A878" s="86"/>
      <c r="B878" s="84"/>
      <c r="D878" s="132" t="s">
        <v>13</v>
      </c>
      <c r="E878" s="133"/>
      <c r="F878" s="133"/>
      <c r="G878" s="134"/>
      <c r="H878" s="158">
        <f>+H823+H839+H868+H876</f>
        <v>4.8182747999999993</v>
      </c>
      <c r="J878" s="113"/>
      <c r="K878" s="78"/>
      <c r="M878" s="78"/>
      <c r="N878" s="114"/>
    </row>
    <row r="879" spans="1:18" ht="15" customHeight="1" thickBot="1" x14ac:dyDescent="0.35">
      <c r="A879" s="86"/>
      <c r="B879" s="84"/>
      <c r="D879" s="135" t="s">
        <v>67</v>
      </c>
      <c r="E879" s="136"/>
      <c r="F879" s="136"/>
      <c r="G879" s="141">
        <f>+$Q$1</f>
        <v>0.15</v>
      </c>
      <c r="H879" s="159">
        <f>+H878*G879</f>
        <v>0.72274121999999985</v>
      </c>
      <c r="J879" s="115"/>
      <c r="K879" s="116"/>
      <c r="L879" s="116"/>
      <c r="M879" s="116"/>
      <c r="N879" s="117"/>
    </row>
    <row r="880" spans="1:18" ht="15" customHeight="1" x14ac:dyDescent="0.3">
      <c r="A880" s="86"/>
      <c r="B880" s="84"/>
      <c r="D880" s="135" t="s">
        <v>68</v>
      </c>
      <c r="E880" s="136"/>
      <c r="F880" s="136"/>
      <c r="G880" s="141">
        <f>+$Q$2</f>
        <v>0</v>
      </c>
      <c r="H880" s="159">
        <f>+(H878+H879)*G880</f>
        <v>0</v>
      </c>
      <c r="J880" s="120">
        <f>+J823+J839+J868+J876</f>
        <v>1</v>
      </c>
      <c r="K880" s="118"/>
      <c r="L880" s="118"/>
      <c r="M880" s="118"/>
      <c r="N880" s="120">
        <f>+N823+N839+N868+N876</f>
        <v>0.22706998778899037</v>
      </c>
    </row>
    <row r="881" spans="1:18" ht="15" customHeight="1" thickBot="1" x14ac:dyDescent="0.35">
      <c r="A881" s="86"/>
      <c r="B881" s="84"/>
      <c r="C881" s="75" t="s">
        <v>64</v>
      </c>
      <c r="D881" s="135" t="s">
        <v>14</v>
      </c>
      <c r="E881" s="136"/>
      <c r="F881" s="136"/>
      <c r="G881" s="137"/>
      <c r="H881" s="159">
        <f>SUM(H878:H880)</f>
        <v>5.5410160199999989</v>
      </c>
      <c r="J881" s="121" t="s">
        <v>69</v>
      </c>
      <c r="K881" s="119"/>
      <c r="L881" s="119"/>
      <c r="M881" s="119"/>
      <c r="N881" s="121" t="s">
        <v>70</v>
      </c>
    </row>
    <row r="882" spans="1:18" ht="15" customHeight="1" thickBot="1" x14ac:dyDescent="0.35">
      <c r="A882" s="86"/>
      <c r="B882" s="84"/>
      <c r="C882" s="75" t="s">
        <v>64</v>
      </c>
      <c r="D882" s="138" t="s">
        <v>15</v>
      </c>
      <c r="E882" s="139"/>
      <c r="F882" s="139"/>
      <c r="G882" s="140"/>
      <c r="H882" s="131">
        <f>+ROUND(H881,2)</f>
        <v>5.54</v>
      </c>
      <c r="N882" s="165">
        <f>+ROUND(N880,4)</f>
        <v>0.2271</v>
      </c>
    </row>
    <row r="883" spans="1:18" ht="13.5" customHeight="1" x14ac:dyDescent="0.3">
      <c r="A883" s="86"/>
      <c r="B883" s="84"/>
      <c r="G883" s="76"/>
    </row>
    <row r="884" spans="1:18" ht="13.5" customHeight="1" x14ac:dyDescent="0.3">
      <c r="A884" s="86"/>
      <c r="B884" s="84"/>
      <c r="G884" s="76"/>
    </row>
    <row r="885" spans="1:18" ht="15" customHeight="1" x14ac:dyDescent="0.3">
      <c r="A885" s="83"/>
      <c r="B885" s="84"/>
      <c r="G885" s="76"/>
      <c r="H885" s="84"/>
      <c r="J885" s="85"/>
      <c r="K885" s="85"/>
      <c r="L885" s="85"/>
      <c r="M885" s="85"/>
      <c r="N885" s="85"/>
    </row>
    <row r="886" spans="1:18" ht="14.1" customHeight="1" x14ac:dyDescent="0.3">
      <c r="A886" s="86"/>
      <c r="B886" s="84"/>
      <c r="C886" s="87"/>
      <c r="D886" s="87"/>
      <c r="E886" s="87"/>
      <c r="F886" s="87"/>
      <c r="G886" s="87"/>
      <c r="H886" s="87"/>
      <c r="K886" s="78"/>
      <c r="M886" s="78"/>
    </row>
    <row r="887" spans="1:18" ht="12" customHeight="1" x14ac:dyDescent="0.3">
      <c r="A887" s="86"/>
      <c r="B887" s="84"/>
      <c r="C887" s="73"/>
      <c r="D887" s="73"/>
      <c r="E887" s="73"/>
      <c r="F887" s="73"/>
      <c r="G887" s="73"/>
      <c r="H887" s="73"/>
      <c r="K887" s="78"/>
      <c r="M887" s="78"/>
    </row>
    <row r="888" spans="1:18" ht="12" customHeight="1" x14ac:dyDescent="0.3">
      <c r="A888" s="86"/>
      <c r="B888" s="84"/>
      <c r="G888" s="88"/>
      <c r="H888" s="84"/>
      <c r="K888" s="78"/>
      <c r="M888" s="78"/>
    </row>
    <row r="889" spans="1:18" ht="14.25" customHeight="1" x14ac:dyDescent="0.3">
      <c r="A889" s="86"/>
      <c r="B889" s="84"/>
      <c r="C889" s="89"/>
      <c r="D889" s="90"/>
      <c r="E889" s="90"/>
      <c r="F889" s="90"/>
      <c r="G889" s="90"/>
      <c r="H889" s="91"/>
      <c r="K889" s="78"/>
      <c r="M889" s="78"/>
    </row>
    <row r="890" spans="1:18" ht="14.25" customHeight="1" x14ac:dyDescent="0.3">
      <c r="A890" s="86"/>
      <c r="B890" s="84"/>
      <c r="C890" s="89"/>
      <c r="H890" s="84"/>
      <c r="K890" s="78"/>
      <c r="M890" s="78"/>
    </row>
    <row r="891" spans="1:18" ht="12" customHeight="1" thickBot="1" x14ac:dyDescent="0.35">
      <c r="A891" s="86"/>
      <c r="B891" s="84"/>
      <c r="C891" s="89"/>
      <c r="H891" s="84"/>
      <c r="K891" s="78"/>
      <c r="M891" s="78"/>
    </row>
    <row r="892" spans="1:18" ht="20.100000000000001" customHeight="1" thickBot="1" x14ac:dyDescent="0.35">
      <c r="A892" s="86"/>
      <c r="B892" s="84"/>
      <c r="C892" s="142" t="s">
        <v>55</v>
      </c>
      <c r="D892" s="143"/>
      <c r="E892" s="143"/>
      <c r="F892" s="143"/>
      <c r="G892" s="143"/>
      <c r="H892" s="144"/>
    </row>
    <row r="893" spans="1:18" ht="20.100000000000001" customHeight="1" x14ac:dyDescent="0.3">
      <c r="A893" s="86"/>
      <c r="B893" s="84"/>
      <c r="C893" s="92"/>
      <c r="H893" s="93" t="s">
        <v>56</v>
      </c>
      <c r="I893" s="84"/>
      <c r="J893" s="97" t="s">
        <v>26</v>
      </c>
      <c r="K893" s="98"/>
      <c r="L893" s="98"/>
      <c r="M893" s="98"/>
      <c r="N893" s="99"/>
    </row>
    <row r="894" spans="1:18" ht="16.5" customHeight="1" thickBot="1" x14ac:dyDescent="0.35">
      <c r="A894" s="169"/>
      <c r="B894" s="84"/>
      <c r="C894" s="73" t="s">
        <v>57</v>
      </c>
      <c r="D894" s="84">
        <v>11</v>
      </c>
      <c r="G894" s="74" t="s">
        <v>4</v>
      </c>
      <c r="H894" s="75" t="str">
        <f>+VLOOKUP(D894,PRESUP!$A$6:$N$183,3,FALSE)</f>
        <v>m3-km</v>
      </c>
      <c r="I894" s="84"/>
      <c r="J894" s="100"/>
      <c r="K894" s="101"/>
      <c r="L894" s="101"/>
      <c r="M894" s="101"/>
      <c r="N894" s="102"/>
    </row>
    <row r="895" spans="1:18" ht="32.25" customHeight="1" x14ac:dyDescent="0.3">
      <c r="A895" s="86"/>
      <c r="B895" s="84"/>
      <c r="C895" s="22" t="str">
        <f>+VLOOKUP(D894,PRESUP!$A$6:$N$183,14,FALSE)</f>
        <v>DETALLE: TRANSPORTE DE MATERIAL DE MEJORAMIENTO, LONGITUD DE ACARREO DE 45-105 KM</v>
      </c>
      <c r="J895" s="103"/>
      <c r="K895" s="104"/>
      <c r="L895" s="104"/>
      <c r="M895" s="104"/>
      <c r="N895" s="105"/>
      <c r="O895" s="84" t="s">
        <v>71</v>
      </c>
      <c r="P895" s="84" t="s">
        <v>73</v>
      </c>
      <c r="Q895" s="84" t="s">
        <v>72</v>
      </c>
    </row>
    <row r="896" spans="1:18" s="73" customFormat="1" ht="15" customHeight="1" thickBot="1" x14ac:dyDescent="0.35">
      <c r="A896" s="86"/>
      <c r="B896" s="84"/>
      <c r="C896" s="73" t="s">
        <v>5</v>
      </c>
      <c r="D896" s="94"/>
      <c r="E896" s="94"/>
      <c r="F896" s="94"/>
      <c r="G896" s="196" t="s">
        <v>58</v>
      </c>
      <c r="H896" s="197">
        <v>7.4999999999999997E-3</v>
      </c>
      <c r="J896" s="162"/>
      <c r="K896" s="163"/>
      <c r="L896" s="163"/>
      <c r="M896" s="163"/>
      <c r="N896" s="164"/>
      <c r="O896" s="166">
        <f>+H970</f>
        <v>0.3</v>
      </c>
      <c r="P896" s="168">
        <f>+H966</f>
        <v>0.262125</v>
      </c>
      <c r="Q896" s="167">
        <f>+N970</f>
        <v>0</v>
      </c>
      <c r="R896" s="73">
        <f t="shared" ref="R896" si="201">+D894</f>
        <v>11</v>
      </c>
    </row>
    <row r="897" spans="1:18" s="94" customFormat="1" ht="30" customHeight="1" thickBot="1" x14ac:dyDescent="0.35">
      <c r="A897" s="86"/>
      <c r="B897" s="84"/>
      <c r="C897" s="122" t="s">
        <v>48</v>
      </c>
      <c r="D897" s="123" t="s">
        <v>0</v>
      </c>
      <c r="E897" s="123" t="s">
        <v>6</v>
      </c>
      <c r="F897" s="123" t="s">
        <v>7</v>
      </c>
      <c r="G897" s="123" t="s">
        <v>8</v>
      </c>
      <c r="H897" s="124" t="s">
        <v>9</v>
      </c>
      <c r="J897" s="106" t="s">
        <v>59</v>
      </c>
      <c r="K897" s="107" t="s">
        <v>60</v>
      </c>
      <c r="L897" s="107" t="s">
        <v>61</v>
      </c>
      <c r="M897" s="107" t="s">
        <v>62</v>
      </c>
      <c r="N897" s="108" t="s">
        <v>63</v>
      </c>
    </row>
    <row r="898" spans="1:18" ht="15" customHeight="1" x14ac:dyDescent="0.3">
      <c r="A898" s="86"/>
      <c r="B898" s="84"/>
      <c r="C898" s="125"/>
      <c r="D898" s="145"/>
      <c r="E898" s="148"/>
      <c r="F898" s="148"/>
      <c r="G898" s="153"/>
      <c r="H898" s="126"/>
      <c r="J898" s="171"/>
      <c r="K898" s="172"/>
      <c r="L898" s="170"/>
      <c r="M898" s="156"/>
      <c r="N898" s="173"/>
    </row>
    <row r="899" spans="1:18" ht="15" customHeight="1" x14ac:dyDescent="0.3">
      <c r="A899" s="86"/>
      <c r="B899" s="84"/>
      <c r="C899" s="125" t="s">
        <v>342</v>
      </c>
      <c r="D899" s="146">
        <v>1</v>
      </c>
      <c r="E899" s="149">
        <v>28.73</v>
      </c>
      <c r="F899" s="184">
        <f t="shared" ref="F899:F910" si="202">+IF(E899="","",D899*E899)</f>
        <v>28.73</v>
      </c>
      <c r="G899" s="185">
        <f>+IF(F899="","",H896)</f>
        <v>7.4999999999999997E-3</v>
      </c>
      <c r="H899" s="186">
        <f t="shared" ref="H899:H910" si="203">+IF(G899="","",F899*G899)</f>
        <v>0.215475</v>
      </c>
      <c r="J899" s="195">
        <f>+IF(H899="","",H899/H966)</f>
        <v>0.82203147353361949</v>
      </c>
      <c r="K899" s="172">
        <v>548000014</v>
      </c>
      <c r="L899" s="170" t="s">
        <v>77</v>
      </c>
      <c r="M899" s="193">
        <f t="shared" ref="M899:M910" si="204">IF(L899="NP", 0, (IF(L899="EP", 1, (IF(L899="ND", 0.4, "")))))</f>
        <v>0</v>
      </c>
      <c r="N899" s="194">
        <f t="shared" ref="N899:N910" si="205">+IF(H899="","",J899*M899)</f>
        <v>0</v>
      </c>
      <c r="R899" s="75" t="e">
        <f t="shared" ref="R899:R910" si="206">+R811+1</f>
        <v>#REF!</v>
      </c>
    </row>
    <row r="900" spans="1:18" ht="15" customHeight="1" x14ac:dyDescent="0.3">
      <c r="A900" s="86"/>
      <c r="B900" s="84"/>
      <c r="C900" s="125"/>
      <c r="D900" s="146"/>
      <c r="E900" s="149"/>
      <c r="F900" s="184" t="str">
        <f t="shared" si="202"/>
        <v/>
      </c>
      <c r="G900" s="185" t="str">
        <f>+IF(F900="","",H896)</f>
        <v/>
      </c>
      <c r="H900" s="186" t="str">
        <f t="shared" si="203"/>
        <v/>
      </c>
      <c r="J900" s="195" t="str">
        <f>+IF(H900="","",H900/H966)</f>
        <v/>
      </c>
      <c r="K900" s="172"/>
      <c r="L900" s="170"/>
      <c r="M900" s="193" t="str">
        <f t="shared" si="204"/>
        <v/>
      </c>
      <c r="N900" s="194" t="str">
        <f t="shared" si="205"/>
        <v/>
      </c>
      <c r="R900" s="75" t="e">
        <f t="shared" si="206"/>
        <v>#REF!</v>
      </c>
    </row>
    <row r="901" spans="1:18" ht="15" customHeight="1" x14ac:dyDescent="0.3">
      <c r="A901" s="86"/>
      <c r="B901" s="84"/>
      <c r="C901" s="125"/>
      <c r="D901" s="146"/>
      <c r="E901" s="149"/>
      <c r="F901" s="184" t="str">
        <f t="shared" si="202"/>
        <v/>
      </c>
      <c r="G901" s="185" t="str">
        <f>+IF(F901="","",H896)</f>
        <v/>
      </c>
      <c r="H901" s="186" t="str">
        <f t="shared" si="203"/>
        <v/>
      </c>
      <c r="J901" s="195" t="str">
        <f>+IF(H901="","",H901/H966)</f>
        <v/>
      </c>
      <c r="K901" s="172"/>
      <c r="L901" s="170"/>
      <c r="M901" s="193" t="str">
        <f t="shared" si="204"/>
        <v/>
      </c>
      <c r="N901" s="194" t="str">
        <f t="shared" si="205"/>
        <v/>
      </c>
      <c r="R901" s="75" t="e">
        <f t="shared" si="206"/>
        <v>#REF!</v>
      </c>
    </row>
    <row r="902" spans="1:18" ht="15" customHeight="1" x14ac:dyDescent="0.3">
      <c r="A902" s="86"/>
      <c r="B902" s="84"/>
      <c r="C902" s="125"/>
      <c r="D902" s="146"/>
      <c r="E902" s="149"/>
      <c r="F902" s="184" t="str">
        <f t="shared" si="202"/>
        <v/>
      </c>
      <c r="G902" s="185" t="str">
        <f>+IF(F902="","",H896)</f>
        <v/>
      </c>
      <c r="H902" s="186" t="str">
        <f t="shared" si="203"/>
        <v/>
      </c>
      <c r="J902" s="195" t="str">
        <f>+IF(H902="","",H902/H966)</f>
        <v/>
      </c>
      <c r="K902" s="172"/>
      <c r="L902" s="170"/>
      <c r="M902" s="193" t="str">
        <f t="shared" si="204"/>
        <v/>
      </c>
      <c r="N902" s="194" t="str">
        <f t="shared" si="205"/>
        <v/>
      </c>
      <c r="R902" s="75" t="e">
        <f t="shared" si="206"/>
        <v>#REF!</v>
      </c>
    </row>
    <row r="903" spans="1:18" ht="15" customHeight="1" x14ac:dyDescent="0.3">
      <c r="A903" s="86"/>
      <c r="B903" s="84"/>
      <c r="C903" s="125"/>
      <c r="D903" s="146"/>
      <c r="E903" s="149"/>
      <c r="F903" s="184" t="str">
        <f t="shared" si="202"/>
        <v/>
      </c>
      <c r="G903" s="185" t="str">
        <f>+IF(F903="","",H896)</f>
        <v/>
      </c>
      <c r="H903" s="186" t="str">
        <f t="shared" si="203"/>
        <v/>
      </c>
      <c r="J903" s="195" t="str">
        <f>+IF(H903="","",H903/H966)</f>
        <v/>
      </c>
      <c r="K903" s="172"/>
      <c r="L903" s="170"/>
      <c r="M903" s="193" t="str">
        <f t="shared" si="204"/>
        <v/>
      </c>
      <c r="N903" s="194" t="str">
        <f t="shared" si="205"/>
        <v/>
      </c>
      <c r="R903" s="75" t="e">
        <f t="shared" si="206"/>
        <v>#REF!</v>
      </c>
    </row>
    <row r="904" spans="1:18" ht="15" customHeight="1" x14ac:dyDescent="0.3">
      <c r="A904" s="86"/>
      <c r="B904" s="84"/>
      <c r="C904" s="125"/>
      <c r="D904" s="146"/>
      <c r="E904" s="149"/>
      <c r="F904" s="184" t="str">
        <f t="shared" si="202"/>
        <v/>
      </c>
      <c r="G904" s="185" t="str">
        <f>+IF(F904="","",H896)</f>
        <v/>
      </c>
      <c r="H904" s="186" t="str">
        <f t="shared" si="203"/>
        <v/>
      </c>
      <c r="J904" s="195" t="str">
        <f>+IF(H904="","",H904/H966)</f>
        <v/>
      </c>
      <c r="K904" s="172"/>
      <c r="L904" s="170"/>
      <c r="M904" s="193" t="str">
        <f t="shared" si="204"/>
        <v/>
      </c>
      <c r="N904" s="194" t="str">
        <f t="shared" si="205"/>
        <v/>
      </c>
      <c r="R904" s="75" t="e">
        <f t="shared" si="206"/>
        <v>#REF!</v>
      </c>
    </row>
    <row r="905" spans="1:18" ht="15" customHeight="1" x14ac:dyDescent="0.3">
      <c r="A905" s="86"/>
      <c r="B905" s="84"/>
      <c r="C905" s="125"/>
      <c r="D905" s="146"/>
      <c r="E905" s="149"/>
      <c r="F905" s="184" t="str">
        <f t="shared" si="202"/>
        <v/>
      </c>
      <c r="G905" s="185" t="str">
        <f>+IF(F905="","",H896)</f>
        <v/>
      </c>
      <c r="H905" s="186" t="str">
        <f t="shared" si="203"/>
        <v/>
      </c>
      <c r="J905" s="195" t="str">
        <f>+IF(H905="","",H905/H966)</f>
        <v/>
      </c>
      <c r="K905" s="172"/>
      <c r="L905" s="170"/>
      <c r="M905" s="193" t="str">
        <f t="shared" si="204"/>
        <v/>
      </c>
      <c r="N905" s="194" t="str">
        <f t="shared" si="205"/>
        <v/>
      </c>
      <c r="R905" s="75" t="e">
        <f t="shared" si="206"/>
        <v>#REF!</v>
      </c>
    </row>
    <row r="906" spans="1:18" ht="15" customHeight="1" x14ac:dyDescent="0.3">
      <c r="A906" s="86"/>
      <c r="B906" s="84"/>
      <c r="C906" s="125"/>
      <c r="D906" s="146"/>
      <c r="E906" s="149"/>
      <c r="F906" s="184" t="str">
        <f t="shared" si="202"/>
        <v/>
      </c>
      <c r="G906" s="185" t="str">
        <f>+IF(F906="","",H896)</f>
        <v/>
      </c>
      <c r="H906" s="186" t="str">
        <f t="shared" si="203"/>
        <v/>
      </c>
      <c r="J906" s="195" t="str">
        <f>+IF(H906="","",H906/H966)</f>
        <v/>
      </c>
      <c r="K906" s="172"/>
      <c r="L906" s="170"/>
      <c r="M906" s="193" t="str">
        <f t="shared" si="204"/>
        <v/>
      </c>
      <c r="N906" s="194" t="str">
        <f t="shared" si="205"/>
        <v/>
      </c>
      <c r="R906" s="75" t="e">
        <f t="shared" si="206"/>
        <v>#REF!</v>
      </c>
    </row>
    <row r="907" spans="1:18" ht="15" customHeight="1" x14ac:dyDescent="0.3">
      <c r="A907" s="86"/>
      <c r="B907" s="84"/>
      <c r="C907" s="125"/>
      <c r="D907" s="146"/>
      <c r="E907" s="149"/>
      <c r="F907" s="184" t="str">
        <f t="shared" si="202"/>
        <v/>
      </c>
      <c r="G907" s="185" t="str">
        <f>+IF(F907="","",H896)</f>
        <v/>
      </c>
      <c r="H907" s="186" t="str">
        <f t="shared" si="203"/>
        <v/>
      </c>
      <c r="J907" s="195" t="str">
        <f>+IF(H907="","",H907/H966)</f>
        <v/>
      </c>
      <c r="K907" s="172"/>
      <c r="L907" s="170"/>
      <c r="M907" s="193" t="str">
        <f t="shared" si="204"/>
        <v/>
      </c>
      <c r="N907" s="194" t="str">
        <f t="shared" si="205"/>
        <v/>
      </c>
      <c r="R907" s="75" t="e">
        <f t="shared" si="206"/>
        <v>#REF!</v>
      </c>
    </row>
    <row r="908" spans="1:18" ht="15" customHeight="1" x14ac:dyDescent="0.3">
      <c r="A908" s="86"/>
      <c r="B908" s="84"/>
      <c r="C908" s="125"/>
      <c r="D908" s="146"/>
      <c r="E908" s="149"/>
      <c r="F908" s="184" t="str">
        <f t="shared" si="202"/>
        <v/>
      </c>
      <c r="G908" s="185" t="str">
        <f>+IF(F908="","",H896)</f>
        <v/>
      </c>
      <c r="H908" s="186" t="str">
        <f t="shared" si="203"/>
        <v/>
      </c>
      <c r="J908" s="195" t="str">
        <f>+IF(H908="","",H908/H966)</f>
        <v/>
      </c>
      <c r="K908" s="172"/>
      <c r="L908" s="170"/>
      <c r="M908" s="193" t="str">
        <f t="shared" si="204"/>
        <v/>
      </c>
      <c r="N908" s="194" t="str">
        <f t="shared" si="205"/>
        <v/>
      </c>
      <c r="R908" s="75" t="e">
        <f t="shared" si="206"/>
        <v>#REF!</v>
      </c>
    </row>
    <row r="909" spans="1:18" ht="15" customHeight="1" x14ac:dyDescent="0.3">
      <c r="A909" s="86"/>
      <c r="B909" s="84"/>
      <c r="C909" s="125"/>
      <c r="D909" s="146"/>
      <c r="E909" s="149"/>
      <c r="F909" s="184" t="str">
        <f t="shared" si="202"/>
        <v/>
      </c>
      <c r="G909" s="185" t="str">
        <f>+IF(F909="","",H896)</f>
        <v/>
      </c>
      <c r="H909" s="186" t="str">
        <f t="shared" si="203"/>
        <v/>
      </c>
      <c r="J909" s="195" t="str">
        <f>+IF(H909="","",H909/H966)</f>
        <v/>
      </c>
      <c r="K909" s="172"/>
      <c r="L909" s="170"/>
      <c r="M909" s="193" t="str">
        <f t="shared" si="204"/>
        <v/>
      </c>
      <c r="N909" s="194" t="str">
        <f t="shared" si="205"/>
        <v/>
      </c>
      <c r="R909" s="75" t="e">
        <f t="shared" si="206"/>
        <v>#REF!</v>
      </c>
    </row>
    <row r="910" spans="1:18" ht="15" customHeight="1" thickBot="1" x14ac:dyDescent="0.35">
      <c r="A910" s="86"/>
      <c r="B910" s="84"/>
      <c r="C910" s="127"/>
      <c r="D910" s="147"/>
      <c r="E910" s="150"/>
      <c r="F910" s="187" t="str">
        <f t="shared" si="202"/>
        <v/>
      </c>
      <c r="G910" s="188" t="str">
        <f>+IF(F910="","",H895)</f>
        <v/>
      </c>
      <c r="H910" s="189" t="str">
        <f t="shared" si="203"/>
        <v/>
      </c>
      <c r="J910" s="195" t="str">
        <f>+IF(H910="","",H910/H966)</f>
        <v/>
      </c>
      <c r="K910" s="172"/>
      <c r="L910" s="170"/>
      <c r="M910" s="193" t="str">
        <f t="shared" si="204"/>
        <v/>
      </c>
      <c r="N910" s="194" t="str">
        <f t="shared" si="205"/>
        <v/>
      </c>
      <c r="R910" s="75" t="e">
        <f t="shared" si="206"/>
        <v>#REF!</v>
      </c>
    </row>
    <row r="911" spans="1:18" ht="15" customHeight="1" thickBot="1" x14ac:dyDescent="0.35">
      <c r="A911" s="86"/>
      <c r="B911" s="84"/>
      <c r="C911" s="160"/>
      <c r="D911" s="160"/>
      <c r="E911" s="160"/>
      <c r="F911" s="160"/>
      <c r="G911" s="161" t="s">
        <v>27</v>
      </c>
      <c r="H911" s="157">
        <f>SUM(H898:H910)</f>
        <v>0.215475</v>
      </c>
      <c r="J911" s="110">
        <f>SUM(J898:J910)</f>
        <v>0.82203147353361949</v>
      </c>
      <c r="K911" s="109"/>
      <c r="L911" s="109"/>
      <c r="M911" s="109"/>
      <c r="N911" s="110">
        <f>SUM(N898:N910)</f>
        <v>0</v>
      </c>
    </row>
    <row r="912" spans="1:18" s="73" customFormat="1" ht="15" customHeight="1" thickBot="1" x14ac:dyDescent="0.35">
      <c r="A912" s="86"/>
      <c r="B912" s="84"/>
      <c r="C912" s="73" t="s">
        <v>10</v>
      </c>
      <c r="H912" s="74"/>
      <c r="J912" s="112"/>
      <c r="K912" s="112"/>
      <c r="L912" s="112"/>
      <c r="M912" s="112"/>
      <c r="N912" s="112"/>
    </row>
    <row r="913" spans="1:18" ht="31.5" customHeight="1" thickBot="1" x14ac:dyDescent="0.35">
      <c r="A913" s="86"/>
      <c r="B913" s="84"/>
      <c r="C913" s="122" t="s">
        <v>48</v>
      </c>
      <c r="D913" s="123" t="s">
        <v>0</v>
      </c>
      <c r="E913" s="123" t="s">
        <v>65</v>
      </c>
      <c r="F913" s="123" t="s">
        <v>66</v>
      </c>
      <c r="G913" s="123" t="s">
        <v>8</v>
      </c>
      <c r="H913" s="124" t="s">
        <v>9</v>
      </c>
      <c r="J913" s="106" t="s">
        <v>59</v>
      </c>
      <c r="K913" s="107" t="s">
        <v>60</v>
      </c>
      <c r="L913" s="107" t="s">
        <v>61</v>
      </c>
      <c r="M913" s="107" t="s">
        <v>62</v>
      </c>
      <c r="N913" s="108" t="s">
        <v>63</v>
      </c>
    </row>
    <row r="914" spans="1:18" ht="15" customHeight="1" x14ac:dyDescent="0.25">
      <c r="A914" s="86"/>
      <c r="B914" s="84"/>
      <c r="C914" s="125" t="s">
        <v>345</v>
      </c>
      <c r="D914" s="146">
        <v>1</v>
      </c>
      <c r="E914" s="209">
        <v>6.22</v>
      </c>
      <c r="F914" s="184">
        <f>+IF(E914="","",D914*E914)</f>
        <v>6.22</v>
      </c>
      <c r="G914" s="185">
        <f>+IF(F914="","",H896)</f>
        <v>7.4999999999999997E-3</v>
      </c>
      <c r="H914" s="186">
        <f>+IF(G914="","",F914*G914)</f>
        <v>4.6649999999999997E-2</v>
      </c>
      <c r="I914" s="95"/>
      <c r="J914" s="195">
        <f>+IF(H914="","",H914/H966)</f>
        <v>0.17796852646638053</v>
      </c>
      <c r="K914" s="174">
        <v>851230012</v>
      </c>
      <c r="L914" s="170" t="s">
        <v>77</v>
      </c>
      <c r="M914" s="193">
        <v>0</v>
      </c>
      <c r="N914" s="194">
        <f t="shared" ref="N914:N926" si="207">+IF(H914="","",J914*M914)</f>
        <v>0</v>
      </c>
      <c r="R914" s="75" t="e">
        <f t="shared" ref="R914:R926" si="208">+R826+1</f>
        <v>#REF!</v>
      </c>
    </row>
    <row r="915" spans="1:18" ht="15" customHeight="1" x14ac:dyDescent="0.25">
      <c r="A915" s="86"/>
      <c r="B915" s="84"/>
      <c r="C915" s="125"/>
      <c r="D915" s="146"/>
      <c r="E915" s="209"/>
      <c r="F915" s="184"/>
      <c r="G915" s="185"/>
      <c r="H915" s="186"/>
      <c r="J915" s="195"/>
      <c r="K915" s="174"/>
      <c r="L915" s="170"/>
      <c r="M915" s="193"/>
      <c r="N915" s="194"/>
      <c r="R915" s="75" t="e">
        <f t="shared" si="208"/>
        <v>#REF!</v>
      </c>
    </row>
    <row r="916" spans="1:18" ht="15" customHeight="1" x14ac:dyDescent="0.3">
      <c r="A916" s="86"/>
      <c r="B916" s="84"/>
      <c r="C916" s="125"/>
      <c r="D916" s="146"/>
      <c r="E916" s="149"/>
      <c r="F916" s="184"/>
      <c r="G916" s="185"/>
      <c r="H916" s="186"/>
      <c r="J916" s="195"/>
      <c r="K916" s="174"/>
      <c r="L916" s="170"/>
      <c r="M916" s="193"/>
      <c r="N916" s="194"/>
      <c r="R916" s="75" t="e">
        <f t="shared" si="208"/>
        <v>#REF!</v>
      </c>
    </row>
    <row r="917" spans="1:18" ht="15" customHeight="1" x14ac:dyDescent="0.3">
      <c r="A917" s="86"/>
      <c r="B917" s="84"/>
      <c r="C917" s="125"/>
      <c r="D917" s="146"/>
      <c r="E917" s="149"/>
      <c r="F917" s="184"/>
      <c r="G917" s="185"/>
      <c r="H917" s="186"/>
      <c r="J917" s="195"/>
      <c r="K917" s="174"/>
      <c r="L917" s="170"/>
      <c r="M917" s="193"/>
      <c r="N917" s="194"/>
      <c r="R917" s="75" t="e">
        <f t="shared" si="208"/>
        <v>#REF!</v>
      </c>
    </row>
    <row r="918" spans="1:18" ht="15" customHeight="1" x14ac:dyDescent="0.3">
      <c r="A918" s="86"/>
      <c r="B918" s="84"/>
      <c r="C918" s="125"/>
      <c r="D918" s="146"/>
      <c r="E918" s="149"/>
      <c r="F918" s="184" t="str">
        <f t="shared" ref="F918:F926" si="209">+IF(E918="","",D918*E918)</f>
        <v/>
      </c>
      <c r="G918" s="185" t="str">
        <f>+IF(F918="","",H896)</f>
        <v/>
      </c>
      <c r="H918" s="186" t="str">
        <f t="shared" ref="H918:H926" si="210">+IF(G918="","",F918*G918)</f>
        <v/>
      </c>
      <c r="J918" s="195" t="str">
        <f>+IF(H918="","",H918/H966)</f>
        <v/>
      </c>
      <c r="K918" s="174"/>
      <c r="L918" s="170"/>
      <c r="M918" s="193" t="str">
        <f t="shared" ref="M918:M926" si="211">IF(L918="NP", 0, (IF(L918="EP", 1, (IF(L918="ND", 0.4, "")))))</f>
        <v/>
      </c>
      <c r="N918" s="194" t="str">
        <f t="shared" si="207"/>
        <v/>
      </c>
      <c r="R918" s="75" t="e">
        <f t="shared" si="208"/>
        <v>#REF!</v>
      </c>
    </row>
    <row r="919" spans="1:18" ht="15" customHeight="1" x14ac:dyDescent="0.3">
      <c r="A919" s="86"/>
      <c r="B919" s="84"/>
      <c r="C919" s="125"/>
      <c r="D919" s="146"/>
      <c r="E919" s="149"/>
      <c r="F919" s="184" t="str">
        <f t="shared" si="209"/>
        <v/>
      </c>
      <c r="G919" s="185" t="str">
        <f>+IF(F919="","",H896)</f>
        <v/>
      </c>
      <c r="H919" s="186" t="str">
        <f t="shared" si="210"/>
        <v/>
      </c>
      <c r="I919" s="96"/>
      <c r="J919" s="195" t="str">
        <f>+IF(H919="","",H919/H966)</f>
        <v/>
      </c>
      <c r="K919" s="174"/>
      <c r="L919" s="170"/>
      <c r="M919" s="193" t="str">
        <f t="shared" si="211"/>
        <v/>
      </c>
      <c r="N919" s="194" t="str">
        <f t="shared" si="207"/>
        <v/>
      </c>
      <c r="R919" s="75" t="e">
        <f t="shared" si="208"/>
        <v>#REF!</v>
      </c>
    </row>
    <row r="920" spans="1:18" ht="15" customHeight="1" x14ac:dyDescent="0.3">
      <c r="A920" s="86"/>
      <c r="B920" s="84"/>
      <c r="C920" s="125"/>
      <c r="D920" s="146"/>
      <c r="E920" s="149"/>
      <c r="F920" s="184" t="str">
        <f t="shared" si="209"/>
        <v/>
      </c>
      <c r="G920" s="185" t="str">
        <f>+IF(F920="","",H896)</f>
        <v/>
      </c>
      <c r="H920" s="186" t="str">
        <f t="shared" si="210"/>
        <v/>
      </c>
      <c r="J920" s="195" t="str">
        <f>+IF(H920="","",H920/H966)</f>
        <v/>
      </c>
      <c r="K920" s="174"/>
      <c r="L920" s="170"/>
      <c r="M920" s="193" t="str">
        <f t="shared" si="211"/>
        <v/>
      </c>
      <c r="N920" s="194" t="str">
        <f t="shared" si="207"/>
        <v/>
      </c>
      <c r="R920" s="75" t="e">
        <f t="shared" si="208"/>
        <v>#REF!</v>
      </c>
    </row>
    <row r="921" spans="1:18" ht="15" customHeight="1" x14ac:dyDescent="0.3">
      <c r="A921" s="86"/>
      <c r="B921" s="84"/>
      <c r="C921" s="125"/>
      <c r="D921" s="146"/>
      <c r="E921" s="149"/>
      <c r="F921" s="184" t="str">
        <f t="shared" si="209"/>
        <v/>
      </c>
      <c r="G921" s="185" t="str">
        <f>+IF(F921="","",H896)</f>
        <v/>
      </c>
      <c r="H921" s="186" t="str">
        <f t="shared" si="210"/>
        <v/>
      </c>
      <c r="J921" s="195" t="str">
        <f>+IF(H921="","",H921/H966)</f>
        <v/>
      </c>
      <c r="K921" s="174"/>
      <c r="L921" s="170"/>
      <c r="M921" s="193" t="str">
        <f t="shared" si="211"/>
        <v/>
      </c>
      <c r="N921" s="194" t="str">
        <f t="shared" si="207"/>
        <v/>
      </c>
      <c r="R921" s="75" t="e">
        <f t="shared" si="208"/>
        <v>#REF!</v>
      </c>
    </row>
    <row r="922" spans="1:18" ht="15" customHeight="1" x14ac:dyDescent="0.3">
      <c r="A922" s="86"/>
      <c r="B922" s="84"/>
      <c r="C922" s="125"/>
      <c r="D922" s="146"/>
      <c r="E922" s="149"/>
      <c r="F922" s="184" t="str">
        <f t="shared" si="209"/>
        <v/>
      </c>
      <c r="G922" s="185" t="str">
        <f>+IF(F922="","",H896)</f>
        <v/>
      </c>
      <c r="H922" s="186" t="str">
        <f t="shared" si="210"/>
        <v/>
      </c>
      <c r="I922" s="96"/>
      <c r="J922" s="195" t="str">
        <f>+IF(H922="","",H922/H966)</f>
        <v/>
      </c>
      <c r="K922" s="174"/>
      <c r="L922" s="170"/>
      <c r="M922" s="193" t="str">
        <f t="shared" si="211"/>
        <v/>
      </c>
      <c r="N922" s="194" t="str">
        <f t="shared" si="207"/>
        <v/>
      </c>
      <c r="R922" s="75" t="e">
        <f t="shared" si="208"/>
        <v>#REF!</v>
      </c>
    </row>
    <row r="923" spans="1:18" ht="15" customHeight="1" x14ac:dyDescent="0.3">
      <c r="A923" s="86"/>
      <c r="B923" s="84"/>
      <c r="C923" s="125"/>
      <c r="D923" s="146"/>
      <c r="E923" s="149"/>
      <c r="F923" s="184" t="str">
        <f t="shared" si="209"/>
        <v/>
      </c>
      <c r="G923" s="185" t="str">
        <f>+IF(F923="","",H896)</f>
        <v/>
      </c>
      <c r="H923" s="186" t="str">
        <f t="shared" si="210"/>
        <v/>
      </c>
      <c r="J923" s="195" t="str">
        <f>+IF(H923="","",H923/H966)</f>
        <v/>
      </c>
      <c r="K923" s="174"/>
      <c r="L923" s="170"/>
      <c r="M923" s="193" t="str">
        <f t="shared" si="211"/>
        <v/>
      </c>
      <c r="N923" s="194" t="str">
        <f t="shared" si="207"/>
        <v/>
      </c>
      <c r="R923" s="75" t="e">
        <f t="shared" si="208"/>
        <v>#REF!</v>
      </c>
    </row>
    <row r="924" spans="1:18" ht="15" customHeight="1" x14ac:dyDescent="0.3">
      <c r="A924" s="86"/>
      <c r="B924" s="84"/>
      <c r="C924" s="125"/>
      <c r="D924" s="146"/>
      <c r="E924" s="149"/>
      <c r="F924" s="184" t="str">
        <f t="shared" si="209"/>
        <v/>
      </c>
      <c r="G924" s="185" t="str">
        <f>+IF(F924="","",H896)</f>
        <v/>
      </c>
      <c r="H924" s="186" t="str">
        <f t="shared" si="210"/>
        <v/>
      </c>
      <c r="I924" s="96"/>
      <c r="J924" s="195" t="str">
        <f>+IF(H924="","",H924/H966)</f>
        <v/>
      </c>
      <c r="K924" s="174"/>
      <c r="L924" s="170"/>
      <c r="M924" s="193" t="str">
        <f t="shared" si="211"/>
        <v/>
      </c>
      <c r="N924" s="194" t="str">
        <f t="shared" si="207"/>
        <v/>
      </c>
      <c r="R924" s="75" t="e">
        <f t="shared" si="208"/>
        <v>#REF!</v>
      </c>
    </row>
    <row r="925" spans="1:18" ht="15" customHeight="1" x14ac:dyDescent="0.3">
      <c r="A925" s="86"/>
      <c r="B925" s="84"/>
      <c r="C925" s="125"/>
      <c r="D925" s="146"/>
      <c r="E925" s="149"/>
      <c r="F925" s="184" t="str">
        <f t="shared" si="209"/>
        <v/>
      </c>
      <c r="G925" s="185" t="str">
        <f>+IF(F925="","",H896)</f>
        <v/>
      </c>
      <c r="H925" s="186" t="str">
        <f t="shared" si="210"/>
        <v/>
      </c>
      <c r="I925" s="96"/>
      <c r="J925" s="195" t="str">
        <f>+IF(H925="","",H925/H966)</f>
        <v/>
      </c>
      <c r="K925" s="174"/>
      <c r="L925" s="170"/>
      <c r="M925" s="193" t="str">
        <f t="shared" si="211"/>
        <v/>
      </c>
      <c r="N925" s="194" t="str">
        <f t="shared" si="207"/>
        <v/>
      </c>
      <c r="R925" s="75" t="e">
        <f t="shared" si="208"/>
        <v>#REF!</v>
      </c>
    </row>
    <row r="926" spans="1:18" ht="15" customHeight="1" thickBot="1" x14ac:dyDescent="0.35">
      <c r="A926" s="86"/>
      <c r="B926" s="84"/>
      <c r="C926" s="127"/>
      <c r="D926" s="147"/>
      <c r="E926" s="150"/>
      <c r="F926" s="187" t="str">
        <f t="shared" si="209"/>
        <v/>
      </c>
      <c r="G926" s="188" t="str">
        <f>+IF(F926="","",H895)</f>
        <v/>
      </c>
      <c r="H926" s="189" t="str">
        <f t="shared" si="210"/>
        <v/>
      </c>
      <c r="J926" s="195" t="str">
        <f>+IF(H926="","",H926/H966)</f>
        <v/>
      </c>
      <c r="K926" s="174"/>
      <c r="L926" s="170"/>
      <c r="M926" s="193" t="str">
        <f t="shared" si="211"/>
        <v/>
      </c>
      <c r="N926" s="194" t="str">
        <f t="shared" si="207"/>
        <v/>
      </c>
      <c r="R926" s="75" t="e">
        <f t="shared" si="208"/>
        <v>#REF!</v>
      </c>
    </row>
    <row r="927" spans="1:18" ht="15" customHeight="1" thickBot="1" x14ac:dyDescent="0.35">
      <c r="A927" s="86"/>
      <c r="B927" s="84"/>
      <c r="C927" s="160"/>
      <c r="D927" s="160"/>
      <c r="E927" s="160"/>
      <c r="F927" s="160"/>
      <c r="G927" s="161" t="s">
        <v>28</v>
      </c>
      <c r="H927" s="157">
        <f>SUM(H914:H926)</f>
        <v>4.6649999999999997E-2</v>
      </c>
      <c r="J927" s="110">
        <f>SUM(J914:J926)</f>
        <v>0.17796852646638053</v>
      </c>
      <c r="K927" s="109"/>
      <c r="L927" s="109"/>
      <c r="M927" s="109"/>
      <c r="N927" s="110">
        <f>SUM(N914:N926)</f>
        <v>0</v>
      </c>
    </row>
    <row r="928" spans="1:18" s="73" customFormat="1" ht="15" customHeight="1" thickBot="1" x14ac:dyDescent="0.35">
      <c r="A928" s="86"/>
      <c r="B928" s="84"/>
      <c r="C928" s="73" t="s">
        <v>11</v>
      </c>
      <c r="H928" s="74"/>
      <c r="J928" s="112"/>
      <c r="K928" s="112"/>
      <c r="L928" s="112"/>
      <c r="M928" s="112"/>
      <c r="N928" s="112"/>
    </row>
    <row r="929" spans="1:18" ht="34.5" customHeight="1" thickBot="1" x14ac:dyDescent="0.35">
      <c r="A929" s="86"/>
      <c r="B929" s="84"/>
      <c r="C929" s="122" t="s">
        <v>48</v>
      </c>
      <c r="D929" s="129"/>
      <c r="E929" s="123" t="s">
        <v>3</v>
      </c>
      <c r="F929" s="123" t="s">
        <v>0</v>
      </c>
      <c r="G929" s="123" t="s">
        <v>16</v>
      </c>
      <c r="H929" s="124" t="s">
        <v>9</v>
      </c>
      <c r="J929" s="106" t="s">
        <v>59</v>
      </c>
      <c r="K929" s="107" t="s">
        <v>60</v>
      </c>
      <c r="L929" s="107" t="s">
        <v>61</v>
      </c>
      <c r="M929" s="107" t="s">
        <v>62</v>
      </c>
      <c r="N929" s="108" t="s">
        <v>63</v>
      </c>
    </row>
    <row r="930" spans="1:18" ht="15" customHeight="1" x14ac:dyDescent="0.3">
      <c r="A930" s="86"/>
      <c r="B930" s="84"/>
      <c r="C930" s="125"/>
      <c r="E930" s="151"/>
      <c r="F930" s="151"/>
      <c r="G930" s="151"/>
      <c r="H930" s="190"/>
      <c r="J930" s="195"/>
      <c r="K930" s="218"/>
      <c r="L930" s="212"/>
      <c r="M930" s="193"/>
      <c r="N930" s="194" t="str">
        <f t="shared" ref="N930:N955" si="212">+IF(H930="","",J930*M930)</f>
        <v/>
      </c>
      <c r="R930" s="75" t="e">
        <f t="shared" ref="R930:R955" si="213">+R842+1</f>
        <v>#REF!</v>
      </c>
    </row>
    <row r="931" spans="1:18" ht="15" customHeight="1" x14ac:dyDescent="0.3">
      <c r="A931" s="86"/>
      <c r="B931" s="84"/>
      <c r="C931" s="125"/>
      <c r="E931" s="151"/>
      <c r="F931" s="151"/>
      <c r="G931" s="151"/>
      <c r="H931" s="190"/>
      <c r="J931" s="195"/>
      <c r="K931" s="174"/>
      <c r="L931" s="170"/>
      <c r="M931" s="193"/>
      <c r="N931" s="194" t="str">
        <f t="shared" si="212"/>
        <v/>
      </c>
      <c r="R931" s="75" t="e">
        <f t="shared" si="213"/>
        <v>#REF!</v>
      </c>
    </row>
    <row r="932" spans="1:18" ht="15" customHeight="1" x14ac:dyDescent="0.3">
      <c r="A932" s="86"/>
      <c r="B932" s="84"/>
      <c r="C932" s="125"/>
      <c r="E932" s="151"/>
      <c r="F932" s="151"/>
      <c r="G932" s="151"/>
      <c r="H932" s="190"/>
      <c r="J932" s="195"/>
      <c r="K932" s="174"/>
      <c r="L932" s="170"/>
      <c r="M932" s="193"/>
      <c r="N932" s="194" t="str">
        <f t="shared" si="212"/>
        <v/>
      </c>
      <c r="R932" s="75" t="e">
        <f t="shared" si="213"/>
        <v>#REF!</v>
      </c>
    </row>
    <row r="933" spans="1:18" ht="15" customHeight="1" x14ac:dyDescent="0.3">
      <c r="A933" s="86"/>
      <c r="B933" s="84"/>
      <c r="C933" s="125"/>
      <c r="E933" s="151"/>
      <c r="F933" s="151"/>
      <c r="G933" s="151"/>
      <c r="H933" s="190"/>
      <c r="J933" s="195"/>
      <c r="K933" s="174"/>
      <c r="L933" s="170"/>
      <c r="M933" s="193"/>
      <c r="N933" s="194" t="str">
        <f t="shared" si="212"/>
        <v/>
      </c>
      <c r="R933" s="75" t="e">
        <f t="shared" si="213"/>
        <v>#REF!</v>
      </c>
    </row>
    <row r="934" spans="1:18" ht="15" customHeight="1" x14ac:dyDescent="0.3">
      <c r="A934" s="86"/>
      <c r="B934" s="84"/>
      <c r="C934" s="125"/>
      <c r="E934" s="151"/>
      <c r="F934" s="151"/>
      <c r="G934" s="151"/>
      <c r="H934" s="190"/>
      <c r="J934" s="195"/>
      <c r="K934" s="174"/>
      <c r="L934" s="170"/>
      <c r="M934" s="193"/>
      <c r="N934" s="194" t="str">
        <f t="shared" si="212"/>
        <v/>
      </c>
      <c r="R934" s="75" t="e">
        <f t="shared" si="213"/>
        <v>#REF!</v>
      </c>
    </row>
    <row r="935" spans="1:18" ht="15" customHeight="1" x14ac:dyDescent="0.3">
      <c r="A935" s="86"/>
      <c r="B935" s="84"/>
      <c r="C935" s="125"/>
      <c r="E935" s="151"/>
      <c r="F935" s="151"/>
      <c r="G935" s="151"/>
      <c r="H935" s="190" t="str">
        <f t="shared" ref="H935:H955" si="214">+IF(G935="","",F935*G935)</f>
        <v/>
      </c>
      <c r="J935" s="195" t="str">
        <f>+IF(H935="","",H935/H966)</f>
        <v/>
      </c>
      <c r="K935" s="174"/>
      <c r="L935" s="170"/>
      <c r="M935" s="193" t="str">
        <f t="shared" ref="M935:M955" si="215">IF(L935="NP", 0, (IF(L935="EP", 1, (IF(L935="ND", 0.4, "")))))</f>
        <v/>
      </c>
      <c r="N935" s="194" t="str">
        <f t="shared" si="212"/>
        <v/>
      </c>
      <c r="R935" s="75" t="e">
        <f t="shared" si="213"/>
        <v>#REF!</v>
      </c>
    </row>
    <row r="936" spans="1:18" ht="15" customHeight="1" x14ac:dyDescent="0.3">
      <c r="A936" s="86"/>
      <c r="B936" s="84"/>
      <c r="C936" s="125"/>
      <c r="E936" s="151"/>
      <c r="F936" s="151"/>
      <c r="G936" s="151"/>
      <c r="H936" s="190" t="str">
        <f t="shared" si="214"/>
        <v/>
      </c>
      <c r="J936" s="195" t="str">
        <f>+IF(H936="","",H936/H966)</f>
        <v/>
      </c>
      <c r="K936" s="174"/>
      <c r="L936" s="170"/>
      <c r="M936" s="193" t="str">
        <f t="shared" si="215"/>
        <v/>
      </c>
      <c r="N936" s="194" t="str">
        <f t="shared" si="212"/>
        <v/>
      </c>
      <c r="R936" s="75" t="e">
        <f t="shared" si="213"/>
        <v>#REF!</v>
      </c>
    </row>
    <row r="937" spans="1:18" ht="15" customHeight="1" x14ac:dyDescent="0.3">
      <c r="A937" s="86"/>
      <c r="B937" s="84"/>
      <c r="C937" s="125"/>
      <c r="E937" s="151"/>
      <c r="F937" s="151"/>
      <c r="G937" s="151"/>
      <c r="H937" s="190" t="str">
        <f t="shared" si="214"/>
        <v/>
      </c>
      <c r="J937" s="195" t="str">
        <f>+IF(H937="","",H937/H966)</f>
        <v/>
      </c>
      <c r="K937" s="174"/>
      <c r="L937" s="170"/>
      <c r="M937" s="193" t="str">
        <f t="shared" si="215"/>
        <v/>
      </c>
      <c r="N937" s="194" t="str">
        <f t="shared" si="212"/>
        <v/>
      </c>
      <c r="R937" s="75" t="e">
        <f t="shared" si="213"/>
        <v>#REF!</v>
      </c>
    </row>
    <row r="938" spans="1:18" ht="15" customHeight="1" x14ac:dyDescent="0.3">
      <c r="A938" s="86"/>
      <c r="B938" s="84"/>
      <c r="C938" s="125"/>
      <c r="E938" s="151"/>
      <c r="F938" s="151"/>
      <c r="G938" s="151"/>
      <c r="H938" s="190" t="str">
        <f t="shared" si="214"/>
        <v/>
      </c>
      <c r="J938" s="195" t="str">
        <f>+IF(H938="","",H938/H966)</f>
        <v/>
      </c>
      <c r="K938" s="174"/>
      <c r="L938" s="170"/>
      <c r="M938" s="193" t="str">
        <f t="shared" si="215"/>
        <v/>
      </c>
      <c r="N938" s="194" t="str">
        <f t="shared" si="212"/>
        <v/>
      </c>
      <c r="R938" s="75" t="e">
        <f t="shared" si="213"/>
        <v>#REF!</v>
      </c>
    </row>
    <row r="939" spans="1:18" ht="15" customHeight="1" x14ac:dyDescent="0.3">
      <c r="A939" s="86"/>
      <c r="B939" s="84"/>
      <c r="C939" s="125"/>
      <c r="E939" s="151"/>
      <c r="F939" s="151"/>
      <c r="G939" s="151"/>
      <c r="H939" s="190" t="str">
        <f t="shared" si="214"/>
        <v/>
      </c>
      <c r="J939" s="195" t="str">
        <f>+IF(H939="","",H939/H966)</f>
        <v/>
      </c>
      <c r="K939" s="174"/>
      <c r="L939" s="170"/>
      <c r="M939" s="193" t="str">
        <f t="shared" si="215"/>
        <v/>
      </c>
      <c r="N939" s="194" t="str">
        <f t="shared" si="212"/>
        <v/>
      </c>
      <c r="R939" s="75" t="e">
        <f t="shared" si="213"/>
        <v>#REF!</v>
      </c>
    </row>
    <row r="940" spans="1:18" ht="15" customHeight="1" x14ac:dyDescent="0.3">
      <c r="A940" s="86"/>
      <c r="B940" s="84"/>
      <c r="C940" s="125"/>
      <c r="E940" s="151"/>
      <c r="F940" s="151"/>
      <c r="G940" s="151"/>
      <c r="H940" s="190" t="str">
        <f t="shared" si="214"/>
        <v/>
      </c>
      <c r="J940" s="195" t="str">
        <f>+IF(H940="","",H940/H966)</f>
        <v/>
      </c>
      <c r="K940" s="174"/>
      <c r="L940" s="170"/>
      <c r="M940" s="193" t="str">
        <f t="shared" si="215"/>
        <v/>
      </c>
      <c r="N940" s="194" t="str">
        <f t="shared" si="212"/>
        <v/>
      </c>
      <c r="R940" s="75" t="e">
        <f t="shared" si="213"/>
        <v>#REF!</v>
      </c>
    </row>
    <row r="941" spans="1:18" ht="15" customHeight="1" x14ac:dyDescent="0.3">
      <c r="A941" s="86"/>
      <c r="B941" s="84"/>
      <c r="C941" s="125"/>
      <c r="E941" s="151"/>
      <c r="F941" s="151"/>
      <c r="G941" s="151"/>
      <c r="H941" s="190" t="str">
        <f t="shared" si="214"/>
        <v/>
      </c>
      <c r="J941" s="195" t="str">
        <f>+IF(H941="","",H941/H966)</f>
        <v/>
      </c>
      <c r="K941" s="174"/>
      <c r="L941" s="170"/>
      <c r="M941" s="193" t="str">
        <f t="shared" si="215"/>
        <v/>
      </c>
      <c r="N941" s="194" t="str">
        <f t="shared" si="212"/>
        <v/>
      </c>
      <c r="R941" s="75" t="e">
        <f t="shared" si="213"/>
        <v>#REF!</v>
      </c>
    </row>
    <row r="942" spans="1:18" ht="15" customHeight="1" x14ac:dyDescent="0.3">
      <c r="A942" s="86"/>
      <c r="B942" s="84"/>
      <c r="C942" s="125"/>
      <c r="E942" s="151"/>
      <c r="F942" s="151"/>
      <c r="G942" s="151"/>
      <c r="H942" s="190" t="str">
        <f t="shared" si="214"/>
        <v/>
      </c>
      <c r="J942" s="195" t="str">
        <f>+IF(H942="","",H942/H966)</f>
        <v/>
      </c>
      <c r="K942" s="174"/>
      <c r="L942" s="170"/>
      <c r="M942" s="193" t="str">
        <f t="shared" si="215"/>
        <v/>
      </c>
      <c r="N942" s="194" t="str">
        <f t="shared" si="212"/>
        <v/>
      </c>
      <c r="R942" s="75" t="e">
        <f t="shared" si="213"/>
        <v>#REF!</v>
      </c>
    </row>
    <row r="943" spans="1:18" ht="15" customHeight="1" x14ac:dyDescent="0.3">
      <c r="A943" s="86"/>
      <c r="B943" s="84"/>
      <c r="C943" s="125"/>
      <c r="E943" s="151"/>
      <c r="F943" s="151"/>
      <c r="G943" s="151"/>
      <c r="H943" s="190" t="str">
        <f t="shared" si="214"/>
        <v/>
      </c>
      <c r="J943" s="195" t="str">
        <f>+IF(H943="","",H943/H966)</f>
        <v/>
      </c>
      <c r="K943" s="174"/>
      <c r="L943" s="170"/>
      <c r="M943" s="193" t="str">
        <f t="shared" si="215"/>
        <v/>
      </c>
      <c r="N943" s="194" t="str">
        <f t="shared" si="212"/>
        <v/>
      </c>
      <c r="R943" s="75" t="e">
        <f t="shared" si="213"/>
        <v>#REF!</v>
      </c>
    </row>
    <row r="944" spans="1:18" ht="15" customHeight="1" x14ac:dyDescent="0.3">
      <c r="A944" s="86"/>
      <c r="B944" s="84"/>
      <c r="C944" s="125"/>
      <c r="E944" s="151"/>
      <c r="F944" s="151"/>
      <c r="G944" s="151"/>
      <c r="H944" s="190" t="str">
        <f t="shared" si="214"/>
        <v/>
      </c>
      <c r="J944" s="195" t="str">
        <f>+IF(H944="","",H944/H966)</f>
        <v/>
      </c>
      <c r="K944" s="174"/>
      <c r="L944" s="170"/>
      <c r="M944" s="193" t="str">
        <f t="shared" si="215"/>
        <v/>
      </c>
      <c r="N944" s="194" t="str">
        <f t="shared" si="212"/>
        <v/>
      </c>
      <c r="R944" s="75" t="e">
        <f t="shared" si="213"/>
        <v>#REF!</v>
      </c>
    </row>
    <row r="945" spans="1:18" ht="15" customHeight="1" x14ac:dyDescent="0.3">
      <c r="A945" s="86"/>
      <c r="B945" s="84"/>
      <c r="C945" s="125"/>
      <c r="E945" s="151"/>
      <c r="F945" s="151"/>
      <c r="G945" s="151"/>
      <c r="H945" s="190" t="str">
        <f t="shared" si="214"/>
        <v/>
      </c>
      <c r="J945" s="195" t="str">
        <f>+IF(H945="","",H945/H966)</f>
        <v/>
      </c>
      <c r="K945" s="174"/>
      <c r="L945" s="170"/>
      <c r="M945" s="193" t="str">
        <f t="shared" si="215"/>
        <v/>
      </c>
      <c r="N945" s="194" t="str">
        <f t="shared" si="212"/>
        <v/>
      </c>
      <c r="R945" s="75" t="e">
        <f t="shared" si="213"/>
        <v>#REF!</v>
      </c>
    </row>
    <row r="946" spans="1:18" ht="15" customHeight="1" x14ac:dyDescent="0.3">
      <c r="A946" s="86"/>
      <c r="B946" s="84"/>
      <c r="C946" s="125"/>
      <c r="E946" s="151"/>
      <c r="F946" s="151"/>
      <c r="G946" s="151"/>
      <c r="H946" s="190" t="str">
        <f t="shared" si="214"/>
        <v/>
      </c>
      <c r="J946" s="195" t="str">
        <f>+IF(H946="","",H946/H966)</f>
        <v/>
      </c>
      <c r="K946" s="174"/>
      <c r="L946" s="170"/>
      <c r="M946" s="193" t="str">
        <f t="shared" si="215"/>
        <v/>
      </c>
      <c r="N946" s="194" t="str">
        <f t="shared" si="212"/>
        <v/>
      </c>
      <c r="R946" s="75" t="e">
        <f t="shared" si="213"/>
        <v>#REF!</v>
      </c>
    </row>
    <row r="947" spans="1:18" ht="15" customHeight="1" x14ac:dyDescent="0.3">
      <c r="A947" s="86"/>
      <c r="B947" s="84"/>
      <c r="C947" s="125"/>
      <c r="E947" s="151"/>
      <c r="F947" s="151"/>
      <c r="G947" s="151"/>
      <c r="H947" s="190" t="str">
        <f t="shared" si="214"/>
        <v/>
      </c>
      <c r="J947" s="195" t="str">
        <f>+IF(H947="","",H947/H966)</f>
        <v/>
      </c>
      <c r="K947" s="174"/>
      <c r="L947" s="170"/>
      <c r="M947" s="193" t="str">
        <f t="shared" si="215"/>
        <v/>
      </c>
      <c r="N947" s="194" t="str">
        <f t="shared" si="212"/>
        <v/>
      </c>
      <c r="R947" s="75" t="e">
        <f t="shared" si="213"/>
        <v>#REF!</v>
      </c>
    </row>
    <row r="948" spans="1:18" ht="15" customHeight="1" x14ac:dyDescent="0.3">
      <c r="A948" s="86"/>
      <c r="B948" s="84"/>
      <c r="C948" s="125"/>
      <c r="E948" s="151"/>
      <c r="F948" s="151"/>
      <c r="G948" s="151"/>
      <c r="H948" s="190" t="str">
        <f t="shared" si="214"/>
        <v/>
      </c>
      <c r="J948" s="195" t="str">
        <f>+IF(H948="","",H948/H966)</f>
        <v/>
      </c>
      <c r="K948" s="174"/>
      <c r="L948" s="170"/>
      <c r="M948" s="193" t="str">
        <f t="shared" si="215"/>
        <v/>
      </c>
      <c r="N948" s="194" t="str">
        <f t="shared" si="212"/>
        <v/>
      </c>
      <c r="R948" s="75" t="e">
        <f t="shared" si="213"/>
        <v>#REF!</v>
      </c>
    </row>
    <row r="949" spans="1:18" ht="15" customHeight="1" x14ac:dyDescent="0.3">
      <c r="A949" s="86"/>
      <c r="B949" s="84"/>
      <c r="C949" s="125"/>
      <c r="E949" s="151"/>
      <c r="F949" s="151"/>
      <c r="G949" s="151"/>
      <c r="H949" s="190" t="str">
        <f t="shared" si="214"/>
        <v/>
      </c>
      <c r="J949" s="195" t="str">
        <f>+IF(H949="","",H949/H966)</f>
        <v/>
      </c>
      <c r="K949" s="174"/>
      <c r="L949" s="170"/>
      <c r="M949" s="193" t="str">
        <f t="shared" si="215"/>
        <v/>
      </c>
      <c r="N949" s="194" t="str">
        <f t="shared" si="212"/>
        <v/>
      </c>
      <c r="R949" s="75" t="e">
        <f t="shared" si="213"/>
        <v>#REF!</v>
      </c>
    </row>
    <row r="950" spans="1:18" ht="15" customHeight="1" x14ac:dyDescent="0.3">
      <c r="A950" s="86"/>
      <c r="B950" s="84"/>
      <c r="C950" s="125"/>
      <c r="E950" s="151"/>
      <c r="F950" s="151"/>
      <c r="G950" s="151"/>
      <c r="H950" s="190" t="str">
        <f t="shared" si="214"/>
        <v/>
      </c>
      <c r="J950" s="195" t="str">
        <f>+IF(H950="","",H950/H966)</f>
        <v/>
      </c>
      <c r="K950" s="174"/>
      <c r="L950" s="170"/>
      <c r="M950" s="193" t="str">
        <f t="shared" si="215"/>
        <v/>
      </c>
      <c r="N950" s="194" t="str">
        <f t="shared" si="212"/>
        <v/>
      </c>
      <c r="R950" s="75" t="e">
        <f t="shared" si="213"/>
        <v>#REF!</v>
      </c>
    </row>
    <row r="951" spans="1:18" ht="15" customHeight="1" x14ac:dyDescent="0.3">
      <c r="A951" s="86"/>
      <c r="B951" s="84"/>
      <c r="C951" s="125"/>
      <c r="E951" s="151"/>
      <c r="F951" s="151"/>
      <c r="G951" s="151"/>
      <c r="H951" s="190" t="str">
        <f t="shared" si="214"/>
        <v/>
      </c>
      <c r="J951" s="195" t="str">
        <f>+IF(H951="","",H951/H966)</f>
        <v/>
      </c>
      <c r="K951" s="174"/>
      <c r="L951" s="170"/>
      <c r="M951" s="193" t="str">
        <f t="shared" si="215"/>
        <v/>
      </c>
      <c r="N951" s="194" t="str">
        <f t="shared" si="212"/>
        <v/>
      </c>
      <c r="R951" s="75" t="e">
        <f t="shared" si="213"/>
        <v>#REF!</v>
      </c>
    </row>
    <row r="952" spans="1:18" ht="15" customHeight="1" x14ac:dyDescent="0.3">
      <c r="A952" s="86"/>
      <c r="B952" s="84"/>
      <c r="C952" s="125"/>
      <c r="E952" s="151"/>
      <c r="F952" s="151"/>
      <c r="G952" s="151"/>
      <c r="H952" s="190" t="str">
        <f t="shared" si="214"/>
        <v/>
      </c>
      <c r="J952" s="195" t="str">
        <f>+IF(H952="","",H952/H966)</f>
        <v/>
      </c>
      <c r="K952" s="174"/>
      <c r="L952" s="170"/>
      <c r="M952" s="193" t="str">
        <f t="shared" si="215"/>
        <v/>
      </c>
      <c r="N952" s="194" t="str">
        <f t="shared" si="212"/>
        <v/>
      </c>
      <c r="R952" s="75" t="e">
        <f t="shared" si="213"/>
        <v>#REF!</v>
      </c>
    </row>
    <row r="953" spans="1:18" ht="15" customHeight="1" x14ac:dyDescent="0.3">
      <c r="A953" s="86"/>
      <c r="B953" s="84"/>
      <c r="C953" s="125"/>
      <c r="E953" s="151"/>
      <c r="F953" s="151"/>
      <c r="G953" s="151"/>
      <c r="H953" s="190" t="str">
        <f t="shared" si="214"/>
        <v/>
      </c>
      <c r="J953" s="195" t="str">
        <f>+IF(H953="","",H953/H966)</f>
        <v/>
      </c>
      <c r="K953" s="174"/>
      <c r="L953" s="170"/>
      <c r="M953" s="193" t="str">
        <f t="shared" si="215"/>
        <v/>
      </c>
      <c r="N953" s="194" t="str">
        <f t="shared" si="212"/>
        <v/>
      </c>
      <c r="R953" s="75" t="e">
        <f t="shared" si="213"/>
        <v>#REF!</v>
      </c>
    </row>
    <row r="954" spans="1:18" ht="15" customHeight="1" x14ac:dyDescent="0.3">
      <c r="A954" s="86"/>
      <c r="B954" s="84"/>
      <c r="C954" s="125"/>
      <c r="E954" s="151"/>
      <c r="F954" s="151"/>
      <c r="G954" s="151"/>
      <c r="H954" s="190" t="str">
        <f t="shared" si="214"/>
        <v/>
      </c>
      <c r="J954" s="195" t="str">
        <f>+IF(H954="","",H954/H966)</f>
        <v/>
      </c>
      <c r="K954" s="174"/>
      <c r="L954" s="170"/>
      <c r="M954" s="193" t="str">
        <f t="shared" si="215"/>
        <v/>
      </c>
      <c r="N954" s="194" t="str">
        <f t="shared" si="212"/>
        <v/>
      </c>
      <c r="R954" s="75" t="e">
        <f t="shared" si="213"/>
        <v>#REF!</v>
      </c>
    </row>
    <row r="955" spans="1:18" ht="15" customHeight="1" thickBot="1" x14ac:dyDescent="0.35">
      <c r="A955" s="86"/>
      <c r="B955" s="84"/>
      <c r="C955" s="125"/>
      <c r="E955" s="152"/>
      <c r="F955" s="152"/>
      <c r="G955" s="152"/>
      <c r="H955" s="191" t="str">
        <f t="shared" si="214"/>
        <v/>
      </c>
      <c r="J955" s="195" t="str">
        <f>+IF(H955="","",H955/H966)</f>
        <v/>
      </c>
      <c r="K955" s="174"/>
      <c r="L955" s="170"/>
      <c r="M955" s="193" t="str">
        <f t="shared" si="215"/>
        <v/>
      </c>
      <c r="N955" s="194" t="str">
        <f t="shared" si="212"/>
        <v/>
      </c>
      <c r="R955" s="75" t="e">
        <f t="shared" si="213"/>
        <v>#REF!</v>
      </c>
    </row>
    <row r="956" spans="1:18" ht="15" customHeight="1" thickBot="1" x14ac:dyDescent="0.35">
      <c r="A956" s="86"/>
      <c r="B956" s="84"/>
      <c r="C956" s="160"/>
      <c r="D956" s="160"/>
      <c r="E956" s="160"/>
      <c r="F956" s="160"/>
      <c r="G956" s="161" t="s">
        <v>29</v>
      </c>
      <c r="H956" s="157">
        <f>SUM(H930:H955)</f>
        <v>0</v>
      </c>
      <c r="J956" s="110">
        <f>SUM(J930:J955)</f>
        <v>0</v>
      </c>
      <c r="K956" s="109"/>
      <c r="L956" s="109"/>
      <c r="M956" s="109"/>
      <c r="N956" s="110">
        <f>SUM(N930:N955)</f>
        <v>0</v>
      </c>
    </row>
    <row r="957" spans="1:18" s="73" customFormat="1" ht="15" customHeight="1" thickBot="1" x14ac:dyDescent="0.35">
      <c r="A957" s="86"/>
      <c r="B957" s="84"/>
      <c r="C957" s="73" t="s">
        <v>12</v>
      </c>
      <c r="H957" s="74"/>
      <c r="J957" s="111"/>
      <c r="K957" s="111"/>
      <c r="L957" s="111"/>
      <c r="M957" s="111"/>
      <c r="N957" s="111"/>
    </row>
    <row r="958" spans="1:18" ht="33" customHeight="1" thickBot="1" x14ac:dyDescent="0.35">
      <c r="A958" s="86"/>
      <c r="B958" s="84"/>
      <c r="C958" s="122" t="s">
        <v>48</v>
      </c>
      <c r="D958" s="129"/>
      <c r="E958" s="130" t="s">
        <v>3</v>
      </c>
      <c r="F958" s="130" t="s">
        <v>0</v>
      </c>
      <c r="G958" s="123" t="s">
        <v>6</v>
      </c>
      <c r="H958" s="124" t="s">
        <v>9</v>
      </c>
      <c r="J958" s="106" t="s">
        <v>59</v>
      </c>
      <c r="K958" s="107" t="s">
        <v>60</v>
      </c>
      <c r="L958" s="107" t="s">
        <v>61</v>
      </c>
      <c r="M958" s="107" t="s">
        <v>62</v>
      </c>
      <c r="N958" s="108" t="s">
        <v>63</v>
      </c>
    </row>
    <row r="959" spans="1:18" ht="15" customHeight="1" x14ac:dyDescent="0.3">
      <c r="A959" s="86"/>
      <c r="B959" s="84"/>
      <c r="C959" s="125"/>
      <c r="E959" s="149"/>
      <c r="F959" s="146"/>
      <c r="G959" s="154"/>
      <c r="H959" s="186" t="str">
        <f>+IF(G959="","",F959*G959)</f>
        <v/>
      </c>
      <c r="J959" s="195" t="str">
        <f>+IF(H959="","",H959/H966)</f>
        <v/>
      </c>
      <c r="K959" s="198"/>
      <c r="L959" s="198"/>
      <c r="M959" s="193" t="str">
        <f>IF(L959="NP", 0, (IF(L959="EP", 1, (IF(L959="ND", 0.4, "")))))</f>
        <v/>
      </c>
      <c r="N959" s="194" t="str">
        <f>+IF(H959="","",J959*M959)</f>
        <v/>
      </c>
      <c r="R959" s="75" t="e">
        <f t="shared" ref="R959:R963" si="216">+R871+1</f>
        <v>#REF!</v>
      </c>
    </row>
    <row r="960" spans="1:18" ht="15" customHeight="1" x14ac:dyDescent="0.3">
      <c r="A960" s="86"/>
      <c r="B960" s="84"/>
      <c r="C960" s="125"/>
      <c r="E960" s="149"/>
      <c r="F960" s="146"/>
      <c r="G960" s="154"/>
      <c r="H960" s="186" t="str">
        <f>+IF(G960="","",F960*G960)</f>
        <v/>
      </c>
      <c r="J960" s="195" t="str">
        <f>+IF(H960="","",H960/H964)</f>
        <v/>
      </c>
      <c r="K960" s="175"/>
      <c r="L960" s="175"/>
      <c r="M960" s="193" t="str">
        <f>IF(L960="NP", 0, (IF(L960="EP", 1, (IF(L960="ND", 0.4, "")))))</f>
        <v/>
      </c>
      <c r="N960" s="194" t="str">
        <f>+IF(H960="","",J960*M960)</f>
        <v/>
      </c>
      <c r="R960" s="75" t="e">
        <f t="shared" si="216"/>
        <v>#REF!</v>
      </c>
    </row>
    <row r="961" spans="1:18" ht="15" customHeight="1" x14ac:dyDescent="0.3">
      <c r="A961" s="86"/>
      <c r="B961" s="84"/>
      <c r="C961" s="125"/>
      <c r="E961" s="149"/>
      <c r="F961" s="146"/>
      <c r="G961" s="154"/>
      <c r="H961" s="186" t="str">
        <f>+IF(G961="","",F961*G961)</f>
        <v/>
      </c>
      <c r="J961" s="195" t="str">
        <f>+IF(H961="","",H961/H965)</f>
        <v/>
      </c>
      <c r="K961" s="175"/>
      <c r="L961" s="175"/>
      <c r="M961" s="193" t="str">
        <f>IF(L961="NP", 0, (IF(L961="EP", 1, (IF(L961="ND", 0.4, "")))))</f>
        <v/>
      </c>
      <c r="N961" s="194" t="str">
        <f>+IF(H961="","",J961*M961)</f>
        <v/>
      </c>
      <c r="R961" s="75" t="e">
        <f t="shared" si="216"/>
        <v>#REF!</v>
      </c>
    </row>
    <row r="962" spans="1:18" ht="15" customHeight="1" x14ac:dyDescent="0.3">
      <c r="A962" s="86"/>
      <c r="B962" s="84"/>
      <c r="C962" s="125"/>
      <c r="E962" s="149"/>
      <c r="F962" s="146"/>
      <c r="G962" s="154"/>
      <c r="H962" s="186" t="str">
        <f>+IF(G962="","",F962*G962)</f>
        <v/>
      </c>
      <c r="J962" s="195" t="str">
        <f>+IF(H962="","",H962/H966)</f>
        <v/>
      </c>
      <c r="K962" s="175"/>
      <c r="L962" s="175"/>
      <c r="M962" s="193" t="str">
        <f>IF(L962="NP", 0, (IF(L962="EP", 1, (IF(L962="ND", 0.4, "")))))</f>
        <v/>
      </c>
      <c r="N962" s="194" t="str">
        <f>+IF(H962="","",J962*M962)</f>
        <v/>
      </c>
      <c r="R962" s="75" t="e">
        <f t="shared" si="216"/>
        <v>#REF!</v>
      </c>
    </row>
    <row r="963" spans="1:18" ht="15" customHeight="1" thickBot="1" x14ac:dyDescent="0.35">
      <c r="A963" s="86"/>
      <c r="B963" s="84"/>
      <c r="C963" s="127"/>
      <c r="D963" s="128"/>
      <c r="E963" s="150"/>
      <c r="F963" s="147"/>
      <c r="G963" s="155"/>
      <c r="H963" s="192" t="str">
        <f>+IF(G963="","",F963*G963)</f>
        <v/>
      </c>
      <c r="J963" s="195" t="str">
        <f>+IF(H963="","",H963/H966)</f>
        <v/>
      </c>
      <c r="K963" s="176"/>
      <c r="L963" s="177"/>
      <c r="M963" s="193" t="str">
        <f>IF(L963="NP", 0, (IF(L963="EP", 1, (IF(L963="ND", 0.4, "")))))</f>
        <v/>
      </c>
      <c r="N963" s="194" t="str">
        <f>+IF(H963="","",J963*M963)</f>
        <v/>
      </c>
      <c r="R963" s="75" t="e">
        <f t="shared" si="216"/>
        <v>#REF!</v>
      </c>
    </row>
    <row r="964" spans="1:18" ht="15" customHeight="1" thickBot="1" x14ac:dyDescent="0.35">
      <c r="A964" s="86"/>
      <c r="B964" s="84"/>
      <c r="C964" s="160"/>
      <c r="D964" s="160"/>
      <c r="E964" s="160"/>
      <c r="F964" s="160"/>
      <c r="G964" s="161" t="s">
        <v>30</v>
      </c>
      <c r="H964" s="157">
        <f>SUM(H959:H963)</f>
        <v>0</v>
      </c>
      <c r="J964" s="110">
        <f>SUM(J959:J963)</f>
        <v>0</v>
      </c>
      <c r="K964" s="109"/>
      <c r="L964" s="109"/>
      <c r="M964" s="109"/>
      <c r="N964" s="110">
        <f>SUM(N959:N963)</f>
        <v>0</v>
      </c>
    </row>
    <row r="965" spans="1:18" ht="13.5" customHeight="1" thickBot="1" x14ac:dyDescent="0.35">
      <c r="A965" s="86"/>
      <c r="B965" s="84"/>
      <c r="H965" s="84"/>
      <c r="J965" s="103"/>
      <c r="K965" s="104"/>
      <c r="L965" s="104"/>
      <c r="M965" s="104"/>
      <c r="N965" s="105"/>
    </row>
    <row r="966" spans="1:18" ht="15" customHeight="1" x14ac:dyDescent="0.3">
      <c r="A966" s="86"/>
      <c r="B966" s="84"/>
      <c r="D966" s="132" t="s">
        <v>13</v>
      </c>
      <c r="E966" s="133"/>
      <c r="F966" s="133"/>
      <c r="G966" s="134"/>
      <c r="H966" s="158">
        <f>+H911+H927+H956+H964</f>
        <v>0.262125</v>
      </c>
      <c r="J966" s="113"/>
      <c r="K966" s="78"/>
      <c r="M966" s="78"/>
      <c r="N966" s="114"/>
    </row>
    <row r="967" spans="1:18" ht="15" customHeight="1" thickBot="1" x14ac:dyDescent="0.35">
      <c r="A967" s="86"/>
      <c r="B967" s="84"/>
      <c r="D967" s="135" t="s">
        <v>67</v>
      </c>
      <c r="E967" s="136"/>
      <c r="F967" s="136"/>
      <c r="G967" s="141">
        <f>+$Q$1</f>
        <v>0.15</v>
      </c>
      <c r="H967" s="159">
        <f>+H966*G967</f>
        <v>3.931875E-2</v>
      </c>
      <c r="J967" s="115"/>
      <c r="K967" s="116"/>
      <c r="L967" s="116"/>
      <c r="M967" s="116"/>
      <c r="N967" s="117"/>
    </row>
    <row r="968" spans="1:18" ht="15" customHeight="1" x14ac:dyDescent="0.3">
      <c r="A968" s="86"/>
      <c r="B968" s="84"/>
      <c r="D968" s="135" t="s">
        <v>68</v>
      </c>
      <c r="E968" s="136"/>
      <c r="F968" s="136"/>
      <c r="G968" s="141">
        <f>+$Q$2</f>
        <v>0</v>
      </c>
      <c r="H968" s="159">
        <f>+(H966+H967)*G968</f>
        <v>0</v>
      </c>
      <c r="J968" s="120">
        <f>+J911+J927+J956+J964</f>
        <v>1</v>
      </c>
      <c r="K968" s="118"/>
      <c r="L968" s="118"/>
      <c r="M968" s="118"/>
      <c r="N968" s="120">
        <f>+N911+N927+N956+N964</f>
        <v>0</v>
      </c>
    </row>
    <row r="969" spans="1:18" ht="15" customHeight="1" thickBot="1" x14ac:dyDescent="0.35">
      <c r="A969" s="86"/>
      <c r="B969" s="84"/>
      <c r="C969" s="75" t="s">
        <v>64</v>
      </c>
      <c r="D969" s="135" t="s">
        <v>14</v>
      </c>
      <c r="E969" s="136"/>
      <c r="F969" s="136"/>
      <c r="G969" s="137"/>
      <c r="H969" s="159">
        <f>SUM(H966:H968)</f>
        <v>0.30144375000000001</v>
      </c>
      <c r="J969" s="121" t="s">
        <v>69</v>
      </c>
      <c r="K969" s="119"/>
      <c r="L969" s="119"/>
      <c r="M969" s="119"/>
      <c r="N969" s="121" t="s">
        <v>70</v>
      </c>
    </row>
    <row r="970" spans="1:18" ht="15" customHeight="1" thickBot="1" x14ac:dyDescent="0.35">
      <c r="A970" s="86"/>
      <c r="B970" s="84"/>
      <c r="C970" s="75" t="s">
        <v>64</v>
      </c>
      <c r="D970" s="138" t="s">
        <v>15</v>
      </c>
      <c r="E970" s="139"/>
      <c r="F970" s="139"/>
      <c r="G970" s="140"/>
      <c r="H970" s="131">
        <f>+ROUND(H969,2)</f>
        <v>0.3</v>
      </c>
      <c r="N970" s="165">
        <f>+ROUND(N968,4)</f>
        <v>0</v>
      </c>
    </row>
    <row r="971" spans="1:18" ht="13.5" customHeight="1" x14ac:dyDescent="0.3">
      <c r="A971" s="86"/>
      <c r="B971" s="84"/>
      <c r="G971" s="76"/>
    </row>
    <row r="972" spans="1:18" ht="13.5" customHeight="1" x14ac:dyDescent="0.3">
      <c r="A972" s="86"/>
      <c r="B972" s="84"/>
      <c r="G972" s="76"/>
    </row>
    <row r="973" spans="1:18" ht="15" customHeight="1" x14ac:dyDescent="0.3">
      <c r="A973" s="83"/>
      <c r="B973" s="84"/>
      <c r="G973" s="76"/>
      <c r="H973" s="84"/>
      <c r="J973" s="85"/>
      <c r="K973" s="85"/>
      <c r="L973" s="85"/>
      <c r="M973" s="85"/>
      <c r="N973" s="85"/>
    </row>
    <row r="974" spans="1:18" ht="14.1" customHeight="1" x14ac:dyDescent="0.3">
      <c r="A974" s="86"/>
      <c r="B974" s="84"/>
      <c r="C974" s="87"/>
      <c r="D974" s="87"/>
      <c r="E974" s="87"/>
      <c r="F974" s="87"/>
      <c r="G974" s="87"/>
      <c r="H974" s="87"/>
      <c r="K974" s="78"/>
      <c r="M974" s="78"/>
    </row>
    <row r="975" spans="1:18" ht="12" customHeight="1" x14ac:dyDescent="0.3">
      <c r="A975" s="86"/>
      <c r="B975" s="84"/>
      <c r="C975" s="73"/>
      <c r="D975" s="73"/>
      <c r="E975" s="73"/>
      <c r="F975" s="73"/>
      <c r="G975" s="73"/>
      <c r="H975" s="73"/>
      <c r="K975" s="78"/>
      <c r="M975" s="78"/>
    </row>
    <row r="976" spans="1:18" ht="12" customHeight="1" x14ac:dyDescent="0.3">
      <c r="A976" s="86"/>
      <c r="B976" s="84"/>
      <c r="G976" s="88"/>
      <c r="H976" s="84"/>
      <c r="K976" s="78"/>
      <c r="M976" s="78"/>
    </row>
    <row r="977" spans="1:18" ht="14.25" customHeight="1" x14ac:dyDescent="0.3">
      <c r="A977" s="86"/>
      <c r="B977" s="84"/>
      <c r="C977" s="89"/>
      <c r="D977" s="90"/>
      <c r="E977" s="90"/>
      <c r="F977" s="90"/>
      <c r="G977" s="90"/>
      <c r="H977" s="91"/>
      <c r="K977" s="78"/>
      <c r="M977" s="78"/>
    </row>
    <row r="978" spans="1:18" ht="14.25" customHeight="1" x14ac:dyDescent="0.3">
      <c r="A978" s="86"/>
      <c r="B978" s="84"/>
      <c r="C978" s="89"/>
      <c r="H978" s="84"/>
      <c r="K978" s="78"/>
      <c r="M978" s="78"/>
    </row>
    <row r="979" spans="1:18" ht="12" customHeight="1" thickBot="1" x14ac:dyDescent="0.35">
      <c r="A979" s="86"/>
      <c r="B979" s="84"/>
      <c r="C979" s="89"/>
      <c r="H979" s="84"/>
      <c r="K979" s="78"/>
      <c r="M979" s="78"/>
    </row>
    <row r="980" spans="1:18" ht="20.100000000000001" customHeight="1" thickBot="1" x14ac:dyDescent="0.35">
      <c r="A980" s="86"/>
      <c r="B980" s="84"/>
      <c r="C980" s="142" t="s">
        <v>55</v>
      </c>
      <c r="D980" s="143"/>
      <c r="E980" s="143"/>
      <c r="F980" s="143"/>
      <c r="G980" s="143"/>
      <c r="H980" s="144"/>
    </row>
    <row r="981" spans="1:18" ht="20.100000000000001" customHeight="1" x14ac:dyDescent="0.3">
      <c r="A981" s="86"/>
      <c r="B981" s="84"/>
      <c r="C981" s="92"/>
      <c r="H981" s="93" t="s">
        <v>56</v>
      </c>
      <c r="I981" s="84"/>
      <c r="J981" s="97" t="s">
        <v>26</v>
      </c>
      <c r="K981" s="98"/>
      <c r="L981" s="98"/>
      <c r="M981" s="98"/>
      <c r="N981" s="99"/>
    </row>
    <row r="982" spans="1:18" ht="16.5" customHeight="1" thickBot="1" x14ac:dyDescent="0.35">
      <c r="A982" s="169"/>
      <c r="B982" s="84"/>
      <c r="C982" s="73" t="s">
        <v>57</v>
      </c>
      <c r="D982" s="84">
        <v>12</v>
      </c>
      <c r="G982" s="74" t="s">
        <v>4</v>
      </c>
      <c r="H982" s="75" t="str">
        <f>+VLOOKUP(D982,PRESUP!$A$6:$N$183,3,FALSE)</f>
        <v>m3</v>
      </c>
      <c r="I982" s="84"/>
      <c r="J982" s="100"/>
      <c r="K982" s="101"/>
      <c r="L982" s="101"/>
      <c r="M982" s="101"/>
      <c r="N982" s="102"/>
    </row>
    <row r="983" spans="1:18" ht="32.25" customHeight="1" x14ac:dyDescent="0.3">
      <c r="A983" s="86"/>
      <c r="B983" s="84"/>
      <c r="C983" s="22" t="str">
        <f>+VLOOKUP(D982,PRESUP!$A$6:$N$183,14,FALSE)</f>
        <v>DETALLE: SUB-BASE CLASE 1</v>
      </c>
      <c r="J983" s="103"/>
      <c r="K983" s="104"/>
      <c r="L983" s="104"/>
      <c r="M983" s="104"/>
      <c r="N983" s="105"/>
      <c r="O983" s="84" t="s">
        <v>71</v>
      </c>
      <c r="P983" s="84" t="s">
        <v>73</v>
      </c>
      <c r="Q983" s="84" t="s">
        <v>72</v>
      </c>
    </row>
    <row r="984" spans="1:18" s="73" customFormat="1" ht="15" customHeight="1" thickBot="1" x14ac:dyDescent="0.35">
      <c r="A984" s="86"/>
      <c r="B984" s="84"/>
      <c r="C984" s="73" t="s">
        <v>5</v>
      </c>
      <c r="D984" s="94"/>
      <c r="E984" s="94"/>
      <c r="F984" s="94"/>
      <c r="G984" s="196" t="s">
        <v>58</v>
      </c>
      <c r="H984" s="197">
        <v>7.4999999999999997E-3</v>
      </c>
      <c r="J984" s="162"/>
      <c r="K984" s="163"/>
      <c r="L984" s="163"/>
      <c r="M984" s="163"/>
      <c r="N984" s="164"/>
      <c r="O984" s="166">
        <f>+H1058</f>
        <v>12.41</v>
      </c>
      <c r="P984" s="168">
        <f>+H1054</f>
        <v>10.79467</v>
      </c>
      <c r="Q984" s="167">
        <f>+N1058</f>
        <v>0.26429999999999998</v>
      </c>
      <c r="R984" s="73">
        <f t="shared" ref="R984" si="217">+D982</f>
        <v>12</v>
      </c>
    </row>
    <row r="985" spans="1:18" s="94" customFormat="1" ht="30" customHeight="1" thickBot="1" x14ac:dyDescent="0.35">
      <c r="A985" s="86"/>
      <c r="B985" s="84"/>
      <c r="C985" s="122" t="s">
        <v>48</v>
      </c>
      <c r="D985" s="123" t="s">
        <v>0</v>
      </c>
      <c r="E985" s="123" t="s">
        <v>6</v>
      </c>
      <c r="F985" s="123" t="s">
        <v>7</v>
      </c>
      <c r="G985" s="123" t="s">
        <v>8</v>
      </c>
      <c r="H985" s="124" t="s">
        <v>9</v>
      </c>
      <c r="J985" s="106" t="s">
        <v>59</v>
      </c>
      <c r="K985" s="107" t="s">
        <v>60</v>
      </c>
      <c r="L985" s="107" t="s">
        <v>61</v>
      </c>
      <c r="M985" s="107" t="s">
        <v>62</v>
      </c>
      <c r="N985" s="108" t="s">
        <v>63</v>
      </c>
    </row>
    <row r="986" spans="1:18" ht="15" customHeight="1" x14ac:dyDescent="0.3">
      <c r="A986" s="86"/>
      <c r="B986" s="84"/>
      <c r="C986" s="125" t="s">
        <v>78</v>
      </c>
      <c r="D986" s="145" t="s">
        <v>20</v>
      </c>
      <c r="E986" s="148"/>
      <c r="F986" s="148" t="s">
        <v>64</v>
      </c>
      <c r="G986" s="153" t="s">
        <v>20</v>
      </c>
      <c r="H986" s="126">
        <f>+H1015*0.05</f>
        <v>1.5345000000000004E-2</v>
      </c>
      <c r="J986" s="171">
        <f>+IF(H986="","",H986/H1054)</f>
        <v>1.42153488712485E-3</v>
      </c>
      <c r="K986" s="210">
        <v>4292100117</v>
      </c>
      <c r="L986" s="210" t="s">
        <v>77</v>
      </c>
      <c r="M986" s="156">
        <v>0</v>
      </c>
      <c r="N986" s="173">
        <f t="shared" ref="N986:N998" si="218">+IF(H986="","",J986*M986)</f>
        <v>0</v>
      </c>
    </row>
    <row r="987" spans="1:18" ht="15" customHeight="1" x14ac:dyDescent="0.25">
      <c r="A987" s="86"/>
      <c r="B987" s="84"/>
      <c r="C987" s="209" t="s">
        <v>338</v>
      </c>
      <c r="D987" s="209">
        <v>1</v>
      </c>
      <c r="E987" s="209">
        <v>64.17</v>
      </c>
      <c r="F987" s="184">
        <f t="shared" ref="F987:F998" si="219">+IF(E987="","",D987*E987)</f>
        <v>64.17</v>
      </c>
      <c r="G987" s="185">
        <f>+IF(F987="","",H984)</f>
        <v>7.4999999999999997E-3</v>
      </c>
      <c r="H987" s="186">
        <f t="shared" ref="H987:H998" si="220">+IF(G987="","",F987*G987)</f>
        <v>0.48127500000000001</v>
      </c>
      <c r="J987" s="195">
        <f>+IF(H987="","",H987/H1054)</f>
        <v>4.458450327800665E-2</v>
      </c>
      <c r="K987" s="216">
        <v>548000014</v>
      </c>
      <c r="L987" s="217" t="s">
        <v>77</v>
      </c>
      <c r="M987" s="193">
        <f t="shared" ref="M987:M998" si="221">IF(L987="NP", 0, (IF(L987="EP", 1, (IF(L987="ND", 0.4, "")))))</f>
        <v>0</v>
      </c>
      <c r="N987" s="194">
        <f t="shared" si="218"/>
        <v>0</v>
      </c>
      <c r="R987" s="75" t="e">
        <f t="shared" ref="R987:R998" si="222">+R899+1</f>
        <v>#REF!</v>
      </c>
    </row>
    <row r="988" spans="1:18" ht="15" customHeight="1" x14ac:dyDescent="0.25">
      <c r="A988" s="86"/>
      <c r="B988" s="84"/>
      <c r="C988" s="209" t="s">
        <v>334</v>
      </c>
      <c r="D988" s="209">
        <v>1</v>
      </c>
      <c r="E988" s="209">
        <v>30</v>
      </c>
      <c r="F988" s="184">
        <f t="shared" si="219"/>
        <v>30</v>
      </c>
      <c r="G988" s="185">
        <f>+IF(F988="","",H984)</f>
        <v>7.4999999999999997E-3</v>
      </c>
      <c r="H988" s="186">
        <f t="shared" si="220"/>
        <v>0.22499999999999998</v>
      </c>
      <c r="J988" s="195">
        <f>+IF(H988="","",H988/H1054)</f>
        <v>2.0843620045818908E-2</v>
      </c>
      <c r="K988" s="172">
        <v>548000014</v>
      </c>
      <c r="L988" s="170" t="s">
        <v>77</v>
      </c>
      <c r="M988" s="193">
        <f t="shared" si="221"/>
        <v>0</v>
      </c>
      <c r="N988" s="194">
        <f t="shared" si="218"/>
        <v>0</v>
      </c>
      <c r="R988" s="75" t="e">
        <f t="shared" si="222"/>
        <v>#REF!</v>
      </c>
    </row>
    <row r="989" spans="1:18" ht="15" customHeight="1" x14ac:dyDescent="0.3">
      <c r="A989" s="86"/>
      <c r="B989" s="84"/>
      <c r="C989" s="125" t="s">
        <v>349</v>
      </c>
      <c r="D989" s="146">
        <v>1</v>
      </c>
      <c r="E989" s="149">
        <v>42.06</v>
      </c>
      <c r="F989" s="184">
        <f t="shared" si="219"/>
        <v>42.06</v>
      </c>
      <c r="G989" s="185">
        <f>+IF(F989="","",H984)</f>
        <v>7.4999999999999997E-3</v>
      </c>
      <c r="H989" s="186">
        <f t="shared" si="220"/>
        <v>0.31545000000000001</v>
      </c>
      <c r="J989" s="195">
        <f>+IF(H989="","",H989/H1054)</f>
        <v>2.922275530423811E-2</v>
      </c>
      <c r="K989" s="172">
        <v>548000014</v>
      </c>
      <c r="L989" s="170" t="s">
        <v>77</v>
      </c>
      <c r="M989" s="193">
        <f t="shared" si="221"/>
        <v>0</v>
      </c>
      <c r="N989" s="194">
        <f t="shared" si="218"/>
        <v>0</v>
      </c>
      <c r="R989" s="75" t="e">
        <f t="shared" si="222"/>
        <v>#REF!</v>
      </c>
    </row>
    <row r="990" spans="1:18" ht="15" customHeight="1" x14ac:dyDescent="0.3">
      <c r="A990" s="86"/>
      <c r="B990" s="84"/>
      <c r="C990" s="125"/>
      <c r="D990" s="146"/>
      <c r="E990" s="149"/>
      <c r="F990" s="184" t="str">
        <f t="shared" si="219"/>
        <v/>
      </c>
      <c r="G990" s="185" t="str">
        <f>+IF(F990="","",H984)</f>
        <v/>
      </c>
      <c r="H990" s="186" t="str">
        <f t="shared" si="220"/>
        <v/>
      </c>
      <c r="J990" s="195" t="str">
        <f>+IF(H990="","",H990/H1054)</f>
        <v/>
      </c>
      <c r="K990" s="172"/>
      <c r="L990" s="170"/>
      <c r="M990" s="193" t="str">
        <f t="shared" si="221"/>
        <v/>
      </c>
      <c r="N990" s="194" t="str">
        <f t="shared" si="218"/>
        <v/>
      </c>
      <c r="R990" s="75" t="e">
        <f t="shared" si="222"/>
        <v>#REF!</v>
      </c>
    </row>
    <row r="991" spans="1:18" ht="15" customHeight="1" x14ac:dyDescent="0.3">
      <c r="A991" s="86"/>
      <c r="B991" s="84"/>
      <c r="C991" s="125"/>
      <c r="D991" s="146"/>
      <c r="E991" s="149"/>
      <c r="F991" s="184" t="str">
        <f t="shared" si="219"/>
        <v/>
      </c>
      <c r="G991" s="185" t="str">
        <f>+IF(F991="","",H984)</f>
        <v/>
      </c>
      <c r="H991" s="186" t="str">
        <f t="shared" si="220"/>
        <v/>
      </c>
      <c r="J991" s="195" t="str">
        <f>+IF(H991="","",H991/H1054)</f>
        <v/>
      </c>
      <c r="K991" s="172"/>
      <c r="L991" s="170"/>
      <c r="M991" s="193" t="str">
        <f t="shared" si="221"/>
        <v/>
      </c>
      <c r="N991" s="194" t="str">
        <f t="shared" si="218"/>
        <v/>
      </c>
      <c r="R991" s="75" t="e">
        <f t="shared" si="222"/>
        <v>#REF!</v>
      </c>
    </row>
    <row r="992" spans="1:18" ht="15" customHeight="1" x14ac:dyDescent="0.3">
      <c r="A992" s="86"/>
      <c r="B992" s="84"/>
      <c r="C992" s="125"/>
      <c r="D992" s="146"/>
      <c r="E992" s="149"/>
      <c r="F992" s="184" t="str">
        <f t="shared" si="219"/>
        <v/>
      </c>
      <c r="G992" s="185" t="str">
        <f>+IF(F992="","",H984)</f>
        <v/>
      </c>
      <c r="H992" s="186" t="str">
        <f t="shared" si="220"/>
        <v/>
      </c>
      <c r="J992" s="195" t="str">
        <f>+IF(H992="","",H992/H1054)</f>
        <v/>
      </c>
      <c r="K992" s="172"/>
      <c r="L992" s="170"/>
      <c r="M992" s="193" t="str">
        <f t="shared" si="221"/>
        <v/>
      </c>
      <c r="N992" s="194" t="str">
        <f t="shared" si="218"/>
        <v/>
      </c>
      <c r="R992" s="75" t="e">
        <f t="shared" si="222"/>
        <v>#REF!</v>
      </c>
    </row>
    <row r="993" spans="1:18" ht="15" customHeight="1" x14ac:dyDescent="0.3">
      <c r="A993" s="86"/>
      <c r="B993" s="84"/>
      <c r="C993" s="125"/>
      <c r="D993" s="146"/>
      <c r="E993" s="149"/>
      <c r="F993" s="184" t="str">
        <f t="shared" si="219"/>
        <v/>
      </c>
      <c r="G993" s="185" t="str">
        <f>+IF(F993="","",H984)</f>
        <v/>
      </c>
      <c r="H993" s="186" t="str">
        <f t="shared" si="220"/>
        <v/>
      </c>
      <c r="J993" s="195" t="str">
        <f>+IF(H993="","",H993/H1054)</f>
        <v/>
      </c>
      <c r="K993" s="172"/>
      <c r="L993" s="170"/>
      <c r="M993" s="193" t="str">
        <f t="shared" si="221"/>
        <v/>
      </c>
      <c r="N993" s="194" t="str">
        <f t="shared" si="218"/>
        <v/>
      </c>
      <c r="R993" s="75" t="e">
        <f t="shared" si="222"/>
        <v>#REF!</v>
      </c>
    </row>
    <row r="994" spans="1:18" ht="15" customHeight="1" x14ac:dyDescent="0.3">
      <c r="A994" s="86"/>
      <c r="B994" s="84"/>
      <c r="C994" s="125"/>
      <c r="D994" s="146"/>
      <c r="E994" s="149"/>
      <c r="F994" s="184" t="str">
        <f t="shared" si="219"/>
        <v/>
      </c>
      <c r="G994" s="185" t="str">
        <f>+IF(F994="","",H984)</f>
        <v/>
      </c>
      <c r="H994" s="186" t="str">
        <f t="shared" si="220"/>
        <v/>
      </c>
      <c r="J994" s="195" t="str">
        <f>+IF(H994="","",H994/H1054)</f>
        <v/>
      </c>
      <c r="K994" s="172"/>
      <c r="L994" s="170"/>
      <c r="M994" s="193" t="str">
        <f t="shared" si="221"/>
        <v/>
      </c>
      <c r="N994" s="194" t="str">
        <f t="shared" si="218"/>
        <v/>
      </c>
      <c r="R994" s="75" t="e">
        <f t="shared" si="222"/>
        <v>#REF!</v>
      </c>
    </row>
    <row r="995" spans="1:18" ht="15" customHeight="1" x14ac:dyDescent="0.3">
      <c r="A995" s="86"/>
      <c r="B995" s="84"/>
      <c r="C995" s="125"/>
      <c r="D995" s="146"/>
      <c r="E995" s="149"/>
      <c r="F995" s="184" t="str">
        <f t="shared" si="219"/>
        <v/>
      </c>
      <c r="G995" s="185" t="str">
        <f>+IF(F995="","",H984)</f>
        <v/>
      </c>
      <c r="H995" s="186" t="str">
        <f t="shared" si="220"/>
        <v/>
      </c>
      <c r="J995" s="195" t="str">
        <f>+IF(H995="","",H995/H1054)</f>
        <v/>
      </c>
      <c r="K995" s="172"/>
      <c r="L995" s="170"/>
      <c r="M995" s="193" t="str">
        <f t="shared" si="221"/>
        <v/>
      </c>
      <c r="N995" s="194" t="str">
        <f t="shared" si="218"/>
        <v/>
      </c>
      <c r="R995" s="75" t="e">
        <f t="shared" si="222"/>
        <v>#REF!</v>
      </c>
    </row>
    <row r="996" spans="1:18" ht="15" customHeight="1" x14ac:dyDescent="0.3">
      <c r="A996" s="86"/>
      <c r="B996" s="84"/>
      <c r="C996" s="125"/>
      <c r="D996" s="146"/>
      <c r="E996" s="149"/>
      <c r="F996" s="184" t="str">
        <f t="shared" si="219"/>
        <v/>
      </c>
      <c r="G996" s="185" t="str">
        <f>+IF(F996="","",H984)</f>
        <v/>
      </c>
      <c r="H996" s="186" t="str">
        <f t="shared" si="220"/>
        <v/>
      </c>
      <c r="J996" s="195" t="str">
        <f>+IF(H996="","",H996/H1054)</f>
        <v/>
      </c>
      <c r="K996" s="172"/>
      <c r="L996" s="170"/>
      <c r="M996" s="193" t="str">
        <f t="shared" si="221"/>
        <v/>
      </c>
      <c r="N996" s="194" t="str">
        <f t="shared" si="218"/>
        <v/>
      </c>
      <c r="R996" s="75" t="e">
        <f t="shared" si="222"/>
        <v>#REF!</v>
      </c>
    </row>
    <row r="997" spans="1:18" ht="15" customHeight="1" x14ac:dyDescent="0.3">
      <c r="A997" s="86"/>
      <c r="B997" s="84"/>
      <c r="C997" s="125"/>
      <c r="D997" s="146"/>
      <c r="E997" s="149"/>
      <c r="F997" s="184" t="str">
        <f t="shared" si="219"/>
        <v/>
      </c>
      <c r="G997" s="185" t="str">
        <f>+IF(F997="","",H984)</f>
        <v/>
      </c>
      <c r="H997" s="186" t="str">
        <f t="shared" si="220"/>
        <v/>
      </c>
      <c r="J997" s="195" t="str">
        <f>+IF(H997="","",H997/H1054)</f>
        <v/>
      </c>
      <c r="K997" s="172"/>
      <c r="L997" s="170"/>
      <c r="M997" s="193" t="str">
        <f t="shared" si="221"/>
        <v/>
      </c>
      <c r="N997" s="194" t="str">
        <f t="shared" si="218"/>
        <v/>
      </c>
      <c r="R997" s="75" t="e">
        <f t="shared" si="222"/>
        <v>#REF!</v>
      </c>
    </row>
    <row r="998" spans="1:18" ht="15" customHeight="1" thickBot="1" x14ac:dyDescent="0.35">
      <c r="A998" s="86"/>
      <c r="B998" s="84"/>
      <c r="C998" s="127"/>
      <c r="D998" s="147"/>
      <c r="E998" s="150"/>
      <c r="F998" s="187" t="str">
        <f t="shared" si="219"/>
        <v/>
      </c>
      <c r="G998" s="188" t="str">
        <f>+IF(F998="","",H983)</f>
        <v/>
      </c>
      <c r="H998" s="189" t="str">
        <f t="shared" si="220"/>
        <v/>
      </c>
      <c r="J998" s="195" t="str">
        <f>+IF(H998="","",H998/H1054)</f>
        <v/>
      </c>
      <c r="K998" s="172"/>
      <c r="L998" s="170"/>
      <c r="M998" s="193" t="str">
        <f t="shared" si="221"/>
        <v/>
      </c>
      <c r="N998" s="194" t="str">
        <f t="shared" si="218"/>
        <v/>
      </c>
      <c r="R998" s="75" t="e">
        <f t="shared" si="222"/>
        <v>#REF!</v>
      </c>
    </row>
    <row r="999" spans="1:18" ht="15" customHeight="1" thickBot="1" x14ac:dyDescent="0.35">
      <c r="A999" s="86"/>
      <c r="B999" s="84"/>
      <c r="C999" s="160"/>
      <c r="D999" s="160"/>
      <c r="E999" s="160"/>
      <c r="F999" s="160"/>
      <c r="G999" s="161" t="s">
        <v>27</v>
      </c>
      <c r="H999" s="157">
        <f>SUM(H986:H998)</f>
        <v>1.0370699999999999</v>
      </c>
      <c r="J999" s="110">
        <f>SUM(J986:J998)</f>
        <v>9.6072413515188512E-2</v>
      </c>
      <c r="K999" s="109"/>
      <c r="L999" s="109"/>
      <c r="M999" s="109"/>
      <c r="N999" s="110">
        <f>SUM(N986:N998)</f>
        <v>0</v>
      </c>
    </row>
    <row r="1000" spans="1:18" s="73" customFormat="1" ht="15" customHeight="1" thickBot="1" x14ac:dyDescent="0.35">
      <c r="A1000" s="86"/>
      <c r="B1000" s="84"/>
      <c r="C1000" s="73" t="s">
        <v>10</v>
      </c>
      <c r="H1000" s="74"/>
      <c r="J1000" s="112"/>
      <c r="K1000" s="112"/>
      <c r="L1000" s="112"/>
      <c r="M1000" s="112"/>
      <c r="N1000" s="112"/>
    </row>
    <row r="1001" spans="1:18" ht="31.5" customHeight="1" thickBot="1" x14ac:dyDescent="0.35">
      <c r="A1001" s="86"/>
      <c r="B1001" s="84"/>
      <c r="C1001" s="122" t="s">
        <v>48</v>
      </c>
      <c r="D1001" s="123" t="s">
        <v>0</v>
      </c>
      <c r="E1001" s="123" t="s">
        <v>65</v>
      </c>
      <c r="F1001" s="123" t="s">
        <v>66</v>
      </c>
      <c r="G1001" s="123" t="s">
        <v>8</v>
      </c>
      <c r="H1001" s="124" t="s">
        <v>9</v>
      </c>
      <c r="J1001" s="106" t="s">
        <v>59</v>
      </c>
      <c r="K1001" s="107" t="s">
        <v>60</v>
      </c>
      <c r="L1001" s="107" t="s">
        <v>61</v>
      </c>
      <c r="M1001" s="107" t="s">
        <v>62</v>
      </c>
      <c r="N1001" s="108" t="s">
        <v>63</v>
      </c>
    </row>
    <row r="1002" spans="1:18" ht="15" customHeight="1" x14ac:dyDescent="0.25">
      <c r="A1002" s="86"/>
      <c r="B1002" s="84"/>
      <c r="C1002" s="209" t="s">
        <v>325</v>
      </c>
      <c r="D1002" s="209">
        <v>1</v>
      </c>
      <c r="E1002" s="209">
        <v>4.28</v>
      </c>
      <c r="F1002" s="184">
        <f>+IF(E1002="","",D1002*E1002)</f>
        <v>4.28</v>
      </c>
      <c r="G1002" s="185">
        <f>+IF(F1002="","",H984)</f>
        <v>7.4999999999999997E-3</v>
      </c>
      <c r="H1002" s="186">
        <f>+IF(G1002="","",F1002*G1002)</f>
        <v>3.2100000000000004E-2</v>
      </c>
      <c r="I1002" s="95"/>
      <c r="J1002" s="195">
        <f>+IF(H1002="","",H1002/H1054)</f>
        <v>2.973689793203498E-3</v>
      </c>
      <c r="K1002" s="210">
        <v>851230012</v>
      </c>
      <c r="L1002" s="210" t="s">
        <v>77</v>
      </c>
      <c r="M1002" s="193">
        <v>0</v>
      </c>
      <c r="N1002" s="194">
        <f t="shared" ref="N1002:N1014" si="223">+IF(H1002="","",J1002*M1002)</f>
        <v>0</v>
      </c>
      <c r="R1002" s="75" t="e">
        <f t="shared" ref="R1002:R1014" si="224">+R914+1</f>
        <v>#REF!</v>
      </c>
    </row>
    <row r="1003" spans="1:18" ht="15" customHeight="1" x14ac:dyDescent="0.25">
      <c r="A1003" s="86"/>
      <c r="B1003" s="84"/>
      <c r="C1003" s="125" t="s">
        <v>326</v>
      </c>
      <c r="D1003" s="209">
        <v>5</v>
      </c>
      <c r="E1003" s="209">
        <v>4.2300000000000004</v>
      </c>
      <c r="F1003" s="184">
        <f>+IF(E1003="","",D1003*E1003)</f>
        <v>21.150000000000002</v>
      </c>
      <c r="G1003" s="185">
        <f>+IF(F1003="","",H984)</f>
        <v>7.4999999999999997E-3</v>
      </c>
      <c r="H1003" s="186">
        <f>+IF(G1003="","",F1003*G1003)</f>
        <v>0.15862500000000002</v>
      </c>
      <c r="J1003" s="195">
        <f>+IF(H1003="","",H1003/H1054)</f>
        <v>1.4694752132302332E-2</v>
      </c>
      <c r="K1003" s="210">
        <v>851230012</v>
      </c>
      <c r="L1003" s="210" t="s">
        <v>77</v>
      </c>
      <c r="M1003" s="193">
        <v>0</v>
      </c>
      <c r="N1003" s="194">
        <f t="shared" si="223"/>
        <v>0</v>
      </c>
      <c r="R1003" s="75" t="e">
        <f t="shared" si="224"/>
        <v>#REF!</v>
      </c>
    </row>
    <row r="1004" spans="1:18" ht="15" customHeight="1" x14ac:dyDescent="0.25">
      <c r="A1004" s="86"/>
      <c r="B1004" s="84"/>
      <c r="C1004" s="226" t="s">
        <v>351</v>
      </c>
      <c r="D1004" s="209">
        <v>1</v>
      </c>
      <c r="E1004" s="209">
        <v>4.75</v>
      </c>
      <c r="F1004" s="184">
        <f>+IF(E1004="","",D1004*E1004)</f>
        <v>4.75</v>
      </c>
      <c r="G1004" s="185">
        <f>+IF(F1004="","",H984)</f>
        <v>7.4999999999999997E-3</v>
      </c>
      <c r="H1004" s="186">
        <f>+IF(G1004="","",F1004*G1004)</f>
        <v>3.5624999999999997E-2</v>
      </c>
      <c r="J1004" s="195">
        <f>+IF(H1004="","",H1004/H1054)</f>
        <v>3.3002398405879937E-3</v>
      </c>
      <c r="K1004" s="210">
        <v>851230012</v>
      </c>
      <c r="L1004" s="210" t="s">
        <v>77</v>
      </c>
      <c r="M1004" s="193">
        <v>0</v>
      </c>
      <c r="N1004" s="194">
        <f t="shared" si="223"/>
        <v>0</v>
      </c>
      <c r="R1004" s="75" t="e">
        <f t="shared" si="224"/>
        <v>#REF!</v>
      </c>
    </row>
    <row r="1005" spans="1:18" ht="15" customHeight="1" x14ac:dyDescent="0.25">
      <c r="A1005" s="86"/>
      <c r="B1005" s="84"/>
      <c r="C1005" s="209" t="s">
        <v>341</v>
      </c>
      <c r="D1005" s="209">
        <v>1</v>
      </c>
      <c r="E1005" s="209">
        <v>4.5199999999999996</v>
      </c>
      <c r="F1005" s="184">
        <f>+IF(E1005="","",D1005*E1005)</f>
        <v>4.5199999999999996</v>
      </c>
      <c r="G1005" s="185">
        <f>+IF(F1005="","",H984)</f>
        <v>7.4999999999999997E-3</v>
      </c>
      <c r="H1005" s="186">
        <f>+IF(G1005="","",F1005*G1005)</f>
        <v>3.3899999999999993E-2</v>
      </c>
      <c r="J1005" s="195">
        <f>+IF(H1005="","",H1005/H1054)</f>
        <v>3.1404387535700481E-3</v>
      </c>
      <c r="K1005" s="210">
        <v>851230012</v>
      </c>
      <c r="L1005" s="210" t="s">
        <v>77</v>
      </c>
      <c r="M1005" s="193">
        <v>0</v>
      </c>
      <c r="N1005" s="194">
        <f t="shared" si="223"/>
        <v>0</v>
      </c>
      <c r="R1005" s="75" t="e">
        <f t="shared" si="224"/>
        <v>#REF!</v>
      </c>
    </row>
    <row r="1006" spans="1:18" ht="15" customHeight="1" x14ac:dyDescent="0.25">
      <c r="A1006" s="86"/>
      <c r="B1006" s="84"/>
      <c r="C1006" s="209" t="s">
        <v>336</v>
      </c>
      <c r="D1006" s="209">
        <v>1</v>
      </c>
      <c r="E1006" s="209">
        <v>6.22</v>
      </c>
      <c r="F1006" s="184">
        <f>+IF(E1006="","",D1006*E1006)</f>
        <v>6.22</v>
      </c>
      <c r="G1006" s="185">
        <f>+IF(F1006="","",H984)</f>
        <v>7.4999999999999997E-3</v>
      </c>
      <c r="H1006" s="186">
        <f>+IF(G1006="","",F1006*G1006)</f>
        <v>4.6649999999999997E-2</v>
      </c>
      <c r="J1006" s="195">
        <f>+IF(H1006="","",H1006/H1054)</f>
        <v>4.3215772228331201E-3</v>
      </c>
      <c r="K1006" s="210">
        <v>851230012</v>
      </c>
      <c r="L1006" s="210" t="s">
        <v>77</v>
      </c>
      <c r="M1006" s="193">
        <v>0</v>
      </c>
      <c r="N1006" s="194">
        <f t="shared" si="223"/>
        <v>0</v>
      </c>
      <c r="R1006" s="75" t="e">
        <f t="shared" si="224"/>
        <v>#REF!</v>
      </c>
    </row>
    <row r="1007" spans="1:18" ht="15" customHeight="1" x14ac:dyDescent="0.25">
      <c r="A1007" s="86"/>
      <c r="B1007" s="84"/>
      <c r="C1007" s="209"/>
      <c r="D1007" s="209"/>
      <c r="E1007" s="209"/>
      <c r="F1007" s="184"/>
      <c r="G1007" s="185"/>
      <c r="H1007" s="186"/>
      <c r="I1007" s="96"/>
      <c r="J1007" s="195"/>
      <c r="K1007" s="210"/>
      <c r="L1007" s="210"/>
      <c r="M1007" s="193"/>
      <c r="N1007" s="194" t="str">
        <f t="shared" si="223"/>
        <v/>
      </c>
      <c r="R1007" s="75" t="e">
        <f t="shared" si="224"/>
        <v>#REF!</v>
      </c>
    </row>
    <row r="1008" spans="1:18" ht="15" customHeight="1" x14ac:dyDescent="0.3">
      <c r="A1008" s="86"/>
      <c r="B1008" s="84"/>
      <c r="C1008" s="125"/>
      <c r="D1008" s="146"/>
      <c r="E1008" s="149"/>
      <c r="F1008" s="184" t="str">
        <f t="shared" ref="F1008:F1014" si="225">+IF(E1008="","",D1008*E1008)</f>
        <v/>
      </c>
      <c r="G1008" s="185" t="str">
        <f>+IF(F1008="","",H984)</f>
        <v/>
      </c>
      <c r="H1008" s="186" t="str">
        <f t="shared" ref="H1008:H1014" si="226">+IF(G1008="","",F1008*G1008)</f>
        <v/>
      </c>
      <c r="J1008" s="195" t="str">
        <f>+IF(H1008="","",H1008/H1054)</f>
        <v/>
      </c>
      <c r="K1008" s="174"/>
      <c r="L1008" s="170"/>
      <c r="M1008" s="193" t="str">
        <f t="shared" ref="M1008:M1014" si="227">IF(L1008="NP", 0, (IF(L1008="EP", 1, (IF(L1008="ND", 0.4, "")))))</f>
        <v/>
      </c>
      <c r="N1008" s="194" t="str">
        <f t="shared" si="223"/>
        <v/>
      </c>
      <c r="R1008" s="75" t="e">
        <f t="shared" si="224"/>
        <v>#REF!</v>
      </c>
    </row>
    <row r="1009" spans="1:18" ht="15" customHeight="1" x14ac:dyDescent="0.3">
      <c r="A1009" s="86"/>
      <c r="B1009" s="84"/>
      <c r="C1009" s="125"/>
      <c r="D1009" s="146"/>
      <c r="E1009" s="149"/>
      <c r="F1009" s="184" t="str">
        <f t="shared" si="225"/>
        <v/>
      </c>
      <c r="G1009" s="185" t="str">
        <f>+IF(F1009="","",H984)</f>
        <v/>
      </c>
      <c r="H1009" s="186" t="str">
        <f t="shared" si="226"/>
        <v/>
      </c>
      <c r="J1009" s="195" t="str">
        <f>+IF(H1009="","",H1009/H1054)</f>
        <v/>
      </c>
      <c r="K1009" s="174"/>
      <c r="L1009" s="170"/>
      <c r="M1009" s="193" t="str">
        <f t="shared" si="227"/>
        <v/>
      </c>
      <c r="N1009" s="194" t="str">
        <f t="shared" si="223"/>
        <v/>
      </c>
      <c r="R1009" s="75" t="e">
        <f t="shared" si="224"/>
        <v>#REF!</v>
      </c>
    </row>
    <row r="1010" spans="1:18" ht="15" customHeight="1" x14ac:dyDescent="0.3">
      <c r="A1010" s="86"/>
      <c r="B1010" s="84"/>
      <c r="C1010" s="125"/>
      <c r="D1010" s="146"/>
      <c r="E1010" s="149"/>
      <c r="F1010" s="184" t="str">
        <f t="shared" si="225"/>
        <v/>
      </c>
      <c r="G1010" s="185" t="str">
        <f>+IF(F1010="","",H984)</f>
        <v/>
      </c>
      <c r="H1010" s="186" t="str">
        <f t="shared" si="226"/>
        <v/>
      </c>
      <c r="I1010" s="96"/>
      <c r="J1010" s="195" t="str">
        <f>+IF(H1010="","",H1010/H1054)</f>
        <v/>
      </c>
      <c r="K1010" s="174"/>
      <c r="L1010" s="170"/>
      <c r="M1010" s="193" t="str">
        <f t="shared" si="227"/>
        <v/>
      </c>
      <c r="N1010" s="194" t="str">
        <f t="shared" si="223"/>
        <v/>
      </c>
      <c r="R1010" s="75" t="e">
        <f t="shared" si="224"/>
        <v>#REF!</v>
      </c>
    </row>
    <row r="1011" spans="1:18" ht="15" customHeight="1" x14ac:dyDescent="0.3">
      <c r="A1011" s="86"/>
      <c r="B1011" s="84"/>
      <c r="C1011" s="125"/>
      <c r="D1011" s="146"/>
      <c r="E1011" s="149"/>
      <c r="F1011" s="184" t="str">
        <f t="shared" si="225"/>
        <v/>
      </c>
      <c r="G1011" s="185" t="str">
        <f>+IF(F1011="","",H984)</f>
        <v/>
      </c>
      <c r="H1011" s="186" t="str">
        <f t="shared" si="226"/>
        <v/>
      </c>
      <c r="J1011" s="195" t="str">
        <f>+IF(H1011="","",H1011/H1054)</f>
        <v/>
      </c>
      <c r="K1011" s="174"/>
      <c r="L1011" s="170"/>
      <c r="M1011" s="193" t="str">
        <f t="shared" si="227"/>
        <v/>
      </c>
      <c r="N1011" s="194" t="str">
        <f t="shared" si="223"/>
        <v/>
      </c>
      <c r="R1011" s="75" t="e">
        <f t="shared" si="224"/>
        <v>#REF!</v>
      </c>
    </row>
    <row r="1012" spans="1:18" ht="15" customHeight="1" x14ac:dyDescent="0.3">
      <c r="A1012" s="86"/>
      <c r="B1012" s="84"/>
      <c r="C1012" s="125"/>
      <c r="D1012" s="146"/>
      <c r="E1012" s="149"/>
      <c r="F1012" s="184" t="str">
        <f t="shared" si="225"/>
        <v/>
      </c>
      <c r="G1012" s="185" t="str">
        <f>+IF(F1012="","",H984)</f>
        <v/>
      </c>
      <c r="H1012" s="186" t="str">
        <f t="shared" si="226"/>
        <v/>
      </c>
      <c r="I1012" s="96"/>
      <c r="J1012" s="195" t="str">
        <f>+IF(H1012="","",H1012/H1054)</f>
        <v/>
      </c>
      <c r="K1012" s="174"/>
      <c r="L1012" s="170"/>
      <c r="M1012" s="193" t="str">
        <f t="shared" si="227"/>
        <v/>
      </c>
      <c r="N1012" s="194" t="str">
        <f t="shared" si="223"/>
        <v/>
      </c>
      <c r="R1012" s="75" t="e">
        <f t="shared" si="224"/>
        <v>#REF!</v>
      </c>
    </row>
    <row r="1013" spans="1:18" ht="15" customHeight="1" x14ac:dyDescent="0.3">
      <c r="A1013" s="86"/>
      <c r="B1013" s="84"/>
      <c r="C1013" s="125"/>
      <c r="D1013" s="146"/>
      <c r="E1013" s="149"/>
      <c r="F1013" s="184" t="str">
        <f t="shared" si="225"/>
        <v/>
      </c>
      <c r="G1013" s="185" t="str">
        <f>+IF(F1013="","",H984)</f>
        <v/>
      </c>
      <c r="H1013" s="186" t="str">
        <f t="shared" si="226"/>
        <v/>
      </c>
      <c r="I1013" s="96"/>
      <c r="J1013" s="195" t="str">
        <f>+IF(H1013="","",H1013/H1054)</f>
        <v/>
      </c>
      <c r="K1013" s="174"/>
      <c r="L1013" s="170"/>
      <c r="M1013" s="193" t="str">
        <f t="shared" si="227"/>
        <v/>
      </c>
      <c r="N1013" s="194" t="str">
        <f t="shared" si="223"/>
        <v/>
      </c>
      <c r="R1013" s="75" t="e">
        <f t="shared" si="224"/>
        <v>#REF!</v>
      </c>
    </row>
    <row r="1014" spans="1:18" ht="15" customHeight="1" thickBot="1" x14ac:dyDescent="0.35">
      <c r="A1014" s="86"/>
      <c r="B1014" s="84"/>
      <c r="C1014" s="127"/>
      <c r="D1014" s="147"/>
      <c r="E1014" s="150"/>
      <c r="F1014" s="187" t="str">
        <f t="shared" si="225"/>
        <v/>
      </c>
      <c r="G1014" s="188" t="str">
        <f>+IF(F1014="","",H983)</f>
        <v/>
      </c>
      <c r="H1014" s="189" t="str">
        <f t="shared" si="226"/>
        <v/>
      </c>
      <c r="J1014" s="195" t="str">
        <f>+IF(H1014="","",H1014/H1054)</f>
        <v/>
      </c>
      <c r="K1014" s="174"/>
      <c r="L1014" s="170"/>
      <c r="M1014" s="193" t="str">
        <f t="shared" si="227"/>
        <v/>
      </c>
      <c r="N1014" s="194" t="str">
        <f t="shared" si="223"/>
        <v/>
      </c>
      <c r="R1014" s="75" t="e">
        <f t="shared" si="224"/>
        <v>#REF!</v>
      </c>
    </row>
    <row r="1015" spans="1:18" ht="15" customHeight="1" thickBot="1" x14ac:dyDescent="0.35">
      <c r="A1015" s="86"/>
      <c r="B1015" s="84"/>
      <c r="C1015" s="160"/>
      <c r="D1015" s="160"/>
      <c r="E1015" s="160"/>
      <c r="F1015" s="160"/>
      <c r="G1015" s="161" t="s">
        <v>28</v>
      </c>
      <c r="H1015" s="157">
        <f>SUM(H1002:H1014)</f>
        <v>0.30690000000000006</v>
      </c>
      <c r="J1015" s="110">
        <f>SUM(J1002:J1014)</f>
        <v>2.8430697742496996E-2</v>
      </c>
      <c r="K1015" s="109"/>
      <c r="L1015" s="109"/>
      <c r="M1015" s="109"/>
      <c r="N1015" s="110">
        <f>SUM(N1002:N1014)</f>
        <v>0</v>
      </c>
    </row>
    <row r="1016" spans="1:18" s="73" customFormat="1" ht="15" customHeight="1" thickBot="1" x14ac:dyDescent="0.35">
      <c r="A1016" s="86"/>
      <c r="B1016" s="84"/>
      <c r="C1016" s="73" t="s">
        <v>11</v>
      </c>
      <c r="H1016" s="74"/>
      <c r="J1016" s="112"/>
      <c r="K1016" s="112"/>
      <c r="L1016" s="112"/>
      <c r="M1016" s="112"/>
      <c r="N1016" s="112"/>
    </row>
    <row r="1017" spans="1:18" ht="34.5" customHeight="1" thickBot="1" x14ac:dyDescent="0.35">
      <c r="A1017" s="86"/>
      <c r="B1017" s="84"/>
      <c r="C1017" s="122" t="s">
        <v>48</v>
      </c>
      <c r="D1017" s="129"/>
      <c r="E1017" s="123" t="s">
        <v>3</v>
      </c>
      <c r="F1017" s="123" t="s">
        <v>0</v>
      </c>
      <c r="G1017" s="123" t="s">
        <v>16</v>
      </c>
      <c r="H1017" s="124" t="s">
        <v>9</v>
      </c>
      <c r="J1017" s="106" t="s">
        <v>59</v>
      </c>
      <c r="K1017" s="107" t="s">
        <v>60</v>
      </c>
      <c r="L1017" s="107" t="s">
        <v>61</v>
      </c>
      <c r="M1017" s="107" t="s">
        <v>62</v>
      </c>
      <c r="N1017" s="108" t="s">
        <v>63</v>
      </c>
    </row>
    <row r="1018" spans="1:18" ht="15" customHeight="1" x14ac:dyDescent="0.3">
      <c r="A1018" s="86"/>
      <c r="B1018" s="84"/>
      <c r="C1018" s="213" t="s">
        <v>352</v>
      </c>
      <c r="E1018" s="214" t="s">
        <v>87</v>
      </c>
      <c r="F1018" s="215">
        <v>0.74</v>
      </c>
      <c r="G1018" s="215">
        <v>4.24</v>
      </c>
      <c r="H1018" s="190">
        <f>+IF(G1018="","",F1018*G1018)</f>
        <v>3.1375999999999999</v>
      </c>
      <c r="J1018" s="195">
        <f>+IF(H1018="","",H1018/H1054)</f>
        <v>0.29066196558116181</v>
      </c>
      <c r="K1018" s="211">
        <v>153200015</v>
      </c>
      <c r="L1018" s="212" t="s">
        <v>76</v>
      </c>
      <c r="M1018" s="193">
        <v>0.3019</v>
      </c>
      <c r="N1018" s="194">
        <f t="shared" ref="N1018:N1043" si="228">+IF(H1018="","",J1018*M1018)</f>
        <v>8.7750847408952753E-2</v>
      </c>
      <c r="R1018" s="75" t="e">
        <f t="shared" ref="R1018:R1043" si="229">+R930+1</f>
        <v>#REF!</v>
      </c>
    </row>
    <row r="1019" spans="1:18" ht="15" customHeight="1" x14ac:dyDescent="0.3">
      <c r="A1019" s="86"/>
      <c r="B1019" s="84"/>
      <c r="C1019" s="213" t="s">
        <v>353</v>
      </c>
      <c r="E1019" s="214" t="s">
        <v>87</v>
      </c>
      <c r="F1019" s="215">
        <v>0.44</v>
      </c>
      <c r="G1019" s="215">
        <v>12.24</v>
      </c>
      <c r="H1019" s="190">
        <f>+IF(G1019="","",F1019*G1019)</f>
        <v>5.3856000000000002</v>
      </c>
      <c r="J1019" s="195">
        <f>+IF(H1019="","",H1019/H1054)</f>
        <v>0.49891288941672141</v>
      </c>
      <c r="K1019" s="211">
        <v>153200015</v>
      </c>
      <c r="L1019" s="212" t="s">
        <v>76</v>
      </c>
      <c r="M1019" s="193">
        <v>0.3019</v>
      </c>
      <c r="N1019" s="194">
        <f t="shared" si="228"/>
        <v>0.15062180131490818</v>
      </c>
      <c r="R1019" s="75" t="e">
        <f t="shared" si="229"/>
        <v>#REF!</v>
      </c>
    </row>
    <row r="1020" spans="1:18" ht="15" customHeight="1" x14ac:dyDescent="0.3">
      <c r="A1020" s="86"/>
      <c r="B1020" s="84"/>
      <c r="C1020" s="213" t="s">
        <v>354</v>
      </c>
      <c r="E1020" s="214" t="s">
        <v>87</v>
      </c>
      <c r="F1020" s="215">
        <v>7.0000000000000007E-2</v>
      </c>
      <c r="G1020" s="215">
        <v>13.25</v>
      </c>
      <c r="H1020" s="190">
        <f>+IF(G1020="","",F1020*G1020)</f>
        <v>0.9275000000000001</v>
      </c>
      <c r="J1020" s="195">
        <f>+IF(H1020="","",H1020/H1054)</f>
        <v>8.5922033744431289E-2</v>
      </c>
      <c r="K1020" s="211">
        <v>153200015</v>
      </c>
      <c r="L1020" s="212" t="s">
        <v>76</v>
      </c>
      <c r="M1020" s="193">
        <v>0.3019</v>
      </c>
      <c r="N1020" s="194">
        <f t="shared" si="228"/>
        <v>2.5939861987443805E-2</v>
      </c>
      <c r="R1020" s="75" t="e">
        <f t="shared" si="229"/>
        <v>#REF!</v>
      </c>
    </row>
    <row r="1021" spans="1:18" ht="15" customHeight="1" x14ac:dyDescent="0.3">
      <c r="A1021" s="86"/>
      <c r="B1021" s="84"/>
      <c r="C1021" s="213"/>
      <c r="E1021" s="214"/>
      <c r="F1021" s="215"/>
      <c r="G1021" s="215"/>
      <c r="H1021" s="190"/>
      <c r="J1021" s="195"/>
      <c r="K1021" s="211"/>
      <c r="L1021" s="212"/>
      <c r="M1021" s="193"/>
      <c r="N1021" s="194" t="str">
        <f t="shared" si="228"/>
        <v/>
      </c>
      <c r="R1021" s="75" t="e">
        <f t="shared" si="229"/>
        <v>#REF!</v>
      </c>
    </row>
    <row r="1022" spans="1:18" ht="15" customHeight="1" x14ac:dyDescent="0.3">
      <c r="A1022" s="86"/>
      <c r="B1022" s="84"/>
      <c r="C1022" s="213"/>
      <c r="E1022" s="214"/>
      <c r="F1022" s="215"/>
      <c r="G1022" s="215"/>
      <c r="H1022" s="190"/>
      <c r="J1022" s="195"/>
      <c r="K1022" s="211"/>
      <c r="L1022" s="212"/>
      <c r="M1022" s="193"/>
      <c r="N1022" s="194" t="str">
        <f t="shared" si="228"/>
        <v/>
      </c>
      <c r="R1022" s="75" t="e">
        <f t="shared" si="229"/>
        <v>#REF!</v>
      </c>
    </row>
    <row r="1023" spans="1:18" ht="15" customHeight="1" x14ac:dyDescent="0.3">
      <c r="A1023" s="86"/>
      <c r="B1023" s="84"/>
      <c r="C1023" s="213"/>
      <c r="E1023" s="214"/>
      <c r="F1023" s="215"/>
      <c r="G1023" s="215"/>
      <c r="H1023" s="190"/>
      <c r="J1023" s="195"/>
      <c r="K1023" s="212"/>
      <c r="L1023" s="210"/>
      <c r="M1023" s="193"/>
      <c r="N1023" s="194" t="str">
        <f t="shared" si="228"/>
        <v/>
      </c>
      <c r="R1023" s="75" t="e">
        <f t="shared" si="229"/>
        <v>#REF!</v>
      </c>
    </row>
    <row r="1024" spans="1:18" ht="15" customHeight="1" x14ac:dyDescent="0.3">
      <c r="A1024" s="86"/>
      <c r="B1024" s="84"/>
      <c r="C1024" s="213"/>
      <c r="E1024" s="214"/>
      <c r="F1024" s="215"/>
      <c r="G1024" s="215"/>
      <c r="H1024" s="190"/>
      <c r="J1024" s="195"/>
      <c r="K1024" s="211"/>
      <c r="L1024" s="210"/>
      <c r="M1024" s="193"/>
      <c r="N1024" s="194" t="str">
        <f t="shared" si="228"/>
        <v/>
      </c>
      <c r="R1024" s="75" t="e">
        <f t="shared" si="229"/>
        <v>#REF!</v>
      </c>
    </row>
    <row r="1025" spans="1:18" ht="15" customHeight="1" x14ac:dyDescent="0.3">
      <c r="A1025" s="86"/>
      <c r="B1025" s="84"/>
      <c r="C1025" s="125"/>
      <c r="E1025" s="151"/>
      <c r="F1025" s="151"/>
      <c r="G1025" s="151"/>
      <c r="H1025" s="190"/>
      <c r="J1025" s="195"/>
      <c r="K1025" s="174"/>
      <c r="L1025" s="170"/>
      <c r="M1025" s="193"/>
      <c r="N1025" s="194" t="str">
        <f t="shared" si="228"/>
        <v/>
      </c>
      <c r="R1025" s="75" t="e">
        <f t="shared" si="229"/>
        <v>#REF!</v>
      </c>
    </row>
    <row r="1026" spans="1:18" ht="15" customHeight="1" x14ac:dyDescent="0.3">
      <c r="A1026" s="86"/>
      <c r="B1026" s="84"/>
      <c r="C1026" s="125"/>
      <c r="E1026" s="151"/>
      <c r="F1026" s="151"/>
      <c r="G1026" s="151"/>
      <c r="H1026" s="190" t="str">
        <f t="shared" ref="H1026:H1043" si="230">+IF(G1026="","",F1026*G1026)</f>
        <v/>
      </c>
      <c r="J1026" s="195" t="str">
        <f>+IF(H1026="","",H1026/H1054)</f>
        <v/>
      </c>
      <c r="K1026" s="174"/>
      <c r="L1026" s="170"/>
      <c r="M1026" s="193" t="str">
        <f t="shared" ref="M1026:M1043" si="231">IF(L1026="NP", 0, (IF(L1026="EP", 1, (IF(L1026="ND", 0.4, "")))))</f>
        <v/>
      </c>
      <c r="N1026" s="194" t="str">
        <f t="shared" si="228"/>
        <v/>
      </c>
      <c r="R1026" s="75" t="e">
        <f t="shared" si="229"/>
        <v>#REF!</v>
      </c>
    </row>
    <row r="1027" spans="1:18" ht="15" customHeight="1" x14ac:dyDescent="0.3">
      <c r="A1027" s="86"/>
      <c r="B1027" s="84"/>
      <c r="C1027" s="125"/>
      <c r="E1027" s="151"/>
      <c r="F1027" s="151"/>
      <c r="G1027" s="151"/>
      <c r="H1027" s="190" t="str">
        <f t="shared" si="230"/>
        <v/>
      </c>
      <c r="J1027" s="195" t="str">
        <f>+IF(H1027="","",H1027/H1054)</f>
        <v/>
      </c>
      <c r="K1027" s="174"/>
      <c r="L1027" s="170"/>
      <c r="M1027" s="193" t="str">
        <f t="shared" si="231"/>
        <v/>
      </c>
      <c r="N1027" s="194" t="str">
        <f t="shared" si="228"/>
        <v/>
      </c>
      <c r="R1027" s="75" t="e">
        <f t="shared" si="229"/>
        <v>#REF!</v>
      </c>
    </row>
    <row r="1028" spans="1:18" ht="15" customHeight="1" x14ac:dyDescent="0.3">
      <c r="A1028" s="86"/>
      <c r="B1028" s="84"/>
      <c r="C1028" s="125"/>
      <c r="E1028" s="151"/>
      <c r="F1028" s="151"/>
      <c r="G1028" s="151"/>
      <c r="H1028" s="190" t="str">
        <f t="shared" si="230"/>
        <v/>
      </c>
      <c r="J1028" s="195" t="str">
        <f>+IF(H1028="","",H1028/H1054)</f>
        <v/>
      </c>
      <c r="K1028" s="174"/>
      <c r="L1028" s="170"/>
      <c r="M1028" s="193" t="str">
        <f t="shared" si="231"/>
        <v/>
      </c>
      <c r="N1028" s="194" t="str">
        <f t="shared" si="228"/>
        <v/>
      </c>
      <c r="R1028" s="75" t="e">
        <f t="shared" si="229"/>
        <v>#REF!</v>
      </c>
    </row>
    <row r="1029" spans="1:18" ht="15" customHeight="1" x14ac:dyDescent="0.3">
      <c r="A1029" s="86"/>
      <c r="B1029" s="84"/>
      <c r="C1029" s="125"/>
      <c r="E1029" s="151"/>
      <c r="F1029" s="151"/>
      <c r="G1029" s="151"/>
      <c r="H1029" s="190" t="str">
        <f t="shared" si="230"/>
        <v/>
      </c>
      <c r="J1029" s="195" t="str">
        <f>+IF(H1029="","",H1029/H1054)</f>
        <v/>
      </c>
      <c r="K1029" s="174"/>
      <c r="L1029" s="170"/>
      <c r="M1029" s="193" t="str">
        <f t="shared" si="231"/>
        <v/>
      </c>
      <c r="N1029" s="194" t="str">
        <f t="shared" si="228"/>
        <v/>
      </c>
      <c r="R1029" s="75" t="e">
        <f t="shared" si="229"/>
        <v>#REF!</v>
      </c>
    </row>
    <row r="1030" spans="1:18" ht="15" customHeight="1" x14ac:dyDescent="0.3">
      <c r="A1030" s="86"/>
      <c r="B1030" s="84"/>
      <c r="C1030" s="125"/>
      <c r="E1030" s="151"/>
      <c r="F1030" s="151"/>
      <c r="G1030" s="151"/>
      <c r="H1030" s="190" t="str">
        <f t="shared" si="230"/>
        <v/>
      </c>
      <c r="J1030" s="195" t="str">
        <f>+IF(H1030="","",H1030/H1054)</f>
        <v/>
      </c>
      <c r="K1030" s="174"/>
      <c r="L1030" s="170"/>
      <c r="M1030" s="193" t="str">
        <f t="shared" si="231"/>
        <v/>
      </c>
      <c r="N1030" s="194" t="str">
        <f t="shared" si="228"/>
        <v/>
      </c>
      <c r="R1030" s="75" t="e">
        <f t="shared" si="229"/>
        <v>#REF!</v>
      </c>
    </row>
    <row r="1031" spans="1:18" ht="15" customHeight="1" x14ac:dyDescent="0.3">
      <c r="A1031" s="86"/>
      <c r="B1031" s="84"/>
      <c r="C1031" s="125"/>
      <c r="E1031" s="151"/>
      <c r="F1031" s="151"/>
      <c r="G1031" s="151"/>
      <c r="H1031" s="190" t="str">
        <f t="shared" si="230"/>
        <v/>
      </c>
      <c r="J1031" s="195" t="str">
        <f>+IF(H1031="","",H1031/H1054)</f>
        <v/>
      </c>
      <c r="K1031" s="174"/>
      <c r="L1031" s="170"/>
      <c r="M1031" s="193" t="str">
        <f t="shared" si="231"/>
        <v/>
      </c>
      <c r="N1031" s="194" t="str">
        <f t="shared" si="228"/>
        <v/>
      </c>
      <c r="R1031" s="75" t="e">
        <f t="shared" si="229"/>
        <v>#REF!</v>
      </c>
    </row>
    <row r="1032" spans="1:18" ht="15" customHeight="1" x14ac:dyDescent="0.3">
      <c r="A1032" s="86"/>
      <c r="B1032" s="84"/>
      <c r="C1032" s="125"/>
      <c r="E1032" s="151"/>
      <c r="F1032" s="151"/>
      <c r="G1032" s="151"/>
      <c r="H1032" s="190" t="str">
        <f t="shared" si="230"/>
        <v/>
      </c>
      <c r="J1032" s="195" t="str">
        <f>+IF(H1032="","",H1032/H1054)</f>
        <v/>
      </c>
      <c r="K1032" s="174"/>
      <c r="L1032" s="170"/>
      <c r="M1032" s="193" t="str">
        <f t="shared" si="231"/>
        <v/>
      </c>
      <c r="N1032" s="194" t="str">
        <f t="shared" si="228"/>
        <v/>
      </c>
      <c r="R1032" s="75" t="e">
        <f t="shared" si="229"/>
        <v>#REF!</v>
      </c>
    </row>
    <row r="1033" spans="1:18" ht="15" customHeight="1" x14ac:dyDescent="0.3">
      <c r="A1033" s="86"/>
      <c r="B1033" s="84"/>
      <c r="C1033" s="125"/>
      <c r="E1033" s="151"/>
      <c r="F1033" s="151"/>
      <c r="G1033" s="151"/>
      <c r="H1033" s="190" t="str">
        <f t="shared" si="230"/>
        <v/>
      </c>
      <c r="J1033" s="195" t="str">
        <f>+IF(H1033="","",H1033/H1054)</f>
        <v/>
      </c>
      <c r="K1033" s="174"/>
      <c r="L1033" s="170"/>
      <c r="M1033" s="193" t="str">
        <f t="shared" si="231"/>
        <v/>
      </c>
      <c r="N1033" s="194" t="str">
        <f t="shared" si="228"/>
        <v/>
      </c>
      <c r="R1033" s="75" t="e">
        <f t="shared" si="229"/>
        <v>#REF!</v>
      </c>
    </row>
    <row r="1034" spans="1:18" ht="15" customHeight="1" x14ac:dyDescent="0.3">
      <c r="A1034" s="86"/>
      <c r="B1034" s="84"/>
      <c r="C1034" s="125"/>
      <c r="E1034" s="151"/>
      <c r="F1034" s="151"/>
      <c r="G1034" s="151"/>
      <c r="H1034" s="190" t="str">
        <f t="shared" si="230"/>
        <v/>
      </c>
      <c r="J1034" s="195" t="str">
        <f>+IF(H1034="","",H1034/H1054)</f>
        <v/>
      </c>
      <c r="K1034" s="174"/>
      <c r="L1034" s="170"/>
      <c r="M1034" s="193" t="str">
        <f t="shared" si="231"/>
        <v/>
      </c>
      <c r="N1034" s="194" t="str">
        <f t="shared" si="228"/>
        <v/>
      </c>
      <c r="R1034" s="75" t="e">
        <f t="shared" si="229"/>
        <v>#REF!</v>
      </c>
    </row>
    <row r="1035" spans="1:18" ht="15" customHeight="1" x14ac:dyDescent="0.3">
      <c r="A1035" s="86"/>
      <c r="B1035" s="84"/>
      <c r="C1035" s="125"/>
      <c r="E1035" s="151"/>
      <c r="F1035" s="151"/>
      <c r="G1035" s="151"/>
      <c r="H1035" s="190" t="str">
        <f t="shared" si="230"/>
        <v/>
      </c>
      <c r="J1035" s="195" t="str">
        <f>+IF(H1035="","",H1035/H1054)</f>
        <v/>
      </c>
      <c r="K1035" s="174"/>
      <c r="L1035" s="170"/>
      <c r="M1035" s="193" t="str">
        <f t="shared" si="231"/>
        <v/>
      </c>
      <c r="N1035" s="194" t="str">
        <f t="shared" si="228"/>
        <v/>
      </c>
      <c r="R1035" s="75" t="e">
        <f t="shared" si="229"/>
        <v>#REF!</v>
      </c>
    </row>
    <row r="1036" spans="1:18" ht="15" customHeight="1" x14ac:dyDescent="0.3">
      <c r="A1036" s="86"/>
      <c r="B1036" s="84"/>
      <c r="C1036" s="125"/>
      <c r="E1036" s="151"/>
      <c r="F1036" s="151"/>
      <c r="G1036" s="151"/>
      <c r="H1036" s="190" t="str">
        <f t="shared" si="230"/>
        <v/>
      </c>
      <c r="J1036" s="195" t="str">
        <f>+IF(H1036="","",H1036/H1054)</f>
        <v/>
      </c>
      <c r="K1036" s="174"/>
      <c r="L1036" s="170"/>
      <c r="M1036" s="193" t="str">
        <f t="shared" si="231"/>
        <v/>
      </c>
      <c r="N1036" s="194" t="str">
        <f t="shared" si="228"/>
        <v/>
      </c>
      <c r="R1036" s="75" t="e">
        <f t="shared" si="229"/>
        <v>#REF!</v>
      </c>
    </row>
    <row r="1037" spans="1:18" ht="15" customHeight="1" x14ac:dyDescent="0.3">
      <c r="A1037" s="86"/>
      <c r="B1037" s="84"/>
      <c r="C1037" s="125"/>
      <c r="E1037" s="151"/>
      <c r="F1037" s="151"/>
      <c r="G1037" s="151"/>
      <c r="H1037" s="190" t="str">
        <f t="shared" si="230"/>
        <v/>
      </c>
      <c r="J1037" s="195" t="str">
        <f>+IF(H1037="","",H1037/H1054)</f>
        <v/>
      </c>
      <c r="K1037" s="174"/>
      <c r="L1037" s="170"/>
      <c r="M1037" s="193" t="str">
        <f t="shared" si="231"/>
        <v/>
      </c>
      <c r="N1037" s="194" t="str">
        <f t="shared" si="228"/>
        <v/>
      </c>
      <c r="R1037" s="75" t="e">
        <f t="shared" si="229"/>
        <v>#REF!</v>
      </c>
    </row>
    <row r="1038" spans="1:18" ht="15" customHeight="1" x14ac:dyDescent="0.3">
      <c r="A1038" s="86"/>
      <c r="B1038" s="84"/>
      <c r="C1038" s="125"/>
      <c r="E1038" s="151"/>
      <c r="F1038" s="151"/>
      <c r="G1038" s="151"/>
      <c r="H1038" s="190" t="str">
        <f t="shared" si="230"/>
        <v/>
      </c>
      <c r="J1038" s="195" t="str">
        <f>+IF(H1038="","",H1038/H1054)</f>
        <v/>
      </c>
      <c r="K1038" s="174"/>
      <c r="L1038" s="170"/>
      <c r="M1038" s="193" t="str">
        <f t="shared" si="231"/>
        <v/>
      </c>
      <c r="N1038" s="194" t="str">
        <f t="shared" si="228"/>
        <v/>
      </c>
      <c r="R1038" s="75" t="e">
        <f t="shared" si="229"/>
        <v>#REF!</v>
      </c>
    </row>
    <row r="1039" spans="1:18" ht="15" customHeight="1" x14ac:dyDescent="0.3">
      <c r="A1039" s="86"/>
      <c r="B1039" s="84"/>
      <c r="C1039" s="125"/>
      <c r="E1039" s="151"/>
      <c r="F1039" s="151"/>
      <c r="G1039" s="151"/>
      <c r="H1039" s="190" t="str">
        <f t="shared" si="230"/>
        <v/>
      </c>
      <c r="J1039" s="195" t="str">
        <f>+IF(H1039="","",H1039/H1054)</f>
        <v/>
      </c>
      <c r="K1039" s="174"/>
      <c r="L1039" s="170"/>
      <c r="M1039" s="193" t="str">
        <f t="shared" si="231"/>
        <v/>
      </c>
      <c r="N1039" s="194" t="str">
        <f t="shared" si="228"/>
        <v/>
      </c>
      <c r="R1039" s="75" t="e">
        <f t="shared" si="229"/>
        <v>#REF!</v>
      </c>
    </row>
    <row r="1040" spans="1:18" ht="15" customHeight="1" x14ac:dyDescent="0.3">
      <c r="A1040" s="86"/>
      <c r="B1040" s="84"/>
      <c r="C1040" s="125"/>
      <c r="E1040" s="151"/>
      <c r="F1040" s="151"/>
      <c r="G1040" s="151"/>
      <c r="H1040" s="190" t="str">
        <f t="shared" si="230"/>
        <v/>
      </c>
      <c r="J1040" s="195" t="str">
        <f>+IF(H1040="","",H1040/H1054)</f>
        <v/>
      </c>
      <c r="K1040" s="174"/>
      <c r="L1040" s="170"/>
      <c r="M1040" s="193" t="str">
        <f t="shared" si="231"/>
        <v/>
      </c>
      <c r="N1040" s="194" t="str">
        <f t="shared" si="228"/>
        <v/>
      </c>
      <c r="R1040" s="75" t="e">
        <f t="shared" si="229"/>
        <v>#REF!</v>
      </c>
    </row>
    <row r="1041" spans="1:18" ht="15" customHeight="1" x14ac:dyDescent="0.3">
      <c r="A1041" s="86"/>
      <c r="B1041" s="84"/>
      <c r="C1041" s="125"/>
      <c r="E1041" s="151"/>
      <c r="F1041" s="151"/>
      <c r="G1041" s="151"/>
      <c r="H1041" s="190" t="str">
        <f t="shared" si="230"/>
        <v/>
      </c>
      <c r="J1041" s="195" t="str">
        <f>+IF(H1041="","",H1041/H1054)</f>
        <v/>
      </c>
      <c r="K1041" s="174"/>
      <c r="L1041" s="170"/>
      <c r="M1041" s="193" t="str">
        <f t="shared" si="231"/>
        <v/>
      </c>
      <c r="N1041" s="194" t="str">
        <f t="shared" si="228"/>
        <v/>
      </c>
      <c r="R1041" s="75" t="e">
        <f t="shared" si="229"/>
        <v>#REF!</v>
      </c>
    </row>
    <row r="1042" spans="1:18" ht="15" customHeight="1" x14ac:dyDescent="0.3">
      <c r="A1042" s="86"/>
      <c r="B1042" s="84"/>
      <c r="C1042" s="125"/>
      <c r="E1042" s="151"/>
      <c r="F1042" s="151"/>
      <c r="G1042" s="151"/>
      <c r="H1042" s="190" t="str">
        <f t="shared" si="230"/>
        <v/>
      </c>
      <c r="J1042" s="195" t="str">
        <f>+IF(H1042="","",H1042/H1054)</f>
        <v/>
      </c>
      <c r="K1042" s="174"/>
      <c r="L1042" s="170"/>
      <c r="M1042" s="193" t="str">
        <f t="shared" si="231"/>
        <v/>
      </c>
      <c r="N1042" s="194" t="str">
        <f t="shared" si="228"/>
        <v/>
      </c>
      <c r="R1042" s="75" t="e">
        <f t="shared" si="229"/>
        <v>#REF!</v>
      </c>
    </row>
    <row r="1043" spans="1:18" ht="15" customHeight="1" thickBot="1" x14ac:dyDescent="0.35">
      <c r="A1043" s="86"/>
      <c r="B1043" s="84"/>
      <c r="C1043" s="125"/>
      <c r="E1043" s="152"/>
      <c r="F1043" s="152"/>
      <c r="G1043" s="152"/>
      <c r="H1043" s="191" t="str">
        <f t="shared" si="230"/>
        <v/>
      </c>
      <c r="J1043" s="195" t="str">
        <f>+IF(H1043="","",H1043/H1054)</f>
        <v/>
      </c>
      <c r="K1043" s="174"/>
      <c r="L1043" s="170"/>
      <c r="M1043" s="193" t="str">
        <f t="shared" si="231"/>
        <v/>
      </c>
      <c r="N1043" s="194" t="str">
        <f t="shared" si="228"/>
        <v/>
      </c>
      <c r="R1043" s="75" t="e">
        <f t="shared" si="229"/>
        <v>#REF!</v>
      </c>
    </row>
    <row r="1044" spans="1:18" ht="15" customHeight="1" thickBot="1" x14ac:dyDescent="0.35">
      <c r="A1044" s="86"/>
      <c r="B1044" s="84"/>
      <c r="C1044" s="160"/>
      <c r="D1044" s="160"/>
      <c r="E1044" s="160"/>
      <c r="F1044" s="160"/>
      <c r="G1044" s="161" t="s">
        <v>29</v>
      </c>
      <c r="H1044" s="157">
        <f>SUM(H1018:H1043)</f>
        <v>9.4506999999999994</v>
      </c>
      <c r="J1044" s="110">
        <f>SUM(J1018:J1043)</f>
        <v>0.87549688874231446</v>
      </c>
      <c r="K1044" s="109"/>
      <c r="L1044" s="109"/>
      <c r="M1044" s="109"/>
      <c r="N1044" s="110">
        <f>SUM(N1018:N1043)</f>
        <v>0.26431251071130474</v>
      </c>
    </row>
    <row r="1045" spans="1:18" s="73" customFormat="1" ht="15" customHeight="1" thickBot="1" x14ac:dyDescent="0.35">
      <c r="A1045" s="86"/>
      <c r="B1045" s="84"/>
      <c r="C1045" s="73" t="s">
        <v>12</v>
      </c>
      <c r="H1045" s="74"/>
      <c r="J1045" s="111"/>
      <c r="K1045" s="111"/>
      <c r="L1045" s="111"/>
      <c r="M1045" s="111"/>
      <c r="N1045" s="111"/>
    </row>
    <row r="1046" spans="1:18" ht="33" customHeight="1" thickBot="1" x14ac:dyDescent="0.35">
      <c r="A1046" s="86"/>
      <c r="B1046" s="84"/>
      <c r="C1046" s="122" t="s">
        <v>48</v>
      </c>
      <c r="D1046" s="129"/>
      <c r="E1046" s="130" t="s">
        <v>3</v>
      </c>
      <c r="F1046" s="130" t="s">
        <v>0</v>
      </c>
      <c r="G1046" s="123" t="s">
        <v>6</v>
      </c>
      <c r="H1046" s="124" t="s">
        <v>9</v>
      </c>
      <c r="J1046" s="106" t="s">
        <v>59</v>
      </c>
      <c r="K1046" s="107" t="s">
        <v>60</v>
      </c>
      <c r="L1046" s="107" t="s">
        <v>61</v>
      </c>
      <c r="M1046" s="107" t="s">
        <v>62</v>
      </c>
      <c r="N1046" s="108" t="s">
        <v>63</v>
      </c>
    </row>
    <row r="1047" spans="1:18" ht="15" customHeight="1" x14ac:dyDescent="0.3">
      <c r="A1047" s="86"/>
      <c r="B1047" s="84"/>
      <c r="C1047" s="125"/>
      <c r="E1047" s="149"/>
      <c r="F1047" s="146"/>
      <c r="G1047" s="154"/>
      <c r="H1047" s="186" t="str">
        <f>+IF(G1047="","",F1047*G1047)</f>
        <v/>
      </c>
      <c r="J1047" s="195" t="str">
        <f>+IF(H1047="","",H1047/H1054)</f>
        <v/>
      </c>
      <c r="K1047" s="175"/>
      <c r="L1047" s="175"/>
      <c r="M1047" s="193" t="str">
        <f>IF(L1047="NP", 0, (IF(L1047="EP", 1, (IF(L1047="ND", 0.4, "")))))</f>
        <v/>
      </c>
      <c r="N1047" s="194" t="str">
        <f>+IF(H1047="","",J1047*M1047)</f>
        <v/>
      </c>
      <c r="R1047" s="75" t="e">
        <f t="shared" ref="R1047:R1051" si="232">+R959+1</f>
        <v>#REF!</v>
      </c>
    </row>
    <row r="1048" spans="1:18" ht="15" customHeight="1" x14ac:dyDescent="0.3">
      <c r="A1048" s="86"/>
      <c r="B1048" s="84"/>
      <c r="C1048" s="125"/>
      <c r="E1048" s="149"/>
      <c r="F1048" s="146"/>
      <c r="G1048" s="154"/>
      <c r="H1048" s="186" t="str">
        <f>+IF(G1048="","",F1048*G1048)</f>
        <v/>
      </c>
      <c r="J1048" s="195" t="str">
        <f>+IF(H1048="","",H1048/H1052)</f>
        <v/>
      </c>
      <c r="K1048" s="175"/>
      <c r="L1048" s="175"/>
      <c r="M1048" s="193" t="str">
        <f>IF(L1048="NP", 0, (IF(L1048="EP", 1, (IF(L1048="ND", 0.4, "")))))</f>
        <v/>
      </c>
      <c r="N1048" s="194" t="str">
        <f>+IF(H1048="","",J1048*M1048)</f>
        <v/>
      </c>
      <c r="R1048" s="75" t="e">
        <f t="shared" si="232"/>
        <v>#REF!</v>
      </c>
    </row>
    <row r="1049" spans="1:18" ht="15" customHeight="1" x14ac:dyDescent="0.3">
      <c r="A1049" s="86"/>
      <c r="B1049" s="84"/>
      <c r="C1049" s="125"/>
      <c r="E1049" s="149"/>
      <c r="F1049" s="146"/>
      <c r="G1049" s="154"/>
      <c r="H1049" s="186" t="str">
        <f>+IF(G1049="","",F1049*G1049)</f>
        <v/>
      </c>
      <c r="J1049" s="195" t="str">
        <f>+IF(H1049="","",H1049/H1053)</f>
        <v/>
      </c>
      <c r="K1049" s="175"/>
      <c r="L1049" s="175"/>
      <c r="M1049" s="193" t="str">
        <f>IF(L1049="NP", 0, (IF(L1049="EP", 1, (IF(L1049="ND", 0.4, "")))))</f>
        <v/>
      </c>
      <c r="N1049" s="194" t="str">
        <f>+IF(H1049="","",J1049*M1049)</f>
        <v/>
      </c>
      <c r="R1049" s="75" t="e">
        <f t="shared" si="232"/>
        <v>#REF!</v>
      </c>
    </row>
    <row r="1050" spans="1:18" ht="15" customHeight="1" x14ac:dyDescent="0.3">
      <c r="A1050" s="86"/>
      <c r="B1050" s="84"/>
      <c r="C1050" s="125"/>
      <c r="E1050" s="149"/>
      <c r="F1050" s="146"/>
      <c r="G1050" s="154"/>
      <c r="H1050" s="186" t="str">
        <f>+IF(G1050="","",F1050*G1050)</f>
        <v/>
      </c>
      <c r="J1050" s="195" t="str">
        <f>+IF(H1050="","",H1050/H1054)</f>
        <v/>
      </c>
      <c r="K1050" s="175"/>
      <c r="L1050" s="175"/>
      <c r="M1050" s="193" t="str">
        <f>IF(L1050="NP", 0, (IF(L1050="EP", 1, (IF(L1050="ND", 0.4, "")))))</f>
        <v/>
      </c>
      <c r="N1050" s="194" t="str">
        <f>+IF(H1050="","",J1050*M1050)</f>
        <v/>
      </c>
      <c r="R1050" s="75" t="e">
        <f t="shared" si="232"/>
        <v>#REF!</v>
      </c>
    </row>
    <row r="1051" spans="1:18" ht="15" customHeight="1" thickBot="1" x14ac:dyDescent="0.35">
      <c r="A1051" s="86"/>
      <c r="B1051" s="84"/>
      <c r="C1051" s="127"/>
      <c r="D1051" s="128"/>
      <c r="E1051" s="150"/>
      <c r="F1051" s="147"/>
      <c r="G1051" s="155"/>
      <c r="H1051" s="192" t="str">
        <f>+IF(G1051="","",F1051*G1051)</f>
        <v/>
      </c>
      <c r="J1051" s="195" t="str">
        <f>+IF(H1051="","",H1051/H1054)</f>
        <v/>
      </c>
      <c r="K1051" s="176"/>
      <c r="L1051" s="177"/>
      <c r="M1051" s="193" t="str">
        <f>IF(L1051="NP", 0, (IF(L1051="EP", 1, (IF(L1051="ND", 0.4, "")))))</f>
        <v/>
      </c>
      <c r="N1051" s="194" t="str">
        <f>+IF(H1051="","",J1051*M1051)</f>
        <v/>
      </c>
      <c r="R1051" s="75" t="e">
        <f t="shared" si="232"/>
        <v>#REF!</v>
      </c>
    </row>
    <row r="1052" spans="1:18" ht="15" customHeight="1" thickBot="1" x14ac:dyDescent="0.35">
      <c r="A1052" s="86"/>
      <c r="B1052" s="84"/>
      <c r="C1052" s="160"/>
      <c r="D1052" s="160"/>
      <c r="E1052" s="160"/>
      <c r="F1052" s="160"/>
      <c r="G1052" s="161" t="s">
        <v>30</v>
      </c>
      <c r="H1052" s="157">
        <f>SUM(H1047:H1051)</f>
        <v>0</v>
      </c>
      <c r="J1052" s="110">
        <f>SUM(J1047:J1051)</f>
        <v>0</v>
      </c>
      <c r="K1052" s="109"/>
      <c r="L1052" s="109"/>
      <c r="M1052" s="109"/>
      <c r="N1052" s="110">
        <f>SUM(N1047:N1051)</f>
        <v>0</v>
      </c>
    </row>
    <row r="1053" spans="1:18" ht="13.5" customHeight="1" thickBot="1" x14ac:dyDescent="0.35">
      <c r="A1053" s="86"/>
      <c r="B1053" s="84"/>
      <c r="H1053" s="84"/>
      <c r="J1053" s="103"/>
      <c r="K1053" s="104"/>
      <c r="L1053" s="104"/>
      <c r="M1053" s="104"/>
      <c r="N1053" s="105"/>
    </row>
    <row r="1054" spans="1:18" ht="15" customHeight="1" x14ac:dyDescent="0.3">
      <c r="A1054" s="86"/>
      <c r="B1054" s="84"/>
      <c r="D1054" s="132" t="s">
        <v>13</v>
      </c>
      <c r="E1054" s="133"/>
      <c r="F1054" s="133"/>
      <c r="G1054" s="134"/>
      <c r="H1054" s="158">
        <f>+H999+H1015+H1044+H1052</f>
        <v>10.79467</v>
      </c>
      <c r="J1054" s="113"/>
      <c r="K1054" s="78"/>
      <c r="M1054" s="78"/>
      <c r="N1054" s="114"/>
    </row>
    <row r="1055" spans="1:18" ht="15" customHeight="1" thickBot="1" x14ac:dyDescent="0.35">
      <c r="A1055" s="86"/>
      <c r="B1055" s="84"/>
      <c r="D1055" s="135" t="s">
        <v>67</v>
      </c>
      <c r="E1055" s="136"/>
      <c r="F1055" s="136"/>
      <c r="G1055" s="141">
        <f>+$Q$1</f>
        <v>0.15</v>
      </c>
      <c r="H1055" s="159">
        <f>+H1054*G1055</f>
        <v>1.6192005</v>
      </c>
      <c r="J1055" s="115"/>
      <c r="K1055" s="116"/>
      <c r="L1055" s="116"/>
      <c r="M1055" s="116"/>
      <c r="N1055" s="117"/>
    </row>
    <row r="1056" spans="1:18" ht="15" customHeight="1" x14ac:dyDescent="0.3">
      <c r="A1056" s="86"/>
      <c r="B1056" s="84"/>
      <c r="D1056" s="135" t="s">
        <v>68</v>
      </c>
      <c r="E1056" s="136"/>
      <c r="F1056" s="136"/>
      <c r="G1056" s="141">
        <f>+$Q$2</f>
        <v>0</v>
      </c>
      <c r="H1056" s="159">
        <f>+(H1054+H1055)*G1056</f>
        <v>0</v>
      </c>
      <c r="J1056" s="120">
        <f>+J999+J1015+J1044+J1052</f>
        <v>1</v>
      </c>
      <c r="K1056" s="118"/>
      <c r="L1056" s="118"/>
      <c r="M1056" s="118"/>
      <c r="N1056" s="120">
        <f>+N999+N1015+N1044+N1052</f>
        <v>0.26431251071130474</v>
      </c>
    </row>
    <row r="1057" spans="1:18" ht="15" customHeight="1" thickBot="1" x14ac:dyDescent="0.35">
      <c r="A1057" s="86"/>
      <c r="B1057" s="84"/>
      <c r="C1057" s="75" t="s">
        <v>64</v>
      </c>
      <c r="D1057" s="135" t="s">
        <v>14</v>
      </c>
      <c r="E1057" s="136"/>
      <c r="F1057" s="136"/>
      <c r="G1057" s="137"/>
      <c r="H1057" s="159">
        <f>SUM(H1054:H1056)</f>
        <v>12.4138705</v>
      </c>
      <c r="J1057" s="121" t="s">
        <v>69</v>
      </c>
      <c r="K1057" s="119"/>
      <c r="L1057" s="119"/>
      <c r="M1057" s="119"/>
      <c r="N1057" s="121" t="s">
        <v>70</v>
      </c>
    </row>
    <row r="1058" spans="1:18" ht="15" customHeight="1" thickBot="1" x14ac:dyDescent="0.35">
      <c r="A1058" s="86"/>
      <c r="B1058" s="84"/>
      <c r="C1058" s="75" t="s">
        <v>64</v>
      </c>
      <c r="D1058" s="138" t="s">
        <v>15</v>
      </c>
      <c r="E1058" s="139"/>
      <c r="F1058" s="139"/>
      <c r="G1058" s="140"/>
      <c r="H1058" s="131">
        <f>+ROUND(H1057,2)</f>
        <v>12.41</v>
      </c>
      <c r="N1058" s="165">
        <f>+ROUND(N1056,4)</f>
        <v>0.26429999999999998</v>
      </c>
    </row>
    <row r="1059" spans="1:18" ht="13.5" customHeight="1" x14ac:dyDescent="0.3">
      <c r="A1059" s="86"/>
      <c r="B1059" s="84"/>
      <c r="G1059" s="76"/>
    </row>
    <row r="1060" spans="1:18" ht="13.5" customHeight="1" x14ac:dyDescent="0.3">
      <c r="A1060" s="86"/>
      <c r="B1060" s="84"/>
      <c r="G1060" s="76"/>
    </row>
    <row r="1061" spans="1:18" ht="15" customHeight="1" x14ac:dyDescent="0.3">
      <c r="A1061" s="83"/>
      <c r="B1061" s="84"/>
      <c r="G1061" s="76"/>
      <c r="H1061" s="84"/>
      <c r="J1061" s="85"/>
      <c r="K1061" s="85"/>
      <c r="L1061" s="85"/>
      <c r="M1061" s="85"/>
      <c r="N1061" s="85"/>
    </row>
    <row r="1062" spans="1:18" ht="14.1" customHeight="1" x14ac:dyDescent="0.3">
      <c r="A1062" s="86"/>
      <c r="B1062" s="84"/>
      <c r="C1062" s="87"/>
      <c r="D1062" s="87"/>
      <c r="E1062" s="87"/>
      <c r="F1062" s="87"/>
      <c r="G1062" s="87"/>
      <c r="H1062" s="87"/>
      <c r="K1062" s="78"/>
      <c r="M1062" s="78"/>
    </row>
    <row r="1063" spans="1:18" ht="12" customHeight="1" x14ac:dyDescent="0.3">
      <c r="A1063" s="86"/>
      <c r="B1063" s="84"/>
      <c r="C1063" s="73"/>
      <c r="D1063" s="73"/>
      <c r="E1063" s="73"/>
      <c r="F1063" s="73"/>
      <c r="G1063" s="73"/>
      <c r="H1063" s="73"/>
      <c r="K1063" s="78"/>
      <c r="M1063" s="78"/>
    </row>
    <row r="1064" spans="1:18" ht="12" customHeight="1" x14ac:dyDescent="0.3">
      <c r="A1064" s="86"/>
      <c r="B1064" s="84"/>
      <c r="G1064" s="88"/>
      <c r="H1064" s="84"/>
      <c r="K1064" s="78"/>
      <c r="M1064" s="78"/>
    </row>
    <row r="1065" spans="1:18" ht="14.25" customHeight="1" x14ac:dyDescent="0.3">
      <c r="A1065" s="86"/>
      <c r="B1065" s="84"/>
      <c r="C1065" s="89"/>
      <c r="D1065" s="90"/>
      <c r="E1065" s="90"/>
      <c r="F1065" s="90"/>
      <c r="G1065" s="90"/>
      <c r="H1065" s="91"/>
      <c r="K1065" s="78"/>
      <c r="M1065" s="78"/>
    </row>
    <row r="1066" spans="1:18" ht="14.25" customHeight="1" x14ac:dyDescent="0.3">
      <c r="A1066" s="86"/>
      <c r="B1066" s="84"/>
      <c r="C1066" s="89"/>
      <c r="H1066" s="84"/>
      <c r="K1066" s="78"/>
      <c r="M1066" s="78"/>
    </row>
    <row r="1067" spans="1:18" ht="12" customHeight="1" thickBot="1" x14ac:dyDescent="0.35">
      <c r="A1067" s="86"/>
      <c r="B1067" s="84"/>
      <c r="C1067" s="89"/>
      <c r="H1067" s="84"/>
      <c r="K1067" s="78"/>
      <c r="M1067" s="78"/>
    </row>
    <row r="1068" spans="1:18" ht="20.100000000000001" customHeight="1" thickBot="1" x14ac:dyDescent="0.35">
      <c r="A1068" s="86"/>
      <c r="B1068" s="84"/>
      <c r="C1068" s="142" t="s">
        <v>55</v>
      </c>
      <c r="D1068" s="143"/>
      <c r="E1068" s="143"/>
      <c r="F1068" s="143"/>
      <c r="G1068" s="143"/>
      <c r="H1068" s="144"/>
    </row>
    <row r="1069" spans="1:18" ht="20.100000000000001" customHeight="1" x14ac:dyDescent="0.3">
      <c r="A1069" s="86"/>
      <c r="B1069" s="84"/>
      <c r="C1069" s="92"/>
      <c r="H1069" s="93" t="s">
        <v>56</v>
      </c>
      <c r="I1069" s="84"/>
      <c r="J1069" s="97" t="s">
        <v>26</v>
      </c>
      <c r="K1069" s="98"/>
      <c r="L1069" s="98"/>
      <c r="M1069" s="98"/>
      <c r="N1069" s="99"/>
    </row>
    <row r="1070" spans="1:18" ht="16.5" customHeight="1" thickBot="1" x14ac:dyDescent="0.35">
      <c r="A1070" s="169"/>
      <c r="B1070" s="84"/>
      <c r="C1070" s="73" t="s">
        <v>57</v>
      </c>
      <c r="D1070" s="84">
        <v>13</v>
      </c>
      <c r="G1070" s="74" t="s">
        <v>4</v>
      </c>
      <c r="H1070" s="75" t="str">
        <f>+VLOOKUP(D1070,PRESUP!$A$6:$N$183,3,FALSE)</f>
        <v>m3-km</v>
      </c>
      <c r="I1070" s="84"/>
      <c r="J1070" s="100"/>
      <c r="K1070" s="101"/>
      <c r="L1070" s="101"/>
      <c r="M1070" s="101"/>
      <c r="N1070" s="102"/>
    </row>
    <row r="1071" spans="1:18" ht="32.25" customHeight="1" x14ac:dyDescent="0.3">
      <c r="A1071" s="86"/>
      <c r="B1071" s="84"/>
      <c r="C1071" s="22" t="str">
        <f>+VLOOKUP(D1070,PRESUP!$A$6:$N$183,14,FALSE)</f>
        <v>DETALLE: TRANSPORTE DE BASE, SUB-BASE Y H. ASFALTICO LONGITUD DE ACARREO DE 30-110 KM</v>
      </c>
      <c r="J1071" s="103"/>
      <c r="K1071" s="104"/>
      <c r="L1071" s="104"/>
      <c r="M1071" s="104"/>
      <c r="N1071" s="105"/>
      <c r="O1071" s="84" t="s">
        <v>71</v>
      </c>
      <c r="P1071" s="84" t="s">
        <v>73</v>
      </c>
      <c r="Q1071" s="84" t="s">
        <v>72</v>
      </c>
    </row>
    <row r="1072" spans="1:18" s="73" customFormat="1" ht="15" customHeight="1" thickBot="1" x14ac:dyDescent="0.35">
      <c r="A1072" s="86"/>
      <c r="B1072" s="84"/>
      <c r="C1072" s="73" t="s">
        <v>5</v>
      </c>
      <c r="D1072" s="94"/>
      <c r="E1072" s="94"/>
      <c r="F1072" s="94"/>
      <c r="G1072" s="196" t="s">
        <v>58</v>
      </c>
      <c r="H1072" s="197">
        <v>7.4999999999999997E-3</v>
      </c>
      <c r="J1072" s="162"/>
      <c r="K1072" s="163"/>
      <c r="L1072" s="163"/>
      <c r="M1072" s="163"/>
      <c r="N1072" s="164"/>
      <c r="O1072" s="166">
        <f>+H1146</f>
        <v>0.3</v>
      </c>
      <c r="P1072" s="168">
        <f>+H1142</f>
        <v>0.262125</v>
      </c>
      <c r="Q1072" s="167">
        <f>+N1146</f>
        <v>0</v>
      </c>
      <c r="R1072" s="73">
        <f t="shared" ref="R1072" si="233">+D1070</f>
        <v>13</v>
      </c>
    </row>
    <row r="1073" spans="1:18" s="94" customFormat="1" ht="30" customHeight="1" thickBot="1" x14ac:dyDescent="0.35">
      <c r="A1073" s="86"/>
      <c r="B1073" s="84"/>
      <c r="C1073" s="122" t="s">
        <v>48</v>
      </c>
      <c r="D1073" s="123" t="s">
        <v>0</v>
      </c>
      <c r="E1073" s="123" t="s">
        <v>6</v>
      </c>
      <c r="F1073" s="123" t="s">
        <v>7</v>
      </c>
      <c r="G1073" s="123" t="s">
        <v>8</v>
      </c>
      <c r="H1073" s="124" t="s">
        <v>9</v>
      </c>
      <c r="J1073" s="106" t="s">
        <v>59</v>
      </c>
      <c r="K1073" s="107" t="s">
        <v>60</v>
      </c>
      <c r="L1073" s="107" t="s">
        <v>61</v>
      </c>
      <c r="M1073" s="107" t="s">
        <v>62</v>
      </c>
      <c r="N1073" s="108" t="s">
        <v>63</v>
      </c>
    </row>
    <row r="1074" spans="1:18" ht="15" customHeight="1" x14ac:dyDescent="0.3">
      <c r="A1074" s="86"/>
      <c r="B1074" s="84"/>
      <c r="C1074" s="125"/>
      <c r="D1074" s="145"/>
      <c r="E1074" s="148"/>
      <c r="F1074" s="148"/>
      <c r="G1074" s="153"/>
      <c r="H1074" s="126"/>
      <c r="J1074" s="171"/>
      <c r="K1074" s="210"/>
      <c r="L1074" s="210"/>
      <c r="M1074" s="156"/>
      <c r="N1074" s="173"/>
    </row>
    <row r="1075" spans="1:18" ht="15" customHeight="1" x14ac:dyDescent="0.25">
      <c r="A1075" s="86"/>
      <c r="B1075" s="84"/>
      <c r="C1075" s="209" t="s">
        <v>342</v>
      </c>
      <c r="D1075" s="209">
        <v>1</v>
      </c>
      <c r="E1075" s="209">
        <v>28.73</v>
      </c>
      <c r="F1075" s="184">
        <f>+IF(E1075="","",D1075*E1075)</f>
        <v>28.73</v>
      </c>
      <c r="G1075" s="185">
        <f>+IF(F1075="","",H1072)</f>
        <v>7.4999999999999997E-3</v>
      </c>
      <c r="H1075" s="186">
        <f>+IF(G1075="","",F1075*G1075)</f>
        <v>0.215475</v>
      </c>
      <c r="J1075" s="195">
        <f>+IF(H1075="","",H1075/H1142)</f>
        <v>0.82203147353361949</v>
      </c>
      <c r="K1075" s="211">
        <v>548000014</v>
      </c>
      <c r="L1075" s="170" t="s">
        <v>77</v>
      </c>
      <c r="M1075" s="193">
        <f>IF(L1075="NP", 0, (IF(L1075="EP", 1, (IF(L1075="ND", 0.4, "")))))</f>
        <v>0</v>
      </c>
      <c r="N1075" s="194">
        <f t="shared" ref="N1075:N1086" si="234">+IF(H1075="","",J1075*M1075)</f>
        <v>0</v>
      </c>
      <c r="R1075" s="75" t="e">
        <f t="shared" ref="R1075:R1086" si="235">+R987+1</f>
        <v>#REF!</v>
      </c>
    </row>
    <row r="1076" spans="1:18" ht="15" customHeight="1" x14ac:dyDescent="0.25">
      <c r="A1076" s="86"/>
      <c r="B1076" s="84"/>
      <c r="C1076" s="209"/>
      <c r="D1076" s="209"/>
      <c r="E1076" s="209"/>
      <c r="F1076" s="184"/>
      <c r="G1076" s="185"/>
      <c r="H1076" s="186"/>
      <c r="J1076" s="195"/>
      <c r="K1076" s="211"/>
      <c r="L1076" s="212"/>
      <c r="M1076" s="193"/>
      <c r="N1076" s="194" t="str">
        <f t="shared" si="234"/>
        <v/>
      </c>
      <c r="R1076" s="75" t="e">
        <f t="shared" si="235"/>
        <v>#REF!</v>
      </c>
    </row>
    <row r="1077" spans="1:18" ht="15" customHeight="1" x14ac:dyDescent="0.3">
      <c r="A1077" s="86"/>
      <c r="B1077" s="84"/>
      <c r="C1077" s="125"/>
      <c r="D1077" s="146"/>
      <c r="E1077" s="149"/>
      <c r="F1077" s="184"/>
      <c r="G1077" s="185"/>
      <c r="H1077" s="186"/>
      <c r="J1077" s="195"/>
      <c r="K1077" s="172"/>
      <c r="L1077" s="170"/>
      <c r="M1077" s="193"/>
      <c r="N1077" s="194" t="str">
        <f t="shared" si="234"/>
        <v/>
      </c>
      <c r="R1077" s="75" t="e">
        <f t="shared" si="235"/>
        <v>#REF!</v>
      </c>
    </row>
    <row r="1078" spans="1:18" ht="15" customHeight="1" x14ac:dyDescent="0.3">
      <c r="A1078" s="86"/>
      <c r="B1078" s="84"/>
      <c r="C1078" s="125"/>
      <c r="D1078" s="146"/>
      <c r="E1078" s="149"/>
      <c r="F1078" s="184" t="str">
        <f t="shared" ref="F1078:F1086" si="236">+IF(E1078="","",D1078*E1078)</f>
        <v/>
      </c>
      <c r="G1078" s="185" t="str">
        <f>+IF(F1078="","",H1072)</f>
        <v/>
      </c>
      <c r="H1078" s="186" t="str">
        <f t="shared" ref="H1078:H1086" si="237">+IF(G1078="","",F1078*G1078)</f>
        <v/>
      </c>
      <c r="J1078" s="195" t="str">
        <f>+IF(H1078="","",H1078/H1142)</f>
        <v/>
      </c>
      <c r="K1078" s="172"/>
      <c r="L1078" s="170"/>
      <c r="M1078" s="193" t="str">
        <f t="shared" ref="M1078:M1086" si="238">IF(L1078="NP", 0, (IF(L1078="EP", 1, (IF(L1078="ND", 0.4, "")))))</f>
        <v/>
      </c>
      <c r="N1078" s="194" t="str">
        <f t="shared" si="234"/>
        <v/>
      </c>
      <c r="R1078" s="75" t="e">
        <f t="shared" si="235"/>
        <v>#REF!</v>
      </c>
    </row>
    <row r="1079" spans="1:18" ht="15" customHeight="1" x14ac:dyDescent="0.3">
      <c r="A1079" s="86"/>
      <c r="B1079" s="84"/>
      <c r="C1079" s="125"/>
      <c r="D1079" s="146"/>
      <c r="E1079" s="149"/>
      <c r="F1079" s="184" t="str">
        <f t="shared" si="236"/>
        <v/>
      </c>
      <c r="G1079" s="185" t="str">
        <f>+IF(F1079="","",H1072)</f>
        <v/>
      </c>
      <c r="H1079" s="186" t="str">
        <f t="shared" si="237"/>
        <v/>
      </c>
      <c r="J1079" s="195" t="str">
        <f>+IF(H1079="","",H1079/H1142)</f>
        <v/>
      </c>
      <c r="K1079" s="172"/>
      <c r="L1079" s="170"/>
      <c r="M1079" s="193" t="str">
        <f t="shared" si="238"/>
        <v/>
      </c>
      <c r="N1079" s="194" t="str">
        <f t="shared" si="234"/>
        <v/>
      </c>
      <c r="R1079" s="75" t="e">
        <f t="shared" si="235"/>
        <v>#REF!</v>
      </c>
    </row>
    <row r="1080" spans="1:18" ht="15" customHeight="1" x14ac:dyDescent="0.3">
      <c r="A1080" s="86"/>
      <c r="B1080" s="84"/>
      <c r="C1080" s="125"/>
      <c r="D1080" s="146"/>
      <c r="E1080" s="149"/>
      <c r="F1080" s="184" t="str">
        <f t="shared" si="236"/>
        <v/>
      </c>
      <c r="G1080" s="185" t="str">
        <f>+IF(F1080="","",H1072)</f>
        <v/>
      </c>
      <c r="H1080" s="186" t="str">
        <f t="shared" si="237"/>
        <v/>
      </c>
      <c r="J1080" s="195" t="str">
        <f>+IF(H1080="","",H1080/H1142)</f>
        <v/>
      </c>
      <c r="K1080" s="172"/>
      <c r="L1080" s="170"/>
      <c r="M1080" s="193" t="str">
        <f t="shared" si="238"/>
        <v/>
      </c>
      <c r="N1080" s="194" t="str">
        <f t="shared" si="234"/>
        <v/>
      </c>
      <c r="R1080" s="75" t="e">
        <f t="shared" si="235"/>
        <v>#REF!</v>
      </c>
    </row>
    <row r="1081" spans="1:18" ht="15" customHeight="1" x14ac:dyDescent="0.3">
      <c r="A1081" s="86"/>
      <c r="B1081" s="84"/>
      <c r="C1081" s="125"/>
      <c r="D1081" s="146"/>
      <c r="E1081" s="149"/>
      <c r="F1081" s="184" t="str">
        <f t="shared" si="236"/>
        <v/>
      </c>
      <c r="G1081" s="185" t="str">
        <f>+IF(F1081="","",H1072)</f>
        <v/>
      </c>
      <c r="H1081" s="186" t="str">
        <f t="shared" si="237"/>
        <v/>
      </c>
      <c r="J1081" s="195" t="str">
        <f>+IF(H1081="","",H1081/H1142)</f>
        <v/>
      </c>
      <c r="K1081" s="172"/>
      <c r="L1081" s="170"/>
      <c r="M1081" s="193" t="str">
        <f t="shared" si="238"/>
        <v/>
      </c>
      <c r="N1081" s="194" t="str">
        <f t="shared" si="234"/>
        <v/>
      </c>
      <c r="R1081" s="75" t="e">
        <f t="shared" si="235"/>
        <v>#REF!</v>
      </c>
    </row>
    <row r="1082" spans="1:18" ht="15" customHeight="1" x14ac:dyDescent="0.3">
      <c r="A1082" s="86"/>
      <c r="B1082" s="84"/>
      <c r="C1082" s="125"/>
      <c r="D1082" s="146"/>
      <c r="E1082" s="149"/>
      <c r="F1082" s="184" t="str">
        <f t="shared" si="236"/>
        <v/>
      </c>
      <c r="G1082" s="185" t="str">
        <f>+IF(F1082="","",H1072)</f>
        <v/>
      </c>
      <c r="H1082" s="186" t="str">
        <f t="shared" si="237"/>
        <v/>
      </c>
      <c r="J1082" s="195" t="str">
        <f>+IF(H1082="","",H1082/H1142)</f>
        <v/>
      </c>
      <c r="K1082" s="172"/>
      <c r="L1082" s="170"/>
      <c r="M1082" s="193" t="str">
        <f t="shared" si="238"/>
        <v/>
      </c>
      <c r="N1082" s="194" t="str">
        <f t="shared" si="234"/>
        <v/>
      </c>
      <c r="R1082" s="75" t="e">
        <f t="shared" si="235"/>
        <v>#REF!</v>
      </c>
    </row>
    <row r="1083" spans="1:18" ht="15" customHeight="1" x14ac:dyDescent="0.3">
      <c r="A1083" s="86"/>
      <c r="B1083" s="84"/>
      <c r="C1083" s="125"/>
      <c r="D1083" s="146"/>
      <c r="E1083" s="149"/>
      <c r="F1083" s="184" t="str">
        <f t="shared" si="236"/>
        <v/>
      </c>
      <c r="G1083" s="185" t="str">
        <f>+IF(F1083="","",H1072)</f>
        <v/>
      </c>
      <c r="H1083" s="186" t="str">
        <f t="shared" si="237"/>
        <v/>
      </c>
      <c r="J1083" s="195" t="str">
        <f>+IF(H1083="","",H1083/H1142)</f>
        <v/>
      </c>
      <c r="K1083" s="172"/>
      <c r="L1083" s="170"/>
      <c r="M1083" s="193" t="str">
        <f t="shared" si="238"/>
        <v/>
      </c>
      <c r="N1083" s="194" t="str">
        <f t="shared" si="234"/>
        <v/>
      </c>
      <c r="R1083" s="75" t="e">
        <f t="shared" si="235"/>
        <v>#REF!</v>
      </c>
    </row>
    <row r="1084" spans="1:18" ht="15" customHeight="1" x14ac:dyDescent="0.3">
      <c r="A1084" s="86"/>
      <c r="B1084" s="84"/>
      <c r="C1084" s="125"/>
      <c r="D1084" s="146"/>
      <c r="E1084" s="149"/>
      <c r="F1084" s="184" t="str">
        <f t="shared" si="236"/>
        <v/>
      </c>
      <c r="G1084" s="185" t="str">
        <f>+IF(F1084="","",H1072)</f>
        <v/>
      </c>
      <c r="H1084" s="186" t="str">
        <f t="shared" si="237"/>
        <v/>
      </c>
      <c r="J1084" s="195" t="str">
        <f>+IF(H1084="","",H1084/H1142)</f>
        <v/>
      </c>
      <c r="K1084" s="172"/>
      <c r="L1084" s="170"/>
      <c r="M1084" s="193" t="str">
        <f t="shared" si="238"/>
        <v/>
      </c>
      <c r="N1084" s="194" t="str">
        <f t="shared" si="234"/>
        <v/>
      </c>
      <c r="R1084" s="75" t="e">
        <f t="shared" si="235"/>
        <v>#REF!</v>
      </c>
    </row>
    <row r="1085" spans="1:18" ht="15" customHeight="1" x14ac:dyDescent="0.3">
      <c r="A1085" s="86"/>
      <c r="B1085" s="84"/>
      <c r="C1085" s="125"/>
      <c r="D1085" s="146"/>
      <c r="E1085" s="149"/>
      <c r="F1085" s="184" t="str">
        <f t="shared" si="236"/>
        <v/>
      </c>
      <c r="G1085" s="185" t="str">
        <f>+IF(F1085="","",H1072)</f>
        <v/>
      </c>
      <c r="H1085" s="186" t="str">
        <f t="shared" si="237"/>
        <v/>
      </c>
      <c r="J1085" s="195" t="str">
        <f>+IF(H1085="","",H1085/H1142)</f>
        <v/>
      </c>
      <c r="K1085" s="172"/>
      <c r="L1085" s="170"/>
      <c r="M1085" s="193" t="str">
        <f t="shared" si="238"/>
        <v/>
      </c>
      <c r="N1085" s="194" t="str">
        <f t="shared" si="234"/>
        <v/>
      </c>
      <c r="R1085" s="75" t="e">
        <f t="shared" si="235"/>
        <v>#REF!</v>
      </c>
    </row>
    <row r="1086" spans="1:18" ht="15" customHeight="1" thickBot="1" x14ac:dyDescent="0.35">
      <c r="A1086" s="86"/>
      <c r="B1086" s="84"/>
      <c r="C1086" s="127"/>
      <c r="D1086" s="147"/>
      <c r="E1086" s="150"/>
      <c r="F1086" s="187" t="str">
        <f t="shared" si="236"/>
        <v/>
      </c>
      <c r="G1086" s="188" t="str">
        <f>+IF(F1086="","",H1071)</f>
        <v/>
      </c>
      <c r="H1086" s="189" t="str">
        <f t="shared" si="237"/>
        <v/>
      </c>
      <c r="J1086" s="195" t="str">
        <f>+IF(H1086="","",H1086/H1142)</f>
        <v/>
      </c>
      <c r="K1086" s="172"/>
      <c r="L1086" s="170"/>
      <c r="M1086" s="193" t="str">
        <f t="shared" si="238"/>
        <v/>
      </c>
      <c r="N1086" s="194" t="str">
        <f t="shared" si="234"/>
        <v/>
      </c>
      <c r="R1086" s="75" t="e">
        <f t="shared" si="235"/>
        <v>#REF!</v>
      </c>
    </row>
    <row r="1087" spans="1:18" ht="15" customHeight="1" thickBot="1" x14ac:dyDescent="0.35">
      <c r="A1087" s="86"/>
      <c r="B1087" s="84"/>
      <c r="C1087" s="160"/>
      <c r="D1087" s="160"/>
      <c r="E1087" s="160"/>
      <c r="F1087" s="160"/>
      <c r="G1087" s="161" t="s">
        <v>27</v>
      </c>
      <c r="H1087" s="157">
        <f>SUM(H1074:H1086)</f>
        <v>0.215475</v>
      </c>
      <c r="J1087" s="110">
        <f>SUM(J1074:J1086)</f>
        <v>0.82203147353361949</v>
      </c>
      <c r="K1087" s="109"/>
      <c r="L1087" s="109"/>
      <c r="M1087" s="109"/>
      <c r="N1087" s="110">
        <f>SUM(N1074:N1086)</f>
        <v>0</v>
      </c>
    </row>
    <row r="1088" spans="1:18" s="73" customFormat="1" ht="15" customHeight="1" thickBot="1" x14ac:dyDescent="0.35">
      <c r="A1088" s="86"/>
      <c r="B1088" s="84"/>
      <c r="C1088" s="73" t="s">
        <v>10</v>
      </c>
      <c r="H1088" s="74"/>
      <c r="J1088" s="112"/>
      <c r="K1088" s="112"/>
      <c r="L1088" s="112"/>
      <c r="M1088" s="112"/>
      <c r="N1088" s="112"/>
    </row>
    <row r="1089" spans="1:18" ht="31.5" customHeight="1" thickBot="1" x14ac:dyDescent="0.35">
      <c r="A1089" s="86"/>
      <c r="B1089" s="84"/>
      <c r="C1089" s="122" t="s">
        <v>48</v>
      </c>
      <c r="D1089" s="123" t="s">
        <v>0</v>
      </c>
      <c r="E1089" s="123" t="s">
        <v>65</v>
      </c>
      <c r="F1089" s="123" t="s">
        <v>66</v>
      </c>
      <c r="G1089" s="123" t="s">
        <v>8</v>
      </c>
      <c r="H1089" s="124" t="s">
        <v>9</v>
      </c>
      <c r="J1089" s="106" t="s">
        <v>59</v>
      </c>
      <c r="K1089" s="107" t="s">
        <v>60</v>
      </c>
      <c r="L1089" s="107" t="s">
        <v>61</v>
      </c>
      <c r="M1089" s="107" t="s">
        <v>62</v>
      </c>
      <c r="N1089" s="108" t="s">
        <v>63</v>
      </c>
    </row>
    <row r="1090" spans="1:18" ht="15" customHeight="1" x14ac:dyDescent="0.25">
      <c r="A1090" s="86"/>
      <c r="B1090" s="84"/>
      <c r="C1090" s="226" t="s">
        <v>345</v>
      </c>
      <c r="D1090" s="209">
        <v>1</v>
      </c>
      <c r="E1090" s="209">
        <v>6.22</v>
      </c>
      <c r="F1090" s="184">
        <f>+IF(E1090="","",D1090*E1090)</f>
        <v>6.22</v>
      </c>
      <c r="G1090" s="185">
        <f>+IF(F1090="","",H1072)</f>
        <v>7.4999999999999997E-3</v>
      </c>
      <c r="H1090" s="186">
        <f>+IF(G1090="","",F1090*G1090)</f>
        <v>4.6649999999999997E-2</v>
      </c>
      <c r="I1090" s="95"/>
      <c r="J1090" s="195">
        <f>+IF(H1090="","",H1090/H1142)</f>
        <v>0.17796852646638053</v>
      </c>
      <c r="K1090" s="210">
        <v>851230012</v>
      </c>
      <c r="L1090" s="170" t="s">
        <v>77</v>
      </c>
      <c r="M1090" s="193">
        <v>0</v>
      </c>
      <c r="N1090" s="194">
        <f t="shared" ref="N1090:N1102" si="239">+IF(H1090="","",J1090*M1090)</f>
        <v>0</v>
      </c>
      <c r="R1090" s="75" t="e">
        <f t="shared" ref="R1090:R1102" si="240">+R1002+1</f>
        <v>#REF!</v>
      </c>
    </row>
    <row r="1091" spans="1:18" ht="15" customHeight="1" x14ac:dyDescent="0.25">
      <c r="A1091" s="86"/>
      <c r="B1091" s="84"/>
      <c r="C1091" s="209"/>
      <c r="D1091" s="209"/>
      <c r="E1091" s="209"/>
      <c r="F1091" s="184"/>
      <c r="G1091" s="185"/>
      <c r="H1091" s="186"/>
      <c r="J1091" s="195"/>
      <c r="K1091" s="210"/>
      <c r="L1091" s="210"/>
      <c r="M1091" s="193"/>
      <c r="N1091" s="194" t="str">
        <f t="shared" si="239"/>
        <v/>
      </c>
      <c r="R1091" s="75" t="e">
        <f t="shared" si="240"/>
        <v>#REF!</v>
      </c>
    </row>
    <row r="1092" spans="1:18" ht="15" customHeight="1" x14ac:dyDescent="0.25">
      <c r="A1092" s="86"/>
      <c r="B1092" s="84"/>
      <c r="C1092" s="209"/>
      <c r="D1092" s="209"/>
      <c r="E1092" s="209"/>
      <c r="F1092" s="184"/>
      <c r="G1092" s="185"/>
      <c r="H1092" s="186"/>
      <c r="J1092" s="195"/>
      <c r="K1092" s="210"/>
      <c r="L1092" s="210"/>
      <c r="M1092" s="193"/>
      <c r="N1092" s="194" t="str">
        <f t="shared" si="239"/>
        <v/>
      </c>
      <c r="R1092" s="75" t="e">
        <f t="shared" si="240"/>
        <v>#REF!</v>
      </c>
    </row>
    <row r="1093" spans="1:18" ht="15" customHeight="1" x14ac:dyDescent="0.25">
      <c r="A1093" s="86"/>
      <c r="B1093" s="84"/>
      <c r="C1093" s="209"/>
      <c r="D1093" s="209"/>
      <c r="E1093" s="209"/>
      <c r="F1093" s="184"/>
      <c r="G1093" s="185"/>
      <c r="H1093" s="186"/>
      <c r="J1093" s="195"/>
      <c r="K1093" s="210"/>
      <c r="L1093" s="210"/>
      <c r="M1093" s="193"/>
      <c r="N1093" s="194" t="str">
        <f t="shared" si="239"/>
        <v/>
      </c>
      <c r="R1093" s="75" t="e">
        <f t="shared" si="240"/>
        <v>#REF!</v>
      </c>
    </row>
    <row r="1094" spans="1:18" ht="15" customHeight="1" x14ac:dyDescent="0.25">
      <c r="A1094" s="86"/>
      <c r="B1094" s="84"/>
      <c r="C1094" s="209"/>
      <c r="D1094" s="209"/>
      <c r="E1094" s="209"/>
      <c r="F1094" s="184"/>
      <c r="G1094" s="185"/>
      <c r="H1094" s="186"/>
      <c r="J1094" s="195"/>
      <c r="K1094" s="210"/>
      <c r="L1094" s="210"/>
      <c r="M1094" s="193"/>
      <c r="N1094" s="194" t="str">
        <f t="shared" si="239"/>
        <v/>
      </c>
      <c r="R1094" s="75" t="e">
        <f t="shared" si="240"/>
        <v>#REF!</v>
      </c>
    </row>
    <row r="1095" spans="1:18" ht="15" customHeight="1" x14ac:dyDescent="0.25">
      <c r="A1095" s="86"/>
      <c r="B1095" s="84"/>
      <c r="C1095" s="209"/>
      <c r="D1095" s="209"/>
      <c r="E1095" s="209"/>
      <c r="F1095" s="184"/>
      <c r="G1095" s="185"/>
      <c r="H1095" s="186"/>
      <c r="I1095" s="96"/>
      <c r="J1095" s="195"/>
      <c r="K1095" s="210"/>
      <c r="L1095" s="210"/>
      <c r="M1095" s="193"/>
      <c r="N1095" s="194" t="str">
        <f t="shared" si="239"/>
        <v/>
      </c>
      <c r="R1095" s="75" t="e">
        <f t="shared" si="240"/>
        <v>#REF!</v>
      </c>
    </row>
    <row r="1096" spans="1:18" ht="15" customHeight="1" x14ac:dyDescent="0.3">
      <c r="A1096" s="86"/>
      <c r="B1096" s="84"/>
      <c r="C1096" s="125"/>
      <c r="D1096" s="146"/>
      <c r="E1096" s="149"/>
      <c r="F1096" s="184"/>
      <c r="G1096" s="185"/>
      <c r="H1096" s="186"/>
      <c r="J1096" s="195"/>
      <c r="K1096" s="174"/>
      <c r="L1096" s="170"/>
      <c r="M1096" s="193"/>
      <c r="N1096" s="194" t="str">
        <f t="shared" si="239"/>
        <v/>
      </c>
      <c r="R1096" s="75" t="e">
        <f t="shared" si="240"/>
        <v>#REF!</v>
      </c>
    </row>
    <row r="1097" spans="1:18" ht="15" customHeight="1" x14ac:dyDescent="0.3">
      <c r="A1097" s="86"/>
      <c r="B1097" s="84"/>
      <c r="C1097" s="125"/>
      <c r="D1097" s="146"/>
      <c r="E1097" s="149"/>
      <c r="F1097" s="184"/>
      <c r="G1097" s="185"/>
      <c r="H1097" s="186"/>
      <c r="J1097" s="195"/>
      <c r="K1097" s="174"/>
      <c r="L1097" s="170"/>
      <c r="M1097" s="193"/>
      <c r="N1097" s="194" t="str">
        <f t="shared" si="239"/>
        <v/>
      </c>
      <c r="R1097" s="75" t="e">
        <f t="shared" si="240"/>
        <v>#REF!</v>
      </c>
    </row>
    <row r="1098" spans="1:18" ht="15" customHeight="1" x14ac:dyDescent="0.3">
      <c r="A1098" s="86"/>
      <c r="B1098" s="84"/>
      <c r="C1098" s="125"/>
      <c r="D1098" s="146"/>
      <c r="E1098" s="149"/>
      <c r="F1098" s="184" t="str">
        <f>+IF(E1098="","",D1098*E1098)</f>
        <v/>
      </c>
      <c r="G1098" s="185" t="str">
        <f>+IF(F1098="","",H1072)</f>
        <v/>
      </c>
      <c r="H1098" s="186" t="str">
        <f>+IF(G1098="","",F1098*G1098)</f>
        <v/>
      </c>
      <c r="I1098" s="96"/>
      <c r="J1098" s="195" t="str">
        <f>+IF(H1098="","",H1098/H1142)</f>
        <v/>
      </c>
      <c r="K1098" s="174"/>
      <c r="L1098" s="170"/>
      <c r="M1098" s="193" t="str">
        <f>IF(L1098="NP", 0, (IF(L1098="EP", 1, (IF(L1098="ND", 0.4, "")))))</f>
        <v/>
      </c>
      <c r="N1098" s="194" t="str">
        <f t="shared" si="239"/>
        <v/>
      </c>
      <c r="R1098" s="75" t="e">
        <f t="shared" si="240"/>
        <v>#REF!</v>
      </c>
    </row>
    <row r="1099" spans="1:18" ht="15" customHeight="1" x14ac:dyDescent="0.3">
      <c r="A1099" s="86"/>
      <c r="B1099" s="84"/>
      <c r="C1099" s="125"/>
      <c r="D1099" s="146"/>
      <c r="E1099" s="149"/>
      <c r="F1099" s="184" t="str">
        <f>+IF(E1099="","",D1099*E1099)</f>
        <v/>
      </c>
      <c r="G1099" s="185" t="str">
        <f>+IF(F1099="","",H1072)</f>
        <v/>
      </c>
      <c r="H1099" s="186" t="str">
        <f>+IF(G1099="","",F1099*G1099)</f>
        <v/>
      </c>
      <c r="J1099" s="195" t="str">
        <f>+IF(H1099="","",H1099/H1142)</f>
        <v/>
      </c>
      <c r="K1099" s="174"/>
      <c r="L1099" s="170"/>
      <c r="M1099" s="193" t="str">
        <f>IF(L1099="NP", 0, (IF(L1099="EP", 1, (IF(L1099="ND", 0.4, "")))))</f>
        <v/>
      </c>
      <c r="N1099" s="194" t="str">
        <f t="shared" si="239"/>
        <v/>
      </c>
      <c r="R1099" s="75" t="e">
        <f t="shared" si="240"/>
        <v>#REF!</v>
      </c>
    </row>
    <row r="1100" spans="1:18" ht="15" customHeight="1" x14ac:dyDescent="0.3">
      <c r="A1100" s="86"/>
      <c r="B1100" s="84"/>
      <c r="C1100" s="125"/>
      <c r="D1100" s="146"/>
      <c r="E1100" s="149"/>
      <c r="F1100" s="184" t="str">
        <f>+IF(E1100="","",D1100*E1100)</f>
        <v/>
      </c>
      <c r="G1100" s="185" t="str">
        <f>+IF(F1100="","",H1072)</f>
        <v/>
      </c>
      <c r="H1100" s="186" t="str">
        <f>+IF(G1100="","",F1100*G1100)</f>
        <v/>
      </c>
      <c r="I1100" s="96"/>
      <c r="J1100" s="195" t="str">
        <f>+IF(H1100="","",H1100/H1142)</f>
        <v/>
      </c>
      <c r="K1100" s="174"/>
      <c r="L1100" s="170"/>
      <c r="M1100" s="193" t="str">
        <f>IF(L1100="NP", 0, (IF(L1100="EP", 1, (IF(L1100="ND", 0.4, "")))))</f>
        <v/>
      </c>
      <c r="N1100" s="194" t="str">
        <f t="shared" si="239"/>
        <v/>
      </c>
      <c r="R1100" s="75" t="e">
        <f t="shared" si="240"/>
        <v>#REF!</v>
      </c>
    </row>
    <row r="1101" spans="1:18" ht="15" customHeight="1" x14ac:dyDescent="0.3">
      <c r="A1101" s="86"/>
      <c r="B1101" s="84"/>
      <c r="C1101" s="125"/>
      <c r="D1101" s="146"/>
      <c r="E1101" s="149"/>
      <c r="F1101" s="184" t="str">
        <f>+IF(E1101="","",D1101*E1101)</f>
        <v/>
      </c>
      <c r="G1101" s="185" t="str">
        <f>+IF(F1101="","",H1072)</f>
        <v/>
      </c>
      <c r="H1101" s="186" t="str">
        <f>+IF(G1101="","",F1101*G1101)</f>
        <v/>
      </c>
      <c r="I1101" s="96"/>
      <c r="J1101" s="195" t="str">
        <f>+IF(H1101="","",H1101/H1142)</f>
        <v/>
      </c>
      <c r="K1101" s="174"/>
      <c r="L1101" s="170"/>
      <c r="M1101" s="193" t="str">
        <f>IF(L1101="NP", 0, (IF(L1101="EP", 1, (IF(L1101="ND", 0.4, "")))))</f>
        <v/>
      </c>
      <c r="N1101" s="194" t="str">
        <f t="shared" si="239"/>
        <v/>
      </c>
      <c r="R1101" s="75" t="e">
        <f t="shared" si="240"/>
        <v>#REF!</v>
      </c>
    </row>
    <row r="1102" spans="1:18" ht="15" customHeight="1" thickBot="1" x14ac:dyDescent="0.35">
      <c r="A1102" s="86"/>
      <c r="B1102" s="84"/>
      <c r="C1102" s="127"/>
      <c r="D1102" s="147"/>
      <c r="E1102" s="150"/>
      <c r="F1102" s="187" t="str">
        <f>+IF(E1102="","",D1102*E1102)</f>
        <v/>
      </c>
      <c r="G1102" s="188" t="str">
        <f>+IF(F1102="","",H1071)</f>
        <v/>
      </c>
      <c r="H1102" s="189" t="str">
        <f>+IF(G1102="","",F1102*G1102)</f>
        <v/>
      </c>
      <c r="J1102" s="195" t="str">
        <f>+IF(H1102="","",H1102/H1142)</f>
        <v/>
      </c>
      <c r="K1102" s="174"/>
      <c r="L1102" s="170"/>
      <c r="M1102" s="193" t="str">
        <f>IF(L1102="NP", 0, (IF(L1102="EP", 1, (IF(L1102="ND", 0.4, "")))))</f>
        <v/>
      </c>
      <c r="N1102" s="194" t="str">
        <f t="shared" si="239"/>
        <v/>
      </c>
      <c r="R1102" s="75" t="e">
        <f t="shared" si="240"/>
        <v>#REF!</v>
      </c>
    </row>
    <row r="1103" spans="1:18" ht="15" customHeight="1" thickBot="1" x14ac:dyDescent="0.35">
      <c r="A1103" s="86"/>
      <c r="B1103" s="84"/>
      <c r="C1103" s="160"/>
      <c r="D1103" s="160"/>
      <c r="E1103" s="160"/>
      <c r="F1103" s="160"/>
      <c r="G1103" s="161" t="s">
        <v>28</v>
      </c>
      <c r="H1103" s="157">
        <f>SUM(H1090:H1102)</f>
        <v>4.6649999999999997E-2</v>
      </c>
      <c r="J1103" s="110">
        <f>SUM(J1090:J1102)</f>
        <v>0.17796852646638053</v>
      </c>
      <c r="K1103" s="109"/>
      <c r="L1103" s="109"/>
      <c r="M1103" s="109"/>
      <c r="N1103" s="110">
        <f>SUM(N1090:N1102)</f>
        <v>0</v>
      </c>
    </row>
    <row r="1104" spans="1:18" s="73" customFormat="1" ht="15" customHeight="1" thickBot="1" x14ac:dyDescent="0.35">
      <c r="A1104" s="86"/>
      <c r="B1104" s="84"/>
      <c r="C1104" s="73" t="s">
        <v>11</v>
      </c>
      <c r="H1104" s="74"/>
      <c r="J1104" s="112"/>
      <c r="K1104" s="112"/>
      <c r="L1104" s="112"/>
      <c r="M1104" s="112"/>
      <c r="N1104" s="112"/>
    </row>
    <row r="1105" spans="1:18" ht="34.5" customHeight="1" thickBot="1" x14ac:dyDescent="0.35">
      <c r="A1105" s="86"/>
      <c r="B1105" s="84"/>
      <c r="C1105" s="122" t="s">
        <v>48</v>
      </c>
      <c r="D1105" s="129"/>
      <c r="E1105" s="123" t="s">
        <v>3</v>
      </c>
      <c r="F1105" s="123" t="s">
        <v>0</v>
      </c>
      <c r="G1105" s="123" t="s">
        <v>16</v>
      </c>
      <c r="H1105" s="124" t="s">
        <v>9</v>
      </c>
      <c r="J1105" s="106" t="s">
        <v>59</v>
      </c>
      <c r="K1105" s="107" t="s">
        <v>60</v>
      </c>
      <c r="L1105" s="107" t="s">
        <v>61</v>
      </c>
      <c r="M1105" s="107" t="s">
        <v>62</v>
      </c>
      <c r="N1105" s="108" t="s">
        <v>63</v>
      </c>
    </row>
    <row r="1106" spans="1:18" ht="15" customHeight="1" x14ac:dyDescent="0.3">
      <c r="A1106" s="86"/>
      <c r="B1106" s="84"/>
      <c r="C1106" s="213"/>
      <c r="E1106" s="214"/>
      <c r="F1106" s="215"/>
      <c r="G1106" s="215"/>
      <c r="H1106" s="190"/>
      <c r="J1106" s="195"/>
      <c r="K1106" s="211"/>
      <c r="L1106" s="212"/>
      <c r="M1106" s="193"/>
      <c r="N1106" s="194" t="str">
        <f t="shared" ref="N1106:N1131" si="241">+IF(H1106="","",J1106*M1106)</f>
        <v/>
      </c>
      <c r="R1106" s="75" t="e">
        <f t="shared" ref="R1106:R1131" si="242">+R1018+1</f>
        <v>#REF!</v>
      </c>
    </row>
    <row r="1107" spans="1:18" ht="15" customHeight="1" x14ac:dyDescent="0.3">
      <c r="A1107" s="86"/>
      <c r="B1107" s="84"/>
      <c r="C1107" s="213"/>
      <c r="E1107" s="214"/>
      <c r="F1107" s="215"/>
      <c r="G1107" s="215"/>
      <c r="H1107" s="190"/>
      <c r="J1107" s="195"/>
      <c r="K1107" s="211"/>
      <c r="L1107" s="212"/>
      <c r="M1107" s="193"/>
      <c r="N1107" s="194" t="str">
        <f t="shared" si="241"/>
        <v/>
      </c>
      <c r="R1107" s="75" t="e">
        <f t="shared" si="242"/>
        <v>#REF!</v>
      </c>
    </row>
    <row r="1108" spans="1:18" ht="15" customHeight="1" x14ac:dyDescent="0.3">
      <c r="A1108" s="86"/>
      <c r="B1108" s="84"/>
      <c r="C1108" s="213"/>
      <c r="E1108" s="214"/>
      <c r="F1108" s="215"/>
      <c r="G1108" s="215"/>
      <c r="H1108" s="190"/>
      <c r="J1108" s="195"/>
      <c r="K1108" s="211"/>
      <c r="L1108" s="212"/>
      <c r="M1108" s="193"/>
      <c r="N1108" s="194" t="str">
        <f t="shared" si="241"/>
        <v/>
      </c>
      <c r="R1108" s="75" t="e">
        <f t="shared" si="242"/>
        <v>#REF!</v>
      </c>
    </row>
    <row r="1109" spans="1:18" ht="15" customHeight="1" x14ac:dyDescent="0.3">
      <c r="A1109" s="86"/>
      <c r="B1109" s="84"/>
      <c r="C1109" s="213"/>
      <c r="E1109" s="214"/>
      <c r="F1109" s="215"/>
      <c r="G1109" s="215"/>
      <c r="H1109" s="190"/>
      <c r="J1109" s="195"/>
      <c r="K1109" s="211"/>
      <c r="L1109" s="212"/>
      <c r="M1109" s="193"/>
      <c r="N1109" s="194" t="str">
        <f t="shared" si="241"/>
        <v/>
      </c>
      <c r="R1109" s="75" t="e">
        <f t="shared" si="242"/>
        <v>#REF!</v>
      </c>
    </row>
    <row r="1110" spans="1:18" ht="15" customHeight="1" x14ac:dyDescent="0.3">
      <c r="A1110" s="86"/>
      <c r="B1110" s="84"/>
      <c r="C1110" s="213"/>
      <c r="E1110" s="214"/>
      <c r="F1110" s="215"/>
      <c r="G1110" s="215"/>
      <c r="H1110" s="190"/>
      <c r="J1110" s="195"/>
      <c r="K1110" s="211"/>
      <c r="L1110" s="212"/>
      <c r="M1110" s="193"/>
      <c r="N1110" s="194" t="str">
        <f t="shared" si="241"/>
        <v/>
      </c>
      <c r="R1110" s="75" t="e">
        <f t="shared" si="242"/>
        <v>#REF!</v>
      </c>
    </row>
    <row r="1111" spans="1:18" ht="15" customHeight="1" x14ac:dyDescent="0.3">
      <c r="A1111" s="86"/>
      <c r="B1111" s="84"/>
      <c r="C1111" s="213"/>
      <c r="E1111" s="214"/>
      <c r="F1111" s="215"/>
      <c r="G1111" s="215"/>
      <c r="H1111" s="190"/>
      <c r="J1111" s="195"/>
      <c r="K1111" s="212"/>
      <c r="L1111" s="210"/>
      <c r="M1111" s="193"/>
      <c r="N1111" s="194" t="str">
        <f t="shared" si="241"/>
        <v/>
      </c>
      <c r="R1111" s="75" t="e">
        <f t="shared" si="242"/>
        <v>#REF!</v>
      </c>
    </row>
    <row r="1112" spans="1:18" ht="15" customHeight="1" x14ac:dyDescent="0.3">
      <c r="A1112" s="86"/>
      <c r="B1112" s="84"/>
      <c r="C1112" s="213"/>
      <c r="E1112" s="214"/>
      <c r="F1112" s="215"/>
      <c r="G1112" s="215"/>
      <c r="H1112" s="190"/>
      <c r="J1112" s="195"/>
      <c r="K1112" s="211"/>
      <c r="L1112" s="210"/>
      <c r="M1112" s="193"/>
      <c r="N1112" s="194" t="str">
        <f t="shared" si="241"/>
        <v/>
      </c>
      <c r="R1112" s="75" t="e">
        <f t="shared" si="242"/>
        <v>#REF!</v>
      </c>
    </row>
    <row r="1113" spans="1:18" ht="15" customHeight="1" x14ac:dyDescent="0.3">
      <c r="A1113" s="86"/>
      <c r="B1113" s="84"/>
      <c r="C1113" s="125"/>
      <c r="E1113" s="151"/>
      <c r="F1113" s="151"/>
      <c r="G1113" s="151"/>
      <c r="H1113" s="190"/>
      <c r="J1113" s="195"/>
      <c r="K1113" s="174"/>
      <c r="L1113" s="170"/>
      <c r="M1113" s="193"/>
      <c r="N1113" s="194" t="str">
        <f t="shared" si="241"/>
        <v/>
      </c>
      <c r="R1113" s="75" t="e">
        <f t="shared" si="242"/>
        <v>#REF!</v>
      </c>
    </row>
    <row r="1114" spans="1:18" ht="15" customHeight="1" x14ac:dyDescent="0.3">
      <c r="A1114" s="86"/>
      <c r="B1114" s="84"/>
      <c r="C1114" s="125"/>
      <c r="E1114" s="151"/>
      <c r="F1114" s="151"/>
      <c r="G1114" s="151"/>
      <c r="H1114" s="190" t="str">
        <f t="shared" ref="H1114:H1131" si="243">+IF(G1114="","",F1114*G1114)</f>
        <v/>
      </c>
      <c r="J1114" s="195" t="str">
        <f>+IF(H1114="","",H1114/H1142)</f>
        <v/>
      </c>
      <c r="K1114" s="174"/>
      <c r="L1114" s="170"/>
      <c r="M1114" s="193" t="str">
        <f t="shared" ref="M1114:M1131" si="244">IF(L1114="NP", 0, (IF(L1114="EP", 1, (IF(L1114="ND", 0.4, "")))))</f>
        <v/>
      </c>
      <c r="N1114" s="194" t="str">
        <f t="shared" si="241"/>
        <v/>
      </c>
      <c r="R1114" s="75" t="e">
        <f t="shared" si="242"/>
        <v>#REF!</v>
      </c>
    </row>
    <row r="1115" spans="1:18" ht="15" customHeight="1" x14ac:dyDescent="0.3">
      <c r="A1115" s="86"/>
      <c r="B1115" s="84"/>
      <c r="C1115" s="125"/>
      <c r="E1115" s="151"/>
      <c r="F1115" s="151"/>
      <c r="G1115" s="151"/>
      <c r="H1115" s="190" t="str">
        <f t="shared" si="243"/>
        <v/>
      </c>
      <c r="J1115" s="195" t="str">
        <f>+IF(H1115="","",H1115/H1142)</f>
        <v/>
      </c>
      <c r="K1115" s="174"/>
      <c r="L1115" s="170"/>
      <c r="M1115" s="193" t="str">
        <f t="shared" si="244"/>
        <v/>
      </c>
      <c r="N1115" s="194" t="str">
        <f t="shared" si="241"/>
        <v/>
      </c>
      <c r="R1115" s="75" t="e">
        <f t="shared" si="242"/>
        <v>#REF!</v>
      </c>
    </row>
    <row r="1116" spans="1:18" ht="15" customHeight="1" x14ac:dyDescent="0.3">
      <c r="A1116" s="86"/>
      <c r="B1116" s="84"/>
      <c r="C1116" s="125"/>
      <c r="E1116" s="151"/>
      <c r="F1116" s="151"/>
      <c r="G1116" s="151"/>
      <c r="H1116" s="190" t="str">
        <f t="shared" si="243"/>
        <v/>
      </c>
      <c r="J1116" s="195" t="str">
        <f>+IF(H1116="","",H1116/H1142)</f>
        <v/>
      </c>
      <c r="K1116" s="174"/>
      <c r="L1116" s="170"/>
      <c r="M1116" s="193" t="str">
        <f t="shared" si="244"/>
        <v/>
      </c>
      <c r="N1116" s="194" t="str">
        <f t="shared" si="241"/>
        <v/>
      </c>
      <c r="R1116" s="75" t="e">
        <f t="shared" si="242"/>
        <v>#REF!</v>
      </c>
    </row>
    <row r="1117" spans="1:18" ht="15" customHeight="1" x14ac:dyDescent="0.3">
      <c r="A1117" s="86"/>
      <c r="B1117" s="84"/>
      <c r="C1117" s="125"/>
      <c r="E1117" s="151"/>
      <c r="F1117" s="151"/>
      <c r="G1117" s="151"/>
      <c r="H1117" s="190" t="str">
        <f t="shared" si="243"/>
        <v/>
      </c>
      <c r="J1117" s="195" t="str">
        <f>+IF(H1117="","",H1117/H1142)</f>
        <v/>
      </c>
      <c r="K1117" s="174"/>
      <c r="L1117" s="170"/>
      <c r="M1117" s="193" t="str">
        <f t="shared" si="244"/>
        <v/>
      </c>
      <c r="N1117" s="194" t="str">
        <f t="shared" si="241"/>
        <v/>
      </c>
      <c r="R1117" s="75" t="e">
        <f t="shared" si="242"/>
        <v>#REF!</v>
      </c>
    </row>
    <row r="1118" spans="1:18" ht="15" customHeight="1" x14ac:dyDescent="0.3">
      <c r="A1118" s="86"/>
      <c r="B1118" s="84"/>
      <c r="C1118" s="125"/>
      <c r="E1118" s="151"/>
      <c r="F1118" s="151"/>
      <c r="G1118" s="151"/>
      <c r="H1118" s="190" t="str">
        <f t="shared" si="243"/>
        <v/>
      </c>
      <c r="J1118" s="195" t="str">
        <f>+IF(H1118="","",H1118/H1142)</f>
        <v/>
      </c>
      <c r="K1118" s="174"/>
      <c r="L1118" s="170"/>
      <c r="M1118" s="193" t="str">
        <f t="shared" si="244"/>
        <v/>
      </c>
      <c r="N1118" s="194" t="str">
        <f t="shared" si="241"/>
        <v/>
      </c>
      <c r="R1118" s="75" t="e">
        <f t="shared" si="242"/>
        <v>#REF!</v>
      </c>
    </row>
    <row r="1119" spans="1:18" ht="15" customHeight="1" x14ac:dyDescent="0.3">
      <c r="A1119" s="86"/>
      <c r="B1119" s="84"/>
      <c r="C1119" s="125"/>
      <c r="E1119" s="151"/>
      <c r="F1119" s="151"/>
      <c r="G1119" s="151"/>
      <c r="H1119" s="190" t="str">
        <f t="shared" si="243"/>
        <v/>
      </c>
      <c r="J1119" s="195" t="str">
        <f>+IF(H1119="","",H1119/H1142)</f>
        <v/>
      </c>
      <c r="K1119" s="174"/>
      <c r="L1119" s="170"/>
      <c r="M1119" s="193" t="str">
        <f t="shared" si="244"/>
        <v/>
      </c>
      <c r="N1119" s="194" t="str">
        <f t="shared" si="241"/>
        <v/>
      </c>
      <c r="R1119" s="75" t="e">
        <f t="shared" si="242"/>
        <v>#REF!</v>
      </c>
    </row>
    <row r="1120" spans="1:18" ht="15" customHeight="1" x14ac:dyDescent="0.3">
      <c r="A1120" s="86"/>
      <c r="B1120" s="84"/>
      <c r="C1120" s="125"/>
      <c r="E1120" s="151"/>
      <c r="F1120" s="151"/>
      <c r="G1120" s="151"/>
      <c r="H1120" s="190" t="str">
        <f t="shared" si="243"/>
        <v/>
      </c>
      <c r="J1120" s="195" t="str">
        <f>+IF(H1120="","",H1120/H1142)</f>
        <v/>
      </c>
      <c r="K1120" s="174"/>
      <c r="L1120" s="170"/>
      <c r="M1120" s="193" t="str">
        <f t="shared" si="244"/>
        <v/>
      </c>
      <c r="N1120" s="194" t="str">
        <f t="shared" si="241"/>
        <v/>
      </c>
      <c r="R1120" s="75" t="e">
        <f t="shared" si="242"/>
        <v>#REF!</v>
      </c>
    </row>
    <row r="1121" spans="1:18" ht="15" customHeight="1" x14ac:dyDescent="0.3">
      <c r="A1121" s="86"/>
      <c r="B1121" s="84"/>
      <c r="C1121" s="125"/>
      <c r="E1121" s="151"/>
      <c r="F1121" s="151"/>
      <c r="G1121" s="151"/>
      <c r="H1121" s="190" t="str">
        <f t="shared" si="243"/>
        <v/>
      </c>
      <c r="J1121" s="195" t="str">
        <f>+IF(H1121="","",H1121/H1142)</f>
        <v/>
      </c>
      <c r="K1121" s="174"/>
      <c r="L1121" s="170"/>
      <c r="M1121" s="193" t="str">
        <f t="shared" si="244"/>
        <v/>
      </c>
      <c r="N1121" s="194" t="str">
        <f t="shared" si="241"/>
        <v/>
      </c>
      <c r="R1121" s="75" t="e">
        <f t="shared" si="242"/>
        <v>#REF!</v>
      </c>
    </row>
    <row r="1122" spans="1:18" ht="15" customHeight="1" x14ac:dyDescent="0.3">
      <c r="A1122" s="86"/>
      <c r="B1122" s="84"/>
      <c r="C1122" s="125"/>
      <c r="E1122" s="151"/>
      <c r="F1122" s="151"/>
      <c r="G1122" s="151"/>
      <c r="H1122" s="190" t="str">
        <f t="shared" si="243"/>
        <v/>
      </c>
      <c r="J1122" s="195" t="str">
        <f>+IF(H1122="","",H1122/H1142)</f>
        <v/>
      </c>
      <c r="K1122" s="174"/>
      <c r="L1122" s="170"/>
      <c r="M1122" s="193" t="str">
        <f t="shared" si="244"/>
        <v/>
      </c>
      <c r="N1122" s="194" t="str">
        <f t="shared" si="241"/>
        <v/>
      </c>
      <c r="R1122" s="75" t="e">
        <f t="shared" si="242"/>
        <v>#REF!</v>
      </c>
    </row>
    <row r="1123" spans="1:18" ht="15" customHeight="1" x14ac:dyDescent="0.3">
      <c r="A1123" s="86"/>
      <c r="B1123" s="84"/>
      <c r="C1123" s="125"/>
      <c r="E1123" s="151"/>
      <c r="F1123" s="151"/>
      <c r="G1123" s="151"/>
      <c r="H1123" s="190" t="str">
        <f t="shared" si="243"/>
        <v/>
      </c>
      <c r="J1123" s="195" t="str">
        <f>+IF(H1123="","",H1123/H1142)</f>
        <v/>
      </c>
      <c r="K1123" s="174"/>
      <c r="L1123" s="170"/>
      <c r="M1123" s="193" t="str">
        <f t="shared" si="244"/>
        <v/>
      </c>
      <c r="N1123" s="194" t="str">
        <f t="shared" si="241"/>
        <v/>
      </c>
      <c r="R1123" s="75" t="e">
        <f t="shared" si="242"/>
        <v>#REF!</v>
      </c>
    </row>
    <row r="1124" spans="1:18" ht="15" customHeight="1" x14ac:dyDescent="0.3">
      <c r="A1124" s="86"/>
      <c r="B1124" s="84"/>
      <c r="C1124" s="125"/>
      <c r="E1124" s="151"/>
      <c r="F1124" s="151"/>
      <c r="G1124" s="151"/>
      <c r="H1124" s="190" t="str">
        <f t="shared" si="243"/>
        <v/>
      </c>
      <c r="J1124" s="195" t="str">
        <f>+IF(H1124="","",H1124/H1142)</f>
        <v/>
      </c>
      <c r="K1124" s="174"/>
      <c r="L1124" s="170"/>
      <c r="M1124" s="193" t="str">
        <f t="shared" si="244"/>
        <v/>
      </c>
      <c r="N1124" s="194" t="str">
        <f t="shared" si="241"/>
        <v/>
      </c>
      <c r="R1124" s="75" t="e">
        <f t="shared" si="242"/>
        <v>#REF!</v>
      </c>
    </row>
    <row r="1125" spans="1:18" ht="15" customHeight="1" x14ac:dyDescent="0.3">
      <c r="A1125" s="86"/>
      <c r="B1125" s="84"/>
      <c r="C1125" s="125"/>
      <c r="E1125" s="151"/>
      <c r="F1125" s="151"/>
      <c r="G1125" s="151"/>
      <c r="H1125" s="190" t="str">
        <f t="shared" si="243"/>
        <v/>
      </c>
      <c r="J1125" s="195" t="str">
        <f>+IF(H1125="","",H1125/H1142)</f>
        <v/>
      </c>
      <c r="K1125" s="174"/>
      <c r="L1125" s="170"/>
      <c r="M1125" s="193" t="str">
        <f t="shared" si="244"/>
        <v/>
      </c>
      <c r="N1125" s="194" t="str">
        <f t="shared" si="241"/>
        <v/>
      </c>
      <c r="R1125" s="75" t="e">
        <f t="shared" si="242"/>
        <v>#REF!</v>
      </c>
    </row>
    <row r="1126" spans="1:18" ht="15" customHeight="1" x14ac:dyDescent="0.3">
      <c r="A1126" s="86"/>
      <c r="B1126" s="84"/>
      <c r="C1126" s="125"/>
      <c r="E1126" s="151"/>
      <c r="F1126" s="151"/>
      <c r="G1126" s="151"/>
      <c r="H1126" s="190" t="str">
        <f t="shared" si="243"/>
        <v/>
      </c>
      <c r="J1126" s="195" t="str">
        <f>+IF(H1126="","",H1126/H1142)</f>
        <v/>
      </c>
      <c r="K1126" s="174"/>
      <c r="L1126" s="170"/>
      <c r="M1126" s="193" t="str">
        <f t="shared" si="244"/>
        <v/>
      </c>
      <c r="N1126" s="194" t="str">
        <f t="shared" si="241"/>
        <v/>
      </c>
      <c r="R1126" s="75" t="e">
        <f t="shared" si="242"/>
        <v>#REF!</v>
      </c>
    </row>
    <row r="1127" spans="1:18" ht="15" customHeight="1" x14ac:dyDescent="0.3">
      <c r="A1127" s="86"/>
      <c r="B1127" s="84"/>
      <c r="C1127" s="125"/>
      <c r="E1127" s="151"/>
      <c r="F1127" s="151"/>
      <c r="G1127" s="151"/>
      <c r="H1127" s="190" t="str">
        <f t="shared" si="243"/>
        <v/>
      </c>
      <c r="J1127" s="195" t="str">
        <f>+IF(H1127="","",H1127/H1142)</f>
        <v/>
      </c>
      <c r="K1127" s="174"/>
      <c r="L1127" s="170"/>
      <c r="M1127" s="193" t="str">
        <f t="shared" si="244"/>
        <v/>
      </c>
      <c r="N1127" s="194" t="str">
        <f t="shared" si="241"/>
        <v/>
      </c>
      <c r="R1127" s="75" t="e">
        <f t="shared" si="242"/>
        <v>#REF!</v>
      </c>
    </row>
    <row r="1128" spans="1:18" ht="15" customHeight="1" x14ac:dyDescent="0.3">
      <c r="A1128" s="86"/>
      <c r="B1128" s="84"/>
      <c r="C1128" s="125"/>
      <c r="E1128" s="151"/>
      <c r="F1128" s="151"/>
      <c r="G1128" s="151"/>
      <c r="H1128" s="190" t="str">
        <f t="shared" si="243"/>
        <v/>
      </c>
      <c r="J1128" s="195" t="str">
        <f>+IF(H1128="","",H1128/H1142)</f>
        <v/>
      </c>
      <c r="K1128" s="174"/>
      <c r="L1128" s="170"/>
      <c r="M1128" s="193" t="str">
        <f t="shared" si="244"/>
        <v/>
      </c>
      <c r="N1128" s="194" t="str">
        <f t="shared" si="241"/>
        <v/>
      </c>
      <c r="R1128" s="75" t="e">
        <f t="shared" si="242"/>
        <v>#REF!</v>
      </c>
    </row>
    <row r="1129" spans="1:18" ht="15" customHeight="1" x14ac:dyDescent="0.3">
      <c r="A1129" s="86"/>
      <c r="B1129" s="84"/>
      <c r="C1129" s="125"/>
      <c r="E1129" s="151"/>
      <c r="F1129" s="151"/>
      <c r="G1129" s="151"/>
      <c r="H1129" s="190" t="str">
        <f t="shared" si="243"/>
        <v/>
      </c>
      <c r="J1129" s="195" t="str">
        <f>+IF(H1129="","",H1129/H1142)</f>
        <v/>
      </c>
      <c r="K1129" s="174"/>
      <c r="L1129" s="170"/>
      <c r="M1129" s="193" t="str">
        <f t="shared" si="244"/>
        <v/>
      </c>
      <c r="N1129" s="194" t="str">
        <f t="shared" si="241"/>
        <v/>
      </c>
      <c r="R1129" s="75" t="e">
        <f t="shared" si="242"/>
        <v>#REF!</v>
      </c>
    </row>
    <row r="1130" spans="1:18" ht="15" customHeight="1" x14ac:dyDescent="0.3">
      <c r="A1130" s="86"/>
      <c r="B1130" s="84"/>
      <c r="C1130" s="125"/>
      <c r="E1130" s="151"/>
      <c r="F1130" s="151"/>
      <c r="G1130" s="151"/>
      <c r="H1130" s="190" t="str">
        <f t="shared" si="243"/>
        <v/>
      </c>
      <c r="J1130" s="195" t="str">
        <f>+IF(H1130="","",H1130/H1142)</f>
        <v/>
      </c>
      <c r="K1130" s="174"/>
      <c r="L1130" s="170"/>
      <c r="M1130" s="193" t="str">
        <f t="shared" si="244"/>
        <v/>
      </c>
      <c r="N1130" s="194" t="str">
        <f t="shared" si="241"/>
        <v/>
      </c>
      <c r="R1130" s="75" t="e">
        <f t="shared" si="242"/>
        <v>#REF!</v>
      </c>
    </row>
    <row r="1131" spans="1:18" ht="15" customHeight="1" thickBot="1" x14ac:dyDescent="0.35">
      <c r="A1131" s="86"/>
      <c r="B1131" s="84"/>
      <c r="C1131" s="125"/>
      <c r="E1131" s="152"/>
      <c r="F1131" s="152"/>
      <c r="G1131" s="152"/>
      <c r="H1131" s="191" t="str">
        <f t="shared" si="243"/>
        <v/>
      </c>
      <c r="J1131" s="195" t="str">
        <f>+IF(H1131="","",H1131/H1142)</f>
        <v/>
      </c>
      <c r="K1131" s="174"/>
      <c r="L1131" s="170"/>
      <c r="M1131" s="193" t="str">
        <f t="shared" si="244"/>
        <v/>
      </c>
      <c r="N1131" s="194" t="str">
        <f t="shared" si="241"/>
        <v/>
      </c>
      <c r="R1131" s="75" t="e">
        <f t="shared" si="242"/>
        <v>#REF!</v>
      </c>
    </row>
    <row r="1132" spans="1:18" ht="15" customHeight="1" thickBot="1" x14ac:dyDescent="0.35">
      <c r="A1132" s="86"/>
      <c r="B1132" s="84"/>
      <c r="C1132" s="160"/>
      <c r="D1132" s="160"/>
      <c r="E1132" s="160"/>
      <c r="F1132" s="160"/>
      <c r="G1132" s="161" t="s">
        <v>29</v>
      </c>
      <c r="H1132" s="157">
        <f>SUM(H1106:H1131)</f>
        <v>0</v>
      </c>
      <c r="J1132" s="110">
        <f>SUM(J1106:J1131)</f>
        <v>0</v>
      </c>
      <c r="K1132" s="109"/>
      <c r="L1132" s="109"/>
      <c r="M1132" s="109"/>
      <c r="N1132" s="110">
        <f>SUM(N1106:N1131)</f>
        <v>0</v>
      </c>
    </row>
    <row r="1133" spans="1:18" s="73" customFormat="1" ht="15" customHeight="1" thickBot="1" x14ac:dyDescent="0.35">
      <c r="A1133" s="86"/>
      <c r="B1133" s="84"/>
      <c r="C1133" s="73" t="s">
        <v>12</v>
      </c>
      <c r="H1133" s="74"/>
      <c r="J1133" s="111"/>
      <c r="K1133" s="111"/>
      <c r="L1133" s="111"/>
      <c r="M1133" s="111"/>
      <c r="N1133" s="111"/>
    </row>
    <row r="1134" spans="1:18" ht="33" customHeight="1" thickBot="1" x14ac:dyDescent="0.35">
      <c r="A1134" s="86"/>
      <c r="B1134" s="84"/>
      <c r="C1134" s="122" t="s">
        <v>48</v>
      </c>
      <c r="D1134" s="129"/>
      <c r="E1134" s="130" t="s">
        <v>3</v>
      </c>
      <c r="F1134" s="130" t="s">
        <v>0</v>
      </c>
      <c r="G1134" s="123" t="s">
        <v>6</v>
      </c>
      <c r="H1134" s="124" t="s">
        <v>9</v>
      </c>
      <c r="J1134" s="106" t="s">
        <v>59</v>
      </c>
      <c r="K1134" s="107" t="s">
        <v>60</v>
      </c>
      <c r="L1134" s="107" t="s">
        <v>61</v>
      </c>
      <c r="M1134" s="107" t="s">
        <v>62</v>
      </c>
      <c r="N1134" s="108" t="s">
        <v>63</v>
      </c>
    </row>
    <row r="1135" spans="1:18" ht="15" customHeight="1" x14ac:dyDescent="0.3">
      <c r="A1135" s="86"/>
      <c r="B1135" s="84"/>
      <c r="C1135" s="125"/>
      <c r="E1135" s="149"/>
      <c r="F1135" s="146"/>
      <c r="G1135" s="154"/>
      <c r="H1135" s="186" t="str">
        <f>+IF(G1135="","",F1135*G1135)</f>
        <v/>
      </c>
      <c r="J1135" s="195" t="str">
        <f>+IF(H1135="","",H1135/H1142)</f>
        <v/>
      </c>
      <c r="K1135" s="175"/>
      <c r="L1135" s="175"/>
      <c r="M1135" s="193" t="str">
        <f>IF(L1135="NP", 0, (IF(L1135="EP", 1, (IF(L1135="ND", 0.4, "")))))</f>
        <v/>
      </c>
      <c r="N1135" s="194" t="str">
        <f>+IF(H1135="","",J1135*M1135)</f>
        <v/>
      </c>
      <c r="R1135" s="75" t="e">
        <f t="shared" ref="R1135:R1139" si="245">+R1047+1</f>
        <v>#REF!</v>
      </c>
    </row>
    <row r="1136" spans="1:18" ht="15" customHeight="1" x14ac:dyDescent="0.3">
      <c r="A1136" s="86"/>
      <c r="B1136" s="84"/>
      <c r="C1136" s="125"/>
      <c r="E1136" s="149"/>
      <c r="F1136" s="146"/>
      <c r="G1136" s="154"/>
      <c r="H1136" s="186" t="str">
        <f>+IF(G1136="","",F1136*G1136)</f>
        <v/>
      </c>
      <c r="J1136" s="195" t="str">
        <f>+IF(H1136="","",H1136/H1140)</f>
        <v/>
      </c>
      <c r="K1136" s="175"/>
      <c r="L1136" s="175"/>
      <c r="M1136" s="193" t="str">
        <f>IF(L1136="NP", 0, (IF(L1136="EP", 1, (IF(L1136="ND", 0.4, "")))))</f>
        <v/>
      </c>
      <c r="N1136" s="194" t="str">
        <f>+IF(H1136="","",J1136*M1136)</f>
        <v/>
      </c>
      <c r="R1136" s="75" t="e">
        <f t="shared" si="245"/>
        <v>#REF!</v>
      </c>
    </row>
    <row r="1137" spans="1:18" ht="15" customHeight="1" x14ac:dyDescent="0.3">
      <c r="A1137" s="86"/>
      <c r="B1137" s="84"/>
      <c r="C1137" s="125"/>
      <c r="E1137" s="149"/>
      <c r="F1137" s="146"/>
      <c r="G1137" s="154"/>
      <c r="H1137" s="186" t="str">
        <f>+IF(G1137="","",F1137*G1137)</f>
        <v/>
      </c>
      <c r="J1137" s="195" t="str">
        <f>+IF(H1137="","",H1137/H1141)</f>
        <v/>
      </c>
      <c r="K1137" s="175"/>
      <c r="L1137" s="175"/>
      <c r="M1137" s="193" t="str">
        <f>IF(L1137="NP", 0, (IF(L1137="EP", 1, (IF(L1137="ND", 0.4, "")))))</f>
        <v/>
      </c>
      <c r="N1137" s="194" t="str">
        <f>+IF(H1137="","",J1137*M1137)</f>
        <v/>
      </c>
      <c r="R1137" s="75" t="e">
        <f t="shared" si="245"/>
        <v>#REF!</v>
      </c>
    </row>
    <row r="1138" spans="1:18" ht="15" customHeight="1" x14ac:dyDescent="0.3">
      <c r="A1138" s="86"/>
      <c r="B1138" s="84"/>
      <c r="C1138" s="125"/>
      <c r="E1138" s="149"/>
      <c r="F1138" s="146"/>
      <c r="G1138" s="154"/>
      <c r="H1138" s="186" t="str">
        <f>+IF(G1138="","",F1138*G1138)</f>
        <v/>
      </c>
      <c r="J1138" s="195" t="str">
        <f>+IF(H1138="","",H1138/H1142)</f>
        <v/>
      </c>
      <c r="K1138" s="175"/>
      <c r="L1138" s="175"/>
      <c r="M1138" s="193" t="str">
        <f>IF(L1138="NP", 0, (IF(L1138="EP", 1, (IF(L1138="ND", 0.4, "")))))</f>
        <v/>
      </c>
      <c r="N1138" s="194" t="str">
        <f>+IF(H1138="","",J1138*M1138)</f>
        <v/>
      </c>
      <c r="R1138" s="75" t="e">
        <f t="shared" si="245"/>
        <v>#REF!</v>
      </c>
    </row>
    <row r="1139" spans="1:18" ht="15" customHeight="1" thickBot="1" x14ac:dyDescent="0.35">
      <c r="A1139" s="86"/>
      <c r="B1139" s="84"/>
      <c r="C1139" s="127"/>
      <c r="D1139" s="128"/>
      <c r="E1139" s="150"/>
      <c r="F1139" s="147"/>
      <c r="G1139" s="155"/>
      <c r="H1139" s="192" t="str">
        <f>+IF(G1139="","",F1139*G1139)</f>
        <v/>
      </c>
      <c r="J1139" s="195" t="str">
        <f>+IF(H1139="","",H1139/H1142)</f>
        <v/>
      </c>
      <c r="K1139" s="176"/>
      <c r="L1139" s="177"/>
      <c r="M1139" s="193" t="str">
        <f>IF(L1139="NP", 0, (IF(L1139="EP", 1, (IF(L1139="ND", 0.4, "")))))</f>
        <v/>
      </c>
      <c r="N1139" s="194" t="str">
        <f>+IF(H1139="","",J1139*M1139)</f>
        <v/>
      </c>
      <c r="R1139" s="75" t="e">
        <f t="shared" si="245"/>
        <v>#REF!</v>
      </c>
    </row>
    <row r="1140" spans="1:18" ht="15" customHeight="1" thickBot="1" x14ac:dyDescent="0.35">
      <c r="A1140" s="86"/>
      <c r="B1140" s="84"/>
      <c r="C1140" s="160"/>
      <c r="D1140" s="160"/>
      <c r="E1140" s="160"/>
      <c r="F1140" s="160"/>
      <c r="G1140" s="161" t="s">
        <v>30</v>
      </c>
      <c r="H1140" s="157">
        <f>SUM(H1135:H1139)</f>
        <v>0</v>
      </c>
      <c r="J1140" s="110">
        <f>SUM(J1135:J1139)</f>
        <v>0</v>
      </c>
      <c r="K1140" s="109"/>
      <c r="L1140" s="109"/>
      <c r="M1140" s="109"/>
      <c r="N1140" s="110">
        <f>SUM(N1135:N1139)</f>
        <v>0</v>
      </c>
    </row>
    <row r="1141" spans="1:18" ht="13.5" customHeight="1" thickBot="1" x14ac:dyDescent="0.35">
      <c r="A1141" s="86"/>
      <c r="B1141" s="84"/>
      <c r="H1141" s="84"/>
      <c r="J1141" s="103"/>
      <c r="K1141" s="104"/>
      <c r="L1141" s="104"/>
      <c r="M1141" s="104"/>
      <c r="N1141" s="105"/>
    </row>
    <row r="1142" spans="1:18" ht="15" customHeight="1" x14ac:dyDescent="0.3">
      <c r="A1142" s="86"/>
      <c r="B1142" s="84"/>
      <c r="D1142" s="132" t="s">
        <v>13</v>
      </c>
      <c r="E1142" s="133"/>
      <c r="F1142" s="133"/>
      <c r="G1142" s="134"/>
      <c r="H1142" s="158">
        <f>+H1087+H1103+H1132+H1140</f>
        <v>0.262125</v>
      </c>
      <c r="J1142" s="113"/>
      <c r="K1142" s="78"/>
      <c r="M1142" s="78"/>
      <c r="N1142" s="114"/>
    </row>
    <row r="1143" spans="1:18" ht="15" customHeight="1" thickBot="1" x14ac:dyDescent="0.35">
      <c r="A1143" s="86"/>
      <c r="B1143" s="84"/>
      <c r="D1143" s="135" t="s">
        <v>67</v>
      </c>
      <c r="E1143" s="136"/>
      <c r="F1143" s="136"/>
      <c r="G1143" s="141">
        <f>+$Q$1</f>
        <v>0.15</v>
      </c>
      <c r="H1143" s="159">
        <f>+H1142*G1143</f>
        <v>3.931875E-2</v>
      </c>
      <c r="J1143" s="115"/>
      <c r="K1143" s="116"/>
      <c r="L1143" s="116"/>
      <c r="M1143" s="116"/>
      <c r="N1143" s="117"/>
    </row>
    <row r="1144" spans="1:18" ht="15" customHeight="1" x14ac:dyDescent="0.3">
      <c r="A1144" s="86"/>
      <c r="B1144" s="84"/>
      <c r="D1144" s="135" t="s">
        <v>68</v>
      </c>
      <c r="E1144" s="136"/>
      <c r="F1144" s="136"/>
      <c r="G1144" s="141">
        <f>+$Q$2</f>
        <v>0</v>
      </c>
      <c r="H1144" s="159">
        <f>+(H1142+H1143)*G1144</f>
        <v>0</v>
      </c>
      <c r="J1144" s="120">
        <f>+J1087+J1103+J1132+J1140</f>
        <v>1</v>
      </c>
      <c r="K1144" s="118"/>
      <c r="L1144" s="118"/>
      <c r="M1144" s="118"/>
      <c r="N1144" s="120">
        <f>+N1087+N1103+N1132+N1140</f>
        <v>0</v>
      </c>
    </row>
    <row r="1145" spans="1:18" ht="15" customHeight="1" thickBot="1" x14ac:dyDescent="0.35">
      <c r="A1145" s="86"/>
      <c r="B1145" s="84"/>
      <c r="C1145" s="75" t="s">
        <v>64</v>
      </c>
      <c r="D1145" s="135" t="s">
        <v>14</v>
      </c>
      <c r="E1145" s="136"/>
      <c r="F1145" s="136"/>
      <c r="G1145" s="137"/>
      <c r="H1145" s="159">
        <f>SUM(H1142:H1144)</f>
        <v>0.30144375000000001</v>
      </c>
      <c r="J1145" s="121" t="s">
        <v>69</v>
      </c>
      <c r="K1145" s="119"/>
      <c r="L1145" s="119"/>
      <c r="M1145" s="119"/>
      <c r="N1145" s="121" t="s">
        <v>70</v>
      </c>
    </row>
    <row r="1146" spans="1:18" ht="15" customHeight="1" thickBot="1" x14ac:dyDescent="0.35">
      <c r="A1146" s="86"/>
      <c r="B1146" s="84"/>
      <c r="C1146" s="75" t="s">
        <v>64</v>
      </c>
      <c r="D1146" s="138" t="s">
        <v>15</v>
      </c>
      <c r="E1146" s="139"/>
      <c r="F1146" s="139"/>
      <c r="G1146" s="140"/>
      <c r="H1146" s="131">
        <f>+ROUND(H1145,2)</f>
        <v>0.3</v>
      </c>
      <c r="N1146" s="165">
        <f>+ROUND(N1144,4)</f>
        <v>0</v>
      </c>
    </row>
    <row r="1147" spans="1:18" ht="13.5" customHeight="1" x14ac:dyDescent="0.3">
      <c r="A1147" s="86"/>
      <c r="B1147" s="84"/>
      <c r="G1147" s="76"/>
    </row>
    <row r="1148" spans="1:18" ht="13.5" customHeight="1" x14ac:dyDescent="0.3">
      <c r="A1148" s="86"/>
      <c r="B1148" s="84"/>
      <c r="G1148" s="76"/>
    </row>
    <row r="1149" spans="1:18" ht="15" customHeight="1" x14ac:dyDescent="0.3">
      <c r="A1149" s="83"/>
      <c r="B1149" s="84"/>
      <c r="G1149" s="76"/>
      <c r="H1149" s="84"/>
      <c r="J1149" s="85"/>
      <c r="K1149" s="85"/>
      <c r="L1149" s="85"/>
      <c r="M1149" s="85"/>
      <c r="N1149" s="85"/>
    </row>
    <row r="1150" spans="1:18" ht="14.1" customHeight="1" x14ac:dyDescent="0.3">
      <c r="A1150" s="86"/>
      <c r="B1150" s="84"/>
      <c r="C1150" s="87"/>
      <c r="D1150" s="87"/>
      <c r="E1150" s="87"/>
      <c r="F1150" s="87"/>
      <c r="G1150" s="87"/>
      <c r="H1150" s="87"/>
      <c r="K1150" s="78"/>
      <c r="M1150" s="78"/>
    </row>
    <row r="1151" spans="1:18" ht="12" customHeight="1" x14ac:dyDescent="0.3">
      <c r="A1151" s="86"/>
      <c r="B1151" s="84"/>
      <c r="C1151" s="73"/>
      <c r="D1151" s="73"/>
      <c r="E1151" s="73"/>
      <c r="F1151" s="73"/>
      <c r="G1151" s="73"/>
      <c r="H1151" s="73"/>
      <c r="K1151" s="78"/>
      <c r="M1151" s="78"/>
    </row>
    <row r="1152" spans="1:18" ht="12" customHeight="1" x14ac:dyDescent="0.3">
      <c r="A1152" s="86"/>
      <c r="B1152" s="84"/>
      <c r="G1152" s="88"/>
      <c r="H1152" s="84"/>
      <c r="K1152" s="78"/>
      <c r="M1152" s="78"/>
    </row>
    <row r="1153" spans="1:18" ht="14.25" customHeight="1" x14ac:dyDescent="0.3">
      <c r="A1153" s="86"/>
      <c r="B1153" s="84"/>
      <c r="C1153" s="89"/>
      <c r="D1153" s="90"/>
      <c r="E1153" s="90"/>
      <c r="F1153" s="90"/>
      <c r="G1153" s="90"/>
      <c r="H1153" s="91"/>
      <c r="K1153" s="78"/>
      <c r="M1153" s="78"/>
    </row>
    <row r="1154" spans="1:18" ht="14.25" customHeight="1" x14ac:dyDescent="0.3">
      <c r="A1154" s="86"/>
      <c r="B1154" s="84"/>
      <c r="C1154" s="89"/>
      <c r="H1154" s="84"/>
      <c r="K1154" s="78"/>
      <c r="M1154" s="78"/>
    </row>
    <row r="1155" spans="1:18" ht="12" customHeight="1" thickBot="1" x14ac:dyDescent="0.35">
      <c r="A1155" s="86"/>
      <c r="B1155" s="84"/>
      <c r="C1155" s="89"/>
      <c r="H1155" s="84"/>
      <c r="K1155" s="78"/>
      <c r="M1155" s="78"/>
    </row>
    <row r="1156" spans="1:18" ht="20.100000000000001" customHeight="1" thickBot="1" x14ac:dyDescent="0.35">
      <c r="A1156" s="86"/>
      <c r="B1156" s="84"/>
      <c r="C1156" s="142" t="s">
        <v>55</v>
      </c>
      <c r="D1156" s="143"/>
      <c r="E1156" s="143"/>
      <c r="F1156" s="143"/>
      <c r="G1156" s="143"/>
      <c r="H1156" s="144"/>
    </row>
    <row r="1157" spans="1:18" ht="20.100000000000001" customHeight="1" x14ac:dyDescent="0.3">
      <c r="A1157" s="86"/>
      <c r="B1157" s="84"/>
      <c r="C1157" s="92"/>
      <c r="H1157" s="93" t="s">
        <v>56</v>
      </c>
      <c r="I1157" s="84"/>
      <c r="J1157" s="97" t="s">
        <v>26</v>
      </c>
      <c r="K1157" s="98"/>
      <c r="L1157" s="98"/>
      <c r="M1157" s="98"/>
      <c r="N1157" s="99"/>
    </row>
    <row r="1158" spans="1:18" ht="16.5" customHeight="1" thickBot="1" x14ac:dyDescent="0.35">
      <c r="A1158" s="169"/>
      <c r="B1158" s="84"/>
      <c r="C1158" s="73" t="s">
        <v>57</v>
      </c>
      <c r="D1158" s="84">
        <v>14</v>
      </c>
      <c r="G1158" s="74" t="s">
        <v>4</v>
      </c>
      <c r="H1158" s="75" t="str">
        <f>+VLOOKUP(D1158,PRESUP!$A$6:$N$183,3,FALSE)</f>
        <v>m2</v>
      </c>
      <c r="I1158" s="84"/>
      <c r="J1158" s="100"/>
      <c r="K1158" s="101"/>
      <c r="L1158" s="101"/>
      <c r="M1158" s="101"/>
      <c r="N1158" s="102"/>
    </row>
    <row r="1159" spans="1:18" ht="32.25" customHeight="1" x14ac:dyDescent="0.3">
      <c r="A1159" s="86"/>
      <c r="B1159" s="84"/>
      <c r="C1159" s="22" t="str">
        <f>+VLOOKUP(D1158,PRESUP!$A$6:$N$183,14,FALSE)</f>
        <v>DETALLE: IMPRIMACION ASFALTICA.</v>
      </c>
      <c r="J1159" s="103"/>
      <c r="K1159" s="104"/>
      <c r="L1159" s="104"/>
      <c r="M1159" s="104"/>
      <c r="N1159" s="105"/>
      <c r="O1159" s="84" t="s">
        <v>71</v>
      </c>
      <c r="P1159" s="84" t="s">
        <v>73</v>
      </c>
      <c r="Q1159" s="84" t="s">
        <v>72</v>
      </c>
    </row>
    <row r="1160" spans="1:18" s="73" customFormat="1" ht="15" customHeight="1" thickBot="1" x14ac:dyDescent="0.35">
      <c r="A1160" s="86"/>
      <c r="B1160" s="84"/>
      <c r="C1160" s="73" t="s">
        <v>5</v>
      </c>
      <c r="D1160" s="94"/>
      <c r="E1160" s="94"/>
      <c r="F1160" s="94"/>
      <c r="G1160" s="196" t="s">
        <v>58</v>
      </c>
      <c r="H1160" s="197">
        <v>1.1000000000000001E-3</v>
      </c>
      <c r="J1160" s="162"/>
      <c r="K1160" s="163"/>
      <c r="L1160" s="163"/>
      <c r="M1160" s="163"/>
      <c r="N1160" s="164"/>
      <c r="O1160" s="166">
        <f>+H1234</f>
        <v>1.08</v>
      </c>
      <c r="P1160" s="168">
        <f>+H1230</f>
        <v>0.94059850000000012</v>
      </c>
      <c r="Q1160" s="167">
        <f>+N1234</f>
        <v>0.17</v>
      </c>
      <c r="R1160" s="73">
        <f t="shared" ref="R1160" si="246">+D1158</f>
        <v>14</v>
      </c>
    </row>
    <row r="1161" spans="1:18" s="94" customFormat="1" ht="30" customHeight="1" thickBot="1" x14ac:dyDescent="0.35">
      <c r="A1161" s="86"/>
      <c r="B1161" s="84"/>
      <c r="C1161" s="122" t="s">
        <v>48</v>
      </c>
      <c r="D1161" s="123" t="s">
        <v>0</v>
      </c>
      <c r="E1161" s="123" t="s">
        <v>6</v>
      </c>
      <c r="F1161" s="123" t="s">
        <v>7</v>
      </c>
      <c r="G1161" s="123" t="s">
        <v>8</v>
      </c>
      <c r="H1161" s="124" t="s">
        <v>9</v>
      </c>
      <c r="J1161" s="106" t="s">
        <v>59</v>
      </c>
      <c r="K1161" s="107" t="s">
        <v>60</v>
      </c>
      <c r="L1161" s="107" t="s">
        <v>61</v>
      </c>
      <c r="M1161" s="107" t="s">
        <v>62</v>
      </c>
      <c r="N1161" s="108" t="s">
        <v>63</v>
      </c>
    </row>
    <row r="1162" spans="1:18" ht="15" customHeight="1" x14ac:dyDescent="0.3">
      <c r="A1162" s="86"/>
      <c r="B1162" s="84"/>
      <c r="C1162" s="125" t="s">
        <v>78</v>
      </c>
      <c r="D1162" s="145" t="s">
        <v>20</v>
      </c>
      <c r="E1162" s="148"/>
      <c r="F1162" s="148" t="s">
        <v>64</v>
      </c>
      <c r="G1162" s="153" t="s">
        <v>20</v>
      </c>
      <c r="H1162" s="126">
        <f>+H1191*0.05</f>
        <v>2.1284999999999997E-3</v>
      </c>
      <c r="J1162" s="171">
        <f>+IF(H1162="","",H1162/H1230)</f>
        <v>2.2629208955787187E-3</v>
      </c>
      <c r="K1162" s="210">
        <v>4292100117</v>
      </c>
      <c r="L1162" s="210" t="s">
        <v>77</v>
      </c>
      <c r="M1162" s="156">
        <v>0</v>
      </c>
      <c r="N1162" s="173">
        <f t="shared" ref="N1162:N1174" si="247">+IF(H1162="","",J1162*M1162)</f>
        <v>0</v>
      </c>
    </row>
    <row r="1163" spans="1:18" ht="15" customHeight="1" x14ac:dyDescent="0.25">
      <c r="A1163" s="86"/>
      <c r="B1163" s="84"/>
      <c r="C1163" s="209" t="s">
        <v>355</v>
      </c>
      <c r="D1163" s="209">
        <v>1</v>
      </c>
      <c r="E1163" s="209">
        <v>25</v>
      </c>
      <c r="F1163" s="184">
        <f t="shared" ref="F1163:F1174" si="248">+IF(E1163="","",D1163*E1163)</f>
        <v>25</v>
      </c>
      <c r="G1163" s="185">
        <f>+IF(F1163="","",H1160)</f>
        <v>1.1000000000000001E-3</v>
      </c>
      <c r="H1163" s="186">
        <f t="shared" ref="H1163:H1174" si="249">+IF(G1163="","",F1163*G1163)</f>
        <v>2.75E-2</v>
      </c>
      <c r="J1163" s="195">
        <f>+IF(H1163="","",H1163/H1230)</f>
        <v>2.9236704077244432E-2</v>
      </c>
      <c r="K1163" s="216">
        <v>548000014</v>
      </c>
      <c r="L1163" s="217" t="s">
        <v>77</v>
      </c>
      <c r="M1163" s="193">
        <f t="shared" ref="M1163:M1174" si="250">IF(L1163="NP", 0, (IF(L1163="EP", 1, (IF(L1163="ND", 0.4, "")))))</f>
        <v>0</v>
      </c>
      <c r="N1163" s="194">
        <f t="shared" si="247"/>
        <v>0</v>
      </c>
      <c r="R1163" s="75" t="e">
        <f t="shared" ref="R1163:R1174" si="251">+R1075+1</f>
        <v>#REF!</v>
      </c>
    </row>
    <row r="1164" spans="1:18" ht="15" customHeight="1" x14ac:dyDescent="0.25">
      <c r="A1164" s="86"/>
      <c r="B1164" s="84"/>
      <c r="C1164" s="209" t="s">
        <v>356</v>
      </c>
      <c r="D1164" s="209">
        <v>1</v>
      </c>
      <c r="E1164" s="209">
        <v>70</v>
      </c>
      <c r="F1164" s="184">
        <f t="shared" si="248"/>
        <v>70</v>
      </c>
      <c r="G1164" s="185">
        <f>+IF(F1164="","",H1160)</f>
        <v>1.1000000000000001E-3</v>
      </c>
      <c r="H1164" s="186">
        <f t="shared" si="249"/>
        <v>7.6999999999999999E-2</v>
      </c>
      <c r="J1164" s="195">
        <f>+IF(H1164="","",H1164/H1230)</f>
        <v>8.1862771416284411E-2</v>
      </c>
      <c r="K1164" s="172">
        <v>548000014</v>
      </c>
      <c r="L1164" s="170" t="s">
        <v>77</v>
      </c>
      <c r="M1164" s="193">
        <f t="shared" si="250"/>
        <v>0</v>
      </c>
      <c r="N1164" s="194">
        <f t="shared" si="247"/>
        <v>0</v>
      </c>
      <c r="R1164" s="75" t="e">
        <f t="shared" si="251"/>
        <v>#REF!</v>
      </c>
    </row>
    <row r="1165" spans="1:18" ht="15" customHeight="1" x14ac:dyDescent="0.3">
      <c r="A1165" s="86"/>
      <c r="B1165" s="84"/>
      <c r="C1165" s="125"/>
      <c r="D1165" s="146"/>
      <c r="E1165" s="149"/>
      <c r="F1165" s="184"/>
      <c r="G1165" s="185"/>
      <c r="H1165" s="186"/>
      <c r="J1165" s="195"/>
      <c r="K1165" s="172"/>
      <c r="L1165" s="170"/>
      <c r="M1165" s="193"/>
      <c r="N1165" s="194" t="str">
        <f t="shared" si="247"/>
        <v/>
      </c>
      <c r="R1165" s="75" t="e">
        <f t="shared" si="251"/>
        <v>#REF!</v>
      </c>
    </row>
    <row r="1166" spans="1:18" ht="15" customHeight="1" x14ac:dyDescent="0.3">
      <c r="A1166" s="86"/>
      <c r="B1166" s="84"/>
      <c r="C1166" s="125"/>
      <c r="D1166" s="146"/>
      <c r="E1166" s="149"/>
      <c r="F1166" s="184"/>
      <c r="G1166" s="185"/>
      <c r="H1166" s="186"/>
      <c r="J1166" s="195"/>
      <c r="K1166" s="172"/>
      <c r="L1166" s="170"/>
      <c r="M1166" s="193"/>
      <c r="N1166" s="194" t="str">
        <f t="shared" si="247"/>
        <v/>
      </c>
      <c r="R1166" s="75" t="e">
        <f t="shared" si="251"/>
        <v>#REF!</v>
      </c>
    </row>
    <row r="1167" spans="1:18" ht="15" customHeight="1" x14ac:dyDescent="0.3">
      <c r="A1167" s="86"/>
      <c r="B1167" s="84"/>
      <c r="C1167" s="125"/>
      <c r="D1167" s="146"/>
      <c r="E1167" s="149"/>
      <c r="F1167" s="184"/>
      <c r="G1167" s="185"/>
      <c r="H1167" s="186"/>
      <c r="J1167" s="195"/>
      <c r="K1167" s="172"/>
      <c r="L1167" s="170"/>
      <c r="M1167" s="193"/>
      <c r="N1167" s="194" t="str">
        <f t="shared" si="247"/>
        <v/>
      </c>
      <c r="R1167" s="75" t="e">
        <f t="shared" si="251"/>
        <v>#REF!</v>
      </c>
    </row>
    <row r="1168" spans="1:18" ht="15" customHeight="1" x14ac:dyDescent="0.3">
      <c r="A1168" s="86"/>
      <c r="B1168" s="84"/>
      <c r="C1168" s="125"/>
      <c r="D1168" s="146"/>
      <c r="E1168" s="149"/>
      <c r="F1168" s="184" t="str">
        <f t="shared" si="248"/>
        <v/>
      </c>
      <c r="G1168" s="185" t="str">
        <f>+IF(F1168="","",H1160)</f>
        <v/>
      </c>
      <c r="H1168" s="186" t="str">
        <f t="shared" si="249"/>
        <v/>
      </c>
      <c r="J1168" s="195" t="str">
        <f>+IF(H1168="","",H1168/H1230)</f>
        <v/>
      </c>
      <c r="K1168" s="172"/>
      <c r="L1168" s="170"/>
      <c r="M1168" s="193" t="str">
        <f t="shared" si="250"/>
        <v/>
      </c>
      <c r="N1168" s="194" t="str">
        <f t="shared" si="247"/>
        <v/>
      </c>
      <c r="R1168" s="75" t="e">
        <f t="shared" si="251"/>
        <v>#REF!</v>
      </c>
    </row>
    <row r="1169" spans="1:18" ht="15" customHeight="1" x14ac:dyDescent="0.3">
      <c r="A1169" s="86"/>
      <c r="B1169" s="84"/>
      <c r="C1169" s="125"/>
      <c r="D1169" s="146"/>
      <c r="E1169" s="149"/>
      <c r="F1169" s="184" t="str">
        <f t="shared" si="248"/>
        <v/>
      </c>
      <c r="G1169" s="185" t="str">
        <f>+IF(F1169="","",H1160)</f>
        <v/>
      </c>
      <c r="H1169" s="186" t="str">
        <f t="shared" si="249"/>
        <v/>
      </c>
      <c r="J1169" s="195" t="str">
        <f>+IF(H1169="","",H1169/H1230)</f>
        <v/>
      </c>
      <c r="K1169" s="172"/>
      <c r="L1169" s="170"/>
      <c r="M1169" s="193" t="str">
        <f t="shared" si="250"/>
        <v/>
      </c>
      <c r="N1169" s="194" t="str">
        <f t="shared" si="247"/>
        <v/>
      </c>
      <c r="R1169" s="75" t="e">
        <f t="shared" si="251"/>
        <v>#REF!</v>
      </c>
    </row>
    <row r="1170" spans="1:18" ht="15" customHeight="1" x14ac:dyDescent="0.3">
      <c r="A1170" s="86"/>
      <c r="B1170" s="84"/>
      <c r="C1170" s="125"/>
      <c r="D1170" s="146"/>
      <c r="E1170" s="149"/>
      <c r="F1170" s="184" t="str">
        <f t="shared" si="248"/>
        <v/>
      </c>
      <c r="G1170" s="185" t="str">
        <f>+IF(F1170="","",H1160)</f>
        <v/>
      </c>
      <c r="H1170" s="186" t="str">
        <f t="shared" si="249"/>
        <v/>
      </c>
      <c r="J1170" s="195" t="str">
        <f>+IF(H1170="","",H1170/H1230)</f>
        <v/>
      </c>
      <c r="K1170" s="172"/>
      <c r="L1170" s="170"/>
      <c r="M1170" s="193" t="str">
        <f t="shared" si="250"/>
        <v/>
      </c>
      <c r="N1170" s="194" t="str">
        <f t="shared" si="247"/>
        <v/>
      </c>
      <c r="R1170" s="75" t="e">
        <f t="shared" si="251"/>
        <v>#REF!</v>
      </c>
    </row>
    <row r="1171" spans="1:18" ht="15" customHeight="1" x14ac:dyDescent="0.3">
      <c r="A1171" s="86"/>
      <c r="B1171" s="84"/>
      <c r="C1171" s="125"/>
      <c r="D1171" s="146"/>
      <c r="E1171" s="149"/>
      <c r="F1171" s="184" t="str">
        <f t="shared" si="248"/>
        <v/>
      </c>
      <c r="G1171" s="185" t="str">
        <f>+IF(F1171="","",H1160)</f>
        <v/>
      </c>
      <c r="H1171" s="186" t="str">
        <f t="shared" si="249"/>
        <v/>
      </c>
      <c r="J1171" s="195" t="str">
        <f>+IF(H1171="","",H1171/H1230)</f>
        <v/>
      </c>
      <c r="K1171" s="172"/>
      <c r="L1171" s="170"/>
      <c r="M1171" s="193" t="str">
        <f t="shared" si="250"/>
        <v/>
      </c>
      <c r="N1171" s="194" t="str">
        <f t="shared" si="247"/>
        <v/>
      </c>
      <c r="R1171" s="75" t="e">
        <f t="shared" si="251"/>
        <v>#REF!</v>
      </c>
    </row>
    <row r="1172" spans="1:18" ht="15" customHeight="1" x14ac:dyDescent="0.3">
      <c r="A1172" s="86"/>
      <c r="B1172" s="84"/>
      <c r="C1172" s="125"/>
      <c r="D1172" s="146"/>
      <c r="E1172" s="149"/>
      <c r="F1172" s="184" t="str">
        <f t="shared" si="248"/>
        <v/>
      </c>
      <c r="G1172" s="185" t="str">
        <f>+IF(F1172="","",H1160)</f>
        <v/>
      </c>
      <c r="H1172" s="186" t="str">
        <f t="shared" si="249"/>
        <v/>
      </c>
      <c r="J1172" s="195" t="str">
        <f>+IF(H1172="","",H1172/H1230)</f>
        <v/>
      </c>
      <c r="K1172" s="172"/>
      <c r="L1172" s="170"/>
      <c r="M1172" s="193" t="str">
        <f t="shared" si="250"/>
        <v/>
      </c>
      <c r="N1172" s="194" t="str">
        <f t="shared" si="247"/>
        <v/>
      </c>
      <c r="R1172" s="75" t="e">
        <f t="shared" si="251"/>
        <v>#REF!</v>
      </c>
    </row>
    <row r="1173" spans="1:18" ht="15" customHeight="1" x14ac:dyDescent="0.3">
      <c r="A1173" s="86"/>
      <c r="B1173" s="84"/>
      <c r="C1173" s="125"/>
      <c r="D1173" s="146"/>
      <c r="E1173" s="149"/>
      <c r="F1173" s="184" t="str">
        <f t="shared" si="248"/>
        <v/>
      </c>
      <c r="G1173" s="185" t="str">
        <f>+IF(F1173="","",H1160)</f>
        <v/>
      </c>
      <c r="H1173" s="186" t="str">
        <f t="shared" si="249"/>
        <v/>
      </c>
      <c r="J1173" s="195" t="str">
        <f>+IF(H1173="","",H1173/H1230)</f>
        <v/>
      </c>
      <c r="K1173" s="172"/>
      <c r="L1173" s="170"/>
      <c r="M1173" s="193" t="str">
        <f t="shared" si="250"/>
        <v/>
      </c>
      <c r="N1173" s="194" t="str">
        <f t="shared" si="247"/>
        <v/>
      </c>
      <c r="R1173" s="75" t="e">
        <f t="shared" si="251"/>
        <v>#REF!</v>
      </c>
    </row>
    <row r="1174" spans="1:18" ht="15" customHeight="1" thickBot="1" x14ac:dyDescent="0.35">
      <c r="A1174" s="86"/>
      <c r="B1174" s="84"/>
      <c r="C1174" s="127"/>
      <c r="D1174" s="147"/>
      <c r="E1174" s="150"/>
      <c r="F1174" s="187" t="str">
        <f t="shared" si="248"/>
        <v/>
      </c>
      <c r="G1174" s="188" t="str">
        <f>+IF(F1174="","",H1159)</f>
        <v/>
      </c>
      <c r="H1174" s="189" t="str">
        <f t="shared" si="249"/>
        <v/>
      </c>
      <c r="J1174" s="195" t="str">
        <f>+IF(H1174="","",H1174/H1230)</f>
        <v/>
      </c>
      <c r="K1174" s="172"/>
      <c r="L1174" s="170"/>
      <c r="M1174" s="193" t="str">
        <f t="shared" si="250"/>
        <v/>
      </c>
      <c r="N1174" s="194" t="str">
        <f t="shared" si="247"/>
        <v/>
      </c>
      <c r="R1174" s="75" t="e">
        <f t="shared" si="251"/>
        <v>#REF!</v>
      </c>
    </row>
    <row r="1175" spans="1:18" ht="15" customHeight="1" thickBot="1" x14ac:dyDescent="0.35">
      <c r="A1175" s="86"/>
      <c r="B1175" s="84"/>
      <c r="C1175" s="160"/>
      <c r="D1175" s="160"/>
      <c r="E1175" s="160"/>
      <c r="F1175" s="160"/>
      <c r="G1175" s="161" t="s">
        <v>27</v>
      </c>
      <c r="H1175" s="157">
        <f>SUM(H1162:H1174)</f>
        <v>0.1066285</v>
      </c>
      <c r="J1175" s="110">
        <f>SUM(J1162:J1174)</f>
        <v>0.11336239638910756</v>
      </c>
      <c r="K1175" s="109"/>
      <c r="L1175" s="109"/>
      <c r="M1175" s="109"/>
      <c r="N1175" s="110">
        <f>SUM(N1162:N1174)</f>
        <v>0</v>
      </c>
    </row>
    <row r="1176" spans="1:18" s="73" customFormat="1" ht="15" customHeight="1" thickBot="1" x14ac:dyDescent="0.35">
      <c r="A1176" s="86"/>
      <c r="B1176" s="84"/>
      <c r="C1176" s="73" t="s">
        <v>10</v>
      </c>
      <c r="H1176" s="74"/>
      <c r="J1176" s="112"/>
      <c r="K1176" s="112"/>
      <c r="L1176" s="112"/>
      <c r="M1176" s="112"/>
      <c r="N1176" s="112"/>
    </row>
    <row r="1177" spans="1:18" ht="31.5" customHeight="1" thickBot="1" x14ac:dyDescent="0.35">
      <c r="A1177" s="86"/>
      <c r="B1177" s="84"/>
      <c r="C1177" s="122" t="s">
        <v>48</v>
      </c>
      <c r="D1177" s="123" t="s">
        <v>0</v>
      </c>
      <c r="E1177" s="123" t="s">
        <v>65</v>
      </c>
      <c r="F1177" s="123" t="s">
        <v>66</v>
      </c>
      <c r="G1177" s="123" t="s">
        <v>8</v>
      </c>
      <c r="H1177" s="124" t="s">
        <v>9</v>
      </c>
      <c r="J1177" s="106" t="s">
        <v>59</v>
      </c>
      <c r="K1177" s="107" t="s">
        <v>60</v>
      </c>
      <c r="L1177" s="107" t="s">
        <v>61</v>
      </c>
      <c r="M1177" s="107" t="s">
        <v>62</v>
      </c>
      <c r="N1177" s="108" t="s">
        <v>63</v>
      </c>
    </row>
    <row r="1178" spans="1:18" ht="15" customHeight="1" x14ac:dyDescent="0.25">
      <c r="A1178" s="86"/>
      <c r="B1178" s="84"/>
      <c r="C1178" s="209" t="s">
        <v>325</v>
      </c>
      <c r="D1178" s="209">
        <v>1</v>
      </c>
      <c r="E1178" s="209">
        <v>4.28</v>
      </c>
      <c r="F1178" s="184">
        <f>+IF(E1178="","",D1178*E1178)</f>
        <v>4.28</v>
      </c>
      <c r="G1178" s="185">
        <f>+IF(F1178="","",H1160)</f>
        <v>1.1000000000000001E-3</v>
      </c>
      <c r="H1178" s="186">
        <f>+IF(G1178="","",F1178*G1178)</f>
        <v>4.7080000000000004E-3</v>
      </c>
      <c r="I1178" s="95"/>
      <c r="J1178" s="195">
        <f>+IF(H1178="","",H1178/H1230)</f>
        <v>5.0053237380242475E-3</v>
      </c>
      <c r="K1178" s="210">
        <v>851230012</v>
      </c>
      <c r="L1178" s="210" t="s">
        <v>77</v>
      </c>
      <c r="M1178" s="193">
        <v>0</v>
      </c>
      <c r="N1178" s="194">
        <f t="shared" ref="N1178:N1190" si="252">+IF(H1178="","",J1178*M1178)</f>
        <v>0</v>
      </c>
      <c r="R1178" s="75" t="e">
        <f t="shared" ref="R1178:R1190" si="253">+R1090+1</f>
        <v>#REF!</v>
      </c>
    </row>
    <row r="1179" spans="1:18" ht="15" customHeight="1" x14ac:dyDescent="0.25">
      <c r="A1179" s="86"/>
      <c r="B1179" s="84"/>
      <c r="C1179" s="125" t="s">
        <v>326</v>
      </c>
      <c r="D1179" s="209">
        <v>6</v>
      </c>
      <c r="E1179" s="209">
        <v>4.2300000000000004</v>
      </c>
      <c r="F1179" s="184">
        <f>+IF(E1179="","",D1179*E1179)</f>
        <v>25.380000000000003</v>
      </c>
      <c r="G1179" s="185">
        <f>+IF(F1179="","",H1160)</f>
        <v>1.1000000000000001E-3</v>
      </c>
      <c r="H1179" s="186">
        <f>+IF(G1179="","",F1179*G1179)</f>
        <v>2.7918000000000005E-2</v>
      </c>
      <c r="J1179" s="195">
        <f>+IF(H1179="","",H1179/H1230)</f>
        <v>2.9681101979218551E-2</v>
      </c>
      <c r="K1179" s="210">
        <v>851230012</v>
      </c>
      <c r="L1179" s="210" t="s">
        <v>77</v>
      </c>
      <c r="M1179" s="193">
        <v>0</v>
      </c>
      <c r="N1179" s="194">
        <f t="shared" si="252"/>
        <v>0</v>
      </c>
      <c r="R1179" s="75" t="e">
        <f t="shared" si="253"/>
        <v>#REF!</v>
      </c>
    </row>
    <row r="1180" spans="1:18" ht="15" customHeight="1" x14ac:dyDescent="0.25">
      <c r="A1180" s="86"/>
      <c r="B1180" s="84"/>
      <c r="C1180" s="209" t="s">
        <v>357</v>
      </c>
      <c r="D1180" s="209">
        <v>1</v>
      </c>
      <c r="E1180" s="209">
        <v>4.5199999999999996</v>
      </c>
      <c r="F1180" s="184">
        <f>+IF(E1180="","",D1180*E1180)</f>
        <v>4.5199999999999996</v>
      </c>
      <c r="G1180" s="185">
        <f>+IF(F1180="","",H1160)</f>
        <v>1.1000000000000001E-3</v>
      </c>
      <c r="H1180" s="186">
        <f>+IF(G1180="","",F1180*G1180)</f>
        <v>4.9719999999999999E-3</v>
      </c>
      <c r="J1180" s="195">
        <f>+IF(H1180="","",H1180/H1230)</f>
        <v>5.285996097165793E-3</v>
      </c>
      <c r="K1180" s="210">
        <v>851230012</v>
      </c>
      <c r="L1180" s="210" t="s">
        <v>77</v>
      </c>
      <c r="M1180" s="193">
        <v>0</v>
      </c>
      <c r="N1180" s="194">
        <f t="shared" si="252"/>
        <v>0</v>
      </c>
      <c r="R1180" s="75" t="e">
        <f t="shared" si="253"/>
        <v>#REF!</v>
      </c>
    </row>
    <row r="1181" spans="1:18" ht="15" customHeight="1" x14ac:dyDescent="0.25">
      <c r="A1181" s="86"/>
      <c r="B1181" s="84"/>
      <c r="C1181" s="209" t="s">
        <v>358</v>
      </c>
      <c r="D1181" s="209">
        <v>1</v>
      </c>
      <c r="E1181" s="209">
        <v>4.5199999999999996</v>
      </c>
      <c r="F1181" s="184">
        <f>+IF(E1181="","",D1181*E1181)</f>
        <v>4.5199999999999996</v>
      </c>
      <c r="G1181" s="185">
        <f>+IF(F1181="","",H1160)</f>
        <v>1.1000000000000001E-3</v>
      </c>
      <c r="H1181" s="186">
        <f>+IF(G1181="","",F1181*G1181)</f>
        <v>4.9719999999999999E-3</v>
      </c>
      <c r="J1181" s="195">
        <f>+IF(H1181="","",H1181/H1230)</f>
        <v>5.285996097165793E-3</v>
      </c>
      <c r="K1181" s="210">
        <v>851230012</v>
      </c>
      <c r="L1181" s="210" t="s">
        <v>77</v>
      </c>
      <c r="M1181" s="193">
        <v>0</v>
      </c>
      <c r="N1181" s="194">
        <f t="shared" si="252"/>
        <v>0</v>
      </c>
      <c r="R1181" s="75" t="e">
        <f t="shared" si="253"/>
        <v>#REF!</v>
      </c>
    </row>
    <row r="1182" spans="1:18" ht="15" customHeight="1" x14ac:dyDescent="0.25">
      <c r="A1182" s="86"/>
      <c r="B1182" s="84"/>
      <c r="C1182" s="209"/>
      <c r="D1182" s="209"/>
      <c r="E1182" s="209"/>
      <c r="F1182" s="184"/>
      <c r="G1182" s="185"/>
      <c r="H1182" s="186"/>
      <c r="J1182" s="195"/>
      <c r="K1182" s="210"/>
      <c r="L1182" s="210"/>
      <c r="M1182" s="193"/>
      <c r="N1182" s="194" t="str">
        <f t="shared" si="252"/>
        <v/>
      </c>
      <c r="R1182" s="75" t="e">
        <f t="shared" si="253"/>
        <v>#REF!</v>
      </c>
    </row>
    <row r="1183" spans="1:18" ht="15" customHeight="1" x14ac:dyDescent="0.25">
      <c r="A1183" s="86"/>
      <c r="B1183" s="84"/>
      <c r="C1183" s="209"/>
      <c r="D1183" s="209"/>
      <c r="E1183" s="209"/>
      <c r="F1183" s="184"/>
      <c r="G1183" s="185"/>
      <c r="H1183" s="186"/>
      <c r="I1183" s="96"/>
      <c r="J1183" s="195"/>
      <c r="K1183" s="210"/>
      <c r="L1183" s="210"/>
      <c r="M1183" s="193"/>
      <c r="N1183" s="194" t="str">
        <f t="shared" si="252"/>
        <v/>
      </c>
      <c r="R1183" s="75" t="e">
        <f t="shared" si="253"/>
        <v>#REF!</v>
      </c>
    </row>
    <row r="1184" spans="1:18" ht="15" customHeight="1" x14ac:dyDescent="0.3">
      <c r="A1184" s="86"/>
      <c r="B1184" s="84"/>
      <c r="C1184" s="125"/>
      <c r="D1184" s="146"/>
      <c r="E1184" s="149"/>
      <c r="F1184" s="184" t="str">
        <f t="shared" ref="F1184:F1190" si="254">+IF(E1184="","",D1184*E1184)</f>
        <v/>
      </c>
      <c r="G1184" s="185" t="str">
        <f>+IF(F1184="","",H1160)</f>
        <v/>
      </c>
      <c r="H1184" s="186" t="str">
        <f t="shared" ref="H1184:H1190" si="255">+IF(G1184="","",F1184*G1184)</f>
        <v/>
      </c>
      <c r="J1184" s="195" t="str">
        <f>+IF(H1184="","",H1184/H1230)</f>
        <v/>
      </c>
      <c r="K1184" s="174"/>
      <c r="L1184" s="170"/>
      <c r="M1184" s="193" t="str">
        <f t="shared" ref="M1184:M1190" si="256">IF(L1184="NP", 0, (IF(L1184="EP", 1, (IF(L1184="ND", 0.4, "")))))</f>
        <v/>
      </c>
      <c r="N1184" s="194" t="str">
        <f t="shared" si="252"/>
        <v/>
      </c>
      <c r="R1184" s="75" t="e">
        <f t="shared" si="253"/>
        <v>#REF!</v>
      </c>
    </row>
    <row r="1185" spans="1:18" ht="15" customHeight="1" x14ac:dyDescent="0.3">
      <c r="A1185" s="86"/>
      <c r="B1185" s="84"/>
      <c r="C1185" s="125"/>
      <c r="D1185" s="146"/>
      <c r="E1185" s="149"/>
      <c r="F1185" s="184" t="str">
        <f t="shared" si="254"/>
        <v/>
      </c>
      <c r="G1185" s="185" t="str">
        <f>+IF(F1185="","",H1160)</f>
        <v/>
      </c>
      <c r="H1185" s="186" t="str">
        <f t="shared" si="255"/>
        <v/>
      </c>
      <c r="J1185" s="195" t="str">
        <f>+IF(H1185="","",H1185/H1230)</f>
        <v/>
      </c>
      <c r="K1185" s="174"/>
      <c r="L1185" s="170"/>
      <c r="M1185" s="193" t="str">
        <f t="shared" si="256"/>
        <v/>
      </c>
      <c r="N1185" s="194" t="str">
        <f t="shared" si="252"/>
        <v/>
      </c>
      <c r="R1185" s="75" t="e">
        <f t="shared" si="253"/>
        <v>#REF!</v>
      </c>
    </row>
    <row r="1186" spans="1:18" ht="15" customHeight="1" x14ac:dyDescent="0.3">
      <c r="A1186" s="86"/>
      <c r="B1186" s="84"/>
      <c r="C1186" s="125"/>
      <c r="D1186" s="146"/>
      <c r="E1186" s="149"/>
      <c r="F1186" s="184" t="str">
        <f t="shared" si="254"/>
        <v/>
      </c>
      <c r="G1186" s="185" t="str">
        <f>+IF(F1186="","",H1160)</f>
        <v/>
      </c>
      <c r="H1186" s="186" t="str">
        <f t="shared" si="255"/>
        <v/>
      </c>
      <c r="I1186" s="96"/>
      <c r="J1186" s="195" t="str">
        <f>+IF(H1186="","",H1186/H1230)</f>
        <v/>
      </c>
      <c r="K1186" s="174"/>
      <c r="L1186" s="170"/>
      <c r="M1186" s="193" t="str">
        <f t="shared" si="256"/>
        <v/>
      </c>
      <c r="N1186" s="194" t="str">
        <f t="shared" si="252"/>
        <v/>
      </c>
      <c r="R1186" s="75" t="e">
        <f t="shared" si="253"/>
        <v>#REF!</v>
      </c>
    </row>
    <row r="1187" spans="1:18" ht="15" customHeight="1" x14ac:dyDescent="0.3">
      <c r="A1187" s="86"/>
      <c r="B1187" s="84"/>
      <c r="C1187" s="125"/>
      <c r="D1187" s="146"/>
      <c r="E1187" s="149"/>
      <c r="F1187" s="184" t="str">
        <f t="shared" si="254"/>
        <v/>
      </c>
      <c r="G1187" s="185" t="str">
        <f>+IF(F1187="","",H1160)</f>
        <v/>
      </c>
      <c r="H1187" s="186" t="str">
        <f t="shared" si="255"/>
        <v/>
      </c>
      <c r="J1187" s="195" t="str">
        <f>+IF(H1187="","",H1187/H1230)</f>
        <v/>
      </c>
      <c r="K1187" s="174"/>
      <c r="L1187" s="170"/>
      <c r="M1187" s="193" t="str">
        <f t="shared" si="256"/>
        <v/>
      </c>
      <c r="N1187" s="194" t="str">
        <f t="shared" si="252"/>
        <v/>
      </c>
      <c r="R1187" s="75" t="e">
        <f t="shared" si="253"/>
        <v>#REF!</v>
      </c>
    </row>
    <row r="1188" spans="1:18" ht="15" customHeight="1" x14ac:dyDescent="0.3">
      <c r="A1188" s="86"/>
      <c r="B1188" s="84"/>
      <c r="C1188" s="125"/>
      <c r="D1188" s="146"/>
      <c r="E1188" s="149"/>
      <c r="F1188" s="184" t="str">
        <f t="shared" si="254"/>
        <v/>
      </c>
      <c r="G1188" s="185" t="str">
        <f>+IF(F1188="","",H1160)</f>
        <v/>
      </c>
      <c r="H1188" s="186" t="str">
        <f t="shared" si="255"/>
        <v/>
      </c>
      <c r="I1188" s="96"/>
      <c r="J1188" s="195" t="str">
        <f>+IF(H1188="","",H1188/H1230)</f>
        <v/>
      </c>
      <c r="K1188" s="174"/>
      <c r="L1188" s="170"/>
      <c r="M1188" s="193" t="str">
        <f t="shared" si="256"/>
        <v/>
      </c>
      <c r="N1188" s="194" t="str">
        <f t="shared" si="252"/>
        <v/>
      </c>
      <c r="R1188" s="75" t="e">
        <f t="shared" si="253"/>
        <v>#REF!</v>
      </c>
    </row>
    <row r="1189" spans="1:18" ht="15" customHeight="1" x14ac:dyDescent="0.3">
      <c r="A1189" s="86"/>
      <c r="B1189" s="84"/>
      <c r="C1189" s="125"/>
      <c r="D1189" s="146"/>
      <c r="E1189" s="149"/>
      <c r="F1189" s="184" t="str">
        <f t="shared" si="254"/>
        <v/>
      </c>
      <c r="G1189" s="185" t="str">
        <f>+IF(F1189="","",H1160)</f>
        <v/>
      </c>
      <c r="H1189" s="186" t="str">
        <f t="shared" si="255"/>
        <v/>
      </c>
      <c r="I1189" s="96"/>
      <c r="J1189" s="195" t="str">
        <f>+IF(H1189="","",H1189/H1230)</f>
        <v/>
      </c>
      <c r="K1189" s="174"/>
      <c r="L1189" s="170"/>
      <c r="M1189" s="193" t="str">
        <f t="shared" si="256"/>
        <v/>
      </c>
      <c r="N1189" s="194" t="str">
        <f t="shared" si="252"/>
        <v/>
      </c>
      <c r="R1189" s="75" t="e">
        <f t="shared" si="253"/>
        <v>#REF!</v>
      </c>
    </row>
    <row r="1190" spans="1:18" ht="15" customHeight="1" thickBot="1" x14ac:dyDescent="0.35">
      <c r="A1190" s="86"/>
      <c r="B1190" s="84"/>
      <c r="C1190" s="127"/>
      <c r="D1190" s="147"/>
      <c r="E1190" s="150"/>
      <c r="F1190" s="187" t="str">
        <f t="shared" si="254"/>
        <v/>
      </c>
      <c r="G1190" s="188" t="str">
        <f>+IF(F1190="","",H1159)</f>
        <v/>
      </c>
      <c r="H1190" s="189" t="str">
        <f t="shared" si="255"/>
        <v/>
      </c>
      <c r="J1190" s="195" t="str">
        <f>+IF(H1190="","",H1190/H1230)</f>
        <v/>
      </c>
      <c r="K1190" s="174"/>
      <c r="L1190" s="170"/>
      <c r="M1190" s="193" t="str">
        <f t="shared" si="256"/>
        <v/>
      </c>
      <c r="N1190" s="194" t="str">
        <f t="shared" si="252"/>
        <v/>
      </c>
      <c r="R1190" s="75" t="e">
        <f t="shared" si="253"/>
        <v>#REF!</v>
      </c>
    </row>
    <row r="1191" spans="1:18" ht="15" customHeight="1" thickBot="1" x14ac:dyDescent="0.35">
      <c r="A1191" s="86"/>
      <c r="B1191" s="84"/>
      <c r="C1191" s="160"/>
      <c r="D1191" s="160"/>
      <c r="E1191" s="160"/>
      <c r="F1191" s="160"/>
      <c r="G1191" s="161" t="s">
        <v>28</v>
      </c>
      <c r="H1191" s="157">
        <f>SUM(H1178:H1190)</f>
        <v>4.2569999999999997E-2</v>
      </c>
      <c r="J1191" s="110">
        <f>SUM(J1178:J1190)</f>
        <v>4.5258417911574381E-2</v>
      </c>
      <c r="K1191" s="109"/>
      <c r="L1191" s="109"/>
      <c r="M1191" s="109"/>
      <c r="N1191" s="110">
        <f>SUM(N1178:N1190)</f>
        <v>0</v>
      </c>
    </row>
    <row r="1192" spans="1:18" s="73" customFormat="1" ht="15" customHeight="1" thickBot="1" x14ac:dyDescent="0.35">
      <c r="A1192" s="86"/>
      <c r="B1192" s="84"/>
      <c r="C1192" s="73" t="s">
        <v>11</v>
      </c>
      <c r="H1192" s="74"/>
      <c r="J1192" s="112"/>
      <c r="K1192" s="112"/>
      <c r="L1192" s="112"/>
      <c r="M1192" s="112"/>
      <c r="N1192" s="112"/>
    </row>
    <row r="1193" spans="1:18" ht="34.5" customHeight="1" thickBot="1" x14ac:dyDescent="0.35">
      <c r="A1193" s="86"/>
      <c r="B1193" s="84"/>
      <c r="C1193" s="122" t="s">
        <v>48</v>
      </c>
      <c r="D1193" s="129"/>
      <c r="E1193" s="123" t="s">
        <v>3</v>
      </c>
      <c r="F1193" s="123" t="s">
        <v>0</v>
      </c>
      <c r="G1193" s="123" t="s">
        <v>16</v>
      </c>
      <c r="H1193" s="124" t="s">
        <v>9</v>
      </c>
      <c r="J1193" s="106" t="s">
        <v>59</v>
      </c>
      <c r="K1193" s="107" t="s">
        <v>60</v>
      </c>
      <c r="L1193" s="107" t="s">
        <v>61</v>
      </c>
      <c r="M1193" s="107" t="s">
        <v>62</v>
      </c>
      <c r="N1193" s="108" t="s">
        <v>63</v>
      </c>
    </row>
    <row r="1194" spans="1:18" ht="15" customHeight="1" x14ac:dyDescent="0.3">
      <c r="A1194" s="86"/>
      <c r="B1194" s="84"/>
      <c r="C1194" s="213" t="s">
        <v>359</v>
      </c>
      <c r="E1194" s="214" t="s">
        <v>361</v>
      </c>
      <c r="F1194" s="215">
        <v>1.62</v>
      </c>
      <c r="G1194" s="215">
        <v>0.48</v>
      </c>
      <c r="H1194" s="190">
        <f>+IF(G1194="","",F1194*G1194)</f>
        <v>0.77760000000000007</v>
      </c>
      <c r="J1194" s="195">
        <f>+IF(H1194="","",H1194/H1230)</f>
        <v>0.82670767601691897</v>
      </c>
      <c r="K1194" s="211">
        <v>352605342021</v>
      </c>
      <c r="L1194" s="212" t="s">
        <v>76</v>
      </c>
      <c r="M1194" s="193">
        <v>0.20180000000000001</v>
      </c>
      <c r="N1194" s="194">
        <f t="shared" ref="N1194:N1219" si="257">+IF(H1194="","",J1194*M1194)</f>
        <v>0.16682960902021426</v>
      </c>
      <c r="R1194" s="75" t="e">
        <f t="shared" ref="R1194:R1219" si="258">+R1106+1</f>
        <v>#REF!</v>
      </c>
    </row>
    <row r="1195" spans="1:18" ht="15" customHeight="1" x14ac:dyDescent="0.3">
      <c r="A1195" s="86"/>
      <c r="B1195" s="84"/>
      <c r="C1195" s="213" t="s">
        <v>360</v>
      </c>
      <c r="E1195" s="214" t="s">
        <v>361</v>
      </c>
      <c r="F1195" s="215">
        <v>0.03</v>
      </c>
      <c r="G1195" s="215">
        <v>0.46</v>
      </c>
      <c r="H1195" s="190">
        <f>+IF(G1195="","",F1195*G1195)</f>
        <v>1.38E-2</v>
      </c>
      <c r="J1195" s="195">
        <f>+IF(H1195="","",H1195/H1230)</f>
        <v>1.4671509682399024E-2</v>
      </c>
      <c r="K1195" s="211">
        <v>333400011</v>
      </c>
      <c r="L1195" s="212" t="s">
        <v>76</v>
      </c>
      <c r="M1195" s="193">
        <v>0.2165</v>
      </c>
      <c r="N1195" s="194">
        <f t="shared" si="257"/>
        <v>3.1763818462393887E-3</v>
      </c>
      <c r="R1195" s="75" t="e">
        <f t="shared" si="258"/>
        <v>#REF!</v>
      </c>
    </row>
    <row r="1196" spans="1:18" ht="15" customHeight="1" x14ac:dyDescent="0.3">
      <c r="A1196" s="86"/>
      <c r="B1196" s="84"/>
      <c r="C1196" s="213"/>
      <c r="E1196" s="214"/>
      <c r="F1196" s="215"/>
      <c r="G1196" s="215"/>
      <c r="H1196" s="190"/>
      <c r="J1196" s="195"/>
      <c r="K1196" s="211"/>
      <c r="L1196" s="212"/>
      <c r="M1196" s="193"/>
      <c r="N1196" s="194" t="str">
        <f t="shared" si="257"/>
        <v/>
      </c>
      <c r="R1196" s="75" t="e">
        <f t="shared" si="258"/>
        <v>#REF!</v>
      </c>
    </row>
    <row r="1197" spans="1:18" ht="15" customHeight="1" x14ac:dyDescent="0.3">
      <c r="A1197" s="86"/>
      <c r="B1197" s="84"/>
      <c r="C1197" s="213"/>
      <c r="E1197" s="214"/>
      <c r="F1197" s="215"/>
      <c r="G1197" s="215"/>
      <c r="H1197" s="190"/>
      <c r="J1197" s="195"/>
      <c r="K1197" s="211"/>
      <c r="L1197" s="212"/>
      <c r="M1197" s="193"/>
      <c r="N1197" s="194" t="str">
        <f t="shared" si="257"/>
        <v/>
      </c>
      <c r="R1197" s="75" t="e">
        <f t="shared" si="258"/>
        <v>#REF!</v>
      </c>
    </row>
    <row r="1198" spans="1:18" ht="15" customHeight="1" x14ac:dyDescent="0.3">
      <c r="A1198" s="86"/>
      <c r="B1198" s="84"/>
      <c r="C1198" s="213"/>
      <c r="E1198" s="214"/>
      <c r="F1198" s="215"/>
      <c r="G1198" s="215"/>
      <c r="H1198" s="190"/>
      <c r="J1198" s="195"/>
      <c r="K1198" s="211"/>
      <c r="L1198" s="212"/>
      <c r="M1198" s="193"/>
      <c r="N1198" s="194" t="str">
        <f t="shared" si="257"/>
        <v/>
      </c>
      <c r="R1198" s="75" t="e">
        <f t="shared" si="258"/>
        <v>#REF!</v>
      </c>
    </row>
    <row r="1199" spans="1:18" ht="15" customHeight="1" x14ac:dyDescent="0.3">
      <c r="A1199" s="86"/>
      <c r="B1199" s="84"/>
      <c r="C1199" s="213"/>
      <c r="E1199" s="214"/>
      <c r="F1199" s="215"/>
      <c r="G1199" s="215"/>
      <c r="H1199" s="190"/>
      <c r="J1199" s="195"/>
      <c r="K1199" s="212"/>
      <c r="L1199" s="210"/>
      <c r="M1199" s="193"/>
      <c r="N1199" s="194" t="str">
        <f t="shared" si="257"/>
        <v/>
      </c>
      <c r="R1199" s="75" t="e">
        <f t="shared" si="258"/>
        <v>#REF!</v>
      </c>
    </row>
    <row r="1200" spans="1:18" ht="15" customHeight="1" x14ac:dyDescent="0.3">
      <c r="A1200" s="86"/>
      <c r="B1200" s="84"/>
      <c r="C1200" s="213"/>
      <c r="E1200" s="214"/>
      <c r="F1200" s="215"/>
      <c r="G1200" s="215"/>
      <c r="H1200" s="190"/>
      <c r="J1200" s="195"/>
      <c r="K1200" s="211"/>
      <c r="L1200" s="210"/>
      <c r="M1200" s="193"/>
      <c r="N1200" s="194" t="str">
        <f t="shared" si="257"/>
        <v/>
      </c>
      <c r="R1200" s="75" t="e">
        <f t="shared" si="258"/>
        <v>#REF!</v>
      </c>
    </row>
    <row r="1201" spans="1:18" ht="15" customHeight="1" x14ac:dyDescent="0.3">
      <c r="A1201" s="86"/>
      <c r="B1201" s="84"/>
      <c r="C1201" s="125"/>
      <c r="E1201" s="151"/>
      <c r="F1201" s="151"/>
      <c r="G1201" s="151"/>
      <c r="H1201" s="190"/>
      <c r="J1201" s="195"/>
      <c r="K1201" s="174"/>
      <c r="L1201" s="170"/>
      <c r="M1201" s="193"/>
      <c r="N1201" s="194" t="str">
        <f t="shared" si="257"/>
        <v/>
      </c>
      <c r="R1201" s="75" t="e">
        <f t="shared" si="258"/>
        <v>#REF!</v>
      </c>
    </row>
    <row r="1202" spans="1:18" ht="15" customHeight="1" x14ac:dyDescent="0.3">
      <c r="A1202" s="86"/>
      <c r="B1202" s="84"/>
      <c r="C1202" s="125"/>
      <c r="E1202" s="151"/>
      <c r="F1202" s="151"/>
      <c r="G1202" s="151"/>
      <c r="H1202" s="190" t="str">
        <f t="shared" ref="H1202:H1219" si="259">+IF(G1202="","",F1202*G1202)</f>
        <v/>
      </c>
      <c r="J1202" s="195" t="str">
        <f>+IF(H1202="","",H1202/H1230)</f>
        <v/>
      </c>
      <c r="K1202" s="174"/>
      <c r="L1202" s="170"/>
      <c r="M1202" s="193" t="str">
        <f t="shared" ref="M1202:M1219" si="260">IF(L1202="NP", 0, (IF(L1202="EP", 1, (IF(L1202="ND", 0.4, "")))))</f>
        <v/>
      </c>
      <c r="N1202" s="194" t="str">
        <f t="shared" si="257"/>
        <v/>
      </c>
      <c r="R1202" s="75" t="e">
        <f t="shared" si="258"/>
        <v>#REF!</v>
      </c>
    </row>
    <row r="1203" spans="1:18" ht="15" customHeight="1" x14ac:dyDescent="0.3">
      <c r="A1203" s="86"/>
      <c r="B1203" s="84"/>
      <c r="C1203" s="125"/>
      <c r="E1203" s="151"/>
      <c r="F1203" s="151"/>
      <c r="G1203" s="151"/>
      <c r="H1203" s="190" t="str">
        <f t="shared" si="259"/>
        <v/>
      </c>
      <c r="J1203" s="195" t="str">
        <f>+IF(H1203="","",H1203/H1230)</f>
        <v/>
      </c>
      <c r="K1203" s="174"/>
      <c r="L1203" s="170"/>
      <c r="M1203" s="193" t="str">
        <f t="shared" si="260"/>
        <v/>
      </c>
      <c r="N1203" s="194" t="str">
        <f t="shared" si="257"/>
        <v/>
      </c>
      <c r="R1203" s="75" t="e">
        <f t="shared" si="258"/>
        <v>#REF!</v>
      </c>
    </row>
    <row r="1204" spans="1:18" ht="15" customHeight="1" x14ac:dyDescent="0.3">
      <c r="A1204" s="86"/>
      <c r="B1204" s="84"/>
      <c r="C1204" s="125"/>
      <c r="E1204" s="151"/>
      <c r="F1204" s="151"/>
      <c r="G1204" s="151"/>
      <c r="H1204" s="190" t="str">
        <f t="shared" si="259"/>
        <v/>
      </c>
      <c r="J1204" s="195" t="str">
        <f>+IF(H1204="","",H1204/H1230)</f>
        <v/>
      </c>
      <c r="K1204" s="174"/>
      <c r="L1204" s="170"/>
      <c r="M1204" s="193" t="str">
        <f t="shared" si="260"/>
        <v/>
      </c>
      <c r="N1204" s="194" t="str">
        <f t="shared" si="257"/>
        <v/>
      </c>
      <c r="R1204" s="75" t="e">
        <f t="shared" si="258"/>
        <v>#REF!</v>
      </c>
    </row>
    <row r="1205" spans="1:18" ht="15" customHeight="1" x14ac:dyDescent="0.3">
      <c r="A1205" s="86"/>
      <c r="B1205" s="84"/>
      <c r="C1205" s="125"/>
      <c r="E1205" s="151"/>
      <c r="F1205" s="151"/>
      <c r="G1205" s="151"/>
      <c r="H1205" s="190" t="str">
        <f t="shared" si="259"/>
        <v/>
      </c>
      <c r="J1205" s="195" t="str">
        <f>+IF(H1205="","",H1205/H1230)</f>
        <v/>
      </c>
      <c r="K1205" s="174"/>
      <c r="L1205" s="170"/>
      <c r="M1205" s="193" t="str">
        <f t="shared" si="260"/>
        <v/>
      </c>
      <c r="N1205" s="194" t="str">
        <f t="shared" si="257"/>
        <v/>
      </c>
      <c r="R1205" s="75" t="e">
        <f t="shared" si="258"/>
        <v>#REF!</v>
      </c>
    </row>
    <row r="1206" spans="1:18" ht="15" customHeight="1" x14ac:dyDescent="0.3">
      <c r="A1206" s="86"/>
      <c r="B1206" s="84"/>
      <c r="C1206" s="125"/>
      <c r="E1206" s="151"/>
      <c r="F1206" s="151"/>
      <c r="G1206" s="151"/>
      <c r="H1206" s="190" t="str">
        <f t="shared" si="259"/>
        <v/>
      </c>
      <c r="J1206" s="195" t="str">
        <f>+IF(H1206="","",H1206/H1230)</f>
        <v/>
      </c>
      <c r="K1206" s="174"/>
      <c r="L1206" s="170"/>
      <c r="M1206" s="193" t="str">
        <f t="shared" si="260"/>
        <v/>
      </c>
      <c r="N1206" s="194" t="str">
        <f t="shared" si="257"/>
        <v/>
      </c>
      <c r="R1206" s="75" t="e">
        <f t="shared" si="258"/>
        <v>#REF!</v>
      </c>
    </row>
    <row r="1207" spans="1:18" ht="15" customHeight="1" x14ac:dyDescent="0.3">
      <c r="A1207" s="86"/>
      <c r="B1207" s="84"/>
      <c r="C1207" s="125"/>
      <c r="E1207" s="151"/>
      <c r="F1207" s="151"/>
      <c r="G1207" s="151"/>
      <c r="H1207" s="190" t="str">
        <f t="shared" si="259"/>
        <v/>
      </c>
      <c r="J1207" s="195" t="str">
        <f>+IF(H1207="","",H1207/H1230)</f>
        <v/>
      </c>
      <c r="K1207" s="174"/>
      <c r="L1207" s="170"/>
      <c r="M1207" s="193" t="str">
        <f t="shared" si="260"/>
        <v/>
      </c>
      <c r="N1207" s="194" t="str">
        <f t="shared" si="257"/>
        <v/>
      </c>
      <c r="R1207" s="75" t="e">
        <f t="shared" si="258"/>
        <v>#REF!</v>
      </c>
    </row>
    <row r="1208" spans="1:18" ht="15" customHeight="1" x14ac:dyDescent="0.3">
      <c r="A1208" s="86"/>
      <c r="B1208" s="84"/>
      <c r="C1208" s="125"/>
      <c r="E1208" s="151"/>
      <c r="F1208" s="151"/>
      <c r="G1208" s="151"/>
      <c r="H1208" s="190" t="str">
        <f t="shared" si="259"/>
        <v/>
      </c>
      <c r="J1208" s="195" t="str">
        <f>+IF(H1208="","",H1208/H1230)</f>
        <v/>
      </c>
      <c r="K1208" s="174"/>
      <c r="L1208" s="170"/>
      <c r="M1208" s="193" t="str">
        <f t="shared" si="260"/>
        <v/>
      </c>
      <c r="N1208" s="194" t="str">
        <f t="shared" si="257"/>
        <v/>
      </c>
      <c r="R1208" s="75" t="e">
        <f t="shared" si="258"/>
        <v>#REF!</v>
      </c>
    </row>
    <row r="1209" spans="1:18" ht="15" customHeight="1" x14ac:dyDescent="0.3">
      <c r="A1209" s="86"/>
      <c r="B1209" s="84"/>
      <c r="C1209" s="125"/>
      <c r="E1209" s="151"/>
      <c r="F1209" s="151"/>
      <c r="G1209" s="151"/>
      <c r="H1209" s="190" t="str">
        <f t="shared" si="259"/>
        <v/>
      </c>
      <c r="J1209" s="195" t="str">
        <f>+IF(H1209="","",H1209/H1230)</f>
        <v/>
      </c>
      <c r="K1209" s="174"/>
      <c r="L1209" s="170"/>
      <c r="M1209" s="193" t="str">
        <f t="shared" si="260"/>
        <v/>
      </c>
      <c r="N1209" s="194" t="str">
        <f t="shared" si="257"/>
        <v/>
      </c>
      <c r="R1209" s="75" t="e">
        <f t="shared" si="258"/>
        <v>#REF!</v>
      </c>
    </row>
    <row r="1210" spans="1:18" ht="15" customHeight="1" x14ac:dyDescent="0.3">
      <c r="A1210" s="86"/>
      <c r="B1210" s="84"/>
      <c r="C1210" s="125"/>
      <c r="E1210" s="151"/>
      <c r="F1210" s="151"/>
      <c r="G1210" s="151"/>
      <c r="H1210" s="190" t="str">
        <f t="shared" si="259"/>
        <v/>
      </c>
      <c r="J1210" s="195" t="str">
        <f>+IF(H1210="","",H1210/H1230)</f>
        <v/>
      </c>
      <c r="K1210" s="174"/>
      <c r="L1210" s="170"/>
      <c r="M1210" s="193" t="str">
        <f t="shared" si="260"/>
        <v/>
      </c>
      <c r="N1210" s="194" t="str">
        <f t="shared" si="257"/>
        <v/>
      </c>
      <c r="R1210" s="75" t="e">
        <f t="shared" si="258"/>
        <v>#REF!</v>
      </c>
    </row>
    <row r="1211" spans="1:18" ht="15" customHeight="1" x14ac:dyDescent="0.3">
      <c r="A1211" s="86"/>
      <c r="B1211" s="84"/>
      <c r="C1211" s="125"/>
      <c r="E1211" s="151"/>
      <c r="F1211" s="151"/>
      <c r="G1211" s="151"/>
      <c r="H1211" s="190" t="str">
        <f t="shared" si="259"/>
        <v/>
      </c>
      <c r="J1211" s="195" t="str">
        <f>+IF(H1211="","",H1211/H1230)</f>
        <v/>
      </c>
      <c r="K1211" s="174"/>
      <c r="L1211" s="170"/>
      <c r="M1211" s="193" t="str">
        <f t="shared" si="260"/>
        <v/>
      </c>
      <c r="N1211" s="194" t="str">
        <f t="shared" si="257"/>
        <v/>
      </c>
      <c r="R1211" s="75" t="e">
        <f t="shared" si="258"/>
        <v>#REF!</v>
      </c>
    </row>
    <row r="1212" spans="1:18" ht="15" customHeight="1" x14ac:dyDescent="0.3">
      <c r="A1212" s="86"/>
      <c r="B1212" s="84"/>
      <c r="C1212" s="125"/>
      <c r="E1212" s="151"/>
      <c r="F1212" s="151"/>
      <c r="G1212" s="151"/>
      <c r="H1212" s="190" t="str">
        <f t="shared" si="259"/>
        <v/>
      </c>
      <c r="J1212" s="195" t="str">
        <f>+IF(H1212="","",H1212/H1230)</f>
        <v/>
      </c>
      <c r="K1212" s="174"/>
      <c r="L1212" s="170"/>
      <c r="M1212" s="193" t="str">
        <f t="shared" si="260"/>
        <v/>
      </c>
      <c r="N1212" s="194" t="str">
        <f t="shared" si="257"/>
        <v/>
      </c>
      <c r="R1212" s="75" t="e">
        <f t="shared" si="258"/>
        <v>#REF!</v>
      </c>
    </row>
    <row r="1213" spans="1:18" ht="15" customHeight="1" x14ac:dyDescent="0.3">
      <c r="A1213" s="86"/>
      <c r="B1213" s="84"/>
      <c r="C1213" s="125"/>
      <c r="E1213" s="151"/>
      <c r="F1213" s="151"/>
      <c r="G1213" s="151"/>
      <c r="H1213" s="190" t="str">
        <f t="shared" si="259"/>
        <v/>
      </c>
      <c r="J1213" s="195" t="str">
        <f>+IF(H1213="","",H1213/H1230)</f>
        <v/>
      </c>
      <c r="K1213" s="174"/>
      <c r="L1213" s="170"/>
      <c r="M1213" s="193" t="str">
        <f t="shared" si="260"/>
        <v/>
      </c>
      <c r="N1213" s="194" t="str">
        <f t="shared" si="257"/>
        <v/>
      </c>
      <c r="R1213" s="75" t="e">
        <f t="shared" si="258"/>
        <v>#REF!</v>
      </c>
    </row>
    <row r="1214" spans="1:18" ht="15" customHeight="1" x14ac:dyDescent="0.3">
      <c r="A1214" s="86"/>
      <c r="B1214" s="84"/>
      <c r="C1214" s="125"/>
      <c r="E1214" s="151"/>
      <c r="F1214" s="151"/>
      <c r="G1214" s="151"/>
      <c r="H1214" s="190" t="str">
        <f t="shared" si="259"/>
        <v/>
      </c>
      <c r="J1214" s="195" t="str">
        <f>+IF(H1214="","",H1214/H1230)</f>
        <v/>
      </c>
      <c r="K1214" s="174"/>
      <c r="L1214" s="170"/>
      <c r="M1214" s="193" t="str">
        <f t="shared" si="260"/>
        <v/>
      </c>
      <c r="N1214" s="194" t="str">
        <f t="shared" si="257"/>
        <v/>
      </c>
      <c r="R1214" s="75" t="e">
        <f t="shared" si="258"/>
        <v>#REF!</v>
      </c>
    </row>
    <row r="1215" spans="1:18" ht="15" customHeight="1" x14ac:dyDescent="0.3">
      <c r="A1215" s="86"/>
      <c r="B1215" s="84"/>
      <c r="C1215" s="125"/>
      <c r="E1215" s="151"/>
      <c r="F1215" s="151"/>
      <c r="G1215" s="151"/>
      <c r="H1215" s="190" t="str">
        <f t="shared" si="259"/>
        <v/>
      </c>
      <c r="J1215" s="195" t="str">
        <f>+IF(H1215="","",H1215/H1230)</f>
        <v/>
      </c>
      <c r="K1215" s="174"/>
      <c r="L1215" s="170"/>
      <c r="M1215" s="193" t="str">
        <f t="shared" si="260"/>
        <v/>
      </c>
      <c r="N1215" s="194" t="str">
        <f t="shared" si="257"/>
        <v/>
      </c>
      <c r="R1215" s="75" t="e">
        <f t="shared" si="258"/>
        <v>#REF!</v>
      </c>
    </row>
    <row r="1216" spans="1:18" ht="15" customHeight="1" x14ac:dyDescent="0.3">
      <c r="A1216" s="86"/>
      <c r="B1216" s="84"/>
      <c r="C1216" s="125"/>
      <c r="E1216" s="151"/>
      <c r="F1216" s="151"/>
      <c r="G1216" s="151"/>
      <c r="H1216" s="190" t="str">
        <f t="shared" si="259"/>
        <v/>
      </c>
      <c r="J1216" s="195" t="str">
        <f>+IF(H1216="","",H1216/H1230)</f>
        <v/>
      </c>
      <c r="K1216" s="174"/>
      <c r="L1216" s="170"/>
      <c r="M1216" s="193" t="str">
        <f t="shared" si="260"/>
        <v/>
      </c>
      <c r="N1216" s="194" t="str">
        <f t="shared" si="257"/>
        <v/>
      </c>
      <c r="R1216" s="75" t="e">
        <f t="shared" si="258"/>
        <v>#REF!</v>
      </c>
    </row>
    <row r="1217" spans="1:18" ht="15" customHeight="1" x14ac:dyDescent="0.3">
      <c r="A1217" s="86"/>
      <c r="B1217" s="84"/>
      <c r="C1217" s="125"/>
      <c r="E1217" s="151"/>
      <c r="F1217" s="151"/>
      <c r="G1217" s="151"/>
      <c r="H1217" s="190" t="str">
        <f t="shared" si="259"/>
        <v/>
      </c>
      <c r="J1217" s="195" t="str">
        <f>+IF(H1217="","",H1217/H1230)</f>
        <v/>
      </c>
      <c r="K1217" s="174"/>
      <c r="L1217" s="170"/>
      <c r="M1217" s="193" t="str">
        <f t="shared" si="260"/>
        <v/>
      </c>
      <c r="N1217" s="194" t="str">
        <f t="shared" si="257"/>
        <v/>
      </c>
      <c r="R1217" s="75" t="e">
        <f t="shared" si="258"/>
        <v>#REF!</v>
      </c>
    </row>
    <row r="1218" spans="1:18" ht="15" customHeight="1" x14ac:dyDescent="0.3">
      <c r="A1218" s="86"/>
      <c r="B1218" s="84"/>
      <c r="C1218" s="125"/>
      <c r="E1218" s="151"/>
      <c r="F1218" s="151"/>
      <c r="G1218" s="151"/>
      <c r="H1218" s="190" t="str">
        <f t="shared" si="259"/>
        <v/>
      </c>
      <c r="J1218" s="195" t="str">
        <f>+IF(H1218="","",H1218/H1230)</f>
        <v/>
      </c>
      <c r="K1218" s="174"/>
      <c r="L1218" s="170"/>
      <c r="M1218" s="193" t="str">
        <f t="shared" si="260"/>
        <v/>
      </c>
      <c r="N1218" s="194" t="str">
        <f t="shared" si="257"/>
        <v/>
      </c>
      <c r="R1218" s="75" t="e">
        <f t="shared" si="258"/>
        <v>#REF!</v>
      </c>
    </row>
    <row r="1219" spans="1:18" ht="15" customHeight="1" thickBot="1" x14ac:dyDescent="0.35">
      <c r="A1219" s="86"/>
      <c r="B1219" s="84"/>
      <c r="C1219" s="125"/>
      <c r="E1219" s="152"/>
      <c r="F1219" s="152"/>
      <c r="G1219" s="152"/>
      <c r="H1219" s="191" t="str">
        <f t="shared" si="259"/>
        <v/>
      </c>
      <c r="J1219" s="195" t="str">
        <f>+IF(H1219="","",H1219/H1230)</f>
        <v/>
      </c>
      <c r="K1219" s="174"/>
      <c r="L1219" s="170"/>
      <c r="M1219" s="193" t="str">
        <f t="shared" si="260"/>
        <v/>
      </c>
      <c r="N1219" s="194" t="str">
        <f t="shared" si="257"/>
        <v/>
      </c>
      <c r="R1219" s="75" t="e">
        <f t="shared" si="258"/>
        <v>#REF!</v>
      </c>
    </row>
    <row r="1220" spans="1:18" ht="15" customHeight="1" thickBot="1" x14ac:dyDescent="0.35">
      <c r="A1220" s="86"/>
      <c r="B1220" s="84"/>
      <c r="C1220" s="160"/>
      <c r="D1220" s="160"/>
      <c r="E1220" s="160"/>
      <c r="F1220" s="160"/>
      <c r="G1220" s="161" t="s">
        <v>29</v>
      </c>
      <c r="H1220" s="157">
        <f>SUM(H1194:H1219)</f>
        <v>0.7914000000000001</v>
      </c>
      <c r="J1220" s="110">
        <f>SUM(J1194:J1219)</f>
        <v>0.84137918569931802</v>
      </c>
      <c r="K1220" s="109"/>
      <c r="L1220" s="109"/>
      <c r="M1220" s="109"/>
      <c r="N1220" s="110">
        <f>SUM(N1194:N1219)</f>
        <v>0.17000599086645365</v>
      </c>
    </row>
    <row r="1221" spans="1:18" s="73" customFormat="1" ht="15" customHeight="1" thickBot="1" x14ac:dyDescent="0.35">
      <c r="A1221" s="86"/>
      <c r="B1221" s="84"/>
      <c r="C1221" s="73" t="s">
        <v>12</v>
      </c>
      <c r="H1221" s="74"/>
      <c r="J1221" s="111"/>
      <c r="K1221" s="111"/>
      <c r="L1221" s="111"/>
      <c r="M1221" s="111"/>
      <c r="N1221" s="111"/>
    </row>
    <row r="1222" spans="1:18" ht="33" customHeight="1" thickBot="1" x14ac:dyDescent="0.35">
      <c r="A1222" s="86"/>
      <c r="B1222" s="84"/>
      <c r="C1222" s="122" t="s">
        <v>48</v>
      </c>
      <c r="D1222" s="129"/>
      <c r="E1222" s="130" t="s">
        <v>3</v>
      </c>
      <c r="F1222" s="130" t="s">
        <v>0</v>
      </c>
      <c r="G1222" s="123" t="s">
        <v>6</v>
      </c>
      <c r="H1222" s="124" t="s">
        <v>9</v>
      </c>
      <c r="J1222" s="106" t="s">
        <v>59</v>
      </c>
      <c r="K1222" s="107" t="s">
        <v>60</v>
      </c>
      <c r="L1222" s="107" t="s">
        <v>61</v>
      </c>
      <c r="M1222" s="107" t="s">
        <v>62</v>
      </c>
      <c r="N1222" s="108" t="s">
        <v>63</v>
      </c>
    </row>
    <row r="1223" spans="1:18" ht="15" customHeight="1" x14ac:dyDescent="0.3">
      <c r="A1223" s="86"/>
      <c r="B1223" s="84"/>
      <c r="C1223" s="125"/>
      <c r="E1223" s="149"/>
      <c r="F1223" s="146"/>
      <c r="G1223" s="154"/>
      <c r="H1223" s="186" t="str">
        <f>+IF(G1223="","",F1223*G1223)</f>
        <v/>
      </c>
      <c r="J1223" s="195" t="str">
        <f>+IF(H1223="","",H1223/H1230)</f>
        <v/>
      </c>
      <c r="K1223" s="175"/>
      <c r="L1223" s="175"/>
      <c r="M1223" s="193" t="str">
        <f>IF(L1223="NP", 0, (IF(L1223="EP", 1, (IF(L1223="ND", 0.4, "")))))</f>
        <v/>
      </c>
      <c r="N1223" s="194" t="str">
        <f>+IF(H1223="","",J1223*M1223)</f>
        <v/>
      </c>
      <c r="R1223" s="75" t="e">
        <f t="shared" ref="R1223:R1227" si="261">+R1135+1</f>
        <v>#REF!</v>
      </c>
    </row>
    <row r="1224" spans="1:18" ht="15" customHeight="1" x14ac:dyDescent="0.3">
      <c r="A1224" s="86"/>
      <c r="B1224" s="84"/>
      <c r="C1224" s="125"/>
      <c r="E1224" s="149"/>
      <c r="F1224" s="146"/>
      <c r="G1224" s="154"/>
      <c r="H1224" s="186" t="str">
        <f>+IF(G1224="","",F1224*G1224)</f>
        <v/>
      </c>
      <c r="J1224" s="195" t="str">
        <f>+IF(H1224="","",H1224/H1228)</f>
        <v/>
      </c>
      <c r="K1224" s="175"/>
      <c r="L1224" s="175"/>
      <c r="M1224" s="193" t="str">
        <f>IF(L1224="NP", 0, (IF(L1224="EP", 1, (IF(L1224="ND", 0.4, "")))))</f>
        <v/>
      </c>
      <c r="N1224" s="194" t="str">
        <f>+IF(H1224="","",J1224*M1224)</f>
        <v/>
      </c>
      <c r="R1224" s="75" t="e">
        <f t="shared" si="261"/>
        <v>#REF!</v>
      </c>
    </row>
    <row r="1225" spans="1:18" ht="15" customHeight="1" x14ac:dyDescent="0.3">
      <c r="A1225" s="86"/>
      <c r="B1225" s="84"/>
      <c r="C1225" s="125"/>
      <c r="E1225" s="149"/>
      <c r="F1225" s="146"/>
      <c r="G1225" s="154"/>
      <c r="H1225" s="186" t="str">
        <f>+IF(G1225="","",F1225*G1225)</f>
        <v/>
      </c>
      <c r="J1225" s="195" t="str">
        <f>+IF(H1225="","",H1225/H1229)</f>
        <v/>
      </c>
      <c r="K1225" s="175"/>
      <c r="L1225" s="175"/>
      <c r="M1225" s="193" t="str">
        <f>IF(L1225="NP", 0, (IF(L1225="EP", 1, (IF(L1225="ND", 0.4, "")))))</f>
        <v/>
      </c>
      <c r="N1225" s="194" t="str">
        <f>+IF(H1225="","",J1225*M1225)</f>
        <v/>
      </c>
      <c r="R1225" s="75" t="e">
        <f t="shared" si="261"/>
        <v>#REF!</v>
      </c>
    </row>
    <row r="1226" spans="1:18" ht="15" customHeight="1" x14ac:dyDescent="0.3">
      <c r="A1226" s="86"/>
      <c r="B1226" s="84"/>
      <c r="C1226" s="125"/>
      <c r="E1226" s="149"/>
      <c r="F1226" s="146"/>
      <c r="G1226" s="154"/>
      <c r="H1226" s="186" t="str">
        <f>+IF(G1226="","",F1226*G1226)</f>
        <v/>
      </c>
      <c r="J1226" s="195" t="str">
        <f>+IF(H1226="","",H1226/H1230)</f>
        <v/>
      </c>
      <c r="K1226" s="175"/>
      <c r="L1226" s="175"/>
      <c r="M1226" s="193" t="str">
        <f>IF(L1226="NP", 0, (IF(L1226="EP", 1, (IF(L1226="ND", 0.4, "")))))</f>
        <v/>
      </c>
      <c r="N1226" s="194" t="str">
        <f>+IF(H1226="","",J1226*M1226)</f>
        <v/>
      </c>
      <c r="R1226" s="75" t="e">
        <f t="shared" si="261"/>
        <v>#REF!</v>
      </c>
    </row>
    <row r="1227" spans="1:18" ht="15" customHeight="1" thickBot="1" x14ac:dyDescent="0.35">
      <c r="A1227" s="86"/>
      <c r="B1227" s="84"/>
      <c r="C1227" s="127"/>
      <c r="D1227" s="128"/>
      <c r="E1227" s="150"/>
      <c r="F1227" s="147"/>
      <c r="G1227" s="155"/>
      <c r="H1227" s="192" t="str">
        <f>+IF(G1227="","",F1227*G1227)</f>
        <v/>
      </c>
      <c r="J1227" s="195" t="str">
        <f>+IF(H1227="","",H1227/H1230)</f>
        <v/>
      </c>
      <c r="K1227" s="176"/>
      <c r="L1227" s="177"/>
      <c r="M1227" s="193" t="str">
        <f>IF(L1227="NP", 0, (IF(L1227="EP", 1, (IF(L1227="ND", 0.4, "")))))</f>
        <v/>
      </c>
      <c r="N1227" s="194" t="str">
        <f>+IF(H1227="","",J1227*M1227)</f>
        <v/>
      </c>
      <c r="R1227" s="75" t="e">
        <f t="shared" si="261"/>
        <v>#REF!</v>
      </c>
    </row>
    <row r="1228" spans="1:18" ht="15" customHeight="1" thickBot="1" x14ac:dyDescent="0.35">
      <c r="A1228" s="86"/>
      <c r="B1228" s="84"/>
      <c r="C1228" s="160"/>
      <c r="D1228" s="160"/>
      <c r="E1228" s="160"/>
      <c r="F1228" s="160"/>
      <c r="G1228" s="161" t="s">
        <v>30</v>
      </c>
      <c r="H1228" s="157">
        <f>SUM(H1223:H1227)</f>
        <v>0</v>
      </c>
      <c r="J1228" s="110">
        <f>SUM(J1223:J1227)</f>
        <v>0</v>
      </c>
      <c r="K1228" s="109"/>
      <c r="L1228" s="109"/>
      <c r="M1228" s="109"/>
      <c r="N1228" s="110">
        <f>SUM(N1223:N1227)</f>
        <v>0</v>
      </c>
    </row>
    <row r="1229" spans="1:18" ht="13.5" customHeight="1" thickBot="1" x14ac:dyDescent="0.35">
      <c r="A1229" s="86"/>
      <c r="B1229" s="84"/>
      <c r="H1229" s="84"/>
      <c r="J1229" s="103"/>
      <c r="K1229" s="104"/>
      <c r="L1229" s="104"/>
      <c r="M1229" s="104"/>
      <c r="N1229" s="105"/>
    </row>
    <row r="1230" spans="1:18" ht="15" customHeight="1" x14ac:dyDescent="0.3">
      <c r="A1230" s="86"/>
      <c r="B1230" s="84"/>
      <c r="D1230" s="132" t="s">
        <v>13</v>
      </c>
      <c r="E1230" s="133"/>
      <c r="F1230" s="133"/>
      <c r="G1230" s="134"/>
      <c r="H1230" s="158">
        <f>+H1175+H1191+H1220+H1228</f>
        <v>0.94059850000000012</v>
      </c>
      <c r="J1230" s="113"/>
      <c r="K1230" s="78"/>
      <c r="M1230" s="78"/>
      <c r="N1230" s="114"/>
    </row>
    <row r="1231" spans="1:18" ht="15" customHeight="1" thickBot="1" x14ac:dyDescent="0.35">
      <c r="A1231" s="86"/>
      <c r="B1231" s="84"/>
      <c r="D1231" s="135" t="s">
        <v>67</v>
      </c>
      <c r="E1231" s="136"/>
      <c r="F1231" s="136"/>
      <c r="G1231" s="141">
        <f>+$Q$1</f>
        <v>0.15</v>
      </c>
      <c r="H1231" s="159">
        <f>+H1230*G1231</f>
        <v>0.141089775</v>
      </c>
      <c r="J1231" s="115"/>
      <c r="K1231" s="116"/>
      <c r="L1231" s="116"/>
      <c r="M1231" s="116"/>
      <c r="N1231" s="117"/>
    </row>
    <row r="1232" spans="1:18" ht="15" customHeight="1" x14ac:dyDescent="0.3">
      <c r="A1232" s="86"/>
      <c r="B1232" s="84"/>
      <c r="D1232" s="135" t="s">
        <v>68</v>
      </c>
      <c r="E1232" s="136"/>
      <c r="F1232" s="136"/>
      <c r="G1232" s="141">
        <f>+$Q$2</f>
        <v>0</v>
      </c>
      <c r="H1232" s="159">
        <f>+(H1230+H1231)*G1232</f>
        <v>0</v>
      </c>
      <c r="J1232" s="120">
        <f>+J1175+J1191+J1220+J1228</f>
        <v>1</v>
      </c>
      <c r="K1232" s="118"/>
      <c r="L1232" s="118"/>
      <c r="M1232" s="118"/>
      <c r="N1232" s="120">
        <f>+N1175+N1191+N1220+N1228</f>
        <v>0.17000599086645365</v>
      </c>
    </row>
    <row r="1233" spans="1:18" ht="15" customHeight="1" thickBot="1" x14ac:dyDescent="0.35">
      <c r="A1233" s="86"/>
      <c r="B1233" s="84"/>
      <c r="C1233" s="75" t="s">
        <v>64</v>
      </c>
      <c r="D1233" s="135" t="s">
        <v>14</v>
      </c>
      <c r="E1233" s="136"/>
      <c r="F1233" s="136"/>
      <c r="G1233" s="137"/>
      <c r="H1233" s="159">
        <f>SUM(H1230:H1232)</f>
        <v>1.0816882750000001</v>
      </c>
      <c r="J1233" s="121" t="s">
        <v>69</v>
      </c>
      <c r="K1233" s="119"/>
      <c r="L1233" s="119"/>
      <c r="M1233" s="119"/>
      <c r="N1233" s="121" t="s">
        <v>70</v>
      </c>
    </row>
    <row r="1234" spans="1:18" ht="15" customHeight="1" thickBot="1" x14ac:dyDescent="0.35">
      <c r="A1234" s="86"/>
      <c r="B1234" s="84"/>
      <c r="C1234" s="75" t="s">
        <v>64</v>
      </c>
      <c r="D1234" s="138" t="s">
        <v>15</v>
      </c>
      <c r="E1234" s="139"/>
      <c r="F1234" s="139"/>
      <c r="G1234" s="140"/>
      <c r="H1234" s="131">
        <f>+ROUND(H1233,2)</f>
        <v>1.08</v>
      </c>
      <c r="N1234" s="165">
        <f>+ROUND(N1232,4)</f>
        <v>0.17</v>
      </c>
    </row>
    <row r="1235" spans="1:18" ht="13.5" customHeight="1" x14ac:dyDescent="0.3">
      <c r="A1235" s="86"/>
      <c r="B1235" s="84"/>
      <c r="G1235" s="76"/>
    </row>
    <row r="1236" spans="1:18" ht="13.5" customHeight="1" x14ac:dyDescent="0.3">
      <c r="A1236" s="86"/>
      <c r="B1236" s="84"/>
      <c r="G1236" s="76"/>
    </row>
    <row r="1237" spans="1:18" ht="15" customHeight="1" x14ac:dyDescent="0.3">
      <c r="A1237" s="83"/>
      <c r="B1237" s="84"/>
      <c r="G1237" s="76"/>
      <c r="H1237" s="84"/>
      <c r="J1237" s="85"/>
      <c r="K1237" s="85"/>
      <c r="L1237" s="85"/>
      <c r="M1237" s="85"/>
      <c r="N1237" s="85"/>
    </row>
    <row r="1238" spans="1:18" ht="14.1" customHeight="1" x14ac:dyDescent="0.3">
      <c r="A1238" s="86"/>
      <c r="B1238" s="84"/>
      <c r="C1238" s="87"/>
      <c r="D1238" s="87"/>
      <c r="E1238" s="87"/>
      <c r="F1238" s="87"/>
      <c r="G1238" s="87"/>
      <c r="H1238" s="87"/>
      <c r="K1238" s="78"/>
      <c r="M1238" s="78"/>
    </row>
    <row r="1239" spans="1:18" ht="12" customHeight="1" x14ac:dyDescent="0.3">
      <c r="A1239" s="86"/>
      <c r="B1239" s="84"/>
      <c r="C1239" s="73"/>
      <c r="D1239" s="73"/>
      <c r="E1239" s="73"/>
      <c r="F1239" s="73"/>
      <c r="G1239" s="73"/>
      <c r="H1239" s="73"/>
      <c r="K1239" s="78"/>
      <c r="M1239" s="78"/>
    </row>
    <row r="1240" spans="1:18" ht="12" customHeight="1" x14ac:dyDescent="0.3">
      <c r="A1240" s="86"/>
      <c r="B1240" s="84"/>
      <c r="G1240" s="88"/>
      <c r="H1240" s="84"/>
      <c r="K1240" s="78"/>
      <c r="M1240" s="78"/>
    </row>
    <row r="1241" spans="1:18" ht="14.25" customHeight="1" x14ac:dyDescent="0.3">
      <c r="A1241" s="86"/>
      <c r="B1241" s="84"/>
      <c r="C1241" s="89"/>
      <c r="D1241" s="90"/>
      <c r="E1241" s="90"/>
      <c r="F1241" s="90"/>
      <c r="G1241" s="90"/>
      <c r="H1241" s="91"/>
      <c r="K1241" s="78"/>
      <c r="M1241" s="78"/>
    </row>
    <row r="1242" spans="1:18" ht="14.25" customHeight="1" x14ac:dyDescent="0.3">
      <c r="A1242" s="86"/>
      <c r="B1242" s="84"/>
      <c r="C1242" s="89"/>
      <c r="H1242" s="84"/>
      <c r="K1242" s="78"/>
      <c r="M1242" s="78"/>
    </row>
    <row r="1243" spans="1:18" ht="12" customHeight="1" thickBot="1" x14ac:dyDescent="0.35">
      <c r="A1243" s="86"/>
      <c r="B1243" s="84"/>
      <c r="C1243" s="89"/>
      <c r="H1243" s="84"/>
      <c r="K1243" s="78"/>
      <c r="M1243" s="78"/>
    </row>
    <row r="1244" spans="1:18" ht="20.100000000000001" customHeight="1" thickBot="1" x14ac:dyDescent="0.35">
      <c r="A1244" s="86"/>
      <c r="B1244" s="84"/>
      <c r="C1244" s="142" t="s">
        <v>55</v>
      </c>
      <c r="D1244" s="143"/>
      <c r="E1244" s="143"/>
      <c r="F1244" s="143"/>
      <c r="G1244" s="143"/>
      <c r="H1244" s="144"/>
    </row>
    <row r="1245" spans="1:18" ht="20.100000000000001" customHeight="1" x14ac:dyDescent="0.3">
      <c r="A1245" s="86"/>
      <c r="B1245" s="84"/>
      <c r="C1245" s="92"/>
      <c r="H1245" s="93" t="s">
        <v>56</v>
      </c>
      <c r="I1245" s="84"/>
      <c r="J1245" s="97" t="s">
        <v>26</v>
      </c>
      <c r="K1245" s="98"/>
      <c r="L1245" s="98"/>
      <c r="M1245" s="98"/>
      <c r="N1245" s="99"/>
    </row>
    <row r="1246" spans="1:18" ht="16.5" customHeight="1" thickBot="1" x14ac:dyDescent="0.35">
      <c r="A1246" s="169"/>
      <c r="B1246" s="84"/>
      <c r="C1246" s="73" t="s">
        <v>57</v>
      </c>
      <c r="D1246" s="84">
        <v>15</v>
      </c>
      <c r="G1246" s="74" t="s">
        <v>4</v>
      </c>
      <c r="H1246" s="75" t="str">
        <f>+VLOOKUP(D1246,PRESUP!$A$6:$N$183,3,FALSE)</f>
        <v>m2</v>
      </c>
      <c r="I1246" s="84"/>
      <c r="J1246" s="100"/>
      <c r="K1246" s="101"/>
      <c r="L1246" s="101"/>
      <c r="M1246" s="101"/>
      <c r="N1246" s="102"/>
    </row>
    <row r="1247" spans="1:18" ht="32.25" customHeight="1" x14ac:dyDescent="0.3">
      <c r="A1247" s="86"/>
      <c r="B1247" s="84"/>
      <c r="C1247" s="22" t="str">
        <f>+VLOOKUP(D1246,PRESUP!$A$6:$N$183,14,FALSE)</f>
        <v>DETALLE: RIEGO DE LIGA</v>
      </c>
      <c r="J1247" s="103"/>
      <c r="K1247" s="104"/>
      <c r="L1247" s="104"/>
      <c r="M1247" s="104"/>
      <c r="N1247" s="105"/>
      <c r="O1247" s="84" t="s">
        <v>71</v>
      </c>
      <c r="P1247" s="84" t="s">
        <v>73</v>
      </c>
      <c r="Q1247" s="84" t="s">
        <v>72</v>
      </c>
    </row>
    <row r="1248" spans="1:18" s="73" customFormat="1" ht="15" customHeight="1" thickBot="1" x14ac:dyDescent="0.35">
      <c r="A1248" s="86"/>
      <c r="B1248" s="84"/>
      <c r="C1248" s="73" t="s">
        <v>5</v>
      </c>
      <c r="D1248" s="94"/>
      <c r="E1248" s="94"/>
      <c r="F1248" s="94"/>
      <c r="G1248" s="196" t="s">
        <v>58</v>
      </c>
      <c r="H1248" s="197">
        <v>1E-3</v>
      </c>
      <c r="J1248" s="162"/>
      <c r="K1248" s="163"/>
      <c r="L1248" s="163"/>
      <c r="M1248" s="163"/>
      <c r="N1248" s="164"/>
      <c r="O1248" s="166">
        <f>+H1322</f>
        <v>0.48</v>
      </c>
      <c r="P1248" s="168">
        <f>+H1318</f>
        <v>0.41951050000000001</v>
      </c>
      <c r="Q1248" s="167">
        <f>+N1322</f>
        <v>0.14330000000000001</v>
      </c>
      <c r="R1248" s="73">
        <f t="shared" ref="R1248" si="262">+D1246</f>
        <v>15</v>
      </c>
    </row>
    <row r="1249" spans="1:18" s="94" customFormat="1" ht="30" customHeight="1" thickBot="1" x14ac:dyDescent="0.35">
      <c r="A1249" s="86"/>
      <c r="B1249" s="84"/>
      <c r="C1249" s="122" t="s">
        <v>48</v>
      </c>
      <c r="D1249" s="123" t="s">
        <v>0</v>
      </c>
      <c r="E1249" s="123" t="s">
        <v>6</v>
      </c>
      <c r="F1249" s="123" t="s">
        <v>7</v>
      </c>
      <c r="G1249" s="123" t="s">
        <v>8</v>
      </c>
      <c r="H1249" s="124" t="s">
        <v>9</v>
      </c>
      <c r="J1249" s="106" t="s">
        <v>59</v>
      </c>
      <c r="K1249" s="107" t="s">
        <v>60</v>
      </c>
      <c r="L1249" s="107" t="s">
        <v>61</v>
      </c>
      <c r="M1249" s="107" t="s">
        <v>62</v>
      </c>
      <c r="N1249" s="108" t="s">
        <v>63</v>
      </c>
    </row>
    <row r="1250" spans="1:18" ht="15" customHeight="1" x14ac:dyDescent="0.3">
      <c r="A1250" s="86"/>
      <c r="B1250" s="84"/>
      <c r="C1250" s="125" t="s">
        <v>78</v>
      </c>
      <c r="D1250" s="145" t="s">
        <v>20</v>
      </c>
      <c r="E1250" s="148"/>
      <c r="F1250" s="148" t="s">
        <v>64</v>
      </c>
      <c r="G1250" s="153" t="s">
        <v>20</v>
      </c>
      <c r="H1250" s="126">
        <f>+H1279*0.05</f>
        <v>1.3005000000000002E-3</v>
      </c>
      <c r="J1250" s="171">
        <f>+IF(H1250="","",H1250/H1318)</f>
        <v>3.1000415960983105E-3</v>
      </c>
      <c r="K1250" s="210">
        <v>4292100117</v>
      </c>
      <c r="L1250" s="210" t="s">
        <v>77</v>
      </c>
      <c r="M1250" s="156">
        <v>0</v>
      </c>
      <c r="N1250" s="173">
        <f t="shared" ref="N1250:N1262" si="263">+IF(H1250="","",J1250*M1250)</f>
        <v>0</v>
      </c>
    </row>
    <row r="1251" spans="1:18" ht="15" customHeight="1" x14ac:dyDescent="0.25">
      <c r="A1251" s="86"/>
      <c r="B1251" s="84"/>
      <c r="C1251" s="209" t="s">
        <v>355</v>
      </c>
      <c r="D1251" s="209">
        <v>1</v>
      </c>
      <c r="E1251" s="209">
        <v>25</v>
      </c>
      <c r="F1251" s="184">
        <f>+IF(E1251="","",D1251*E1251)</f>
        <v>25</v>
      </c>
      <c r="G1251" s="185">
        <f>+IF(F1251="","",H1248)</f>
        <v>1E-3</v>
      </c>
      <c r="H1251" s="186">
        <f>+IF(G1251="","",F1251*G1251)</f>
        <v>2.5000000000000001E-2</v>
      </c>
      <c r="J1251" s="195">
        <f>+IF(H1251="","",H1251/H1318)</f>
        <v>5.9593264054177433E-2</v>
      </c>
      <c r="K1251" s="211">
        <v>548000014</v>
      </c>
      <c r="L1251" s="170" t="s">
        <v>77</v>
      </c>
      <c r="M1251" s="193">
        <f>IF(L1251="NP", 0, (IF(L1251="EP", 1, (IF(L1251="ND", 0.4, "")))))</f>
        <v>0</v>
      </c>
      <c r="N1251" s="194">
        <f t="shared" si="263"/>
        <v>0</v>
      </c>
      <c r="R1251" s="75" t="e">
        <f t="shared" ref="R1251:R1262" si="264">+R1163+1</f>
        <v>#REF!</v>
      </c>
    </row>
    <row r="1252" spans="1:18" ht="15" customHeight="1" x14ac:dyDescent="0.25">
      <c r="A1252" s="86"/>
      <c r="B1252" s="84"/>
      <c r="C1252" s="209" t="s">
        <v>356</v>
      </c>
      <c r="D1252" s="209">
        <v>1</v>
      </c>
      <c r="E1252" s="209">
        <v>70</v>
      </c>
      <c r="F1252" s="184">
        <f>+IF(E1252="","",D1252*E1252)</f>
        <v>70</v>
      </c>
      <c r="G1252" s="185">
        <f>+IF(F1252="","",H1248)</f>
        <v>1E-3</v>
      </c>
      <c r="H1252" s="186">
        <f>+IF(G1252="","",F1252*G1252)</f>
        <v>7.0000000000000007E-2</v>
      </c>
      <c r="J1252" s="195">
        <f>+IF(H1252="","",H1252/H1318)</f>
        <v>0.1668611393516968</v>
      </c>
      <c r="K1252" s="211">
        <v>548000014</v>
      </c>
      <c r="L1252" s="212" t="s">
        <v>77</v>
      </c>
      <c r="M1252" s="193">
        <v>0</v>
      </c>
      <c r="N1252" s="194">
        <f t="shared" si="263"/>
        <v>0</v>
      </c>
      <c r="R1252" s="75" t="e">
        <f t="shared" si="264"/>
        <v>#REF!</v>
      </c>
    </row>
    <row r="1253" spans="1:18" ht="15" customHeight="1" x14ac:dyDescent="0.3">
      <c r="A1253" s="86"/>
      <c r="B1253" s="84"/>
      <c r="C1253" s="125"/>
      <c r="D1253" s="146"/>
      <c r="E1253" s="149"/>
      <c r="F1253" s="184"/>
      <c r="G1253" s="185"/>
      <c r="H1253" s="186"/>
      <c r="J1253" s="195"/>
      <c r="K1253" s="172"/>
      <c r="L1253" s="170"/>
      <c r="M1253" s="193"/>
      <c r="N1253" s="194" t="str">
        <f t="shared" si="263"/>
        <v/>
      </c>
      <c r="R1253" s="75" t="e">
        <f t="shared" si="264"/>
        <v>#REF!</v>
      </c>
    </row>
    <row r="1254" spans="1:18" ht="15" customHeight="1" x14ac:dyDescent="0.3">
      <c r="A1254" s="86"/>
      <c r="B1254" s="84"/>
      <c r="C1254" s="125"/>
      <c r="D1254" s="146"/>
      <c r="E1254" s="149"/>
      <c r="F1254" s="184" t="str">
        <f t="shared" ref="F1254:F1262" si="265">+IF(E1254="","",D1254*E1254)</f>
        <v/>
      </c>
      <c r="G1254" s="185" t="str">
        <f>+IF(F1254="","",H1248)</f>
        <v/>
      </c>
      <c r="H1254" s="186" t="str">
        <f t="shared" ref="H1254:H1262" si="266">+IF(G1254="","",F1254*G1254)</f>
        <v/>
      </c>
      <c r="J1254" s="195" t="str">
        <f>+IF(H1254="","",H1254/H1318)</f>
        <v/>
      </c>
      <c r="K1254" s="172"/>
      <c r="L1254" s="170"/>
      <c r="M1254" s="193" t="str">
        <f t="shared" ref="M1254:M1262" si="267">IF(L1254="NP", 0, (IF(L1254="EP", 1, (IF(L1254="ND", 0.4, "")))))</f>
        <v/>
      </c>
      <c r="N1254" s="194" t="str">
        <f t="shared" si="263"/>
        <v/>
      </c>
      <c r="R1254" s="75" t="e">
        <f t="shared" si="264"/>
        <v>#REF!</v>
      </c>
    </row>
    <row r="1255" spans="1:18" ht="15" customHeight="1" x14ac:dyDescent="0.3">
      <c r="A1255" s="86"/>
      <c r="B1255" s="84"/>
      <c r="C1255" s="125"/>
      <c r="D1255" s="146"/>
      <c r="E1255" s="149"/>
      <c r="F1255" s="184" t="str">
        <f t="shared" si="265"/>
        <v/>
      </c>
      <c r="G1255" s="185" t="str">
        <f>+IF(F1255="","",H1248)</f>
        <v/>
      </c>
      <c r="H1255" s="186" t="str">
        <f t="shared" si="266"/>
        <v/>
      </c>
      <c r="J1255" s="195" t="str">
        <f>+IF(H1255="","",H1255/H1318)</f>
        <v/>
      </c>
      <c r="K1255" s="172"/>
      <c r="L1255" s="170"/>
      <c r="M1255" s="193" t="str">
        <f t="shared" si="267"/>
        <v/>
      </c>
      <c r="N1255" s="194" t="str">
        <f t="shared" si="263"/>
        <v/>
      </c>
      <c r="R1255" s="75" t="e">
        <f t="shared" si="264"/>
        <v>#REF!</v>
      </c>
    </row>
    <row r="1256" spans="1:18" ht="15" customHeight="1" x14ac:dyDescent="0.3">
      <c r="A1256" s="86"/>
      <c r="B1256" s="84"/>
      <c r="C1256" s="125"/>
      <c r="D1256" s="146"/>
      <c r="E1256" s="149"/>
      <c r="F1256" s="184" t="str">
        <f t="shared" si="265"/>
        <v/>
      </c>
      <c r="G1256" s="185" t="str">
        <f>+IF(F1256="","",H1248)</f>
        <v/>
      </c>
      <c r="H1256" s="186" t="str">
        <f t="shared" si="266"/>
        <v/>
      </c>
      <c r="J1256" s="195" t="str">
        <f>+IF(H1256="","",H1256/H1318)</f>
        <v/>
      </c>
      <c r="K1256" s="172"/>
      <c r="L1256" s="170"/>
      <c r="M1256" s="193" t="str">
        <f t="shared" si="267"/>
        <v/>
      </c>
      <c r="N1256" s="194" t="str">
        <f t="shared" si="263"/>
        <v/>
      </c>
      <c r="R1256" s="75" t="e">
        <f t="shared" si="264"/>
        <v>#REF!</v>
      </c>
    </row>
    <row r="1257" spans="1:18" ht="15" customHeight="1" x14ac:dyDescent="0.3">
      <c r="A1257" s="86"/>
      <c r="B1257" s="84"/>
      <c r="C1257" s="125"/>
      <c r="D1257" s="146"/>
      <c r="E1257" s="149"/>
      <c r="F1257" s="184" t="str">
        <f t="shared" si="265"/>
        <v/>
      </c>
      <c r="G1257" s="185" t="str">
        <f>+IF(F1257="","",H1248)</f>
        <v/>
      </c>
      <c r="H1257" s="186" t="str">
        <f t="shared" si="266"/>
        <v/>
      </c>
      <c r="J1257" s="195" t="str">
        <f>+IF(H1257="","",H1257/H1318)</f>
        <v/>
      </c>
      <c r="K1257" s="172"/>
      <c r="L1257" s="170"/>
      <c r="M1257" s="193" t="str">
        <f t="shared" si="267"/>
        <v/>
      </c>
      <c r="N1257" s="194" t="str">
        <f t="shared" si="263"/>
        <v/>
      </c>
      <c r="R1257" s="75" t="e">
        <f t="shared" si="264"/>
        <v>#REF!</v>
      </c>
    </row>
    <row r="1258" spans="1:18" ht="15" customHeight="1" x14ac:dyDescent="0.3">
      <c r="A1258" s="86"/>
      <c r="B1258" s="84"/>
      <c r="C1258" s="125"/>
      <c r="D1258" s="146"/>
      <c r="E1258" s="149"/>
      <c r="F1258" s="184" t="str">
        <f t="shared" si="265"/>
        <v/>
      </c>
      <c r="G1258" s="185" t="str">
        <f>+IF(F1258="","",H1248)</f>
        <v/>
      </c>
      <c r="H1258" s="186" t="str">
        <f t="shared" si="266"/>
        <v/>
      </c>
      <c r="J1258" s="195" t="str">
        <f>+IF(H1258="","",H1258/H1318)</f>
        <v/>
      </c>
      <c r="K1258" s="172"/>
      <c r="L1258" s="170"/>
      <c r="M1258" s="193" t="str">
        <f t="shared" si="267"/>
        <v/>
      </c>
      <c r="N1258" s="194" t="str">
        <f t="shared" si="263"/>
        <v/>
      </c>
      <c r="R1258" s="75" t="e">
        <f t="shared" si="264"/>
        <v>#REF!</v>
      </c>
    </row>
    <row r="1259" spans="1:18" ht="15" customHeight="1" x14ac:dyDescent="0.3">
      <c r="A1259" s="86"/>
      <c r="B1259" s="84"/>
      <c r="C1259" s="125"/>
      <c r="D1259" s="146"/>
      <c r="E1259" s="149"/>
      <c r="F1259" s="184" t="str">
        <f t="shared" si="265"/>
        <v/>
      </c>
      <c r="G1259" s="185" t="str">
        <f>+IF(F1259="","",H1248)</f>
        <v/>
      </c>
      <c r="H1259" s="186" t="str">
        <f t="shared" si="266"/>
        <v/>
      </c>
      <c r="J1259" s="195" t="str">
        <f>+IF(H1259="","",H1259/H1318)</f>
        <v/>
      </c>
      <c r="K1259" s="172"/>
      <c r="L1259" s="170"/>
      <c r="M1259" s="193" t="str">
        <f t="shared" si="267"/>
        <v/>
      </c>
      <c r="N1259" s="194" t="str">
        <f t="shared" si="263"/>
        <v/>
      </c>
      <c r="R1259" s="75" t="e">
        <f t="shared" si="264"/>
        <v>#REF!</v>
      </c>
    </row>
    <row r="1260" spans="1:18" ht="15" customHeight="1" x14ac:dyDescent="0.3">
      <c r="A1260" s="86"/>
      <c r="B1260" s="84"/>
      <c r="C1260" s="125"/>
      <c r="D1260" s="146"/>
      <c r="E1260" s="149"/>
      <c r="F1260" s="184" t="str">
        <f t="shared" si="265"/>
        <v/>
      </c>
      <c r="G1260" s="185" t="str">
        <f>+IF(F1260="","",H1248)</f>
        <v/>
      </c>
      <c r="H1260" s="186" t="str">
        <f t="shared" si="266"/>
        <v/>
      </c>
      <c r="J1260" s="195" t="str">
        <f>+IF(H1260="","",H1260/H1318)</f>
        <v/>
      </c>
      <c r="K1260" s="172"/>
      <c r="L1260" s="170"/>
      <c r="M1260" s="193" t="str">
        <f t="shared" si="267"/>
        <v/>
      </c>
      <c r="N1260" s="194" t="str">
        <f t="shared" si="263"/>
        <v/>
      </c>
      <c r="R1260" s="75" t="e">
        <f t="shared" si="264"/>
        <v>#REF!</v>
      </c>
    </row>
    <row r="1261" spans="1:18" ht="15" customHeight="1" x14ac:dyDescent="0.3">
      <c r="A1261" s="86"/>
      <c r="B1261" s="84"/>
      <c r="C1261" s="125"/>
      <c r="D1261" s="146"/>
      <c r="E1261" s="149"/>
      <c r="F1261" s="184" t="str">
        <f t="shared" si="265"/>
        <v/>
      </c>
      <c r="G1261" s="185" t="str">
        <f>+IF(F1261="","",H1248)</f>
        <v/>
      </c>
      <c r="H1261" s="186" t="str">
        <f t="shared" si="266"/>
        <v/>
      </c>
      <c r="J1261" s="195" t="str">
        <f>+IF(H1261="","",H1261/H1318)</f>
        <v/>
      </c>
      <c r="K1261" s="172"/>
      <c r="L1261" s="170"/>
      <c r="M1261" s="193" t="str">
        <f t="shared" si="267"/>
        <v/>
      </c>
      <c r="N1261" s="194" t="str">
        <f t="shared" si="263"/>
        <v/>
      </c>
      <c r="R1261" s="75" t="e">
        <f t="shared" si="264"/>
        <v>#REF!</v>
      </c>
    </row>
    <row r="1262" spans="1:18" ht="15" customHeight="1" thickBot="1" x14ac:dyDescent="0.35">
      <c r="A1262" s="86"/>
      <c r="B1262" s="84"/>
      <c r="C1262" s="127"/>
      <c r="D1262" s="147"/>
      <c r="E1262" s="150"/>
      <c r="F1262" s="187" t="str">
        <f t="shared" si="265"/>
        <v/>
      </c>
      <c r="G1262" s="188" t="str">
        <f>+IF(F1262="","",H1247)</f>
        <v/>
      </c>
      <c r="H1262" s="189" t="str">
        <f t="shared" si="266"/>
        <v/>
      </c>
      <c r="J1262" s="195" t="str">
        <f>+IF(H1262="","",H1262/H1318)</f>
        <v/>
      </c>
      <c r="K1262" s="172"/>
      <c r="L1262" s="170"/>
      <c r="M1262" s="193" t="str">
        <f t="shared" si="267"/>
        <v/>
      </c>
      <c r="N1262" s="194" t="str">
        <f t="shared" si="263"/>
        <v/>
      </c>
      <c r="R1262" s="75" t="e">
        <f t="shared" si="264"/>
        <v>#REF!</v>
      </c>
    </row>
    <row r="1263" spans="1:18" ht="15" customHeight="1" thickBot="1" x14ac:dyDescent="0.35">
      <c r="A1263" s="86"/>
      <c r="B1263" s="84"/>
      <c r="C1263" s="160"/>
      <c r="D1263" s="160"/>
      <c r="E1263" s="160"/>
      <c r="F1263" s="160"/>
      <c r="G1263" s="161" t="s">
        <v>27</v>
      </c>
      <c r="H1263" s="157">
        <f>SUM(H1250:H1262)</f>
        <v>9.6300500000000011E-2</v>
      </c>
      <c r="J1263" s="110">
        <f>SUM(J1250:J1262)</f>
        <v>0.22955444500197253</v>
      </c>
      <c r="K1263" s="109"/>
      <c r="L1263" s="109"/>
      <c r="M1263" s="109"/>
      <c r="N1263" s="110">
        <f>SUM(N1250:N1262)</f>
        <v>0</v>
      </c>
    </row>
    <row r="1264" spans="1:18" s="73" customFormat="1" ht="15" customHeight="1" thickBot="1" x14ac:dyDescent="0.35">
      <c r="A1264" s="86"/>
      <c r="B1264" s="84"/>
      <c r="C1264" s="73" t="s">
        <v>10</v>
      </c>
      <c r="H1264" s="74"/>
      <c r="J1264" s="112"/>
      <c r="K1264" s="112"/>
      <c r="L1264" s="112"/>
      <c r="M1264" s="112"/>
      <c r="N1264" s="112"/>
    </row>
    <row r="1265" spans="1:18" ht="31.5" customHeight="1" thickBot="1" x14ac:dyDescent="0.35">
      <c r="A1265" s="86"/>
      <c r="B1265" s="84"/>
      <c r="C1265" s="122" t="s">
        <v>48</v>
      </c>
      <c r="D1265" s="123" t="s">
        <v>0</v>
      </c>
      <c r="E1265" s="123" t="s">
        <v>65</v>
      </c>
      <c r="F1265" s="123" t="s">
        <v>66</v>
      </c>
      <c r="G1265" s="123" t="s">
        <v>8</v>
      </c>
      <c r="H1265" s="124" t="s">
        <v>9</v>
      </c>
      <c r="J1265" s="106" t="s">
        <v>59</v>
      </c>
      <c r="K1265" s="107" t="s">
        <v>60</v>
      </c>
      <c r="L1265" s="107" t="s">
        <v>61</v>
      </c>
      <c r="M1265" s="107" t="s">
        <v>62</v>
      </c>
      <c r="N1265" s="108" t="s">
        <v>63</v>
      </c>
    </row>
    <row r="1266" spans="1:18" ht="15" customHeight="1" x14ac:dyDescent="0.25">
      <c r="A1266" s="86"/>
      <c r="B1266" s="84"/>
      <c r="C1266" s="226" t="s">
        <v>325</v>
      </c>
      <c r="D1266" s="209">
        <v>1</v>
      </c>
      <c r="E1266" s="209">
        <v>4.28</v>
      </c>
      <c r="F1266" s="184">
        <f>+IF(E1266="","",D1266*E1266)</f>
        <v>4.28</v>
      </c>
      <c r="G1266" s="185">
        <f>+IF(F1266="","",H1248)</f>
        <v>1E-3</v>
      </c>
      <c r="H1266" s="186">
        <f>+IF(G1266="","",F1266*G1266)</f>
        <v>4.28E-3</v>
      </c>
      <c r="I1266" s="95"/>
      <c r="J1266" s="195">
        <f>+IF(H1266="","",H1266/H1318)</f>
        <v>1.0202366806075175E-2</v>
      </c>
      <c r="K1266" s="210">
        <v>851230012</v>
      </c>
      <c r="L1266" s="210" t="s">
        <v>77</v>
      </c>
      <c r="M1266" s="193">
        <v>0</v>
      </c>
      <c r="N1266" s="194">
        <f t="shared" ref="N1266:N1278" si="268">+IF(H1266="","",J1266*M1266)</f>
        <v>0</v>
      </c>
      <c r="R1266" s="75" t="e">
        <f t="shared" ref="R1266:R1278" si="269">+R1178+1</f>
        <v>#REF!</v>
      </c>
    </row>
    <row r="1267" spans="1:18" ht="39.6" customHeight="1" x14ac:dyDescent="0.25">
      <c r="A1267" s="86"/>
      <c r="B1267" s="84"/>
      <c r="C1267" s="125" t="s">
        <v>326</v>
      </c>
      <c r="D1267" s="209">
        <v>3</v>
      </c>
      <c r="E1267" s="209">
        <v>4.2300000000000004</v>
      </c>
      <c r="F1267" s="184">
        <f>+IF(E1267="","",D1267*E1267)</f>
        <v>12.690000000000001</v>
      </c>
      <c r="G1267" s="185">
        <f>+IF(F1267="","",H1248)</f>
        <v>1E-3</v>
      </c>
      <c r="H1267" s="186">
        <f>+IF(G1267="","",F1267*G1267)</f>
        <v>1.2690000000000002E-2</v>
      </c>
      <c r="I1267" s="95"/>
      <c r="J1267" s="195">
        <f>+IF(H1267="","",H1267/H1318)</f>
        <v>3.0249540833900464E-2</v>
      </c>
      <c r="K1267" s="210">
        <v>851230012</v>
      </c>
      <c r="L1267" s="210" t="s">
        <v>77</v>
      </c>
      <c r="M1267" s="193">
        <v>0</v>
      </c>
      <c r="N1267" s="194">
        <f t="shared" si="268"/>
        <v>0</v>
      </c>
      <c r="R1267" s="75" t="e">
        <f t="shared" si="269"/>
        <v>#REF!</v>
      </c>
    </row>
    <row r="1268" spans="1:18" ht="15" customHeight="1" x14ac:dyDescent="0.25">
      <c r="A1268" s="86"/>
      <c r="B1268" s="84"/>
      <c r="C1268" s="209" t="s">
        <v>357</v>
      </c>
      <c r="D1268" s="209">
        <v>1</v>
      </c>
      <c r="E1268" s="209">
        <v>4.5199999999999996</v>
      </c>
      <c r="F1268" s="184">
        <f>+IF(E1268="","",D1268*E1268)</f>
        <v>4.5199999999999996</v>
      </c>
      <c r="G1268" s="185">
        <f>+IF(F1268="","",H1248)</f>
        <v>1E-3</v>
      </c>
      <c r="H1268" s="186">
        <f>+IF(G1268="","",F1268*G1268)</f>
        <v>4.5199999999999997E-3</v>
      </c>
      <c r="I1268" s="95"/>
      <c r="J1268" s="195">
        <f>+IF(H1268="","",H1268/H1318)</f>
        <v>1.0774462140995278E-2</v>
      </c>
      <c r="K1268" s="210">
        <v>851230012</v>
      </c>
      <c r="L1268" s="210" t="s">
        <v>77</v>
      </c>
      <c r="M1268" s="193">
        <v>0</v>
      </c>
      <c r="N1268" s="194">
        <f t="shared" si="268"/>
        <v>0</v>
      </c>
      <c r="R1268" s="75" t="e">
        <f t="shared" si="269"/>
        <v>#REF!</v>
      </c>
    </row>
    <row r="1269" spans="1:18" ht="37.200000000000003" customHeight="1" x14ac:dyDescent="0.25">
      <c r="A1269" s="86"/>
      <c r="B1269" s="84"/>
      <c r="C1269" s="270" t="s">
        <v>358</v>
      </c>
      <c r="D1269" s="209">
        <v>1</v>
      </c>
      <c r="E1269" s="209">
        <v>4.5199999999999996</v>
      </c>
      <c r="F1269" s="184">
        <f>+IF(E1269="","",D1269*E1269)</f>
        <v>4.5199999999999996</v>
      </c>
      <c r="G1269" s="185">
        <f>+IF(F1269="","",H1248)</f>
        <v>1E-3</v>
      </c>
      <c r="H1269" s="186">
        <f>+IF(G1269="","",F1269*G1269)</f>
        <v>4.5199999999999997E-3</v>
      </c>
      <c r="I1269" s="95"/>
      <c r="J1269" s="195">
        <f>+IF(H1269="","",H1269/H1318)</f>
        <v>1.0774462140995278E-2</v>
      </c>
      <c r="K1269" s="210">
        <v>851230012</v>
      </c>
      <c r="L1269" s="210" t="s">
        <v>77</v>
      </c>
      <c r="M1269" s="193">
        <v>0</v>
      </c>
      <c r="N1269" s="194">
        <f t="shared" si="268"/>
        <v>0</v>
      </c>
      <c r="R1269" s="75" t="e">
        <f t="shared" si="269"/>
        <v>#REF!</v>
      </c>
    </row>
    <row r="1270" spans="1:18" ht="15" customHeight="1" x14ac:dyDescent="0.25">
      <c r="A1270" s="86"/>
      <c r="B1270" s="84"/>
      <c r="C1270" s="209"/>
      <c r="D1270" s="209"/>
      <c r="E1270" s="209"/>
      <c r="F1270" s="184"/>
      <c r="G1270" s="185"/>
      <c r="H1270" s="186"/>
      <c r="J1270" s="195"/>
      <c r="K1270" s="210"/>
      <c r="L1270" s="210"/>
      <c r="M1270" s="193"/>
      <c r="N1270" s="194" t="str">
        <f t="shared" si="268"/>
        <v/>
      </c>
      <c r="R1270" s="75" t="e">
        <f t="shared" si="269"/>
        <v>#REF!</v>
      </c>
    </row>
    <row r="1271" spans="1:18" ht="15" customHeight="1" x14ac:dyDescent="0.25">
      <c r="A1271" s="86"/>
      <c r="B1271" s="84"/>
      <c r="C1271" s="209"/>
      <c r="D1271" s="209"/>
      <c r="E1271" s="209"/>
      <c r="F1271" s="184"/>
      <c r="G1271" s="185"/>
      <c r="H1271" s="186"/>
      <c r="I1271" s="96"/>
      <c r="J1271" s="195"/>
      <c r="K1271" s="210"/>
      <c r="L1271" s="210"/>
      <c r="M1271" s="193"/>
      <c r="N1271" s="194" t="str">
        <f t="shared" si="268"/>
        <v/>
      </c>
      <c r="R1271" s="75" t="e">
        <f t="shared" si="269"/>
        <v>#REF!</v>
      </c>
    </row>
    <row r="1272" spans="1:18" ht="15" customHeight="1" x14ac:dyDescent="0.3">
      <c r="A1272" s="86"/>
      <c r="B1272" s="84"/>
      <c r="C1272" s="125"/>
      <c r="D1272" s="146"/>
      <c r="E1272" s="149"/>
      <c r="F1272" s="184"/>
      <c r="G1272" s="185"/>
      <c r="H1272" s="186"/>
      <c r="J1272" s="195"/>
      <c r="K1272" s="174"/>
      <c r="L1272" s="170"/>
      <c r="M1272" s="193"/>
      <c r="N1272" s="194" t="str">
        <f t="shared" si="268"/>
        <v/>
      </c>
      <c r="R1272" s="75" t="e">
        <f t="shared" si="269"/>
        <v>#REF!</v>
      </c>
    </row>
    <row r="1273" spans="1:18" ht="15" customHeight="1" x14ac:dyDescent="0.3">
      <c r="A1273" s="86"/>
      <c r="B1273" s="84"/>
      <c r="C1273" s="125"/>
      <c r="D1273" s="146"/>
      <c r="E1273" s="149"/>
      <c r="F1273" s="184"/>
      <c r="G1273" s="185"/>
      <c r="H1273" s="186"/>
      <c r="J1273" s="195"/>
      <c r="K1273" s="174"/>
      <c r="L1273" s="170"/>
      <c r="M1273" s="193"/>
      <c r="N1273" s="194" t="str">
        <f t="shared" si="268"/>
        <v/>
      </c>
      <c r="R1273" s="75" t="e">
        <f t="shared" si="269"/>
        <v>#REF!</v>
      </c>
    </row>
    <row r="1274" spans="1:18" ht="15" customHeight="1" x14ac:dyDescent="0.3">
      <c r="A1274" s="86"/>
      <c r="B1274" s="84"/>
      <c r="C1274" s="125"/>
      <c r="D1274" s="146"/>
      <c r="E1274" s="149"/>
      <c r="F1274" s="184" t="str">
        <f>+IF(E1274="","",D1274*E1274)</f>
        <v/>
      </c>
      <c r="G1274" s="185" t="str">
        <f>+IF(F1274="","",H1248)</f>
        <v/>
      </c>
      <c r="H1274" s="186" t="str">
        <f>+IF(G1274="","",F1274*G1274)</f>
        <v/>
      </c>
      <c r="I1274" s="96"/>
      <c r="J1274" s="195" t="str">
        <f>+IF(H1274="","",H1274/H1318)</f>
        <v/>
      </c>
      <c r="K1274" s="174"/>
      <c r="L1274" s="170"/>
      <c r="M1274" s="193" t="str">
        <f>IF(L1274="NP", 0, (IF(L1274="EP", 1, (IF(L1274="ND", 0.4, "")))))</f>
        <v/>
      </c>
      <c r="N1274" s="194" t="str">
        <f t="shared" si="268"/>
        <v/>
      </c>
      <c r="R1274" s="75" t="e">
        <f t="shared" si="269"/>
        <v>#REF!</v>
      </c>
    </row>
    <row r="1275" spans="1:18" ht="15" customHeight="1" x14ac:dyDescent="0.3">
      <c r="A1275" s="86"/>
      <c r="B1275" s="84"/>
      <c r="C1275" s="125"/>
      <c r="D1275" s="146"/>
      <c r="E1275" s="149"/>
      <c r="F1275" s="184" t="str">
        <f>+IF(E1275="","",D1275*E1275)</f>
        <v/>
      </c>
      <c r="G1275" s="185" t="str">
        <f>+IF(F1275="","",H1248)</f>
        <v/>
      </c>
      <c r="H1275" s="186" t="str">
        <f>+IF(G1275="","",F1275*G1275)</f>
        <v/>
      </c>
      <c r="J1275" s="195" t="str">
        <f>+IF(H1275="","",H1275/H1318)</f>
        <v/>
      </c>
      <c r="K1275" s="174"/>
      <c r="L1275" s="170"/>
      <c r="M1275" s="193" t="str">
        <f>IF(L1275="NP", 0, (IF(L1275="EP", 1, (IF(L1275="ND", 0.4, "")))))</f>
        <v/>
      </c>
      <c r="N1275" s="194" t="str">
        <f t="shared" si="268"/>
        <v/>
      </c>
      <c r="R1275" s="75" t="e">
        <f t="shared" si="269"/>
        <v>#REF!</v>
      </c>
    </row>
    <row r="1276" spans="1:18" ht="15" customHeight="1" x14ac:dyDescent="0.3">
      <c r="A1276" s="86"/>
      <c r="B1276" s="84"/>
      <c r="C1276" s="125"/>
      <c r="D1276" s="146"/>
      <c r="E1276" s="149"/>
      <c r="F1276" s="184" t="str">
        <f>+IF(E1276="","",D1276*E1276)</f>
        <v/>
      </c>
      <c r="G1276" s="185" t="str">
        <f>+IF(F1276="","",H1248)</f>
        <v/>
      </c>
      <c r="H1276" s="186" t="str">
        <f>+IF(G1276="","",F1276*G1276)</f>
        <v/>
      </c>
      <c r="I1276" s="96"/>
      <c r="J1276" s="195" t="str">
        <f>+IF(H1276="","",H1276/H1318)</f>
        <v/>
      </c>
      <c r="K1276" s="174"/>
      <c r="L1276" s="170"/>
      <c r="M1276" s="193" t="str">
        <f>IF(L1276="NP", 0, (IF(L1276="EP", 1, (IF(L1276="ND", 0.4, "")))))</f>
        <v/>
      </c>
      <c r="N1276" s="194" t="str">
        <f t="shared" si="268"/>
        <v/>
      </c>
      <c r="R1276" s="75" t="e">
        <f t="shared" si="269"/>
        <v>#REF!</v>
      </c>
    </row>
    <row r="1277" spans="1:18" ht="15" customHeight="1" x14ac:dyDescent="0.3">
      <c r="A1277" s="86"/>
      <c r="B1277" s="84"/>
      <c r="C1277" s="125"/>
      <c r="D1277" s="146"/>
      <c r="E1277" s="149"/>
      <c r="F1277" s="184" t="str">
        <f>+IF(E1277="","",D1277*E1277)</f>
        <v/>
      </c>
      <c r="G1277" s="185" t="str">
        <f>+IF(F1277="","",H1248)</f>
        <v/>
      </c>
      <c r="H1277" s="186" t="str">
        <f>+IF(G1277="","",F1277*G1277)</f>
        <v/>
      </c>
      <c r="I1277" s="96"/>
      <c r="J1277" s="195" t="str">
        <f>+IF(H1277="","",H1277/H1318)</f>
        <v/>
      </c>
      <c r="K1277" s="174"/>
      <c r="L1277" s="170"/>
      <c r="M1277" s="193" t="str">
        <f>IF(L1277="NP", 0, (IF(L1277="EP", 1, (IF(L1277="ND", 0.4, "")))))</f>
        <v/>
      </c>
      <c r="N1277" s="194" t="str">
        <f t="shared" si="268"/>
        <v/>
      </c>
      <c r="R1277" s="75" t="e">
        <f t="shared" si="269"/>
        <v>#REF!</v>
      </c>
    </row>
    <row r="1278" spans="1:18" ht="15" customHeight="1" thickBot="1" x14ac:dyDescent="0.35">
      <c r="A1278" s="86"/>
      <c r="B1278" s="84"/>
      <c r="C1278" s="127"/>
      <c r="D1278" s="147"/>
      <c r="E1278" s="150"/>
      <c r="F1278" s="187" t="str">
        <f>+IF(E1278="","",D1278*E1278)</f>
        <v/>
      </c>
      <c r="G1278" s="188" t="str">
        <f>+IF(F1278="","",H1247)</f>
        <v/>
      </c>
      <c r="H1278" s="189" t="str">
        <f>+IF(G1278="","",F1278*G1278)</f>
        <v/>
      </c>
      <c r="J1278" s="195" t="str">
        <f>+IF(H1278="","",H1278/H1318)</f>
        <v/>
      </c>
      <c r="K1278" s="174"/>
      <c r="L1278" s="170"/>
      <c r="M1278" s="193" t="str">
        <f>IF(L1278="NP", 0, (IF(L1278="EP", 1, (IF(L1278="ND", 0.4, "")))))</f>
        <v/>
      </c>
      <c r="N1278" s="194" t="str">
        <f t="shared" si="268"/>
        <v/>
      </c>
      <c r="R1278" s="75" t="e">
        <f t="shared" si="269"/>
        <v>#REF!</v>
      </c>
    </row>
    <row r="1279" spans="1:18" ht="15" customHeight="1" thickBot="1" x14ac:dyDescent="0.35">
      <c r="A1279" s="86"/>
      <c r="B1279" s="84"/>
      <c r="C1279" s="160"/>
      <c r="D1279" s="160"/>
      <c r="E1279" s="160"/>
      <c r="F1279" s="160"/>
      <c r="G1279" s="161" t="s">
        <v>28</v>
      </c>
      <c r="H1279" s="157">
        <f>SUM(H1266:H1278)</f>
        <v>2.6010000000000002E-2</v>
      </c>
      <c r="J1279" s="110">
        <f>SUM(J1266:J1278)</f>
        <v>6.200083192196619E-2</v>
      </c>
      <c r="K1279" s="109"/>
      <c r="L1279" s="109"/>
      <c r="M1279" s="109"/>
      <c r="N1279" s="110">
        <f>SUM(N1266:N1278)</f>
        <v>0</v>
      </c>
    </row>
    <row r="1280" spans="1:18" s="73" customFormat="1" ht="15" customHeight="1" thickBot="1" x14ac:dyDescent="0.35">
      <c r="A1280" s="86"/>
      <c r="B1280" s="84"/>
      <c r="C1280" s="73" t="s">
        <v>11</v>
      </c>
      <c r="H1280" s="74"/>
      <c r="J1280" s="112"/>
      <c r="K1280" s="112"/>
      <c r="L1280" s="112"/>
      <c r="M1280" s="112"/>
      <c r="N1280" s="112"/>
    </row>
    <row r="1281" spans="1:18" ht="34.5" customHeight="1" thickBot="1" x14ac:dyDescent="0.35">
      <c r="A1281" s="86"/>
      <c r="B1281" s="84"/>
      <c r="C1281" s="122" t="s">
        <v>48</v>
      </c>
      <c r="D1281" s="129"/>
      <c r="E1281" s="123" t="s">
        <v>3</v>
      </c>
      <c r="F1281" s="123" t="s">
        <v>0</v>
      </c>
      <c r="G1281" s="123" t="s">
        <v>16</v>
      </c>
      <c r="H1281" s="124" t="s">
        <v>9</v>
      </c>
      <c r="J1281" s="106" t="s">
        <v>59</v>
      </c>
      <c r="K1281" s="107" t="s">
        <v>60</v>
      </c>
      <c r="L1281" s="107" t="s">
        <v>61</v>
      </c>
      <c r="M1281" s="107" t="s">
        <v>62</v>
      </c>
      <c r="N1281" s="108" t="s">
        <v>63</v>
      </c>
    </row>
    <row r="1282" spans="1:18" ht="15" customHeight="1" x14ac:dyDescent="0.3">
      <c r="A1282" s="86"/>
      <c r="B1282" s="84"/>
      <c r="C1282" s="213" t="s">
        <v>359</v>
      </c>
      <c r="E1282" s="214" t="s">
        <v>361</v>
      </c>
      <c r="F1282" s="215">
        <v>0.6</v>
      </c>
      <c r="G1282" s="215">
        <v>0.48</v>
      </c>
      <c r="H1282" s="186">
        <f>+IF(G1282="","",F1282*G1282)</f>
        <v>0.28799999999999998</v>
      </c>
      <c r="I1282" s="95"/>
      <c r="J1282" s="195">
        <f>+IF(H1282="","",H1282/H1318)</f>
        <v>0.68651440190412394</v>
      </c>
      <c r="K1282" s="211">
        <v>352605342021</v>
      </c>
      <c r="L1282" s="212" t="s">
        <v>76</v>
      </c>
      <c r="M1282" s="193">
        <v>0.20180000000000001</v>
      </c>
      <c r="N1282" s="194">
        <f t="shared" ref="N1282:N1307" si="270">+IF(H1282="","",J1282*M1282)</f>
        <v>0.13853860630425222</v>
      </c>
      <c r="R1282" s="75" t="e">
        <f t="shared" ref="R1282:R1307" si="271">+R1194+1</f>
        <v>#REF!</v>
      </c>
    </row>
    <row r="1283" spans="1:18" ht="15" customHeight="1" x14ac:dyDescent="0.3">
      <c r="A1283" s="86"/>
      <c r="B1283" s="84"/>
      <c r="C1283" s="213" t="s">
        <v>360</v>
      </c>
      <c r="E1283" s="214" t="s">
        <v>361</v>
      </c>
      <c r="F1283" s="215">
        <v>0.02</v>
      </c>
      <c r="G1283" s="215">
        <v>0.46</v>
      </c>
      <c r="H1283" s="186">
        <f>+IF(G1283="","",F1283*G1283)</f>
        <v>9.1999999999999998E-3</v>
      </c>
      <c r="I1283" s="95"/>
      <c r="J1283" s="195">
        <f>+IF(H1283="","",H1283/H1318)</f>
        <v>2.1930321171937293E-2</v>
      </c>
      <c r="K1283" s="211">
        <v>333400011</v>
      </c>
      <c r="L1283" s="212" t="s">
        <v>76</v>
      </c>
      <c r="M1283" s="193">
        <v>0.2165</v>
      </c>
      <c r="N1283" s="194">
        <f t="shared" si="270"/>
        <v>4.7479145337244238E-3</v>
      </c>
      <c r="R1283" s="75" t="e">
        <f t="shared" si="271"/>
        <v>#REF!</v>
      </c>
    </row>
    <row r="1284" spans="1:18" ht="15" customHeight="1" x14ac:dyDescent="0.3">
      <c r="A1284" s="86"/>
      <c r="B1284" s="84"/>
      <c r="C1284" s="213"/>
      <c r="E1284" s="214"/>
      <c r="F1284" s="215"/>
      <c r="G1284" s="215"/>
      <c r="H1284" s="190"/>
      <c r="J1284" s="195"/>
      <c r="K1284" s="211"/>
      <c r="L1284" s="212"/>
      <c r="M1284" s="193"/>
      <c r="N1284" s="194" t="str">
        <f t="shared" si="270"/>
        <v/>
      </c>
      <c r="R1284" s="75" t="e">
        <f t="shared" si="271"/>
        <v>#REF!</v>
      </c>
    </row>
    <row r="1285" spans="1:18" ht="15" customHeight="1" x14ac:dyDescent="0.3">
      <c r="A1285" s="86"/>
      <c r="B1285" s="84"/>
      <c r="C1285" s="213"/>
      <c r="E1285" s="214"/>
      <c r="F1285" s="215"/>
      <c r="G1285" s="215"/>
      <c r="H1285" s="190"/>
      <c r="J1285" s="195"/>
      <c r="K1285" s="211"/>
      <c r="L1285" s="212"/>
      <c r="M1285" s="193"/>
      <c r="N1285" s="194" t="str">
        <f t="shared" si="270"/>
        <v/>
      </c>
      <c r="R1285" s="75" t="e">
        <f t="shared" si="271"/>
        <v>#REF!</v>
      </c>
    </row>
    <row r="1286" spans="1:18" ht="15" customHeight="1" x14ac:dyDescent="0.3">
      <c r="A1286" s="86"/>
      <c r="B1286" s="84"/>
      <c r="C1286" s="213"/>
      <c r="E1286" s="214"/>
      <c r="F1286" s="215"/>
      <c r="G1286" s="215"/>
      <c r="H1286" s="190"/>
      <c r="J1286" s="195"/>
      <c r="K1286" s="211"/>
      <c r="L1286" s="212"/>
      <c r="M1286" s="193"/>
      <c r="N1286" s="194" t="str">
        <f t="shared" si="270"/>
        <v/>
      </c>
      <c r="R1286" s="75" t="e">
        <f t="shared" si="271"/>
        <v>#REF!</v>
      </c>
    </row>
    <row r="1287" spans="1:18" ht="15" customHeight="1" x14ac:dyDescent="0.3">
      <c r="A1287" s="86"/>
      <c r="B1287" s="84"/>
      <c r="C1287" s="213"/>
      <c r="E1287" s="214"/>
      <c r="F1287" s="215"/>
      <c r="G1287" s="215"/>
      <c r="H1287" s="190"/>
      <c r="J1287" s="195"/>
      <c r="K1287" s="212"/>
      <c r="L1287" s="210"/>
      <c r="M1287" s="193"/>
      <c r="N1287" s="194" t="str">
        <f t="shared" si="270"/>
        <v/>
      </c>
      <c r="R1287" s="75" t="e">
        <f t="shared" si="271"/>
        <v>#REF!</v>
      </c>
    </row>
    <row r="1288" spans="1:18" ht="15" customHeight="1" x14ac:dyDescent="0.3">
      <c r="A1288" s="86"/>
      <c r="B1288" s="84"/>
      <c r="C1288" s="213"/>
      <c r="E1288" s="214"/>
      <c r="F1288" s="215"/>
      <c r="G1288" s="215"/>
      <c r="H1288" s="190"/>
      <c r="J1288" s="195"/>
      <c r="K1288" s="211"/>
      <c r="L1288" s="210"/>
      <c r="M1288" s="193"/>
      <c r="N1288" s="194" t="str">
        <f t="shared" si="270"/>
        <v/>
      </c>
      <c r="R1288" s="75" t="e">
        <f t="shared" si="271"/>
        <v>#REF!</v>
      </c>
    </row>
    <row r="1289" spans="1:18" ht="15" customHeight="1" x14ac:dyDescent="0.3">
      <c r="A1289" s="86"/>
      <c r="B1289" s="84"/>
      <c r="C1289" s="125"/>
      <c r="E1289" s="151"/>
      <c r="F1289" s="151"/>
      <c r="G1289" s="151"/>
      <c r="H1289" s="190"/>
      <c r="J1289" s="195"/>
      <c r="K1289" s="174"/>
      <c r="L1289" s="170"/>
      <c r="M1289" s="193"/>
      <c r="N1289" s="194" t="str">
        <f t="shared" si="270"/>
        <v/>
      </c>
      <c r="R1289" s="75" t="e">
        <f t="shared" si="271"/>
        <v>#REF!</v>
      </c>
    </row>
    <row r="1290" spans="1:18" ht="15" customHeight="1" x14ac:dyDescent="0.3">
      <c r="A1290" s="86"/>
      <c r="B1290" s="84"/>
      <c r="C1290" s="125"/>
      <c r="E1290" s="151"/>
      <c r="F1290" s="151"/>
      <c r="G1290" s="151"/>
      <c r="H1290" s="190" t="str">
        <f t="shared" ref="H1290:H1307" si="272">+IF(G1290="","",F1290*G1290)</f>
        <v/>
      </c>
      <c r="J1290" s="195" t="str">
        <f>+IF(H1290="","",H1290/H1318)</f>
        <v/>
      </c>
      <c r="K1290" s="174"/>
      <c r="L1290" s="170"/>
      <c r="M1290" s="193" t="str">
        <f t="shared" ref="M1290:M1307" si="273">IF(L1290="NP", 0, (IF(L1290="EP", 1, (IF(L1290="ND", 0.4, "")))))</f>
        <v/>
      </c>
      <c r="N1290" s="194" t="str">
        <f t="shared" si="270"/>
        <v/>
      </c>
      <c r="R1290" s="75" t="e">
        <f t="shared" si="271"/>
        <v>#REF!</v>
      </c>
    </row>
    <row r="1291" spans="1:18" ht="15" customHeight="1" x14ac:dyDescent="0.3">
      <c r="A1291" s="86"/>
      <c r="B1291" s="84"/>
      <c r="C1291" s="125"/>
      <c r="E1291" s="151"/>
      <c r="F1291" s="151"/>
      <c r="G1291" s="151"/>
      <c r="H1291" s="190" t="str">
        <f t="shared" si="272"/>
        <v/>
      </c>
      <c r="J1291" s="195" t="str">
        <f>+IF(H1291="","",H1291/H1318)</f>
        <v/>
      </c>
      <c r="K1291" s="174"/>
      <c r="L1291" s="170"/>
      <c r="M1291" s="193" t="str">
        <f t="shared" si="273"/>
        <v/>
      </c>
      <c r="N1291" s="194" t="str">
        <f t="shared" si="270"/>
        <v/>
      </c>
      <c r="R1291" s="75" t="e">
        <f t="shared" si="271"/>
        <v>#REF!</v>
      </c>
    </row>
    <row r="1292" spans="1:18" ht="15" customHeight="1" x14ac:dyDescent="0.3">
      <c r="A1292" s="86"/>
      <c r="B1292" s="84"/>
      <c r="C1292" s="125"/>
      <c r="E1292" s="151"/>
      <c r="F1292" s="151"/>
      <c r="G1292" s="151"/>
      <c r="H1292" s="190" t="str">
        <f t="shared" si="272"/>
        <v/>
      </c>
      <c r="J1292" s="195" t="str">
        <f>+IF(H1292="","",H1292/H1318)</f>
        <v/>
      </c>
      <c r="K1292" s="174"/>
      <c r="L1292" s="170"/>
      <c r="M1292" s="193" t="str">
        <f t="shared" si="273"/>
        <v/>
      </c>
      <c r="N1292" s="194" t="str">
        <f t="shared" si="270"/>
        <v/>
      </c>
      <c r="R1292" s="75" t="e">
        <f t="shared" si="271"/>
        <v>#REF!</v>
      </c>
    </row>
    <row r="1293" spans="1:18" ht="15" customHeight="1" x14ac:dyDescent="0.3">
      <c r="A1293" s="86"/>
      <c r="B1293" s="84"/>
      <c r="C1293" s="125"/>
      <c r="E1293" s="151"/>
      <c r="F1293" s="151"/>
      <c r="G1293" s="151"/>
      <c r="H1293" s="190" t="str">
        <f t="shared" si="272"/>
        <v/>
      </c>
      <c r="J1293" s="195" t="str">
        <f>+IF(H1293="","",H1293/H1318)</f>
        <v/>
      </c>
      <c r="K1293" s="174"/>
      <c r="L1293" s="170"/>
      <c r="M1293" s="193" t="str">
        <f t="shared" si="273"/>
        <v/>
      </c>
      <c r="N1293" s="194" t="str">
        <f t="shared" si="270"/>
        <v/>
      </c>
      <c r="R1293" s="75" t="e">
        <f t="shared" si="271"/>
        <v>#REF!</v>
      </c>
    </row>
    <row r="1294" spans="1:18" ht="15" customHeight="1" x14ac:dyDescent="0.3">
      <c r="A1294" s="86"/>
      <c r="B1294" s="84"/>
      <c r="C1294" s="125"/>
      <c r="E1294" s="151"/>
      <c r="F1294" s="151"/>
      <c r="G1294" s="151"/>
      <c r="H1294" s="190" t="str">
        <f t="shared" si="272"/>
        <v/>
      </c>
      <c r="J1294" s="195" t="str">
        <f>+IF(H1294="","",H1294/H1318)</f>
        <v/>
      </c>
      <c r="K1294" s="174"/>
      <c r="L1294" s="170"/>
      <c r="M1294" s="193" t="str">
        <f t="shared" si="273"/>
        <v/>
      </c>
      <c r="N1294" s="194" t="str">
        <f t="shared" si="270"/>
        <v/>
      </c>
      <c r="R1294" s="75" t="e">
        <f t="shared" si="271"/>
        <v>#REF!</v>
      </c>
    </row>
    <row r="1295" spans="1:18" ht="15" customHeight="1" x14ac:dyDescent="0.3">
      <c r="A1295" s="86"/>
      <c r="B1295" s="84"/>
      <c r="C1295" s="125"/>
      <c r="E1295" s="151"/>
      <c r="F1295" s="151"/>
      <c r="G1295" s="151"/>
      <c r="H1295" s="190" t="str">
        <f t="shared" si="272"/>
        <v/>
      </c>
      <c r="J1295" s="195" t="str">
        <f>+IF(H1295="","",H1295/H1318)</f>
        <v/>
      </c>
      <c r="K1295" s="174"/>
      <c r="L1295" s="170"/>
      <c r="M1295" s="193" t="str">
        <f t="shared" si="273"/>
        <v/>
      </c>
      <c r="N1295" s="194" t="str">
        <f t="shared" si="270"/>
        <v/>
      </c>
      <c r="R1295" s="75" t="e">
        <f t="shared" si="271"/>
        <v>#REF!</v>
      </c>
    </row>
    <row r="1296" spans="1:18" ht="15" customHeight="1" x14ac:dyDescent="0.3">
      <c r="A1296" s="86"/>
      <c r="B1296" s="84"/>
      <c r="C1296" s="125"/>
      <c r="E1296" s="151"/>
      <c r="F1296" s="151"/>
      <c r="G1296" s="151"/>
      <c r="H1296" s="190" t="str">
        <f t="shared" si="272"/>
        <v/>
      </c>
      <c r="J1296" s="195" t="str">
        <f>+IF(H1296="","",H1296/H1318)</f>
        <v/>
      </c>
      <c r="K1296" s="174"/>
      <c r="L1296" s="170"/>
      <c r="M1296" s="193" t="str">
        <f t="shared" si="273"/>
        <v/>
      </c>
      <c r="N1296" s="194" t="str">
        <f t="shared" si="270"/>
        <v/>
      </c>
      <c r="R1296" s="75" t="e">
        <f t="shared" si="271"/>
        <v>#REF!</v>
      </c>
    </row>
    <row r="1297" spans="1:18" ht="15" customHeight="1" x14ac:dyDescent="0.3">
      <c r="A1297" s="86"/>
      <c r="B1297" s="84"/>
      <c r="C1297" s="125"/>
      <c r="E1297" s="151"/>
      <c r="F1297" s="151"/>
      <c r="G1297" s="151"/>
      <c r="H1297" s="190" t="str">
        <f t="shared" si="272"/>
        <v/>
      </c>
      <c r="J1297" s="195" t="str">
        <f>+IF(H1297="","",H1297/H1318)</f>
        <v/>
      </c>
      <c r="K1297" s="174"/>
      <c r="L1297" s="170"/>
      <c r="M1297" s="193" t="str">
        <f t="shared" si="273"/>
        <v/>
      </c>
      <c r="N1297" s="194" t="str">
        <f t="shared" si="270"/>
        <v/>
      </c>
      <c r="R1297" s="75" t="e">
        <f t="shared" si="271"/>
        <v>#REF!</v>
      </c>
    </row>
    <row r="1298" spans="1:18" ht="15" customHeight="1" x14ac:dyDescent="0.3">
      <c r="A1298" s="86"/>
      <c r="B1298" s="84"/>
      <c r="C1298" s="125"/>
      <c r="E1298" s="151"/>
      <c r="F1298" s="151"/>
      <c r="G1298" s="151"/>
      <c r="H1298" s="190" t="str">
        <f t="shared" si="272"/>
        <v/>
      </c>
      <c r="J1298" s="195" t="str">
        <f>+IF(H1298="","",H1298/H1318)</f>
        <v/>
      </c>
      <c r="K1298" s="174"/>
      <c r="L1298" s="170"/>
      <c r="M1298" s="193" t="str">
        <f t="shared" si="273"/>
        <v/>
      </c>
      <c r="N1298" s="194" t="str">
        <f t="shared" si="270"/>
        <v/>
      </c>
      <c r="R1298" s="75" t="e">
        <f t="shared" si="271"/>
        <v>#REF!</v>
      </c>
    </row>
    <row r="1299" spans="1:18" ht="15" customHeight="1" x14ac:dyDescent="0.3">
      <c r="A1299" s="86"/>
      <c r="B1299" s="84"/>
      <c r="C1299" s="125"/>
      <c r="E1299" s="151"/>
      <c r="F1299" s="151"/>
      <c r="G1299" s="151"/>
      <c r="H1299" s="190" t="str">
        <f t="shared" si="272"/>
        <v/>
      </c>
      <c r="J1299" s="195" t="str">
        <f>+IF(H1299="","",H1299/H1318)</f>
        <v/>
      </c>
      <c r="K1299" s="174"/>
      <c r="L1299" s="170"/>
      <c r="M1299" s="193" t="str">
        <f t="shared" si="273"/>
        <v/>
      </c>
      <c r="N1299" s="194" t="str">
        <f t="shared" si="270"/>
        <v/>
      </c>
      <c r="R1299" s="75" t="e">
        <f t="shared" si="271"/>
        <v>#REF!</v>
      </c>
    </row>
    <row r="1300" spans="1:18" ht="15" customHeight="1" x14ac:dyDescent="0.3">
      <c r="A1300" s="86"/>
      <c r="B1300" s="84"/>
      <c r="C1300" s="125"/>
      <c r="E1300" s="151"/>
      <c r="F1300" s="151"/>
      <c r="G1300" s="151"/>
      <c r="H1300" s="190" t="str">
        <f t="shared" si="272"/>
        <v/>
      </c>
      <c r="J1300" s="195" t="str">
        <f>+IF(H1300="","",H1300/H1318)</f>
        <v/>
      </c>
      <c r="K1300" s="174"/>
      <c r="L1300" s="170"/>
      <c r="M1300" s="193" t="str">
        <f t="shared" si="273"/>
        <v/>
      </c>
      <c r="N1300" s="194" t="str">
        <f t="shared" si="270"/>
        <v/>
      </c>
      <c r="R1300" s="75" t="e">
        <f t="shared" si="271"/>
        <v>#REF!</v>
      </c>
    </row>
    <row r="1301" spans="1:18" ht="15" customHeight="1" x14ac:dyDescent="0.3">
      <c r="A1301" s="86"/>
      <c r="B1301" s="84"/>
      <c r="C1301" s="125"/>
      <c r="E1301" s="151"/>
      <c r="F1301" s="151"/>
      <c r="G1301" s="151"/>
      <c r="H1301" s="190" t="str">
        <f t="shared" si="272"/>
        <v/>
      </c>
      <c r="J1301" s="195" t="str">
        <f>+IF(H1301="","",H1301/H1318)</f>
        <v/>
      </c>
      <c r="K1301" s="174"/>
      <c r="L1301" s="170"/>
      <c r="M1301" s="193" t="str">
        <f t="shared" si="273"/>
        <v/>
      </c>
      <c r="N1301" s="194" t="str">
        <f t="shared" si="270"/>
        <v/>
      </c>
      <c r="R1301" s="75" t="e">
        <f t="shared" si="271"/>
        <v>#REF!</v>
      </c>
    </row>
    <row r="1302" spans="1:18" ht="15" customHeight="1" x14ac:dyDescent="0.3">
      <c r="A1302" s="86"/>
      <c r="B1302" s="84"/>
      <c r="C1302" s="125"/>
      <c r="E1302" s="151"/>
      <c r="F1302" s="151"/>
      <c r="G1302" s="151"/>
      <c r="H1302" s="190" t="str">
        <f t="shared" si="272"/>
        <v/>
      </c>
      <c r="J1302" s="195" t="str">
        <f>+IF(H1302="","",H1302/H1318)</f>
        <v/>
      </c>
      <c r="K1302" s="174"/>
      <c r="L1302" s="170"/>
      <c r="M1302" s="193" t="str">
        <f t="shared" si="273"/>
        <v/>
      </c>
      <c r="N1302" s="194" t="str">
        <f t="shared" si="270"/>
        <v/>
      </c>
      <c r="R1302" s="75" t="e">
        <f t="shared" si="271"/>
        <v>#REF!</v>
      </c>
    </row>
    <row r="1303" spans="1:18" ht="15" customHeight="1" x14ac:dyDescent="0.3">
      <c r="A1303" s="86"/>
      <c r="B1303" s="84"/>
      <c r="C1303" s="125"/>
      <c r="E1303" s="151"/>
      <c r="F1303" s="151"/>
      <c r="G1303" s="151"/>
      <c r="H1303" s="190" t="str">
        <f t="shared" si="272"/>
        <v/>
      </c>
      <c r="J1303" s="195" t="str">
        <f>+IF(H1303="","",H1303/H1318)</f>
        <v/>
      </c>
      <c r="K1303" s="174"/>
      <c r="L1303" s="170"/>
      <c r="M1303" s="193" t="str">
        <f t="shared" si="273"/>
        <v/>
      </c>
      <c r="N1303" s="194" t="str">
        <f t="shared" si="270"/>
        <v/>
      </c>
      <c r="R1303" s="75" t="e">
        <f t="shared" si="271"/>
        <v>#REF!</v>
      </c>
    </row>
    <row r="1304" spans="1:18" ht="15" customHeight="1" x14ac:dyDescent="0.3">
      <c r="A1304" s="86"/>
      <c r="B1304" s="84"/>
      <c r="C1304" s="125"/>
      <c r="E1304" s="151"/>
      <c r="F1304" s="151"/>
      <c r="G1304" s="151"/>
      <c r="H1304" s="190" t="str">
        <f t="shared" si="272"/>
        <v/>
      </c>
      <c r="J1304" s="195" t="str">
        <f>+IF(H1304="","",H1304/H1318)</f>
        <v/>
      </c>
      <c r="K1304" s="174"/>
      <c r="L1304" s="170"/>
      <c r="M1304" s="193" t="str">
        <f t="shared" si="273"/>
        <v/>
      </c>
      <c r="N1304" s="194" t="str">
        <f t="shared" si="270"/>
        <v/>
      </c>
      <c r="R1304" s="75" t="e">
        <f t="shared" si="271"/>
        <v>#REF!</v>
      </c>
    </row>
    <row r="1305" spans="1:18" ht="15" customHeight="1" x14ac:dyDescent="0.3">
      <c r="A1305" s="86"/>
      <c r="B1305" s="84"/>
      <c r="C1305" s="125"/>
      <c r="E1305" s="151"/>
      <c r="F1305" s="151"/>
      <c r="G1305" s="151"/>
      <c r="H1305" s="190" t="str">
        <f t="shared" si="272"/>
        <v/>
      </c>
      <c r="J1305" s="195" t="str">
        <f>+IF(H1305="","",H1305/H1318)</f>
        <v/>
      </c>
      <c r="K1305" s="174"/>
      <c r="L1305" s="170"/>
      <c r="M1305" s="193" t="str">
        <f t="shared" si="273"/>
        <v/>
      </c>
      <c r="N1305" s="194" t="str">
        <f t="shared" si="270"/>
        <v/>
      </c>
      <c r="R1305" s="75" t="e">
        <f t="shared" si="271"/>
        <v>#REF!</v>
      </c>
    </row>
    <row r="1306" spans="1:18" ht="15" customHeight="1" x14ac:dyDescent="0.3">
      <c r="A1306" s="86"/>
      <c r="B1306" s="84"/>
      <c r="C1306" s="125"/>
      <c r="E1306" s="151"/>
      <c r="F1306" s="151"/>
      <c r="G1306" s="151"/>
      <c r="H1306" s="190" t="str">
        <f t="shared" si="272"/>
        <v/>
      </c>
      <c r="J1306" s="195" t="str">
        <f>+IF(H1306="","",H1306/H1318)</f>
        <v/>
      </c>
      <c r="K1306" s="174"/>
      <c r="L1306" s="170"/>
      <c r="M1306" s="193" t="str">
        <f t="shared" si="273"/>
        <v/>
      </c>
      <c r="N1306" s="194" t="str">
        <f t="shared" si="270"/>
        <v/>
      </c>
      <c r="R1306" s="75" t="e">
        <f t="shared" si="271"/>
        <v>#REF!</v>
      </c>
    </row>
    <row r="1307" spans="1:18" ht="15" customHeight="1" thickBot="1" x14ac:dyDescent="0.35">
      <c r="A1307" s="86"/>
      <c r="B1307" s="84"/>
      <c r="C1307" s="125"/>
      <c r="E1307" s="152"/>
      <c r="F1307" s="152"/>
      <c r="G1307" s="152"/>
      <c r="H1307" s="191" t="str">
        <f t="shared" si="272"/>
        <v/>
      </c>
      <c r="J1307" s="195" t="str">
        <f>+IF(H1307="","",H1307/H1318)</f>
        <v/>
      </c>
      <c r="K1307" s="174"/>
      <c r="L1307" s="170"/>
      <c r="M1307" s="193" t="str">
        <f t="shared" si="273"/>
        <v/>
      </c>
      <c r="N1307" s="194" t="str">
        <f t="shared" si="270"/>
        <v/>
      </c>
      <c r="R1307" s="75" t="e">
        <f t="shared" si="271"/>
        <v>#REF!</v>
      </c>
    </row>
    <row r="1308" spans="1:18" ht="15" customHeight="1" thickBot="1" x14ac:dyDescent="0.35">
      <c r="A1308" s="86"/>
      <c r="B1308" s="84"/>
      <c r="C1308" s="160"/>
      <c r="D1308" s="160"/>
      <c r="E1308" s="160"/>
      <c r="F1308" s="160"/>
      <c r="G1308" s="161" t="s">
        <v>29</v>
      </c>
      <c r="H1308" s="157">
        <f>SUM(H1282:H1307)</f>
        <v>0.29719999999999996</v>
      </c>
      <c r="J1308" s="110">
        <f>SUM(J1282:J1307)</f>
        <v>0.70844472307606121</v>
      </c>
      <c r="K1308" s="109"/>
      <c r="L1308" s="109"/>
      <c r="M1308" s="109"/>
      <c r="N1308" s="110">
        <f>SUM(N1282:N1307)</f>
        <v>0.14328652083797663</v>
      </c>
    </row>
    <row r="1309" spans="1:18" s="73" customFormat="1" ht="15" customHeight="1" thickBot="1" x14ac:dyDescent="0.35">
      <c r="A1309" s="86"/>
      <c r="B1309" s="84"/>
      <c r="C1309" s="73" t="s">
        <v>12</v>
      </c>
      <c r="H1309" s="74"/>
      <c r="J1309" s="111"/>
      <c r="K1309" s="111"/>
      <c r="L1309" s="111"/>
      <c r="M1309" s="111"/>
      <c r="N1309" s="111"/>
    </row>
    <row r="1310" spans="1:18" ht="33" customHeight="1" thickBot="1" x14ac:dyDescent="0.35">
      <c r="A1310" s="86"/>
      <c r="B1310" s="84"/>
      <c r="C1310" s="122" t="s">
        <v>48</v>
      </c>
      <c r="D1310" s="129"/>
      <c r="E1310" s="130" t="s">
        <v>3</v>
      </c>
      <c r="F1310" s="130" t="s">
        <v>0</v>
      </c>
      <c r="G1310" s="123" t="s">
        <v>6</v>
      </c>
      <c r="H1310" s="124" t="s">
        <v>9</v>
      </c>
      <c r="J1310" s="106" t="s">
        <v>59</v>
      </c>
      <c r="K1310" s="107" t="s">
        <v>60</v>
      </c>
      <c r="L1310" s="107" t="s">
        <v>61</v>
      </c>
      <c r="M1310" s="107" t="s">
        <v>62</v>
      </c>
      <c r="N1310" s="108" t="s">
        <v>63</v>
      </c>
    </row>
    <row r="1311" spans="1:18" ht="15" customHeight="1" x14ac:dyDescent="0.3">
      <c r="A1311" s="86"/>
      <c r="B1311" s="84"/>
      <c r="C1311" s="125"/>
      <c r="E1311" s="149"/>
      <c r="F1311" s="146"/>
      <c r="G1311" s="154"/>
      <c r="H1311" s="186" t="str">
        <f>+IF(G1311="","",F1311*G1311)</f>
        <v/>
      </c>
      <c r="J1311" s="195" t="str">
        <f>+IF(H1311="","",H1311/H1318)</f>
        <v/>
      </c>
      <c r="K1311" s="175"/>
      <c r="L1311" s="175"/>
      <c r="M1311" s="193" t="str">
        <f>IF(L1311="NP", 0, (IF(L1311="EP", 1, (IF(L1311="ND", 0.4, "")))))</f>
        <v/>
      </c>
      <c r="N1311" s="194" t="str">
        <f>+IF(H1311="","",J1311*M1311)</f>
        <v/>
      </c>
      <c r="R1311" s="75" t="e">
        <f t="shared" ref="R1311:R1315" si="274">+R1223+1</f>
        <v>#REF!</v>
      </c>
    </row>
    <row r="1312" spans="1:18" ht="15" customHeight="1" x14ac:dyDescent="0.3">
      <c r="A1312" s="86"/>
      <c r="B1312" s="84"/>
      <c r="C1312" s="125"/>
      <c r="E1312" s="149"/>
      <c r="F1312" s="146"/>
      <c r="G1312" s="154"/>
      <c r="H1312" s="186" t="str">
        <f>+IF(G1312="","",F1312*G1312)</f>
        <v/>
      </c>
      <c r="J1312" s="195" t="str">
        <f>+IF(H1312="","",H1312/H1316)</f>
        <v/>
      </c>
      <c r="K1312" s="175"/>
      <c r="L1312" s="175"/>
      <c r="M1312" s="193" t="str">
        <f>IF(L1312="NP", 0, (IF(L1312="EP", 1, (IF(L1312="ND", 0.4, "")))))</f>
        <v/>
      </c>
      <c r="N1312" s="194" t="str">
        <f>+IF(H1312="","",J1312*M1312)</f>
        <v/>
      </c>
      <c r="R1312" s="75" t="e">
        <f t="shared" si="274"/>
        <v>#REF!</v>
      </c>
    </row>
    <row r="1313" spans="1:18" ht="15" customHeight="1" x14ac:dyDescent="0.3">
      <c r="A1313" s="86"/>
      <c r="B1313" s="84"/>
      <c r="C1313" s="125"/>
      <c r="E1313" s="149"/>
      <c r="F1313" s="146"/>
      <c r="G1313" s="154"/>
      <c r="H1313" s="186" t="str">
        <f>+IF(G1313="","",F1313*G1313)</f>
        <v/>
      </c>
      <c r="J1313" s="195" t="str">
        <f>+IF(H1313="","",H1313/H1317)</f>
        <v/>
      </c>
      <c r="K1313" s="175"/>
      <c r="L1313" s="175"/>
      <c r="M1313" s="193" t="str">
        <f>IF(L1313="NP", 0, (IF(L1313="EP", 1, (IF(L1313="ND", 0.4, "")))))</f>
        <v/>
      </c>
      <c r="N1313" s="194" t="str">
        <f>+IF(H1313="","",J1313*M1313)</f>
        <v/>
      </c>
      <c r="R1313" s="75" t="e">
        <f t="shared" si="274"/>
        <v>#REF!</v>
      </c>
    </row>
    <row r="1314" spans="1:18" ht="15" customHeight="1" x14ac:dyDescent="0.3">
      <c r="A1314" s="86"/>
      <c r="B1314" s="84"/>
      <c r="C1314" s="125"/>
      <c r="E1314" s="149"/>
      <c r="F1314" s="146"/>
      <c r="G1314" s="154"/>
      <c r="H1314" s="186" t="str">
        <f>+IF(G1314="","",F1314*G1314)</f>
        <v/>
      </c>
      <c r="J1314" s="195" t="str">
        <f>+IF(H1314="","",H1314/H1318)</f>
        <v/>
      </c>
      <c r="K1314" s="175"/>
      <c r="L1314" s="175"/>
      <c r="M1314" s="193" t="str">
        <f>IF(L1314="NP", 0, (IF(L1314="EP", 1, (IF(L1314="ND", 0.4, "")))))</f>
        <v/>
      </c>
      <c r="N1314" s="194" t="str">
        <f>+IF(H1314="","",J1314*M1314)</f>
        <v/>
      </c>
      <c r="R1314" s="75" t="e">
        <f t="shared" si="274"/>
        <v>#REF!</v>
      </c>
    </row>
    <row r="1315" spans="1:18" ht="15" customHeight="1" thickBot="1" x14ac:dyDescent="0.35">
      <c r="A1315" s="86"/>
      <c r="B1315" s="84"/>
      <c r="C1315" s="127"/>
      <c r="D1315" s="128"/>
      <c r="E1315" s="150"/>
      <c r="F1315" s="147"/>
      <c r="G1315" s="155"/>
      <c r="H1315" s="192" t="str">
        <f>+IF(G1315="","",F1315*G1315)</f>
        <v/>
      </c>
      <c r="J1315" s="195" t="str">
        <f>+IF(H1315="","",H1315/H1318)</f>
        <v/>
      </c>
      <c r="K1315" s="176"/>
      <c r="L1315" s="177"/>
      <c r="M1315" s="193" t="str">
        <f>IF(L1315="NP", 0, (IF(L1315="EP", 1, (IF(L1315="ND", 0.4, "")))))</f>
        <v/>
      </c>
      <c r="N1315" s="194" t="str">
        <f>+IF(H1315="","",J1315*M1315)</f>
        <v/>
      </c>
      <c r="R1315" s="75" t="e">
        <f t="shared" si="274"/>
        <v>#REF!</v>
      </c>
    </row>
    <row r="1316" spans="1:18" ht="15" customHeight="1" thickBot="1" x14ac:dyDescent="0.35">
      <c r="A1316" s="86"/>
      <c r="B1316" s="84"/>
      <c r="C1316" s="160"/>
      <c r="D1316" s="160"/>
      <c r="E1316" s="160"/>
      <c r="F1316" s="160"/>
      <c r="G1316" s="161" t="s">
        <v>30</v>
      </c>
      <c r="H1316" s="157">
        <f>SUM(H1311:H1315)</f>
        <v>0</v>
      </c>
      <c r="J1316" s="110">
        <f>SUM(J1311:J1315)</f>
        <v>0</v>
      </c>
      <c r="K1316" s="109"/>
      <c r="L1316" s="109"/>
      <c r="M1316" s="109"/>
      <c r="N1316" s="110">
        <f>SUM(N1311:N1315)</f>
        <v>0</v>
      </c>
    </row>
    <row r="1317" spans="1:18" ht="13.5" customHeight="1" thickBot="1" x14ac:dyDescent="0.35">
      <c r="A1317" s="86"/>
      <c r="B1317" s="84"/>
      <c r="H1317" s="84"/>
      <c r="J1317" s="103"/>
      <c r="K1317" s="104"/>
      <c r="L1317" s="104"/>
      <c r="M1317" s="104"/>
      <c r="N1317" s="105"/>
    </row>
    <row r="1318" spans="1:18" ht="15" customHeight="1" x14ac:dyDescent="0.3">
      <c r="A1318" s="86"/>
      <c r="B1318" s="84"/>
      <c r="D1318" s="132" t="s">
        <v>13</v>
      </c>
      <c r="E1318" s="133"/>
      <c r="F1318" s="133"/>
      <c r="G1318" s="134"/>
      <c r="H1318" s="158">
        <f>+H1263+H1279+H1308+H1316</f>
        <v>0.41951050000000001</v>
      </c>
      <c r="J1318" s="113"/>
      <c r="K1318" s="78"/>
      <c r="M1318" s="78"/>
      <c r="N1318" s="114"/>
    </row>
    <row r="1319" spans="1:18" ht="15" customHeight="1" thickBot="1" x14ac:dyDescent="0.35">
      <c r="A1319" s="86"/>
      <c r="B1319" s="84"/>
      <c r="D1319" s="135" t="s">
        <v>67</v>
      </c>
      <c r="E1319" s="136"/>
      <c r="F1319" s="136"/>
      <c r="G1319" s="141">
        <f>+$Q$1</f>
        <v>0.15</v>
      </c>
      <c r="H1319" s="159">
        <f>+H1318*G1319</f>
        <v>6.2926574999999998E-2</v>
      </c>
      <c r="J1319" s="115"/>
      <c r="K1319" s="116"/>
      <c r="L1319" s="116"/>
      <c r="M1319" s="116"/>
      <c r="N1319" s="117"/>
    </row>
    <row r="1320" spans="1:18" ht="15" customHeight="1" x14ac:dyDescent="0.3">
      <c r="A1320" s="86"/>
      <c r="B1320" s="84"/>
      <c r="D1320" s="135" t="s">
        <v>68</v>
      </c>
      <c r="E1320" s="136"/>
      <c r="F1320" s="136"/>
      <c r="G1320" s="141">
        <f>+$Q$2</f>
        <v>0</v>
      </c>
      <c r="H1320" s="159">
        <f>+(H1318+H1319)*G1320</f>
        <v>0</v>
      </c>
      <c r="J1320" s="120">
        <f>+J1263+J1279+J1308+J1316</f>
        <v>1</v>
      </c>
      <c r="K1320" s="118"/>
      <c r="L1320" s="118"/>
      <c r="M1320" s="118"/>
      <c r="N1320" s="120">
        <f>+N1263+N1279+N1308+N1316</f>
        <v>0.14328652083797663</v>
      </c>
    </row>
    <row r="1321" spans="1:18" ht="15" customHeight="1" thickBot="1" x14ac:dyDescent="0.35">
      <c r="A1321" s="86"/>
      <c r="B1321" s="84"/>
      <c r="C1321" s="75" t="s">
        <v>64</v>
      </c>
      <c r="D1321" s="135" t="s">
        <v>14</v>
      </c>
      <c r="E1321" s="136"/>
      <c r="F1321" s="136"/>
      <c r="G1321" s="137"/>
      <c r="H1321" s="159">
        <f>SUM(H1318:H1320)</f>
        <v>0.48243707499999999</v>
      </c>
      <c r="J1321" s="121" t="s">
        <v>69</v>
      </c>
      <c r="K1321" s="119"/>
      <c r="L1321" s="119"/>
      <c r="M1321" s="119"/>
      <c r="N1321" s="121" t="s">
        <v>70</v>
      </c>
    </row>
    <row r="1322" spans="1:18" ht="15" customHeight="1" thickBot="1" x14ac:dyDescent="0.35">
      <c r="A1322" s="86"/>
      <c r="B1322" s="84"/>
      <c r="C1322" s="75" t="s">
        <v>64</v>
      </c>
      <c r="D1322" s="138" t="s">
        <v>15</v>
      </c>
      <c r="E1322" s="139"/>
      <c r="F1322" s="139"/>
      <c r="G1322" s="140"/>
      <c r="H1322" s="131">
        <f>+ROUND(H1321,2)</f>
        <v>0.48</v>
      </c>
      <c r="N1322" s="165">
        <f>+ROUND(N1320,4)</f>
        <v>0.14330000000000001</v>
      </c>
    </row>
    <row r="1323" spans="1:18" ht="13.5" customHeight="1" x14ac:dyDescent="0.3">
      <c r="A1323" s="86"/>
      <c r="B1323" s="84"/>
      <c r="G1323" s="76"/>
    </row>
    <row r="1324" spans="1:18" ht="13.5" customHeight="1" x14ac:dyDescent="0.3">
      <c r="A1324" s="86"/>
      <c r="B1324" s="84"/>
      <c r="G1324" s="76"/>
    </row>
    <row r="1325" spans="1:18" ht="15" customHeight="1" x14ac:dyDescent="0.3">
      <c r="A1325" s="83"/>
      <c r="B1325" s="84"/>
      <c r="G1325" s="76"/>
      <c r="H1325" s="84"/>
      <c r="J1325" s="85"/>
      <c r="K1325" s="85"/>
      <c r="L1325" s="85"/>
      <c r="M1325" s="85"/>
      <c r="N1325" s="85"/>
    </row>
    <row r="1326" spans="1:18" ht="14.1" customHeight="1" x14ac:dyDescent="0.3">
      <c r="A1326" s="86"/>
      <c r="B1326" s="84"/>
      <c r="C1326" s="87"/>
      <c r="D1326" s="87"/>
      <c r="E1326" s="87"/>
      <c r="F1326" s="87"/>
      <c r="G1326" s="87"/>
      <c r="H1326" s="87"/>
      <c r="K1326" s="78"/>
      <c r="M1326" s="78"/>
    </row>
    <row r="1327" spans="1:18" ht="12" customHeight="1" x14ac:dyDescent="0.3">
      <c r="A1327" s="86"/>
      <c r="B1327" s="84"/>
      <c r="C1327" s="73"/>
      <c r="D1327" s="73"/>
      <c r="E1327" s="73"/>
      <c r="F1327" s="73"/>
      <c r="G1327" s="73"/>
      <c r="H1327" s="73"/>
      <c r="K1327" s="78"/>
      <c r="M1327" s="78"/>
    </row>
    <row r="1328" spans="1:18" ht="12" customHeight="1" x14ac:dyDescent="0.3">
      <c r="A1328" s="86"/>
      <c r="B1328" s="84"/>
      <c r="G1328" s="88"/>
      <c r="H1328" s="84"/>
      <c r="K1328" s="78"/>
      <c r="M1328" s="78"/>
    </row>
    <row r="1329" spans="1:18" ht="14.25" customHeight="1" x14ac:dyDescent="0.3">
      <c r="A1329" s="86"/>
      <c r="B1329" s="84"/>
      <c r="C1329" s="89"/>
      <c r="D1329" s="90"/>
      <c r="E1329" s="90"/>
      <c r="F1329" s="90"/>
      <c r="G1329" s="90"/>
      <c r="H1329" s="91"/>
      <c r="K1329" s="78"/>
      <c r="M1329" s="78"/>
    </row>
    <row r="1330" spans="1:18" ht="14.25" customHeight="1" x14ac:dyDescent="0.3">
      <c r="A1330" s="86"/>
      <c r="B1330" s="84"/>
      <c r="C1330" s="89"/>
      <c r="H1330" s="84"/>
      <c r="K1330" s="78"/>
      <c r="M1330" s="78"/>
    </row>
    <row r="1331" spans="1:18" ht="12" customHeight="1" thickBot="1" x14ac:dyDescent="0.35">
      <c r="A1331" s="86"/>
      <c r="B1331" s="84"/>
      <c r="C1331" s="89"/>
      <c r="H1331" s="84"/>
      <c r="K1331" s="78"/>
      <c r="M1331" s="78"/>
    </row>
    <row r="1332" spans="1:18" ht="20.100000000000001" customHeight="1" thickBot="1" x14ac:dyDescent="0.35">
      <c r="A1332" s="86"/>
      <c r="B1332" s="84"/>
      <c r="C1332" s="142" t="s">
        <v>55</v>
      </c>
      <c r="D1332" s="143"/>
      <c r="E1332" s="143"/>
      <c r="F1332" s="143"/>
      <c r="G1332" s="143"/>
      <c r="H1332" s="144"/>
    </row>
    <row r="1333" spans="1:18" ht="20.100000000000001" customHeight="1" x14ac:dyDescent="0.3">
      <c r="A1333" s="86"/>
      <c r="B1333" s="84"/>
      <c r="C1333" s="92"/>
      <c r="H1333" s="93" t="s">
        <v>56</v>
      </c>
      <c r="I1333" s="84"/>
      <c r="J1333" s="97" t="s">
        <v>26</v>
      </c>
      <c r="K1333" s="98"/>
      <c r="L1333" s="98"/>
      <c r="M1333" s="98"/>
      <c r="N1333" s="99"/>
    </row>
    <row r="1334" spans="1:18" ht="16.5" customHeight="1" thickBot="1" x14ac:dyDescent="0.35">
      <c r="A1334" s="169"/>
      <c r="B1334" s="84"/>
      <c r="C1334" s="73" t="s">
        <v>57</v>
      </c>
      <c r="D1334" s="84">
        <v>16</v>
      </c>
      <c r="G1334" s="74" t="s">
        <v>4</v>
      </c>
      <c r="H1334" s="75" t="str">
        <f>+VLOOKUP(D1334,PRESUP!$A$6:$N$183,3,FALSE)</f>
        <v>m2</v>
      </c>
      <c r="I1334" s="84"/>
      <c r="J1334" s="100"/>
      <c r="K1334" s="101"/>
      <c r="L1334" s="101"/>
      <c r="M1334" s="101"/>
      <c r="N1334" s="102"/>
    </row>
    <row r="1335" spans="1:18" ht="32.25" customHeight="1" x14ac:dyDescent="0.3">
      <c r="A1335" s="86"/>
      <c r="B1335" s="84"/>
      <c r="C1335" s="22" t="str">
        <f>+VLOOKUP(D1334,PRESUP!$A$6:$N$183,14,FALSE)</f>
        <v>DETALLE: CAPA DE RODADURA DE HORM. ASF. MEZCLADO EN PLANTA E=5 cm (2")</v>
      </c>
      <c r="J1335" s="103"/>
      <c r="K1335" s="104"/>
      <c r="L1335" s="104"/>
      <c r="M1335" s="104"/>
      <c r="N1335" s="105"/>
      <c r="O1335" s="84" t="s">
        <v>71</v>
      </c>
      <c r="P1335" s="84" t="s">
        <v>73</v>
      </c>
      <c r="Q1335" s="84" t="s">
        <v>72</v>
      </c>
    </row>
    <row r="1336" spans="1:18" s="73" customFormat="1" ht="15" customHeight="1" thickBot="1" x14ac:dyDescent="0.35">
      <c r="A1336" s="86"/>
      <c r="B1336" s="84"/>
      <c r="C1336" s="73" t="s">
        <v>5</v>
      </c>
      <c r="D1336" s="94"/>
      <c r="E1336" s="94"/>
      <c r="F1336" s="94"/>
      <c r="G1336" s="196" t="s">
        <v>58</v>
      </c>
      <c r="H1336" s="197">
        <v>1.8E-3</v>
      </c>
      <c r="J1336" s="162"/>
      <c r="K1336" s="163"/>
      <c r="L1336" s="163"/>
      <c r="M1336" s="163"/>
      <c r="N1336" s="164"/>
      <c r="O1336" s="166">
        <f>+H1410</f>
        <v>7.18</v>
      </c>
      <c r="P1336" s="168">
        <f>+H1406</f>
        <v>6.2440752000000002</v>
      </c>
      <c r="Q1336" s="167">
        <f>+N1410</f>
        <v>0.19</v>
      </c>
      <c r="R1336" s="73">
        <f t="shared" ref="R1336" si="275">+D1334</f>
        <v>16</v>
      </c>
    </row>
    <row r="1337" spans="1:18" s="94" customFormat="1" ht="30" customHeight="1" thickBot="1" x14ac:dyDescent="0.35">
      <c r="A1337" s="86"/>
      <c r="B1337" s="84"/>
      <c r="C1337" s="122" t="s">
        <v>48</v>
      </c>
      <c r="D1337" s="123" t="s">
        <v>0</v>
      </c>
      <c r="E1337" s="123" t="s">
        <v>6</v>
      </c>
      <c r="F1337" s="123" t="s">
        <v>7</v>
      </c>
      <c r="G1337" s="123" t="s">
        <v>8</v>
      </c>
      <c r="H1337" s="124" t="s">
        <v>9</v>
      </c>
      <c r="J1337" s="106" t="s">
        <v>59</v>
      </c>
      <c r="K1337" s="107" t="s">
        <v>60</v>
      </c>
      <c r="L1337" s="107" t="s">
        <v>61</v>
      </c>
      <c r="M1337" s="107" t="s">
        <v>62</v>
      </c>
      <c r="N1337" s="108" t="s">
        <v>63</v>
      </c>
    </row>
    <row r="1338" spans="1:18" ht="15" customHeight="1" x14ac:dyDescent="0.3">
      <c r="A1338" s="86"/>
      <c r="B1338" s="84"/>
      <c r="C1338" s="125" t="s">
        <v>78</v>
      </c>
      <c r="D1338" s="145" t="s">
        <v>20</v>
      </c>
      <c r="E1338" s="148"/>
      <c r="F1338" s="148" t="s">
        <v>64</v>
      </c>
      <c r="G1338" s="153" t="s">
        <v>20</v>
      </c>
      <c r="H1338" s="126">
        <f>+H1367*0.05</f>
        <v>4.6512000000000003E-3</v>
      </c>
      <c r="J1338" s="171">
        <f>+IF(H1338="","",H1338/H1406)</f>
        <v>7.4489813959960002E-4</v>
      </c>
      <c r="K1338" s="172">
        <v>4292100117</v>
      </c>
      <c r="L1338" s="170" t="s">
        <v>77</v>
      </c>
      <c r="M1338" s="156">
        <v>0</v>
      </c>
      <c r="N1338" s="173">
        <f t="shared" ref="N1338:N1350" si="276">+IF(H1338="","",J1338*M1338)</f>
        <v>0</v>
      </c>
    </row>
    <row r="1339" spans="1:18" ht="15" customHeight="1" x14ac:dyDescent="0.3">
      <c r="A1339" s="86"/>
      <c r="B1339" s="84"/>
      <c r="C1339" s="125" t="s">
        <v>362</v>
      </c>
      <c r="D1339" s="146">
        <v>1</v>
      </c>
      <c r="E1339" s="149">
        <v>48</v>
      </c>
      <c r="F1339" s="184">
        <f>+IF(E1339="","",D1339*E1339)</f>
        <v>48</v>
      </c>
      <c r="G1339" s="185">
        <f>+IF(F1339="","",H1336)</f>
        <v>1.8E-3</v>
      </c>
      <c r="H1339" s="186">
        <f t="shared" ref="H1339:H1350" si="277">+IF(G1339="","",F1339*G1339)</f>
        <v>8.6400000000000005E-2</v>
      </c>
      <c r="J1339" s="195">
        <f>+IF(H1339="","",H1339/H1406)</f>
        <v>1.3837117144265014E-2</v>
      </c>
      <c r="K1339" s="211">
        <v>548000014</v>
      </c>
      <c r="L1339" s="170" t="s">
        <v>77</v>
      </c>
      <c r="M1339" s="193">
        <f t="shared" ref="M1339:M1350" si="278">IF(L1339="NP", 0, (IF(L1339="EP", 1, (IF(L1339="ND", 0.4, "")))))</f>
        <v>0</v>
      </c>
      <c r="N1339" s="194">
        <f t="shared" si="276"/>
        <v>0</v>
      </c>
      <c r="R1339" s="75" t="e">
        <f t="shared" ref="R1339:R1350" si="279">+R1251+1</f>
        <v>#REF!</v>
      </c>
    </row>
    <row r="1340" spans="1:18" ht="15" customHeight="1" x14ac:dyDescent="0.3">
      <c r="A1340" s="86"/>
      <c r="B1340" s="84"/>
      <c r="C1340" s="125" t="s">
        <v>363</v>
      </c>
      <c r="D1340" s="146">
        <v>1</v>
      </c>
      <c r="E1340" s="149">
        <v>55</v>
      </c>
      <c r="F1340" s="184">
        <f>+IF(E1340="","",D1340*E1340)</f>
        <v>55</v>
      </c>
      <c r="G1340" s="185">
        <f>+IF(F1340="","",H1336)</f>
        <v>1.8E-3</v>
      </c>
      <c r="H1340" s="186">
        <f t="shared" si="277"/>
        <v>9.8999999999999991E-2</v>
      </c>
      <c r="J1340" s="195">
        <f>+IF(H1340="","",H1340/H1406)</f>
        <v>1.5855030061136994E-2</v>
      </c>
      <c r="K1340" s="211">
        <v>548000014</v>
      </c>
      <c r="L1340" s="212" t="s">
        <v>77</v>
      </c>
      <c r="M1340" s="193">
        <f t="shared" si="278"/>
        <v>0</v>
      </c>
      <c r="N1340" s="194">
        <f t="shared" si="276"/>
        <v>0</v>
      </c>
      <c r="R1340" s="75" t="e">
        <f t="shared" si="279"/>
        <v>#REF!</v>
      </c>
    </row>
    <row r="1341" spans="1:18" ht="15" customHeight="1" x14ac:dyDescent="0.3">
      <c r="A1341" s="86"/>
      <c r="B1341" s="84"/>
      <c r="C1341" s="125" t="s">
        <v>364</v>
      </c>
      <c r="D1341" s="146">
        <v>1</v>
      </c>
      <c r="E1341" s="149">
        <v>45</v>
      </c>
      <c r="F1341" s="184">
        <f>+IF(E1341="","",D1341*E1341)</f>
        <v>45</v>
      </c>
      <c r="G1341" s="185">
        <f>+IF(F1341="","",H1336)</f>
        <v>1.8E-3</v>
      </c>
      <c r="H1341" s="186">
        <f t="shared" ref="H1341" si="280">+IF(G1341="","",F1341*G1341)</f>
        <v>8.1000000000000003E-2</v>
      </c>
      <c r="J1341" s="195">
        <f>+IF(H1341="","",H1341/H1406)</f>
        <v>1.2972297322748452E-2</v>
      </c>
      <c r="K1341" s="172">
        <v>548000014</v>
      </c>
      <c r="L1341" s="170" t="s">
        <v>77</v>
      </c>
      <c r="M1341" s="193">
        <f t="shared" si="278"/>
        <v>0</v>
      </c>
      <c r="N1341" s="194">
        <f t="shared" si="276"/>
        <v>0</v>
      </c>
      <c r="R1341" s="75" t="e">
        <f t="shared" si="279"/>
        <v>#REF!</v>
      </c>
    </row>
    <row r="1342" spans="1:18" ht="15" customHeight="1" x14ac:dyDescent="0.3">
      <c r="A1342" s="86"/>
      <c r="B1342" s="84"/>
      <c r="C1342" s="125"/>
      <c r="D1342" s="146"/>
      <c r="E1342" s="149"/>
      <c r="F1342" s="184" t="str">
        <f t="shared" ref="F1342:F1350" si="281">+IF(E1342="","",D1342*E1342)</f>
        <v/>
      </c>
      <c r="G1342" s="185" t="str">
        <f>+IF(F1342="","",H1336)</f>
        <v/>
      </c>
      <c r="H1342" s="186" t="str">
        <f t="shared" si="277"/>
        <v/>
      </c>
      <c r="J1342" s="195" t="str">
        <f>+IF(H1342="","",H1342/H1406)</f>
        <v/>
      </c>
      <c r="K1342" s="172"/>
      <c r="L1342" s="170"/>
      <c r="M1342" s="193" t="str">
        <f t="shared" si="278"/>
        <v/>
      </c>
      <c r="N1342" s="194" t="str">
        <f t="shared" si="276"/>
        <v/>
      </c>
      <c r="R1342" s="75" t="e">
        <f t="shared" si="279"/>
        <v>#REF!</v>
      </c>
    </row>
    <row r="1343" spans="1:18" ht="15" customHeight="1" x14ac:dyDescent="0.3">
      <c r="A1343" s="86"/>
      <c r="B1343" s="84"/>
      <c r="C1343" s="125"/>
      <c r="D1343" s="146"/>
      <c r="E1343" s="149"/>
      <c r="F1343" s="184" t="str">
        <f t="shared" si="281"/>
        <v/>
      </c>
      <c r="G1343" s="185" t="str">
        <f>+IF(F1343="","",H1336)</f>
        <v/>
      </c>
      <c r="H1343" s="186" t="str">
        <f t="shared" si="277"/>
        <v/>
      </c>
      <c r="J1343" s="195" t="str">
        <f>+IF(H1343="","",H1343/H1406)</f>
        <v/>
      </c>
      <c r="K1343" s="172"/>
      <c r="L1343" s="170"/>
      <c r="M1343" s="193" t="str">
        <f t="shared" si="278"/>
        <v/>
      </c>
      <c r="N1343" s="194" t="str">
        <f t="shared" si="276"/>
        <v/>
      </c>
      <c r="R1343" s="75" t="e">
        <f t="shared" si="279"/>
        <v>#REF!</v>
      </c>
    </row>
    <row r="1344" spans="1:18" ht="15" customHeight="1" x14ac:dyDescent="0.3">
      <c r="A1344" s="86"/>
      <c r="B1344" s="84"/>
      <c r="C1344" s="125"/>
      <c r="D1344" s="146"/>
      <c r="E1344" s="149"/>
      <c r="F1344" s="184" t="str">
        <f t="shared" si="281"/>
        <v/>
      </c>
      <c r="G1344" s="185" t="str">
        <f>+IF(F1344="","",H1336)</f>
        <v/>
      </c>
      <c r="H1344" s="186" t="str">
        <f t="shared" si="277"/>
        <v/>
      </c>
      <c r="J1344" s="195" t="str">
        <f>+IF(H1344="","",H1344/H1406)</f>
        <v/>
      </c>
      <c r="K1344" s="172"/>
      <c r="L1344" s="170"/>
      <c r="M1344" s="193" t="str">
        <f t="shared" si="278"/>
        <v/>
      </c>
      <c r="N1344" s="194" t="str">
        <f t="shared" si="276"/>
        <v/>
      </c>
      <c r="R1344" s="75" t="e">
        <f t="shared" si="279"/>
        <v>#REF!</v>
      </c>
    </row>
    <row r="1345" spans="1:18" ht="15" customHeight="1" x14ac:dyDescent="0.3">
      <c r="A1345" s="86"/>
      <c r="B1345" s="84"/>
      <c r="C1345" s="125"/>
      <c r="D1345" s="146"/>
      <c r="E1345" s="149"/>
      <c r="F1345" s="184" t="str">
        <f t="shared" si="281"/>
        <v/>
      </c>
      <c r="G1345" s="185" t="str">
        <f>+IF(F1345="","",H1336)</f>
        <v/>
      </c>
      <c r="H1345" s="186" t="str">
        <f t="shared" si="277"/>
        <v/>
      </c>
      <c r="J1345" s="195" t="str">
        <f>+IF(H1345="","",H1345/H1406)</f>
        <v/>
      </c>
      <c r="K1345" s="172"/>
      <c r="L1345" s="170"/>
      <c r="M1345" s="193" t="str">
        <f t="shared" si="278"/>
        <v/>
      </c>
      <c r="N1345" s="194" t="str">
        <f t="shared" si="276"/>
        <v/>
      </c>
      <c r="R1345" s="75" t="e">
        <f t="shared" si="279"/>
        <v>#REF!</v>
      </c>
    </row>
    <row r="1346" spans="1:18" ht="15" customHeight="1" x14ac:dyDescent="0.3">
      <c r="A1346" s="86"/>
      <c r="B1346" s="84"/>
      <c r="C1346" s="125"/>
      <c r="D1346" s="146"/>
      <c r="E1346" s="149"/>
      <c r="F1346" s="184" t="str">
        <f t="shared" si="281"/>
        <v/>
      </c>
      <c r="G1346" s="185" t="str">
        <f>+IF(F1346="","",H1336)</f>
        <v/>
      </c>
      <c r="H1346" s="186" t="str">
        <f t="shared" si="277"/>
        <v/>
      </c>
      <c r="J1346" s="195" t="str">
        <f>+IF(H1346="","",H1346/H1406)</f>
        <v/>
      </c>
      <c r="K1346" s="172"/>
      <c r="L1346" s="170"/>
      <c r="M1346" s="193" t="str">
        <f t="shared" si="278"/>
        <v/>
      </c>
      <c r="N1346" s="194" t="str">
        <f t="shared" si="276"/>
        <v/>
      </c>
      <c r="R1346" s="75" t="e">
        <f t="shared" si="279"/>
        <v>#REF!</v>
      </c>
    </row>
    <row r="1347" spans="1:18" ht="15" customHeight="1" x14ac:dyDescent="0.3">
      <c r="A1347" s="86"/>
      <c r="B1347" s="84"/>
      <c r="C1347" s="125"/>
      <c r="D1347" s="146"/>
      <c r="E1347" s="149"/>
      <c r="F1347" s="184" t="str">
        <f t="shared" si="281"/>
        <v/>
      </c>
      <c r="G1347" s="185" t="str">
        <f>+IF(F1347="","",H1336)</f>
        <v/>
      </c>
      <c r="H1347" s="186" t="str">
        <f t="shared" si="277"/>
        <v/>
      </c>
      <c r="J1347" s="195" t="str">
        <f>+IF(H1347="","",H1347/H1406)</f>
        <v/>
      </c>
      <c r="K1347" s="172"/>
      <c r="L1347" s="170"/>
      <c r="M1347" s="193" t="str">
        <f t="shared" si="278"/>
        <v/>
      </c>
      <c r="N1347" s="194" t="str">
        <f t="shared" si="276"/>
        <v/>
      </c>
      <c r="R1347" s="75" t="e">
        <f t="shared" si="279"/>
        <v>#REF!</v>
      </c>
    </row>
    <row r="1348" spans="1:18" ht="15" customHeight="1" x14ac:dyDescent="0.3">
      <c r="A1348" s="86"/>
      <c r="B1348" s="84"/>
      <c r="C1348" s="125"/>
      <c r="D1348" s="146"/>
      <c r="E1348" s="149"/>
      <c r="F1348" s="184" t="str">
        <f t="shared" si="281"/>
        <v/>
      </c>
      <c r="G1348" s="185" t="str">
        <f>+IF(F1348="","",H1336)</f>
        <v/>
      </c>
      <c r="H1348" s="186" t="str">
        <f t="shared" si="277"/>
        <v/>
      </c>
      <c r="J1348" s="195" t="str">
        <f>+IF(H1348="","",H1348/H1406)</f>
        <v/>
      </c>
      <c r="K1348" s="172"/>
      <c r="L1348" s="170"/>
      <c r="M1348" s="193" t="str">
        <f t="shared" si="278"/>
        <v/>
      </c>
      <c r="N1348" s="194" t="str">
        <f t="shared" si="276"/>
        <v/>
      </c>
      <c r="R1348" s="75" t="e">
        <f t="shared" si="279"/>
        <v>#REF!</v>
      </c>
    </row>
    <row r="1349" spans="1:18" ht="15" customHeight="1" x14ac:dyDescent="0.3">
      <c r="A1349" s="86"/>
      <c r="B1349" s="84"/>
      <c r="C1349" s="125"/>
      <c r="D1349" s="146"/>
      <c r="E1349" s="149"/>
      <c r="F1349" s="184" t="str">
        <f t="shared" si="281"/>
        <v/>
      </c>
      <c r="G1349" s="185" t="str">
        <f>+IF(F1349="","",H1336)</f>
        <v/>
      </c>
      <c r="H1349" s="186" t="str">
        <f t="shared" si="277"/>
        <v/>
      </c>
      <c r="J1349" s="195" t="str">
        <f>+IF(H1349="","",H1349/H1406)</f>
        <v/>
      </c>
      <c r="K1349" s="172"/>
      <c r="L1349" s="170"/>
      <c r="M1349" s="193" t="str">
        <f t="shared" si="278"/>
        <v/>
      </c>
      <c r="N1349" s="194" t="str">
        <f t="shared" si="276"/>
        <v/>
      </c>
      <c r="R1349" s="75" t="e">
        <f t="shared" si="279"/>
        <v>#REF!</v>
      </c>
    </row>
    <row r="1350" spans="1:18" ht="15" customHeight="1" thickBot="1" x14ac:dyDescent="0.35">
      <c r="A1350" s="86"/>
      <c r="B1350" s="84"/>
      <c r="C1350" s="127"/>
      <c r="D1350" s="147"/>
      <c r="E1350" s="150"/>
      <c r="F1350" s="187" t="str">
        <f t="shared" si="281"/>
        <v/>
      </c>
      <c r="G1350" s="188" t="str">
        <f>+IF(F1350="","",H1335)</f>
        <v/>
      </c>
      <c r="H1350" s="189" t="str">
        <f t="shared" si="277"/>
        <v/>
      </c>
      <c r="J1350" s="195" t="str">
        <f>+IF(H1350="","",H1350/H1406)</f>
        <v/>
      </c>
      <c r="K1350" s="172"/>
      <c r="L1350" s="170"/>
      <c r="M1350" s="193" t="str">
        <f t="shared" si="278"/>
        <v/>
      </c>
      <c r="N1350" s="194" t="str">
        <f t="shared" si="276"/>
        <v/>
      </c>
      <c r="R1350" s="75" t="e">
        <f t="shared" si="279"/>
        <v>#REF!</v>
      </c>
    </row>
    <row r="1351" spans="1:18" ht="15" customHeight="1" thickBot="1" x14ac:dyDescent="0.35">
      <c r="A1351" s="86"/>
      <c r="B1351" s="84"/>
      <c r="C1351" s="160"/>
      <c r="D1351" s="160"/>
      <c r="E1351" s="160"/>
      <c r="F1351" s="160"/>
      <c r="G1351" s="161" t="s">
        <v>27</v>
      </c>
      <c r="H1351" s="157">
        <f>SUM(H1338:H1350)</f>
        <v>0.27105119999999999</v>
      </c>
      <c r="J1351" s="110">
        <f>SUM(J1338:J1350)</f>
        <v>4.340934266775006E-2</v>
      </c>
      <c r="K1351" s="109"/>
      <c r="L1351" s="109"/>
      <c r="M1351" s="109"/>
      <c r="N1351" s="110">
        <f>SUM(N1338:N1350)</f>
        <v>0</v>
      </c>
    </row>
    <row r="1352" spans="1:18" s="73" customFormat="1" ht="15" customHeight="1" thickBot="1" x14ac:dyDescent="0.35">
      <c r="A1352" s="86"/>
      <c r="B1352" s="84"/>
      <c r="C1352" s="73" t="s">
        <v>10</v>
      </c>
      <c r="H1352" s="74"/>
      <c r="J1352" s="112"/>
      <c r="K1352" s="112"/>
      <c r="L1352" s="112"/>
      <c r="M1352" s="112"/>
      <c r="N1352" s="112"/>
    </row>
    <row r="1353" spans="1:18" ht="31.5" customHeight="1" thickBot="1" x14ac:dyDescent="0.35">
      <c r="A1353" s="86"/>
      <c r="B1353" s="84"/>
      <c r="C1353" s="122" t="s">
        <v>48</v>
      </c>
      <c r="D1353" s="123" t="s">
        <v>0</v>
      </c>
      <c r="E1353" s="123" t="s">
        <v>65</v>
      </c>
      <c r="F1353" s="123" t="s">
        <v>66</v>
      </c>
      <c r="G1353" s="123" t="s">
        <v>8</v>
      </c>
      <c r="H1353" s="124" t="s">
        <v>9</v>
      </c>
      <c r="J1353" s="106" t="s">
        <v>59</v>
      </c>
      <c r="K1353" s="107" t="s">
        <v>60</v>
      </c>
      <c r="L1353" s="107" t="s">
        <v>61</v>
      </c>
      <c r="M1353" s="107" t="s">
        <v>62</v>
      </c>
      <c r="N1353" s="108" t="s">
        <v>63</v>
      </c>
    </row>
    <row r="1354" spans="1:18" ht="15" customHeight="1" x14ac:dyDescent="0.25">
      <c r="A1354" s="86"/>
      <c r="B1354" s="84"/>
      <c r="C1354" s="209" t="s">
        <v>325</v>
      </c>
      <c r="D1354" s="146">
        <v>1</v>
      </c>
      <c r="E1354" s="209">
        <v>4.28</v>
      </c>
      <c r="F1354" s="184">
        <f t="shared" ref="F1354:F1366" si="282">+IF(E1354="","",D1354*E1354)</f>
        <v>4.28</v>
      </c>
      <c r="G1354" s="185">
        <f>+IF(F1354="","",H1336)</f>
        <v>1.8E-3</v>
      </c>
      <c r="H1354" s="186">
        <f t="shared" ref="H1354:H1366" si="283">+IF(G1354="","",F1354*G1354)</f>
        <v>7.7039999999999999E-3</v>
      </c>
      <c r="I1354" s="95"/>
      <c r="J1354" s="195">
        <f>+IF(H1354="","",H1354/H1406)</f>
        <v>1.2338096120302971E-3</v>
      </c>
      <c r="K1354" s="174">
        <v>851230012</v>
      </c>
      <c r="L1354" s="170" t="s">
        <v>77</v>
      </c>
      <c r="M1354" s="193">
        <v>0</v>
      </c>
      <c r="N1354" s="194">
        <f t="shared" ref="N1354:N1366" si="284">+IF(H1354="","",J1354*M1354)</f>
        <v>0</v>
      </c>
      <c r="R1354" s="75" t="e">
        <f t="shared" ref="R1354:R1366" si="285">+R1266+1</f>
        <v>#REF!</v>
      </c>
    </row>
    <row r="1355" spans="1:18" ht="15" customHeight="1" x14ac:dyDescent="0.3">
      <c r="A1355" s="86"/>
      <c r="B1355" s="84"/>
      <c r="C1355" s="125" t="s">
        <v>326</v>
      </c>
      <c r="D1355" s="146">
        <v>8</v>
      </c>
      <c r="E1355" s="149">
        <v>4.2300000000000004</v>
      </c>
      <c r="F1355" s="184">
        <f t="shared" si="282"/>
        <v>33.840000000000003</v>
      </c>
      <c r="G1355" s="185">
        <f>+IF(F1355="","",H1336)</f>
        <v>1.8E-3</v>
      </c>
      <c r="H1355" s="186">
        <f t="shared" si="283"/>
        <v>6.0912000000000008E-2</v>
      </c>
      <c r="J1355" s="195">
        <f>+IF(H1355="","",H1355/H1406)</f>
        <v>9.7551675867068362E-3</v>
      </c>
      <c r="K1355" s="174">
        <v>851230012</v>
      </c>
      <c r="L1355" s="170" t="s">
        <v>77</v>
      </c>
      <c r="M1355" s="193">
        <v>0</v>
      </c>
      <c r="N1355" s="194">
        <f t="shared" si="284"/>
        <v>0</v>
      </c>
      <c r="R1355" s="75" t="e">
        <f t="shared" si="285"/>
        <v>#REF!</v>
      </c>
    </row>
    <row r="1356" spans="1:18" ht="15" customHeight="1" x14ac:dyDescent="0.25">
      <c r="A1356" s="86"/>
      <c r="B1356" s="84"/>
      <c r="C1356" s="125" t="s">
        <v>341</v>
      </c>
      <c r="D1356" s="146">
        <v>2</v>
      </c>
      <c r="E1356" s="209">
        <v>4.5199999999999996</v>
      </c>
      <c r="F1356" s="184">
        <f t="shared" si="282"/>
        <v>9.0399999999999991</v>
      </c>
      <c r="G1356" s="185">
        <f>+IF(F1356="","",H1336)</f>
        <v>1.8E-3</v>
      </c>
      <c r="H1356" s="186">
        <f t="shared" si="283"/>
        <v>1.6271999999999998E-2</v>
      </c>
      <c r="J1356" s="195">
        <f>+IF(H1356="","",H1356/H1406)</f>
        <v>2.6059903955032442E-3</v>
      </c>
      <c r="K1356" s="174">
        <v>851230012</v>
      </c>
      <c r="L1356" s="170" t="s">
        <v>77</v>
      </c>
      <c r="M1356" s="193">
        <v>0</v>
      </c>
      <c r="N1356" s="194">
        <f t="shared" si="284"/>
        <v>0</v>
      </c>
      <c r="R1356" s="75" t="e">
        <f t="shared" si="285"/>
        <v>#REF!</v>
      </c>
    </row>
    <row r="1357" spans="1:18" ht="15" customHeight="1" x14ac:dyDescent="0.25">
      <c r="A1357" s="86"/>
      <c r="B1357" s="84"/>
      <c r="C1357" s="125" t="s">
        <v>368</v>
      </c>
      <c r="D1357" s="146">
        <v>1</v>
      </c>
      <c r="E1357" s="209">
        <v>4.5199999999999996</v>
      </c>
      <c r="F1357" s="184">
        <f t="shared" si="282"/>
        <v>4.5199999999999996</v>
      </c>
      <c r="G1357" s="185">
        <f>+IF(F1357="","",H1336)</f>
        <v>1.8E-3</v>
      </c>
      <c r="H1357" s="186">
        <f t="shared" si="283"/>
        <v>8.1359999999999991E-3</v>
      </c>
      <c r="J1357" s="195">
        <f>+IF(H1357="","",H1357/H1406)</f>
        <v>1.3029951977516221E-3</v>
      </c>
      <c r="K1357" s="174">
        <v>851230012</v>
      </c>
      <c r="L1357" s="170" t="s">
        <v>77</v>
      </c>
      <c r="M1357" s="193">
        <v>0</v>
      </c>
      <c r="N1357" s="194">
        <f t="shared" si="284"/>
        <v>0</v>
      </c>
      <c r="R1357" s="75" t="e">
        <f t="shared" si="285"/>
        <v>#REF!</v>
      </c>
    </row>
    <row r="1358" spans="1:18" ht="15" customHeight="1" x14ac:dyDescent="0.3">
      <c r="A1358" s="86"/>
      <c r="B1358" s="84"/>
      <c r="C1358" s="125"/>
      <c r="D1358" s="146"/>
      <c r="E1358" s="149"/>
      <c r="F1358" s="184" t="str">
        <f t="shared" si="282"/>
        <v/>
      </c>
      <c r="G1358" s="185" t="str">
        <f>+IF(F1358="","",H1336)</f>
        <v/>
      </c>
      <c r="H1358" s="186" t="str">
        <f t="shared" si="283"/>
        <v/>
      </c>
      <c r="J1358" s="195" t="str">
        <f>+IF(H1358="","",H1358/H1406)</f>
        <v/>
      </c>
      <c r="K1358" s="174"/>
      <c r="L1358" s="170"/>
      <c r="M1358" s="193" t="str">
        <f t="shared" ref="M1358:M1366" si="286">IF(L1358="NP", 0, (IF(L1358="EP", 1, (IF(L1358="ND", 0.4, "")))))</f>
        <v/>
      </c>
      <c r="N1358" s="194" t="str">
        <f t="shared" si="284"/>
        <v/>
      </c>
      <c r="R1358" s="75" t="e">
        <f t="shared" si="285"/>
        <v>#REF!</v>
      </c>
    </row>
    <row r="1359" spans="1:18" ht="15" customHeight="1" x14ac:dyDescent="0.3">
      <c r="A1359" s="86"/>
      <c r="B1359" s="84"/>
      <c r="C1359" s="125"/>
      <c r="D1359" s="146"/>
      <c r="E1359" s="149"/>
      <c r="F1359" s="184" t="str">
        <f t="shared" si="282"/>
        <v/>
      </c>
      <c r="G1359" s="185" t="str">
        <f>+IF(F1359="","",H1336)</f>
        <v/>
      </c>
      <c r="H1359" s="186" t="str">
        <f t="shared" si="283"/>
        <v/>
      </c>
      <c r="I1359" s="96"/>
      <c r="J1359" s="195" t="str">
        <f>+IF(H1359="","",H1359/H1406)</f>
        <v/>
      </c>
      <c r="K1359" s="174"/>
      <c r="L1359" s="170"/>
      <c r="M1359" s="193" t="str">
        <f t="shared" si="286"/>
        <v/>
      </c>
      <c r="N1359" s="194" t="str">
        <f t="shared" si="284"/>
        <v/>
      </c>
      <c r="R1359" s="75" t="e">
        <f t="shared" si="285"/>
        <v>#REF!</v>
      </c>
    </row>
    <row r="1360" spans="1:18" ht="15" customHeight="1" x14ac:dyDescent="0.3">
      <c r="A1360" s="86"/>
      <c r="B1360" s="84"/>
      <c r="C1360" s="125"/>
      <c r="D1360" s="146"/>
      <c r="E1360" s="149"/>
      <c r="F1360" s="184" t="str">
        <f t="shared" si="282"/>
        <v/>
      </c>
      <c r="G1360" s="185" t="str">
        <f>+IF(F1360="","",H1336)</f>
        <v/>
      </c>
      <c r="H1360" s="186" t="str">
        <f t="shared" si="283"/>
        <v/>
      </c>
      <c r="J1360" s="195" t="str">
        <f>+IF(H1360="","",H1360/H1406)</f>
        <v/>
      </c>
      <c r="K1360" s="174"/>
      <c r="L1360" s="170"/>
      <c r="M1360" s="193" t="str">
        <f t="shared" si="286"/>
        <v/>
      </c>
      <c r="N1360" s="194" t="str">
        <f t="shared" si="284"/>
        <v/>
      </c>
      <c r="R1360" s="75" t="e">
        <f t="shared" si="285"/>
        <v>#REF!</v>
      </c>
    </row>
    <row r="1361" spans="1:18" ht="15" customHeight="1" x14ac:dyDescent="0.3">
      <c r="A1361" s="86"/>
      <c r="B1361" s="84"/>
      <c r="C1361" s="125"/>
      <c r="D1361" s="146"/>
      <c r="E1361" s="149"/>
      <c r="F1361" s="184" t="str">
        <f t="shared" si="282"/>
        <v/>
      </c>
      <c r="G1361" s="185" t="str">
        <f>+IF(F1361="","",H1336)</f>
        <v/>
      </c>
      <c r="H1361" s="186" t="str">
        <f t="shared" si="283"/>
        <v/>
      </c>
      <c r="J1361" s="195" t="str">
        <f>+IF(H1361="","",H1361/H1406)</f>
        <v/>
      </c>
      <c r="K1361" s="174"/>
      <c r="L1361" s="170"/>
      <c r="M1361" s="193" t="str">
        <f t="shared" si="286"/>
        <v/>
      </c>
      <c r="N1361" s="194" t="str">
        <f t="shared" si="284"/>
        <v/>
      </c>
      <c r="R1361" s="75" t="e">
        <f t="shared" si="285"/>
        <v>#REF!</v>
      </c>
    </row>
    <row r="1362" spans="1:18" ht="15" customHeight="1" x14ac:dyDescent="0.3">
      <c r="A1362" s="86"/>
      <c r="B1362" s="84"/>
      <c r="C1362" s="125"/>
      <c r="D1362" s="146"/>
      <c r="E1362" s="149"/>
      <c r="F1362" s="184" t="str">
        <f t="shared" si="282"/>
        <v/>
      </c>
      <c r="G1362" s="185" t="str">
        <f>+IF(F1362="","",H1336)</f>
        <v/>
      </c>
      <c r="H1362" s="186" t="str">
        <f t="shared" si="283"/>
        <v/>
      </c>
      <c r="I1362" s="96"/>
      <c r="J1362" s="195" t="str">
        <f>+IF(H1362="","",H1362/H1406)</f>
        <v/>
      </c>
      <c r="K1362" s="174"/>
      <c r="L1362" s="170"/>
      <c r="M1362" s="193" t="str">
        <f t="shared" si="286"/>
        <v/>
      </c>
      <c r="N1362" s="194" t="str">
        <f t="shared" si="284"/>
        <v/>
      </c>
      <c r="R1362" s="75" t="e">
        <f t="shared" si="285"/>
        <v>#REF!</v>
      </c>
    </row>
    <row r="1363" spans="1:18" ht="15" customHeight="1" x14ac:dyDescent="0.3">
      <c r="A1363" s="86"/>
      <c r="B1363" s="84"/>
      <c r="C1363" s="125"/>
      <c r="D1363" s="146"/>
      <c r="E1363" s="149"/>
      <c r="F1363" s="184" t="str">
        <f t="shared" si="282"/>
        <v/>
      </c>
      <c r="G1363" s="185" t="str">
        <f>+IF(F1363="","",H1336)</f>
        <v/>
      </c>
      <c r="H1363" s="186" t="str">
        <f t="shared" si="283"/>
        <v/>
      </c>
      <c r="J1363" s="195" t="str">
        <f>+IF(H1363="","",H1363/H1406)</f>
        <v/>
      </c>
      <c r="K1363" s="174"/>
      <c r="L1363" s="170"/>
      <c r="M1363" s="193" t="str">
        <f t="shared" si="286"/>
        <v/>
      </c>
      <c r="N1363" s="194" t="str">
        <f t="shared" si="284"/>
        <v/>
      </c>
      <c r="R1363" s="75" t="e">
        <f t="shared" si="285"/>
        <v>#REF!</v>
      </c>
    </row>
    <row r="1364" spans="1:18" ht="15" customHeight="1" x14ac:dyDescent="0.3">
      <c r="A1364" s="86"/>
      <c r="B1364" s="84"/>
      <c r="C1364" s="125"/>
      <c r="D1364" s="146"/>
      <c r="E1364" s="149"/>
      <c r="F1364" s="184" t="str">
        <f t="shared" si="282"/>
        <v/>
      </c>
      <c r="G1364" s="185" t="str">
        <f>+IF(F1364="","",H1336)</f>
        <v/>
      </c>
      <c r="H1364" s="186" t="str">
        <f t="shared" si="283"/>
        <v/>
      </c>
      <c r="I1364" s="96"/>
      <c r="J1364" s="195" t="str">
        <f>+IF(H1364="","",H1364/H1406)</f>
        <v/>
      </c>
      <c r="K1364" s="174"/>
      <c r="L1364" s="170"/>
      <c r="M1364" s="193" t="str">
        <f t="shared" si="286"/>
        <v/>
      </c>
      <c r="N1364" s="194" t="str">
        <f t="shared" si="284"/>
        <v/>
      </c>
      <c r="R1364" s="75" t="e">
        <f t="shared" si="285"/>
        <v>#REF!</v>
      </c>
    </row>
    <row r="1365" spans="1:18" ht="15" customHeight="1" x14ac:dyDescent="0.3">
      <c r="A1365" s="86"/>
      <c r="B1365" s="84"/>
      <c r="C1365" s="125"/>
      <c r="D1365" s="146"/>
      <c r="E1365" s="149"/>
      <c r="F1365" s="184" t="str">
        <f t="shared" si="282"/>
        <v/>
      </c>
      <c r="G1365" s="185" t="str">
        <f>+IF(F1365="","",H1336)</f>
        <v/>
      </c>
      <c r="H1365" s="186" t="str">
        <f t="shared" si="283"/>
        <v/>
      </c>
      <c r="I1365" s="96"/>
      <c r="J1365" s="195" t="str">
        <f>+IF(H1365="","",H1365/H1406)</f>
        <v/>
      </c>
      <c r="K1365" s="174"/>
      <c r="L1365" s="170"/>
      <c r="M1365" s="193" t="str">
        <f t="shared" si="286"/>
        <v/>
      </c>
      <c r="N1365" s="194" t="str">
        <f t="shared" si="284"/>
        <v/>
      </c>
      <c r="R1365" s="75" t="e">
        <f t="shared" si="285"/>
        <v>#REF!</v>
      </c>
    </row>
    <row r="1366" spans="1:18" ht="15" customHeight="1" thickBot="1" x14ac:dyDescent="0.35">
      <c r="A1366" s="86"/>
      <c r="B1366" s="84"/>
      <c r="C1366" s="127"/>
      <c r="D1366" s="147"/>
      <c r="E1366" s="150"/>
      <c r="F1366" s="187" t="str">
        <f t="shared" si="282"/>
        <v/>
      </c>
      <c r="G1366" s="188" t="str">
        <f>+IF(F1366="","",H1335)</f>
        <v/>
      </c>
      <c r="H1366" s="189" t="str">
        <f t="shared" si="283"/>
        <v/>
      </c>
      <c r="J1366" s="195" t="str">
        <f>+IF(H1366="","",H1366/H1406)</f>
        <v/>
      </c>
      <c r="K1366" s="174"/>
      <c r="L1366" s="170"/>
      <c r="M1366" s="193" t="str">
        <f t="shared" si="286"/>
        <v/>
      </c>
      <c r="N1366" s="194" t="str">
        <f t="shared" si="284"/>
        <v/>
      </c>
      <c r="R1366" s="75" t="e">
        <f t="shared" si="285"/>
        <v>#REF!</v>
      </c>
    </row>
    <row r="1367" spans="1:18" ht="15" customHeight="1" thickBot="1" x14ac:dyDescent="0.35">
      <c r="A1367" s="86"/>
      <c r="B1367" s="84"/>
      <c r="C1367" s="160"/>
      <c r="D1367" s="160"/>
      <c r="E1367" s="160"/>
      <c r="F1367" s="160"/>
      <c r="G1367" s="161" t="s">
        <v>28</v>
      </c>
      <c r="H1367" s="157">
        <f>SUM(H1354:H1366)</f>
        <v>9.3024000000000009E-2</v>
      </c>
      <c r="J1367" s="110">
        <f>SUM(J1354:J1366)</f>
        <v>1.4897962791991999E-2</v>
      </c>
      <c r="K1367" s="109"/>
      <c r="L1367" s="109"/>
      <c r="M1367" s="109"/>
      <c r="N1367" s="110">
        <f>SUM(N1354:N1366)</f>
        <v>0</v>
      </c>
    </row>
    <row r="1368" spans="1:18" s="73" customFormat="1" ht="15" customHeight="1" thickBot="1" x14ac:dyDescent="0.35">
      <c r="A1368" s="86"/>
      <c r="B1368" s="84"/>
      <c r="C1368" s="73" t="s">
        <v>11</v>
      </c>
      <c r="H1368" s="74"/>
      <c r="J1368" s="112"/>
      <c r="K1368" s="112"/>
      <c r="L1368" s="112"/>
      <c r="M1368" s="112"/>
      <c r="N1368" s="112"/>
    </row>
    <row r="1369" spans="1:18" ht="34.5" customHeight="1" thickBot="1" x14ac:dyDescent="0.35">
      <c r="A1369" s="86"/>
      <c r="B1369" s="84"/>
      <c r="C1369" s="122" t="s">
        <v>48</v>
      </c>
      <c r="D1369" s="129"/>
      <c r="E1369" s="123" t="s">
        <v>3</v>
      </c>
      <c r="F1369" s="123" t="s">
        <v>0</v>
      </c>
      <c r="G1369" s="123" t="s">
        <v>16</v>
      </c>
      <c r="H1369" s="124" t="s">
        <v>9</v>
      </c>
      <c r="J1369" s="106" t="s">
        <v>59</v>
      </c>
      <c r="K1369" s="107" t="s">
        <v>60</v>
      </c>
      <c r="L1369" s="107" t="s">
        <v>61</v>
      </c>
      <c r="M1369" s="107" t="s">
        <v>62</v>
      </c>
      <c r="N1369" s="108" t="s">
        <v>63</v>
      </c>
    </row>
    <row r="1370" spans="1:18" ht="15" customHeight="1" x14ac:dyDescent="0.3">
      <c r="A1370" s="86"/>
      <c r="B1370" s="84"/>
      <c r="C1370" s="125" t="s">
        <v>365</v>
      </c>
      <c r="E1370" s="151" t="s">
        <v>87</v>
      </c>
      <c r="F1370" s="151">
        <v>0.06</v>
      </c>
      <c r="G1370" s="151">
        <v>98</v>
      </c>
      <c r="H1370" s="190">
        <f t="shared" ref="H1370:H1395" si="287">+IF(G1370="","",F1370*G1370)</f>
        <v>5.88</v>
      </c>
      <c r="J1370" s="195">
        <f>+IF(H1370="","",H1370/H1406)</f>
        <v>0.94169269454025795</v>
      </c>
      <c r="K1370" s="174">
        <v>352605342021</v>
      </c>
      <c r="L1370" s="170" t="s">
        <v>76</v>
      </c>
      <c r="M1370" s="193">
        <v>0.20180000000000001</v>
      </c>
      <c r="N1370" s="194">
        <f t="shared" ref="N1370:N1395" si="288">+IF(H1370="","",J1370*M1370)</f>
        <v>0.19003358575822407</v>
      </c>
      <c r="R1370" s="75" t="e">
        <f t="shared" ref="R1370:R1395" si="289">+R1282+1</f>
        <v>#REF!</v>
      </c>
    </row>
    <row r="1371" spans="1:18" ht="15" customHeight="1" x14ac:dyDescent="0.3">
      <c r="A1371" s="86"/>
      <c r="B1371" s="84"/>
      <c r="C1371" s="125"/>
      <c r="E1371" s="151"/>
      <c r="F1371" s="151"/>
      <c r="G1371" s="151"/>
      <c r="H1371" s="190" t="str">
        <f t="shared" si="287"/>
        <v/>
      </c>
      <c r="J1371" s="195" t="str">
        <f>+IF(H1371="","",H1371/H1406)</f>
        <v/>
      </c>
      <c r="K1371" s="174"/>
      <c r="L1371" s="170"/>
      <c r="M1371" s="193" t="str">
        <f t="shared" ref="M1371:M1395" si="290">IF(L1371="NP", 0, (IF(L1371="EP", 1, (IF(L1371="ND", 0.4, "")))))</f>
        <v/>
      </c>
      <c r="N1371" s="194" t="str">
        <f t="shared" si="288"/>
        <v/>
      </c>
      <c r="R1371" s="75" t="e">
        <f t="shared" si="289"/>
        <v>#REF!</v>
      </c>
    </row>
    <row r="1372" spans="1:18" ht="15" customHeight="1" x14ac:dyDescent="0.3">
      <c r="A1372" s="86"/>
      <c r="B1372" s="84"/>
      <c r="C1372" s="125"/>
      <c r="E1372" s="151"/>
      <c r="F1372" s="151"/>
      <c r="G1372" s="151"/>
      <c r="H1372" s="190" t="str">
        <f t="shared" si="287"/>
        <v/>
      </c>
      <c r="J1372" s="195" t="str">
        <f>+IF(H1372="","",H1372/H1406)</f>
        <v/>
      </c>
      <c r="K1372" s="174"/>
      <c r="L1372" s="170"/>
      <c r="M1372" s="193" t="str">
        <f t="shared" si="290"/>
        <v/>
      </c>
      <c r="N1372" s="194" t="str">
        <f t="shared" si="288"/>
        <v/>
      </c>
      <c r="R1372" s="75" t="e">
        <f t="shared" si="289"/>
        <v>#REF!</v>
      </c>
    </row>
    <row r="1373" spans="1:18" ht="15" customHeight="1" x14ac:dyDescent="0.3">
      <c r="A1373" s="86"/>
      <c r="B1373" s="84"/>
      <c r="C1373" s="125"/>
      <c r="E1373" s="151"/>
      <c r="F1373" s="151"/>
      <c r="G1373" s="151"/>
      <c r="H1373" s="190" t="str">
        <f t="shared" si="287"/>
        <v/>
      </c>
      <c r="J1373" s="195" t="str">
        <f>+IF(H1373="","",H1373/H1406)</f>
        <v/>
      </c>
      <c r="K1373" s="174"/>
      <c r="L1373" s="170"/>
      <c r="M1373" s="193" t="str">
        <f t="shared" si="290"/>
        <v/>
      </c>
      <c r="N1373" s="194" t="str">
        <f t="shared" si="288"/>
        <v/>
      </c>
      <c r="R1373" s="75" t="e">
        <f t="shared" si="289"/>
        <v>#REF!</v>
      </c>
    </row>
    <row r="1374" spans="1:18" ht="15" customHeight="1" x14ac:dyDescent="0.3">
      <c r="A1374" s="86"/>
      <c r="B1374" s="84"/>
      <c r="C1374" s="125"/>
      <c r="E1374" s="151"/>
      <c r="F1374" s="151"/>
      <c r="G1374" s="151"/>
      <c r="H1374" s="190" t="str">
        <f t="shared" si="287"/>
        <v/>
      </c>
      <c r="J1374" s="195" t="str">
        <f>+IF(H1374="","",H1374/H1406)</f>
        <v/>
      </c>
      <c r="K1374" s="174"/>
      <c r="L1374" s="170"/>
      <c r="M1374" s="193" t="str">
        <f t="shared" si="290"/>
        <v/>
      </c>
      <c r="N1374" s="194" t="str">
        <f t="shared" si="288"/>
        <v/>
      </c>
      <c r="R1374" s="75" t="e">
        <f t="shared" si="289"/>
        <v>#REF!</v>
      </c>
    </row>
    <row r="1375" spans="1:18" ht="15" customHeight="1" x14ac:dyDescent="0.3">
      <c r="A1375" s="86"/>
      <c r="B1375" s="84"/>
      <c r="C1375" s="125"/>
      <c r="E1375" s="151"/>
      <c r="F1375" s="151"/>
      <c r="G1375" s="151"/>
      <c r="H1375" s="190" t="str">
        <f t="shared" si="287"/>
        <v/>
      </c>
      <c r="J1375" s="195" t="str">
        <f>+IF(H1375="","",H1375/H1406)</f>
        <v/>
      </c>
      <c r="K1375" s="174"/>
      <c r="L1375" s="170"/>
      <c r="M1375" s="193" t="str">
        <f t="shared" si="290"/>
        <v/>
      </c>
      <c r="N1375" s="194" t="str">
        <f t="shared" si="288"/>
        <v/>
      </c>
      <c r="R1375" s="75" t="e">
        <f t="shared" si="289"/>
        <v>#REF!</v>
      </c>
    </row>
    <row r="1376" spans="1:18" ht="15" customHeight="1" x14ac:dyDescent="0.3">
      <c r="A1376" s="86"/>
      <c r="B1376" s="84"/>
      <c r="C1376" s="125"/>
      <c r="E1376" s="151"/>
      <c r="F1376" s="151"/>
      <c r="G1376" s="151"/>
      <c r="H1376" s="190" t="str">
        <f t="shared" si="287"/>
        <v/>
      </c>
      <c r="J1376" s="195" t="str">
        <f>+IF(H1376="","",H1376/H1406)</f>
        <v/>
      </c>
      <c r="K1376" s="174"/>
      <c r="L1376" s="170"/>
      <c r="M1376" s="193" t="str">
        <f t="shared" si="290"/>
        <v/>
      </c>
      <c r="N1376" s="194" t="str">
        <f t="shared" si="288"/>
        <v/>
      </c>
      <c r="R1376" s="75" t="e">
        <f t="shared" si="289"/>
        <v>#REF!</v>
      </c>
    </row>
    <row r="1377" spans="1:18" ht="15" customHeight="1" x14ac:dyDescent="0.3">
      <c r="A1377" s="86"/>
      <c r="B1377" s="84"/>
      <c r="C1377" s="125"/>
      <c r="E1377" s="151"/>
      <c r="F1377" s="151"/>
      <c r="G1377" s="151"/>
      <c r="H1377" s="190" t="str">
        <f t="shared" si="287"/>
        <v/>
      </c>
      <c r="J1377" s="195" t="str">
        <f>+IF(H1377="","",H1377/H1406)</f>
        <v/>
      </c>
      <c r="K1377" s="174"/>
      <c r="L1377" s="170"/>
      <c r="M1377" s="193" t="str">
        <f t="shared" si="290"/>
        <v/>
      </c>
      <c r="N1377" s="194" t="str">
        <f t="shared" si="288"/>
        <v/>
      </c>
      <c r="R1377" s="75" t="e">
        <f t="shared" si="289"/>
        <v>#REF!</v>
      </c>
    </row>
    <row r="1378" spans="1:18" ht="15" customHeight="1" x14ac:dyDescent="0.3">
      <c r="A1378" s="86"/>
      <c r="B1378" s="84"/>
      <c r="C1378" s="125"/>
      <c r="E1378" s="151"/>
      <c r="F1378" s="151"/>
      <c r="G1378" s="151"/>
      <c r="H1378" s="190" t="str">
        <f t="shared" si="287"/>
        <v/>
      </c>
      <c r="J1378" s="195" t="str">
        <f>+IF(H1378="","",H1378/H1406)</f>
        <v/>
      </c>
      <c r="K1378" s="174"/>
      <c r="L1378" s="170"/>
      <c r="M1378" s="193" t="str">
        <f t="shared" si="290"/>
        <v/>
      </c>
      <c r="N1378" s="194" t="str">
        <f t="shared" si="288"/>
        <v/>
      </c>
      <c r="R1378" s="75" t="e">
        <f t="shared" si="289"/>
        <v>#REF!</v>
      </c>
    </row>
    <row r="1379" spans="1:18" ht="15" customHeight="1" x14ac:dyDescent="0.3">
      <c r="A1379" s="86"/>
      <c r="B1379" s="84"/>
      <c r="C1379" s="125"/>
      <c r="E1379" s="151"/>
      <c r="F1379" s="151"/>
      <c r="G1379" s="151"/>
      <c r="H1379" s="190" t="str">
        <f t="shared" si="287"/>
        <v/>
      </c>
      <c r="J1379" s="195" t="str">
        <f>+IF(H1379="","",H1379/H1406)</f>
        <v/>
      </c>
      <c r="K1379" s="174"/>
      <c r="L1379" s="170"/>
      <c r="M1379" s="193" t="str">
        <f t="shared" si="290"/>
        <v/>
      </c>
      <c r="N1379" s="194" t="str">
        <f t="shared" si="288"/>
        <v/>
      </c>
      <c r="R1379" s="75" t="e">
        <f t="shared" si="289"/>
        <v>#REF!</v>
      </c>
    </row>
    <row r="1380" spans="1:18" ht="15" customHeight="1" x14ac:dyDescent="0.3">
      <c r="A1380" s="86"/>
      <c r="B1380" s="84"/>
      <c r="C1380" s="125"/>
      <c r="E1380" s="151"/>
      <c r="F1380" s="151"/>
      <c r="G1380" s="151"/>
      <c r="H1380" s="190" t="str">
        <f t="shared" si="287"/>
        <v/>
      </c>
      <c r="J1380" s="195" t="str">
        <f>+IF(H1380="","",H1380/H1406)</f>
        <v/>
      </c>
      <c r="K1380" s="174"/>
      <c r="L1380" s="170"/>
      <c r="M1380" s="193" t="str">
        <f t="shared" si="290"/>
        <v/>
      </c>
      <c r="N1380" s="194" t="str">
        <f t="shared" si="288"/>
        <v/>
      </c>
      <c r="R1380" s="75" t="e">
        <f t="shared" si="289"/>
        <v>#REF!</v>
      </c>
    </row>
    <row r="1381" spans="1:18" ht="15" customHeight="1" x14ac:dyDescent="0.3">
      <c r="A1381" s="86"/>
      <c r="B1381" s="84"/>
      <c r="C1381" s="125"/>
      <c r="E1381" s="151"/>
      <c r="F1381" s="151"/>
      <c r="G1381" s="151"/>
      <c r="H1381" s="190" t="str">
        <f t="shared" si="287"/>
        <v/>
      </c>
      <c r="J1381" s="195" t="str">
        <f>+IF(H1381="","",H1381/H1406)</f>
        <v/>
      </c>
      <c r="K1381" s="174"/>
      <c r="L1381" s="170"/>
      <c r="M1381" s="193" t="str">
        <f t="shared" si="290"/>
        <v/>
      </c>
      <c r="N1381" s="194" t="str">
        <f t="shared" si="288"/>
        <v/>
      </c>
      <c r="R1381" s="75" t="e">
        <f t="shared" si="289"/>
        <v>#REF!</v>
      </c>
    </row>
    <row r="1382" spans="1:18" ht="15" customHeight="1" x14ac:dyDescent="0.3">
      <c r="A1382" s="86"/>
      <c r="B1382" s="84"/>
      <c r="C1382" s="125"/>
      <c r="E1382" s="151"/>
      <c r="F1382" s="151"/>
      <c r="G1382" s="151"/>
      <c r="H1382" s="190" t="str">
        <f t="shared" si="287"/>
        <v/>
      </c>
      <c r="J1382" s="195" t="str">
        <f>+IF(H1382="","",H1382/H1406)</f>
        <v/>
      </c>
      <c r="K1382" s="174"/>
      <c r="L1382" s="170"/>
      <c r="M1382" s="193" t="str">
        <f t="shared" si="290"/>
        <v/>
      </c>
      <c r="N1382" s="194" t="str">
        <f t="shared" si="288"/>
        <v/>
      </c>
      <c r="R1382" s="75" t="e">
        <f t="shared" si="289"/>
        <v>#REF!</v>
      </c>
    </row>
    <row r="1383" spans="1:18" ht="15" customHeight="1" x14ac:dyDescent="0.3">
      <c r="A1383" s="86"/>
      <c r="B1383" s="84"/>
      <c r="C1383" s="125"/>
      <c r="E1383" s="151"/>
      <c r="F1383" s="151"/>
      <c r="G1383" s="151"/>
      <c r="H1383" s="190" t="str">
        <f t="shared" si="287"/>
        <v/>
      </c>
      <c r="J1383" s="195" t="str">
        <f>+IF(H1383="","",H1383/H1406)</f>
        <v/>
      </c>
      <c r="K1383" s="174"/>
      <c r="L1383" s="170"/>
      <c r="M1383" s="193" t="str">
        <f t="shared" si="290"/>
        <v/>
      </c>
      <c r="N1383" s="194" t="str">
        <f t="shared" si="288"/>
        <v/>
      </c>
      <c r="R1383" s="75" t="e">
        <f t="shared" si="289"/>
        <v>#REF!</v>
      </c>
    </row>
    <row r="1384" spans="1:18" ht="15" customHeight="1" x14ac:dyDescent="0.3">
      <c r="A1384" s="86"/>
      <c r="B1384" s="84"/>
      <c r="C1384" s="125"/>
      <c r="E1384" s="151"/>
      <c r="F1384" s="151"/>
      <c r="G1384" s="151"/>
      <c r="H1384" s="190" t="str">
        <f t="shared" si="287"/>
        <v/>
      </c>
      <c r="J1384" s="195" t="str">
        <f>+IF(H1384="","",H1384/H1406)</f>
        <v/>
      </c>
      <c r="K1384" s="174"/>
      <c r="L1384" s="170"/>
      <c r="M1384" s="193" t="str">
        <f t="shared" si="290"/>
        <v/>
      </c>
      <c r="N1384" s="194" t="str">
        <f t="shared" si="288"/>
        <v/>
      </c>
      <c r="R1384" s="75" t="e">
        <f t="shared" si="289"/>
        <v>#REF!</v>
      </c>
    </row>
    <row r="1385" spans="1:18" ht="15" customHeight="1" x14ac:dyDescent="0.3">
      <c r="A1385" s="86"/>
      <c r="B1385" s="84"/>
      <c r="C1385" s="125"/>
      <c r="E1385" s="151"/>
      <c r="F1385" s="151"/>
      <c r="G1385" s="151"/>
      <c r="H1385" s="190" t="str">
        <f t="shared" si="287"/>
        <v/>
      </c>
      <c r="J1385" s="195" t="str">
        <f>+IF(H1385="","",H1385/H1406)</f>
        <v/>
      </c>
      <c r="K1385" s="174"/>
      <c r="L1385" s="170"/>
      <c r="M1385" s="193" t="str">
        <f t="shared" si="290"/>
        <v/>
      </c>
      <c r="N1385" s="194" t="str">
        <f t="shared" si="288"/>
        <v/>
      </c>
      <c r="R1385" s="75" t="e">
        <f t="shared" si="289"/>
        <v>#REF!</v>
      </c>
    </row>
    <row r="1386" spans="1:18" ht="15" customHeight="1" x14ac:dyDescent="0.3">
      <c r="A1386" s="86"/>
      <c r="B1386" s="84"/>
      <c r="C1386" s="125"/>
      <c r="E1386" s="151"/>
      <c r="F1386" s="151"/>
      <c r="G1386" s="151"/>
      <c r="H1386" s="190" t="str">
        <f t="shared" si="287"/>
        <v/>
      </c>
      <c r="J1386" s="195" t="str">
        <f>+IF(H1386="","",H1386/H1406)</f>
        <v/>
      </c>
      <c r="K1386" s="174"/>
      <c r="L1386" s="170"/>
      <c r="M1386" s="193" t="str">
        <f t="shared" si="290"/>
        <v/>
      </c>
      <c r="N1386" s="194" t="str">
        <f t="shared" si="288"/>
        <v/>
      </c>
      <c r="R1386" s="75" t="e">
        <f t="shared" si="289"/>
        <v>#REF!</v>
      </c>
    </row>
    <row r="1387" spans="1:18" ht="15" customHeight="1" x14ac:dyDescent="0.3">
      <c r="A1387" s="86"/>
      <c r="B1387" s="84"/>
      <c r="C1387" s="125"/>
      <c r="E1387" s="151"/>
      <c r="F1387" s="151"/>
      <c r="G1387" s="151"/>
      <c r="H1387" s="190" t="str">
        <f t="shared" si="287"/>
        <v/>
      </c>
      <c r="J1387" s="195" t="str">
        <f>+IF(H1387="","",H1387/H1406)</f>
        <v/>
      </c>
      <c r="K1387" s="174"/>
      <c r="L1387" s="170"/>
      <c r="M1387" s="193" t="str">
        <f t="shared" si="290"/>
        <v/>
      </c>
      <c r="N1387" s="194" t="str">
        <f t="shared" si="288"/>
        <v/>
      </c>
      <c r="R1387" s="75" t="e">
        <f t="shared" si="289"/>
        <v>#REF!</v>
      </c>
    </row>
    <row r="1388" spans="1:18" ht="15" customHeight="1" x14ac:dyDescent="0.3">
      <c r="A1388" s="86"/>
      <c r="B1388" s="84"/>
      <c r="C1388" s="125"/>
      <c r="E1388" s="151"/>
      <c r="F1388" s="151"/>
      <c r="G1388" s="151"/>
      <c r="H1388" s="190" t="str">
        <f t="shared" si="287"/>
        <v/>
      </c>
      <c r="J1388" s="195" t="str">
        <f>+IF(H1388="","",H1388/H1406)</f>
        <v/>
      </c>
      <c r="K1388" s="174"/>
      <c r="L1388" s="170"/>
      <c r="M1388" s="193" t="str">
        <f t="shared" si="290"/>
        <v/>
      </c>
      <c r="N1388" s="194" t="str">
        <f t="shared" si="288"/>
        <v/>
      </c>
      <c r="R1388" s="75" t="e">
        <f t="shared" si="289"/>
        <v>#REF!</v>
      </c>
    </row>
    <row r="1389" spans="1:18" ht="15" customHeight="1" x14ac:dyDescent="0.3">
      <c r="A1389" s="86"/>
      <c r="B1389" s="84"/>
      <c r="C1389" s="125"/>
      <c r="E1389" s="151"/>
      <c r="F1389" s="151"/>
      <c r="G1389" s="151"/>
      <c r="H1389" s="190" t="str">
        <f t="shared" si="287"/>
        <v/>
      </c>
      <c r="J1389" s="195" t="str">
        <f>+IF(H1389="","",H1389/H1406)</f>
        <v/>
      </c>
      <c r="K1389" s="174"/>
      <c r="L1389" s="170"/>
      <c r="M1389" s="193" t="str">
        <f t="shared" si="290"/>
        <v/>
      </c>
      <c r="N1389" s="194" t="str">
        <f t="shared" si="288"/>
        <v/>
      </c>
      <c r="R1389" s="75" t="e">
        <f t="shared" si="289"/>
        <v>#REF!</v>
      </c>
    </row>
    <row r="1390" spans="1:18" ht="15" customHeight="1" x14ac:dyDescent="0.3">
      <c r="A1390" s="86"/>
      <c r="B1390" s="84"/>
      <c r="C1390" s="125"/>
      <c r="E1390" s="151"/>
      <c r="F1390" s="151"/>
      <c r="G1390" s="151"/>
      <c r="H1390" s="190" t="str">
        <f t="shared" si="287"/>
        <v/>
      </c>
      <c r="J1390" s="195" t="str">
        <f>+IF(H1390="","",H1390/H1406)</f>
        <v/>
      </c>
      <c r="K1390" s="174"/>
      <c r="L1390" s="170"/>
      <c r="M1390" s="193" t="str">
        <f t="shared" si="290"/>
        <v/>
      </c>
      <c r="N1390" s="194" t="str">
        <f t="shared" si="288"/>
        <v/>
      </c>
      <c r="R1390" s="75" t="e">
        <f t="shared" si="289"/>
        <v>#REF!</v>
      </c>
    </row>
    <row r="1391" spans="1:18" ht="15" customHeight="1" x14ac:dyDescent="0.3">
      <c r="A1391" s="86"/>
      <c r="B1391" s="84"/>
      <c r="C1391" s="125"/>
      <c r="E1391" s="151"/>
      <c r="F1391" s="151"/>
      <c r="G1391" s="151"/>
      <c r="H1391" s="190" t="str">
        <f t="shared" si="287"/>
        <v/>
      </c>
      <c r="J1391" s="195" t="str">
        <f>+IF(H1391="","",H1391/H1406)</f>
        <v/>
      </c>
      <c r="K1391" s="174"/>
      <c r="L1391" s="170"/>
      <c r="M1391" s="193" t="str">
        <f t="shared" si="290"/>
        <v/>
      </c>
      <c r="N1391" s="194" t="str">
        <f t="shared" si="288"/>
        <v/>
      </c>
      <c r="R1391" s="75" t="e">
        <f t="shared" si="289"/>
        <v>#REF!</v>
      </c>
    </row>
    <row r="1392" spans="1:18" ht="15" customHeight="1" x14ac:dyDescent="0.3">
      <c r="A1392" s="86"/>
      <c r="B1392" s="84"/>
      <c r="C1392" s="125"/>
      <c r="E1392" s="151"/>
      <c r="F1392" s="151"/>
      <c r="G1392" s="151"/>
      <c r="H1392" s="190" t="str">
        <f t="shared" si="287"/>
        <v/>
      </c>
      <c r="J1392" s="195" t="str">
        <f>+IF(H1392="","",H1392/H1406)</f>
        <v/>
      </c>
      <c r="K1392" s="174"/>
      <c r="L1392" s="170"/>
      <c r="M1392" s="193" t="str">
        <f t="shared" si="290"/>
        <v/>
      </c>
      <c r="N1392" s="194" t="str">
        <f t="shared" si="288"/>
        <v/>
      </c>
      <c r="R1392" s="75" t="e">
        <f t="shared" si="289"/>
        <v>#REF!</v>
      </c>
    </row>
    <row r="1393" spans="1:18" ht="15" customHeight="1" x14ac:dyDescent="0.3">
      <c r="A1393" s="86"/>
      <c r="B1393" s="84"/>
      <c r="C1393" s="125"/>
      <c r="E1393" s="151"/>
      <c r="F1393" s="151"/>
      <c r="G1393" s="151"/>
      <c r="H1393" s="190" t="str">
        <f t="shared" si="287"/>
        <v/>
      </c>
      <c r="J1393" s="195" t="str">
        <f>+IF(H1393="","",H1393/H1406)</f>
        <v/>
      </c>
      <c r="K1393" s="174"/>
      <c r="L1393" s="170"/>
      <c r="M1393" s="193" t="str">
        <f t="shared" si="290"/>
        <v/>
      </c>
      <c r="N1393" s="194" t="str">
        <f t="shared" si="288"/>
        <v/>
      </c>
      <c r="R1393" s="75" t="e">
        <f t="shared" si="289"/>
        <v>#REF!</v>
      </c>
    </row>
    <row r="1394" spans="1:18" ht="15" customHeight="1" x14ac:dyDescent="0.3">
      <c r="A1394" s="86"/>
      <c r="B1394" s="84"/>
      <c r="C1394" s="125"/>
      <c r="E1394" s="151"/>
      <c r="F1394" s="151"/>
      <c r="G1394" s="151"/>
      <c r="H1394" s="190" t="str">
        <f t="shared" si="287"/>
        <v/>
      </c>
      <c r="J1394" s="195" t="str">
        <f>+IF(H1394="","",H1394/H1406)</f>
        <v/>
      </c>
      <c r="K1394" s="174"/>
      <c r="L1394" s="170"/>
      <c r="M1394" s="193" t="str">
        <f t="shared" si="290"/>
        <v/>
      </c>
      <c r="N1394" s="194" t="str">
        <f t="shared" si="288"/>
        <v/>
      </c>
      <c r="R1394" s="75" t="e">
        <f t="shared" si="289"/>
        <v>#REF!</v>
      </c>
    </row>
    <row r="1395" spans="1:18" ht="15" customHeight="1" thickBot="1" x14ac:dyDescent="0.35">
      <c r="A1395" s="86"/>
      <c r="B1395" s="84"/>
      <c r="C1395" s="125"/>
      <c r="E1395" s="152"/>
      <c r="F1395" s="152"/>
      <c r="G1395" s="152"/>
      <c r="H1395" s="191" t="str">
        <f t="shared" si="287"/>
        <v/>
      </c>
      <c r="J1395" s="195" t="str">
        <f>+IF(H1395="","",H1395/H1406)</f>
        <v/>
      </c>
      <c r="K1395" s="174"/>
      <c r="L1395" s="170"/>
      <c r="M1395" s="193" t="str">
        <f t="shared" si="290"/>
        <v/>
      </c>
      <c r="N1395" s="194" t="str">
        <f t="shared" si="288"/>
        <v/>
      </c>
      <c r="R1395" s="75" t="e">
        <f t="shared" si="289"/>
        <v>#REF!</v>
      </c>
    </row>
    <row r="1396" spans="1:18" ht="15" customHeight="1" thickBot="1" x14ac:dyDescent="0.35">
      <c r="A1396" s="86"/>
      <c r="B1396" s="84"/>
      <c r="C1396" s="160"/>
      <c r="D1396" s="160"/>
      <c r="E1396" s="160"/>
      <c r="F1396" s="160"/>
      <c r="G1396" s="161" t="s">
        <v>29</v>
      </c>
      <c r="H1396" s="157">
        <f>SUM(H1370:H1395)</f>
        <v>5.88</v>
      </c>
      <c r="J1396" s="110">
        <f>SUM(J1370:J1395)</f>
        <v>0.94169269454025795</v>
      </c>
      <c r="K1396" s="109"/>
      <c r="L1396" s="109"/>
      <c r="M1396" s="109"/>
      <c r="N1396" s="110">
        <f>SUM(N1370:N1395)</f>
        <v>0.19003358575822407</v>
      </c>
    </row>
    <row r="1397" spans="1:18" s="73" customFormat="1" ht="15" customHeight="1" thickBot="1" x14ac:dyDescent="0.35">
      <c r="A1397" s="86"/>
      <c r="B1397" s="84"/>
      <c r="C1397" s="73" t="s">
        <v>12</v>
      </c>
      <c r="H1397" s="74"/>
      <c r="J1397" s="111"/>
      <c r="K1397" s="111"/>
      <c r="L1397" s="111"/>
      <c r="M1397" s="111"/>
      <c r="N1397" s="111"/>
    </row>
    <row r="1398" spans="1:18" ht="33" customHeight="1" thickBot="1" x14ac:dyDescent="0.35">
      <c r="A1398" s="86"/>
      <c r="B1398" s="84"/>
      <c r="C1398" s="122" t="s">
        <v>48</v>
      </c>
      <c r="D1398" s="129"/>
      <c r="E1398" s="130" t="s">
        <v>3</v>
      </c>
      <c r="F1398" s="130" t="s">
        <v>0</v>
      </c>
      <c r="G1398" s="123" t="s">
        <v>6</v>
      </c>
      <c r="H1398" s="124" t="s">
        <v>9</v>
      </c>
      <c r="J1398" s="106" t="s">
        <v>59</v>
      </c>
      <c r="K1398" s="107" t="s">
        <v>60</v>
      </c>
      <c r="L1398" s="107" t="s">
        <v>61</v>
      </c>
      <c r="M1398" s="107" t="s">
        <v>62</v>
      </c>
      <c r="N1398" s="108" t="s">
        <v>63</v>
      </c>
    </row>
    <row r="1399" spans="1:18" ht="15" customHeight="1" x14ac:dyDescent="0.3">
      <c r="A1399" s="86"/>
      <c r="B1399" s="84"/>
      <c r="C1399" s="125"/>
      <c r="E1399" s="149"/>
      <c r="F1399" s="146"/>
      <c r="G1399" s="154"/>
      <c r="H1399" s="186" t="str">
        <f>+IF(G1399="","",F1399*G1399)</f>
        <v/>
      </c>
      <c r="J1399" s="195" t="str">
        <f>+IF(H1399="","",H1399/H1406)</f>
        <v/>
      </c>
      <c r="K1399" s="175"/>
      <c r="L1399" s="175"/>
      <c r="M1399" s="193" t="str">
        <f>IF(L1399="NP", 0, (IF(L1399="EP", 1, (IF(L1399="ND", 0.4, "")))))</f>
        <v/>
      </c>
      <c r="N1399" s="194" t="str">
        <f>+IF(H1399="","",J1399*M1399)</f>
        <v/>
      </c>
      <c r="R1399" s="75" t="e">
        <f t="shared" ref="R1399:R1403" si="291">+R1311+1</f>
        <v>#REF!</v>
      </c>
    </row>
    <row r="1400" spans="1:18" ht="15" customHeight="1" x14ac:dyDescent="0.3">
      <c r="A1400" s="86"/>
      <c r="B1400" s="84"/>
      <c r="C1400" s="125"/>
      <c r="E1400" s="149"/>
      <c r="F1400" s="146"/>
      <c r="G1400" s="154"/>
      <c r="H1400" s="186" t="str">
        <f>+IF(G1400="","",F1400*G1400)</f>
        <v/>
      </c>
      <c r="J1400" s="195" t="str">
        <f>+IF(H1400="","",H1400/H1404)</f>
        <v/>
      </c>
      <c r="K1400" s="175"/>
      <c r="L1400" s="175"/>
      <c r="M1400" s="193" t="str">
        <f>IF(L1400="NP", 0, (IF(L1400="EP", 1, (IF(L1400="ND", 0.4, "")))))</f>
        <v/>
      </c>
      <c r="N1400" s="194" t="str">
        <f>+IF(H1400="","",J1400*M1400)</f>
        <v/>
      </c>
      <c r="R1400" s="75" t="e">
        <f t="shared" si="291"/>
        <v>#REF!</v>
      </c>
    </row>
    <row r="1401" spans="1:18" ht="15" customHeight="1" x14ac:dyDescent="0.3">
      <c r="A1401" s="86"/>
      <c r="B1401" s="84"/>
      <c r="C1401" s="125"/>
      <c r="E1401" s="149"/>
      <c r="F1401" s="146"/>
      <c r="G1401" s="154"/>
      <c r="H1401" s="186" t="str">
        <f>+IF(G1401="","",F1401*G1401)</f>
        <v/>
      </c>
      <c r="J1401" s="195" t="str">
        <f>+IF(H1401="","",H1401/H1405)</f>
        <v/>
      </c>
      <c r="K1401" s="175"/>
      <c r="L1401" s="175"/>
      <c r="M1401" s="193" t="str">
        <f>IF(L1401="NP", 0, (IF(L1401="EP", 1, (IF(L1401="ND", 0.4, "")))))</f>
        <v/>
      </c>
      <c r="N1401" s="194" t="str">
        <f>+IF(H1401="","",J1401*M1401)</f>
        <v/>
      </c>
      <c r="R1401" s="75" t="e">
        <f t="shared" si="291"/>
        <v>#REF!</v>
      </c>
    </row>
    <row r="1402" spans="1:18" ht="15" customHeight="1" x14ac:dyDescent="0.3">
      <c r="A1402" s="86"/>
      <c r="B1402" s="84"/>
      <c r="C1402" s="125"/>
      <c r="E1402" s="149"/>
      <c r="F1402" s="146"/>
      <c r="G1402" s="154"/>
      <c r="H1402" s="186" t="str">
        <f>+IF(G1402="","",F1402*G1402)</f>
        <v/>
      </c>
      <c r="J1402" s="195" t="str">
        <f>+IF(H1402="","",H1402/H1406)</f>
        <v/>
      </c>
      <c r="K1402" s="175"/>
      <c r="L1402" s="175"/>
      <c r="M1402" s="193" t="str">
        <f>IF(L1402="NP", 0, (IF(L1402="EP", 1, (IF(L1402="ND", 0.4, "")))))</f>
        <v/>
      </c>
      <c r="N1402" s="194" t="str">
        <f>+IF(H1402="","",J1402*M1402)</f>
        <v/>
      </c>
      <c r="R1402" s="75" t="e">
        <f t="shared" si="291"/>
        <v>#REF!</v>
      </c>
    </row>
    <row r="1403" spans="1:18" ht="15" customHeight="1" thickBot="1" x14ac:dyDescent="0.35">
      <c r="A1403" s="86"/>
      <c r="B1403" s="84"/>
      <c r="C1403" s="127"/>
      <c r="D1403" s="128"/>
      <c r="E1403" s="150"/>
      <c r="F1403" s="147"/>
      <c r="G1403" s="155"/>
      <c r="H1403" s="192" t="str">
        <f>+IF(G1403="","",F1403*G1403)</f>
        <v/>
      </c>
      <c r="J1403" s="195" t="str">
        <f>+IF(H1403="","",H1403/H1406)</f>
        <v/>
      </c>
      <c r="K1403" s="176"/>
      <c r="L1403" s="177"/>
      <c r="M1403" s="193" t="str">
        <f>IF(L1403="NP", 0, (IF(L1403="EP", 1, (IF(L1403="ND", 0.4, "")))))</f>
        <v/>
      </c>
      <c r="N1403" s="194" t="str">
        <f>+IF(H1403="","",J1403*M1403)</f>
        <v/>
      </c>
      <c r="R1403" s="75" t="e">
        <f t="shared" si="291"/>
        <v>#REF!</v>
      </c>
    </row>
    <row r="1404" spans="1:18" ht="15" customHeight="1" thickBot="1" x14ac:dyDescent="0.35">
      <c r="A1404" s="86"/>
      <c r="B1404" s="84"/>
      <c r="C1404" s="160"/>
      <c r="D1404" s="160"/>
      <c r="E1404" s="160"/>
      <c r="F1404" s="160"/>
      <c r="G1404" s="161" t="s">
        <v>30</v>
      </c>
      <c r="H1404" s="157">
        <f>SUM(H1399:H1403)</f>
        <v>0</v>
      </c>
      <c r="J1404" s="110">
        <f>SUM(J1399:J1403)</f>
        <v>0</v>
      </c>
      <c r="K1404" s="109"/>
      <c r="L1404" s="109"/>
      <c r="M1404" s="109"/>
      <c r="N1404" s="110">
        <f>SUM(N1399:N1403)</f>
        <v>0</v>
      </c>
    </row>
    <row r="1405" spans="1:18" ht="13.5" customHeight="1" thickBot="1" x14ac:dyDescent="0.35">
      <c r="A1405" s="86"/>
      <c r="B1405" s="84"/>
      <c r="H1405" s="84"/>
      <c r="J1405" s="103"/>
      <c r="K1405" s="104"/>
      <c r="L1405" s="104"/>
      <c r="M1405" s="104"/>
      <c r="N1405" s="105"/>
    </row>
    <row r="1406" spans="1:18" ht="15" customHeight="1" x14ac:dyDescent="0.3">
      <c r="A1406" s="86"/>
      <c r="B1406" s="84"/>
      <c r="D1406" s="132" t="s">
        <v>13</v>
      </c>
      <c r="E1406" s="133"/>
      <c r="F1406" s="133"/>
      <c r="G1406" s="134"/>
      <c r="H1406" s="158">
        <f>+H1351+H1367+H1396+H1404</f>
        <v>6.2440752000000002</v>
      </c>
      <c r="J1406" s="113"/>
      <c r="K1406" s="78"/>
      <c r="M1406" s="78"/>
      <c r="N1406" s="114"/>
    </row>
    <row r="1407" spans="1:18" ht="15" customHeight="1" thickBot="1" x14ac:dyDescent="0.35">
      <c r="A1407" s="86"/>
      <c r="B1407" s="84"/>
      <c r="D1407" s="135" t="s">
        <v>67</v>
      </c>
      <c r="E1407" s="136"/>
      <c r="F1407" s="136"/>
      <c r="G1407" s="141">
        <f>+$Q$1</f>
        <v>0.15</v>
      </c>
      <c r="H1407" s="159">
        <f>+H1406*G1407</f>
        <v>0.93661127999999993</v>
      </c>
      <c r="J1407" s="115"/>
      <c r="K1407" s="116"/>
      <c r="L1407" s="116"/>
      <c r="M1407" s="116"/>
      <c r="N1407" s="117"/>
    </row>
    <row r="1408" spans="1:18" ht="15" customHeight="1" x14ac:dyDescent="0.3">
      <c r="A1408" s="86"/>
      <c r="B1408" s="84"/>
      <c r="D1408" s="135" t="s">
        <v>68</v>
      </c>
      <c r="E1408" s="136"/>
      <c r="F1408" s="136"/>
      <c r="G1408" s="141">
        <f>+$Q$2</f>
        <v>0</v>
      </c>
      <c r="H1408" s="159">
        <f>+(H1406+H1407)*G1408</f>
        <v>0</v>
      </c>
      <c r="J1408" s="120">
        <f>+J1351+J1367+J1396+J1404</f>
        <v>1</v>
      </c>
      <c r="K1408" s="118"/>
      <c r="L1408" s="118"/>
      <c r="M1408" s="118"/>
      <c r="N1408" s="120">
        <f>+N1351+N1367+N1396+N1404</f>
        <v>0.19003358575822407</v>
      </c>
    </row>
    <row r="1409" spans="1:18" ht="15" customHeight="1" thickBot="1" x14ac:dyDescent="0.35">
      <c r="A1409" s="86"/>
      <c r="B1409" s="84"/>
      <c r="C1409" s="75" t="s">
        <v>64</v>
      </c>
      <c r="D1409" s="135" t="s">
        <v>14</v>
      </c>
      <c r="E1409" s="136"/>
      <c r="F1409" s="136"/>
      <c r="G1409" s="137"/>
      <c r="H1409" s="159">
        <f>SUM(H1406:H1408)</f>
        <v>7.1806864800000003</v>
      </c>
      <c r="J1409" s="121" t="s">
        <v>69</v>
      </c>
      <c r="K1409" s="119"/>
      <c r="L1409" s="119"/>
      <c r="M1409" s="119"/>
      <c r="N1409" s="121" t="s">
        <v>70</v>
      </c>
    </row>
    <row r="1410" spans="1:18" ht="15" customHeight="1" thickBot="1" x14ac:dyDescent="0.35">
      <c r="A1410" s="86"/>
      <c r="B1410" s="84"/>
      <c r="C1410" s="75" t="s">
        <v>64</v>
      </c>
      <c r="D1410" s="138" t="s">
        <v>15</v>
      </c>
      <c r="E1410" s="139"/>
      <c r="F1410" s="139"/>
      <c r="G1410" s="140"/>
      <c r="H1410" s="131">
        <f>+ROUND(H1409,2)</f>
        <v>7.18</v>
      </c>
      <c r="N1410" s="165">
        <f>+ROUND(N1408,4)</f>
        <v>0.19</v>
      </c>
    </row>
    <row r="1411" spans="1:18" ht="13.5" customHeight="1" x14ac:dyDescent="0.3">
      <c r="A1411" s="86"/>
      <c r="B1411" s="84"/>
      <c r="G1411" s="76"/>
    </row>
    <row r="1412" spans="1:18" ht="13.5" customHeight="1" x14ac:dyDescent="0.3">
      <c r="A1412" s="86"/>
      <c r="B1412" s="84"/>
      <c r="G1412" s="76"/>
    </row>
    <row r="1413" spans="1:18" ht="15" customHeight="1" x14ac:dyDescent="0.3">
      <c r="A1413" s="83"/>
      <c r="B1413" s="84"/>
      <c r="G1413" s="76"/>
      <c r="H1413" s="84"/>
      <c r="J1413" s="85"/>
      <c r="K1413" s="85"/>
      <c r="L1413" s="85"/>
      <c r="M1413" s="85"/>
      <c r="N1413" s="85"/>
    </row>
    <row r="1414" spans="1:18" ht="14.1" customHeight="1" x14ac:dyDescent="0.3">
      <c r="A1414" s="86"/>
      <c r="B1414" s="84"/>
      <c r="C1414" s="87"/>
      <c r="D1414" s="87"/>
      <c r="E1414" s="87"/>
      <c r="F1414" s="87"/>
      <c r="G1414" s="87"/>
      <c r="H1414" s="87"/>
      <c r="K1414" s="78"/>
      <c r="M1414" s="78"/>
    </row>
    <row r="1415" spans="1:18" ht="12" customHeight="1" x14ac:dyDescent="0.3">
      <c r="A1415" s="86"/>
      <c r="B1415" s="84"/>
      <c r="C1415" s="73"/>
      <c r="D1415" s="73"/>
      <c r="E1415" s="73"/>
      <c r="F1415" s="73"/>
      <c r="G1415" s="73"/>
      <c r="H1415" s="73"/>
      <c r="K1415" s="78"/>
      <c r="M1415" s="78"/>
    </row>
    <row r="1416" spans="1:18" ht="12" customHeight="1" x14ac:dyDescent="0.3">
      <c r="A1416" s="86"/>
      <c r="B1416" s="84"/>
      <c r="G1416" s="88"/>
      <c r="H1416" s="84"/>
      <c r="K1416" s="78"/>
      <c r="M1416" s="78"/>
    </row>
    <row r="1417" spans="1:18" ht="14.25" customHeight="1" x14ac:dyDescent="0.3">
      <c r="A1417" s="86"/>
      <c r="B1417" s="84"/>
      <c r="C1417" s="89"/>
      <c r="D1417" s="90"/>
      <c r="E1417" s="90"/>
      <c r="F1417" s="90"/>
      <c r="G1417" s="90"/>
      <c r="H1417" s="91"/>
      <c r="K1417" s="78"/>
      <c r="M1417" s="78"/>
    </row>
    <row r="1418" spans="1:18" ht="14.25" customHeight="1" x14ac:dyDescent="0.3">
      <c r="A1418" s="86"/>
      <c r="B1418" s="84"/>
      <c r="C1418" s="89"/>
      <c r="H1418" s="84"/>
      <c r="K1418" s="78"/>
      <c r="M1418" s="78"/>
    </row>
    <row r="1419" spans="1:18" ht="12" customHeight="1" thickBot="1" x14ac:dyDescent="0.35">
      <c r="A1419" s="86"/>
      <c r="B1419" s="84"/>
      <c r="C1419" s="89"/>
      <c r="H1419" s="84"/>
      <c r="K1419" s="78"/>
      <c r="M1419" s="78"/>
    </row>
    <row r="1420" spans="1:18" ht="20.100000000000001" customHeight="1" thickBot="1" x14ac:dyDescent="0.35">
      <c r="A1420" s="86"/>
      <c r="B1420" s="84"/>
      <c r="C1420" s="142" t="s">
        <v>55</v>
      </c>
      <c r="D1420" s="143"/>
      <c r="E1420" s="143"/>
      <c r="F1420" s="143"/>
      <c r="G1420" s="143"/>
      <c r="H1420" s="144"/>
    </row>
    <row r="1421" spans="1:18" ht="20.100000000000001" customHeight="1" x14ac:dyDescent="0.3">
      <c r="A1421" s="86"/>
      <c r="B1421" s="84"/>
      <c r="C1421" s="92"/>
      <c r="H1421" s="93" t="s">
        <v>56</v>
      </c>
      <c r="I1421" s="84"/>
      <c r="J1421" s="97" t="s">
        <v>26</v>
      </c>
      <c r="K1421" s="98"/>
      <c r="L1421" s="98"/>
      <c r="M1421" s="98"/>
      <c r="N1421" s="99"/>
    </row>
    <row r="1422" spans="1:18" ht="16.5" customHeight="1" thickBot="1" x14ac:dyDescent="0.35">
      <c r="A1422" s="169"/>
      <c r="B1422" s="84"/>
      <c r="C1422" s="73" t="s">
        <v>57</v>
      </c>
      <c r="D1422" s="84">
        <v>17</v>
      </c>
      <c r="G1422" s="74" t="s">
        <v>4</v>
      </c>
      <c r="H1422" s="75" t="str">
        <f>+VLOOKUP(D1422,PRESUP!$A$6:$N$183,3,FALSE)</f>
        <v>m3-km</v>
      </c>
      <c r="I1422" s="84"/>
      <c r="J1422" s="100"/>
      <c r="K1422" s="101"/>
      <c r="L1422" s="101"/>
      <c r="M1422" s="101"/>
      <c r="N1422" s="102"/>
    </row>
    <row r="1423" spans="1:18" ht="32.25" customHeight="1" x14ac:dyDescent="0.3">
      <c r="A1423" s="86"/>
      <c r="B1423" s="84"/>
      <c r="C1423" s="22" t="str">
        <f>+VLOOKUP(D1422,PRESUP!$A$6:$N$183,14,FALSE)</f>
        <v>DETALLE: TRANSPORTE DE BASE, SUB-BASE Y H. ASFALTICO LONGITUD DE ACARREO DE 30-110 KM</v>
      </c>
      <c r="J1423" s="103"/>
      <c r="K1423" s="104"/>
      <c r="L1423" s="104"/>
      <c r="M1423" s="104"/>
      <c r="N1423" s="105"/>
      <c r="O1423" s="84" t="s">
        <v>71</v>
      </c>
      <c r="P1423" s="84" t="s">
        <v>73</v>
      </c>
      <c r="Q1423" s="84" t="s">
        <v>72</v>
      </c>
    </row>
    <row r="1424" spans="1:18" s="73" customFormat="1" ht="15" customHeight="1" thickBot="1" x14ac:dyDescent="0.35">
      <c r="A1424" s="86"/>
      <c r="B1424" s="84"/>
      <c r="C1424" s="73" t="s">
        <v>5</v>
      </c>
      <c r="D1424" s="94"/>
      <c r="E1424" s="94"/>
      <c r="F1424" s="94"/>
      <c r="G1424" s="196" t="s">
        <v>58</v>
      </c>
      <c r="H1424" s="197">
        <v>7.4999999999999997E-3</v>
      </c>
      <c r="J1424" s="162"/>
      <c r="K1424" s="163"/>
      <c r="L1424" s="163"/>
      <c r="M1424" s="163"/>
      <c r="N1424" s="164"/>
      <c r="O1424" s="166">
        <f>+H1498</f>
        <v>0.3</v>
      </c>
      <c r="P1424" s="168">
        <f>+H1494</f>
        <v>0.262125</v>
      </c>
      <c r="Q1424" s="167">
        <f>+N1498</f>
        <v>0</v>
      </c>
      <c r="R1424" s="73">
        <f t="shared" ref="R1424" si="292">+D1422</f>
        <v>17</v>
      </c>
    </row>
    <row r="1425" spans="1:18" s="94" customFormat="1" ht="30" customHeight="1" thickBot="1" x14ac:dyDescent="0.35">
      <c r="A1425" s="86"/>
      <c r="B1425" s="84"/>
      <c r="C1425" s="122" t="s">
        <v>48</v>
      </c>
      <c r="D1425" s="123" t="s">
        <v>0</v>
      </c>
      <c r="E1425" s="123" t="s">
        <v>6</v>
      </c>
      <c r="F1425" s="123" t="s">
        <v>7</v>
      </c>
      <c r="G1425" s="123" t="s">
        <v>8</v>
      </c>
      <c r="H1425" s="124" t="s">
        <v>9</v>
      </c>
      <c r="J1425" s="106" t="s">
        <v>59</v>
      </c>
      <c r="K1425" s="107" t="s">
        <v>60</v>
      </c>
      <c r="L1425" s="107" t="s">
        <v>61</v>
      </c>
      <c r="M1425" s="107" t="s">
        <v>62</v>
      </c>
      <c r="N1425" s="108" t="s">
        <v>63</v>
      </c>
    </row>
    <row r="1426" spans="1:18" ht="15" customHeight="1" x14ac:dyDescent="0.3">
      <c r="A1426" s="86"/>
      <c r="B1426" s="84"/>
      <c r="C1426" s="125"/>
      <c r="D1426" s="145"/>
      <c r="E1426" s="148"/>
      <c r="F1426" s="148"/>
      <c r="G1426" s="153"/>
      <c r="H1426" s="126"/>
      <c r="J1426" s="171"/>
      <c r="K1426" s="210"/>
      <c r="L1426" s="210"/>
      <c r="M1426" s="156"/>
      <c r="N1426" s="173"/>
    </row>
    <row r="1427" spans="1:18" ht="15" customHeight="1" x14ac:dyDescent="0.25">
      <c r="A1427" s="86"/>
      <c r="B1427" s="84"/>
      <c r="C1427" s="209" t="s">
        <v>342</v>
      </c>
      <c r="D1427" s="209">
        <v>1</v>
      </c>
      <c r="E1427" s="209">
        <v>28.73</v>
      </c>
      <c r="F1427" s="184">
        <f>+IF(E1427="","",D1427*E1427)</f>
        <v>28.73</v>
      </c>
      <c r="G1427" s="185">
        <f>+IF(F1427="","",H1424)</f>
        <v>7.4999999999999997E-3</v>
      </c>
      <c r="H1427" s="186">
        <f>+IF(G1427="","",F1427*G1427)</f>
        <v>0.215475</v>
      </c>
      <c r="J1427" s="195">
        <f>+IF(H1427="","",H1427/H1494)</f>
        <v>0.82203147353361949</v>
      </c>
      <c r="K1427" s="211">
        <v>548000014</v>
      </c>
      <c r="L1427" s="170" t="s">
        <v>77</v>
      </c>
      <c r="M1427" s="193">
        <f>IF(L1427="NP", 0, (IF(L1427="EP", 1, (IF(L1427="ND", 0.4, "")))))</f>
        <v>0</v>
      </c>
      <c r="N1427" s="194">
        <f t="shared" ref="N1427:N1438" si="293">+IF(H1427="","",J1427*M1427)</f>
        <v>0</v>
      </c>
      <c r="R1427" s="75" t="e">
        <f t="shared" ref="R1427:R1438" si="294">+R1339+1</f>
        <v>#REF!</v>
      </c>
    </row>
    <row r="1428" spans="1:18" ht="15" customHeight="1" x14ac:dyDescent="0.25">
      <c r="A1428" s="86"/>
      <c r="B1428" s="84"/>
      <c r="C1428" s="209"/>
      <c r="D1428" s="209"/>
      <c r="E1428" s="209"/>
      <c r="F1428" s="184"/>
      <c r="G1428" s="185"/>
      <c r="H1428" s="186"/>
      <c r="J1428" s="195"/>
      <c r="K1428" s="211"/>
      <c r="L1428" s="212"/>
      <c r="M1428" s="193"/>
      <c r="N1428" s="194" t="str">
        <f t="shared" si="293"/>
        <v/>
      </c>
      <c r="R1428" s="75" t="e">
        <f t="shared" si="294"/>
        <v>#REF!</v>
      </c>
    </row>
    <row r="1429" spans="1:18" ht="15" customHeight="1" x14ac:dyDescent="0.3">
      <c r="A1429" s="86"/>
      <c r="B1429" s="84"/>
      <c r="C1429" s="125"/>
      <c r="D1429" s="146"/>
      <c r="E1429" s="149"/>
      <c r="F1429" s="184"/>
      <c r="G1429" s="185"/>
      <c r="H1429" s="186"/>
      <c r="J1429" s="195"/>
      <c r="K1429" s="172"/>
      <c r="L1429" s="170"/>
      <c r="M1429" s="193"/>
      <c r="N1429" s="194" t="str">
        <f t="shared" si="293"/>
        <v/>
      </c>
      <c r="R1429" s="75" t="e">
        <f t="shared" si="294"/>
        <v>#REF!</v>
      </c>
    </row>
    <row r="1430" spans="1:18" ht="15" customHeight="1" x14ac:dyDescent="0.3">
      <c r="A1430" s="86"/>
      <c r="B1430" s="84"/>
      <c r="C1430" s="125"/>
      <c r="D1430" s="146"/>
      <c r="E1430" s="149"/>
      <c r="F1430" s="184" t="str">
        <f t="shared" ref="F1430:F1438" si="295">+IF(E1430="","",D1430*E1430)</f>
        <v/>
      </c>
      <c r="G1430" s="185" t="str">
        <f>+IF(F1430="","",H1424)</f>
        <v/>
      </c>
      <c r="H1430" s="186" t="str">
        <f t="shared" ref="H1430:H1438" si="296">+IF(G1430="","",F1430*G1430)</f>
        <v/>
      </c>
      <c r="J1430" s="195" t="str">
        <f>+IF(H1430="","",H1430/H1494)</f>
        <v/>
      </c>
      <c r="K1430" s="172"/>
      <c r="L1430" s="170"/>
      <c r="M1430" s="193" t="str">
        <f t="shared" ref="M1430:M1438" si="297">IF(L1430="NP", 0, (IF(L1430="EP", 1, (IF(L1430="ND", 0.4, "")))))</f>
        <v/>
      </c>
      <c r="N1430" s="194" t="str">
        <f t="shared" si="293"/>
        <v/>
      </c>
      <c r="R1430" s="75" t="e">
        <f t="shared" si="294"/>
        <v>#REF!</v>
      </c>
    </row>
    <row r="1431" spans="1:18" ht="15" customHeight="1" x14ac:dyDescent="0.3">
      <c r="A1431" s="86"/>
      <c r="B1431" s="84"/>
      <c r="C1431" s="125"/>
      <c r="D1431" s="146"/>
      <c r="E1431" s="149"/>
      <c r="F1431" s="184" t="str">
        <f t="shared" si="295"/>
        <v/>
      </c>
      <c r="G1431" s="185" t="str">
        <f>+IF(F1431="","",H1424)</f>
        <v/>
      </c>
      <c r="H1431" s="186" t="str">
        <f t="shared" si="296"/>
        <v/>
      </c>
      <c r="J1431" s="195" t="str">
        <f>+IF(H1431="","",H1431/H1494)</f>
        <v/>
      </c>
      <c r="K1431" s="172"/>
      <c r="L1431" s="170"/>
      <c r="M1431" s="193" t="str">
        <f t="shared" si="297"/>
        <v/>
      </c>
      <c r="N1431" s="194" t="str">
        <f t="shared" si="293"/>
        <v/>
      </c>
      <c r="R1431" s="75" t="e">
        <f t="shared" si="294"/>
        <v>#REF!</v>
      </c>
    </row>
    <row r="1432" spans="1:18" ht="15" customHeight="1" x14ac:dyDescent="0.3">
      <c r="A1432" s="86"/>
      <c r="B1432" s="84"/>
      <c r="C1432" s="125"/>
      <c r="D1432" s="146"/>
      <c r="E1432" s="149"/>
      <c r="F1432" s="184" t="str">
        <f t="shared" si="295"/>
        <v/>
      </c>
      <c r="G1432" s="185" t="str">
        <f>+IF(F1432="","",H1424)</f>
        <v/>
      </c>
      <c r="H1432" s="186" t="str">
        <f t="shared" si="296"/>
        <v/>
      </c>
      <c r="J1432" s="195" t="str">
        <f>+IF(H1432="","",H1432/H1494)</f>
        <v/>
      </c>
      <c r="K1432" s="172"/>
      <c r="L1432" s="170"/>
      <c r="M1432" s="193" t="str">
        <f t="shared" si="297"/>
        <v/>
      </c>
      <c r="N1432" s="194" t="str">
        <f t="shared" si="293"/>
        <v/>
      </c>
      <c r="R1432" s="75" t="e">
        <f t="shared" si="294"/>
        <v>#REF!</v>
      </c>
    </row>
    <row r="1433" spans="1:18" ht="15" customHeight="1" x14ac:dyDescent="0.3">
      <c r="A1433" s="86"/>
      <c r="B1433" s="84"/>
      <c r="C1433" s="125"/>
      <c r="D1433" s="146"/>
      <c r="E1433" s="149"/>
      <c r="F1433" s="184" t="str">
        <f t="shared" si="295"/>
        <v/>
      </c>
      <c r="G1433" s="185" t="str">
        <f>+IF(F1433="","",H1424)</f>
        <v/>
      </c>
      <c r="H1433" s="186" t="str">
        <f t="shared" si="296"/>
        <v/>
      </c>
      <c r="J1433" s="195" t="str">
        <f>+IF(H1433="","",H1433/H1494)</f>
        <v/>
      </c>
      <c r="K1433" s="172"/>
      <c r="L1433" s="170"/>
      <c r="M1433" s="193" t="str">
        <f t="shared" si="297"/>
        <v/>
      </c>
      <c r="N1433" s="194" t="str">
        <f t="shared" si="293"/>
        <v/>
      </c>
      <c r="R1433" s="75" t="e">
        <f t="shared" si="294"/>
        <v>#REF!</v>
      </c>
    </row>
    <row r="1434" spans="1:18" ht="15" customHeight="1" x14ac:dyDescent="0.3">
      <c r="A1434" s="86"/>
      <c r="B1434" s="84"/>
      <c r="C1434" s="125"/>
      <c r="D1434" s="146"/>
      <c r="E1434" s="149"/>
      <c r="F1434" s="184" t="str">
        <f t="shared" si="295"/>
        <v/>
      </c>
      <c r="G1434" s="185" t="str">
        <f>+IF(F1434="","",H1424)</f>
        <v/>
      </c>
      <c r="H1434" s="186" t="str">
        <f t="shared" si="296"/>
        <v/>
      </c>
      <c r="J1434" s="195" t="str">
        <f>+IF(H1434="","",H1434/H1494)</f>
        <v/>
      </c>
      <c r="K1434" s="172"/>
      <c r="L1434" s="170"/>
      <c r="M1434" s="193" t="str">
        <f t="shared" si="297"/>
        <v/>
      </c>
      <c r="N1434" s="194" t="str">
        <f t="shared" si="293"/>
        <v/>
      </c>
      <c r="R1434" s="75" t="e">
        <f t="shared" si="294"/>
        <v>#REF!</v>
      </c>
    </row>
    <row r="1435" spans="1:18" ht="15" customHeight="1" x14ac:dyDescent="0.3">
      <c r="A1435" s="86"/>
      <c r="B1435" s="84"/>
      <c r="C1435" s="125"/>
      <c r="D1435" s="146"/>
      <c r="E1435" s="149"/>
      <c r="F1435" s="184" t="str">
        <f t="shared" si="295"/>
        <v/>
      </c>
      <c r="G1435" s="185" t="str">
        <f>+IF(F1435="","",H1424)</f>
        <v/>
      </c>
      <c r="H1435" s="186" t="str">
        <f t="shared" si="296"/>
        <v/>
      </c>
      <c r="J1435" s="195" t="str">
        <f>+IF(H1435="","",H1435/H1494)</f>
        <v/>
      </c>
      <c r="K1435" s="172"/>
      <c r="L1435" s="170"/>
      <c r="M1435" s="193" t="str">
        <f t="shared" si="297"/>
        <v/>
      </c>
      <c r="N1435" s="194" t="str">
        <f t="shared" si="293"/>
        <v/>
      </c>
      <c r="R1435" s="75" t="e">
        <f t="shared" si="294"/>
        <v>#REF!</v>
      </c>
    </row>
    <row r="1436" spans="1:18" ht="15" customHeight="1" x14ac:dyDescent="0.3">
      <c r="A1436" s="86"/>
      <c r="B1436" s="84"/>
      <c r="C1436" s="125"/>
      <c r="D1436" s="146"/>
      <c r="E1436" s="149"/>
      <c r="F1436" s="184" t="str">
        <f t="shared" si="295"/>
        <v/>
      </c>
      <c r="G1436" s="185" t="str">
        <f>+IF(F1436="","",H1424)</f>
        <v/>
      </c>
      <c r="H1436" s="186" t="str">
        <f t="shared" si="296"/>
        <v/>
      </c>
      <c r="J1436" s="195" t="str">
        <f>+IF(H1436="","",H1436/H1494)</f>
        <v/>
      </c>
      <c r="K1436" s="172"/>
      <c r="L1436" s="170"/>
      <c r="M1436" s="193" t="str">
        <f t="shared" si="297"/>
        <v/>
      </c>
      <c r="N1436" s="194" t="str">
        <f t="shared" si="293"/>
        <v/>
      </c>
      <c r="R1436" s="75" t="e">
        <f t="shared" si="294"/>
        <v>#REF!</v>
      </c>
    </row>
    <row r="1437" spans="1:18" ht="15" customHeight="1" x14ac:dyDescent="0.3">
      <c r="A1437" s="86"/>
      <c r="B1437" s="84"/>
      <c r="C1437" s="125"/>
      <c r="D1437" s="146"/>
      <c r="E1437" s="149"/>
      <c r="F1437" s="184" t="str">
        <f t="shared" si="295"/>
        <v/>
      </c>
      <c r="G1437" s="185" t="str">
        <f>+IF(F1437="","",H1424)</f>
        <v/>
      </c>
      <c r="H1437" s="186" t="str">
        <f t="shared" si="296"/>
        <v/>
      </c>
      <c r="J1437" s="195" t="str">
        <f>+IF(H1437="","",H1437/H1494)</f>
        <v/>
      </c>
      <c r="K1437" s="172"/>
      <c r="L1437" s="170"/>
      <c r="M1437" s="193" t="str">
        <f t="shared" si="297"/>
        <v/>
      </c>
      <c r="N1437" s="194" t="str">
        <f t="shared" si="293"/>
        <v/>
      </c>
      <c r="R1437" s="75" t="e">
        <f t="shared" si="294"/>
        <v>#REF!</v>
      </c>
    </row>
    <row r="1438" spans="1:18" ht="15" customHeight="1" thickBot="1" x14ac:dyDescent="0.35">
      <c r="A1438" s="86"/>
      <c r="B1438" s="84"/>
      <c r="C1438" s="127"/>
      <c r="D1438" s="147"/>
      <c r="E1438" s="150"/>
      <c r="F1438" s="187" t="str">
        <f t="shared" si="295"/>
        <v/>
      </c>
      <c r="G1438" s="188" t="str">
        <f>+IF(F1438="","",H1423)</f>
        <v/>
      </c>
      <c r="H1438" s="189" t="str">
        <f t="shared" si="296"/>
        <v/>
      </c>
      <c r="J1438" s="195" t="str">
        <f>+IF(H1438="","",H1438/H1494)</f>
        <v/>
      </c>
      <c r="K1438" s="172"/>
      <c r="L1438" s="170"/>
      <c r="M1438" s="193" t="str">
        <f t="shared" si="297"/>
        <v/>
      </c>
      <c r="N1438" s="194" t="str">
        <f t="shared" si="293"/>
        <v/>
      </c>
      <c r="R1438" s="75" t="e">
        <f t="shared" si="294"/>
        <v>#REF!</v>
      </c>
    </row>
    <row r="1439" spans="1:18" ht="15" customHeight="1" thickBot="1" x14ac:dyDescent="0.35">
      <c r="A1439" s="86"/>
      <c r="B1439" s="84"/>
      <c r="C1439" s="160"/>
      <c r="D1439" s="160"/>
      <c r="E1439" s="160"/>
      <c r="F1439" s="160"/>
      <c r="G1439" s="161" t="s">
        <v>27</v>
      </c>
      <c r="H1439" s="157">
        <f>SUM(H1426:H1438)</f>
        <v>0.215475</v>
      </c>
      <c r="J1439" s="110">
        <f>SUM(J1426:J1438)</f>
        <v>0.82203147353361949</v>
      </c>
      <c r="K1439" s="109"/>
      <c r="L1439" s="109"/>
      <c r="M1439" s="109"/>
      <c r="N1439" s="110">
        <f>SUM(N1426:N1438)</f>
        <v>0</v>
      </c>
    </row>
    <row r="1440" spans="1:18" s="73" customFormat="1" ht="15" customHeight="1" thickBot="1" x14ac:dyDescent="0.35">
      <c r="A1440" s="86"/>
      <c r="B1440" s="84"/>
      <c r="C1440" s="73" t="s">
        <v>10</v>
      </c>
      <c r="H1440" s="74"/>
      <c r="J1440" s="112"/>
      <c r="K1440" s="112"/>
      <c r="L1440" s="112"/>
      <c r="M1440" s="112"/>
      <c r="N1440" s="112"/>
    </row>
    <row r="1441" spans="1:18" ht="31.5" customHeight="1" thickBot="1" x14ac:dyDescent="0.35">
      <c r="A1441" s="86"/>
      <c r="B1441" s="84"/>
      <c r="C1441" s="122" t="s">
        <v>48</v>
      </c>
      <c r="D1441" s="123" t="s">
        <v>0</v>
      </c>
      <c r="E1441" s="123" t="s">
        <v>65</v>
      </c>
      <c r="F1441" s="123" t="s">
        <v>66</v>
      </c>
      <c r="G1441" s="123" t="s">
        <v>8</v>
      </c>
      <c r="H1441" s="124" t="s">
        <v>9</v>
      </c>
      <c r="J1441" s="106" t="s">
        <v>59</v>
      </c>
      <c r="K1441" s="107" t="s">
        <v>60</v>
      </c>
      <c r="L1441" s="107" t="s">
        <v>61</v>
      </c>
      <c r="M1441" s="107" t="s">
        <v>62</v>
      </c>
      <c r="N1441" s="108" t="s">
        <v>63</v>
      </c>
    </row>
    <row r="1442" spans="1:18" ht="15" customHeight="1" x14ac:dyDescent="0.25">
      <c r="A1442" s="86"/>
      <c r="B1442" s="84"/>
      <c r="C1442" s="226" t="s">
        <v>345</v>
      </c>
      <c r="D1442" s="209">
        <v>1</v>
      </c>
      <c r="E1442" s="209">
        <v>6.22</v>
      </c>
      <c r="F1442" s="184">
        <f>+IF(E1442="","",D1442*E1442)</f>
        <v>6.22</v>
      </c>
      <c r="G1442" s="185">
        <f>+IF(F1442="","",H1424)</f>
        <v>7.4999999999999997E-3</v>
      </c>
      <c r="H1442" s="186">
        <f>+IF(G1442="","",F1442*G1442)</f>
        <v>4.6649999999999997E-2</v>
      </c>
      <c r="I1442" s="95"/>
      <c r="J1442" s="195">
        <f>+IF(H1442="","",H1442/H1494)</f>
        <v>0.17796852646638053</v>
      </c>
      <c r="K1442" s="210">
        <v>851230012</v>
      </c>
      <c r="L1442" s="170" t="s">
        <v>77</v>
      </c>
      <c r="M1442" s="193">
        <v>0</v>
      </c>
      <c r="N1442" s="194">
        <f t="shared" ref="N1442:N1454" si="298">+IF(H1442="","",J1442*M1442)</f>
        <v>0</v>
      </c>
      <c r="R1442" s="75" t="e">
        <f t="shared" ref="R1442:R1454" si="299">+R1354+1</f>
        <v>#REF!</v>
      </c>
    </row>
    <row r="1443" spans="1:18" ht="15" customHeight="1" x14ac:dyDescent="0.25">
      <c r="A1443" s="86"/>
      <c r="B1443" s="84"/>
      <c r="C1443" s="209"/>
      <c r="D1443" s="209"/>
      <c r="E1443" s="209"/>
      <c r="F1443" s="184"/>
      <c r="G1443" s="185"/>
      <c r="H1443" s="186"/>
      <c r="J1443" s="195"/>
      <c r="K1443" s="210"/>
      <c r="L1443" s="210"/>
      <c r="M1443" s="193"/>
      <c r="N1443" s="194" t="str">
        <f t="shared" si="298"/>
        <v/>
      </c>
      <c r="R1443" s="75" t="e">
        <f t="shared" si="299"/>
        <v>#REF!</v>
      </c>
    </row>
    <row r="1444" spans="1:18" ht="15" customHeight="1" x14ac:dyDescent="0.25">
      <c r="A1444" s="86"/>
      <c r="B1444" s="84"/>
      <c r="C1444" s="209"/>
      <c r="D1444" s="209"/>
      <c r="E1444" s="209"/>
      <c r="F1444" s="184"/>
      <c r="G1444" s="185"/>
      <c r="H1444" s="186"/>
      <c r="J1444" s="195"/>
      <c r="K1444" s="210"/>
      <c r="L1444" s="210"/>
      <c r="M1444" s="193"/>
      <c r="N1444" s="194" t="str">
        <f t="shared" si="298"/>
        <v/>
      </c>
      <c r="R1444" s="75" t="e">
        <f t="shared" si="299"/>
        <v>#REF!</v>
      </c>
    </row>
    <row r="1445" spans="1:18" ht="15" customHeight="1" x14ac:dyDescent="0.25">
      <c r="A1445" s="86"/>
      <c r="B1445" s="84"/>
      <c r="C1445" s="209"/>
      <c r="D1445" s="209"/>
      <c r="E1445" s="209"/>
      <c r="F1445" s="184"/>
      <c r="G1445" s="185"/>
      <c r="H1445" s="186"/>
      <c r="J1445" s="195"/>
      <c r="K1445" s="210"/>
      <c r="L1445" s="210"/>
      <c r="M1445" s="193"/>
      <c r="N1445" s="194" t="str">
        <f t="shared" si="298"/>
        <v/>
      </c>
      <c r="R1445" s="75" t="e">
        <f t="shared" si="299"/>
        <v>#REF!</v>
      </c>
    </row>
    <row r="1446" spans="1:18" ht="15" customHeight="1" x14ac:dyDescent="0.25">
      <c r="A1446" s="86"/>
      <c r="B1446" s="84"/>
      <c r="C1446" s="209"/>
      <c r="D1446" s="209"/>
      <c r="E1446" s="209"/>
      <c r="F1446" s="184"/>
      <c r="G1446" s="185"/>
      <c r="H1446" s="186"/>
      <c r="J1446" s="195"/>
      <c r="K1446" s="210"/>
      <c r="L1446" s="210"/>
      <c r="M1446" s="193"/>
      <c r="N1446" s="194" t="str">
        <f t="shared" si="298"/>
        <v/>
      </c>
      <c r="R1446" s="75" t="e">
        <f t="shared" si="299"/>
        <v>#REF!</v>
      </c>
    </row>
    <row r="1447" spans="1:18" ht="15" customHeight="1" x14ac:dyDescent="0.25">
      <c r="A1447" s="86"/>
      <c r="B1447" s="84"/>
      <c r="C1447" s="209"/>
      <c r="D1447" s="209"/>
      <c r="E1447" s="209"/>
      <c r="F1447" s="184"/>
      <c r="G1447" s="185"/>
      <c r="H1447" s="186"/>
      <c r="I1447" s="96"/>
      <c r="J1447" s="195"/>
      <c r="K1447" s="210"/>
      <c r="L1447" s="210"/>
      <c r="M1447" s="193"/>
      <c r="N1447" s="194" t="str">
        <f t="shared" si="298"/>
        <v/>
      </c>
      <c r="R1447" s="75" t="e">
        <f t="shared" si="299"/>
        <v>#REF!</v>
      </c>
    </row>
    <row r="1448" spans="1:18" ht="15" customHeight="1" x14ac:dyDescent="0.3">
      <c r="A1448" s="86"/>
      <c r="B1448" s="84"/>
      <c r="C1448" s="125"/>
      <c r="D1448" s="146"/>
      <c r="E1448" s="149"/>
      <c r="F1448" s="184"/>
      <c r="G1448" s="185"/>
      <c r="H1448" s="186"/>
      <c r="J1448" s="195"/>
      <c r="K1448" s="174"/>
      <c r="L1448" s="170"/>
      <c r="M1448" s="193"/>
      <c r="N1448" s="194" t="str">
        <f t="shared" si="298"/>
        <v/>
      </c>
      <c r="R1448" s="75" t="e">
        <f t="shared" si="299"/>
        <v>#REF!</v>
      </c>
    </row>
    <row r="1449" spans="1:18" ht="15" customHeight="1" x14ac:dyDescent="0.3">
      <c r="A1449" s="86"/>
      <c r="B1449" s="84"/>
      <c r="C1449" s="125"/>
      <c r="D1449" s="146"/>
      <c r="E1449" s="149"/>
      <c r="F1449" s="184"/>
      <c r="G1449" s="185"/>
      <c r="H1449" s="186"/>
      <c r="J1449" s="195"/>
      <c r="K1449" s="174"/>
      <c r="L1449" s="170"/>
      <c r="M1449" s="193"/>
      <c r="N1449" s="194" t="str">
        <f t="shared" si="298"/>
        <v/>
      </c>
      <c r="R1449" s="75" t="e">
        <f t="shared" si="299"/>
        <v>#REF!</v>
      </c>
    </row>
    <row r="1450" spans="1:18" ht="15" customHeight="1" x14ac:dyDescent="0.3">
      <c r="A1450" s="86"/>
      <c r="B1450" s="84"/>
      <c r="C1450" s="125"/>
      <c r="D1450" s="146"/>
      <c r="E1450" s="149"/>
      <c r="F1450" s="184" t="str">
        <f>+IF(E1450="","",D1450*E1450)</f>
        <v/>
      </c>
      <c r="G1450" s="185" t="str">
        <f>+IF(F1450="","",H1424)</f>
        <v/>
      </c>
      <c r="H1450" s="186" t="str">
        <f>+IF(G1450="","",F1450*G1450)</f>
        <v/>
      </c>
      <c r="I1450" s="96"/>
      <c r="J1450" s="195" t="str">
        <f>+IF(H1450="","",H1450/H1494)</f>
        <v/>
      </c>
      <c r="K1450" s="174"/>
      <c r="L1450" s="170"/>
      <c r="M1450" s="193" t="str">
        <f>IF(L1450="NP", 0, (IF(L1450="EP", 1, (IF(L1450="ND", 0.4, "")))))</f>
        <v/>
      </c>
      <c r="N1450" s="194" t="str">
        <f t="shared" si="298"/>
        <v/>
      </c>
      <c r="R1450" s="75" t="e">
        <f t="shared" si="299"/>
        <v>#REF!</v>
      </c>
    </row>
    <row r="1451" spans="1:18" ht="15" customHeight="1" x14ac:dyDescent="0.3">
      <c r="A1451" s="86"/>
      <c r="B1451" s="84"/>
      <c r="C1451" s="125"/>
      <c r="D1451" s="146"/>
      <c r="E1451" s="149"/>
      <c r="F1451" s="184" t="str">
        <f>+IF(E1451="","",D1451*E1451)</f>
        <v/>
      </c>
      <c r="G1451" s="185" t="str">
        <f>+IF(F1451="","",H1424)</f>
        <v/>
      </c>
      <c r="H1451" s="186" t="str">
        <f>+IF(G1451="","",F1451*G1451)</f>
        <v/>
      </c>
      <c r="J1451" s="195" t="str">
        <f>+IF(H1451="","",H1451/H1494)</f>
        <v/>
      </c>
      <c r="K1451" s="174"/>
      <c r="L1451" s="170"/>
      <c r="M1451" s="193" t="str">
        <f>IF(L1451="NP", 0, (IF(L1451="EP", 1, (IF(L1451="ND", 0.4, "")))))</f>
        <v/>
      </c>
      <c r="N1451" s="194" t="str">
        <f t="shared" si="298"/>
        <v/>
      </c>
      <c r="R1451" s="75" t="e">
        <f t="shared" si="299"/>
        <v>#REF!</v>
      </c>
    </row>
    <row r="1452" spans="1:18" ht="15" customHeight="1" x14ac:dyDescent="0.3">
      <c r="A1452" s="86"/>
      <c r="B1452" s="84"/>
      <c r="C1452" s="125"/>
      <c r="D1452" s="146"/>
      <c r="E1452" s="149"/>
      <c r="F1452" s="184" t="str">
        <f>+IF(E1452="","",D1452*E1452)</f>
        <v/>
      </c>
      <c r="G1452" s="185" t="str">
        <f>+IF(F1452="","",H1424)</f>
        <v/>
      </c>
      <c r="H1452" s="186" t="str">
        <f>+IF(G1452="","",F1452*G1452)</f>
        <v/>
      </c>
      <c r="I1452" s="96"/>
      <c r="J1452" s="195" t="str">
        <f>+IF(H1452="","",H1452/H1494)</f>
        <v/>
      </c>
      <c r="K1452" s="174"/>
      <c r="L1452" s="170"/>
      <c r="M1452" s="193" t="str">
        <f>IF(L1452="NP", 0, (IF(L1452="EP", 1, (IF(L1452="ND", 0.4, "")))))</f>
        <v/>
      </c>
      <c r="N1452" s="194" t="str">
        <f t="shared" si="298"/>
        <v/>
      </c>
      <c r="R1452" s="75" t="e">
        <f t="shared" si="299"/>
        <v>#REF!</v>
      </c>
    </row>
    <row r="1453" spans="1:18" ht="15" customHeight="1" x14ac:dyDescent="0.3">
      <c r="A1453" s="86"/>
      <c r="B1453" s="84"/>
      <c r="C1453" s="125"/>
      <c r="D1453" s="146"/>
      <c r="E1453" s="149"/>
      <c r="F1453" s="184" t="str">
        <f>+IF(E1453="","",D1453*E1453)</f>
        <v/>
      </c>
      <c r="G1453" s="185" t="str">
        <f>+IF(F1453="","",H1424)</f>
        <v/>
      </c>
      <c r="H1453" s="186" t="str">
        <f>+IF(G1453="","",F1453*G1453)</f>
        <v/>
      </c>
      <c r="I1453" s="96"/>
      <c r="J1453" s="195" t="str">
        <f>+IF(H1453="","",H1453/H1494)</f>
        <v/>
      </c>
      <c r="K1453" s="174"/>
      <c r="L1453" s="170"/>
      <c r="M1453" s="193" t="str">
        <f>IF(L1453="NP", 0, (IF(L1453="EP", 1, (IF(L1453="ND", 0.4, "")))))</f>
        <v/>
      </c>
      <c r="N1453" s="194" t="str">
        <f t="shared" si="298"/>
        <v/>
      </c>
      <c r="R1453" s="75" t="e">
        <f t="shared" si="299"/>
        <v>#REF!</v>
      </c>
    </row>
    <row r="1454" spans="1:18" ht="15" customHeight="1" thickBot="1" x14ac:dyDescent="0.35">
      <c r="A1454" s="86"/>
      <c r="B1454" s="84"/>
      <c r="C1454" s="127"/>
      <c r="D1454" s="147"/>
      <c r="E1454" s="150"/>
      <c r="F1454" s="187" t="str">
        <f>+IF(E1454="","",D1454*E1454)</f>
        <v/>
      </c>
      <c r="G1454" s="188" t="str">
        <f>+IF(F1454="","",H1423)</f>
        <v/>
      </c>
      <c r="H1454" s="189" t="str">
        <f>+IF(G1454="","",F1454*G1454)</f>
        <v/>
      </c>
      <c r="J1454" s="195" t="str">
        <f>+IF(H1454="","",H1454/H1494)</f>
        <v/>
      </c>
      <c r="K1454" s="174"/>
      <c r="L1454" s="170"/>
      <c r="M1454" s="193" t="str">
        <f>IF(L1454="NP", 0, (IF(L1454="EP", 1, (IF(L1454="ND", 0.4, "")))))</f>
        <v/>
      </c>
      <c r="N1454" s="194" t="str">
        <f t="shared" si="298"/>
        <v/>
      </c>
      <c r="R1454" s="75" t="e">
        <f t="shared" si="299"/>
        <v>#REF!</v>
      </c>
    </row>
    <row r="1455" spans="1:18" ht="15" customHeight="1" thickBot="1" x14ac:dyDescent="0.35">
      <c r="A1455" s="86"/>
      <c r="B1455" s="84"/>
      <c r="C1455" s="160"/>
      <c r="D1455" s="160"/>
      <c r="E1455" s="160"/>
      <c r="F1455" s="160"/>
      <c r="G1455" s="161" t="s">
        <v>28</v>
      </c>
      <c r="H1455" s="157">
        <f>SUM(H1442:H1454)</f>
        <v>4.6649999999999997E-2</v>
      </c>
      <c r="J1455" s="110">
        <f>SUM(J1442:J1454)</f>
        <v>0.17796852646638053</v>
      </c>
      <c r="K1455" s="109"/>
      <c r="L1455" s="109"/>
      <c r="M1455" s="109"/>
      <c r="N1455" s="110">
        <f>SUM(N1442:N1454)</f>
        <v>0</v>
      </c>
    </row>
    <row r="1456" spans="1:18" s="73" customFormat="1" ht="15" customHeight="1" thickBot="1" x14ac:dyDescent="0.35">
      <c r="A1456" s="86"/>
      <c r="B1456" s="84"/>
      <c r="C1456" s="73" t="s">
        <v>11</v>
      </c>
      <c r="H1456" s="74"/>
      <c r="J1456" s="112"/>
      <c r="K1456" s="112"/>
      <c r="L1456" s="112"/>
      <c r="M1456" s="112"/>
      <c r="N1456" s="112"/>
    </row>
    <row r="1457" spans="1:18" ht="34.5" customHeight="1" thickBot="1" x14ac:dyDescent="0.35">
      <c r="A1457" s="86"/>
      <c r="B1457" s="84"/>
      <c r="C1457" s="122" t="s">
        <v>48</v>
      </c>
      <c r="D1457" s="129"/>
      <c r="E1457" s="123" t="s">
        <v>3</v>
      </c>
      <c r="F1457" s="123" t="s">
        <v>0</v>
      </c>
      <c r="G1457" s="123" t="s">
        <v>16</v>
      </c>
      <c r="H1457" s="124" t="s">
        <v>9</v>
      </c>
      <c r="J1457" s="106" t="s">
        <v>59</v>
      </c>
      <c r="K1457" s="107" t="s">
        <v>60</v>
      </c>
      <c r="L1457" s="107" t="s">
        <v>61</v>
      </c>
      <c r="M1457" s="107" t="s">
        <v>62</v>
      </c>
      <c r="N1457" s="108" t="s">
        <v>63</v>
      </c>
    </row>
    <row r="1458" spans="1:18" ht="15" customHeight="1" x14ac:dyDescent="0.3">
      <c r="A1458" s="86"/>
      <c r="B1458" s="84"/>
      <c r="C1458" s="213"/>
      <c r="E1458" s="214"/>
      <c r="F1458" s="215"/>
      <c r="G1458" s="215"/>
      <c r="H1458" s="190"/>
      <c r="J1458" s="195"/>
      <c r="K1458" s="211"/>
      <c r="L1458" s="212"/>
      <c r="M1458" s="193"/>
      <c r="N1458" s="194" t="str">
        <f t="shared" ref="N1458:N1483" si="300">+IF(H1458="","",J1458*M1458)</f>
        <v/>
      </c>
      <c r="R1458" s="75" t="e">
        <f t="shared" ref="R1458:R1483" si="301">+R1370+1</f>
        <v>#REF!</v>
      </c>
    </row>
    <row r="1459" spans="1:18" ht="15" customHeight="1" x14ac:dyDescent="0.3">
      <c r="A1459" s="86"/>
      <c r="B1459" s="84"/>
      <c r="C1459" s="213"/>
      <c r="E1459" s="214"/>
      <c r="F1459" s="215"/>
      <c r="G1459" s="215"/>
      <c r="H1459" s="190"/>
      <c r="J1459" s="195"/>
      <c r="K1459" s="211"/>
      <c r="L1459" s="212"/>
      <c r="M1459" s="193"/>
      <c r="N1459" s="194" t="str">
        <f t="shared" si="300"/>
        <v/>
      </c>
      <c r="R1459" s="75" t="e">
        <f t="shared" si="301"/>
        <v>#REF!</v>
      </c>
    </row>
    <row r="1460" spans="1:18" ht="15" customHeight="1" x14ac:dyDescent="0.3">
      <c r="A1460" s="86"/>
      <c r="B1460" s="84"/>
      <c r="C1460" s="213"/>
      <c r="E1460" s="214"/>
      <c r="F1460" s="215"/>
      <c r="G1460" s="215"/>
      <c r="H1460" s="190"/>
      <c r="J1460" s="195"/>
      <c r="K1460" s="211"/>
      <c r="L1460" s="212"/>
      <c r="M1460" s="193"/>
      <c r="N1460" s="194" t="str">
        <f t="shared" si="300"/>
        <v/>
      </c>
      <c r="R1460" s="75" t="e">
        <f t="shared" si="301"/>
        <v>#REF!</v>
      </c>
    </row>
    <row r="1461" spans="1:18" ht="15" customHeight="1" x14ac:dyDescent="0.3">
      <c r="A1461" s="86"/>
      <c r="B1461" s="84"/>
      <c r="C1461" s="213"/>
      <c r="E1461" s="214"/>
      <c r="F1461" s="215"/>
      <c r="G1461" s="215"/>
      <c r="H1461" s="190"/>
      <c r="J1461" s="195"/>
      <c r="K1461" s="211"/>
      <c r="L1461" s="212"/>
      <c r="M1461" s="193"/>
      <c r="N1461" s="194" t="str">
        <f t="shared" si="300"/>
        <v/>
      </c>
      <c r="R1461" s="75" t="e">
        <f t="shared" si="301"/>
        <v>#REF!</v>
      </c>
    </row>
    <row r="1462" spans="1:18" ht="15" customHeight="1" x14ac:dyDescent="0.3">
      <c r="A1462" s="86"/>
      <c r="B1462" s="84"/>
      <c r="C1462" s="213"/>
      <c r="E1462" s="214"/>
      <c r="F1462" s="215"/>
      <c r="G1462" s="215"/>
      <c r="H1462" s="190"/>
      <c r="J1462" s="195"/>
      <c r="K1462" s="211"/>
      <c r="L1462" s="212"/>
      <c r="M1462" s="193"/>
      <c r="N1462" s="194" t="str">
        <f t="shared" si="300"/>
        <v/>
      </c>
      <c r="R1462" s="75" t="e">
        <f t="shared" si="301"/>
        <v>#REF!</v>
      </c>
    </row>
    <row r="1463" spans="1:18" ht="15" customHeight="1" x14ac:dyDescent="0.3">
      <c r="A1463" s="86"/>
      <c r="B1463" s="84"/>
      <c r="C1463" s="213"/>
      <c r="E1463" s="214"/>
      <c r="F1463" s="215"/>
      <c r="G1463" s="215"/>
      <c r="H1463" s="190"/>
      <c r="J1463" s="195"/>
      <c r="K1463" s="212"/>
      <c r="L1463" s="210"/>
      <c r="M1463" s="193"/>
      <c r="N1463" s="194" t="str">
        <f t="shared" si="300"/>
        <v/>
      </c>
      <c r="R1463" s="75" t="e">
        <f t="shared" si="301"/>
        <v>#REF!</v>
      </c>
    </row>
    <row r="1464" spans="1:18" ht="15" customHeight="1" x14ac:dyDescent="0.3">
      <c r="A1464" s="86"/>
      <c r="B1464" s="84"/>
      <c r="C1464" s="213"/>
      <c r="E1464" s="214"/>
      <c r="F1464" s="215"/>
      <c r="G1464" s="215"/>
      <c r="H1464" s="190"/>
      <c r="J1464" s="195"/>
      <c r="K1464" s="211"/>
      <c r="L1464" s="210"/>
      <c r="M1464" s="193"/>
      <c r="N1464" s="194" t="str">
        <f t="shared" si="300"/>
        <v/>
      </c>
      <c r="R1464" s="75" t="e">
        <f t="shared" si="301"/>
        <v>#REF!</v>
      </c>
    </row>
    <row r="1465" spans="1:18" ht="15" customHeight="1" x14ac:dyDescent="0.3">
      <c r="A1465" s="86"/>
      <c r="B1465" s="84"/>
      <c r="C1465" s="125"/>
      <c r="E1465" s="151"/>
      <c r="F1465" s="151"/>
      <c r="G1465" s="151"/>
      <c r="H1465" s="190"/>
      <c r="J1465" s="195"/>
      <c r="K1465" s="174"/>
      <c r="L1465" s="170"/>
      <c r="M1465" s="193"/>
      <c r="N1465" s="194" t="str">
        <f t="shared" si="300"/>
        <v/>
      </c>
      <c r="R1465" s="75" t="e">
        <f t="shared" si="301"/>
        <v>#REF!</v>
      </c>
    </row>
    <row r="1466" spans="1:18" ht="15" customHeight="1" x14ac:dyDescent="0.3">
      <c r="A1466" s="86"/>
      <c r="B1466" s="84"/>
      <c r="C1466" s="125"/>
      <c r="E1466" s="151"/>
      <c r="F1466" s="151"/>
      <c r="G1466" s="151"/>
      <c r="H1466" s="190" t="str">
        <f t="shared" ref="H1466:H1483" si="302">+IF(G1466="","",F1466*G1466)</f>
        <v/>
      </c>
      <c r="J1466" s="195" t="str">
        <f>+IF(H1466="","",H1466/H1494)</f>
        <v/>
      </c>
      <c r="K1466" s="174"/>
      <c r="L1466" s="170"/>
      <c r="M1466" s="193" t="str">
        <f t="shared" ref="M1466:M1483" si="303">IF(L1466="NP", 0, (IF(L1466="EP", 1, (IF(L1466="ND", 0.4, "")))))</f>
        <v/>
      </c>
      <c r="N1466" s="194" t="str">
        <f t="shared" si="300"/>
        <v/>
      </c>
      <c r="R1466" s="75" t="e">
        <f t="shared" si="301"/>
        <v>#REF!</v>
      </c>
    </row>
    <row r="1467" spans="1:18" ht="15" customHeight="1" x14ac:dyDescent="0.3">
      <c r="A1467" s="86"/>
      <c r="B1467" s="84"/>
      <c r="C1467" s="125"/>
      <c r="E1467" s="151"/>
      <c r="F1467" s="151"/>
      <c r="G1467" s="151"/>
      <c r="H1467" s="190" t="str">
        <f t="shared" si="302"/>
        <v/>
      </c>
      <c r="J1467" s="195" t="str">
        <f>+IF(H1467="","",H1467/H1494)</f>
        <v/>
      </c>
      <c r="K1467" s="174"/>
      <c r="L1467" s="170"/>
      <c r="M1467" s="193" t="str">
        <f t="shared" si="303"/>
        <v/>
      </c>
      <c r="N1467" s="194" t="str">
        <f t="shared" si="300"/>
        <v/>
      </c>
      <c r="R1467" s="75" t="e">
        <f t="shared" si="301"/>
        <v>#REF!</v>
      </c>
    </row>
    <row r="1468" spans="1:18" ht="15" customHeight="1" x14ac:dyDescent="0.3">
      <c r="A1468" s="86"/>
      <c r="B1468" s="84"/>
      <c r="C1468" s="125"/>
      <c r="E1468" s="151"/>
      <c r="F1468" s="151"/>
      <c r="G1468" s="151"/>
      <c r="H1468" s="190" t="str">
        <f t="shared" si="302"/>
        <v/>
      </c>
      <c r="J1468" s="195" t="str">
        <f>+IF(H1468="","",H1468/H1494)</f>
        <v/>
      </c>
      <c r="K1468" s="174"/>
      <c r="L1468" s="170"/>
      <c r="M1468" s="193" t="str">
        <f t="shared" si="303"/>
        <v/>
      </c>
      <c r="N1468" s="194" t="str">
        <f t="shared" si="300"/>
        <v/>
      </c>
      <c r="R1468" s="75" t="e">
        <f t="shared" si="301"/>
        <v>#REF!</v>
      </c>
    </row>
    <row r="1469" spans="1:18" ht="15" customHeight="1" x14ac:dyDescent="0.3">
      <c r="A1469" s="86"/>
      <c r="B1469" s="84"/>
      <c r="C1469" s="125"/>
      <c r="E1469" s="151"/>
      <c r="F1469" s="151"/>
      <c r="G1469" s="151"/>
      <c r="H1469" s="190" t="str">
        <f t="shared" si="302"/>
        <v/>
      </c>
      <c r="J1469" s="195" t="str">
        <f>+IF(H1469="","",H1469/H1494)</f>
        <v/>
      </c>
      <c r="K1469" s="174"/>
      <c r="L1469" s="170"/>
      <c r="M1469" s="193" t="str">
        <f t="shared" si="303"/>
        <v/>
      </c>
      <c r="N1469" s="194" t="str">
        <f t="shared" si="300"/>
        <v/>
      </c>
      <c r="R1469" s="75" t="e">
        <f t="shared" si="301"/>
        <v>#REF!</v>
      </c>
    </row>
    <row r="1470" spans="1:18" ht="15" customHeight="1" x14ac:dyDescent="0.3">
      <c r="A1470" s="86"/>
      <c r="B1470" s="84"/>
      <c r="C1470" s="125"/>
      <c r="E1470" s="151"/>
      <c r="F1470" s="151"/>
      <c r="G1470" s="151"/>
      <c r="H1470" s="190" t="str">
        <f t="shared" si="302"/>
        <v/>
      </c>
      <c r="J1470" s="195" t="str">
        <f>+IF(H1470="","",H1470/H1494)</f>
        <v/>
      </c>
      <c r="K1470" s="174"/>
      <c r="L1470" s="170"/>
      <c r="M1470" s="193" t="str">
        <f t="shared" si="303"/>
        <v/>
      </c>
      <c r="N1470" s="194" t="str">
        <f t="shared" si="300"/>
        <v/>
      </c>
      <c r="R1470" s="75" t="e">
        <f t="shared" si="301"/>
        <v>#REF!</v>
      </c>
    </row>
    <row r="1471" spans="1:18" ht="15" customHeight="1" x14ac:dyDescent="0.3">
      <c r="A1471" s="86"/>
      <c r="B1471" s="84"/>
      <c r="C1471" s="125"/>
      <c r="E1471" s="151"/>
      <c r="F1471" s="151"/>
      <c r="G1471" s="151"/>
      <c r="H1471" s="190" t="str">
        <f t="shared" si="302"/>
        <v/>
      </c>
      <c r="J1471" s="195" t="str">
        <f>+IF(H1471="","",H1471/H1494)</f>
        <v/>
      </c>
      <c r="K1471" s="174"/>
      <c r="L1471" s="170"/>
      <c r="M1471" s="193" t="str">
        <f t="shared" si="303"/>
        <v/>
      </c>
      <c r="N1471" s="194" t="str">
        <f t="shared" si="300"/>
        <v/>
      </c>
      <c r="R1471" s="75" t="e">
        <f t="shared" si="301"/>
        <v>#REF!</v>
      </c>
    </row>
    <row r="1472" spans="1:18" ht="15" customHeight="1" x14ac:dyDescent="0.3">
      <c r="A1472" s="86"/>
      <c r="B1472" s="84"/>
      <c r="C1472" s="125"/>
      <c r="E1472" s="151"/>
      <c r="F1472" s="151"/>
      <c r="G1472" s="151"/>
      <c r="H1472" s="190" t="str">
        <f t="shared" si="302"/>
        <v/>
      </c>
      <c r="J1472" s="195" t="str">
        <f>+IF(H1472="","",H1472/H1494)</f>
        <v/>
      </c>
      <c r="K1472" s="174"/>
      <c r="L1472" s="170"/>
      <c r="M1472" s="193" t="str">
        <f t="shared" si="303"/>
        <v/>
      </c>
      <c r="N1472" s="194" t="str">
        <f t="shared" si="300"/>
        <v/>
      </c>
      <c r="R1472" s="75" t="e">
        <f t="shared" si="301"/>
        <v>#REF!</v>
      </c>
    </row>
    <row r="1473" spans="1:18" ht="15" customHeight="1" x14ac:dyDescent="0.3">
      <c r="A1473" s="86"/>
      <c r="B1473" s="84"/>
      <c r="C1473" s="125"/>
      <c r="E1473" s="151"/>
      <c r="F1473" s="151"/>
      <c r="G1473" s="151"/>
      <c r="H1473" s="190" t="str">
        <f t="shared" si="302"/>
        <v/>
      </c>
      <c r="J1473" s="195" t="str">
        <f>+IF(H1473="","",H1473/H1494)</f>
        <v/>
      </c>
      <c r="K1473" s="174"/>
      <c r="L1473" s="170"/>
      <c r="M1473" s="193" t="str">
        <f t="shared" si="303"/>
        <v/>
      </c>
      <c r="N1473" s="194" t="str">
        <f t="shared" si="300"/>
        <v/>
      </c>
      <c r="R1473" s="75" t="e">
        <f t="shared" si="301"/>
        <v>#REF!</v>
      </c>
    </row>
    <row r="1474" spans="1:18" ht="15" customHeight="1" x14ac:dyDescent="0.3">
      <c r="A1474" s="86"/>
      <c r="B1474" s="84"/>
      <c r="C1474" s="125"/>
      <c r="E1474" s="151"/>
      <c r="F1474" s="151"/>
      <c r="G1474" s="151"/>
      <c r="H1474" s="190" t="str">
        <f t="shared" si="302"/>
        <v/>
      </c>
      <c r="J1474" s="195" t="str">
        <f>+IF(H1474="","",H1474/H1494)</f>
        <v/>
      </c>
      <c r="K1474" s="174"/>
      <c r="L1474" s="170"/>
      <c r="M1474" s="193" t="str">
        <f t="shared" si="303"/>
        <v/>
      </c>
      <c r="N1474" s="194" t="str">
        <f t="shared" si="300"/>
        <v/>
      </c>
      <c r="R1474" s="75" t="e">
        <f t="shared" si="301"/>
        <v>#REF!</v>
      </c>
    </row>
    <row r="1475" spans="1:18" ht="15" customHeight="1" x14ac:dyDescent="0.3">
      <c r="A1475" s="86"/>
      <c r="B1475" s="84"/>
      <c r="C1475" s="125"/>
      <c r="E1475" s="151"/>
      <c r="F1475" s="151"/>
      <c r="G1475" s="151"/>
      <c r="H1475" s="190" t="str">
        <f t="shared" si="302"/>
        <v/>
      </c>
      <c r="J1475" s="195" t="str">
        <f>+IF(H1475="","",H1475/H1494)</f>
        <v/>
      </c>
      <c r="K1475" s="174"/>
      <c r="L1475" s="170"/>
      <c r="M1475" s="193" t="str">
        <f t="shared" si="303"/>
        <v/>
      </c>
      <c r="N1475" s="194" t="str">
        <f t="shared" si="300"/>
        <v/>
      </c>
      <c r="R1475" s="75" t="e">
        <f t="shared" si="301"/>
        <v>#REF!</v>
      </c>
    </row>
    <row r="1476" spans="1:18" ht="15" customHeight="1" x14ac:dyDescent="0.3">
      <c r="A1476" s="86"/>
      <c r="B1476" s="84"/>
      <c r="C1476" s="125"/>
      <c r="E1476" s="151"/>
      <c r="F1476" s="151"/>
      <c r="G1476" s="151"/>
      <c r="H1476" s="190" t="str">
        <f t="shared" si="302"/>
        <v/>
      </c>
      <c r="J1476" s="195" t="str">
        <f>+IF(H1476="","",H1476/H1494)</f>
        <v/>
      </c>
      <c r="K1476" s="174"/>
      <c r="L1476" s="170"/>
      <c r="M1476" s="193" t="str">
        <f t="shared" si="303"/>
        <v/>
      </c>
      <c r="N1476" s="194" t="str">
        <f t="shared" si="300"/>
        <v/>
      </c>
      <c r="R1476" s="75" t="e">
        <f t="shared" si="301"/>
        <v>#REF!</v>
      </c>
    </row>
    <row r="1477" spans="1:18" ht="15" customHeight="1" x14ac:dyDescent="0.3">
      <c r="A1477" s="86"/>
      <c r="B1477" s="84"/>
      <c r="C1477" s="125"/>
      <c r="E1477" s="151"/>
      <c r="F1477" s="151"/>
      <c r="G1477" s="151"/>
      <c r="H1477" s="190" t="str">
        <f t="shared" si="302"/>
        <v/>
      </c>
      <c r="J1477" s="195" t="str">
        <f>+IF(H1477="","",H1477/H1494)</f>
        <v/>
      </c>
      <c r="K1477" s="174"/>
      <c r="L1477" s="170"/>
      <c r="M1477" s="193" t="str">
        <f t="shared" si="303"/>
        <v/>
      </c>
      <c r="N1477" s="194" t="str">
        <f t="shared" si="300"/>
        <v/>
      </c>
      <c r="R1477" s="75" t="e">
        <f t="shared" si="301"/>
        <v>#REF!</v>
      </c>
    </row>
    <row r="1478" spans="1:18" ht="15" customHeight="1" x14ac:dyDescent="0.3">
      <c r="A1478" s="86"/>
      <c r="B1478" s="84"/>
      <c r="C1478" s="125"/>
      <c r="E1478" s="151"/>
      <c r="F1478" s="151"/>
      <c r="G1478" s="151"/>
      <c r="H1478" s="190" t="str">
        <f t="shared" si="302"/>
        <v/>
      </c>
      <c r="J1478" s="195" t="str">
        <f>+IF(H1478="","",H1478/H1494)</f>
        <v/>
      </c>
      <c r="K1478" s="174"/>
      <c r="L1478" s="170"/>
      <c r="M1478" s="193" t="str">
        <f t="shared" si="303"/>
        <v/>
      </c>
      <c r="N1478" s="194" t="str">
        <f t="shared" si="300"/>
        <v/>
      </c>
      <c r="R1478" s="75" t="e">
        <f t="shared" si="301"/>
        <v>#REF!</v>
      </c>
    </row>
    <row r="1479" spans="1:18" ht="15" customHeight="1" x14ac:dyDescent="0.3">
      <c r="A1479" s="86"/>
      <c r="B1479" s="84"/>
      <c r="C1479" s="125"/>
      <c r="E1479" s="151"/>
      <c r="F1479" s="151"/>
      <c r="G1479" s="151"/>
      <c r="H1479" s="190" t="str">
        <f t="shared" si="302"/>
        <v/>
      </c>
      <c r="J1479" s="195" t="str">
        <f>+IF(H1479="","",H1479/H1494)</f>
        <v/>
      </c>
      <c r="K1479" s="174"/>
      <c r="L1479" s="170"/>
      <c r="M1479" s="193" t="str">
        <f t="shared" si="303"/>
        <v/>
      </c>
      <c r="N1479" s="194" t="str">
        <f t="shared" si="300"/>
        <v/>
      </c>
      <c r="R1479" s="75" t="e">
        <f t="shared" si="301"/>
        <v>#REF!</v>
      </c>
    </row>
    <row r="1480" spans="1:18" ht="15" customHeight="1" x14ac:dyDescent="0.3">
      <c r="A1480" s="86"/>
      <c r="B1480" s="84"/>
      <c r="C1480" s="125"/>
      <c r="E1480" s="151"/>
      <c r="F1480" s="151"/>
      <c r="G1480" s="151"/>
      <c r="H1480" s="190" t="str">
        <f t="shared" si="302"/>
        <v/>
      </c>
      <c r="J1480" s="195" t="str">
        <f>+IF(H1480="","",H1480/H1494)</f>
        <v/>
      </c>
      <c r="K1480" s="174"/>
      <c r="L1480" s="170"/>
      <c r="M1480" s="193" t="str">
        <f t="shared" si="303"/>
        <v/>
      </c>
      <c r="N1480" s="194" t="str">
        <f t="shared" si="300"/>
        <v/>
      </c>
      <c r="R1480" s="75" t="e">
        <f t="shared" si="301"/>
        <v>#REF!</v>
      </c>
    </row>
    <row r="1481" spans="1:18" ht="15" customHeight="1" x14ac:dyDescent="0.3">
      <c r="A1481" s="86"/>
      <c r="B1481" s="84"/>
      <c r="C1481" s="125"/>
      <c r="E1481" s="151"/>
      <c r="F1481" s="151"/>
      <c r="G1481" s="151"/>
      <c r="H1481" s="190" t="str">
        <f t="shared" si="302"/>
        <v/>
      </c>
      <c r="J1481" s="195" t="str">
        <f>+IF(H1481="","",H1481/H1494)</f>
        <v/>
      </c>
      <c r="K1481" s="174"/>
      <c r="L1481" s="170"/>
      <c r="M1481" s="193" t="str">
        <f t="shared" si="303"/>
        <v/>
      </c>
      <c r="N1481" s="194" t="str">
        <f t="shared" si="300"/>
        <v/>
      </c>
      <c r="R1481" s="75" t="e">
        <f t="shared" si="301"/>
        <v>#REF!</v>
      </c>
    </row>
    <row r="1482" spans="1:18" ht="15" customHeight="1" x14ac:dyDescent="0.3">
      <c r="A1482" s="86"/>
      <c r="B1482" s="84"/>
      <c r="C1482" s="125"/>
      <c r="E1482" s="151"/>
      <c r="F1482" s="151"/>
      <c r="G1482" s="151"/>
      <c r="H1482" s="190" t="str">
        <f t="shared" si="302"/>
        <v/>
      </c>
      <c r="J1482" s="195" t="str">
        <f>+IF(H1482="","",H1482/H1494)</f>
        <v/>
      </c>
      <c r="K1482" s="174"/>
      <c r="L1482" s="170"/>
      <c r="M1482" s="193" t="str">
        <f t="shared" si="303"/>
        <v/>
      </c>
      <c r="N1482" s="194" t="str">
        <f t="shared" si="300"/>
        <v/>
      </c>
      <c r="R1482" s="75" t="e">
        <f t="shared" si="301"/>
        <v>#REF!</v>
      </c>
    </row>
    <row r="1483" spans="1:18" ht="15" customHeight="1" thickBot="1" x14ac:dyDescent="0.35">
      <c r="A1483" s="86"/>
      <c r="B1483" s="84"/>
      <c r="C1483" s="125"/>
      <c r="E1483" s="152"/>
      <c r="F1483" s="152"/>
      <c r="G1483" s="152"/>
      <c r="H1483" s="191" t="str">
        <f t="shared" si="302"/>
        <v/>
      </c>
      <c r="J1483" s="195" t="str">
        <f>+IF(H1483="","",H1483/H1494)</f>
        <v/>
      </c>
      <c r="K1483" s="174"/>
      <c r="L1483" s="170"/>
      <c r="M1483" s="193" t="str">
        <f t="shared" si="303"/>
        <v/>
      </c>
      <c r="N1483" s="194" t="str">
        <f t="shared" si="300"/>
        <v/>
      </c>
      <c r="R1483" s="75" t="e">
        <f t="shared" si="301"/>
        <v>#REF!</v>
      </c>
    </row>
    <row r="1484" spans="1:18" ht="15" customHeight="1" thickBot="1" x14ac:dyDescent="0.35">
      <c r="A1484" s="86"/>
      <c r="B1484" s="84"/>
      <c r="C1484" s="160"/>
      <c r="D1484" s="160"/>
      <c r="E1484" s="160"/>
      <c r="F1484" s="160"/>
      <c r="G1484" s="161" t="s">
        <v>29</v>
      </c>
      <c r="H1484" s="157">
        <f>SUM(H1458:H1483)</f>
        <v>0</v>
      </c>
      <c r="J1484" s="110">
        <f>SUM(J1458:J1483)</f>
        <v>0</v>
      </c>
      <c r="K1484" s="109"/>
      <c r="L1484" s="109"/>
      <c r="M1484" s="109"/>
      <c r="N1484" s="110">
        <f>SUM(N1458:N1483)</f>
        <v>0</v>
      </c>
    </row>
    <row r="1485" spans="1:18" s="73" customFormat="1" ht="15" customHeight="1" thickBot="1" x14ac:dyDescent="0.35">
      <c r="A1485" s="86"/>
      <c r="B1485" s="84"/>
      <c r="C1485" s="73" t="s">
        <v>12</v>
      </c>
      <c r="H1485" s="74"/>
      <c r="J1485" s="111"/>
      <c r="K1485" s="111"/>
      <c r="L1485" s="111"/>
      <c r="M1485" s="111"/>
      <c r="N1485" s="111"/>
    </row>
    <row r="1486" spans="1:18" ht="33" customHeight="1" thickBot="1" x14ac:dyDescent="0.35">
      <c r="A1486" s="86"/>
      <c r="B1486" s="84"/>
      <c r="C1486" s="122" t="s">
        <v>48</v>
      </c>
      <c r="D1486" s="129"/>
      <c r="E1486" s="130" t="s">
        <v>3</v>
      </c>
      <c r="F1486" s="130" t="s">
        <v>0</v>
      </c>
      <c r="G1486" s="123" t="s">
        <v>6</v>
      </c>
      <c r="H1486" s="124" t="s">
        <v>9</v>
      </c>
      <c r="J1486" s="106" t="s">
        <v>59</v>
      </c>
      <c r="K1486" s="107" t="s">
        <v>60</v>
      </c>
      <c r="L1486" s="107" t="s">
        <v>61</v>
      </c>
      <c r="M1486" s="107" t="s">
        <v>62</v>
      </c>
      <c r="N1486" s="108" t="s">
        <v>63</v>
      </c>
    </row>
    <row r="1487" spans="1:18" ht="15" customHeight="1" x14ac:dyDescent="0.3">
      <c r="A1487" s="86"/>
      <c r="B1487" s="84"/>
      <c r="C1487" s="125"/>
      <c r="E1487" s="149"/>
      <c r="F1487" s="146"/>
      <c r="G1487" s="154"/>
      <c r="H1487" s="186" t="str">
        <f>+IF(G1487="","",F1487*G1487)</f>
        <v/>
      </c>
      <c r="J1487" s="195" t="str">
        <f>+IF(H1487="","",H1487/H1494)</f>
        <v/>
      </c>
      <c r="K1487" s="175"/>
      <c r="L1487" s="175"/>
      <c r="M1487" s="193" t="str">
        <f>IF(L1487="NP", 0, (IF(L1487="EP", 1, (IF(L1487="ND", 0.4, "")))))</f>
        <v/>
      </c>
      <c r="N1487" s="194" t="str">
        <f>+IF(H1487="","",J1487*M1487)</f>
        <v/>
      </c>
      <c r="R1487" s="75" t="e">
        <f t="shared" ref="R1487:R1491" si="304">+R1399+1</f>
        <v>#REF!</v>
      </c>
    </row>
    <row r="1488" spans="1:18" ht="15" customHeight="1" x14ac:dyDescent="0.3">
      <c r="A1488" s="86"/>
      <c r="B1488" s="84"/>
      <c r="C1488" s="125"/>
      <c r="E1488" s="149"/>
      <c r="F1488" s="146"/>
      <c r="G1488" s="154"/>
      <c r="H1488" s="186" t="str">
        <f>+IF(G1488="","",F1488*G1488)</f>
        <v/>
      </c>
      <c r="J1488" s="195" t="str">
        <f>+IF(H1488="","",H1488/H1492)</f>
        <v/>
      </c>
      <c r="K1488" s="175"/>
      <c r="L1488" s="175"/>
      <c r="M1488" s="193" t="str">
        <f>IF(L1488="NP", 0, (IF(L1488="EP", 1, (IF(L1488="ND", 0.4, "")))))</f>
        <v/>
      </c>
      <c r="N1488" s="194" t="str">
        <f>+IF(H1488="","",J1488*M1488)</f>
        <v/>
      </c>
      <c r="R1488" s="75" t="e">
        <f t="shared" si="304"/>
        <v>#REF!</v>
      </c>
    </row>
    <row r="1489" spans="1:18" ht="15" customHeight="1" x14ac:dyDescent="0.3">
      <c r="A1489" s="86"/>
      <c r="B1489" s="84"/>
      <c r="C1489" s="125"/>
      <c r="E1489" s="149"/>
      <c r="F1489" s="146"/>
      <c r="G1489" s="154"/>
      <c r="H1489" s="186" t="str">
        <f>+IF(G1489="","",F1489*G1489)</f>
        <v/>
      </c>
      <c r="J1489" s="195" t="str">
        <f>+IF(H1489="","",H1489/H1493)</f>
        <v/>
      </c>
      <c r="K1489" s="175"/>
      <c r="L1489" s="175"/>
      <c r="M1489" s="193" t="str">
        <f>IF(L1489="NP", 0, (IF(L1489="EP", 1, (IF(L1489="ND", 0.4, "")))))</f>
        <v/>
      </c>
      <c r="N1489" s="194" t="str">
        <f>+IF(H1489="","",J1489*M1489)</f>
        <v/>
      </c>
      <c r="R1489" s="75" t="e">
        <f t="shared" si="304"/>
        <v>#REF!</v>
      </c>
    </row>
    <row r="1490" spans="1:18" ht="15" customHeight="1" x14ac:dyDescent="0.3">
      <c r="A1490" s="86"/>
      <c r="B1490" s="84"/>
      <c r="C1490" s="125"/>
      <c r="E1490" s="149"/>
      <c r="F1490" s="146"/>
      <c r="G1490" s="154"/>
      <c r="H1490" s="186" t="str">
        <f>+IF(G1490="","",F1490*G1490)</f>
        <v/>
      </c>
      <c r="J1490" s="195" t="str">
        <f>+IF(H1490="","",H1490/H1494)</f>
        <v/>
      </c>
      <c r="K1490" s="175"/>
      <c r="L1490" s="175"/>
      <c r="M1490" s="193" t="str">
        <f>IF(L1490="NP", 0, (IF(L1490="EP", 1, (IF(L1490="ND", 0.4, "")))))</f>
        <v/>
      </c>
      <c r="N1490" s="194" t="str">
        <f>+IF(H1490="","",J1490*M1490)</f>
        <v/>
      </c>
      <c r="R1490" s="75" t="e">
        <f t="shared" si="304"/>
        <v>#REF!</v>
      </c>
    </row>
    <row r="1491" spans="1:18" ht="15" customHeight="1" thickBot="1" x14ac:dyDescent="0.35">
      <c r="A1491" s="86"/>
      <c r="B1491" s="84"/>
      <c r="C1491" s="127"/>
      <c r="D1491" s="128"/>
      <c r="E1491" s="150"/>
      <c r="F1491" s="147"/>
      <c r="G1491" s="155"/>
      <c r="H1491" s="192" t="str">
        <f>+IF(G1491="","",F1491*G1491)</f>
        <v/>
      </c>
      <c r="J1491" s="195" t="str">
        <f>+IF(H1491="","",H1491/H1494)</f>
        <v/>
      </c>
      <c r="K1491" s="176"/>
      <c r="L1491" s="177"/>
      <c r="M1491" s="193" t="str">
        <f>IF(L1491="NP", 0, (IF(L1491="EP", 1, (IF(L1491="ND", 0.4, "")))))</f>
        <v/>
      </c>
      <c r="N1491" s="194" t="str">
        <f>+IF(H1491="","",J1491*M1491)</f>
        <v/>
      </c>
      <c r="R1491" s="75" t="e">
        <f t="shared" si="304"/>
        <v>#REF!</v>
      </c>
    </row>
    <row r="1492" spans="1:18" ht="15" customHeight="1" thickBot="1" x14ac:dyDescent="0.35">
      <c r="A1492" s="86"/>
      <c r="B1492" s="84"/>
      <c r="C1492" s="160"/>
      <c r="D1492" s="160"/>
      <c r="E1492" s="160"/>
      <c r="F1492" s="160"/>
      <c r="G1492" s="161" t="s">
        <v>30</v>
      </c>
      <c r="H1492" s="157">
        <f>SUM(H1487:H1491)</f>
        <v>0</v>
      </c>
      <c r="J1492" s="110">
        <f>SUM(J1487:J1491)</f>
        <v>0</v>
      </c>
      <c r="K1492" s="109"/>
      <c r="L1492" s="109"/>
      <c r="M1492" s="109"/>
      <c r="N1492" s="110">
        <f>SUM(N1487:N1491)</f>
        <v>0</v>
      </c>
    </row>
    <row r="1493" spans="1:18" ht="13.5" customHeight="1" thickBot="1" x14ac:dyDescent="0.35">
      <c r="A1493" s="86"/>
      <c r="B1493" s="84"/>
      <c r="H1493" s="84"/>
      <c r="J1493" s="103"/>
      <c r="K1493" s="104"/>
      <c r="L1493" s="104"/>
      <c r="M1493" s="104"/>
      <c r="N1493" s="105"/>
    </row>
    <row r="1494" spans="1:18" ht="15" customHeight="1" x14ac:dyDescent="0.3">
      <c r="A1494" s="86"/>
      <c r="B1494" s="84"/>
      <c r="D1494" s="132" t="s">
        <v>13</v>
      </c>
      <c r="E1494" s="133"/>
      <c r="F1494" s="133"/>
      <c r="G1494" s="134"/>
      <c r="H1494" s="158">
        <f>+H1439+H1455+H1484+H1492</f>
        <v>0.262125</v>
      </c>
      <c r="J1494" s="113"/>
      <c r="K1494" s="78"/>
      <c r="M1494" s="78"/>
      <c r="N1494" s="114"/>
    </row>
    <row r="1495" spans="1:18" ht="15" customHeight="1" thickBot="1" x14ac:dyDescent="0.35">
      <c r="A1495" s="86"/>
      <c r="B1495" s="84"/>
      <c r="D1495" s="135" t="s">
        <v>67</v>
      </c>
      <c r="E1495" s="136"/>
      <c r="F1495" s="136"/>
      <c r="G1495" s="141">
        <f>+$Q$1</f>
        <v>0.15</v>
      </c>
      <c r="H1495" s="159">
        <f>+H1494*G1495</f>
        <v>3.931875E-2</v>
      </c>
      <c r="J1495" s="115"/>
      <c r="K1495" s="116"/>
      <c r="L1495" s="116"/>
      <c r="M1495" s="116"/>
      <c r="N1495" s="117"/>
    </row>
    <row r="1496" spans="1:18" ht="15" customHeight="1" x14ac:dyDescent="0.3">
      <c r="A1496" s="86"/>
      <c r="B1496" s="84"/>
      <c r="D1496" s="135" t="s">
        <v>68</v>
      </c>
      <c r="E1496" s="136"/>
      <c r="F1496" s="136"/>
      <c r="G1496" s="141">
        <f>+$Q$2</f>
        <v>0</v>
      </c>
      <c r="H1496" s="159">
        <f>+(H1494+H1495)*G1496</f>
        <v>0</v>
      </c>
      <c r="J1496" s="120">
        <f>+J1439+J1455+J1484+J1492</f>
        <v>1</v>
      </c>
      <c r="K1496" s="118"/>
      <c r="L1496" s="118"/>
      <c r="M1496" s="118"/>
      <c r="N1496" s="120">
        <f>+N1439+N1455+N1484+N1492</f>
        <v>0</v>
      </c>
    </row>
    <row r="1497" spans="1:18" ht="15" customHeight="1" thickBot="1" x14ac:dyDescent="0.35">
      <c r="A1497" s="86"/>
      <c r="B1497" s="84"/>
      <c r="C1497" s="75" t="s">
        <v>64</v>
      </c>
      <c r="D1497" s="135" t="s">
        <v>14</v>
      </c>
      <c r="E1497" s="136"/>
      <c r="F1497" s="136"/>
      <c r="G1497" s="137"/>
      <c r="H1497" s="159">
        <f>SUM(H1494:H1496)</f>
        <v>0.30144375000000001</v>
      </c>
      <c r="J1497" s="121" t="s">
        <v>69</v>
      </c>
      <c r="K1497" s="119"/>
      <c r="L1497" s="119"/>
      <c r="M1497" s="119"/>
      <c r="N1497" s="121" t="s">
        <v>70</v>
      </c>
    </row>
    <row r="1498" spans="1:18" ht="15" customHeight="1" thickBot="1" x14ac:dyDescent="0.35">
      <c r="A1498" s="86"/>
      <c r="B1498" s="84"/>
      <c r="C1498" s="75" t="s">
        <v>64</v>
      </c>
      <c r="D1498" s="138" t="s">
        <v>15</v>
      </c>
      <c r="E1498" s="139"/>
      <c r="F1498" s="139"/>
      <c r="G1498" s="140"/>
      <c r="H1498" s="131">
        <f>+ROUND(H1497,2)</f>
        <v>0.3</v>
      </c>
      <c r="N1498" s="165">
        <f>+ROUND(N1496,4)</f>
        <v>0</v>
      </c>
    </row>
    <row r="1499" spans="1:18" ht="13.5" customHeight="1" x14ac:dyDescent="0.3">
      <c r="A1499" s="86"/>
      <c r="B1499" s="84"/>
      <c r="G1499" s="76"/>
    </row>
    <row r="1500" spans="1:18" ht="13.5" customHeight="1" x14ac:dyDescent="0.3">
      <c r="A1500" s="86"/>
      <c r="B1500" s="84"/>
      <c r="G1500" s="76"/>
    </row>
    <row r="1501" spans="1:18" ht="15" customHeight="1" x14ac:dyDescent="0.3">
      <c r="A1501" s="83"/>
      <c r="B1501" s="84"/>
      <c r="G1501" s="76"/>
      <c r="H1501" s="84"/>
      <c r="J1501" s="85"/>
      <c r="K1501" s="85"/>
      <c r="L1501" s="85"/>
      <c r="M1501" s="85"/>
      <c r="N1501" s="85"/>
    </row>
    <row r="1502" spans="1:18" ht="14.1" customHeight="1" x14ac:dyDescent="0.3">
      <c r="A1502" s="86"/>
      <c r="B1502" s="84"/>
      <c r="C1502" s="87"/>
      <c r="D1502" s="87"/>
      <c r="E1502" s="87"/>
      <c r="F1502" s="87"/>
      <c r="G1502" s="87"/>
      <c r="H1502" s="87"/>
      <c r="K1502" s="78"/>
      <c r="M1502" s="78"/>
    </row>
    <row r="1503" spans="1:18" ht="12" customHeight="1" x14ac:dyDescent="0.3">
      <c r="A1503" s="86"/>
      <c r="B1503" s="84"/>
      <c r="C1503" s="73"/>
      <c r="D1503" s="73"/>
      <c r="E1503" s="73"/>
      <c r="F1503" s="73"/>
      <c r="G1503" s="73"/>
      <c r="H1503" s="73"/>
      <c r="K1503" s="78"/>
      <c r="M1503" s="78"/>
    </row>
    <row r="1504" spans="1:18" ht="12" customHeight="1" x14ac:dyDescent="0.3">
      <c r="A1504" s="86"/>
      <c r="B1504" s="84"/>
      <c r="G1504" s="88"/>
      <c r="H1504" s="84"/>
      <c r="K1504" s="78"/>
      <c r="M1504" s="78"/>
    </row>
    <row r="1505" spans="1:18" ht="14.25" customHeight="1" x14ac:dyDescent="0.3">
      <c r="A1505" s="86"/>
      <c r="B1505" s="84"/>
      <c r="C1505" s="89"/>
      <c r="D1505" s="90"/>
      <c r="E1505" s="90"/>
      <c r="F1505" s="90"/>
      <c r="G1505" s="90"/>
      <c r="H1505" s="91"/>
      <c r="K1505" s="78"/>
      <c r="M1505" s="78"/>
    </row>
    <row r="1506" spans="1:18" ht="14.25" customHeight="1" x14ac:dyDescent="0.3">
      <c r="A1506" s="86"/>
      <c r="B1506" s="84"/>
      <c r="C1506" s="89"/>
      <c r="H1506" s="84"/>
      <c r="K1506" s="78"/>
      <c r="M1506" s="78"/>
    </row>
    <row r="1507" spans="1:18" ht="12" customHeight="1" thickBot="1" x14ac:dyDescent="0.35">
      <c r="A1507" s="86"/>
      <c r="B1507" s="84"/>
      <c r="C1507" s="89"/>
      <c r="H1507" s="84"/>
      <c r="K1507" s="78"/>
      <c r="M1507" s="78"/>
    </row>
    <row r="1508" spans="1:18" ht="20.100000000000001" customHeight="1" thickBot="1" x14ac:dyDescent="0.35">
      <c r="A1508" s="86"/>
      <c r="B1508" s="84"/>
      <c r="C1508" s="142" t="s">
        <v>55</v>
      </c>
      <c r="D1508" s="143"/>
      <c r="E1508" s="143"/>
      <c r="F1508" s="143"/>
      <c r="G1508" s="143"/>
      <c r="H1508" s="144"/>
    </row>
    <row r="1509" spans="1:18" ht="20.100000000000001" customHeight="1" x14ac:dyDescent="0.3">
      <c r="A1509" s="86"/>
      <c r="B1509" s="84"/>
      <c r="C1509" s="92"/>
      <c r="H1509" s="93" t="s">
        <v>56</v>
      </c>
      <c r="I1509" s="84"/>
      <c r="J1509" s="97" t="s">
        <v>26</v>
      </c>
      <c r="K1509" s="98"/>
      <c r="L1509" s="98"/>
      <c r="M1509" s="98"/>
      <c r="N1509" s="99"/>
    </row>
    <row r="1510" spans="1:18" ht="16.5" customHeight="1" thickBot="1" x14ac:dyDescent="0.35">
      <c r="A1510" s="169"/>
      <c r="B1510" s="84"/>
      <c r="C1510" s="73" t="s">
        <v>57</v>
      </c>
      <c r="D1510" s="84">
        <v>18</v>
      </c>
      <c r="G1510" s="74" t="s">
        <v>4</v>
      </c>
      <c r="H1510" s="75" t="str">
        <f>+VLOOKUP(D1510,PRESUP!$A$6:$N$183,3,FALSE)</f>
        <v>m2</v>
      </c>
      <c r="I1510" s="84"/>
      <c r="J1510" s="100"/>
      <c r="K1510" s="101"/>
      <c r="L1510" s="101"/>
      <c r="M1510" s="101"/>
      <c r="N1510" s="102"/>
    </row>
    <row r="1511" spans="1:18" ht="32.25" customHeight="1" x14ac:dyDescent="0.3">
      <c r="A1511" s="86"/>
      <c r="B1511" s="84"/>
      <c r="C1511" s="22" t="str">
        <f>+VLOOKUP(D1510,PRESUP!$A$6:$N$183,14,FALSE)</f>
        <v>DETALLE: Tendido y compactación de Base y RAP estabilizado con emulsión asfaltico e=20 cm</v>
      </c>
      <c r="J1511" s="103"/>
      <c r="K1511" s="104"/>
      <c r="L1511" s="104"/>
      <c r="M1511" s="104"/>
      <c r="N1511" s="105"/>
      <c r="O1511" s="84" t="s">
        <v>71</v>
      </c>
      <c r="P1511" s="84" t="s">
        <v>73</v>
      </c>
      <c r="Q1511" s="84" t="s">
        <v>72</v>
      </c>
    </row>
    <row r="1512" spans="1:18" s="73" customFormat="1" ht="15" customHeight="1" thickBot="1" x14ac:dyDescent="0.35">
      <c r="A1512" s="86"/>
      <c r="B1512" s="84"/>
      <c r="C1512" s="73" t="s">
        <v>5</v>
      </c>
      <c r="D1512" s="94"/>
      <c r="E1512" s="94"/>
      <c r="F1512" s="94"/>
      <c r="G1512" s="196" t="s">
        <v>58</v>
      </c>
      <c r="H1512" s="197">
        <v>4.0000000000000001E-3</v>
      </c>
      <c r="J1512" s="162"/>
      <c r="K1512" s="163"/>
      <c r="L1512" s="163"/>
      <c r="M1512" s="163"/>
      <c r="N1512" s="164"/>
      <c r="O1512" s="166">
        <f>+H1586</f>
        <v>1.48</v>
      </c>
      <c r="P1512" s="168">
        <f>+H1582</f>
        <v>1.2871440000000001</v>
      </c>
      <c r="Q1512" s="167">
        <f>+N1586</f>
        <v>1.5100000000000001E-2</v>
      </c>
      <c r="R1512" s="73">
        <f t="shared" ref="R1512" si="305">+D1510</f>
        <v>18</v>
      </c>
    </row>
    <row r="1513" spans="1:18" s="94" customFormat="1" ht="30" customHeight="1" thickBot="1" x14ac:dyDescent="0.35">
      <c r="A1513" s="86"/>
      <c r="B1513" s="84"/>
      <c r="C1513" s="122" t="s">
        <v>48</v>
      </c>
      <c r="D1513" s="123" t="s">
        <v>0</v>
      </c>
      <c r="E1513" s="123" t="s">
        <v>6</v>
      </c>
      <c r="F1513" s="123" t="s">
        <v>7</v>
      </c>
      <c r="G1513" s="123" t="s">
        <v>8</v>
      </c>
      <c r="H1513" s="124" t="s">
        <v>9</v>
      </c>
      <c r="J1513" s="106" t="s">
        <v>59</v>
      </c>
      <c r="K1513" s="107" t="s">
        <v>60</v>
      </c>
      <c r="L1513" s="107" t="s">
        <v>61</v>
      </c>
      <c r="M1513" s="107" t="s">
        <v>62</v>
      </c>
      <c r="N1513" s="108" t="s">
        <v>63</v>
      </c>
    </row>
    <row r="1514" spans="1:18" ht="15" customHeight="1" x14ac:dyDescent="0.3">
      <c r="A1514" s="86"/>
      <c r="B1514" s="84"/>
      <c r="C1514" s="125" t="s">
        <v>78</v>
      </c>
      <c r="D1514" s="145" t="s">
        <v>20</v>
      </c>
      <c r="E1514" s="148"/>
      <c r="F1514" s="148" t="s">
        <v>64</v>
      </c>
      <c r="G1514" s="153" t="s">
        <v>20</v>
      </c>
      <c r="H1514" s="126">
        <f>+H1543*0.05</f>
        <v>1.4784000000000004E-2</v>
      </c>
      <c r="J1514" s="171">
        <f>+IF(H1514="","",H1514/H1582)</f>
        <v>1.1485894352147082E-2</v>
      </c>
      <c r="K1514" s="172">
        <v>4292100117</v>
      </c>
      <c r="L1514" s="170" t="s">
        <v>77</v>
      </c>
      <c r="M1514" s="156">
        <v>0</v>
      </c>
      <c r="N1514" s="173">
        <f t="shared" ref="N1514:N1526" si="306">+IF(H1514="","",J1514*M1514)</f>
        <v>0</v>
      </c>
    </row>
    <row r="1515" spans="1:18" ht="15" customHeight="1" x14ac:dyDescent="0.3">
      <c r="A1515" s="86"/>
      <c r="B1515" s="84"/>
      <c r="C1515" s="125" t="s">
        <v>346</v>
      </c>
      <c r="D1515" s="146">
        <v>1</v>
      </c>
      <c r="E1515" s="149">
        <v>38</v>
      </c>
      <c r="F1515" s="184">
        <f t="shared" ref="F1515:F1526" si="307">+IF(E1515="","",D1515*E1515)</f>
        <v>38</v>
      </c>
      <c r="G1515" s="185">
        <f>+IF(F1515="","",H1512)</f>
        <v>4.0000000000000001E-3</v>
      </c>
      <c r="H1515" s="186">
        <f t="shared" ref="H1515:H1526" si="308">+IF(G1515="","",F1515*G1515)</f>
        <v>0.152</v>
      </c>
      <c r="J1515" s="195">
        <f>+IF(H1515="","",H1515/H1582)</f>
        <v>0.1180909051357113</v>
      </c>
      <c r="K1515" s="172">
        <v>548000014</v>
      </c>
      <c r="L1515" s="170" t="s">
        <v>77</v>
      </c>
      <c r="M1515" s="193">
        <f t="shared" ref="M1515:M1526" si="309">IF(L1515="NP", 0, (IF(L1515="EP", 1, (IF(L1515="ND", 0.4, "")))))</f>
        <v>0</v>
      </c>
      <c r="N1515" s="194">
        <f t="shared" si="306"/>
        <v>0</v>
      </c>
      <c r="R1515" s="75" t="e">
        <f t="shared" ref="R1515:R1526" si="310">+R1427+1</f>
        <v>#REF!</v>
      </c>
    </row>
    <row r="1516" spans="1:18" ht="15" customHeight="1" x14ac:dyDescent="0.3">
      <c r="A1516" s="86"/>
      <c r="B1516" s="84"/>
      <c r="C1516" s="125" t="s">
        <v>362</v>
      </c>
      <c r="D1516" s="146">
        <v>1</v>
      </c>
      <c r="E1516" s="149">
        <v>48</v>
      </c>
      <c r="F1516" s="184">
        <f t="shared" si="307"/>
        <v>48</v>
      </c>
      <c r="G1516" s="185">
        <f>+IF(F1516="","",H1512)</f>
        <v>4.0000000000000001E-3</v>
      </c>
      <c r="H1516" s="186">
        <f t="shared" si="308"/>
        <v>0.192</v>
      </c>
      <c r="J1516" s="195">
        <f>+IF(H1516="","",H1516/H1582)</f>
        <v>0.14916745911879323</v>
      </c>
      <c r="K1516" s="172">
        <v>548000014</v>
      </c>
      <c r="L1516" s="170" t="s">
        <v>77</v>
      </c>
      <c r="M1516" s="193">
        <f t="shared" si="309"/>
        <v>0</v>
      </c>
      <c r="N1516" s="194">
        <f t="shared" si="306"/>
        <v>0</v>
      </c>
      <c r="R1516" s="75" t="e">
        <f t="shared" si="310"/>
        <v>#REF!</v>
      </c>
    </row>
    <row r="1517" spans="1:18" ht="15" customHeight="1" x14ac:dyDescent="0.3">
      <c r="A1517" s="86"/>
      <c r="B1517" s="84"/>
      <c r="C1517" s="125" t="s">
        <v>356</v>
      </c>
      <c r="D1517" s="146">
        <v>1</v>
      </c>
      <c r="E1517" s="149">
        <v>70</v>
      </c>
      <c r="F1517" s="184">
        <f t="shared" si="307"/>
        <v>70</v>
      </c>
      <c r="G1517" s="185">
        <f>+IF(F1517="","",H1512)</f>
        <v>4.0000000000000001E-3</v>
      </c>
      <c r="H1517" s="186">
        <f t="shared" si="308"/>
        <v>0.28000000000000003</v>
      </c>
      <c r="J1517" s="195">
        <f>+IF(H1517="","",H1517/H1582)</f>
        <v>0.21753587788157347</v>
      </c>
      <c r="K1517" s="172">
        <v>548000014</v>
      </c>
      <c r="L1517" s="170" t="s">
        <v>77</v>
      </c>
      <c r="M1517" s="193">
        <f t="shared" si="309"/>
        <v>0</v>
      </c>
      <c r="N1517" s="194">
        <f t="shared" si="306"/>
        <v>0</v>
      </c>
      <c r="R1517" s="75" t="e">
        <f t="shared" si="310"/>
        <v>#REF!</v>
      </c>
    </row>
    <row r="1518" spans="1:18" ht="15" customHeight="1" x14ac:dyDescent="0.3">
      <c r="A1518" s="86"/>
      <c r="B1518" s="84"/>
      <c r="C1518" s="125" t="s">
        <v>338</v>
      </c>
      <c r="D1518" s="146">
        <v>1</v>
      </c>
      <c r="E1518" s="149">
        <v>64.17</v>
      </c>
      <c r="F1518" s="184">
        <f t="shared" si="307"/>
        <v>64.17</v>
      </c>
      <c r="G1518" s="185">
        <f>+IF(F1518="","",H1512)</f>
        <v>4.0000000000000001E-3</v>
      </c>
      <c r="H1518" s="186">
        <f t="shared" si="308"/>
        <v>0.25668000000000002</v>
      </c>
      <c r="J1518" s="195">
        <f>+IF(H1518="","",H1518/H1582)</f>
        <v>0.19941824690943671</v>
      </c>
      <c r="K1518" s="172">
        <v>548000014</v>
      </c>
      <c r="L1518" s="170" t="s">
        <v>77</v>
      </c>
      <c r="M1518" s="193">
        <f t="shared" si="309"/>
        <v>0</v>
      </c>
      <c r="N1518" s="194">
        <f t="shared" si="306"/>
        <v>0</v>
      </c>
      <c r="R1518" s="75" t="e">
        <f t="shared" si="310"/>
        <v>#REF!</v>
      </c>
    </row>
    <row r="1519" spans="1:18" ht="15" customHeight="1" x14ac:dyDescent="0.3">
      <c r="A1519" s="86"/>
      <c r="B1519" s="84"/>
      <c r="C1519" s="125"/>
      <c r="D1519" s="146"/>
      <c r="E1519" s="149"/>
      <c r="F1519" s="184" t="str">
        <f t="shared" si="307"/>
        <v/>
      </c>
      <c r="G1519" s="185" t="str">
        <f>+IF(F1519="","",H1512)</f>
        <v/>
      </c>
      <c r="H1519" s="186" t="str">
        <f t="shared" si="308"/>
        <v/>
      </c>
      <c r="J1519" s="195" t="str">
        <f>+IF(H1519="","",H1519/H1582)</f>
        <v/>
      </c>
      <c r="K1519" s="172"/>
      <c r="L1519" s="170"/>
      <c r="M1519" s="193" t="str">
        <f t="shared" si="309"/>
        <v/>
      </c>
      <c r="N1519" s="194" t="str">
        <f t="shared" si="306"/>
        <v/>
      </c>
      <c r="R1519" s="75" t="e">
        <f t="shared" si="310"/>
        <v>#REF!</v>
      </c>
    </row>
    <row r="1520" spans="1:18" ht="15" customHeight="1" x14ac:dyDescent="0.3">
      <c r="A1520" s="86"/>
      <c r="B1520" s="84"/>
      <c r="C1520" s="125"/>
      <c r="D1520" s="146"/>
      <c r="E1520" s="149"/>
      <c r="F1520" s="184" t="str">
        <f t="shared" si="307"/>
        <v/>
      </c>
      <c r="G1520" s="185" t="str">
        <f>+IF(F1520="","",H1512)</f>
        <v/>
      </c>
      <c r="H1520" s="186" t="str">
        <f t="shared" si="308"/>
        <v/>
      </c>
      <c r="J1520" s="195" t="str">
        <f>+IF(H1520="","",H1520/H1582)</f>
        <v/>
      </c>
      <c r="K1520" s="172"/>
      <c r="L1520" s="170"/>
      <c r="M1520" s="193" t="str">
        <f t="shared" si="309"/>
        <v/>
      </c>
      <c r="N1520" s="194" t="str">
        <f t="shared" si="306"/>
        <v/>
      </c>
      <c r="R1520" s="75" t="e">
        <f t="shared" si="310"/>
        <v>#REF!</v>
      </c>
    </row>
    <row r="1521" spans="1:18" ht="15" customHeight="1" x14ac:dyDescent="0.3">
      <c r="A1521" s="86"/>
      <c r="B1521" s="84"/>
      <c r="C1521" s="125"/>
      <c r="D1521" s="146"/>
      <c r="E1521" s="149"/>
      <c r="F1521" s="184" t="str">
        <f t="shared" si="307"/>
        <v/>
      </c>
      <c r="G1521" s="185" t="str">
        <f>+IF(F1521="","",H1512)</f>
        <v/>
      </c>
      <c r="H1521" s="186" t="str">
        <f t="shared" si="308"/>
        <v/>
      </c>
      <c r="J1521" s="195" t="str">
        <f>+IF(H1521="","",H1521/H1582)</f>
        <v/>
      </c>
      <c r="K1521" s="172"/>
      <c r="L1521" s="170"/>
      <c r="M1521" s="193" t="str">
        <f t="shared" si="309"/>
        <v/>
      </c>
      <c r="N1521" s="194" t="str">
        <f t="shared" si="306"/>
        <v/>
      </c>
      <c r="R1521" s="75" t="e">
        <f t="shared" si="310"/>
        <v>#REF!</v>
      </c>
    </row>
    <row r="1522" spans="1:18" ht="15" customHeight="1" x14ac:dyDescent="0.3">
      <c r="A1522" s="86"/>
      <c r="B1522" s="84"/>
      <c r="C1522" s="125"/>
      <c r="D1522" s="146"/>
      <c r="E1522" s="149"/>
      <c r="F1522" s="184" t="str">
        <f t="shared" si="307"/>
        <v/>
      </c>
      <c r="G1522" s="185" t="str">
        <f>+IF(F1522="","",H1512)</f>
        <v/>
      </c>
      <c r="H1522" s="186" t="str">
        <f t="shared" si="308"/>
        <v/>
      </c>
      <c r="J1522" s="195" t="str">
        <f>+IF(H1522="","",H1522/H1582)</f>
        <v/>
      </c>
      <c r="K1522" s="172"/>
      <c r="L1522" s="170"/>
      <c r="M1522" s="193" t="str">
        <f t="shared" si="309"/>
        <v/>
      </c>
      <c r="N1522" s="194" t="str">
        <f t="shared" si="306"/>
        <v/>
      </c>
      <c r="R1522" s="75" t="e">
        <f t="shared" si="310"/>
        <v>#REF!</v>
      </c>
    </row>
    <row r="1523" spans="1:18" ht="15" customHeight="1" x14ac:dyDescent="0.3">
      <c r="A1523" s="86"/>
      <c r="B1523" s="84"/>
      <c r="C1523" s="125"/>
      <c r="D1523" s="146"/>
      <c r="E1523" s="149"/>
      <c r="F1523" s="184" t="str">
        <f t="shared" si="307"/>
        <v/>
      </c>
      <c r="G1523" s="185" t="str">
        <f>+IF(F1523="","",H1512)</f>
        <v/>
      </c>
      <c r="H1523" s="186" t="str">
        <f t="shared" si="308"/>
        <v/>
      </c>
      <c r="J1523" s="195" t="str">
        <f>+IF(H1523="","",H1523/H1582)</f>
        <v/>
      </c>
      <c r="K1523" s="172"/>
      <c r="L1523" s="170"/>
      <c r="M1523" s="193" t="str">
        <f t="shared" si="309"/>
        <v/>
      </c>
      <c r="N1523" s="194" t="str">
        <f t="shared" si="306"/>
        <v/>
      </c>
      <c r="R1523" s="75" t="e">
        <f t="shared" si="310"/>
        <v>#REF!</v>
      </c>
    </row>
    <row r="1524" spans="1:18" ht="15" customHeight="1" x14ac:dyDescent="0.3">
      <c r="A1524" s="86"/>
      <c r="B1524" s="84"/>
      <c r="C1524" s="125"/>
      <c r="D1524" s="146"/>
      <c r="E1524" s="149"/>
      <c r="F1524" s="184" t="str">
        <f t="shared" si="307"/>
        <v/>
      </c>
      <c r="G1524" s="185" t="str">
        <f>+IF(F1524="","",H1512)</f>
        <v/>
      </c>
      <c r="H1524" s="186" t="str">
        <f t="shared" si="308"/>
        <v/>
      </c>
      <c r="J1524" s="195" t="str">
        <f>+IF(H1524="","",H1524/H1582)</f>
        <v/>
      </c>
      <c r="K1524" s="172"/>
      <c r="L1524" s="170"/>
      <c r="M1524" s="193" t="str">
        <f t="shared" si="309"/>
        <v/>
      </c>
      <c r="N1524" s="194" t="str">
        <f t="shared" si="306"/>
        <v/>
      </c>
      <c r="R1524" s="75" t="e">
        <f t="shared" si="310"/>
        <v>#REF!</v>
      </c>
    </row>
    <row r="1525" spans="1:18" ht="15" customHeight="1" x14ac:dyDescent="0.3">
      <c r="A1525" s="86"/>
      <c r="B1525" s="84"/>
      <c r="C1525" s="125"/>
      <c r="D1525" s="146"/>
      <c r="E1525" s="149"/>
      <c r="F1525" s="184" t="str">
        <f t="shared" si="307"/>
        <v/>
      </c>
      <c r="G1525" s="185" t="str">
        <f>+IF(F1525="","",H1512)</f>
        <v/>
      </c>
      <c r="H1525" s="186" t="str">
        <f t="shared" si="308"/>
        <v/>
      </c>
      <c r="J1525" s="195" t="str">
        <f>+IF(H1525="","",H1525/H1582)</f>
        <v/>
      </c>
      <c r="K1525" s="172"/>
      <c r="L1525" s="170"/>
      <c r="M1525" s="193" t="str">
        <f t="shared" si="309"/>
        <v/>
      </c>
      <c r="N1525" s="194" t="str">
        <f t="shared" si="306"/>
        <v/>
      </c>
      <c r="R1525" s="75" t="e">
        <f t="shared" si="310"/>
        <v>#REF!</v>
      </c>
    </row>
    <row r="1526" spans="1:18" ht="15" customHeight="1" thickBot="1" x14ac:dyDescent="0.35">
      <c r="A1526" s="86"/>
      <c r="B1526" s="84"/>
      <c r="C1526" s="127"/>
      <c r="D1526" s="147"/>
      <c r="E1526" s="150"/>
      <c r="F1526" s="187" t="str">
        <f t="shared" si="307"/>
        <v/>
      </c>
      <c r="G1526" s="188" t="str">
        <f>+IF(F1526="","",H1511)</f>
        <v/>
      </c>
      <c r="H1526" s="189" t="str">
        <f t="shared" si="308"/>
        <v/>
      </c>
      <c r="J1526" s="195" t="str">
        <f>+IF(H1526="","",H1526/H1582)</f>
        <v/>
      </c>
      <c r="K1526" s="172"/>
      <c r="L1526" s="170"/>
      <c r="M1526" s="193" t="str">
        <f t="shared" si="309"/>
        <v/>
      </c>
      <c r="N1526" s="194" t="str">
        <f t="shared" si="306"/>
        <v/>
      </c>
      <c r="R1526" s="75" t="e">
        <f t="shared" si="310"/>
        <v>#REF!</v>
      </c>
    </row>
    <row r="1527" spans="1:18" ht="15" customHeight="1" thickBot="1" x14ac:dyDescent="0.35">
      <c r="A1527" s="86"/>
      <c r="B1527" s="84"/>
      <c r="C1527" s="160"/>
      <c r="D1527" s="160"/>
      <c r="E1527" s="160"/>
      <c r="F1527" s="160"/>
      <c r="G1527" s="161" t="s">
        <v>27</v>
      </c>
      <c r="H1527" s="157">
        <f>SUM(H1514:H1526)</f>
        <v>0.89546400000000004</v>
      </c>
      <c r="J1527" s="110">
        <f>SUM(J1514:J1526)</f>
        <v>0.69569838339766177</v>
      </c>
      <c r="K1527" s="109"/>
      <c r="L1527" s="109"/>
      <c r="M1527" s="109"/>
      <c r="N1527" s="110">
        <f>SUM(N1514:N1526)</f>
        <v>0</v>
      </c>
    </row>
    <row r="1528" spans="1:18" s="73" customFormat="1" ht="15" customHeight="1" thickBot="1" x14ac:dyDescent="0.35">
      <c r="A1528" s="86"/>
      <c r="B1528" s="84"/>
      <c r="C1528" s="73" t="s">
        <v>10</v>
      </c>
      <c r="H1528" s="74"/>
      <c r="J1528" s="112"/>
      <c r="K1528" s="112"/>
      <c r="L1528" s="112"/>
      <c r="M1528" s="112"/>
      <c r="N1528" s="112"/>
    </row>
    <row r="1529" spans="1:18" ht="31.5" customHeight="1" thickBot="1" x14ac:dyDescent="0.35">
      <c r="A1529" s="86"/>
      <c r="B1529" s="84"/>
      <c r="C1529" s="122" t="s">
        <v>48</v>
      </c>
      <c r="D1529" s="123" t="s">
        <v>0</v>
      </c>
      <c r="E1529" s="123" t="s">
        <v>65</v>
      </c>
      <c r="F1529" s="123" t="s">
        <v>66</v>
      </c>
      <c r="G1529" s="123" t="s">
        <v>8</v>
      </c>
      <c r="H1529" s="124" t="s">
        <v>9</v>
      </c>
      <c r="J1529" s="106" t="s">
        <v>59</v>
      </c>
      <c r="K1529" s="107" t="s">
        <v>60</v>
      </c>
      <c r="L1529" s="107" t="s">
        <v>61</v>
      </c>
      <c r="M1529" s="107" t="s">
        <v>62</v>
      </c>
      <c r="N1529" s="108" t="s">
        <v>63</v>
      </c>
    </row>
    <row r="1530" spans="1:18" ht="15" customHeight="1" x14ac:dyDescent="0.3">
      <c r="A1530" s="86"/>
      <c r="B1530" s="84"/>
      <c r="C1530" s="125" t="s">
        <v>341</v>
      </c>
      <c r="D1530" s="146">
        <v>2</v>
      </c>
      <c r="E1530" s="149">
        <v>4.5199999999999996</v>
      </c>
      <c r="F1530" s="184">
        <f>+IF(E1530="","",D1530*E1530)</f>
        <v>9.0399999999999991</v>
      </c>
      <c r="G1530" s="185">
        <f>+IF(F1530="","",H1512)</f>
        <v>4.0000000000000001E-3</v>
      </c>
      <c r="H1530" s="186">
        <f>+IF(G1530="","",F1530*G1530)</f>
        <v>3.6159999999999998E-2</v>
      </c>
      <c r="I1530" s="95"/>
      <c r="J1530" s="195">
        <f>+IF(H1530="","",H1530/H1582)</f>
        <v>2.8093204800706057E-2</v>
      </c>
      <c r="K1530" s="174">
        <v>851230012</v>
      </c>
      <c r="L1530" s="170" t="s">
        <v>77</v>
      </c>
      <c r="M1530" s="193">
        <f t="shared" ref="M1530:M1542" si="311">IF(L1530="NP", 0, (IF(L1530="EP", 1, (IF(L1530="ND", 0.4, "")))))</f>
        <v>0</v>
      </c>
      <c r="N1530" s="194">
        <f t="shared" ref="N1530:N1542" si="312">+IF(H1530="","",J1530*M1530)</f>
        <v>0</v>
      </c>
      <c r="R1530" s="75" t="e">
        <f t="shared" ref="R1530:R1542" si="313">+R1442+1</f>
        <v>#REF!</v>
      </c>
    </row>
    <row r="1531" spans="1:18" ht="15" customHeight="1" x14ac:dyDescent="0.25">
      <c r="A1531" s="86"/>
      <c r="B1531" s="84"/>
      <c r="C1531" s="125" t="s">
        <v>357</v>
      </c>
      <c r="D1531" s="146">
        <v>1</v>
      </c>
      <c r="E1531" s="209">
        <v>4.5199999999999996</v>
      </c>
      <c r="F1531" s="184">
        <f>+IF(E1531="","",D1531*E1531)</f>
        <v>4.5199999999999996</v>
      </c>
      <c r="G1531" s="185">
        <f>+IF(F1531="","",H1512)</f>
        <v>4.0000000000000001E-3</v>
      </c>
      <c r="H1531" s="186">
        <f>+IF(G1531="","",F1531*G1531)</f>
        <v>1.8079999999999999E-2</v>
      </c>
      <c r="J1531" s="195">
        <f>+IF(H1531="","",H1531/H1582)</f>
        <v>1.4046602400353029E-2</v>
      </c>
      <c r="K1531" s="174">
        <v>851230012</v>
      </c>
      <c r="L1531" s="170" t="s">
        <v>77</v>
      </c>
      <c r="M1531" s="193">
        <f t="shared" si="311"/>
        <v>0</v>
      </c>
      <c r="N1531" s="194">
        <f t="shared" si="312"/>
        <v>0</v>
      </c>
      <c r="R1531" s="75" t="e">
        <f t="shared" si="313"/>
        <v>#REF!</v>
      </c>
    </row>
    <row r="1532" spans="1:18" ht="15" customHeight="1" x14ac:dyDescent="0.25">
      <c r="A1532" s="86"/>
      <c r="B1532" s="84"/>
      <c r="C1532" s="125" t="s">
        <v>340</v>
      </c>
      <c r="D1532" s="146">
        <v>1</v>
      </c>
      <c r="E1532" s="209">
        <v>4.75</v>
      </c>
      <c r="F1532" s="184">
        <f>+IF(E1532="","",D1532*E1532)</f>
        <v>4.75</v>
      </c>
      <c r="G1532" s="185">
        <f>+IF(F1532="","",H1512)</f>
        <v>4.0000000000000001E-3</v>
      </c>
      <c r="H1532" s="186">
        <f>+IF(G1532="","",F1532*G1532)</f>
        <v>1.9E-2</v>
      </c>
      <c r="J1532" s="195">
        <f>+IF(H1532="","",H1532/H1582)</f>
        <v>1.4761363141963912E-2</v>
      </c>
      <c r="K1532" s="174">
        <v>851230012</v>
      </c>
      <c r="L1532" s="170" t="s">
        <v>77</v>
      </c>
      <c r="M1532" s="193">
        <f t="shared" si="311"/>
        <v>0</v>
      </c>
      <c r="N1532" s="194">
        <f t="shared" si="312"/>
        <v>0</v>
      </c>
      <c r="R1532" s="75" t="e">
        <f t="shared" si="313"/>
        <v>#REF!</v>
      </c>
    </row>
    <row r="1533" spans="1:18" ht="15" customHeight="1" x14ac:dyDescent="0.3">
      <c r="A1533" s="86"/>
      <c r="B1533" s="84"/>
      <c r="C1533" s="125" t="s">
        <v>325</v>
      </c>
      <c r="D1533" s="146">
        <v>2</v>
      </c>
      <c r="E1533" s="149">
        <v>4.28</v>
      </c>
      <c r="F1533" s="184">
        <f>+IF(E1533="","",D1533*E1533)</f>
        <v>8.56</v>
      </c>
      <c r="G1533" s="185">
        <f>+IF(F1533="","",H1512)</f>
        <v>4.0000000000000001E-3</v>
      </c>
      <c r="H1533" s="186">
        <f>+IF(G1533="","",F1533*G1533)</f>
        <v>3.424E-2</v>
      </c>
      <c r="J1533" s="195">
        <f>+IF(H1533="","",H1533/H1582)</f>
        <v>2.6601530209518127E-2</v>
      </c>
      <c r="K1533" s="174">
        <v>851230012</v>
      </c>
      <c r="L1533" s="170" t="s">
        <v>77</v>
      </c>
      <c r="M1533" s="193">
        <f t="shared" si="311"/>
        <v>0</v>
      </c>
      <c r="N1533" s="194">
        <f t="shared" si="312"/>
        <v>0</v>
      </c>
      <c r="R1533" s="75" t="e">
        <f t="shared" si="313"/>
        <v>#REF!</v>
      </c>
    </row>
    <row r="1534" spans="1:18" ht="15" customHeight="1" x14ac:dyDescent="0.3">
      <c r="A1534" s="86"/>
      <c r="B1534" s="84"/>
      <c r="C1534" s="125" t="s">
        <v>326</v>
      </c>
      <c r="D1534" s="146">
        <v>10</v>
      </c>
      <c r="E1534" s="149">
        <v>4.2300000000000004</v>
      </c>
      <c r="F1534" s="184">
        <f>+IF(E1534="","",D1534*E1534)</f>
        <v>42.300000000000004</v>
      </c>
      <c r="G1534" s="185">
        <f>+IF(F1534="","",H1512)</f>
        <v>4.0000000000000001E-3</v>
      </c>
      <c r="H1534" s="186">
        <f>+IF(G1534="","",F1534*G1534)</f>
        <v>0.16920000000000002</v>
      </c>
      <c r="J1534" s="195">
        <f>+IF(H1534="","",H1534/H1582)</f>
        <v>0.13145382334843655</v>
      </c>
      <c r="K1534" s="174">
        <v>851230012</v>
      </c>
      <c r="L1534" s="170" t="s">
        <v>77</v>
      </c>
      <c r="M1534" s="193">
        <f t="shared" si="311"/>
        <v>0</v>
      </c>
      <c r="N1534" s="194">
        <f t="shared" si="312"/>
        <v>0</v>
      </c>
      <c r="R1534" s="75" t="e">
        <f t="shared" si="313"/>
        <v>#REF!</v>
      </c>
    </row>
    <row r="1535" spans="1:18" ht="15" customHeight="1" x14ac:dyDescent="0.3">
      <c r="A1535" s="86"/>
      <c r="B1535" s="84"/>
      <c r="C1535" s="125" t="s">
        <v>309</v>
      </c>
      <c r="D1535" s="146">
        <v>1</v>
      </c>
      <c r="E1535" s="149">
        <v>4.75</v>
      </c>
      <c r="F1535" s="184">
        <f t="shared" ref="F1535:F1542" si="314">+IF(E1535="","",D1535*E1535)</f>
        <v>4.75</v>
      </c>
      <c r="G1535" s="185">
        <f>+IF(F1535="","",H1512)</f>
        <v>4.0000000000000001E-3</v>
      </c>
      <c r="H1535" s="186">
        <f t="shared" ref="H1535:H1542" si="315">+IF(G1535="","",F1535*G1535)</f>
        <v>1.9E-2</v>
      </c>
      <c r="I1535" s="96"/>
      <c r="J1535" s="195">
        <f>+IF(H1535="","",H1535/H1582)</f>
        <v>1.4761363141963912E-2</v>
      </c>
      <c r="K1535" s="174">
        <v>851230012</v>
      </c>
      <c r="L1535" s="170" t="s">
        <v>77</v>
      </c>
      <c r="M1535" s="193">
        <f t="shared" si="311"/>
        <v>0</v>
      </c>
      <c r="N1535" s="194">
        <f t="shared" si="312"/>
        <v>0</v>
      </c>
      <c r="R1535" s="75" t="e">
        <f t="shared" si="313"/>
        <v>#REF!</v>
      </c>
    </row>
    <row r="1536" spans="1:18" ht="15" customHeight="1" x14ac:dyDescent="0.3">
      <c r="A1536" s="86"/>
      <c r="B1536" s="84"/>
      <c r="C1536" s="125"/>
      <c r="D1536" s="146"/>
      <c r="E1536" s="149"/>
      <c r="F1536" s="184" t="str">
        <f t="shared" si="314"/>
        <v/>
      </c>
      <c r="G1536" s="185" t="str">
        <f>+IF(F1536="","",H1512)</f>
        <v/>
      </c>
      <c r="H1536" s="186" t="str">
        <f t="shared" si="315"/>
        <v/>
      </c>
      <c r="J1536" s="195" t="str">
        <f>+IF(H1536="","",H1536/H1582)</f>
        <v/>
      </c>
      <c r="K1536" s="174"/>
      <c r="L1536" s="170"/>
      <c r="M1536" s="193" t="str">
        <f t="shared" si="311"/>
        <v/>
      </c>
      <c r="N1536" s="194" t="str">
        <f t="shared" si="312"/>
        <v/>
      </c>
      <c r="R1536" s="75" t="e">
        <f t="shared" si="313"/>
        <v>#REF!</v>
      </c>
    </row>
    <row r="1537" spans="1:18" ht="15" customHeight="1" x14ac:dyDescent="0.3">
      <c r="A1537" s="86"/>
      <c r="B1537" s="84"/>
      <c r="C1537" s="125"/>
      <c r="D1537" s="146"/>
      <c r="E1537" s="149"/>
      <c r="F1537" s="184" t="str">
        <f t="shared" si="314"/>
        <v/>
      </c>
      <c r="G1537" s="185" t="str">
        <f>+IF(F1537="","",H1512)</f>
        <v/>
      </c>
      <c r="H1537" s="186" t="str">
        <f t="shared" si="315"/>
        <v/>
      </c>
      <c r="J1537" s="195" t="str">
        <f>+IF(H1537="","",H1537/H1582)</f>
        <v/>
      </c>
      <c r="K1537" s="174"/>
      <c r="L1537" s="170"/>
      <c r="M1537" s="193" t="str">
        <f t="shared" si="311"/>
        <v/>
      </c>
      <c r="N1537" s="194" t="str">
        <f t="shared" si="312"/>
        <v/>
      </c>
      <c r="R1537" s="75" t="e">
        <f t="shared" si="313"/>
        <v>#REF!</v>
      </c>
    </row>
    <row r="1538" spans="1:18" ht="15" customHeight="1" x14ac:dyDescent="0.3">
      <c r="A1538" s="86"/>
      <c r="B1538" s="84"/>
      <c r="C1538" s="125"/>
      <c r="D1538" s="146"/>
      <c r="E1538" s="149"/>
      <c r="F1538" s="184" t="str">
        <f t="shared" si="314"/>
        <v/>
      </c>
      <c r="G1538" s="185" t="str">
        <f>+IF(F1538="","",H1512)</f>
        <v/>
      </c>
      <c r="H1538" s="186" t="str">
        <f t="shared" si="315"/>
        <v/>
      </c>
      <c r="I1538" s="96"/>
      <c r="J1538" s="195" t="str">
        <f>+IF(H1538="","",H1538/H1582)</f>
        <v/>
      </c>
      <c r="K1538" s="174"/>
      <c r="L1538" s="170"/>
      <c r="M1538" s="193" t="str">
        <f t="shared" si="311"/>
        <v/>
      </c>
      <c r="N1538" s="194" t="str">
        <f t="shared" si="312"/>
        <v/>
      </c>
      <c r="R1538" s="75" t="e">
        <f t="shared" si="313"/>
        <v>#REF!</v>
      </c>
    </row>
    <row r="1539" spans="1:18" ht="15" customHeight="1" x14ac:dyDescent="0.3">
      <c r="A1539" s="86"/>
      <c r="B1539" s="84"/>
      <c r="C1539" s="125"/>
      <c r="D1539" s="146"/>
      <c r="E1539" s="149"/>
      <c r="F1539" s="184" t="str">
        <f t="shared" si="314"/>
        <v/>
      </c>
      <c r="G1539" s="185" t="str">
        <f>+IF(F1539="","",H1512)</f>
        <v/>
      </c>
      <c r="H1539" s="186" t="str">
        <f t="shared" si="315"/>
        <v/>
      </c>
      <c r="J1539" s="195" t="str">
        <f>+IF(H1539="","",H1539/H1582)</f>
        <v/>
      </c>
      <c r="K1539" s="174"/>
      <c r="L1539" s="170"/>
      <c r="M1539" s="193" t="str">
        <f t="shared" si="311"/>
        <v/>
      </c>
      <c r="N1539" s="194" t="str">
        <f t="shared" si="312"/>
        <v/>
      </c>
      <c r="R1539" s="75" t="e">
        <f t="shared" si="313"/>
        <v>#REF!</v>
      </c>
    </row>
    <row r="1540" spans="1:18" ht="15" customHeight="1" x14ac:dyDescent="0.3">
      <c r="A1540" s="86"/>
      <c r="B1540" s="84"/>
      <c r="C1540" s="125"/>
      <c r="D1540" s="146"/>
      <c r="E1540" s="149"/>
      <c r="F1540" s="184" t="str">
        <f t="shared" si="314"/>
        <v/>
      </c>
      <c r="G1540" s="185" t="str">
        <f>+IF(F1540="","",H1512)</f>
        <v/>
      </c>
      <c r="H1540" s="186" t="str">
        <f t="shared" si="315"/>
        <v/>
      </c>
      <c r="I1540" s="96"/>
      <c r="J1540" s="195" t="str">
        <f>+IF(H1540="","",H1540/H1582)</f>
        <v/>
      </c>
      <c r="K1540" s="174"/>
      <c r="L1540" s="170"/>
      <c r="M1540" s="193" t="str">
        <f t="shared" si="311"/>
        <v/>
      </c>
      <c r="N1540" s="194" t="str">
        <f t="shared" si="312"/>
        <v/>
      </c>
      <c r="R1540" s="75" t="e">
        <f t="shared" si="313"/>
        <v>#REF!</v>
      </c>
    </row>
    <row r="1541" spans="1:18" ht="15" customHeight="1" x14ac:dyDescent="0.3">
      <c r="A1541" s="86"/>
      <c r="B1541" s="84"/>
      <c r="C1541" s="125"/>
      <c r="D1541" s="146"/>
      <c r="E1541" s="149"/>
      <c r="F1541" s="184" t="str">
        <f t="shared" si="314"/>
        <v/>
      </c>
      <c r="G1541" s="185" t="str">
        <f>+IF(F1541="","",H1512)</f>
        <v/>
      </c>
      <c r="H1541" s="186" t="str">
        <f t="shared" si="315"/>
        <v/>
      </c>
      <c r="I1541" s="96"/>
      <c r="J1541" s="195" t="str">
        <f>+IF(H1541="","",H1541/H1582)</f>
        <v/>
      </c>
      <c r="K1541" s="174"/>
      <c r="L1541" s="170"/>
      <c r="M1541" s="193" t="str">
        <f t="shared" si="311"/>
        <v/>
      </c>
      <c r="N1541" s="194" t="str">
        <f t="shared" si="312"/>
        <v/>
      </c>
      <c r="R1541" s="75" t="e">
        <f t="shared" si="313"/>
        <v>#REF!</v>
      </c>
    </row>
    <row r="1542" spans="1:18" ht="15" customHeight="1" thickBot="1" x14ac:dyDescent="0.35">
      <c r="A1542" s="86"/>
      <c r="B1542" s="84"/>
      <c r="C1542" s="127"/>
      <c r="D1542" s="147"/>
      <c r="E1542" s="150"/>
      <c r="F1542" s="187" t="str">
        <f t="shared" si="314"/>
        <v/>
      </c>
      <c r="G1542" s="188" t="str">
        <f>+IF(F1542="","",H1511)</f>
        <v/>
      </c>
      <c r="H1542" s="189" t="str">
        <f t="shared" si="315"/>
        <v/>
      </c>
      <c r="J1542" s="195" t="str">
        <f>+IF(H1542="","",H1542/H1582)</f>
        <v/>
      </c>
      <c r="K1542" s="174"/>
      <c r="L1542" s="170"/>
      <c r="M1542" s="193" t="str">
        <f t="shared" si="311"/>
        <v/>
      </c>
      <c r="N1542" s="194" t="str">
        <f t="shared" si="312"/>
        <v/>
      </c>
      <c r="R1542" s="75" t="e">
        <f t="shared" si="313"/>
        <v>#REF!</v>
      </c>
    </row>
    <row r="1543" spans="1:18" ht="15" customHeight="1" thickBot="1" x14ac:dyDescent="0.35">
      <c r="A1543" s="86"/>
      <c r="B1543" s="84"/>
      <c r="C1543" s="160"/>
      <c r="D1543" s="160"/>
      <c r="E1543" s="160"/>
      <c r="F1543" s="160"/>
      <c r="G1543" s="161" t="s">
        <v>28</v>
      </c>
      <c r="H1543" s="157">
        <f>SUM(H1530:H1542)</f>
        <v>0.29568000000000005</v>
      </c>
      <c r="J1543" s="110">
        <f>SUM(J1530:J1542)</f>
        <v>0.2297178870429416</v>
      </c>
      <c r="K1543" s="109"/>
      <c r="L1543" s="109"/>
      <c r="M1543" s="109"/>
      <c r="N1543" s="110">
        <f>SUM(N1530:N1542)</f>
        <v>0</v>
      </c>
    </row>
    <row r="1544" spans="1:18" s="73" customFormat="1" ht="15" customHeight="1" thickBot="1" x14ac:dyDescent="0.35">
      <c r="A1544" s="86"/>
      <c r="B1544" s="84"/>
      <c r="C1544" s="73" t="s">
        <v>11</v>
      </c>
      <c r="H1544" s="74"/>
      <c r="J1544" s="112"/>
      <c r="K1544" s="112"/>
      <c r="L1544" s="112"/>
      <c r="M1544" s="112"/>
      <c r="N1544" s="112"/>
    </row>
    <row r="1545" spans="1:18" ht="34.5" customHeight="1" thickBot="1" x14ac:dyDescent="0.35">
      <c r="A1545" s="86"/>
      <c r="B1545" s="84"/>
      <c r="C1545" s="122" t="s">
        <v>48</v>
      </c>
      <c r="D1545" s="129"/>
      <c r="E1545" s="123" t="s">
        <v>3</v>
      </c>
      <c r="F1545" s="123" t="s">
        <v>0</v>
      </c>
      <c r="G1545" s="123" t="s">
        <v>16</v>
      </c>
      <c r="H1545" s="124" t="s">
        <v>9</v>
      </c>
      <c r="J1545" s="106" t="s">
        <v>59</v>
      </c>
      <c r="K1545" s="107" t="s">
        <v>60</v>
      </c>
      <c r="L1545" s="107" t="s">
        <v>61</v>
      </c>
      <c r="M1545" s="107" t="s">
        <v>62</v>
      </c>
      <c r="N1545" s="108" t="s">
        <v>63</v>
      </c>
    </row>
    <row r="1546" spans="1:18" ht="15" customHeight="1" x14ac:dyDescent="0.3">
      <c r="A1546" s="86"/>
      <c r="B1546" s="84"/>
      <c r="C1546" s="125" t="s">
        <v>366</v>
      </c>
      <c r="E1546" s="151" t="s">
        <v>86</v>
      </c>
      <c r="F1546" s="151">
        <v>0.2</v>
      </c>
      <c r="G1546" s="151">
        <v>0.48</v>
      </c>
      <c r="H1546" s="190">
        <f>+IF(G1546="","",F1546*G1546)</f>
        <v>9.6000000000000002E-2</v>
      </c>
      <c r="J1546" s="195">
        <f>+IF(H1546="","",H1546/H1582)</f>
        <v>7.4583729559396614E-2</v>
      </c>
      <c r="K1546" s="174">
        <v>352605342021</v>
      </c>
      <c r="L1546" s="170" t="s">
        <v>76</v>
      </c>
      <c r="M1546" s="193">
        <v>0.20180000000000001</v>
      </c>
      <c r="N1546" s="194">
        <f t="shared" ref="N1546:N1571" si="316">+IF(H1546="","",J1546*M1546)</f>
        <v>1.5050996625086237E-2</v>
      </c>
      <c r="R1546" s="75" t="e">
        <f t="shared" ref="R1546:R1571" si="317">+R1458+1</f>
        <v>#REF!</v>
      </c>
    </row>
    <row r="1547" spans="1:18" ht="15" customHeight="1" x14ac:dyDescent="0.3">
      <c r="A1547" s="86"/>
      <c r="B1547" s="84"/>
      <c r="C1547" s="125"/>
      <c r="E1547" s="151"/>
      <c r="F1547" s="151"/>
      <c r="G1547" s="151"/>
      <c r="H1547" s="190"/>
      <c r="J1547" s="195"/>
      <c r="K1547" s="174"/>
      <c r="L1547" s="170"/>
      <c r="M1547" s="193"/>
      <c r="N1547" s="194" t="str">
        <f t="shared" si="316"/>
        <v/>
      </c>
      <c r="R1547" s="75" t="e">
        <f t="shared" si="317"/>
        <v>#REF!</v>
      </c>
    </row>
    <row r="1548" spans="1:18" ht="15" customHeight="1" x14ac:dyDescent="0.3">
      <c r="A1548" s="86"/>
      <c r="B1548" s="84"/>
      <c r="C1548" s="125"/>
      <c r="E1548" s="151"/>
      <c r="F1548" s="151"/>
      <c r="G1548" s="151"/>
      <c r="H1548" s="190"/>
      <c r="J1548" s="195"/>
      <c r="K1548" s="211"/>
      <c r="L1548" s="212"/>
      <c r="M1548" s="193"/>
      <c r="N1548" s="194" t="str">
        <f t="shared" si="316"/>
        <v/>
      </c>
      <c r="R1548" s="75" t="e">
        <f t="shared" si="317"/>
        <v>#REF!</v>
      </c>
    </row>
    <row r="1549" spans="1:18" ht="15" customHeight="1" x14ac:dyDescent="0.3">
      <c r="A1549" s="86"/>
      <c r="B1549" s="84"/>
      <c r="C1549" s="125"/>
      <c r="E1549" s="151"/>
      <c r="F1549" s="151"/>
      <c r="G1549" s="151"/>
      <c r="H1549" s="190"/>
      <c r="J1549" s="195"/>
      <c r="K1549" s="174"/>
      <c r="L1549" s="170"/>
      <c r="M1549" s="193"/>
      <c r="N1549" s="194" t="str">
        <f t="shared" si="316"/>
        <v/>
      </c>
      <c r="R1549" s="75" t="e">
        <f t="shared" si="317"/>
        <v>#REF!</v>
      </c>
    </row>
    <row r="1550" spans="1:18" ht="15" customHeight="1" x14ac:dyDescent="0.3">
      <c r="A1550" s="86"/>
      <c r="B1550" s="84"/>
      <c r="C1550" s="125"/>
      <c r="E1550" s="151"/>
      <c r="F1550" s="151"/>
      <c r="G1550" s="151"/>
      <c r="H1550" s="190"/>
      <c r="J1550" s="195"/>
      <c r="K1550" s="174"/>
      <c r="L1550" s="170"/>
      <c r="M1550" s="193"/>
      <c r="N1550" s="194" t="str">
        <f t="shared" si="316"/>
        <v/>
      </c>
      <c r="R1550" s="75" t="e">
        <f t="shared" si="317"/>
        <v>#REF!</v>
      </c>
    </row>
    <row r="1551" spans="1:18" ht="15" customHeight="1" x14ac:dyDescent="0.3">
      <c r="A1551" s="86"/>
      <c r="B1551" s="84"/>
      <c r="C1551" s="125"/>
      <c r="E1551" s="151"/>
      <c r="F1551" s="151"/>
      <c r="G1551" s="151"/>
      <c r="H1551" s="190"/>
      <c r="J1551" s="195"/>
      <c r="K1551" s="174"/>
      <c r="L1551" s="170"/>
      <c r="M1551" s="193"/>
      <c r="N1551" s="194" t="str">
        <f t="shared" si="316"/>
        <v/>
      </c>
      <c r="R1551" s="75" t="e">
        <f t="shared" si="317"/>
        <v>#REF!</v>
      </c>
    </row>
    <row r="1552" spans="1:18" ht="15" customHeight="1" x14ac:dyDescent="0.3">
      <c r="A1552" s="86"/>
      <c r="B1552" s="84"/>
      <c r="C1552" s="125"/>
      <c r="E1552" s="151"/>
      <c r="F1552" s="151"/>
      <c r="G1552" s="151"/>
      <c r="H1552" s="190"/>
      <c r="J1552" s="195"/>
      <c r="K1552" s="174"/>
      <c r="L1552" s="170"/>
      <c r="M1552" s="193"/>
      <c r="N1552" s="194" t="str">
        <f t="shared" si="316"/>
        <v/>
      </c>
      <c r="R1552" s="75" t="e">
        <f t="shared" si="317"/>
        <v>#REF!</v>
      </c>
    </row>
    <row r="1553" spans="1:18" ht="15" customHeight="1" x14ac:dyDescent="0.3">
      <c r="A1553" s="86"/>
      <c r="B1553" s="84"/>
      <c r="C1553" s="125"/>
      <c r="E1553" s="151"/>
      <c r="F1553" s="151"/>
      <c r="G1553" s="151"/>
      <c r="H1553" s="190"/>
      <c r="J1553" s="195"/>
      <c r="K1553" s="174"/>
      <c r="L1553" s="170"/>
      <c r="M1553" s="193"/>
      <c r="N1553" s="194" t="str">
        <f t="shared" si="316"/>
        <v/>
      </c>
      <c r="R1553" s="75" t="e">
        <f t="shared" si="317"/>
        <v>#REF!</v>
      </c>
    </row>
    <row r="1554" spans="1:18" ht="15" customHeight="1" x14ac:dyDescent="0.3">
      <c r="A1554" s="86"/>
      <c r="B1554" s="84"/>
      <c r="C1554" s="125"/>
      <c r="E1554" s="151"/>
      <c r="F1554" s="151"/>
      <c r="G1554" s="151"/>
      <c r="H1554" s="190"/>
      <c r="J1554" s="195"/>
      <c r="K1554" s="174"/>
      <c r="L1554" s="170"/>
      <c r="M1554" s="193"/>
      <c r="N1554" s="194" t="str">
        <f t="shared" si="316"/>
        <v/>
      </c>
      <c r="R1554" s="75" t="e">
        <f t="shared" si="317"/>
        <v>#REF!</v>
      </c>
    </row>
    <row r="1555" spans="1:18" ht="15" customHeight="1" x14ac:dyDescent="0.3">
      <c r="A1555" s="86"/>
      <c r="B1555" s="84"/>
      <c r="C1555" s="125"/>
      <c r="E1555" s="151"/>
      <c r="F1555" s="151"/>
      <c r="G1555" s="151"/>
      <c r="H1555" s="190"/>
      <c r="J1555" s="195"/>
      <c r="K1555" s="174"/>
      <c r="L1555" s="170"/>
      <c r="M1555" s="193"/>
      <c r="N1555" s="194" t="str">
        <f t="shared" si="316"/>
        <v/>
      </c>
      <c r="R1555" s="75" t="e">
        <f t="shared" si="317"/>
        <v>#REF!</v>
      </c>
    </row>
    <row r="1556" spans="1:18" ht="15" customHeight="1" x14ac:dyDescent="0.3">
      <c r="A1556" s="86"/>
      <c r="B1556" s="84"/>
      <c r="C1556" s="125"/>
      <c r="E1556" s="151"/>
      <c r="F1556" s="151"/>
      <c r="G1556" s="151"/>
      <c r="H1556" s="190"/>
      <c r="J1556" s="195"/>
      <c r="K1556" s="174"/>
      <c r="L1556" s="170"/>
      <c r="M1556" s="193"/>
      <c r="N1556" s="194" t="str">
        <f t="shared" si="316"/>
        <v/>
      </c>
      <c r="R1556" s="75" t="e">
        <f t="shared" si="317"/>
        <v>#REF!</v>
      </c>
    </row>
    <row r="1557" spans="1:18" ht="15" customHeight="1" x14ac:dyDescent="0.3">
      <c r="A1557" s="86"/>
      <c r="B1557" s="84"/>
      <c r="C1557" s="125"/>
      <c r="E1557" s="151"/>
      <c r="F1557" s="151"/>
      <c r="G1557" s="151"/>
      <c r="H1557" s="190"/>
      <c r="J1557" s="195"/>
      <c r="K1557" s="174"/>
      <c r="L1557" s="170"/>
      <c r="M1557" s="193"/>
      <c r="N1557" s="194" t="str">
        <f t="shared" si="316"/>
        <v/>
      </c>
      <c r="R1557" s="75" t="e">
        <f t="shared" si="317"/>
        <v>#REF!</v>
      </c>
    </row>
    <row r="1558" spans="1:18" ht="15" customHeight="1" x14ac:dyDescent="0.3">
      <c r="A1558" s="86"/>
      <c r="B1558" s="84"/>
      <c r="C1558" s="125"/>
      <c r="E1558" s="151"/>
      <c r="F1558" s="151"/>
      <c r="G1558" s="151"/>
      <c r="H1558" s="190"/>
      <c r="J1558" s="195"/>
      <c r="K1558" s="174"/>
      <c r="L1558" s="170"/>
      <c r="M1558" s="193"/>
      <c r="N1558" s="194" t="str">
        <f t="shared" si="316"/>
        <v/>
      </c>
      <c r="R1558" s="75" t="e">
        <f t="shared" si="317"/>
        <v>#REF!</v>
      </c>
    </row>
    <row r="1559" spans="1:18" ht="15" customHeight="1" x14ac:dyDescent="0.3">
      <c r="A1559" s="86"/>
      <c r="B1559" s="84"/>
      <c r="C1559" s="125"/>
      <c r="E1559" s="151"/>
      <c r="F1559" s="151"/>
      <c r="G1559" s="151"/>
      <c r="H1559" s="190"/>
      <c r="J1559" s="195"/>
      <c r="K1559" s="174"/>
      <c r="L1559" s="170"/>
      <c r="M1559" s="193"/>
      <c r="N1559" s="194" t="str">
        <f t="shared" si="316"/>
        <v/>
      </c>
      <c r="R1559" s="75" t="e">
        <f t="shared" si="317"/>
        <v>#REF!</v>
      </c>
    </row>
    <row r="1560" spans="1:18" ht="15" customHeight="1" x14ac:dyDescent="0.3">
      <c r="A1560" s="86"/>
      <c r="B1560" s="84"/>
      <c r="C1560" s="125"/>
      <c r="E1560" s="151"/>
      <c r="F1560" s="151"/>
      <c r="G1560" s="151"/>
      <c r="H1560" s="190" t="str">
        <f t="shared" ref="H1560:H1571" si="318">+IF(G1560="","",F1560*G1560)</f>
        <v/>
      </c>
      <c r="J1560" s="195" t="str">
        <f>+IF(H1560="","",H1560/H1582)</f>
        <v/>
      </c>
      <c r="K1560" s="174"/>
      <c r="L1560" s="170"/>
      <c r="M1560" s="193" t="str">
        <f t="shared" ref="M1560:M1571" si="319">IF(L1560="NP", 0, (IF(L1560="EP", 1, (IF(L1560="ND", 0.4, "")))))</f>
        <v/>
      </c>
      <c r="N1560" s="194" t="str">
        <f t="shared" si="316"/>
        <v/>
      </c>
      <c r="R1560" s="75" t="e">
        <f t="shared" si="317"/>
        <v>#REF!</v>
      </c>
    </row>
    <row r="1561" spans="1:18" ht="15" customHeight="1" x14ac:dyDescent="0.3">
      <c r="A1561" s="86"/>
      <c r="B1561" s="84"/>
      <c r="C1561" s="125"/>
      <c r="E1561" s="151"/>
      <c r="F1561" s="151"/>
      <c r="G1561" s="151"/>
      <c r="H1561" s="190" t="str">
        <f t="shared" si="318"/>
        <v/>
      </c>
      <c r="J1561" s="195" t="str">
        <f>+IF(H1561="","",H1561/H1582)</f>
        <v/>
      </c>
      <c r="K1561" s="174"/>
      <c r="L1561" s="170"/>
      <c r="M1561" s="193" t="str">
        <f t="shared" si="319"/>
        <v/>
      </c>
      <c r="N1561" s="194" t="str">
        <f t="shared" si="316"/>
        <v/>
      </c>
      <c r="R1561" s="75" t="e">
        <f t="shared" si="317"/>
        <v>#REF!</v>
      </c>
    </row>
    <row r="1562" spans="1:18" ht="15" customHeight="1" x14ac:dyDescent="0.3">
      <c r="A1562" s="86"/>
      <c r="B1562" s="84"/>
      <c r="C1562" s="125"/>
      <c r="E1562" s="151"/>
      <c r="F1562" s="151"/>
      <c r="G1562" s="151"/>
      <c r="H1562" s="190" t="str">
        <f t="shared" si="318"/>
        <v/>
      </c>
      <c r="J1562" s="195" t="str">
        <f>+IF(H1562="","",H1562/H1582)</f>
        <v/>
      </c>
      <c r="K1562" s="174"/>
      <c r="L1562" s="170"/>
      <c r="M1562" s="193" t="str">
        <f t="shared" si="319"/>
        <v/>
      </c>
      <c r="N1562" s="194" t="str">
        <f t="shared" si="316"/>
        <v/>
      </c>
      <c r="R1562" s="75" t="e">
        <f t="shared" si="317"/>
        <v>#REF!</v>
      </c>
    </row>
    <row r="1563" spans="1:18" ht="15" customHeight="1" x14ac:dyDescent="0.3">
      <c r="A1563" s="86"/>
      <c r="B1563" s="84"/>
      <c r="C1563" s="125"/>
      <c r="E1563" s="151"/>
      <c r="F1563" s="151"/>
      <c r="G1563" s="151"/>
      <c r="H1563" s="190" t="str">
        <f t="shared" si="318"/>
        <v/>
      </c>
      <c r="J1563" s="195" t="str">
        <f>+IF(H1563="","",H1563/H1582)</f>
        <v/>
      </c>
      <c r="K1563" s="174"/>
      <c r="L1563" s="170"/>
      <c r="M1563" s="193" t="str">
        <f t="shared" si="319"/>
        <v/>
      </c>
      <c r="N1563" s="194" t="str">
        <f t="shared" si="316"/>
        <v/>
      </c>
      <c r="R1563" s="75" t="e">
        <f t="shared" si="317"/>
        <v>#REF!</v>
      </c>
    </row>
    <row r="1564" spans="1:18" ht="15" customHeight="1" x14ac:dyDescent="0.3">
      <c r="A1564" s="86"/>
      <c r="B1564" s="84"/>
      <c r="C1564" s="125"/>
      <c r="E1564" s="151"/>
      <c r="F1564" s="151"/>
      <c r="G1564" s="151"/>
      <c r="H1564" s="190" t="str">
        <f t="shared" si="318"/>
        <v/>
      </c>
      <c r="J1564" s="195" t="str">
        <f>+IF(H1564="","",H1564/H1582)</f>
        <v/>
      </c>
      <c r="K1564" s="174"/>
      <c r="L1564" s="170"/>
      <c r="M1564" s="193" t="str">
        <f t="shared" si="319"/>
        <v/>
      </c>
      <c r="N1564" s="194" t="str">
        <f t="shared" si="316"/>
        <v/>
      </c>
      <c r="R1564" s="75" t="e">
        <f t="shared" si="317"/>
        <v>#REF!</v>
      </c>
    </row>
    <row r="1565" spans="1:18" ht="15" customHeight="1" x14ac:dyDescent="0.3">
      <c r="A1565" s="86"/>
      <c r="B1565" s="84"/>
      <c r="C1565" s="125"/>
      <c r="E1565" s="151"/>
      <c r="F1565" s="151"/>
      <c r="G1565" s="151"/>
      <c r="H1565" s="190" t="str">
        <f t="shared" si="318"/>
        <v/>
      </c>
      <c r="J1565" s="195" t="str">
        <f>+IF(H1565="","",H1565/H1582)</f>
        <v/>
      </c>
      <c r="K1565" s="174"/>
      <c r="L1565" s="170"/>
      <c r="M1565" s="193" t="str">
        <f t="shared" si="319"/>
        <v/>
      </c>
      <c r="N1565" s="194" t="str">
        <f t="shared" si="316"/>
        <v/>
      </c>
      <c r="R1565" s="75" t="e">
        <f t="shared" si="317"/>
        <v>#REF!</v>
      </c>
    </row>
    <row r="1566" spans="1:18" ht="15" customHeight="1" x14ac:dyDescent="0.3">
      <c r="A1566" s="86"/>
      <c r="B1566" s="84"/>
      <c r="C1566" s="125"/>
      <c r="E1566" s="151"/>
      <c r="F1566" s="151"/>
      <c r="G1566" s="151"/>
      <c r="H1566" s="190" t="str">
        <f t="shared" si="318"/>
        <v/>
      </c>
      <c r="J1566" s="195" t="str">
        <f>+IF(H1566="","",H1566/H1582)</f>
        <v/>
      </c>
      <c r="K1566" s="174"/>
      <c r="L1566" s="170"/>
      <c r="M1566" s="193" t="str">
        <f t="shared" si="319"/>
        <v/>
      </c>
      <c r="N1566" s="194" t="str">
        <f t="shared" si="316"/>
        <v/>
      </c>
      <c r="R1566" s="75" t="e">
        <f t="shared" si="317"/>
        <v>#REF!</v>
      </c>
    </row>
    <row r="1567" spans="1:18" ht="15" customHeight="1" x14ac:dyDescent="0.3">
      <c r="A1567" s="86"/>
      <c r="B1567" s="84"/>
      <c r="C1567" s="125"/>
      <c r="E1567" s="151"/>
      <c r="F1567" s="151"/>
      <c r="G1567" s="151"/>
      <c r="H1567" s="190" t="str">
        <f t="shared" si="318"/>
        <v/>
      </c>
      <c r="J1567" s="195" t="str">
        <f>+IF(H1567="","",H1567/H1582)</f>
        <v/>
      </c>
      <c r="K1567" s="174"/>
      <c r="L1567" s="170"/>
      <c r="M1567" s="193" t="str">
        <f t="shared" si="319"/>
        <v/>
      </c>
      <c r="N1567" s="194" t="str">
        <f t="shared" si="316"/>
        <v/>
      </c>
      <c r="R1567" s="75" t="e">
        <f t="shared" si="317"/>
        <v>#REF!</v>
      </c>
    </row>
    <row r="1568" spans="1:18" ht="15" customHeight="1" x14ac:dyDescent="0.3">
      <c r="A1568" s="86"/>
      <c r="B1568" s="84"/>
      <c r="C1568" s="125"/>
      <c r="E1568" s="151"/>
      <c r="F1568" s="151"/>
      <c r="G1568" s="151"/>
      <c r="H1568" s="190" t="str">
        <f t="shared" si="318"/>
        <v/>
      </c>
      <c r="J1568" s="195" t="str">
        <f>+IF(H1568="","",H1568/H1582)</f>
        <v/>
      </c>
      <c r="K1568" s="174"/>
      <c r="L1568" s="170"/>
      <c r="M1568" s="193" t="str">
        <f t="shared" si="319"/>
        <v/>
      </c>
      <c r="N1568" s="194" t="str">
        <f t="shared" si="316"/>
        <v/>
      </c>
      <c r="R1568" s="75" t="e">
        <f t="shared" si="317"/>
        <v>#REF!</v>
      </c>
    </row>
    <row r="1569" spans="1:18" ht="15" customHeight="1" x14ac:dyDescent="0.3">
      <c r="A1569" s="86"/>
      <c r="B1569" s="84"/>
      <c r="C1569" s="125"/>
      <c r="E1569" s="151"/>
      <c r="F1569" s="151"/>
      <c r="G1569" s="151"/>
      <c r="H1569" s="190" t="str">
        <f t="shared" si="318"/>
        <v/>
      </c>
      <c r="J1569" s="195" t="str">
        <f>+IF(H1569="","",H1569/H1582)</f>
        <v/>
      </c>
      <c r="K1569" s="174"/>
      <c r="L1569" s="170"/>
      <c r="M1569" s="193" t="str">
        <f t="shared" si="319"/>
        <v/>
      </c>
      <c r="N1569" s="194" t="str">
        <f t="shared" si="316"/>
        <v/>
      </c>
      <c r="R1569" s="75" t="e">
        <f t="shared" si="317"/>
        <v>#REF!</v>
      </c>
    </row>
    <row r="1570" spans="1:18" ht="15" customHeight="1" x14ac:dyDescent="0.3">
      <c r="A1570" s="86"/>
      <c r="B1570" s="84"/>
      <c r="C1570" s="125"/>
      <c r="E1570" s="151"/>
      <c r="F1570" s="151"/>
      <c r="G1570" s="151"/>
      <c r="H1570" s="190" t="str">
        <f t="shared" si="318"/>
        <v/>
      </c>
      <c r="J1570" s="195" t="str">
        <f>+IF(H1570="","",H1570/H1582)</f>
        <v/>
      </c>
      <c r="K1570" s="174"/>
      <c r="L1570" s="170"/>
      <c r="M1570" s="193" t="str">
        <f t="shared" si="319"/>
        <v/>
      </c>
      <c r="N1570" s="194" t="str">
        <f t="shared" si="316"/>
        <v/>
      </c>
      <c r="R1570" s="75" t="e">
        <f t="shared" si="317"/>
        <v>#REF!</v>
      </c>
    </row>
    <row r="1571" spans="1:18" ht="15" customHeight="1" thickBot="1" x14ac:dyDescent="0.35">
      <c r="A1571" s="86"/>
      <c r="B1571" s="84"/>
      <c r="C1571" s="125"/>
      <c r="E1571" s="152"/>
      <c r="F1571" s="152"/>
      <c r="G1571" s="152"/>
      <c r="H1571" s="191" t="str">
        <f t="shared" si="318"/>
        <v/>
      </c>
      <c r="J1571" s="195" t="str">
        <f>+IF(H1571="","",H1571/H1582)</f>
        <v/>
      </c>
      <c r="K1571" s="174"/>
      <c r="L1571" s="170"/>
      <c r="M1571" s="193" t="str">
        <f t="shared" si="319"/>
        <v/>
      </c>
      <c r="N1571" s="194" t="str">
        <f t="shared" si="316"/>
        <v/>
      </c>
      <c r="R1571" s="75" t="e">
        <f t="shared" si="317"/>
        <v>#REF!</v>
      </c>
    </row>
    <row r="1572" spans="1:18" ht="15" customHeight="1" thickBot="1" x14ac:dyDescent="0.35">
      <c r="A1572" s="86"/>
      <c r="B1572" s="84"/>
      <c r="C1572" s="160"/>
      <c r="D1572" s="160"/>
      <c r="E1572" s="160"/>
      <c r="F1572" s="160"/>
      <c r="G1572" s="161" t="s">
        <v>29</v>
      </c>
      <c r="H1572" s="157">
        <f>SUM(H1546:H1571)</f>
        <v>9.6000000000000002E-2</v>
      </c>
      <c r="J1572" s="110">
        <f>SUM(J1546:J1571)</f>
        <v>7.4583729559396614E-2</v>
      </c>
      <c r="K1572" s="109"/>
      <c r="L1572" s="109"/>
      <c r="M1572" s="109"/>
      <c r="N1572" s="110">
        <f>SUM(N1546:N1571)</f>
        <v>1.5050996625086237E-2</v>
      </c>
    </row>
    <row r="1573" spans="1:18" s="73" customFormat="1" ht="15" customHeight="1" thickBot="1" x14ac:dyDescent="0.35">
      <c r="A1573" s="86"/>
      <c r="B1573" s="84"/>
      <c r="C1573" s="73" t="s">
        <v>12</v>
      </c>
      <c r="H1573" s="74"/>
      <c r="J1573" s="111"/>
      <c r="K1573" s="111"/>
      <c r="L1573" s="111"/>
      <c r="M1573" s="111"/>
      <c r="N1573" s="111"/>
    </row>
    <row r="1574" spans="1:18" ht="33" customHeight="1" thickBot="1" x14ac:dyDescent="0.35">
      <c r="A1574" s="86"/>
      <c r="B1574" s="84"/>
      <c r="C1574" s="122" t="s">
        <v>48</v>
      </c>
      <c r="D1574" s="129"/>
      <c r="E1574" s="130" t="s">
        <v>3</v>
      </c>
      <c r="F1574" s="130" t="s">
        <v>0</v>
      </c>
      <c r="G1574" s="123" t="s">
        <v>6</v>
      </c>
      <c r="H1574" s="124" t="s">
        <v>9</v>
      </c>
      <c r="J1574" s="106" t="s">
        <v>59</v>
      </c>
      <c r="K1574" s="107" t="s">
        <v>60</v>
      </c>
      <c r="L1574" s="107" t="s">
        <v>61</v>
      </c>
      <c r="M1574" s="107" t="s">
        <v>62</v>
      </c>
      <c r="N1574" s="108" t="s">
        <v>63</v>
      </c>
    </row>
    <row r="1575" spans="1:18" ht="15" customHeight="1" x14ac:dyDescent="0.3">
      <c r="A1575" s="86"/>
      <c r="B1575" s="84"/>
      <c r="C1575" s="125"/>
      <c r="E1575" s="149"/>
      <c r="F1575" s="146"/>
      <c r="G1575" s="154"/>
      <c r="H1575" s="186" t="str">
        <f>+IF(G1575="","",F1575*G1575)</f>
        <v/>
      </c>
      <c r="J1575" s="195" t="str">
        <f>+IF(H1575="","",H1575/H1582)</f>
        <v/>
      </c>
      <c r="K1575" s="175"/>
      <c r="L1575" s="175"/>
      <c r="M1575" s="193" t="str">
        <f>IF(L1575="NP", 0, (IF(L1575="EP", 1, (IF(L1575="ND", 0.4, "")))))</f>
        <v/>
      </c>
      <c r="N1575" s="194" t="str">
        <f>+IF(H1575="","",J1575*M1575)</f>
        <v/>
      </c>
      <c r="R1575" s="75" t="e">
        <f t="shared" ref="R1575:R1579" si="320">+R1487+1</f>
        <v>#REF!</v>
      </c>
    </row>
    <row r="1576" spans="1:18" ht="15" customHeight="1" x14ac:dyDescent="0.3">
      <c r="A1576" s="86"/>
      <c r="B1576" s="84"/>
      <c r="C1576" s="125"/>
      <c r="E1576" s="149"/>
      <c r="F1576" s="146"/>
      <c r="G1576" s="154"/>
      <c r="H1576" s="186" t="str">
        <f>+IF(G1576="","",F1576*G1576)</f>
        <v/>
      </c>
      <c r="J1576" s="195" t="str">
        <f>+IF(H1576="","",H1576/H1580)</f>
        <v/>
      </c>
      <c r="K1576" s="175"/>
      <c r="L1576" s="175"/>
      <c r="M1576" s="193" t="str">
        <f>IF(L1576="NP", 0, (IF(L1576="EP", 1, (IF(L1576="ND", 0.4, "")))))</f>
        <v/>
      </c>
      <c r="N1576" s="194" t="str">
        <f>+IF(H1576="","",J1576*M1576)</f>
        <v/>
      </c>
      <c r="R1576" s="75" t="e">
        <f t="shared" si="320"/>
        <v>#REF!</v>
      </c>
    </row>
    <row r="1577" spans="1:18" ht="15" customHeight="1" x14ac:dyDescent="0.3">
      <c r="A1577" s="86"/>
      <c r="B1577" s="84"/>
      <c r="C1577" s="125"/>
      <c r="E1577" s="149"/>
      <c r="F1577" s="146"/>
      <c r="G1577" s="154"/>
      <c r="H1577" s="186" t="str">
        <f>+IF(G1577="","",F1577*G1577)</f>
        <v/>
      </c>
      <c r="J1577" s="195" t="str">
        <f>+IF(H1577="","",H1577/H1581)</f>
        <v/>
      </c>
      <c r="K1577" s="175"/>
      <c r="L1577" s="175"/>
      <c r="M1577" s="193" t="str">
        <f>IF(L1577="NP", 0, (IF(L1577="EP", 1, (IF(L1577="ND", 0.4, "")))))</f>
        <v/>
      </c>
      <c r="N1577" s="194" t="str">
        <f>+IF(H1577="","",J1577*M1577)</f>
        <v/>
      </c>
      <c r="R1577" s="75" t="e">
        <f t="shared" si="320"/>
        <v>#REF!</v>
      </c>
    </row>
    <row r="1578" spans="1:18" ht="15" customHeight="1" x14ac:dyDescent="0.3">
      <c r="A1578" s="86"/>
      <c r="B1578" s="84"/>
      <c r="C1578" s="125"/>
      <c r="E1578" s="149"/>
      <c r="F1578" s="146"/>
      <c r="G1578" s="154"/>
      <c r="H1578" s="186" t="str">
        <f>+IF(G1578="","",F1578*G1578)</f>
        <v/>
      </c>
      <c r="J1578" s="195" t="str">
        <f>+IF(H1578="","",H1578/H1582)</f>
        <v/>
      </c>
      <c r="K1578" s="175"/>
      <c r="L1578" s="175"/>
      <c r="M1578" s="193" t="str">
        <f>IF(L1578="NP", 0, (IF(L1578="EP", 1, (IF(L1578="ND", 0.4, "")))))</f>
        <v/>
      </c>
      <c r="N1578" s="194" t="str">
        <f>+IF(H1578="","",J1578*M1578)</f>
        <v/>
      </c>
      <c r="R1578" s="75" t="e">
        <f t="shared" si="320"/>
        <v>#REF!</v>
      </c>
    </row>
    <row r="1579" spans="1:18" ht="15" customHeight="1" thickBot="1" x14ac:dyDescent="0.35">
      <c r="A1579" s="86"/>
      <c r="B1579" s="84"/>
      <c r="C1579" s="127"/>
      <c r="D1579" s="128"/>
      <c r="E1579" s="150"/>
      <c r="F1579" s="147"/>
      <c r="G1579" s="155"/>
      <c r="H1579" s="192" t="str">
        <f>+IF(G1579="","",F1579*G1579)</f>
        <v/>
      </c>
      <c r="J1579" s="195" t="str">
        <f>+IF(H1579="","",H1579/H1582)</f>
        <v/>
      </c>
      <c r="K1579" s="176"/>
      <c r="L1579" s="177"/>
      <c r="M1579" s="193" t="str">
        <f>IF(L1579="NP", 0, (IF(L1579="EP", 1, (IF(L1579="ND", 0.4, "")))))</f>
        <v/>
      </c>
      <c r="N1579" s="194" t="str">
        <f>+IF(H1579="","",J1579*M1579)</f>
        <v/>
      </c>
      <c r="R1579" s="75" t="e">
        <f t="shared" si="320"/>
        <v>#REF!</v>
      </c>
    </row>
    <row r="1580" spans="1:18" ht="15" customHeight="1" thickBot="1" x14ac:dyDescent="0.35">
      <c r="A1580" s="86"/>
      <c r="B1580" s="84"/>
      <c r="C1580" s="160"/>
      <c r="D1580" s="160"/>
      <c r="E1580" s="160"/>
      <c r="F1580" s="160"/>
      <c r="G1580" s="161" t="s">
        <v>30</v>
      </c>
      <c r="H1580" s="157">
        <f>SUM(H1575:H1579)</f>
        <v>0</v>
      </c>
      <c r="J1580" s="110">
        <f>SUM(J1575:J1579)</f>
        <v>0</v>
      </c>
      <c r="K1580" s="109"/>
      <c r="L1580" s="109"/>
      <c r="M1580" s="109"/>
      <c r="N1580" s="110">
        <f>SUM(N1575:N1579)</f>
        <v>0</v>
      </c>
    </row>
    <row r="1581" spans="1:18" ht="13.5" customHeight="1" thickBot="1" x14ac:dyDescent="0.35">
      <c r="A1581" s="86"/>
      <c r="B1581" s="84"/>
      <c r="H1581" s="84"/>
      <c r="J1581" s="103"/>
      <c r="K1581" s="104"/>
      <c r="L1581" s="104"/>
      <c r="M1581" s="104"/>
      <c r="N1581" s="105"/>
    </row>
    <row r="1582" spans="1:18" ht="15" customHeight="1" x14ac:dyDescent="0.3">
      <c r="A1582" s="86"/>
      <c r="B1582" s="84"/>
      <c r="D1582" s="132" t="s">
        <v>13</v>
      </c>
      <c r="E1582" s="133"/>
      <c r="F1582" s="133"/>
      <c r="G1582" s="134"/>
      <c r="H1582" s="158">
        <f>+H1527+H1543+H1572+H1580</f>
        <v>1.2871440000000001</v>
      </c>
      <c r="J1582" s="113"/>
      <c r="K1582" s="78"/>
      <c r="M1582" s="78"/>
      <c r="N1582" s="114"/>
    </row>
    <row r="1583" spans="1:18" ht="15" customHeight="1" thickBot="1" x14ac:dyDescent="0.35">
      <c r="A1583" s="86"/>
      <c r="B1583" s="84"/>
      <c r="D1583" s="135" t="s">
        <v>67</v>
      </c>
      <c r="E1583" s="136"/>
      <c r="F1583" s="136"/>
      <c r="G1583" s="141">
        <f>+$Q$1</f>
        <v>0.15</v>
      </c>
      <c r="H1583" s="159">
        <f>+H1582*G1583</f>
        <v>0.19307160000000001</v>
      </c>
      <c r="J1583" s="115"/>
      <c r="K1583" s="116"/>
      <c r="L1583" s="116"/>
      <c r="M1583" s="116"/>
      <c r="N1583" s="117"/>
    </row>
    <row r="1584" spans="1:18" ht="15" customHeight="1" x14ac:dyDescent="0.3">
      <c r="A1584" s="86"/>
      <c r="B1584" s="84"/>
      <c r="D1584" s="135" t="s">
        <v>68</v>
      </c>
      <c r="E1584" s="136"/>
      <c r="F1584" s="136"/>
      <c r="G1584" s="141">
        <f>+$Q$2</f>
        <v>0</v>
      </c>
      <c r="H1584" s="159">
        <f>+(H1582+H1583)*G1584</f>
        <v>0</v>
      </c>
      <c r="J1584" s="120">
        <f>+J1527+J1543+J1572+J1580</f>
        <v>1</v>
      </c>
      <c r="K1584" s="118"/>
      <c r="L1584" s="118"/>
      <c r="M1584" s="118"/>
      <c r="N1584" s="120">
        <f>+N1527+N1543+N1572+N1580</f>
        <v>1.5050996625086237E-2</v>
      </c>
    </row>
    <row r="1585" spans="1:18" ht="15" customHeight="1" thickBot="1" x14ac:dyDescent="0.35">
      <c r="A1585" s="86"/>
      <c r="B1585" s="84"/>
      <c r="C1585" s="75" t="s">
        <v>64</v>
      </c>
      <c r="D1585" s="135" t="s">
        <v>14</v>
      </c>
      <c r="E1585" s="136"/>
      <c r="F1585" s="136"/>
      <c r="G1585" s="137"/>
      <c r="H1585" s="159">
        <f>SUM(H1582:H1584)</f>
        <v>1.4802156000000002</v>
      </c>
      <c r="J1585" s="121" t="s">
        <v>69</v>
      </c>
      <c r="K1585" s="119"/>
      <c r="L1585" s="119"/>
      <c r="M1585" s="119"/>
      <c r="N1585" s="121" t="s">
        <v>70</v>
      </c>
    </row>
    <row r="1586" spans="1:18" ht="15" customHeight="1" thickBot="1" x14ac:dyDescent="0.35">
      <c r="A1586" s="86"/>
      <c r="B1586" s="84"/>
      <c r="C1586" s="75" t="s">
        <v>64</v>
      </c>
      <c r="D1586" s="138" t="s">
        <v>15</v>
      </c>
      <c r="E1586" s="139"/>
      <c r="F1586" s="139"/>
      <c r="G1586" s="140"/>
      <c r="H1586" s="131">
        <f>+ROUND(H1585,2)</f>
        <v>1.48</v>
      </c>
      <c r="N1586" s="165">
        <f>+ROUND(N1584,4)</f>
        <v>1.5100000000000001E-2</v>
      </c>
    </row>
    <row r="1587" spans="1:18" ht="13.5" customHeight="1" x14ac:dyDescent="0.3">
      <c r="A1587" s="86"/>
      <c r="B1587" s="84"/>
      <c r="G1587" s="76"/>
    </row>
    <row r="1588" spans="1:18" ht="13.5" customHeight="1" x14ac:dyDescent="0.3">
      <c r="A1588" s="86"/>
      <c r="B1588" s="84"/>
      <c r="G1588" s="76"/>
    </row>
    <row r="1589" spans="1:18" ht="15" customHeight="1" x14ac:dyDescent="0.3">
      <c r="A1589" s="83"/>
      <c r="B1589" s="84"/>
      <c r="G1589" s="76"/>
      <c r="H1589" s="84"/>
      <c r="J1589" s="85"/>
      <c r="K1589" s="85"/>
      <c r="L1589" s="85"/>
      <c r="M1589" s="85"/>
      <c r="N1589" s="85"/>
    </row>
    <row r="1590" spans="1:18" ht="14.1" customHeight="1" x14ac:dyDescent="0.3">
      <c r="A1590" s="86"/>
      <c r="B1590" s="84"/>
      <c r="C1590" s="87"/>
      <c r="D1590" s="87"/>
      <c r="E1590" s="87"/>
      <c r="F1590" s="87"/>
      <c r="G1590" s="87"/>
      <c r="H1590" s="87"/>
      <c r="K1590" s="78"/>
      <c r="M1590" s="78"/>
    </row>
    <row r="1591" spans="1:18" ht="12" customHeight="1" x14ac:dyDescent="0.3">
      <c r="A1591" s="86"/>
      <c r="B1591" s="84"/>
      <c r="C1591" s="73"/>
      <c r="D1591" s="73"/>
      <c r="E1591" s="73"/>
      <c r="F1591" s="73"/>
      <c r="G1591" s="73"/>
      <c r="H1591" s="73"/>
      <c r="K1591" s="78"/>
      <c r="M1591" s="78"/>
    </row>
    <row r="1592" spans="1:18" ht="12" customHeight="1" x14ac:dyDescent="0.3">
      <c r="A1592" s="86"/>
      <c r="B1592" s="84"/>
      <c r="G1592" s="88"/>
      <c r="H1592" s="84"/>
      <c r="K1592" s="78"/>
      <c r="M1592" s="78"/>
    </row>
    <row r="1593" spans="1:18" ht="14.25" customHeight="1" x14ac:dyDescent="0.3">
      <c r="A1593" s="86"/>
      <c r="B1593" s="84"/>
      <c r="C1593" s="89"/>
      <c r="D1593" s="90"/>
      <c r="E1593" s="90"/>
      <c r="F1593" s="90"/>
      <c r="G1593" s="90"/>
      <c r="H1593" s="91"/>
      <c r="K1593" s="78"/>
      <c r="M1593" s="78"/>
    </row>
    <row r="1594" spans="1:18" ht="14.25" customHeight="1" x14ac:dyDescent="0.3">
      <c r="A1594" s="86"/>
      <c r="B1594" s="84"/>
      <c r="C1594" s="89"/>
      <c r="H1594" s="84"/>
      <c r="K1594" s="78"/>
      <c r="M1594" s="78"/>
    </row>
    <row r="1595" spans="1:18" ht="12" customHeight="1" thickBot="1" x14ac:dyDescent="0.35">
      <c r="A1595" s="86"/>
      <c r="B1595" s="84"/>
      <c r="C1595" s="89"/>
      <c r="H1595" s="84"/>
      <c r="K1595" s="78"/>
      <c r="M1595" s="78"/>
    </row>
    <row r="1596" spans="1:18" ht="20.100000000000001" customHeight="1" thickBot="1" x14ac:dyDescent="0.35">
      <c r="A1596" s="86"/>
      <c r="B1596" s="84"/>
      <c r="C1596" s="142" t="s">
        <v>55</v>
      </c>
      <c r="D1596" s="143"/>
      <c r="E1596" s="143"/>
      <c r="F1596" s="143"/>
      <c r="G1596" s="143"/>
      <c r="H1596" s="144"/>
    </row>
    <row r="1597" spans="1:18" ht="20.100000000000001" customHeight="1" x14ac:dyDescent="0.3">
      <c r="A1597" s="86"/>
      <c r="B1597" s="84"/>
      <c r="C1597" s="92"/>
      <c r="H1597" s="93" t="s">
        <v>56</v>
      </c>
      <c r="I1597" s="84"/>
      <c r="J1597" s="97" t="s">
        <v>26</v>
      </c>
      <c r="K1597" s="98"/>
      <c r="L1597" s="98"/>
      <c r="M1597" s="98"/>
      <c r="N1597" s="99"/>
    </row>
    <row r="1598" spans="1:18" ht="16.5" customHeight="1" thickBot="1" x14ac:dyDescent="0.35">
      <c r="A1598" s="169"/>
      <c r="B1598" s="84"/>
      <c r="C1598" s="73" t="s">
        <v>57</v>
      </c>
      <c r="D1598" s="84">
        <v>19</v>
      </c>
      <c r="G1598" s="74" t="s">
        <v>4</v>
      </c>
      <c r="H1598" s="75" t="str">
        <f>+VLOOKUP(D1598,PRESUP!$A$6:$N$183,3,FALSE)</f>
        <v>m3</v>
      </c>
      <c r="I1598" s="84"/>
      <c r="J1598" s="100"/>
      <c r="K1598" s="101"/>
      <c r="L1598" s="101"/>
      <c r="M1598" s="101"/>
      <c r="N1598" s="102"/>
    </row>
    <row r="1599" spans="1:18" ht="32.25" customHeight="1" x14ac:dyDescent="0.3">
      <c r="A1599" s="86"/>
      <c r="B1599" s="84"/>
      <c r="C1599" s="22" t="str">
        <f>+VLOOKUP(D1598,PRESUP!$A$6:$N$183,14,FALSE)</f>
        <v>DETALLE: BASE CLASE 1</v>
      </c>
      <c r="J1599" s="103"/>
      <c r="K1599" s="104"/>
      <c r="L1599" s="104"/>
      <c r="M1599" s="104"/>
      <c r="N1599" s="105"/>
      <c r="O1599" s="84" t="s">
        <v>71</v>
      </c>
      <c r="P1599" s="84" t="s">
        <v>73</v>
      </c>
      <c r="Q1599" s="84" t="s">
        <v>72</v>
      </c>
    </row>
    <row r="1600" spans="1:18" s="73" customFormat="1" ht="15" customHeight="1" thickBot="1" x14ac:dyDescent="0.35">
      <c r="A1600" s="86"/>
      <c r="B1600" s="84"/>
      <c r="C1600" s="73" t="s">
        <v>5</v>
      </c>
      <c r="D1600" s="94"/>
      <c r="E1600" s="94"/>
      <c r="F1600" s="94"/>
      <c r="G1600" s="196" t="s">
        <v>58</v>
      </c>
      <c r="H1600" s="197">
        <v>7.4999999999999997E-3</v>
      </c>
      <c r="J1600" s="162"/>
      <c r="K1600" s="163"/>
      <c r="L1600" s="163"/>
      <c r="M1600" s="163"/>
      <c r="N1600" s="164"/>
      <c r="O1600" s="166">
        <f>+H1674</f>
        <v>20</v>
      </c>
      <c r="P1600" s="168">
        <f>+H1670</f>
        <v>17.393969999999999</v>
      </c>
      <c r="Q1600" s="167">
        <f>+N1674</f>
        <v>0.27860000000000001</v>
      </c>
      <c r="R1600" s="73">
        <f t="shared" ref="R1600" si="321">+D1598</f>
        <v>19</v>
      </c>
    </row>
    <row r="1601" spans="1:18" s="94" customFormat="1" ht="30" customHeight="1" thickBot="1" x14ac:dyDescent="0.35">
      <c r="A1601" s="86"/>
      <c r="B1601" s="84"/>
      <c r="C1601" s="122" t="s">
        <v>48</v>
      </c>
      <c r="D1601" s="123" t="s">
        <v>0</v>
      </c>
      <c r="E1601" s="123" t="s">
        <v>6</v>
      </c>
      <c r="F1601" s="123" t="s">
        <v>7</v>
      </c>
      <c r="G1601" s="123" t="s">
        <v>8</v>
      </c>
      <c r="H1601" s="124" t="s">
        <v>9</v>
      </c>
      <c r="J1601" s="106" t="s">
        <v>59</v>
      </c>
      <c r="K1601" s="107" t="s">
        <v>60</v>
      </c>
      <c r="L1601" s="107" t="s">
        <v>61</v>
      </c>
      <c r="M1601" s="107" t="s">
        <v>62</v>
      </c>
      <c r="N1601" s="108" t="s">
        <v>63</v>
      </c>
    </row>
    <row r="1602" spans="1:18" ht="15" customHeight="1" x14ac:dyDescent="0.3">
      <c r="A1602" s="86"/>
      <c r="B1602" s="84"/>
      <c r="C1602" s="125" t="s">
        <v>78</v>
      </c>
      <c r="D1602" s="145" t="s">
        <v>20</v>
      </c>
      <c r="E1602" s="148"/>
      <c r="F1602" s="148" t="s">
        <v>64</v>
      </c>
      <c r="G1602" s="153" t="s">
        <v>20</v>
      </c>
      <c r="H1602" s="126">
        <f>+H1631*0.05</f>
        <v>1.5345000000000004E-2</v>
      </c>
      <c r="J1602" s="171">
        <f>+IF(H1602="","",H1602/H1670)</f>
        <v>8.8220228044546504E-4</v>
      </c>
      <c r="K1602" s="172">
        <v>4292100117</v>
      </c>
      <c r="L1602" s="170" t="s">
        <v>77</v>
      </c>
      <c r="M1602" s="156">
        <v>0</v>
      </c>
      <c r="N1602" s="173">
        <f t="shared" ref="N1602:N1614" si="322">+IF(H1602="","",J1602*M1602)</f>
        <v>0</v>
      </c>
    </row>
    <row r="1603" spans="1:18" ht="15" customHeight="1" x14ac:dyDescent="0.3">
      <c r="A1603" s="86"/>
      <c r="B1603" s="84"/>
      <c r="C1603" s="125" t="s">
        <v>338</v>
      </c>
      <c r="D1603" s="146">
        <v>1</v>
      </c>
      <c r="E1603" s="149">
        <v>64.17</v>
      </c>
      <c r="F1603" s="184">
        <f t="shared" ref="F1603:F1614" si="323">+IF(E1603="","",D1603*E1603)</f>
        <v>64.17</v>
      </c>
      <c r="G1603" s="185">
        <f>+IF(F1603="","",H1600)</f>
        <v>7.4999999999999997E-3</v>
      </c>
      <c r="H1603" s="186">
        <f t="shared" ref="H1603:H1614" si="324">+IF(G1603="","",F1603*G1603)</f>
        <v>0.48127500000000001</v>
      </c>
      <c r="J1603" s="195">
        <f>+IF(H1603="","",H1603/H1670)</f>
        <v>2.7669071523062305E-2</v>
      </c>
      <c r="K1603" s="172">
        <v>548000014</v>
      </c>
      <c r="L1603" s="170" t="s">
        <v>77</v>
      </c>
      <c r="M1603" s="193">
        <f t="shared" ref="M1603:M1614" si="325">IF(L1603="NP", 0, (IF(L1603="EP", 1, (IF(L1603="ND", 0.4, "")))))</f>
        <v>0</v>
      </c>
      <c r="N1603" s="194">
        <f t="shared" si="322"/>
        <v>0</v>
      </c>
      <c r="R1603" s="75" t="e">
        <f t="shared" ref="R1603:R1614" si="326">+R1515+1</f>
        <v>#REF!</v>
      </c>
    </row>
    <row r="1604" spans="1:18" ht="15" customHeight="1" x14ac:dyDescent="0.3">
      <c r="A1604" s="86"/>
      <c r="B1604" s="84"/>
      <c r="C1604" s="125" t="s">
        <v>334</v>
      </c>
      <c r="D1604" s="146">
        <v>1</v>
      </c>
      <c r="E1604" s="149">
        <v>30</v>
      </c>
      <c r="F1604" s="184">
        <f t="shared" si="323"/>
        <v>30</v>
      </c>
      <c r="G1604" s="185">
        <f>+IF(F1604="","",H1600)</f>
        <v>7.4999999999999997E-3</v>
      </c>
      <c r="H1604" s="186">
        <f t="shared" si="324"/>
        <v>0.22499999999999998</v>
      </c>
      <c r="J1604" s="195">
        <f>+IF(H1604="","",H1604/H1670)</f>
        <v>1.2935517308584527E-2</v>
      </c>
      <c r="K1604" s="172">
        <v>548000014</v>
      </c>
      <c r="L1604" s="170" t="s">
        <v>77</v>
      </c>
      <c r="M1604" s="193">
        <f t="shared" si="325"/>
        <v>0</v>
      </c>
      <c r="N1604" s="194">
        <f t="shared" si="322"/>
        <v>0</v>
      </c>
      <c r="R1604" s="75" t="e">
        <f t="shared" si="326"/>
        <v>#REF!</v>
      </c>
    </row>
    <row r="1605" spans="1:18" ht="15" customHeight="1" x14ac:dyDescent="0.3">
      <c r="A1605" s="86"/>
      <c r="B1605" s="84"/>
      <c r="C1605" s="125" t="s">
        <v>349</v>
      </c>
      <c r="D1605" s="146">
        <v>1</v>
      </c>
      <c r="E1605" s="149">
        <v>42.06</v>
      </c>
      <c r="F1605" s="184">
        <f t="shared" si="323"/>
        <v>42.06</v>
      </c>
      <c r="G1605" s="185">
        <f>+IF(F1605="","",H1600)</f>
        <v>7.4999999999999997E-3</v>
      </c>
      <c r="H1605" s="186">
        <f t="shared" si="324"/>
        <v>0.31545000000000001</v>
      </c>
      <c r="J1605" s="195">
        <f>+IF(H1605="","",H1605/H1670)</f>
        <v>1.8135595266635506E-2</v>
      </c>
      <c r="K1605" s="172">
        <v>548000014</v>
      </c>
      <c r="L1605" s="170" t="s">
        <v>77</v>
      </c>
      <c r="M1605" s="193">
        <f t="shared" si="325"/>
        <v>0</v>
      </c>
      <c r="N1605" s="194">
        <f t="shared" si="322"/>
        <v>0</v>
      </c>
      <c r="R1605" s="75" t="e">
        <f t="shared" si="326"/>
        <v>#REF!</v>
      </c>
    </row>
    <row r="1606" spans="1:18" ht="15" customHeight="1" x14ac:dyDescent="0.3">
      <c r="A1606" s="86"/>
      <c r="B1606" s="84"/>
      <c r="C1606" s="125"/>
      <c r="D1606" s="146"/>
      <c r="E1606" s="149"/>
      <c r="F1606" s="184" t="str">
        <f t="shared" si="323"/>
        <v/>
      </c>
      <c r="G1606" s="185" t="str">
        <f>+IF(F1606="","",H1600)</f>
        <v/>
      </c>
      <c r="H1606" s="186" t="str">
        <f t="shared" si="324"/>
        <v/>
      </c>
      <c r="J1606" s="195" t="str">
        <f>+IF(H1606="","",H1606/H1670)</f>
        <v/>
      </c>
      <c r="K1606" s="172"/>
      <c r="L1606" s="170"/>
      <c r="M1606" s="193" t="str">
        <f t="shared" si="325"/>
        <v/>
      </c>
      <c r="N1606" s="194" t="str">
        <f t="shared" si="322"/>
        <v/>
      </c>
      <c r="R1606" s="75" t="e">
        <f t="shared" si="326"/>
        <v>#REF!</v>
      </c>
    </row>
    <row r="1607" spans="1:18" ht="15" customHeight="1" x14ac:dyDescent="0.3">
      <c r="A1607" s="86"/>
      <c r="B1607" s="84"/>
      <c r="C1607" s="125"/>
      <c r="D1607" s="146"/>
      <c r="E1607" s="149"/>
      <c r="F1607" s="184" t="str">
        <f t="shared" si="323"/>
        <v/>
      </c>
      <c r="G1607" s="185" t="str">
        <f>+IF(F1607="","",H1600)</f>
        <v/>
      </c>
      <c r="H1607" s="186" t="str">
        <f t="shared" si="324"/>
        <v/>
      </c>
      <c r="J1607" s="195" t="str">
        <f>+IF(H1607="","",H1607/H1670)</f>
        <v/>
      </c>
      <c r="K1607" s="172"/>
      <c r="L1607" s="170"/>
      <c r="M1607" s="193" t="str">
        <f t="shared" si="325"/>
        <v/>
      </c>
      <c r="N1607" s="194" t="str">
        <f t="shared" si="322"/>
        <v/>
      </c>
      <c r="R1607" s="75" t="e">
        <f t="shared" si="326"/>
        <v>#REF!</v>
      </c>
    </row>
    <row r="1608" spans="1:18" ht="15" customHeight="1" x14ac:dyDescent="0.3">
      <c r="A1608" s="86"/>
      <c r="B1608" s="84"/>
      <c r="C1608" s="125"/>
      <c r="D1608" s="146"/>
      <c r="E1608" s="149"/>
      <c r="F1608" s="184" t="str">
        <f t="shared" si="323"/>
        <v/>
      </c>
      <c r="G1608" s="185" t="str">
        <f>+IF(F1608="","",H1600)</f>
        <v/>
      </c>
      <c r="H1608" s="186" t="str">
        <f t="shared" si="324"/>
        <v/>
      </c>
      <c r="J1608" s="195" t="str">
        <f>+IF(H1608="","",H1608/H1670)</f>
        <v/>
      </c>
      <c r="K1608" s="172"/>
      <c r="L1608" s="170"/>
      <c r="M1608" s="193" t="str">
        <f t="shared" si="325"/>
        <v/>
      </c>
      <c r="N1608" s="194" t="str">
        <f t="shared" si="322"/>
        <v/>
      </c>
      <c r="R1608" s="75" t="e">
        <f t="shared" si="326"/>
        <v>#REF!</v>
      </c>
    </row>
    <row r="1609" spans="1:18" ht="15" customHeight="1" x14ac:dyDescent="0.3">
      <c r="A1609" s="86"/>
      <c r="B1609" s="84"/>
      <c r="C1609" s="125"/>
      <c r="D1609" s="146"/>
      <c r="E1609" s="149"/>
      <c r="F1609" s="184" t="str">
        <f t="shared" si="323"/>
        <v/>
      </c>
      <c r="G1609" s="185" t="str">
        <f>+IF(F1609="","",H1600)</f>
        <v/>
      </c>
      <c r="H1609" s="186" t="str">
        <f t="shared" si="324"/>
        <v/>
      </c>
      <c r="J1609" s="195" t="str">
        <f>+IF(H1609="","",H1609/H1670)</f>
        <v/>
      </c>
      <c r="K1609" s="172"/>
      <c r="L1609" s="170"/>
      <c r="M1609" s="193" t="str">
        <f t="shared" si="325"/>
        <v/>
      </c>
      <c r="N1609" s="194" t="str">
        <f t="shared" si="322"/>
        <v/>
      </c>
      <c r="R1609" s="75" t="e">
        <f t="shared" si="326"/>
        <v>#REF!</v>
      </c>
    </row>
    <row r="1610" spans="1:18" ht="15" customHeight="1" x14ac:dyDescent="0.3">
      <c r="A1610" s="86"/>
      <c r="B1610" s="84"/>
      <c r="C1610" s="125"/>
      <c r="D1610" s="146"/>
      <c r="E1610" s="149"/>
      <c r="F1610" s="184" t="str">
        <f t="shared" si="323"/>
        <v/>
      </c>
      <c r="G1610" s="185" t="str">
        <f>+IF(F1610="","",H1600)</f>
        <v/>
      </c>
      <c r="H1610" s="186" t="str">
        <f t="shared" si="324"/>
        <v/>
      </c>
      <c r="J1610" s="195" t="str">
        <f>+IF(H1610="","",H1610/H1670)</f>
        <v/>
      </c>
      <c r="K1610" s="172"/>
      <c r="L1610" s="170"/>
      <c r="M1610" s="193" t="str">
        <f t="shared" si="325"/>
        <v/>
      </c>
      <c r="N1610" s="194" t="str">
        <f t="shared" si="322"/>
        <v/>
      </c>
      <c r="R1610" s="75" t="e">
        <f t="shared" si="326"/>
        <v>#REF!</v>
      </c>
    </row>
    <row r="1611" spans="1:18" ht="15" customHeight="1" x14ac:dyDescent="0.3">
      <c r="A1611" s="86"/>
      <c r="B1611" s="84"/>
      <c r="C1611" s="125"/>
      <c r="D1611" s="146"/>
      <c r="E1611" s="149"/>
      <c r="F1611" s="184" t="str">
        <f t="shared" si="323"/>
        <v/>
      </c>
      <c r="G1611" s="185" t="str">
        <f>+IF(F1611="","",H1600)</f>
        <v/>
      </c>
      <c r="H1611" s="186" t="str">
        <f t="shared" si="324"/>
        <v/>
      </c>
      <c r="J1611" s="195" t="str">
        <f>+IF(H1611="","",H1611/H1670)</f>
        <v/>
      </c>
      <c r="K1611" s="172"/>
      <c r="L1611" s="170"/>
      <c r="M1611" s="193" t="str">
        <f t="shared" si="325"/>
        <v/>
      </c>
      <c r="N1611" s="194" t="str">
        <f t="shared" si="322"/>
        <v/>
      </c>
      <c r="R1611" s="75" t="e">
        <f t="shared" si="326"/>
        <v>#REF!</v>
      </c>
    </row>
    <row r="1612" spans="1:18" ht="15" customHeight="1" x14ac:dyDescent="0.3">
      <c r="A1612" s="86"/>
      <c r="B1612" s="84"/>
      <c r="C1612" s="125"/>
      <c r="D1612" s="146"/>
      <c r="E1612" s="149"/>
      <c r="F1612" s="184" t="str">
        <f t="shared" si="323"/>
        <v/>
      </c>
      <c r="G1612" s="185" t="str">
        <f>+IF(F1612="","",H1600)</f>
        <v/>
      </c>
      <c r="H1612" s="186" t="str">
        <f t="shared" si="324"/>
        <v/>
      </c>
      <c r="J1612" s="195" t="str">
        <f>+IF(H1612="","",H1612/H1670)</f>
        <v/>
      </c>
      <c r="K1612" s="172"/>
      <c r="L1612" s="170"/>
      <c r="M1612" s="193" t="str">
        <f t="shared" si="325"/>
        <v/>
      </c>
      <c r="N1612" s="194" t="str">
        <f t="shared" si="322"/>
        <v/>
      </c>
      <c r="R1612" s="75" t="e">
        <f t="shared" si="326"/>
        <v>#REF!</v>
      </c>
    </row>
    <row r="1613" spans="1:18" ht="15" customHeight="1" x14ac:dyDescent="0.3">
      <c r="A1613" s="86"/>
      <c r="B1613" s="84"/>
      <c r="C1613" s="125"/>
      <c r="D1613" s="146"/>
      <c r="E1613" s="149"/>
      <c r="F1613" s="184" t="str">
        <f t="shared" si="323"/>
        <v/>
      </c>
      <c r="G1613" s="185" t="str">
        <f>+IF(F1613="","",H1600)</f>
        <v/>
      </c>
      <c r="H1613" s="186" t="str">
        <f t="shared" si="324"/>
        <v/>
      </c>
      <c r="J1613" s="195" t="str">
        <f>+IF(H1613="","",H1613/H1670)</f>
        <v/>
      </c>
      <c r="K1613" s="172"/>
      <c r="L1613" s="170"/>
      <c r="M1613" s="193" t="str">
        <f t="shared" si="325"/>
        <v/>
      </c>
      <c r="N1613" s="194" t="str">
        <f t="shared" si="322"/>
        <v/>
      </c>
      <c r="R1613" s="75" t="e">
        <f t="shared" si="326"/>
        <v>#REF!</v>
      </c>
    </row>
    <row r="1614" spans="1:18" ht="15" customHeight="1" thickBot="1" x14ac:dyDescent="0.35">
      <c r="A1614" s="86"/>
      <c r="B1614" s="84"/>
      <c r="C1614" s="127"/>
      <c r="D1614" s="147"/>
      <c r="E1614" s="150"/>
      <c r="F1614" s="187" t="str">
        <f t="shared" si="323"/>
        <v/>
      </c>
      <c r="G1614" s="188" t="str">
        <f>+IF(F1614="","",H1599)</f>
        <v/>
      </c>
      <c r="H1614" s="189" t="str">
        <f t="shared" si="324"/>
        <v/>
      </c>
      <c r="J1614" s="195" t="str">
        <f>+IF(H1614="","",H1614/H1670)</f>
        <v/>
      </c>
      <c r="K1614" s="172"/>
      <c r="L1614" s="170"/>
      <c r="M1614" s="193" t="str">
        <f t="shared" si="325"/>
        <v/>
      </c>
      <c r="N1614" s="194" t="str">
        <f t="shared" si="322"/>
        <v/>
      </c>
      <c r="R1614" s="75" t="e">
        <f t="shared" si="326"/>
        <v>#REF!</v>
      </c>
    </row>
    <row r="1615" spans="1:18" ht="15" customHeight="1" thickBot="1" x14ac:dyDescent="0.35">
      <c r="A1615" s="86"/>
      <c r="B1615" s="84"/>
      <c r="C1615" s="160"/>
      <c r="D1615" s="160"/>
      <c r="E1615" s="160"/>
      <c r="F1615" s="160"/>
      <c r="G1615" s="161" t="s">
        <v>27</v>
      </c>
      <c r="H1615" s="157">
        <f>SUM(H1602:H1614)</f>
        <v>1.0370699999999999</v>
      </c>
      <c r="J1615" s="110">
        <f>SUM(J1602:J1614)</f>
        <v>5.9622386378727799E-2</v>
      </c>
      <c r="K1615" s="109"/>
      <c r="L1615" s="109"/>
      <c r="M1615" s="109"/>
      <c r="N1615" s="110">
        <f>SUM(N1602:N1614)</f>
        <v>0</v>
      </c>
    </row>
    <row r="1616" spans="1:18" s="73" customFormat="1" ht="15" customHeight="1" thickBot="1" x14ac:dyDescent="0.35">
      <c r="A1616" s="86"/>
      <c r="B1616" s="84"/>
      <c r="C1616" s="73" t="s">
        <v>10</v>
      </c>
      <c r="H1616" s="74"/>
      <c r="J1616" s="112"/>
      <c r="K1616" s="112"/>
      <c r="L1616" s="112"/>
      <c r="M1616" s="112"/>
      <c r="N1616" s="112"/>
    </row>
    <row r="1617" spans="1:18" ht="31.5" customHeight="1" thickBot="1" x14ac:dyDescent="0.35">
      <c r="A1617" s="86"/>
      <c r="B1617" s="84"/>
      <c r="C1617" s="122" t="s">
        <v>48</v>
      </c>
      <c r="D1617" s="123" t="s">
        <v>0</v>
      </c>
      <c r="E1617" s="123" t="s">
        <v>65</v>
      </c>
      <c r="F1617" s="123" t="s">
        <v>66</v>
      </c>
      <c r="G1617" s="123" t="s">
        <v>8</v>
      </c>
      <c r="H1617" s="124" t="s">
        <v>9</v>
      </c>
      <c r="J1617" s="106" t="s">
        <v>59</v>
      </c>
      <c r="K1617" s="107" t="s">
        <v>60</v>
      </c>
      <c r="L1617" s="107" t="s">
        <v>61</v>
      </c>
      <c r="M1617" s="107" t="s">
        <v>62</v>
      </c>
      <c r="N1617" s="108" t="s">
        <v>63</v>
      </c>
    </row>
    <row r="1618" spans="1:18" ht="15" customHeight="1" x14ac:dyDescent="0.3">
      <c r="A1618" s="86"/>
      <c r="B1618" s="84"/>
      <c r="C1618" s="125" t="s">
        <v>325</v>
      </c>
      <c r="D1618" s="146">
        <v>1</v>
      </c>
      <c r="E1618" s="149">
        <v>4.28</v>
      </c>
      <c r="F1618" s="184">
        <f>+IF(E1618="","",D1618*E1618)</f>
        <v>4.28</v>
      </c>
      <c r="G1618" s="185">
        <f>+IF(F1618="","",H1600)</f>
        <v>7.4999999999999997E-3</v>
      </c>
      <c r="H1618" s="186">
        <f>+IF(G1618="","",F1618*G1618)</f>
        <v>3.2100000000000004E-2</v>
      </c>
      <c r="I1618" s="95"/>
      <c r="J1618" s="195">
        <f>+IF(H1618="","",H1618/H1670)</f>
        <v>1.8454671360247261E-3</v>
      </c>
      <c r="K1618" s="174">
        <v>851230012</v>
      </c>
      <c r="L1618" s="170" t="s">
        <v>77</v>
      </c>
      <c r="M1618" s="193">
        <v>0</v>
      </c>
      <c r="N1618" s="194">
        <f t="shared" ref="N1618:N1630" si="327">+IF(H1618="","",J1618*M1618)</f>
        <v>0</v>
      </c>
      <c r="R1618" s="75" t="e">
        <f t="shared" ref="R1618:R1630" si="328">+R1530+1</f>
        <v>#REF!</v>
      </c>
    </row>
    <row r="1619" spans="1:18" ht="15" customHeight="1" x14ac:dyDescent="0.25">
      <c r="A1619" s="86"/>
      <c r="B1619" s="84"/>
      <c r="C1619" s="125" t="s">
        <v>326</v>
      </c>
      <c r="D1619" s="146">
        <v>5</v>
      </c>
      <c r="E1619" s="209">
        <v>4.2300000000000004</v>
      </c>
      <c r="F1619" s="184">
        <f>+IF(E1619="","",D1619*E1619)</f>
        <v>21.150000000000002</v>
      </c>
      <c r="G1619" s="185">
        <f>+IF(F1619="","",H1600)</f>
        <v>7.4999999999999997E-3</v>
      </c>
      <c r="H1619" s="186">
        <f>+IF(G1619="","",F1619*G1619)</f>
        <v>0.15862500000000002</v>
      </c>
      <c r="J1619" s="195">
        <f>+IF(H1619="","",H1619/H1670)</f>
        <v>9.1195397025520923E-3</v>
      </c>
      <c r="K1619" s="174">
        <v>851230012</v>
      </c>
      <c r="L1619" s="170" t="s">
        <v>77</v>
      </c>
      <c r="M1619" s="193">
        <v>0</v>
      </c>
      <c r="N1619" s="194">
        <f t="shared" si="327"/>
        <v>0</v>
      </c>
      <c r="R1619" s="75" t="e">
        <f t="shared" si="328"/>
        <v>#REF!</v>
      </c>
    </row>
    <row r="1620" spans="1:18" ht="15" customHeight="1" x14ac:dyDescent="0.25">
      <c r="A1620" s="86"/>
      <c r="B1620" s="84"/>
      <c r="C1620" s="125" t="s">
        <v>340</v>
      </c>
      <c r="D1620" s="146">
        <v>1</v>
      </c>
      <c r="E1620" s="209">
        <v>4.75</v>
      </c>
      <c r="F1620" s="184">
        <f>+IF(E1620="","",D1620*E1620)</f>
        <v>4.75</v>
      </c>
      <c r="G1620" s="185">
        <f>+IF(F1620="","",H1600)</f>
        <v>7.4999999999999997E-3</v>
      </c>
      <c r="H1620" s="186">
        <f>+IF(G1620="","",F1620*G1620)</f>
        <v>3.5624999999999997E-2</v>
      </c>
      <c r="J1620" s="195">
        <f>+IF(H1620="","",H1620/H1670)</f>
        <v>2.0481235738592164E-3</v>
      </c>
      <c r="K1620" s="174">
        <v>851230012</v>
      </c>
      <c r="L1620" s="170" t="s">
        <v>77</v>
      </c>
      <c r="M1620" s="193">
        <v>0</v>
      </c>
      <c r="N1620" s="194">
        <f t="shared" si="327"/>
        <v>0</v>
      </c>
      <c r="R1620" s="75" t="e">
        <f t="shared" si="328"/>
        <v>#REF!</v>
      </c>
    </row>
    <row r="1621" spans="1:18" ht="15" customHeight="1" x14ac:dyDescent="0.3">
      <c r="A1621" s="86"/>
      <c r="B1621" s="84"/>
      <c r="C1621" s="125" t="s">
        <v>341</v>
      </c>
      <c r="D1621" s="146">
        <v>1</v>
      </c>
      <c r="E1621" s="149">
        <v>4.5199999999999996</v>
      </c>
      <c r="F1621" s="184">
        <f>+IF(E1621="","",D1621*E1621)</f>
        <v>4.5199999999999996</v>
      </c>
      <c r="G1621" s="185">
        <f>+IF(F1621="","",H1600)</f>
        <v>7.4999999999999997E-3</v>
      </c>
      <c r="H1621" s="186">
        <f>+IF(G1621="","",F1621*G1621)</f>
        <v>3.3899999999999993E-2</v>
      </c>
      <c r="J1621" s="195">
        <f>+IF(H1621="","",H1621/H1670)</f>
        <v>1.9489512744934017E-3</v>
      </c>
      <c r="K1621" s="174">
        <v>851230012</v>
      </c>
      <c r="L1621" s="170" t="s">
        <v>77</v>
      </c>
      <c r="M1621" s="193">
        <v>0</v>
      </c>
      <c r="N1621" s="194">
        <f t="shared" si="327"/>
        <v>0</v>
      </c>
      <c r="R1621" s="75" t="e">
        <f t="shared" si="328"/>
        <v>#REF!</v>
      </c>
    </row>
    <row r="1622" spans="1:18" ht="15" customHeight="1" x14ac:dyDescent="0.3">
      <c r="A1622" s="86"/>
      <c r="B1622" s="84"/>
      <c r="C1622" s="125" t="s">
        <v>336</v>
      </c>
      <c r="D1622" s="146">
        <v>1</v>
      </c>
      <c r="E1622" s="149">
        <v>6.22</v>
      </c>
      <c r="F1622" s="184">
        <f>+IF(E1622="","",D1622*E1622)</f>
        <v>6.22</v>
      </c>
      <c r="G1622" s="185">
        <f>+IF(F1622="","",H1600)</f>
        <v>7.4999999999999997E-3</v>
      </c>
      <c r="H1622" s="186">
        <f>+IF(G1622="","",F1622*G1622)</f>
        <v>4.6649999999999997E-2</v>
      </c>
      <c r="J1622" s="195">
        <f>+IF(H1622="","",H1622/H1670)</f>
        <v>2.6819639219798587E-3</v>
      </c>
      <c r="K1622" s="174">
        <v>851230012</v>
      </c>
      <c r="L1622" s="170" t="s">
        <v>77</v>
      </c>
      <c r="M1622" s="193">
        <v>0</v>
      </c>
      <c r="N1622" s="194">
        <f t="shared" si="327"/>
        <v>0</v>
      </c>
      <c r="R1622" s="75" t="e">
        <f t="shared" si="328"/>
        <v>#REF!</v>
      </c>
    </row>
    <row r="1623" spans="1:18" ht="15" customHeight="1" x14ac:dyDescent="0.3">
      <c r="A1623" s="86"/>
      <c r="B1623" s="84"/>
      <c r="C1623" s="125"/>
      <c r="D1623" s="146"/>
      <c r="E1623" s="149"/>
      <c r="F1623" s="184" t="str">
        <f t="shared" ref="F1623:F1630" si="329">+IF(E1623="","",D1623*E1623)</f>
        <v/>
      </c>
      <c r="G1623" s="185" t="str">
        <f>+IF(F1623="","",H1600)</f>
        <v/>
      </c>
      <c r="H1623" s="186" t="str">
        <f t="shared" ref="H1623:H1630" si="330">+IF(G1623="","",F1623*G1623)</f>
        <v/>
      </c>
      <c r="I1623" s="96"/>
      <c r="J1623" s="195" t="str">
        <f>+IF(H1623="","",H1623/H1670)</f>
        <v/>
      </c>
      <c r="K1623" s="174"/>
      <c r="L1623" s="170"/>
      <c r="M1623" s="193" t="str">
        <f t="shared" ref="M1623:M1630" si="331">IF(L1623="NP", 0, (IF(L1623="EP", 1, (IF(L1623="ND", 0.4, "")))))</f>
        <v/>
      </c>
      <c r="N1623" s="194" t="str">
        <f t="shared" si="327"/>
        <v/>
      </c>
      <c r="R1623" s="75" t="e">
        <f t="shared" si="328"/>
        <v>#REF!</v>
      </c>
    </row>
    <row r="1624" spans="1:18" ht="15" customHeight="1" x14ac:dyDescent="0.3">
      <c r="A1624" s="86"/>
      <c r="B1624" s="84"/>
      <c r="C1624" s="125"/>
      <c r="D1624" s="146"/>
      <c r="E1624" s="149"/>
      <c r="F1624" s="184" t="str">
        <f t="shared" si="329"/>
        <v/>
      </c>
      <c r="G1624" s="185" t="str">
        <f>+IF(F1624="","",H1600)</f>
        <v/>
      </c>
      <c r="H1624" s="186" t="str">
        <f t="shared" si="330"/>
        <v/>
      </c>
      <c r="J1624" s="195" t="str">
        <f>+IF(H1624="","",H1624/H1670)</f>
        <v/>
      </c>
      <c r="K1624" s="174"/>
      <c r="L1624" s="170"/>
      <c r="M1624" s="193" t="str">
        <f t="shared" si="331"/>
        <v/>
      </c>
      <c r="N1624" s="194" t="str">
        <f t="shared" si="327"/>
        <v/>
      </c>
      <c r="R1624" s="75" t="e">
        <f t="shared" si="328"/>
        <v>#REF!</v>
      </c>
    </row>
    <row r="1625" spans="1:18" ht="15" customHeight="1" x14ac:dyDescent="0.3">
      <c r="A1625" s="86"/>
      <c r="B1625" s="84"/>
      <c r="C1625" s="125"/>
      <c r="D1625" s="146"/>
      <c r="E1625" s="149"/>
      <c r="F1625" s="184" t="str">
        <f t="shared" si="329"/>
        <v/>
      </c>
      <c r="G1625" s="185" t="str">
        <f>+IF(F1625="","",H1600)</f>
        <v/>
      </c>
      <c r="H1625" s="186" t="str">
        <f t="shared" si="330"/>
        <v/>
      </c>
      <c r="J1625" s="195" t="str">
        <f>+IF(H1625="","",H1625/H1670)</f>
        <v/>
      </c>
      <c r="K1625" s="174"/>
      <c r="L1625" s="170"/>
      <c r="M1625" s="193" t="str">
        <f t="shared" si="331"/>
        <v/>
      </c>
      <c r="N1625" s="194" t="str">
        <f t="shared" si="327"/>
        <v/>
      </c>
      <c r="R1625" s="75" t="e">
        <f t="shared" si="328"/>
        <v>#REF!</v>
      </c>
    </row>
    <row r="1626" spans="1:18" ht="15" customHeight="1" x14ac:dyDescent="0.3">
      <c r="A1626" s="86"/>
      <c r="B1626" s="84"/>
      <c r="C1626" s="125"/>
      <c r="D1626" s="146"/>
      <c r="E1626" s="149"/>
      <c r="F1626" s="184" t="str">
        <f t="shared" si="329"/>
        <v/>
      </c>
      <c r="G1626" s="185" t="str">
        <f>+IF(F1626="","",H1600)</f>
        <v/>
      </c>
      <c r="H1626" s="186" t="str">
        <f t="shared" si="330"/>
        <v/>
      </c>
      <c r="I1626" s="96"/>
      <c r="J1626" s="195" t="str">
        <f>+IF(H1626="","",H1626/H1670)</f>
        <v/>
      </c>
      <c r="K1626" s="174"/>
      <c r="L1626" s="170"/>
      <c r="M1626" s="193" t="str">
        <f t="shared" si="331"/>
        <v/>
      </c>
      <c r="N1626" s="194" t="str">
        <f t="shared" si="327"/>
        <v/>
      </c>
      <c r="R1626" s="75" t="e">
        <f t="shared" si="328"/>
        <v>#REF!</v>
      </c>
    </row>
    <row r="1627" spans="1:18" ht="15" customHeight="1" x14ac:dyDescent="0.3">
      <c r="A1627" s="86"/>
      <c r="B1627" s="84"/>
      <c r="C1627" s="125"/>
      <c r="D1627" s="146"/>
      <c r="E1627" s="149"/>
      <c r="F1627" s="184" t="str">
        <f t="shared" si="329"/>
        <v/>
      </c>
      <c r="G1627" s="185" t="str">
        <f>+IF(F1627="","",H1600)</f>
        <v/>
      </c>
      <c r="H1627" s="186" t="str">
        <f t="shared" si="330"/>
        <v/>
      </c>
      <c r="J1627" s="195" t="str">
        <f>+IF(H1627="","",H1627/H1670)</f>
        <v/>
      </c>
      <c r="K1627" s="174"/>
      <c r="L1627" s="170"/>
      <c r="M1627" s="193" t="str">
        <f t="shared" si="331"/>
        <v/>
      </c>
      <c r="N1627" s="194" t="str">
        <f t="shared" si="327"/>
        <v/>
      </c>
      <c r="R1627" s="75" t="e">
        <f t="shared" si="328"/>
        <v>#REF!</v>
      </c>
    </row>
    <row r="1628" spans="1:18" ht="15" customHeight="1" x14ac:dyDescent="0.3">
      <c r="A1628" s="86"/>
      <c r="B1628" s="84"/>
      <c r="C1628" s="125"/>
      <c r="D1628" s="146"/>
      <c r="E1628" s="149"/>
      <c r="F1628" s="184" t="str">
        <f t="shared" si="329"/>
        <v/>
      </c>
      <c r="G1628" s="185" t="str">
        <f>+IF(F1628="","",H1600)</f>
        <v/>
      </c>
      <c r="H1628" s="186" t="str">
        <f t="shared" si="330"/>
        <v/>
      </c>
      <c r="I1628" s="96"/>
      <c r="J1628" s="195" t="str">
        <f>+IF(H1628="","",H1628/H1670)</f>
        <v/>
      </c>
      <c r="K1628" s="174"/>
      <c r="L1628" s="170"/>
      <c r="M1628" s="193" t="str">
        <f t="shared" si="331"/>
        <v/>
      </c>
      <c r="N1628" s="194" t="str">
        <f t="shared" si="327"/>
        <v/>
      </c>
      <c r="R1628" s="75" t="e">
        <f t="shared" si="328"/>
        <v>#REF!</v>
      </c>
    </row>
    <row r="1629" spans="1:18" ht="15" customHeight="1" x14ac:dyDescent="0.3">
      <c r="A1629" s="86"/>
      <c r="B1629" s="84"/>
      <c r="C1629" s="125"/>
      <c r="D1629" s="146"/>
      <c r="E1629" s="149"/>
      <c r="F1629" s="184" t="str">
        <f t="shared" si="329"/>
        <v/>
      </c>
      <c r="G1629" s="185" t="str">
        <f>+IF(F1629="","",H1600)</f>
        <v/>
      </c>
      <c r="H1629" s="186" t="str">
        <f t="shared" si="330"/>
        <v/>
      </c>
      <c r="I1629" s="96"/>
      <c r="J1629" s="195" t="str">
        <f>+IF(H1629="","",H1629/H1670)</f>
        <v/>
      </c>
      <c r="K1629" s="174"/>
      <c r="L1629" s="170"/>
      <c r="M1629" s="193" t="str">
        <f t="shared" si="331"/>
        <v/>
      </c>
      <c r="N1629" s="194" t="str">
        <f t="shared" si="327"/>
        <v/>
      </c>
      <c r="R1629" s="75" t="e">
        <f t="shared" si="328"/>
        <v>#REF!</v>
      </c>
    </row>
    <row r="1630" spans="1:18" ht="15" customHeight="1" thickBot="1" x14ac:dyDescent="0.35">
      <c r="A1630" s="86"/>
      <c r="B1630" s="84"/>
      <c r="C1630" s="127"/>
      <c r="D1630" s="147"/>
      <c r="E1630" s="150"/>
      <c r="F1630" s="187" t="str">
        <f t="shared" si="329"/>
        <v/>
      </c>
      <c r="G1630" s="188" t="str">
        <f>+IF(F1630="","",H1599)</f>
        <v/>
      </c>
      <c r="H1630" s="189" t="str">
        <f t="shared" si="330"/>
        <v/>
      </c>
      <c r="J1630" s="195" t="str">
        <f>+IF(H1630="","",H1630/H1670)</f>
        <v/>
      </c>
      <c r="K1630" s="174"/>
      <c r="L1630" s="170"/>
      <c r="M1630" s="193" t="str">
        <f t="shared" si="331"/>
        <v/>
      </c>
      <c r="N1630" s="194" t="str">
        <f t="shared" si="327"/>
        <v/>
      </c>
      <c r="R1630" s="75" t="e">
        <f t="shared" si="328"/>
        <v>#REF!</v>
      </c>
    </row>
    <row r="1631" spans="1:18" ht="15" customHeight="1" thickBot="1" x14ac:dyDescent="0.35">
      <c r="A1631" s="86"/>
      <c r="B1631" s="84"/>
      <c r="C1631" s="160"/>
      <c r="D1631" s="160"/>
      <c r="E1631" s="160"/>
      <c r="F1631" s="160"/>
      <c r="G1631" s="161" t="s">
        <v>28</v>
      </c>
      <c r="H1631" s="157">
        <f>SUM(H1618:H1630)</f>
        <v>0.30690000000000006</v>
      </c>
      <c r="J1631" s="110">
        <f>SUM(J1618:J1630)</f>
        <v>1.7644045608909295E-2</v>
      </c>
      <c r="K1631" s="109"/>
      <c r="L1631" s="109"/>
      <c r="M1631" s="109"/>
      <c r="N1631" s="110">
        <f>SUM(N1618:N1630)</f>
        <v>0</v>
      </c>
    </row>
    <row r="1632" spans="1:18" s="73" customFormat="1" ht="15" customHeight="1" thickBot="1" x14ac:dyDescent="0.35">
      <c r="A1632" s="86"/>
      <c r="B1632" s="84"/>
      <c r="C1632" s="73" t="s">
        <v>11</v>
      </c>
      <c r="H1632" s="74"/>
      <c r="J1632" s="112"/>
      <c r="K1632" s="112"/>
      <c r="L1632" s="112"/>
      <c r="M1632" s="112"/>
      <c r="N1632" s="112"/>
    </row>
    <row r="1633" spans="1:18" ht="34.5" customHeight="1" thickBot="1" x14ac:dyDescent="0.35">
      <c r="A1633" s="86"/>
      <c r="B1633" s="84"/>
      <c r="C1633" s="122" t="s">
        <v>48</v>
      </c>
      <c r="D1633" s="129"/>
      <c r="E1633" s="123" t="s">
        <v>3</v>
      </c>
      <c r="F1633" s="123" t="s">
        <v>0</v>
      </c>
      <c r="G1633" s="123" t="s">
        <v>16</v>
      </c>
      <c r="H1633" s="124" t="s">
        <v>9</v>
      </c>
      <c r="J1633" s="106" t="s">
        <v>59</v>
      </c>
      <c r="K1633" s="107" t="s">
        <v>60</v>
      </c>
      <c r="L1633" s="107" t="s">
        <v>61</v>
      </c>
      <c r="M1633" s="107" t="s">
        <v>62</v>
      </c>
      <c r="N1633" s="108" t="s">
        <v>63</v>
      </c>
    </row>
    <row r="1634" spans="1:18" ht="15" customHeight="1" x14ac:dyDescent="0.3">
      <c r="A1634" s="86"/>
      <c r="B1634" s="84"/>
      <c r="C1634" s="125" t="s">
        <v>367</v>
      </c>
      <c r="E1634" s="151" t="s">
        <v>87</v>
      </c>
      <c r="F1634" s="151">
        <v>1.25</v>
      </c>
      <c r="G1634" s="151">
        <v>12.84</v>
      </c>
      <c r="H1634" s="190">
        <f>+IF(G1634="","",F1634*G1634)</f>
        <v>16.05</v>
      </c>
      <c r="J1634" s="195">
        <f>+IF(H1634="","",H1634/H1670)</f>
        <v>0.92273356801236295</v>
      </c>
      <c r="K1634" s="174">
        <v>153200015</v>
      </c>
      <c r="L1634" s="170" t="s">
        <v>76</v>
      </c>
      <c r="M1634" s="193">
        <v>0.3019</v>
      </c>
      <c r="N1634" s="194">
        <f t="shared" ref="N1634:N1659" si="332">+IF(H1634="","",J1634*M1634)</f>
        <v>0.27857326418293238</v>
      </c>
      <c r="R1634" s="75" t="e">
        <f t="shared" ref="R1634:R1659" si="333">+R1546+1</f>
        <v>#REF!</v>
      </c>
    </row>
    <row r="1635" spans="1:18" ht="15" customHeight="1" x14ac:dyDescent="0.3">
      <c r="A1635" s="86"/>
      <c r="B1635" s="84"/>
      <c r="C1635" s="125"/>
      <c r="E1635" s="151"/>
      <c r="F1635" s="151"/>
      <c r="G1635" s="151"/>
      <c r="H1635" s="190"/>
      <c r="J1635" s="195"/>
      <c r="K1635" s="174"/>
      <c r="L1635" s="170"/>
      <c r="M1635" s="193"/>
      <c r="N1635" s="194" t="str">
        <f t="shared" si="332"/>
        <v/>
      </c>
      <c r="R1635" s="75" t="e">
        <f t="shared" si="333"/>
        <v>#REF!</v>
      </c>
    </row>
    <row r="1636" spans="1:18" ht="15" customHeight="1" x14ac:dyDescent="0.3">
      <c r="A1636" s="86"/>
      <c r="B1636" s="84"/>
      <c r="C1636" s="125"/>
      <c r="E1636" s="151"/>
      <c r="F1636" s="151"/>
      <c r="G1636" s="151"/>
      <c r="H1636" s="190"/>
      <c r="J1636" s="195"/>
      <c r="K1636" s="211"/>
      <c r="L1636" s="212"/>
      <c r="M1636" s="193"/>
      <c r="N1636" s="194" t="str">
        <f t="shared" si="332"/>
        <v/>
      </c>
      <c r="R1636" s="75" t="e">
        <f t="shared" si="333"/>
        <v>#REF!</v>
      </c>
    </row>
    <row r="1637" spans="1:18" ht="15" customHeight="1" x14ac:dyDescent="0.3">
      <c r="A1637" s="86"/>
      <c r="B1637" s="84"/>
      <c r="C1637" s="125"/>
      <c r="E1637" s="151"/>
      <c r="F1637" s="151"/>
      <c r="G1637" s="151"/>
      <c r="H1637" s="190"/>
      <c r="J1637" s="195"/>
      <c r="K1637" s="174"/>
      <c r="L1637" s="170"/>
      <c r="M1637" s="193"/>
      <c r="N1637" s="194" t="str">
        <f t="shared" si="332"/>
        <v/>
      </c>
      <c r="R1637" s="75" t="e">
        <f t="shared" si="333"/>
        <v>#REF!</v>
      </c>
    </row>
    <row r="1638" spans="1:18" ht="15" customHeight="1" x14ac:dyDescent="0.3">
      <c r="A1638" s="86"/>
      <c r="B1638" s="84"/>
      <c r="C1638" s="125"/>
      <c r="E1638" s="151"/>
      <c r="F1638" s="151"/>
      <c r="G1638" s="151"/>
      <c r="H1638" s="190"/>
      <c r="J1638" s="195"/>
      <c r="K1638" s="174"/>
      <c r="L1638" s="170"/>
      <c r="M1638" s="193"/>
      <c r="N1638" s="194" t="str">
        <f t="shared" si="332"/>
        <v/>
      </c>
      <c r="R1638" s="75" t="e">
        <f t="shared" si="333"/>
        <v>#REF!</v>
      </c>
    </row>
    <row r="1639" spans="1:18" ht="15" customHeight="1" x14ac:dyDescent="0.3">
      <c r="A1639" s="86"/>
      <c r="B1639" s="84"/>
      <c r="C1639" s="125"/>
      <c r="E1639" s="151"/>
      <c r="F1639" s="151"/>
      <c r="G1639" s="151"/>
      <c r="H1639" s="190"/>
      <c r="J1639" s="195"/>
      <c r="K1639" s="174"/>
      <c r="L1639" s="170"/>
      <c r="M1639" s="193"/>
      <c r="N1639" s="194" t="str">
        <f t="shared" si="332"/>
        <v/>
      </c>
      <c r="R1639" s="75" t="e">
        <f t="shared" si="333"/>
        <v>#REF!</v>
      </c>
    </row>
    <row r="1640" spans="1:18" ht="15" customHeight="1" x14ac:dyDescent="0.3">
      <c r="A1640" s="86"/>
      <c r="B1640" s="84"/>
      <c r="C1640" s="125"/>
      <c r="E1640" s="151"/>
      <c r="F1640" s="151"/>
      <c r="G1640" s="151"/>
      <c r="H1640" s="190"/>
      <c r="J1640" s="195"/>
      <c r="K1640" s="174"/>
      <c r="L1640" s="170"/>
      <c r="M1640" s="193"/>
      <c r="N1640" s="194" t="str">
        <f t="shared" si="332"/>
        <v/>
      </c>
      <c r="R1640" s="75" t="e">
        <f t="shared" si="333"/>
        <v>#REF!</v>
      </c>
    </row>
    <row r="1641" spans="1:18" ht="15" customHeight="1" x14ac:dyDescent="0.3">
      <c r="A1641" s="86"/>
      <c r="B1641" s="84"/>
      <c r="C1641" s="125"/>
      <c r="E1641" s="151"/>
      <c r="F1641" s="151"/>
      <c r="G1641" s="151"/>
      <c r="H1641" s="190"/>
      <c r="J1641" s="195"/>
      <c r="K1641" s="174"/>
      <c r="L1641" s="170"/>
      <c r="M1641" s="193"/>
      <c r="N1641" s="194" t="str">
        <f t="shared" si="332"/>
        <v/>
      </c>
      <c r="R1641" s="75" t="e">
        <f t="shared" si="333"/>
        <v>#REF!</v>
      </c>
    </row>
    <row r="1642" spans="1:18" ht="15" customHeight="1" x14ac:dyDescent="0.3">
      <c r="A1642" s="86"/>
      <c r="B1642" s="84"/>
      <c r="C1642" s="125"/>
      <c r="E1642" s="151"/>
      <c r="F1642" s="151"/>
      <c r="G1642" s="151"/>
      <c r="H1642" s="190"/>
      <c r="J1642" s="195"/>
      <c r="K1642" s="174"/>
      <c r="L1642" s="170"/>
      <c r="M1642" s="193"/>
      <c r="N1642" s="194" t="str">
        <f t="shared" si="332"/>
        <v/>
      </c>
      <c r="R1642" s="75" t="e">
        <f t="shared" si="333"/>
        <v>#REF!</v>
      </c>
    </row>
    <row r="1643" spans="1:18" ht="15" customHeight="1" x14ac:dyDescent="0.3">
      <c r="A1643" s="86"/>
      <c r="B1643" s="84"/>
      <c r="C1643" s="125"/>
      <c r="E1643" s="151"/>
      <c r="F1643" s="151"/>
      <c r="G1643" s="151"/>
      <c r="H1643" s="190"/>
      <c r="J1643" s="195"/>
      <c r="K1643" s="174"/>
      <c r="L1643" s="170"/>
      <c r="M1643" s="193"/>
      <c r="N1643" s="194" t="str">
        <f t="shared" si="332"/>
        <v/>
      </c>
      <c r="R1643" s="75" t="e">
        <f t="shared" si="333"/>
        <v>#REF!</v>
      </c>
    </row>
    <row r="1644" spans="1:18" ht="15" customHeight="1" x14ac:dyDescent="0.3">
      <c r="A1644" s="86"/>
      <c r="B1644" s="84"/>
      <c r="C1644" s="125"/>
      <c r="E1644" s="151"/>
      <c r="F1644" s="151"/>
      <c r="G1644" s="151"/>
      <c r="H1644" s="190"/>
      <c r="J1644" s="195"/>
      <c r="K1644" s="174"/>
      <c r="L1644" s="170"/>
      <c r="M1644" s="193"/>
      <c r="N1644" s="194" t="str">
        <f t="shared" si="332"/>
        <v/>
      </c>
      <c r="R1644" s="75" t="e">
        <f t="shared" si="333"/>
        <v>#REF!</v>
      </c>
    </row>
    <row r="1645" spans="1:18" ht="15" customHeight="1" x14ac:dyDescent="0.3">
      <c r="A1645" s="86"/>
      <c r="B1645" s="84"/>
      <c r="C1645" s="125"/>
      <c r="E1645" s="151"/>
      <c r="F1645" s="151"/>
      <c r="G1645" s="151"/>
      <c r="H1645" s="190"/>
      <c r="J1645" s="195"/>
      <c r="K1645" s="174"/>
      <c r="L1645" s="170"/>
      <c r="M1645" s="193"/>
      <c r="N1645" s="194" t="str">
        <f t="shared" si="332"/>
        <v/>
      </c>
      <c r="R1645" s="75" t="e">
        <f t="shared" si="333"/>
        <v>#REF!</v>
      </c>
    </row>
    <row r="1646" spans="1:18" ht="15" customHeight="1" x14ac:dyDescent="0.3">
      <c r="A1646" s="86"/>
      <c r="B1646" s="84"/>
      <c r="C1646" s="125"/>
      <c r="E1646" s="151"/>
      <c r="F1646" s="151"/>
      <c r="G1646" s="151"/>
      <c r="H1646" s="190"/>
      <c r="J1646" s="195"/>
      <c r="K1646" s="174"/>
      <c r="L1646" s="170"/>
      <c r="M1646" s="193"/>
      <c r="N1646" s="194" t="str">
        <f t="shared" si="332"/>
        <v/>
      </c>
      <c r="R1646" s="75" t="e">
        <f t="shared" si="333"/>
        <v>#REF!</v>
      </c>
    </row>
    <row r="1647" spans="1:18" ht="15" customHeight="1" x14ac:dyDescent="0.3">
      <c r="A1647" s="86"/>
      <c r="B1647" s="84"/>
      <c r="C1647" s="125"/>
      <c r="E1647" s="151"/>
      <c r="F1647" s="151"/>
      <c r="G1647" s="151"/>
      <c r="H1647" s="190"/>
      <c r="J1647" s="195"/>
      <c r="K1647" s="174"/>
      <c r="L1647" s="170"/>
      <c r="M1647" s="193"/>
      <c r="N1647" s="194" t="str">
        <f t="shared" si="332"/>
        <v/>
      </c>
      <c r="R1647" s="75" t="e">
        <f t="shared" si="333"/>
        <v>#REF!</v>
      </c>
    </row>
    <row r="1648" spans="1:18" ht="15" customHeight="1" x14ac:dyDescent="0.3">
      <c r="A1648" s="86"/>
      <c r="B1648" s="84"/>
      <c r="C1648" s="125"/>
      <c r="E1648" s="151"/>
      <c r="F1648" s="151"/>
      <c r="G1648" s="151"/>
      <c r="H1648" s="190" t="str">
        <f t="shared" ref="H1648:H1659" si="334">+IF(G1648="","",F1648*G1648)</f>
        <v/>
      </c>
      <c r="J1648" s="195" t="str">
        <f>+IF(H1648="","",H1648/H1670)</f>
        <v/>
      </c>
      <c r="K1648" s="174"/>
      <c r="L1648" s="170"/>
      <c r="M1648" s="193" t="str">
        <f t="shared" ref="M1648:M1659" si="335">IF(L1648="NP", 0, (IF(L1648="EP", 1, (IF(L1648="ND", 0.4, "")))))</f>
        <v/>
      </c>
      <c r="N1648" s="194" t="str">
        <f t="shared" si="332"/>
        <v/>
      </c>
      <c r="R1648" s="75" t="e">
        <f t="shared" si="333"/>
        <v>#REF!</v>
      </c>
    </row>
    <row r="1649" spans="1:18" ht="15" customHeight="1" x14ac:dyDescent="0.3">
      <c r="A1649" s="86"/>
      <c r="B1649" s="84"/>
      <c r="C1649" s="125"/>
      <c r="E1649" s="151"/>
      <c r="F1649" s="151"/>
      <c r="G1649" s="151"/>
      <c r="H1649" s="190" t="str">
        <f t="shared" si="334"/>
        <v/>
      </c>
      <c r="J1649" s="195" t="str">
        <f>+IF(H1649="","",H1649/H1670)</f>
        <v/>
      </c>
      <c r="K1649" s="174"/>
      <c r="L1649" s="170"/>
      <c r="M1649" s="193" t="str">
        <f t="shared" si="335"/>
        <v/>
      </c>
      <c r="N1649" s="194" t="str">
        <f t="shared" si="332"/>
        <v/>
      </c>
      <c r="R1649" s="75" t="e">
        <f t="shared" si="333"/>
        <v>#REF!</v>
      </c>
    </row>
    <row r="1650" spans="1:18" ht="15" customHeight="1" x14ac:dyDescent="0.3">
      <c r="A1650" s="86"/>
      <c r="B1650" s="84"/>
      <c r="C1650" s="125"/>
      <c r="E1650" s="151"/>
      <c r="F1650" s="151"/>
      <c r="G1650" s="151"/>
      <c r="H1650" s="190" t="str">
        <f t="shared" si="334"/>
        <v/>
      </c>
      <c r="J1650" s="195" t="str">
        <f>+IF(H1650="","",H1650/H1670)</f>
        <v/>
      </c>
      <c r="K1650" s="174"/>
      <c r="L1650" s="170"/>
      <c r="M1650" s="193" t="str">
        <f t="shared" si="335"/>
        <v/>
      </c>
      <c r="N1650" s="194" t="str">
        <f t="shared" si="332"/>
        <v/>
      </c>
      <c r="R1650" s="75" t="e">
        <f t="shared" si="333"/>
        <v>#REF!</v>
      </c>
    </row>
    <row r="1651" spans="1:18" ht="15" customHeight="1" x14ac:dyDescent="0.3">
      <c r="A1651" s="86"/>
      <c r="B1651" s="84"/>
      <c r="C1651" s="125"/>
      <c r="E1651" s="151"/>
      <c r="F1651" s="151"/>
      <c r="G1651" s="151"/>
      <c r="H1651" s="190" t="str">
        <f t="shared" si="334"/>
        <v/>
      </c>
      <c r="J1651" s="195" t="str">
        <f>+IF(H1651="","",H1651/H1670)</f>
        <v/>
      </c>
      <c r="K1651" s="174"/>
      <c r="L1651" s="170"/>
      <c r="M1651" s="193" t="str">
        <f t="shared" si="335"/>
        <v/>
      </c>
      <c r="N1651" s="194" t="str">
        <f t="shared" si="332"/>
        <v/>
      </c>
      <c r="R1651" s="75" t="e">
        <f t="shared" si="333"/>
        <v>#REF!</v>
      </c>
    </row>
    <row r="1652" spans="1:18" ht="15" customHeight="1" x14ac:dyDescent="0.3">
      <c r="A1652" s="86"/>
      <c r="B1652" s="84"/>
      <c r="C1652" s="125"/>
      <c r="E1652" s="151"/>
      <c r="F1652" s="151"/>
      <c r="G1652" s="151"/>
      <c r="H1652" s="190" t="str">
        <f t="shared" si="334"/>
        <v/>
      </c>
      <c r="J1652" s="195" t="str">
        <f>+IF(H1652="","",H1652/H1670)</f>
        <v/>
      </c>
      <c r="K1652" s="174"/>
      <c r="L1652" s="170"/>
      <c r="M1652" s="193" t="str">
        <f t="shared" si="335"/>
        <v/>
      </c>
      <c r="N1652" s="194" t="str">
        <f t="shared" si="332"/>
        <v/>
      </c>
      <c r="R1652" s="75" t="e">
        <f t="shared" si="333"/>
        <v>#REF!</v>
      </c>
    </row>
    <row r="1653" spans="1:18" ht="15" customHeight="1" x14ac:dyDescent="0.3">
      <c r="A1653" s="86"/>
      <c r="B1653" s="84"/>
      <c r="C1653" s="125"/>
      <c r="E1653" s="151"/>
      <c r="F1653" s="151"/>
      <c r="G1653" s="151"/>
      <c r="H1653" s="190" t="str">
        <f t="shared" si="334"/>
        <v/>
      </c>
      <c r="J1653" s="195" t="str">
        <f>+IF(H1653="","",H1653/H1670)</f>
        <v/>
      </c>
      <c r="K1653" s="174"/>
      <c r="L1653" s="170"/>
      <c r="M1653" s="193" t="str">
        <f t="shared" si="335"/>
        <v/>
      </c>
      <c r="N1653" s="194" t="str">
        <f t="shared" si="332"/>
        <v/>
      </c>
      <c r="R1653" s="75" t="e">
        <f t="shared" si="333"/>
        <v>#REF!</v>
      </c>
    </row>
    <row r="1654" spans="1:18" ht="15" customHeight="1" x14ac:dyDescent="0.3">
      <c r="A1654" s="86"/>
      <c r="B1654" s="84"/>
      <c r="C1654" s="125"/>
      <c r="E1654" s="151"/>
      <c r="F1654" s="151"/>
      <c r="G1654" s="151"/>
      <c r="H1654" s="190" t="str">
        <f t="shared" si="334"/>
        <v/>
      </c>
      <c r="J1654" s="195" t="str">
        <f>+IF(H1654="","",H1654/H1670)</f>
        <v/>
      </c>
      <c r="K1654" s="174"/>
      <c r="L1654" s="170"/>
      <c r="M1654" s="193" t="str">
        <f t="shared" si="335"/>
        <v/>
      </c>
      <c r="N1654" s="194" t="str">
        <f t="shared" si="332"/>
        <v/>
      </c>
      <c r="R1654" s="75" t="e">
        <f t="shared" si="333"/>
        <v>#REF!</v>
      </c>
    </row>
    <row r="1655" spans="1:18" ht="15" customHeight="1" x14ac:dyDescent="0.3">
      <c r="A1655" s="86"/>
      <c r="B1655" s="84"/>
      <c r="C1655" s="125"/>
      <c r="E1655" s="151"/>
      <c r="F1655" s="151"/>
      <c r="G1655" s="151"/>
      <c r="H1655" s="190" t="str">
        <f t="shared" si="334"/>
        <v/>
      </c>
      <c r="J1655" s="195" t="str">
        <f>+IF(H1655="","",H1655/H1670)</f>
        <v/>
      </c>
      <c r="K1655" s="174"/>
      <c r="L1655" s="170"/>
      <c r="M1655" s="193" t="str">
        <f t="shared" si="335"/>
        <v/>
      </c>
      <c r="N1655" s="194" t="str">
        <f t="shared" si="332"/>
        <v/>
      </c>
      <c r="R1655" s="75" t="e">
        <f t="shared" si="333"/>
        <v>#REF!</v>
      </c>
    </row>
    <row r="1656" spans="1:18" ht="15" customHeight="1" x14ac:dyDescent="0.3">
      <c r="A1656" s="86"/>
      <c r="B1656" s="84"/>
      <c r="C1656" s="125"/>
      <c r="E1656" s="151"/>
      <c r="F1656" s="151"/>
      <c r="G1656" s="151"/>
      <c r="H1656" s="190" t="str">
        <f t="shared" si="334"/>
        <v/>
      </c>
      <c r="J1656" s="195" t="str">
        <f>+IF(H1656="","",H1656/H1670)</f>
        <v/>
      </c>
      <c r="K1656" s="174"/>
      <c r="L1656" s="170"/>
      <c r="M1656" s="193" t="str">
        <f t="shared" si="335"/>
        <v/>
      </c>
      <c r="N1656" s="194" t="str">
        <f t="shared" si="332"/>
        <v/>
      </c>
      <c r="R1656" s="75" t="e">
        <f t="shared" si="333"/>
        <v>#REF!</v>
      </c>
    </row>
    <row r="1657" spans="1:18" ht="15" customHeight="1" x14ac:dyDescent="0.3">
      <c r="A1657" s="86"/>
      <c r="B1657" s="84"/>
      <c r="C1657" s="125"/>
      <c r="E1657" s="151"/>
      <c r="F1657" s="151"/>
      <c r="G1657" s="151"/>
      <c r="H1657" s="190" t="str">
        <f t="shared" si="334"/>
        <v/>
      </c>
      <c r="J1657" s="195" t="str">
        <f>+IF(H1657="","",H1657/H1670)</f>
        <v/>
      </c>
      <c r="K1657" s="174"/>
      <c r="L1657" s="170"/>
      <c r="M1657" s="193" t="str">
        <f t="shared" si="335"/>
        <v/>
      </c>
      <c r="N1657" s="194" t="str">
        <f t="shared" si="332"/>
        <v/>
      </c>
      <c r="R1657" s="75" t="e">
        <f t="shared" si="333"/>
        <v>#REF!</v>
      </c>
    </row>
    <row r="1658" spans="1:18" ht="15" customHeight="1" x14ac:dyDescent="0.3">
      <c r="A1658" s="86"/>
      <c r="B1658" s="84"/>
      <c r="C1658" s="125"/>
      <c r="E1658" s="151"/>
      <c r="F1658" s="151"/>
      <c r="G1658" s="151"/>
      <c r="H1658" s="190" t="str">
        <f t="shared" si="334"/>
        <v/>
      </c>
      <c r="J1658" s="195" t="str">
        <f>+IF(H1658="","",H1658/H1670)</f>
        <v/>
      </c>
      <c r="K1658" s="174"/>
      <c r="L1658" s="170"/>
      <c r="M1658" s="193" t="str">
        <f t="shared" si="335"/>
        <v/>
      </c>
      <c r="N1658" s="194" t="str">
        <f t="shared" si="332"/>
        <v/>
      </c>
      <c r="R1658" s="75" t="e">
        <f t="shared" si="333"/>
        <v>#REF!</v>
      </c>
    </row>
    <row r="1659" spans="1:18" ht="15" customHeight="1" thickBot="1" x14ac:dyDescent="0.35">
      <c r="A1659" s="86"/>
      <c r="B1659" s="84"/>
      <c r="C1659" s="125"/>
      <c r="E1659" s="152"/>
      <c r="F1659" s="152"/>
      <c r="G1659" s="152"/>
      <c r="H1659" s="191" t="str">
        <f t="shared" si="334"/>
        <v/>
      </c>
      <c r="J1659" s="195" t="str">
        <f>+IF(H1659="","",H1659/H1670)</f>
        <v/>
      </c>
      <c r="K1659" s="174"/>
      <c r="L1659" s="170"/>
      <c r="M1659" s="193" t="str">
        <f t="shared" si="335"/>
        <v/>
      </c>
      <c r="N1659" s="194" t="str">
        <f t="shared" si="332"/>
        <v/>
      </c>
      <c r="R1659" s="75" t="e">
        <f t="shared" si="333"/>
        <v>#REF!</v>
      </c>
    </row>
    <row r="1660" spans="1:18" ht="15" customHeight="1" thickBot="1" x14ac:dyDescent="0.35">
      <c r="A1660" s="86"/>
      <c r="B1660" s="84"/>
      <c r="C1660" s="160"/>
      <c r="D1660" s="160"/>
      <c r="E1660" s="160"/>
      <c r="F1660" s="160"/>
      <c r="G1660" s="161" t="s">
        <v>29</v>
      </c>
      <c r="H1660" s="157">
        <f>SUM(H1634:H1659)</f>
        <v>16.05</v>
      </c>
      <c r="J1660" s="110">
        <f>SUM(J1634:J1659)</f>
        <v>0.92273356801236295</v>
      </c>
      <c r="K1660" s="109"/>
      <c r="L1660" s="109"/>
      <c r="M1660" s="109"/>
      <c r="N1660" s="110">
        <f>SUM(N1634:N1659)</f>
        <v>0.27857326418293238</v>
      </c>
    </row>
    <row r="1661" spans="1:18" s="73" customFormat="1" ht="15" customHeight="1" thickBot="1" x14ac:dyDescent="0.35">
      <c r="A1661" s="86"/>
      <c r="B1661" s="84"/>
      <c r="C1661" s="73" t="s">
        <v>12</v>
      </c>
      <c r="H1661" s="74"/>
      <c r="J1661" s="111"/>
      <c r="K1661" s="111"/>
      <c r="L1661" s="111"/>
      <c r="M1661" s="111"/>
      <c r="N1661" s="111"/>
    </row>
    <row r="1662" spans="1:18" ht="33" customHeight="1" thickBot="1" x14ac:dyDescent="0.35">
      <c r="A1662" s="86"/>
      <c r="B1662" s="84"/>
      <c r="C1662" s="122" t="s">
        <v>48</v>
      </c>
      <c r="D1662" s="129"/>
      <c r="E1662" s="130" t="s">
        <v>3</v>
      </c>
      <c r="F1662" s="130" t="s">
        <v>0</v>
      </c>
      <c r="G1662" s="123" t="s">
        <v>6</v>
      </c>
      <c r="H1662" s="124" t="s">
        <v>9</v>
      </c>
      <c r="J1662" s="106" t="s">
        <v>59</v>
      </c>
      <c r="K1662" s="107" t="s">
        <v>60</v>
      </c>
      <c r="L1662" s="107" t="s">
        <v>61</v>
      </c>
      <c r="M1662" s="107" t="s">
        <v>62</v>
      </c>
      <c r="N1662" s="108" t="s">
        <v>63</v>
      </c>
    </row>
    <row r="1663" spans="1:18" ht="15" customHeight="1" x14ac:dyDescent="0.3">
      <c r="A1663" s="86"/>
      <c r="B1663" s="84"/>
      <c r="C1663" s="125"/>
      <c r="E1663" s="149"/>
      <c r="F1663" s="146"/>
      <c r="G1663" s="154"/>
      <c r="H1663" s="186" t="str">
        <f>+IF(G1663="","",F1663*G1663)</f>
        <v/>
      </c>
      <c r="J1663" s="195" t="str">
        <f>+IF(H1663="","",H1663/H1670)</f>
        <v/>
      </c>
      <c r="K1663" s="175"/>
      <c r="L1663" s="175"/>
      <c r="M1663" s="193" t="str">
        <f>IF(L1663="NP", 0, (IF(L1663="EP", 1, (IF(L1663="ND", 0.4, "")))))</f>
        <v/>
      </c>
      <c r="N1663" s="194" t="str">
        <f>+IF(H1663="","",J1663*M1663)</f>
        <v/>
      </c>
      <c r="R1663" s="75" t="e">
        <f t="shared" ref="R1663:R1667" si="336">+R1575+1</f>
        <v>#REF!</v>
      </c>
    </row>
    <row r="1664" spans="1:18" ht="15" customHeight="1" x14ac:dyDescent="0.3">
      <c r="A1664" s="86"/>
      <c r="B1664" s="84"/>
      <c r="C1664" s="125"/>
      <c r="E1664" s="149"/>
      <c r="F1664" s="146"/>
      <c r="G1664" s="154"/>
      <c r="H1664" s="186" t="str">
        <f>+IF(G1664="","",F1664*G1664)</f>
        <v/>
      </c>
      <c r="J1664" s="195" t="str">
        <f>+IF(H1664="","",H1664/H1668)</f>
        <v/>
      </c>
      <c r="K1664" s="175"/>
      <c r="L1664" s="175"/>
      <c r="M1664" s="193" t="str">
        <f>IF(L1664="NP", 0, (IF(L1664="EP", 1, (IF(L1664="ND", 0.4, "")))))</f>
        <v/>
      </c>
      <c r="N1664" s="194" t="str">
        <f>+IF(H1664="","",J1664*M1664)</f>
        <v/>
      </c>
      <c r="R1664" s="75" t="e">
        <f t="shared" si="336"/>
        <v>#REF!</v>
      </c>
    </row>
    <row r="1665" spans="1:18" ht="15" customHeight="1" x14ac:dyDescent="0.3">
      <c r="A1665" s="86"/>
      <c r="B1665" s="84"/>
      <c r="C1665" s="125"/>
      <c r="E1665" s="149"/>
      <c r="F1665" s="146"/>
      <c r="G1665" s="154"/>
      <c r="H1665" s="186" t="str">
        <f>+IF(G1665="","",F1665*G1665)</f>
        <v/>
      </c>
      <c r="J1665" s="195" t="str">
        <f>+IF(H1665="","",H1665/H1669)</f>
        <v/>
      </c>
      <c r="K1665" s="175"/>
      <c r="L1665" s="175"/>
      <c r="M1665" s="193" t="str">
        <f>IF(L1665="NP", 0, (IF(L1665="EP", 1, (IF(L1665="ND", 0.4, "")))))</f>
        <v/>
      </c>
      <c r="N1665" s="194" t="str">
        <f>+IF(H1665="","",J1665*M1665)</f>
        <v/>
      </c>
      <c r="R1665" s="75" t="e">
        <f t="shared" si="336"/>
        <v>#REF!</v>
      </c>
    </row>
    <row r="1666" spans="1:18" ht="15" customHeight="1" x14ac:dyDescent="0.3">
      <c r="A1666" s="86"/>
      <c r="B1666" s="84"/>
      <c r="C1666" s="125"/>
      <c r="E1666" s="149"/>
      <c r="F1666" s="146"/>
      <c r="G1666" s="154"/>
      <c r="H1666" s="186" t="str">
        <f>+IF(G1666="","",F1666*G1666)</f>
        <v/>
      </c>
      <c r="J1666" s="195" t="str">
        <f>+IF(H1666="","",H1666/H1670)</f>
        <v/>
      </c>
      <c r="K1666" s="175"/>
      <c r="L1666" s="175"/>
      <c r="M1666" s="193" t="str">
        <f>IF(L1666="NP", 0, (IF(L1666="EP", 1, (IF(L1666="ND", 0.4, "")))))</f>
        <v/>
      </c>
      <c r="N1666" s="194" t="str">
        <f>+IF(H1666="","",J1666*M1666)</f>
        <v/>
      </c>
      <c r="R1666" s="75" t="e">
        <f t="shared" si="336"/>
        <v>#REF!</v>
      </c>
    </row>
    <row r="1667" spans="1:18" ht="15" customHeight="1" thickBot="1" x14ac:dyDescent="0.35">
      <c r="A1667" s="86"/>
      <c r="B1667" s="84"/>
      <c r="C1667" s="127"/>
      <c r="D1667" s="128"/>
      <c r="E1667" s="150"/>
      <c r="F1667" s="147"/>
      <c r="G1667" s="155"/>
      <c r="H1667" s="192" t="str">
        <f>+IF(G1667="","",F1667*G1667)</f>
        <v/>
      </c>
      <c r="J1667" s="195" t="str">
        <f>+IF(H1667="","",H1667/H1670)</f>
        <v/>
      </c>
      <c r="K1667" s="176"/>
      <c r="L1667" s="177"/>
      <c r="M1667" s="193" t="str">
        <f>IF(L1667="NP", 0, (IF(L1667="EP", 1, (IF(L1667="ND", 0.4, "")))))</f>
        <v/>
      </c>
      <c r="N1667" s="194" t="str">
        <f>+IF(H1667="","",J1667*M1667)</f>
        <v/>
      </c>
      <c r="R1667" s="75" t="e">
        <f t="shared" si="336"/>
        <v>#REF!</v>
      </c>
    </row>
    <row r="1668" spans="1:18" ht="15" customHeight="1" thickBot="1" x14ac:dyDescent="0.35">
      <c r="A1668" s="86"/>
      <c r="B1668" s="84"/>
      <c r="C1668" s="160"/>
      <c r="D1668" s="160"/>
      <c r="E1668" s="160"/>
      <c r="F1668" s="160"/>
      <c r="G1668" s="161" t="s">
        <v>30</v>
      </c>
      <c r="H1668" s="157">
        <f>SUM(H1663:H1667)</f>
        <v>0</v>
      </c>
      <c r="J1668" s="110">
        <f>SUM(J1663:J1667)</f>
        <v>0</v>
      </c>
      <c r="K1668" s="109"/>
      <c r="L1668" s="109"/>
      <c r="M1668" s="109"/>
      <c r="N1668" s="110">
        <f>SUM(N1663:N1667)</f>
        <v>0</v>
      </c>
    </row>
    <row r="1669" spans="1:18" ht="13.5" customHeight="1" thickBot="1" x14ac:dyDescent="0.35">
      <c r="A1669" s="86"/>
      <c r="B1669" s="84"/>
      <c r="H1669" s="84"/>
      <c r="J1669" s="103"/>
      <c r="K1669" s="104"/>
      <c r="L1669" s="104"/>
      <c r="M1669" s="104"/>
      <c r="N1669" s="105"/>
    </row>
    <row r="1670" spans="1:18" ht="15" customHeight="1" x14ac:dyDescent="0.3">
      <c r="A1670" s="86"/>
      <c r="B1670" s="84"/>
      <c r="D1670" s="132" t="s">
        <v>13</v>
      </c>
      <c r="E1670" s="133"/>
      <c r="F1670" s="133"/>
      <c r="G1670" s="134"/>
      <c r="H1670" s="158">
        <f>+H1615+H1631+H1660+H1668</f>
        <v>17.393969999999999</v>
      </c>
      <c r="J1670" s="113"/>
      <c r="K1670" s="78"/>
      <c r="M1670" s="78"/>
      <c r="N1670" s="114"/>
    </row>
    <row r="1671" spans="1:18" ht="15" customHeight="1" thickBot="1" x14ac:dyDescent="0.35">
      <c r="A1671" s="86"/>
      <c r="B1671" s="84"/>
      <c r="D1671" s="135" t="s">
        <v>67</v>
      </c>
      <c r="E1671" s="136"/>
      <c r="F1671" s="136"/>
      <c r="G1671" s="141">
        <f>+$Q$1</f>
        <v>0.15</v>
      </c>
      <c r="H1671" s="159">
        <f>+H1670*G1671</f>
        <v>2.6090955</v>
      </c>
      <c r="J1671" s="115"/>
      <c r="K1671" s="116"/>
      <c r="L1671" s="116"/>
      <c r="M1671" s="116"/>
      <c r="N1671" s="117"/>
    </row>
    <row r="1672" spans="1:18" ht="15" customHeight="1" x14ac:dyDescent="0.3">
      <c r="A1672" s="86"/>
      <c r="B1672" s="84"/>
      <c r="D1672" s="135" t="s">
        <v>68</v>
      </c>
      <c r="E1672" s="136"/>
      <c r="F1672" s="136"/>
      <c r="G1672" s="141">
        <f>+$Q$2</f>
        <v>0</v>
      </c>
      <c r="H1672" s="159">
        <f>+(H1670+H1671)*G1672</f>
        <v>0</v>
      </c>
      <c r="J1672" s="120">
        <f>+J1615+J1631+J1660+J1668</f>
        <v>1</v>
      </c>
      <c r="K1672" s="118"/>
      <c r="L1672" s="118"/>
      <c r="M1672" s="118"/>
      <c r="N1672" s="120">
        <f>+N1615+N1631+N1660+N1668</f>
        <v>0.27857326418293238</v>
      </c>
    </row>
    <row r="1673" spans="1:18" ht="15" customHeight="1" thickBot="1" x14ac:dyDescent="0.35">
      <c r="A1673" s="86"/>
      <c r="B1673" s="84"/>
      <c r="C1673" s="75" t="s">
        <v>64</v>
      </c>
      <c r="D1673" s="135" t="s">
        <v>14</v>
      </c>
      <c r="E1673" s="136"/>
      <c r="F1673" s="136"/>
      <c r="G1673" s="137"/>
      <c r="H1673" s="159">
        <f>SUM(H1670:H1672)</f>
        <v>20.003065499999998</v>
      </c>
      <c r="J1673" s="121" t="s">
        <v>69</v>
      </c>
      <c r="K1673" s="119"/>
      <c r="L1673" s="119"/>
      <c r="M1673" s="119"/>
      <c r="N1673" s="121" t="s">
        <v>70</v>
      </c>
    </row>
    <row r="1674" spans="1:18" ht="15" customHeight="1" thickBot="1" x14ac:dyDescent="0.35">
      <c r="A1674" s="86"/>
      <c r="B1674" s="84"/>
      <c r="C1674" s="75" t="s">
        <v>64</v>
      </c>
      <c r="D1674" s="138" t="s">
        <v>15</v>
      </c>
      <c r="E1674" s="139"/>
      <c r="F1674" s="139"/>
      <c r="G1674" s="140"/>
      <c r="H1674" s="131">
        <f>+ROUND(H1673,2)</f>
        <v>20</v>
      </c>
      <c r="N1674" s="165">
        <f>+ROUND(N1672,4)</f>
        <v>0.27860000000000001</v>
      </c>
    </row>
    <row r="1675" spans="1:18" ht="13.5" customHeight="1" x14ac:dyDescent="0.3">
      <c r="A1675" s="86"/>
      <c r="B1675" s="84"/>
      <c r="G1675" s="76"/>
    </row>
    <row r="1676" spans="1:18" ht="13.5" customHeight="1" x14ac:dyDescent="0.3">
      <c r="A1676" s="86"/>
      <c r="B1676" s="84"/>
      <c r="G1676" s="76"/>
    </row>
    <row r="1677" spans="1:18" ht="15" customHeight="1" x14ac:dyDescent="0.3">
      <c r="A1677" s="83"/>
      <c r="B1677" s="84"/>
      <c r="G1677" s="76"/>
      <c r="H1677" s="84"/>
      <c r="J1677" s="85"/>
      <c r="K1677" s="85"/>
      <c r="L1677" s="85"/>
      <c r="M1677" s="85"/>
      <c r="N1677" s="85"/>
    </row>
    <row r="1678" spans="1:18" ht="14.1" customHeight="1" x14ac:dyDescent="0.3">
      <c r="A1678" s="86"/>
      <c r="B1678" s="84"/>
      <c r="C1678" s="87"/>
      <c r="D1678" s="87"/>
      <c r="E1678" s="87"/>
      <c r="F1678" s="87"/>
      <c r="G1678" s="87"/>
      <c r="H1678" s="87"/>
      <c r="K1678" s="78"/>
      <c r="M1678" s="78"/>
    </row>
    <row r="1679" spans="1:18" ht="12" customHeight="1" x14ac:dyDescent="0.3">
      <c r="A1679" s="86"/>
      <c r="B1679" s="84"/>
      <c r="C1679" s="73"/>
      <c r="D1679" s="73"/>
      <c r="E1679" s="73"/>
      <c r="F1679" s="73"/>
      <c r="G1679" s="73"/>
      <c r="H1679" s="73"/>
      <c r="K1679" s="78"/>
      <c r="M1679" s="78"/>
    </row>
    <row r="1680" spans="1:18" ht="12" customHeight="1" x14ac:dyDescent="0.3">
      <c r="A1680" s="86"/>
      <c r="B1680" s="84"/>
      <c r="G1680" s="88"/>
      <c r="H1680" s="84"/>
      <c r="K1680" s="78"/>
      <c r="M1680" s="78"/>
    </row>
    <row r="1681" spans="1:18" ht="14.25" customHeight="1" x14ac:dyDescent="0.3">
      <c r="A1681" s="86"/>
      <c r="B1681" s="84"/>
      <c r="C1681" s="89"/>
      <c r="D1681" s="90"/>
      <c r="E1681" s="90"/>
      <c r="F1681" s="90"/>
      <c r="G1681" s="90"/>
      <c r="H1681" s="91"/>
      <c r="K1681" s="78"/>
      <c r="M1681" s="78"/>
    </row>
    <row r="1682" spans="1:18" ht="14.25" customHeight="1" x14ac:dyDescent="0.3">
      <c r="A1682" s="86"/>
      <c r="B1682" s="84"/>
      <c r="C1682" s="89"/>
      <c r="H1682" s="84"/>
      <c r="K1682" s="78"/>
      <c r="M1682" s="78"/>
    </row>
    <row r="1683" spans="1:18" ht="12" customHeight="1" thickBot="1" x14ac:dyDescent="0.35">
      <c r="A1683" s="86"/>
      <c r="B1683" s="84"/>
      <c r="C1683" s="89"/>
      <c r="H1683" s="84"/>
      <c r="K1683" s="78"/>
      <c r="M1683" s="78"/>
    </row>
    <row r="1684" spans="1:18" ht="20.100000000000001" customHeight="1" thickBot="1" x14ac:dyDescent="0.35">
      <c r="A1684" s="86"/>
      <c r="B1684" s="84"/>
      <c r="C1684" s="142" t="s">
        <v>55</v>
      </c>
      <c r="D1684" s="143"/>
      <c r="E1684" s="143"/>
      <c r="F1684" s="143"/>
      <c r="G1684" s="143"/>
      <c r="H1684" s="144"/>
    </row>
    <row r="1685" spans="1:18" ht="20.100000000000001" customHeight="1" x14ac:dyDescent="0.3">
      <c r="A1685" s="86"/>
      <c r="B1685" s="84"/>
      <c r="C1685" s="92"/>
      <c r="H1685" s="93" t="s">
        <v>56</v>
      </c>
      <c r="I1685" s="84"/>
      <c r="J1685" s="97" t="s">
        <v>26</v>
      </c>
      <c r="K1685" s="98"/>
      <c r="L1685" s="98"/>
      <c r="M1685" s="98"/>
      <c r="N1685" s="99"/>
    </row>
    <row r="1686" spans="1:18" ht="16.5" customHeight="1" thickBot="1" x14ac:dyDescent="0.35">
      <c r="A1686" s="169"/>
      <c r="B1686" s="84"/>
      <c r="C1686" s="73" t="s">
        <v>57</v>
      </c>
      <c r="D1686" s="84">
        <v>20</v>
      </c>
      <c r="G1686" s="74" t="s">
        <v>4</v>
      </c>
      <c r="H1686" s="75" t="str">
        <f>+VLOOKUP(D1686,PRESUP!$A$6:$N$183,3,FALSE)</f>
        <v>m3-km</v>
      </c>
      <c r="I1686" s="84"/>
      <c r="J1686" s="100"/>
      <c r="K1686" s="101"/>
      <c r="L1686" s="101"/>
      <c r="M1686" s="101"/>
      <c r="N1686" s="102"/>
    </row>
    <row r="1687" spans="1:18" ht="32.25" customHeight="1" x14ac:dyDescent="0.3">
      <c r="A1687" s="86"/>
      <c r="B1687" s="84"/>
      <c r="C1687" s="22" t="str">
        <f>+VLOOKUP(D1686,PRESUP!$A$6:$N$183,14,FALSE)</f>
        <v>DETALLE: TRANSPORTE DE BASE, SUB-BASE Y H. ASFALTICO LONGITUD DE ACARREO DE 30-110 KM</v>
      </c>
      <c r="J1687" s="103"/>
      <c r="K1687" s="104"/>
      <c r="L1687" s="104"/>
      <c r="M1687" s="104"/>
      <c r="N1687" s="105"/>
      <c r="O1687" s="84" t="s">
        <v>71</v>
      </c>
      <c r="P1687" s="84" t="s">
        <v>73</v>
      </c>
      <c r="Q1687" s="84" t="s">
        <v>72</v>
      </c>
    </row>
    <row r="1688" spans="1:18" s="73" customFormat="1" ht="15" customHeight="1" thickBot="1" x14ac:dyDescent="0.35">
      <c r="A1688" s="86"/>
      <c r="B1688" s="84"/>
      <c r="C1688" s="73" t="s">
        <v>5</v>
      </c>
      <c r="D1688" s="94"/>
      <c r="E1688" s="94"/>
      <c r="F1688" s="94"/>
      <c r="G1688" s="196" t="s">
        <v>58</v>
      </c>
      <c r="H1688" s="197">
        <v>7.4999999999999997E-3</v>
      </c>
      <c r="J1688" s="162"/>
      <c r="K1688" s="163"/>
      <c r="L1688" s="163"/>
      <c r="M1688" s="163"/>
      <c r="N1688" s="164"/>
      <c r="O1688" s="166">
        <f>+H1762</f>
        <v>0.3</v>
      </c>
      <c r="P1688" s="168">
        <f>+H1758</f>
        <v>0.262125</v>
      </c>
      <c r="Q1688" s="167">
        <f>+N1762</f>
        <v>0</v>
      </c>
      <c r="R1688" s="73">
        <f t="shared" ref="R1688" si="337">+D1686</f>
        <v>20</v>
      </c>
    </row>
    <row r="1689" spans="1:18" s="94" customFormat="1" ht="30" customHeight="1" thickBot="1" x14ac:dyDescent="0.35">
      <c r="A1689" s="86"/>
      <c r="B1689" s="84"/>
      <c r="C1689" s="122" t="s">
        <v>48</v>
      </c>
      <c r="D1689" s="123" t="s">
        <v>0</v>
      </c>
      <c r="E1689" s="123" t="s">
        <v>6</v>
      </c>
      <c r="F1689" s="123" t="s">
        <v>7</v>
      </c>
      <c r="G1689" s="123" t="s">
        <v>8</v>
      </c>
      <c r="H1689" s="124" t="s">
        <v>9</v>
      </c>
      <c r="J1689" s="106" t="s">
        <v>59</v>
      </c>
      <c r="K1689" s="107" t="s">
        <v>60</v>
      </c>
      <c r="L1689" s="107" t="s">
        <v>61</v>
      </c>
      <c r="M1689" s="107" t="s">
        <v>62</v>
      </c>
      <c r="N1689" s="108" t="s">
        <v>63</v>
      </c>
    </row>
    <row r="1690" spans="1:18" ht="15" customHeight="1" x14ac:dyDescent="0.3">
      <c r="A1690" s="86"/>
      <c r="B1690" s="84"/>
      <c r="C1690" s="125"/>
      <c r="D1690" s="145"/>
      <c r="E1690" s="148"/>
      <c r="F1690" s="148"/>
      <c r="G1690" s="153"/>
      <c r="H1690" s="126"/>
      <c r="J1690" s="171"/>
      <c r="K1690" s="210"/>
      <c r="L1690" s="210"/>
      <c r="M1690" s="156"/>
      <c r="N1690" s="173"/>
    </row>
    <row r="1691" spans="1:18" ht="15" customHeight="1" x14ac:dyDescent="0.25">
      <c r="A1691" s="86"/>
      <c r="B1691" s="84"/>
      <c r="C1691" s="209" t="s">
        <v>342</v>
      </c>
      <c r="D1691" s="209">
        <v>1</v>
      </c>
      <c r="E1691" s="209">
        <v>28.73</v>
      </c>
      <c r="F1691" s="184">
        <f>+IF(E1691="","",D1691*E1691)</f>
        <v>28.73</v>
      </c>
      <c r="G1691" s="185">
        <f>+IF(F1691="","",H1688)</f>
        <v>7.4999999999999997E-3</v>
      </c>
      <c r="H1691" s="186">
        <f>+IF(G1691="","",F1691*G1691)</f>
        <v>0.215475</v>
      </c>
      <c r="J1691" s="195">
        <f>+IF(H1691="","",H1691/H1758)</f>
        <v>0.82203147353361949</v>
      </c>
      <c r="K1691" s="211">
        <v>548000014</v>
      </c>
      <c r="L1691" s="170" t="s">
        <v>77</v>
      </c>
      <c r="M1691" s="193">
        <f>IF(L1691="NP", 0, (IF(L1691="EP", 1, (IF(L1691="ND", 0.4, "")))))</f>
        <v>0</v>
      </c>
      <c r="N1691" s="194">
        <f t="shared" ref="N1691:N1702" si="338">+IF(H1691="","",J1691*M1691)</f>
        <v>0</v>
      </c>
      <c r="R1691" s="75" t="e">
        <f t="shared" ref="R1691:R1702" si="339">+R1603+1</f>
        <v>#REF!</v>
      </c>
    </row>
    <row r="1692" spans="1:18" ht="15" customHeight="1" x14ac:dyDescent="0.25">
      <c r="A1692" s="86"/>
      <c r="B1692" s="84"/>
      <c r="C1692" s="209"/>
      <c r="D1692" s="209"/>
      <c r="E1692" s="209"/>
      <c r="F1692" s="184"/>
      <c r="G1692" s="185"/>
      <c r="H1692" s="186"/>
      <c r="J1692" s="195"/>
      <c r="K1692" s="211"/>
      <c r="L1692" s="212"/>
      <c r="M1692" s="193"/>
      <c r="N1692" s="194" t="str">
        <f t="shared" si="338"/>
        <v/>
      </c>
      <c r="R1692" s="75" t="e">
        <f t="shared" si="339"/>
        <v>#REF!</v>
      </c>
    </row>
    <row r="1693" spans="1:18" ht="15" customHeight="1" x14ac:dyDescent="0.3">
      <c r="A1693" s="86"/>
      <c r="B1693" s="84"/>
      <c r="C1693" s="125"/>
      <c r="D1693" s="146"/>
      <c r="E1693" s="149"/>
      <c r="F1693" s="184"/>
      <c r="G1693" s="185"/>
      <c r="H1693" s="186"/>
      <c r="J1693" s="195"/>
      <c r="K1693" s="172"/>
      <c r="L1693" s="170"/>
      <c r="M1693" s="193"/>
      <c r="N1693" s="194" t="str">
        <f t="shared" si="338"/>
        <v/>
      </c>
      <c r="R1693" s="75" t="e">
        <f t="shared" si="339"/>
        <v>#REF!</v>
      </c>
    </row>
    <row r="1694" spans="1:18" ht="15" customHeight="1" x14ac:dyDescent="0.3">
      <c r="A1694" s="86"/>
      <c r="B1694" s="84"/>
      <c r="C1694" s="125"/>
      <c r="D1694" s="146"/>
      <c r="E1694" s="149"/>
      <c r="F1694" s="184" t="str">
        <f t="shared" ref="F1694:F1702" si="340">+IF(E1694="","",D1694*E1694)</f>
        <v/>
      </c>
      <c r="G1694" s="185" t="str">
        <f>+IF(F1694="","",H1688)</f>
        <v/>
      </c>
      <c r="H1694" s="186" t="str">
        <f t="shared" ref="H1694:H1702" si="341">+IF(G1694="","",F1694*G1694)</f>
        <v/>
      </c>
      <c r="J1694" s="195" t="str">
        <f>+IF(H1694="","",H1694/H1758)</f>
        <v/>
      </c>
      <c r="K1694" s="172"/>
      <c r="L1694" s="170"/>
      <c r="M1694" s="193" t="str">
        <f t="shared" ref="M1694:M1702" si="342">IF(L1694="NP", 0, (IF(L1694="EP", 1, (IF(L1694="ND", 0.4, "")))))</f>
        <v/>
      </c>
      <c r="N1694" s="194" t="str">
        <f t="shared" si="338"/>
        <v/>
      </c>
      <c r="R1694" s="75" t="e">
        <f t="shared" si="339"/>
        <v>#REF!</v>
      </c>
    </row>
    <row r="1695" spans="1:18" ht="15" customHeight="1" x14ac:dyDescent="0.3">
      <c r="A1695" s="86"/>
      <c r="B1695" s="84"/>
      <c r="C1695" s="125"/>
      <c r="D1695" s="146"/>
      <c r="E1695" s="149"/>
      <c r="F1695" s="184" t="str">
        <f t="shared" si="340"/>
        <v/>
      </c>
      <c r="G1695" s="185" t="str">
        <f>+IF(F1695="","",H1688)</f>
        <v/>
      </c>
      <c r="H1695" s="186" t="str">
        <f t="shared" si="341"/>
        <v/>
      </c>
      <c r="J1695" s="195" t="str">
        <f>+IF(H1695="","",H1695/H1758)</f>
        <v/>
      </c>
      <c r="K1695" s="172"/>
      <c r="L1695" s="170"/>
      <c r="M1695" s="193" t="str">
        <f t="shared" si="342"/>
        <v/>
      </c>
      <c r="N1695" s="194" t="str">
        <f t="shared" si="338"/>
        <v/>
      </c>
      <c r="R1695" s="75" t="e">
        <f t="shared" si="339"/>
        <v>#REF!</v>
      </c>
    </row>
    <row r="1696" spans="1:18" ht="15" customHeight="1" x14ac:dyDescent="0.3">
      <c r="A1696" s="86"/>
      <c r="B1696" s="84"/>
      <c r="C1696" s="125"/>
      <c r="D1696" s="146"/>
      <c r="E1696" s="149"/>
      <c r="F1696" s="184" t="str">
        <f t="shared" si="340"/>
        <v/>
      </c>
      <c r="G1696" s="185" t="str">
        <f>+IF(F1696="","",H1688)</f>
        <v/>
      </c>
      <c r="H1696" s="186" t="str">
        <f t="shared" si="341"/>
        <v/>
      </c>
      <c r="J1696" s="195" t="str">
        <f>+IF(H1696="","",H1696/H1758)</f>
        <v/>
      </c>
      <c r="K1696" s="172"/>
      <c r="L1696" s="170"/>
      <c r="M1696" s="193" t="str">
        <f t="shared" si="342"/>
        <v/>
      </c>
      <c r="N1696" s="194" t="str">
        <f t="shared" si="338"/>
        <v/>
      </c>
      <c r="R1696" s="75" t="e">
        <f t="shared" si="339"/>
        <v>#REF!</v>
      </c>
    </row>
    <row r="1697" spans="1:18" ht="15" customHeight="1" x14ac:dyDescent="0.3">
      <c r="A1697" s="86"/>
      <c r="B1697" s="84"/>
      <c r="C1697" s="125"/>
      <c r="D1697" s="146"/>
      <c r="E1697" s="149"/>
      <c r="F1697" s="184" t="str">
        <f t="shared" si="340"/>
        <v/>
      </c>
      <c r="G1697" s="185" t="str">
        <f>+IF(F1697="","",H1688)</f>
        <v/>
      </c>
      <c r="H1697" s="186" t="str">
        <f t="shared" si="341"/>
        <v/>
      </c>
      <c r="J1697" s="195" t="str">
        <f>+IF(H1697="","",H1697/H1758)</f>
        <v/>
      </c>
      <c r="K1697" s="172"/>
      <c r="L1697" s="170"/>
      <c r="M1697" s="193" t="str">
        <f t="shared" si="342"/>
        <v/>
      </c>
      <c r="N1697" s="194" t="str">
        <f t="shared" si="338"/>
        <v/>
      </c>
      <c r="R1697" s="75" t="e">
        <f t="shared" si="339"/>
        <v>#REF!</v>
      </c>
    </row>
    <row r="1698" spans="1:18" ht="15" customHeight="1" x14ac:dyDescent="0.3">
      <c r="A1698" s="86"/>
      <c r="B1698" s="84"/>
      <c r="C1698" s="125"/>
      <c r="D1698" s="146"/>
      <c r="E1698" s="149"/>
      <c r="F1698" s="184" t="str">
        <f t="shared" si="340"/>
        <v/>
      </c>
      <c r="G1698" s="185" t="str">
        <f>+IF(F1698="","",H1688)</f>
        <v/>
      </c>
      <c r="H1698" s="186" t="str">
        <f t="shared" si="341"/>
        <v/>
      </c>
      <c r="J1698" s="195" t="str">
        <f>+IF(H1698="","",H1698/H1758)</f>
        <v/>
      </c>
      <c r="K1698" s="172"/>
      <c r="L1698" s="170"/>
      <c r="M1698" s="193" t="str">
        <f t="shared" si="342"/>
        <v/>
      </c>
      <c r="N1698" s="194" t="str">
        <f t="shared" si="338"/>
        <v/>
      </c>
      <c r="R1698" s="75" t="e">
        <f t="shared" si="339"/>
        <v>#REF!</v>
      </c>
    </row>
    <row r="1699" spans="1:18" ht="15" customHeight="1" x14ac:dyDescent="0.3">
      <c r="A1699" s="86"/>
      <c r="B1699" s="84"/>
      <c r="C1699" s="125"/>
      <c r="D1699" s="146"/>
      <c r="E1699" s="149"/>
      <c r="F1699" s="184" t="str">
        <f t="shared" si="340"/>
        <v/>
      </c>
      <c r="G1699" s="185" t="str">
        <f>+IF(F1699="","",H1688)</f>
        <v/>
      </c>
      <c r="H1699" s="186" t="str">
        <f t="shared" si="341"/>
        <v/>
      </c>
      <c r="J1699" s="195" t="str">
        <f>+IF(H1699="","",H1699/H1758)</f>
        <v/>
      </c>
      <c r="K1699" s="172"/>
      <c r="L1699" s="170"/>
      <c r="M1699" s="193" t="str">
        <f t="shared" si="342"/>
        <v/>
      </c>
      <c r="N1699" s="194" t="str">
        <f t="shared" si="338"/>
        <v/>
      </c>
      <c r="R1699" s="75" t="e">
        <f t="shared" si="339"/>
        <v>#REF!</v>
      </c>
    </row>
    <row r="1700" spans="1:18" ht="15" customHeight="1" x14ac:dyDescent="0.3">
      <c r="A1700" s="86"/>
      <c r="B1700" s="84"/>
      <c r="C1700" s="125"/>
      <c r="D1700" s="146"/>
      <c r="E1700" s="149"/>
      <c r="F1700" s="184" t="str">
        <f t="shared" si="340"/>
        <v/>
      </c>
      <c r="G1700" s="185" t="str">
        <f>+IF(F1700="","",H1688)</f>
        <v/>
      </c>
      <c r="H1700" s="186" t="str">
        <f t="shared" si="341"/>
        <v/>
      </c>
      <c r="J1700" s="195" t="str">
        <f>+IF(H1700="","",H1700/H1758)</f>
        <v/>
      </c>
      <c r="K1700" s="172"/>
      <c r="L1700" s="170"/>
      <c r="M1700" s="193" t="str">
        <f t="shared" si="342"/>
        <v/>
      </c>
      <c r="N1700" s="194" t="str">
        <f t="shared" si="338"/>
        <v/>
      </c>
      <c r="R1700" s="75" t="e">
        <f t="shared" si="339"/>
        <v>#REF!</v>
      </c>
    </row>
    <row r="1701" spans="1:18" ht="15" customHeight="1" x14ac:dyDescent="0.3">
      <c r="A1701" s="86"/>
      <c r="B1701" s="84"/>
      <c r="C1701" s="125"/>
      <c r="D1701" s="146"/>
      <c r="E1701" s="149"/>
      <c r="F1701" s="184" t="str">
        <f t="shared" si="340"/>
        <v/>
      </c>
      <c r="G1701" s="185" t="str">
        <f>+IF(F1701="","",H1688)</f>
        <v/>
      </c>
      <c r="H1701" s="186" t="str">
        <f t="shared" si="341"/>
        <v/>
      </c>
      <c r="J1701" s="195" t="str">
        <f>+IF(H1701="","",H1701/H1758)</f>
        <v/>
      </c>
      <c r="K1701" s="172"/>
      <c r="L1701" s="170"/>
      <c r="M1701" s="193" t="str">
        <f t="shared" si="342"/>
        <v/>
      </c>
      <c r="N1701" s="194" t="str">
        <f t="shared" si="338"/>
        <v/>
      </c>
      <c r="R1701" s="75" t="e">
        <f t="shared" si="339"/>
        <v>#REF!</v>
      </c>
    </row>
    <row r="1702" spans="1:18" ht="15" customHeight="1" thickBot="1" x14ac:dyDescent="0.35">
      <c r="A1702" s="86"/>
      <c r="B1702" s="84"/>
      <c r="C1702" s="127"/>
      <c r="D1702" s="147"/>
      <c r="E1702" s="150"/>
      <c r="F1702" s="187" t="str">
        <f t="shared" si="340"/>
        <v/>
      </c>
      <c r="G1702" s="188" t="str">
        <f>+IF(F1702="","",H1687)</f>
        <v/>
      </c>
      <c r="H1702" s="189" t="str">
        <f t="shared" si="341"/>
        <v/>
      </c>
      <c r="J1702" s="195" t="str">
        <f>+IF(H1702="","",H1702/H1758)</f>
        <v/>
      </c>
      <c r="K1702" s="172"/>
      <c r="L1702" s="170"/>
      <c r="M1702" s="193" t="str">
        <f t="shared" si="342"/>
        <v/>
      </c>
      <c r="N1702" s="194" t="str">
        <f t="shared" si="338"/>
        <v/>
      </c>
      <c r="R1702" s="75" t="e">
        <f t="shared" si="339"/>
        <v>#REF!</v>
      </c>
    </row>
    <row r="1703" spans="1:18" ht="15" customHeight="1" thickBot="1" x14ac:dyDescent="0.35">
      <c r="A1703" s="86"/>
      <c r="B1703" s="84"/>
      <c r="C1703" s="160"/>
      <c r="D1703" s="160"/>
      <c r="E1703" s="160"/>
      <c r="F1703" s="160"/>
      <c r="G1703" s="161" t="s">
        <v>27</v>
      </c>
      <c r="H1703" s="157">
        <f>SUM(H1690:H1702)</f>
        <v>0.215475</v>
      </c>
      <c r="J1703" s="110">
        <f>SUM(J1690:J1702)</f>
        <v>0.82203147353361949</v>
      </c>
      <c r="K1703" s="109"/>
      <c r="L1703" s="109"/>
      <c r="M1703" s="109"/>
      <c r="N1703" s="110">
        <f>SUM(N1690:N1702)</f>
        <v>0</v>
      </c>
    </row>
    <row r="1704" spans="1:18" s="73" customFormat="1" ht="15" customHeight="1" thickBot="1" x14ac:dyDescent="0.35">
      <c r="A1704" s="86"/>
      <c r="B1704" s="84"/>
      <c r="C1704" s="73" t="s">
        <v>10</v>
      </c>
      <c r="H1704" s="74"/>
      <c r="J1704" s="112"/>
      <c r="K1704" s="112"/>
      <c r="L1704" s="112"/>
      <c r="M1704" s="112"/>
      <c r="N1704" s="112"/>
    </row>
    <row r="1705" spans="1:18" ht="31.5" customHeight="1" thickBot="1" x14ac:dyDescent="0.35">
      <c r="A1705" s="86"/>
      <c r="B1705" s="84"/>
      <c r="C1705" s="122" t="s">
        <v>48</v>
      </c>
      <c r="D1705" s="123" t="s">
        <v>0</v>
      </c>
      <c r="E1705" s="123" t="s">
        <v>65</v>
      </c>
      <c r="F1705" s="123" t="s">
        <v>66</v>
      </c>
      <c r="G1705" s="123" t="s">
        <v>8</v>
      </c>
      <c r="H1705" s="124" t="s">
        <v>9</v>
      </c>
      <c r="J1705" s="106" t="s">
        <v>59</v>
      </c>
      <c r="K1705" s="107" t="s">
        <v>60</v>
      </c>
      <c r="L1705" s="107" t="s">
        <v>61</v>
      </c>
      <c r="M1705" s="107" t="s">
        <v>62</v>
      </c>
      <c r="N1705" s="108" t="s">
        <v>63</v>
      </c>
    </row>
    <row r="1706" spans="1:18" ht="15" customHeight="1" x14ac:dyDescent="0.25">
      <c r="A1706" s="86"/>
      <c r="B1706" s="84"/>
      <c r="C1706" s="226" t="s">
        <v>345</v>
      </c>
      <c r="D1706" s="209">
        <v>1</v>
      </c>
      <c r="E1706" s="209">
        <v>6.22</v>
      </c>
      <c r="F1706" s="184">
        <f>+IF(E1706="","",D1706*E1706)</f>
        <v>6.22</v>
      </c>
      <c r="G1706" s="185">
        <f>+IF(F1706="","",H1688)</f>
        <v>7.4999999999999997E-3</v>
      </c>
      <c r="H1706" s="186">
        <f>+IF(G1706="","",F1706*G1706)</f>
        <v>4.6649999999999997E-2</v>
      </c>
      <c r="I1706" s="95"/>
      <c r="J1706" s="195">
        <f>+IF(H1706="","",H1706/H1758)</f>
        <v>0.17796852646638053</v>
      </c>
      <c r="K1706" s="210">
        <v>851230012</v>
      </c>
      <c r="L1706" s="170" t="s">
        <v>77</v>
      </c>
      <c r="M1706" s="193">
        <v>0</v>
      </c>
      <c r="N1706" s="194">
        <f t="shared" ref="N1706:N1718" si="343">+IF(H1706="","",J1706*M1706)</f>
        <v>0</v>
      </c>
      <c r="R1706" s="75" t="e">
        <f t="shared" ref="R1706:R1718" si="344">+R1618+1</f>
        <v>#REF!</v>
      </c>
    </row>
    <row r="1707" spans="1:18" ht="15" customHeight="1" x14ac:dyDescent="0.25">
      <c r="A1707" s="86"/>
      <c r="B1707" s="84"/>
      <c r="C1707" s="209"/>
      <c r="D1707" s="209"/>
      <c r="E1707" s="209"/>
      <c r="F1707" s="184"/>
      <c r="G1707" s="185"/>
      <c r="H1707" s="186"/>
      <c r="J1707" s="195"/>
      <c r="K1707" s="210"/>
      <c r="L1707" s="210"/>
      <c r="M1707" s="193"/>
      <c r="N1707" s="194" t="str">
        <f t="shared" si="343"/>
        <v/>
      </c>
      <c r="R1707" s="75" t="e">
        <f t="shared" si="344"/>
        <v>#REF!</v>
      </c>
    </row>
    <row r="1708" spans="1:18" ht="15" customHeight="1" x14ac:dyDescent="0.25">
      <c r="A1708" s="86"/>
      <c r="B1708" s="84"/>
      <c r="C1708" s="209"/>
      <c r="D1708" s="209"/>
      <c r="E1708" s="209"/>
      <c r="F1708" s="184"/>
      <c r="G1708" s="185"/>
      <c r="H1708" s="186"/>
      <c r="J1708" s="195"/>
      <c r="K1708" s="210"/>
      <c r="L1708" s="210"/>
      <c r="M1708" s="193"/>
      <c r="N1708" s="194" t="str">
        <f t="shared" si="343"/>
        <v/>
      </c>
      <c r="R1708" s="75" t="e">
        <f t="shared" si="344"/>
        <v>#REF!</v>
      </c>
    </row>
    <row r="1709" spans="1:18" ht="15" customHeight="1" x14ac:dyDescent="0.25">
      <c r="A1709" s="86"/>
      <c r="B1709" s="84"/>
      <c r="C1709" s="209"/>
      <c r="D1709" s="209"/>
      <c r="E1709" s="209"/>
      <c r="F1709" s="184"/>
      <c r="G1709" s="185"/>
      <c r="H1709" s="186"/>
      <c r="J1709" s="195"/>
      <c r="K1709" s="210"/>
      <c r="L1709" s="210"/>
      <c r="M1709" s="193"/>
      <c r="N1709" s="194" t="str">
        <f t="shared" si="343"/>
        <v/>
      </c>
      <c r="R1709" s="75" t="e">
        <f t="shared" si="344"/>
        <v>#REF!</v>
      </c>
    </row>
    <row r="1710" spans="1:18" ht="15" customHeight="1" x14ac:dyDescent="0.25">
      <c r="A1710" s="86"/>
      <c r="B1710" s="84"/>
      <c r="C1710" s="209"/>
      <c r="D1710" s="209"/>
      <c r="E1710" s="209"/>
      <c r="F1710" s="184"/>
      <c r="G1710" s="185"/>
      <c r="H1710" s="186"/>
      <c r="J1710" s="195"/>
      <c r="K1710" s="210"/>
      <c r="L1710" s="210"/>
      <c r="M1710" s="193"/>
      <c r="N1710" s="194" t="str">
        <f t="shared" si="343"/>
        <v/>
      </c>
      <c r="R1710" s="75" t="e">
        <f t="shared" si="344"/>
        <v>#REF!</v>
      </c>
    </row>
    <row r="1711" spans="1:18" ht="15" customHeight="1" x14ac:dyDescent="0.25">
      <c r="A1711" s="86"/>
      <c r="B1711" s="84"/>
      <c r="C1711" s="209"/>
      <c r="D1711" s="209"/>
      <c r="E1711" s="209"/>
      <c r="F1711" s="184"/>
      <c r="G1711" s="185"/>
      <c r="H1711" s="186"/>
      <c r="I1711" s="96"/>
      <c r="J1711" s="195"/>
      <c r="K1711" s="210"/>
      <c r="L1711" s="210"/>
      <c r="M1711" s="193"/>
      <c r="N1711" s="194" t="str">
        <f t="shared" si="343"/>
        <v/>
      </c>
      <c r="R1711" s="75" t="e">
        <f t="shared" si="344"/>
        <v>#REF!</v>
      </c>
    </row>
    <row r="1712" spans="1:18" ht="15" customHeight="1" x14ac:dyDescent="0.3">
      <c r="A1712" s="86"/>
      <c r="B1712" s="84"/>
      <c r="C1712" s="125"/>
      <c r="D1712" s="146"/>
      <c r="E1712" s="149"/>
      <c r="F1712" s="184"/>
      <c r="G1712" s="185"/>
      <c r="H1712" s="186"/>
      <c r="J1712" s="195"/>
      <c r="K1712" s="174"/>
      <c r="L1712" s="170"/>
      <c r="M1712" s="193"/>
      <c r="N1712" s="194" t="str">
        <f t="shared" si="343"/>
        <v/>
      </c>
      <c r="R1712" s="75" t="e">
        <f t="shared" si="344"/>
        <v>#REF!</v>
      </c>
    </row>
    <row r="1713" spans="1:18" ht="15" customHeight="1" x14ac:dyDescent="0.3">
      <c r="A1713" s="86"/>
      <c r="B1713" s="84"/>
      <c r="C1713" s="125"/>
      <c r="D1713" s="146"/>
      <c r="E1713" s="149"/>
      <c r="F1713" s="184"/>
      <c r="G1713" s="185"/>
      <c r="H1713" s="186"/>
      <c r="J1713" s="195"/>
      <c r="K1713" s="174"/>
      <c r="L1713" s="170"/>
      <c r="M1713" s="193"/>
      <c r="N1713" s="194" t="str">
        <f t="shared" si="343"/>
        <v/>
      </c>
      <c r="R1713" s="75" t="e">
        <f t="shared" si="344"/>
        <v>#REF!</v>
      </c>
    </row>
    <row r="1714" spans="1:18" ht="15" customHeight="1" x14ac:dyDescent="0.3">
      <c r="A1714" s="86"/>
      <c r="B1714" s="84"/>
      <c r="C1714" s="125"/>
      <c r="D1714" s="146"/>
      <c r="E1714" s="149"/>
      <c r="F1714" s="184" t="str">
        <f>+IF(E1714="","",D1714*E1714)</f>
        <v/>
      </c>
      <c r="G1714" s="185" t="str">
        <f>+IF(F1714="","",H1688)</f>
        <v/>
      </c>
      <c r="H1714" s="186" t="str">
        <f>+IF(G1714="","",F1714*G1714)</f>
        <v/>
      </c>
      <c r="I1714" s="96"/>
      <c r="J1714" s="195" t="str">
        <f>+IF(H1714="","",H1714/H1758)</f>
        <v/>
      </c>
      <c r="K1714" s="174"/>
      <c r="L1714" s="170"/>
      <c r="M1714" s="193" t="str">
        <f>IF(L1714="NP", 0, (IF(L1714="EP", 1, (IF(L1714="ND", 0.4, "")))))</f>
        <v/>
      </c>
      <c r="N1714" s="194" t="str">
        <f t="shared" si="343"/>
        <v/>
      </c>
      <c r="R1714" s="75" t="e">
        <f t="shared" si="344"/>
        <v>#REF!</v>
      </c>
    </row>
    <row r="1715" spans="1:18" ht="15" customHeight="1" x14ac:dyDescent="0.3">
      <c r="A1715" s="86"/>
      <c r="B1715" s="84"/>
      <c r="C1715" s="125"/>
      <c r="D1715" s="146"/>
      <c r="E1715" s="149"/>
      <c r="F1715" s="184" t="str">
        <f>+IF(E1715="","",D1715*E1715)</f>
        <v/>
      </c>
      <c r="G1715" s="185" t="str">
        <f>+IF(F1715="","",H1688)</f>
        <v/>
      </c>
      <c r="H1715" s="186" t="str">
        <f>+IF(G1715="","",F1715*G1715)</f>
        <v/>
      </c>
      <c r="J1715" s="195" t="str">
        <f>+IF(H1715="","",H1715/H1758)</f>
        <v/>
      </c>
      <c r="K1715" s="174"/>
      <c r="L1715" s="170"/>
      <c r="M1715" s="193" t="str">
        <f>IF(L1715="NP", 0, (IF(L1715="EP", 1, (IF(L1715="ND", 0.4, "")))))</f>
        <v/>
      </c>
      <c r="N1715" s="194" t="str">
        <f t="shared" si="343"/>
        <v/>
      </c>
      <c r="R1715" s="75" t="e">
        <f t="shared" si="344"/>
        <v>#REF!</v>
      </c>
    </row>
    <row r="1716" spans="1:18" ht="15" customHeight="1" x14ac:dyDescent="0.3">
      <c r="A1716" s="86"/>
      <c r="B1716" s="84"/>
      <c r="C1716" s="125"/>
      <c r="D1716" s="146"/>
      <c r="E1716" s="149"/>
      <c r="F1716" s="184" t="str">
        <f>+IF(E1716="","",D1716*E1716)</f>
        <v/>
      </c>
      <c r="G1716" s="185" t="str">
        <f>+IF(F1716="","",H1688)</f>
        <v/>
      </c>
      <c r="H1716" s="186" t="str">
        <f>+IF(G1716="","",F1716*G1716)</f>
        <v/>
      </c>
      <c r="I1716" s="96"/>
      <c r="J1716" s="195" t="str">
        <f>+IF(H1716="","",H1716/H1758)</f>
        <v/>
      </c>
      <c r="K1716" s="174"/>
      <c r="L1716" s="170"/>
      <c r="M1716" s="193" t="str">
        <f>IF(L1716="NP", 0, (IF(L1716="EP", 1, (IF(L1716="ND", 0.4, "")))))</f>
        <v/>
      </c>
      <c r="N1716" s="194" t="str">
        <f t="shared" si="343"/>
        <v/>
      </c>
      <c r="R1716" s="75" t="e">
        <f t="shared" si="344"/>
        <v>#REF!</v>
      </c>
    </row>
    <row r="1717" spans="1:18" ht="15" customHeight="1" x14ac:dyDescent="0.3">
      <c r="A1717" s="86"/>
      <c r="B1717" s="84"/>
      <c r="C1717" s="125"/>
      <c r="D1717" s="146"/>
      <c r="E1717" s="149"/>
      <c r="F1717" s="184" t="str">
        <f>+IF(E1717="","",D1717*E1717)</f>
        <v/>
      </c>
      <c r="G1717" s="185" t="str">
        <f>+IF(F1717="","",H1688)</f>
        <v/>
      </c>
      <c r="H1717" s="186" t="str">
        <f>+IF(G1717="","",F1717*G1717)</f>
        <v/>
      </c>
      <c r="I1717" s="96"/>
      <c r="J1717" s="195" t="str">
        <f>+IF(H1717="","",H1717/H1758)</f>
        <v/>
      </c>
      <c r="K1717" s="174"/>
      <c r="L1717" s="170"/>
      <c r="M1717" s="193" t="str">
        <f>IF(L1717="NP", 0, (IF(L1717="EP", 1, (IF(L1717="ND", 0.4, "")))))</f>
        <v/>
      </c>
      <c r="N1717" s="194" t="str">
        <f t="shared" si="343"/>
        <v/>
      </c>
      <c r="R1717" s="75" t="e">
        <f t="shared" si="344"/>
        <v>#REF!</v>
      </c>
    </row>
    <row r="1718" spans="1:18" ht="15" customHeight="1" thickBot="1" x14ac:dyDescent="0.35">
      <c r="A1718" s="86"/>
      <c r="B1718" s="84"/>
      <c r="C1718" s="127"/>
      <c r="D1718" s="147"/>
      <c r="E1718" s="150"/>
      <c r="F1718" s="187" t="str">
        <f>+IF(E1718="","",D1718*E1718)</f>
        <v/>
      </c>
      <c r="G1718" s="188" t="str">
        <f>+IF(F1718="","",H1687)</f>
        <v/>
      </c>
      <c r="H1718" s="189" t="str">
        <f>+IF(G1718="","",F1718*G1718)</f>
        <v/>
      </c>
      <c r="J1718" s="195" t="str">
        <f>+IF(H1718="","",H1718/H1758)</f>
        <v/>
      </c>
      <c r="K1718" s="174"/>
      <c r="L1718" s="170"/>
      <c r="M1718" s="193" t="str">
        <f>IF(L1718="NP", 0, (IF(L1718="EP", 1, (IF(L1718="ND", 0.4, "")))))</f>
        <v/>
      </c>
      <c r="N1718" s="194" t="str">
        <f t="shared" si="343"/>
        <v/>
      </c>
      <c r="R1718" s="75" t="e">
        <f t="shared" si="344"/>
        <v>#REF!</v>
      </c>
    </row>
    <row r="1719" spans="1:18" ht="15" customHeight="1" thickBot="1" x14ac:dyDescent="0.35">
      <c r="A1719" s="86"/>
      <c r="B1719" s="84"/>
      <c r="C1719" s="160"/>
      <c r="D1719" s="160"/>
      <c r="E1719" s="160"/>
      <c r="F1719" s="160"/>
      <c r="G1719" s="161" t="s">
        <v>28</v>
      </c>
      <c r="H1719" s="157">
        <f>SUM(H1706:H1718)</f>
        <v>4.6649999999999997E-2</v>
      </c>
      <c r="J1719" s="110">
        <f>SUM(J1706:J1718)</f>
        <v>0.17796852646638053</v>
      </c>
      <c r="K1719" s="109"/>
      <c r="L1719" s="109"/>
      <c r="M1719" s="109"/>
      <c r="N1719" s="110">
        <f>SUM(N1706:N1718)</f>
        <v>0</v>
      </c>
    </row>
    <row r="1720" spans="1:18" s="73" customFormat="1" ht="15" customHeight="1" thickBot="1" x14ac:dyDescent="0.35">
      <c r="A1720" s="86"/>
      <c r="B1720" s="84"/>
      <c r="C1720" s="73" t="s">
        <v>11</v>
      </c>
      <c r="H1720" s="74"/>
      <c r="J1720" s="112"/>
      <c r="K1720" s="112"/>
      <c r="L1720" s="112"/>
      <c r="M1720" s="112"/>
      <c r="N1720" s="112"/>
    </row>
    <row r="1721" spans="1:18" ht="34.5" customHeight="1" thickBot="1" x14ac:dyDescent="0.35">
      <c r="A1721" s="86"/>
      <c r="B1721" s="84"/>
      <c r="C1721" s="122" t="s">
        <v>48</v>
      </c>
      <c r="D1721" s="129"/>
      <c r="E1721" s="123" t="s">
        <v>3</v>
      </c>
      <c r="F1721" s="123" t="s">
        <v>0</v>
      </c>
      <c r="G1721" s="123" t="s">
        <v>16</v>
      </c>
      <c r="H1721" s="124" t="s">
        <v>9</v>
      </c>
      <c r="J1721" s="106" t="s">
        <v>59</v>
      </c>
      <c r="K1721" s="107" t="s">
        <v>60</v>
      </c>
      <c r="L1721" s="107" t="s">
        <v>61</v>
      </c>
      <c r="M1721" s="107" t="s">
        <v>62</v>
      </c>
      <c r="N1721" s="108" t="s">
        <v>63</v>
      </c>
    </row>
    <row r="1722" spans="1:18" ht="15" customHeight="1" x14ac:dyDescent="0.3">
      <c r="A1722" s="86"/>
      <c r="B1722" s="84"/>
      <c r="C1722" s="213"/>
      <c r="E1722" s="214"/>
      <c r="F1722" s="215"/>
      <c r="G1722" s="215"/>
      <c r="H1722" s="190"/>
      <c r="J1722" s="195"/>
      <c r="K1722" s="211"/>
      <c r="L1722" s="212"/>
      <c r="M1722" s="193"/>
      <c r="N1722" s="194" t="str">
        <f t="shared" ref="N1722:N1747" si="345">+IF(H1722="","",J1722*M1722)</f>
        <v/>
      </c>
      <c r="R1722" s="75" t="e">
        <f t="shared" ref="R1722:R1747" si="346">+R1634+1</f>
        <v>#REF!</v>
      </c>
    </row>
    <row r="1723" spans="1:18" ht="15" customHeight="1" x14ac:dyDescent="0.3">
      <c r="A1723" s="86"/>
      <c r="B1723" s="84"/>
      <c r="C1723" s="213"/>
      <c r="E1723" s="214"/>
      <c r="F1723" s="215"/>
      <c r="G1723" s="215"/>
      <c r="H1723" s="190"/>
      <c r="J1723" s="195"/>
      <c r="K1723" s="211"/>
      <c r="L1723" s="212"/>
      <c r="M1723" s="193"/>
      <c r="N1723" s="194" t="str">
        <f t="shared" si="345"/>
        <v/>
      </c>
      <c r="R1723" s="75" t="e">
        <f t="shared" si="346"/>
        <v>#REF!</v>
      </c>
    </row>
    <row r="1724" spans="1:18" ht="15" customHeight="1" x14ac:dyDescent="0.3">
      <c r="A1724" s="86"/>
      <c r="B1724" s="84"/>
      <c r="C1724" s="213"/>
      <c r="E1724" s="214"/>
      <c r="F1724" s="215"/>
      <c r="G1724" s="215"/>
      <c r="H1724" s="190"/>
      <c r="J1724" s="195"/>
      <c r="K1724" s="211"/>
      <c r="L1724" s="212"/>
      <c r="M1724" s="193"/>
      <c r="N1724" s="194" t="str">
        <f t="shared" si="345"/>
        <v/>
      </c>
      <c r="R1724" s="75" t="e">
        <f t="shared" si="346"/>
        <v>#REF!</v>
      </c>
    </row>
    <row r="1725" spans="1:18" ht="15" customHeight="1" x14ac:dyDescent="0.3">
      <c r="A1725" s="86"/>
      <c r="B1725" s="84"/>
      <c r="C1725" s="213"/>
      <c r="E1725" s="214"/>
      <c r="F1725" s="215"/>
      <c r="G1725" s="215"/>
      <c r="H1725" s="190"/>
      <c r="J1725" s="195"/>
      <c r="K1725" s="211"/>
      <c r="L1725" s="212"/>
      <c r="M1725" s="193"/>
      <c r="N1725" s="194" t="str">
        <f t="shared" si="345"/>
        <v/>
      </c>
      <c r="R1725" s="75" t="e">
        <f t="shared" si="346"/>
        <v>#REF!</v>
      </c>
    </row>
    <row r="1726" spans="1:18" ht="15" customHeight="1" x14ac:dyDescent="0.3">
      <c r="A1726" s="86"/>
      <c r="B1726" s="84"/>
      <c r="C1726" s="213"/>
      <c r="E1726" s="214"/>
      <c r="F1726" s="215"/>
      <c r="G1726" s="215"/>
      <c r="H1726" s="190"/>
      <c r="J1726" s="195"/>
      <c r="K1726" s="211"/>
      <c r="L1726" s="212"/>
      <c r="M1726" s="193"/>
      <c r="N1726" s="194" t="str">
        <f t="shared" si="345"/>
        <v/>
      </c>
      <c r="R1726" s="75" t="e">
        <f t="shared" si="346"/>
        <v>#REF!</v>
      </c>
    </row>
    <row r="1727" spans="1:18" ht="15" customHeight="1" x14ac:dyDescent="0.3">
      <c r="A1727" s="86"/>
      <c r="B1727" s="84"/>
      <c r="C1727" s="213"/>
      <c r="E1727" s="214"/>
      <c r="F1727" s="215"/>
      <c r="G1727" s="215"/>
      <c r="H1727" s="190"/>
      <c r="J1727" s="195"/>
      <c r="K1727" s="212"/>
      <c r="L1727" s="210"/>
      <c r="M1727" s="193"/>
      <c r="N1727" s="194" t="str">
        <f t="shared" si="345"/>
        <v/>
      </c>
      <c r="R1727" s="75" t="e">
        <f t="shared" si="346"/>
        <v>#REF!</v>
      </c>
    </row>
    <row r="1728" spans="1:18" ht="15" customHeight="1" x14ac:dyDescent="0.3">
      <c r="A1728" s="86"/>
      <c r="B1728" s="84"/>
      <c r="C1728" s="213"/>
      <c r="E1728" s="214"/>
      <c r="F1728" s="215"/>
      <c r="G1728" s="215"/>
      <c r="H1728" s="190"/>
      <c r="J1728" s="195"/>
      <c r="K1728" s="211"/>
      <c r="L1728" s="210"/>
      <c r="M1728" s="193"/>
      <c r="N1728" s="194" t="str">
        <f t="shared" si="345"/>
        <v/>
      </c>
      <c r="R1728" s="75" t="e">
        <f t="shared" si="346"/>
        <v>#REF!</v>
      </c>
    </row>
    <row r="1729" spans="1:18" ht="15" customHeight="1" x14ac:dyDescent="0.3">
      <c r="A1729" s="86"/>
      <c r="B1729" s="84"/>
      <c r="C1729" s="125"/>
      <c r="E1729" s="151"/>
      <c r="F1729" s="151"/>
      <c r="G1729" s="151"/>
      <c r="H1729" s="190"/>
      <c r="J1729" s="195"/>
      <c r="K1729" s="174"/>
      <c r="L1729" s="170"/>
      <c r="M1729" s="193"/>
      <c r="N1729" s="194" t="str">
        <f t="shared" si="345"/>
        <v/>
      </c>
      <c r="R1729" s="75" t="e">
        <f t="shared" si="346"/>
        <v>#REF!</v>
      </c>
    </row>
    <row r="1730" spans="1:18" ht="15" customHeight="1" x14ac:dyDescent="0.3">
      <c r="A1730" s="86"/>
      <c r="B1730" s="84"/>
      <c r="C1730" s="125"/>
      <c r="E1730" s="151"/>
      <c r="F1730" s="151"/>
      <c r="G1730" s="151"/>
      <c r="H1730" s="190" t="str">
        <f t="shared" ref="H1730:H1747" si="347">+IF(G1730="","",F1730*G1730)</f>
        <v/>
      </c>
      <c r="J1730" s="195" t="str">
        <f>+IF(H1730="","",H1730/H1758)</f>
        <v/>
      </c>
      <c r="K1730" s="174"/>
      <c r="L1730" s="170"/>
      <c r="M1730" s="193" t="str">
        <f t="shared" ref="M1730:M1747" si="348">IF(L1730="NP", 0, (IF(L1730="EP", 1, (IF(L1730="ND", 0.4, "")))))</f>
        <v/>
      </c>
      <c r="N1730" s="194" t="str">
        <f t="shared" si="345"/>
        <v/>
      </c>
      <c r="R1730" s="75" t="e">
        <f t="shared" si="346"/>
        <v>#REF!</v>
      </c>
    </row>
    <row r="1731" spans="1:18" ht="15" customHeight="1" x14ac:dyDescent="0.3">
      <c r="A1731" s="86"/>
      <c r="B1731" s="84"/>
      <c r="C1731" s="125"/>
      <c r="E1731" s="151"/>
      <c r="F1731" s="151"/>
      <c r="G1731" s="151"/>
      <c r="H1731" s="190" t="str">
        <f t="shared" si="347"/>
        <v/>
      </c>
      <c r="J1731" s="195" t="str">
        <f>+IF(H1731="","",H1731/H1758)</f>
        <v/>
      </c>
      <c r="K1731" s="174"/>
      <c r="L1731" s="170"/>
      <c r="M1731" s="193" t="str">
        <f t="shared" si="348"/>
        <v/>
      </c>
      <c r="N1731" s="194" t="str">
        <f t="shared" si="345"/>
        <v/>
      </c>
      <c r="R1731" s="75" t="e">
        <f t="shared" si="346"/>
        <v>#REF!</v>
      </c>
    </row>
    <row r="1732" spans="1:18" ht="15" customHeight="1" x14ac:dyDescent="0.3">
      <c r="A1732" s="86"/>
      <c r="B1732" s="84"/>
      <c r="C1732" s="125"/>
      <c r="E1732" s="151"/>
      <c r="F1732" s="151"/>
      <c r="G1732" s="151"/>
      <c r="H1732" s="190" t="str">
        <f t="shared" si="347"/>
        <v/>
      </c>
      <c r="J1732" s="195" t="str">
        <f>+IF(H1732="","",H1732/H1758)</f>
        <v/>
      </c>
      <c r="K1732" s="174"/>
      <c r="L1732" s="170"/>
      <c r="M1732" s="193" t="str">
        <f t="shared" si="348"/>
        <v/>
      </c>
      <c r="N1732" s="194" t="str">
        <f t="shared" si="345"/>
        <v/>
      </c>
      <c r="R1732" s="75" t="e">
        <f t="shared" si="346"/>
        <v>#REF!</v>
      </c>
    </row>
    <row r="1733" spans="1:18" ht="15" customHeight="1" x14ac:dyDescent="0.3">
      <c r="A1733" s="86"/>
      <c r="B1733" s="84"/>
      <c r="C1733" s="125"/>
      <c r="E1733" s="151"/>
      <c r="F1733" s="151"/>
      <c r="G1733" s="151"/>
      <c r="H1733" s="190" t="str">
        <f t="shared" si="347"/>
        <v/>
      </c>
      <c r="J1733" s="195" t="str">
        <f>+IF(H1733="","",H1733/H1758)</f>
        <v/>
      </c>
      <c r="K1733" s="174"/>
      <c r="L1733" s="170"/>
      <c r="M1733" s="193" t="str">
        <f t="shared" si="348"/>
        <v/>
      </c>
      <c r="N1733" s="194" t="str">
        <f t="shared" si="345"/>
        <v/>
      </c>
      <c r="R1733" s="75" t="e">
        <f t="shared" si="346"/>
        <v>#REF!</v>
      </c>
    </row>
    <row r="1734" spans="1:18" ht="15" customHeight="1" x14ac:dyDescent="0.3">
      <c r="A1734" s="86"/>
      <c r="B1734" s="84"/>
      <c r="C1734" s="125"/>
      <c r="E1734" s="151"/>
      <c r="F1734" s="151"/>
      <c r="G1734" s="151"/>
      <c r="H1734" s="190" t="str">
        <f t="shared" si="347"/>
        <v/>
      </c>
      <c r="J1734" s="195" t="str">
        <f>+IF(H1734="","",H1734/H1758)</f>
        <v/>
      </c>
      <c r="K1734" s="174"/>
      <c r="L1734" s="170"/>
      <c r="M1734" s="193" t="str">
        <f t="shared" si="348"/>
        <v/>
      </c>
      <c r="N1734" s="194" t="str">
        <f t="shared" si="345"/>
        <v/>
      </c>
      <c r="R1734" s="75" t="e">
        <f t="shared" si="346"/>
        <v>#REF!</v>
      </c>
    </row>
    <row r="1735" spans="1:18" ht="15" customHeight="1" x14ac:dyDescent="0.3">
      <c r="A1735" s="86"/>
      <c r="B1735" s="84"/>
      <c r="C1735" s="125"/>
      <c r="E1735" s="151"/>
      <c r="F1735" s="151"/>
      <c r="G1735" s="151"/>
      <c r="H1735" s="190" t="str">
        <f t="shared" si="347"/>
        <v/>
      </c>
      <c r="J1735" s="195" t="str">
        <f>+IF(H1735="","",H1735/H1758)</f>
        <v/>
      </c>
      <c r="K1735" s="174"/>
      <c r="L1735" s="170"/>
      <c r="M1735" s="193" t="str">
        <f t="shared" si="348"/>
        <v/>
      </c>
      <c r="N1735" s="194" t="str">
        <f t="shared" si="345"/>
        <v/>
      </c>
      <c r="R1735" s="75" t="e">
        <f t="shared" si="346"/>
        <v>#REF!</v>
      </c>
    </row>
    <row r="1736" spans="1:18" ht="15" customHeight="1" x14ac:dyDescent="0.3">
      <c r="A1736" s="86"/>
      <c r="B1736" s="84"/>
      <c r="C1736" s="125"/>
      <c r="E1736" s="151"/>
      <c r="F1736" s="151"/>
      <c r="G1736" s="151"/>
      <c r="H1736" s="190" t="str">
        <f t="shared" si="347"/>
        <v/>
      </c>
      <c r="J1736" s="195" t="str">
        <f>+IF(H1736="","",H1736/H1758)</f>
        <v/>
      </c>
      <c r="K1736" s="174"/>
      <c r="L1736" s="170"/>
      <c r="M1736" s="193" t="str">
        <f t="shared" si="348"/>
        <v/>
      </c>
      <c r="N1736" s="194" t="str">
        <f t="shared" si="345"/>
        <v/>
      </c>
      <c r="R1736" s="75" t="e">
        <f t="shared" si="346"/>
        <v>#REF!</v>
      </c>
    </row>
    <row r="1737" spans="1:18" ht="15" customHeight="1" x14ac:dyDescent="0.3">
      <c r="A1737" s="86"/>
      <c r="B1737" s="84"/>
      <c r="C1737" s="125"/>
      <c r="E1737" s="151"/>
      <c r="F1737" s="151"/>
      <c r="G1737" s="151"/>
      <c r="H1737" s="190" t="str">
        <f t="shared" si="347"/>
        <v/>
      </c>
      <c r="J1737" s="195" t="str">
        <f>+IF(H1737="","",H1737/H1758)</f>
        <v/>
      </c>
      <c r="K1737" s="174"/>
      <c r="L1737" s="170"/>
      <c r="M1737" s="193" t="str">
        <f t="shared" si="348"/>
        <v/>
      </c>
      <c r="N1737" s="194" t="str">
        <f t="shared" si="345"/>
        <v/>
      </c>
      <c r="R1737" s="75" t="e">
        <f t="shared" si="346"/>
        <v>#REF!</v>
      </c>
    </row>
    <row r="1738" spans="1:18" ht="15" customHeight="1" x14ac:dyDescent="0.3">
      <c r="A1738" s="86"/>
      <c r="B1738" s="84"/>
      <c r="C1738" s="125"/>
      <c r="E1738" s="151"/>
      <c r="F1738" s="151"/>
      <c r="G1738" s="151"/>
      <c r="H1738" s="190" t="str">
        <f t="shared" si="347"/>
        <v/>
      </c>
      <c r="J1738" s="195" t="str">
        <f>+IF(H1738="","",H1738/H1758)</f>
        <v/>
      </c>
      <c r="K1738" s="174"/>
      <c r="L1738" s="170"/>
      <c r="M1738" s="193" t="str">
        <f t="shared" si="348"/>
        <v/>
      </c>
      <c r="N1738" s="194" t="str">
        <f t="shared" si="345"/>
        <v/>
      </c>
      <c r="R1738" s="75" t="e">
        <f t="shared" si="346"/>
        <v>#REF!</v>
      </c>
    </row>
    <row r="1739" spans="1:18" ht="15" customHeight="1" x14ac:dyDescent="0.3">
      <c r="A1739" s="86"/>
      <c r="B1739" s="84"/>
      <c r="C1739" s="125"/>
      <c r="E1739" s="151"/>
      <c r="F1739" s="151"/>
      <c r="G1739" s="151"/>
      <c r="H1739" s="190" t="str">
        <f t="shared" si="347"/>
        <v/>
      </c>
      <c r="J1739" s="195" t="str">
        <f>+IF(H1739="","",H1739/H1758)</f>
        <v/>
      </c>
      <c r="K1739" s="174"/>
      <c r="L1739" s="170"/>
      <c r="M1739" s="193" t="str">
        <f t="shared" si="348"/>
        <v/>
      </c>
      <c r="N1739" s="194" t="str">
        <f t="shared" si="345"/>
        <v/>
      </c>
      <c r="R1739" s="75" t="e">
        <f t="shared" si="346"/>
        <v>#REF!</v>
      </c>
    </row>
    <row r="1740" spans="1:18" ht="15" customHeight="1" x14ac:dyDescent="0.3">
      <c r="A1740" s="86"/>
      <c r="B1740" s="84"/>
      <c r="C1740" s="125"/>
      <c r="E1740" s="151"/>
      <c r="F1740" s="151"/>
      <c r="G1740" s="151"/>
      <c r="H1740" s="190" t="str">
        <f t="shared" si="347"/>
        <v/>
      </c>
      <c r="J1740" s="195" t="str">
        <f>+IF(H1740="","",H1740/H1758)</f>
        <v/>
      </c>
      <c r="K1740" s="174"/>
      <c r="L1740" s="170"/>
      <c r="M1740" s="193" t="str">
        <f t="shared" si="348"/>
        <v/>
      </c>
      <c r="N1740" s="194" t="str">
        <f t="shared" si="345"/>
        <v/>
      </c>
      <c r="R1740" s="75" t="e">
        <f t="shared" si="346"/>
        <v>#REF!</v>
      </c>
    </row>
    <row r="1741" spans="1:18" ht="15" customHeight="1" x14ac:dyDescent="0.3">
      <c r="A1741" s="86"/>
      <c r="B1741" s="84"/>
      <c r="C1741" s="125"/>
      <c r="E1741" s="151"/>
      <c r="F1741" s="151"/>
      <c r="G1741" s="151"/>
      <c r="H1741" s="190" t="str">
        <f t="shared" si="347"/>
        <v/>
      </c>
      <c r="J1741" s="195" t="str">
        <f>+IF(H1741="","",H1741/H1758)</f>
        <v/>
      </c>
      <c r="K1741" s="174"/>
      <c r="L1741" s="170"/>
      <c r="M1741" s="193" t="str">
        <f t="shared" si="348"/>
        <v/>
      </c>
      <c r="N1741" s="194" t="str">
        <f t="shared" si="345"/>
        <v/>
      </c>
      <c r="R1741" s="75" t="e">
        <f t="shared" si="346"/>
        <v>#REF!</v>
      </c>
    </row>
    <row r="1742" spans="1:18" ht="15" customHeight="1" x14ac:dyDescent="0.3">
      <c r="A1742" s="86"/>
      <c r="B1742" s="84"/>
      <c r="C1742" s="125"/>
      <c r="E1742" s="151"/>
      <c r="F1742" s="151"/>
      <c r="G1742" s="151"/>
      <c r="H1742" s="190" t="str">
        <f t="shared" si="347"/>
        <v/>
      </c>
      <c r="J1742" s="195" t="str">
        <f>+IF(H1742="","",H1742/H1758)</f>
        <v/>
      </c>
      <c r="K1742" s="174"/>
      <c r="L1742" s="170"/>
      <c r="M1742" s="193" t="str">
        <f t="shared" si="348"/>
        <v/>
      </c>
      <c r="N1742" s="194" t="str">
        <f t="shared" si="345"/>
        <v/>
      </c>
      <c r="R1742" s="75" t="e">
        <f t="shared" si="346"/>
        <v>#REF!</v>
      </c>
    </row>
    <row r="1743" spans="1:18" ht="15" customHeight="1" x14ac:dyDescent="0.3">
      <c r="A1743" s="86"/>
      <c r="B1743" s="84"/>
      <c r="C1743" s="125"/>
      <c r="E1743" s="151"/>
      <c r="F1743" s="151"/>
      <c r="G1743" s="151"/>
      <c r="H1743" s="190" t="str">
        <f t="shared" si="347"/>
        <v/>
      </c>
      <c r="J1743" s="195" t="str">
        <f>+IF(H1743="","",H1743/H1758)</f>
        <v/>
      </c>
      <c r="K1743" s="174"/>
      <c r="L1743" s="170"/>
      <c r="M1743" s="193" t="str">
        <f t="shared" si="348"/>
        <v/>
      </c>
      <c r="N1743" s="194" t="str">
        <f t="shared" si="345"/>
        <v/>
      </c>
      <c r="R1743" s="75" t="e">
        <f t="shared" si="346"/>
        <v>#REF!</v>
      </c>
    </row>
    <row r="1744" spans="1:18" ht="15" customHeight="1" x14ac:dyDescent="0.3">
      <c r="A1744" s="86"/>
      <c r="B1744" s="84"/>
      <c r="C1744" s="125"/>
      <c r="E1744" s="151"/>
      <c r="F1744" s="151"/>
      <c r="G1744" s="151"/>
      <c r="H1744" s="190" t="str">
        <f t="shared" si="347"/>
        <v/>
      </c>
      <c r="J1744" s="195" t="str">
        <f>+IF(H1744="","",H1744/H1758)</f>
        <v/>
      </c>
      <c r="K1744" s="174"/>
      <c r="L1744" s="170"/>
      <c r="M1744" s="193" t="str">
        <f t="shared" si="348"/>
        <v/>
      </c>
      <c r="N1744" s="194" t="str">
        <f t="shared" si="345"/>
        <v/>
      </c>
      <c r="R1744" s="75" t="e">
        <f t="shared" si="346"/>
        <v>#REF!</v>
      </c>
    </row>
    <row r="1745" spans="1:18" ht="15" customHeight="1" x14ac:dyDescent="0.3">
      <c r="A1745" s="86"/>
      <c r="B1745" s="84"/>
      <c r="C1745" s="125"/>
      <c r="E1745" s="151"/>
      <c r="F1745" s="151"/>
      <c r="G1745" s="151"/>
      <c r="H1745" s="190" t="str">
        <f t="shared" si="347"/>
        <v/>
      </c>
      <c r="J1745" s="195" t="str">
        <f>+IF(H1745="","",H1745/H1758)</f>
        <v/>
      </c>
      <c r="K1745" s="174"/>
      <c r="L1745" s="170"/>
      <c r="M1745" s="193" t="str">
        <f t="shared" si="348"/>
        <v/>
      </c>
      <c r="N1745" s="194" t="str">
        <f t="shared" si="345"/>
        <v/>
      </c>
      <c r="R1745" s="75" t="e">
        <f t="shared" si="346"/>
        <v>#REF!</v>
      </c>
    </row>
    <row r="1746" spans="1:18" ht="15" customHeight="1" x14ac:dyDescent="0.3">
      <c r="A1746" s="86"/>
      <c r="B1746" s="84"/>
      <c r="C1746" s="125"/>
      <c r="E1746" s="151"/>
      <c r="F1746" s="151"/>
      <c r="G1746" s="151"/>
      <c r="H1746" s="190" t="str">
        <f t="shared" si="347"/>
        <v/>
      </c>
      <c r="J1746" s="195" t="str">
        <f>+IF(H1746="","",H1746/H1758)</f>
        <v/>
      </c>
      <c r="K1746" s="174"/>
      <c r="L1746" s="170"/>
      <c r="M1746" s="193" t="str">
        <f t="shared" si="348"/>
        <v/>
      </c>
      <c r="N1746" s="194" t="str">
        <f t="shared" si="345"/>
        <v/>
      </c>
      <c r="R1746" s="75" t="e">
        <f t="shared" si="346"/>
        <v>#REF!</v>
      </c>
    </row>
    <row r="1747" spans="1:18" ht="15" customHeight="1" thickBot="1" x14ac:dyDescent="0.35">
      <c r="A1747" s="86"/>
      <c r="B1747" s="84"/>
      <c r="C1747" s="125"/>
      <c r="E1747" s="152"/>
      <c r="F1747" s="152"/>
      <c r="G1747" s="152"/>
      <c r="H1747" s="191" t="str">
        <f t="shared" si="347"/>
        <v/>
      </c>
      <c r="J1747" s="195" t="str">
        <f>+IF(H1747="","",H1747/H1758)</f>
        <v/>
      </c>
      <c r="K1747" s="174"/>
      <c r="L1747" s="170"/>
      <c r="M1747" s="193" t="str">
        <f t="shared" si="348"/>
        <v/>
      </c>
      <c r="N1747" s="194" t="str">
        <f t="shared" si="345"/>
        <v/>
      </c>
      <c r="R1747" s="75" t="e">
        <f t="shared" si="346"/>
        <v>#REF!</v>
      </c>
    </row>
    <row r="1748" spans="1:18" ht="15" customHeight="1" thickBot="1" x14ac:dyDescent="0.35">
      <c r="A1748" s="86"/>
      <c r="B1748" s="84"/>
      <c r="C1748" s="160"/>
      <c r="D1748" s="160"/>
      <c r="E1748" s="160"/>
      <c r="F1748" s="160"/>
      <c r="G1748" s="161" t="s">
        <v>29</v>
      </c>
      <c r="H1748" s="157">
        <f>SUM(H1722:H1747)</f>
        <v>0</v>
      </c>
      <c r="J1748" s="110">
        <f>SUM(J1722:J1747)</f>
        <v>0</v>
      </c>
      <c r="K1748" s="109"/>
      <c r="L1748" s="109"/>
      <c r="M1748" s="109"/>
      <c r="N1748" s="110">
        <f>SUM(N1722:N1747)</f>
        <v>0</v>
      </c>
    </row>
    <row r="1749" spans="1:18" s="73" customFormat="1" ht="15" customHeight="1" thickBot="1" x14ac:dyDescent="0.35">
      <c r="A1749" s="86"/>
      <c r="B1749" s="84"/>
      <c r="C1749" s="73" t="s">
        <v>12</v>
      </c>
      <c r="H1749" s="74"/>
      <c r="J1749" s="111"/>
      <c r="K1749" s="111"/>
      <c r="L1749" s="111"/>
      <c r="M1749" s="111"/>
      <c r="N1749" s="111"/>
    </row>
    <row r="1750" spans="1:18" ht="33" customHeight="1" thickBot="1" x14ac:dyDescent="0.35">
      <c r="A1750" s="86"/>
      <c r="B1750" s="84"/>
      <c r="C1750" s="122" t="s">
        <v>48</v>
      </c>
      <c r="D1750" s="129"/>
      <c r="E1750" s="130" t="s">
        <v>3</v>
      </c>
      <c r="F1750" s="130" t="s">
        <v>0</v>
      </c>
      <c r="G1750" s="123" t="s">
        <v>6</v>
      </c>
      <c r="H1750" s="124" t="s">
        <v>9</v>
      </c>
      <c r="J1750" s="106" t="s">
        <v>59</v>
      </c>
      <c r="K1750" s="107" t="s">
        <v>60</v>
      </c>
      <c r="L1750" s="107" t="s">
        <v>61</v>
      </c>
      <c r="M1750" s="107" t="s">
        <v>62</v>
      </c>
      <c r="N1750" s="108" t="s">
        <v>63</v>
      </c>
    </row>
    <row r="1751" spans="1:18" ht="15" customHeight="1" x14ac:dyDescent="0.3">
      <c r="A1751" s="86"/>
      <c r="B1751" s="84"/>
      <c r="C1751" s="125"/>
      <c r="E1751" s="149"/>
      <c r="F1751" s="146"/>
      <c r="G1751" s="154"/>
      <c r="H1751" s="186" t="str">
        <f>+IF(G1751="","",F1751*G1751)</f>
        <v/>
      </c>
      <c r="J1751" s="195" t="str">
        <f>+IF(H1751="","",H1751/H1758)</f>
        <v/>
      </c>
      <c r="K1751" s="175"/>
      <c r="L1751" s="175"/>
      <c r="M1751" s="193" t="str">
        <f>IF(L1751="NP", 0, (IF(L1751="EP", 1, (IF(L1751="ND", 0.4, "")))))</f>
        <v/>
      </c>
      <c r="N1751" s="194" t="str">
        <f>+IF(H1751="","",J1751*M1751)</f>
        <v/>
      </c>
      <c r="R1751" s="75" t="e">
        <f t="shared" ref="R1751:R1755" si="349">+R1663+1</f>
        <v>#REF!</v>
      </c>
    </row>
    <row r="1752" spans="1:18" ht="15" customHeight="1" x14ac:dyDescent="0.3">
      <c r="A1752" s="86"/>
      <c r="B1752" s="84"/>
      <c r="C1752" s="125"/>
      <c r="E1752" s="149"/>
      <c r="F1752" s="146"/>
      <c r="G1752" s="154"/>
      <c r="H1752" s="186" t="str">
        <f>+IF(G1752="","",F1752*G1752)</f>
        <v/>
      </c>
      <c r="J1752" s="195" t="str">
        <f>+IF(H1752="","",H1752/H1756)</f>
        <v/>
      </c>
      <c r="K1752" s="175"/>
      <c r="L1752" s="175"/>
      <c r="M1752" s="193" t="str">
        <f>IF(L1752="NP", 0, (IF(L1752="EP", 1, (IF(L1752="ND", 0.4, "")))))</f>
        <v/>
      </c>
      <c r="N1752" s="194" t="str">
        <f>+IF(H1752="","",J1752*M1752)</f>
        <v/>
      </c>
      <c r="R1752" s="75" t="e">
        <f t="shared" si="349"/>
        <v>#REF!</v>
      </c>
    </row>
    <row r="1753" spans="1:18" ht="15" customHeight="1" x14ac:dyDescent="0.3">
      <c r="A1753" s="86"/>
      <c r="B1753" s="84"/>
      <c r="C1753" s="125"/>
      <c r="E1753" s="149"/>
      <c r="F1753" s="146"/>
      <c r="G1753" s="154"/>
      <c r="H1753" s="186" t="str">
        <f>+IF(G1753="","",F1753*G1753)</f>
        <v/>
      </c>
      <c r="J1753" s="195" t="str">
        <f>+IF(H1753="","",H1753/H1757)</f>
        <v/>
      </c>
      <c r="K1753" s="175"/>
      <c r="L1753" s="175"/>
      <c r="M1753" s="193" t="str">
        <f>IF(L1753="NP", 0, (IF(L1753="EP", 1, (IF(L1753="ND", 0.4, "")))))</f>
        <v/>
      </c>
      <c r="N1753" s="194" t="str">
        <f>+IF(H1753="","",J1753*M1753)</f>
        <v/>
      </c>
      <c r="R1753" s="75" t="e">
        <f t="shared" si="349"/>
        <v>#REF!</v>
      </c>
    </row>
    <row r="1754" spans="1:18" ht="15" customHeight="1" x14ac:dyDescent="0.3">
      <c r="A1754" s="86"/>
      <c r="B1754" s="84"/>
      <c r="C1754" s="125"/>
      <c r="E1754" s="149"/>
      <c r="F1754" s="146"/>
      <c r="G1754" s="154"/>
      <c r="H1754" s="186" t="str">
        <f>+IF(G1754="","",F1754*G1754)</f>
        <v/>
      </c>
      <c r="J1754" s="195" t="str">
        <f>+IF(H1754="","",H1754/H1758)</f>
        <v/>
      </c>
      <c r="K1754" s="175"/>
      <c r="L1754" s="175"/>
      <c r="M1754" s="193" t="str">
        <f>IF(L1754="NP", 0, (IF(L1754="EP", 1, (IF(L1754="ND", 0.4, "")))))</f>
        <v/>
      </c>
      <c r="N1754" s="194" t="str">
        <f>+IF(H1754="","",J1754*M1754)</f>
        <v/>
      </c>
      <c r="R1754" s="75" t="e">
        <f t="shared" si="349"/>
        <v>#REF!</v>
      </c>
    </row>
    <row r="1755" spans="1:18" ht="15" customHeight="1" thickBot="1" x14ac:dyDescent="0.35">
      <c r="A1755" s="86"/>
      <c r="B1755" s="84"/>
      <c r="C1755" s="127"/>
      <c r="D1755" s="128"/>
      <c r="E1755" s="150"/>
      <c r="F1755" s="147"/>
      <c r="G1755" s="155"/>
      <c r="H1755" s="192" t="str">
        <f>+IF(G1755="","",F1755*G1755)</f>
        <v/>
      </c>
      <c r="J1755" s="195" t="str">
        <f>+IF(H1755="","",H1755/H1758)</f>
        <v/>
      </c>
      <c r="K1755" s="176"/>
      <c r="L1755" s="177"/>
      <c r="M1755" s="193" t="str">
        <f>IF(L1755="NP", 0, (IF(L1755="EP", 1, (IF(L1755="ND", 0.4, "")))))</f>
        <v/>
      </c>
      <c r="N1755" s="194" t="str">
        <f>+IF(H1755="","",J1755*M1755)</f>
        <v/>
      </c>
      <c r="R1755" s="75" t="e">
        <f t="shared" si="349"/>
        <v>#REF!</v>
      </c>
    </row>
    <row r="1756" spans="1:18" ht="15" customHeight="1" thickBot="1" x14ac:dyDescent="0.35">
      <c r="A1756" s="86"/>
      <c r="B1756" s="84"/>
      <c r="C1756" s="160"/>
      <c r="D1756" s="160"/>
      <c r="E1756" s="160"/>
      <c r="F1756" s="160"/>
      <c r="G1756" s="161" t="s">
        <v>30</v>
      </c>
      <c r="H1756" s="157">
        <f>SUM(H1751:H1755)</f>
        <v>0</v>
      </c>
      <c r="J1756" s="110">
        <f>SUM(J1751:J1755)</f>
        <v>0</v>
      </c>
      <c r="K1756" s="109"/>
      <c r="L1756" s="109"/>
      <c r="M1756" s="109"/>
      <c r="N1756" s="110">
        <f>SUM(N1751:N1755)</f>
        <v>0</v>
      </c>
    </row>
    <row r="1757" spans="1:18" ht="13.5" customHeight="1" thickBot="1" x14ac:dyDescent="0.35">
      <c r="A1757" s="86"/>
      <c r="B1757" s="84"/>
      <c r="H1757" s="84"/>
      <c r="J1757" s="103"/>
      <c r="K1757" s="104"/>
      <c r="L1757" s="104"/>
      <c r="M1757" s="104"/>
      <c r="N1757" s="105"/>
    </row>
    <row r="1758" spans="1:18" ht="15" customHeight="1" x14ac:dyDescent="0.3">
      <c r="A1758" s="86"/>
      <c r="B1758" s="84"/>
      <c r="D1758" s="132" t="s">
        <v>13</v>
      </c>
      <c r="E1758" s="133"/>
      <c r="F1758" s="133"/>
      <c r="G1758" s="134"/>
      <c r="H1758" s="158">
        <f>+H1703+H1719+H1748+H1756</f>
        <v>0.262125</v>
      </c>
      <c r="J1758" s="113"/>
      <c r="K1758" s="78"/>
      <c r="M1758" s="78"/>
      <c r="N1758" s="114"/>
    </row>
    <row r="1759" spans="1:18" ht="15" customHeight="1" thickBot="1" x14ac:dyDescent="0.35">
      <c r="A1759" s="86"/>
      <c r="B1759" s="84"/>
      <c r="D1759" s="135" t="s">
        <v>67</v>
      </c>
      <c r="E1759" s="136"/>
      <c r="F1759" s="136"/>
      <c r="G1759" s="141">
        <f>+$Q$1</f>
        <v>0.15</v>
      </c>
      <c r="H1759" s="159">
        <f>+H1758*G1759</f>
        <v>3.931875E-2</v>
      </c>
      <c r="J1759" s="115"/>
      <c r="K1759" s="116"/>
      <c r="L1759" s="116"/>
      <c r="M1759" s="116"/>
      <c r="N1759" s="117"/>
    </row>
    <row r="1760" spans="1:18" ht="15" customHeight="1" x14ac:dyDescent="0.3">
      <c r="A1760" s="86"/>
      <c r="B1760" s="84"/>
      <c r="D1760" s="135" t="s">
        <v>68</v>
      </c>
      <c r="E1760" s="136"/>
      <c r="F1760" s="136"/>
      <c r="G1760" s="141">
        <f>+$Q$2</f>
        <v>0</v>
      </c>
      <c r="H1760" s="159">
        <f>+(H1758+H1759)*G1760</f>
        <v>0</v>
      </c>
      <c r="J1760" s="120">
        <f>+J1703+J1719+J1748+J1756</f>
        <v>1</v>
      </c>
      <c r="K1760" s="118"/>
      <c r="L1760" s="118"/>
      <c r="M1760" s="118"/>
      <c r="N1760" s="120">
        <f>+N1703+N1719+N1748+N1756</f>
        <v>0</v>
      </c>
    </row>
    <row r="1761" spans="1:18" ht="15" customHeight="1" thickBot="1" x14ac:dyDescent="0.35">
      <c r="A1761" s="86"/>
      <c r="B1761" s="84"/>
      <c r="C1761" s="75" t="s">
        <v>64</v>
      </c>
      <c r="D1761" s="135" t="s">
        <v>14</v>
      </c>
      <c r="E1761" s="136"/>
      <c r="F1761" s="136"/>
      <c r="G1761" s="137"/>
      <c r="H1761" s="159">
        <f>SUM(H1758:H1760)</f>
        <v>0.30144375000000001</v>
      </c>
      <c r="J1761" s="121" t="s">
        <v>69</v>
      </c>
      <c r="K1761" s="119"/>
      <c r="L1761" s="119"/>
      <c r="M1761" s="119"/>
      <c r="N1761" s="121" t="s">
        <v>70</v>
      </c>
    </row>
    <row r="1762" spans="1:18" ht="15" customHeight="1" thickBot="1" x14ac:dyDescent="0.35">
      <c r="A1762" s="86"/>
      <c r="B1762" s="84"/>
      <c r="C1762" s="75" t="s">
        <v>64</v>
      </c>
      <c r="D1762" s="138" t="s">
        <v>15</v>
      </c>
      <c r="E1762" s="139"/>
      <c r="F1762" s="139"/>
      <c r="G1762" s="140"/>
      <c r="H1762" s="131">
        <f>+ROUND(H1761,2)</f>
        <v>0.3</v>
      </c>
      <c r="N1762" s="165">
        <f>+ROUND(N1760,4)</f>
        <v>0</v>
      </c>
    </row>
    <row r="1763" spans="1:18" ht="13.5" customHeight="1" x14ac:dyDescent="0.3">
      <c r="A1763" s="86"/>
      <c r="B1763" s="84"/>
      <c r="G1763" s="76"/>
    </row>
    <row r="1764" spans="1:18" ht="13.5" customHeight="1" x14ac:dyDescent="0.3">
      <c r="A1764" s="86"/>
      <c r="B1764" s="84"/>
      <c r="G1764" s="76"/>
    </row>
    <row r="1765" spans="1:18" ht="15" customHeight="1" x14ac:dyDescent="0.3">
      <c r="A1765" s="83"/>
      <c r="B1765" s="84"/>
      <c r="G1765" s="76"/>
      <c r="H1765" s="84"/>
      <c r="J1765" s="85"/>
      <c r="K1765" s="85"/>
      <c r="L1765" s="85"/>
      <c r="M1765" s="85"/>
      <c r="N1765" s="85"/>
    </row>
    <row r="1766" spans="1:18" ht="14.1" customHeight="1" x14ac:dyDescent="0.3">
      <c r="A1766" s="86"/>
      <c r="B1766" s="84"/>
      <c r="C1766" s="87"/>
      <c r="D1766" s="87"/>
      <c r="E1766" s="87"/>
      <c r="F1766" s="87"/>
      <c r="G1766" s="87"/>
      <c r="H1766" s="87"/>
      <c r="K1766" s="78"/>
      <c r="M1766" s="78"/>
    </row>
    <row r="1767" spans="1:18" ht="12" customHeight="1" x14ac:dyDescent="0.3">
      <c r="A1767" s="86"/>
      <c r="B1767" s="84"/>
      <c r="C1767" s="73"/>
      <c r="D1767" s="73"/>
      <c r="E1767" s="73"/>
      <c r="F1767" s="73"/>
      <c r="G1767" s="73"/>
      <c r="H1767" s="73"/>
      <c r="K1767" s="78"/>
      <c r="M1767" s="78"/>
    </row>
    <row r="1768" spans="1:18" ht="12" customHeight="1" x14ac:dyDescent="0.3">
      <c r="A1768" s="86"/>
      <c r="B1768" s="84"/>
      <c r="G1768" s="88"/>
      <c r="H1768" s="84"/>
      <c r="K1768" s="78"/>
      <c r="M1768" s="78"/>
    </row>
    <row r="1769" spans="1:18" ht="14.25" customHeight="1" x14ac:dyDescent="0.3">
      <c r="A1769" s="86"/>
      <c r="B1769" s="84"/>
      <c r="C1769" s="89"/>
      <c r="D1769" s="90"/>
      <c r="E1769" s="90"/>
      <c r="F1769" s="90"/>
      <c r="G1769" s="90"/>
      <c r="H1769" s="91"/>
      <c r="K1769" s="78"/>
      <c r="M1769" s="78"/>
    </row>
    <row r="1770" spans="1:18" ht="14.25" customHeight="1" x14ac:dyDescent="0.3">
      <c r="A1770" s="86"/>
      <c r="B1770" s="84"/>
      <c r="C1770" s="89"/>
      <c r="H1770" s="84"/>
      <c r="K1770" s="78"/>
      <c r="M1770" s="78"/>
    </row>
    <row r="1771" spans="1:18" ht="12" customHeight="1" thickBot="1" x14ac:dyDescent="0.35">
      <c r="A1771" s="86"/>
      <c r="B1771" s="84"/>
      <c r="C1771" s="89"/>
      <c r="H1771" s="84"/>
      <c r="K1771" s="78"/>
      <c r="M1771" s="78"/>
    </row>
    <row r="1772" spans="1:18" ht="20.100000000000001" customHeight="1" thickBot="1" x14ac:dyDescent="0.35">
      <c r="A1772" s="86"/>
      <c r="B1772" s="84"/>
      <c r="C1772" s="142" t="s">
        <v>55</v>
      </c>
      <c r="D1772" s="143"/>
      <c r="E1772" s="143"/>
      <c r="F1772" s="143"/>
      <c r="G1772" s="143"/>
      <c r="H1772" s="144"/>
    </row>
    <row r="1773" spans="1:18" ht="20.100000000000001" customHeight="1" x14ac:dyDescent="0.3">
      <c r="A1773" s="86"/>
      <c r="B1773" s="84"/>
      <c r="C1773" s="92"/>
      <c r="H1773" s="93" t="s">
        <v>56</v>
      </c>
      <c r="I1773" s="84"/>
      <c r="J1773" s="97" t="s">
        <v>26</v>
      </c>
      <c r="K1773" s="98"/>
      <c r="L1773" s="98"/>
      <c r="M1773" s="98"/>
      <c r="N1773" s="99"/>
    </row>
    <row r="1774" spans="1:18" ht="16.5" customHeight="1" thickBot="1" x14ac:dyDescent="0.35">
      <c r="A1774" s="169"/>
      <c r="B1774" s="84"/>
      <c r="C1774" s="73" t="s">
        <v>57</v>
      </c>
      <c r="D1774" s="84">
        <v>21</v>
      </c>
      <c r="G1774" s="74" t="s">
        <v>4</v>
      </c>
      <c r="H1774" s="75" t="str">
        <f>+VLOOKUP(D1774,PRESUP!$A$6:$N$183,3,FALSE)</f>
        <v>m3</v>
      </c>
      <c r="I1774" s="84"/>
      <c r="J1774" s="100"/>
      <c r="K1774" s="101"/>
      <c r="L1774" s="101"/>
      <c r="M1774" s="101"/>
      <c r="N1774" s="102"/>
    </row>
    <row r="1775" spans="1:18" ht="32.25" customHeight="1" x14ac:dyDescent="0.3">
      <c r="A1775" s="86"/>
      <c r="B1775" s="84"/>
      <c r="C1775" s="22" t="str">
        <f>+VLOOKUP(D1774,PRESUP!$A$6:$N$183,14,FALSE)</f>
        <v>DETALLE: SUB-BASE CLASE 1</v>
      </c>
      <c r="J1775" s="103"/>
      <c r="K1775" s="104"/>
      <c r="L1775" s="104"/>
      <c r="M1775" s="104"/>
      <c r="N1775" s="105"/>
      <c r="O1775" s="84" t="s">
        <v>71</v>
      </c>
      <c r="P1775" s="84" t="s">
        <v>73</v>
      </c>
      <c r="Q1775" s="84" t="s">
        <v>72</v>
      </c>
    </row>
    <row r="1776" spans="1:18" s="73" customFormat="1" ht="15" customHeight="1" thickBot="1" x14ac:dyDescent="0.35">
      <c r="A1776" s="86"/>
      <c r="B1776" s="84"/>
      <c r="C1776" s="73" t="s">
        <v>5</v>
      </c>
      <c r="D1776" s="94"/>
      <c r="E1776" s="94"/>
      <c r="F1776" s="94"/>
      <c r="G1776" s="196" t="s">
        <v>58</v>
      </c>
      <c r="H1776" s="197">
        <v>7.4999999999999997E-3</v>
      </c>
      <c r="J1776" s="162"/>
      <c r="K1776" s="163"/>
      <c r="L1776" s="163"/>
      <c r="M1776" s="163"/>
      <c r="N1776" s="164"/>
      <c r="O1776" s="166">
        <f>+H1850</f>
        <v>12.41</v>
      </c>
      <c r="P1776" s="168">
        <f>+H1846</f>
        <v>10.79467</v>
      </c>
      <c r="Q1776" s="167">
        <f>+N1850</f>
        <v>0.26429999999999998</v>
      </c>
      <c r="R1776" s="73">
        <f t="shared" ref="R1776" si="350">+D1774</f>
        <v>21</v>
      </c>
    </row>
    <row r="1777" spans="1:18" s="94" customFormat="1" ht="30" customHeight="1" thickBot="1" x14ac:dyDescent="0.35">
      <c r="A1777" s="86"/>
      <c r="B1777" s="84"/>
      <c r="C1777" s="122" t="s">
        <v>48</v>
      </c>
      <c r="D1777" s="123" t="s">
        <v>0</v>
      </c>
      <c r="E1777" s="123" t="s">
        <v>6</v>
      </c>
      <c r="F1777" s="123" t="s">
        <v>7</v>
      </c>
      <c r="G1777" s="123" t="s">
        <v>8</v>
      </c>
      <c r="H1777" s="124" t="s">
        <v>9</v>
      </c>
      <c r="J1777" s="106" t="s">
        <v>59</v>
      </c>
      <c r="K1777" s="107" t="s">
        <v>60</v>
      </c>
      <c r="L1777" s="107" t="s">
        <v>61</v>
      </c>
      <c r="M1777" s="107" t="s">
        <v>62</v>
      </c>
      <c r="N1777" s="108" t="s">
        <v>63</v>
      </c>
    </row>
    <row r="1778" spans="1:18" ht="15" customHeight="1" x14ac:dyDescent="0.3">
      <c r="A1778" s="86"/>
      <c r="B1778" s="84"/>
      <c r="C1778" s="125" t="s">
        <v>78</v>
      </c>
      <c r="D1778" s="145" t="s">
        <v>20</v>
      </c>
      <c r="E1778" s="148"/>
      <c r="F1778" s="148" t="s">
        <v>64</v>
      </c>
      <c r="G1778" s="153" t="s">
        <v>20</v>
      </c>
      <c r="H1778" s="126">
        <f>+H1807*0.05</f>
        <v>1.5345000000000004E-2</v>
      </c>
      <c r="J1778" s="171">
        <f>+IF(H1778="","",H1778/H1846)</f>
        <v>1.42153488712485E-3</v>
      </c>
      <c r="K1778" s="210">
        <v>4292100117</v>
      </c>
      <c r="L1778" s="210" t="s">
        <v>77</v>
      </c>
      <c r="M1778" s="156">
        <v>0</v>
      </c>
      <c r="N1778" s="173">
        <f t="shared" ref="N1778:N1790" si="351">+IF(H1778="","",J1778*M1778)</f>
        <v>0</v>
      </c>
    </row>
    <row r="1779" spans="1:18" ht="15" customHeight="1" x14ac:dyDescent="0.25">
      <c r="A1779" s="86"/>
      <c r="B1779" s="84"/>
      <c r="C1779" s="209" t="s">
        <v>338</v>
      </c>
      <c r="D1779" s="209">
        <v>1</v>
      </c>
      <c r="E1779" s="209">
        <v>64.17</v>
      </c>
      <c r="F1779" s="184">
        <f t="shared" ref="F1779:F1790" si="352">+IF(E1779="","",D1779*E1779)</f>
        <v>64.17</v>
      </c>
      <c r="G1779" s="185">
        <f>+IF(F1779="","",H1776)</f>
        <v>7.4999999999999997E-3</v>
      </c>
      <c r="H1779" s="186">
        <f t="shared" ref="H1779:H1790" si="353">+IF(G1779="","",F1779*G1779)</f>
        <v>0.48127500000000001</v>
      </c>
      <c r="J1779" s="195">
        <f>+IF(H1779="","",H1779/H1846)</f>
        <v>4.458450327800665E-2</v>
      </c>
      <c r="K1779" s="216">
        <v>548000014</v>
      </c>
      <c r="L1779" s="217" t="s">
        <v>77</v>
      </c>
      <c r="M1779" s="193">
        <f t="shared" ref="M1779:M1790" si="354">IF(L1779="NP", 0, (IF(L1779="EP", 1, (IF(L1779="ND", 0.4, "")))))</f>
        <v>0</v>
      </c>
      <c r="N1779" s="194">
        <f t="shared" si="351"/>
        <v>0</v>
      </c>
      <c r="R1779" s="75" t="e">
        <f t="shared" ref="R1779:R1790" si="355">+R1691+1</f>
        <v>#REF!</v>
      </c>
    </row>
    <row r="1780" spans="1:18" ht="15" customHeight="1" x14ac:dyDescent="0.25">
      <c r="A1780" s="86"/>
      <c r="B1780" s="84"/>
      <c r="C1780" s="209" t="s">
        <v>334</v>
      </c>
      <c r="D1780" s="209">
        <v>1</v>
      </c>
      <c r="E1780" s="209">
        <v>30</v>
      </c>
      <c r="F1780" s="184">
        <f t="shared" si="352"/>
        <v>30</v>
      </c>
      <c r="G1780" s="185">
        <f>+IF(F1780="","",H1776)</f>
        <v>7.4999999999999997E-3</v>
      </c>
      <c r="H1780" s="186">
        <f t="shared" si="353"/>
        <v>0.22499999999999998</v>
      </c>
      <c r="J1780" s="195">
        <f>+IF(H1780="","",H1780/H1846)</f>
        <v>2.0843620045818908E-2</v>
      </c>
      <c r="K1780" s="172">
        <v>548000014</v>
      </c>
      <c r="L1780" s="170" t="s">
        <v>77</v>
      </c>
      <c r="M1780" s="193">
        <f t="shared" si="354"/>
        <v>0</v>
      </c>
      <c r="N1780" s="194">
        <f t="shared" si="351"/>
        <v>0</v>
      </c>
      <c r="R1780" s="75" t="e">
        <f t="shared" si="355"/>
        <v>#REF!</v>
      </c>
    </row>
    <row r="1781" spans="1:18" ht="15" customHeight="1" x14ac:dyDescent="0.3">
      <c r="A1781" s="86"/>
      <c r="B1781" s="84"/>
      <c r="C1781" s="125" t="s">
        <v>349</v>
      </c>
      <c r="D1781" s="146">
        <v>1</v>
      </c>
      <c r="E1781" s="149">
        <v>42.06</v>
      </c>
      <c r="F1781" s="184">
        <f t="shared" si="352"/>
        <v>42.06</v>
      </c>
      <c r="G1781" s="185">
        <f>+IF(F1781="","",H1776)</f>
        <v>7.4999999999999997E-3</v>
      </c>
      <c r="H1781" s="186">
        <f t="shared" si="353"/>
        <v>0.31545000000000001</v>
      </c>
      <c r="J1781" s="195">
        <f>+IF(H1781="","",H1781/H1846)</f>
        <v>2.922275530423811E-2</v>
      </c>
      <c r="K1781" s="172">
        <v>548000014</v>
      </c>
      <c r="L1781" s="170" t="s">
        <v>77</v>
      </c>
      <c r="M1781" s="193">
        <f t="shared" si="354"/>
        <v>0</v>
      </c>
      <c r="N1781" s="194">
        <f t="shared" si="351"/>
        <v>0</v>
      </c>
      <c r="R1781" s="75" t="e">
        <f t="shared" si="355"/>
        <v>#REF!</v>
      </c>
    </row>
    <row r="1782" spans="1:18" ht="15" customHeight="1" x14ac:dyDescent="0.3">
      <c r="A1782" s="86"/>
      <c r="B1782" s="84"/>
      <c r="C1782" s="125"/>
      <c r="D1782" s="146"/>
      <c r="E1782" s="149"/>
      <c r="F1782" s="184" t="str">
        <f t="shared" si="352"/>
        <v/>
      </c>
      <c r="G1782" s="185" t="str">
        <f>+IF(F1782="","",H1776)</f>
        <v/>
      </c>
      <c r="H1782" s="186" t="str">
        <f t="shared" si="353"/>
        <v/>
      </c>
      <c r="J1782" s="195" t="str">
        <f>+IF(H1782="","",H1782/H1846)</f>
        <v/>
      </c>
      <c r="K1782" s="172"/>
      <c r="L1782" s="170"/>
      <c r="M1782" s="193" t="str">
        <f t="shared" si="354"/>
        <v/>
      </c>
      <c r="N1782" s="194" t="str">
        <f t="shared" si="351"/>
        <v/>
      </c>
      <c r="R1782" s="75" t="e">
        <f t="shared" si="355"/>
        <v>#REF!</v>
      </c>
    </row>
    <row r="1783" spans="1:18" ht="15" customHeight="1" x14ac:dyDescent="0.3">
      <c r="A1783" s="86"/>
      <c r="B1783" s="84"/>
      <c r="C1783" s="125"/>
      <c r="D1783" s="146"/>
      <c r="E1783" s="149"/>
      <c r="F1783" s="184" t="str">
        <f t="shared" si="352"/>
        <v/>
      </c>
      <c r="G1783" s="185" t="str">
        <f>+IF(F1783="","",H1776)</f>
        <v/>
      </c>
      <c r="H1783" s="186" t="str">
        <f t="shared" si="353"/>
        <v/>
      </c>
      <c r="J1783" s="195" t="str">
        <f>+IF(H1783="","",H1783/H1846)</f>
        <v/>
      </c>
      <c r="K1783" s="172"/>
      <c r="L1783" s="170"/>
      <c r="M1783" s="193" t="str">
        <f t="shared" si="354"/>
        <v/>
      </c>
      <c r="N1783" s="194" t="str">
        <f t="shared" si="351"/>
        <v/>
      </c>
      <c r="R1783" s="75" t="e">
        <f t="shared" si="355"/>
        <v>#REF!</v>
      </c>
    </row>
    <row r="1784" spans="1:18" ht="15" customHeight="1" x14ac:dyDescent="0.3">
      <c r="A1784" s="86"/>
      <c r="B1784" s="84"/>
      <c r="C1784" s="125"/>
      <c r="D1784" s="146"/>
      <c r="E1784" s="149"/>
      <c r="F1784" s="184" t="str">
        <f t="shared" si="352"/>
        <v/>
      </c>
      <c r="G1784" s="185" t="str">
        <f>+IF(F1784="","",H1776)</f>
        <v/>
      </c>
      <c r="H1784" s="186" t="str">
        <f t="shared" si="353"/>
        <v/>
      </c>
      <c r="J1784" s="195" t="str">
        <f>+IF(H1784="","",H1784/H1846)</f>
        <v/>
      </c>
      <c r="K1784" s="172"/>
      <c r="L1784" s="170"/>
      <c r="M1784" s="193" t="str">
        <f t="shared" si="354"/>
        <v/>
      </c>
      <c r="N1784" s="194" t="str">
        <f t="shared" si="351"/>
        <v/>
      </c>
      <c r="R1784" s="75" t="e">
        <f t="shared" si="355"/>
        <v>#REF!</v>
      </c>
    </row>
    <row r="1785" spans="1:18" ht="15" customHeight="1" x14ac:dyDescent="0.3">
      <c r="A1785" s="86"/>
      <c r="B1785" s="84"/>
      <c r="C1785" s="125"/>
      <c r="D1785" s="146"/>
      <c r="E1785" s="149"/>
      <c r="F1785" s="184" t="str">
        <f t="shared" si="352"/>
        <v/>
      </c>
      <c r="G1785" s="185" t="str">
        <f>+IF(F1785="","",H1776)</f>
        <v/>
      </c>
      <c r="H1785" s="186" t="str">
        <f t="shared" si="353"/>
        <v/>
      </c>
      <c r="J1785" s="195" t="str">
        <f>+IF(H1785="","",H1785/H1846)</f>
        <v/>
      </c>
      <c r="K1785" s="172"/>
      <c r="L1785" s="170"/>
      <c r="M1785" s="193" t="str">
        <f t="shared" si="354"/>
        <v/>
      </c>
      <c r="N1785" s="194" t="str">
        <f t="shared" si="351"/>
        <v/>
      </c>
      <c r="R1785" s="75" t="e">
        <f t="shared" si="355"/>
        <v>#REF!</v>
      </c>
    </row>
    <row r="1786" spans="1:18" ht="15" customHeight="1" x14ac:dyDescent="0.3">
      <c r="A1786" s="86"/>
      <c r="B1786" s="84"/>
      <c r="C1786" s="125"/>
      <c r="D1786" s="146"/>
      <c r="E1786" s="149"/>
      <c r="F1786" s="184" t="str">
        <f t="shared" si="352"/>
        <v/>
      </c>
      <c r="G1786" s="185" t="str">
        <f>+IF(F1786="","",H1776)</f>
        <v/>
      </c>
      <c r="H1786" s="186" t="str">
        <f t="shared" si="353"/>
        <v/>
      </c>
      <c r="J1786" s="195" t="str">
        <f>+IF(H1786="","",H1786/H1846)</f>
        <v/>
      </c>
      <c r="K1786" s="172"/>
      <c r="L1786" s="170"/>
      <c r="M1786" s="193" t="str">
        <f t="shared" si="354"/>
        <v/>
      </c>
      <c r="N1786" s="194" t="str">
        <f t="shared" si="351"/>
        <v/>
      </c>
      <c r="R1786" s="75" t="e">
        <f t="shared" si="355"/>
        <v>#REF!</v>
      </c>
    </row>
    <row r="1787" spans="1:18" ht="15" customHeight="1" x14ac:dyDescent="0.3">
      <c r="A1787" s="86"/>
      <c r="B1787" s="84"/>
      <c r="C1787" s="125"/>
      <c r="D1787" s="146"/>
      <c r="E1787" s="149"/>
      <c r="F1787" s="184" t="str">
        <f t="shared" si="352"/>
        <v/>
      </c>
      <c r="G1787" s="185" t="str">
        <f>+IF(F1787="","",H1776)</f>
        <v/>
      </c>
      <c r="H1787" s="186" t="str">
        <f t="shared" si="353"/>
        <v/>
      </c>
      <c r="J1787" s="195" t="str">
        <f>+IF(H1787="","",H1787/H1846)</f>
        <v/>
      </c>
      <c r="K1787" s="172"/>
      <c r="L1787" s="170"/>
      <c r="M1787" s="193" t="str">
        <f t="shared" si="354"/>
        <v/>
      </c>
      <c r="N1787" s="194" t="str">
        <f t="shared" si="351"/>
        <v/>
      </c>
      <c r="R1787" s="75" t="e">
        <f t="shared" si="355"/>
        <v>#REF!</v>
      </c>
    </row>
    <row r="1788" spans="1:18" ht="15" customHeight="1" x14ac:dyDescent="0.3">
      <c r="A1788" s="86"/>
      <c r="B1788" s="84"/>
      <c r="C1788" s="125"/>
      <c r="D1788" s="146"/>
      <c r="E1788" s="149"/>
      <c r="F1788" s="184" t="str">
        <f t="shared" si="352"/>
        <v/>
      </c>
      <c r="G1788" s="185" t="str">
        <f>+IF(F1788="","",H1776)</f>
        <v/>
      </c>
      <c r="H1788" s="186" t="str">
        <f t="shared" si="353"/>
        <v/>
      </c>
      <c r="J1788" s="195" t="str">
        <f>+IF(H1788="","",H1788/H1846)</f>
        <v/>
      </c>
      <c r="K1788" s="172"/>
      <c r="L1788" s="170"/>
      <c r="M1788" s="193" t="str">
        <f t="shared" si="354"/>
        <v/>
      </c>
      <c r="N1788" s="194" t="str">
        <f t="shared" si="351"/>
        <v/>
      </c>
      <c r="R1788" s="75" t="e">
        <f t="shared" si="355"/>
        <v>#REF!</v>
      </c>
    </row>
    <row r="1789" spans="1:18" ht="15" customHeight="1" x14ac:dyDescent="0.3">
      <c r="A1789" s="86"/>
      <c r="B1789" s="84"/>
      <c r="C1789" s="125"/>
      <c r="D1789" s="146"/>
      <c r="E1789" s="149"/>
      <c r="F1789" s="184" t="str">
        <f t="shared" si="352"/>
        <v/>
      </c>
      <c r="G1789" s="185" t="str">
        <f>+IF(F1789="","",H1776)</f>
        <v/>
      </c>
      <c r="H1789" s="186" t="str">
        <f t="shared" si="353"/>
        <v/>
      </c>
      <c r="J1789" s="195" t="str">
        <f>+IF(H1789="","",H1789/H1846)</f>
        <v/>
      </c>
      <c r="K1789" s="172"/>
      <c r="L1789" s="170"/>
      <c r="M1789" s="193" t="str">
        <f t="shared" si="354"/>
        <v/>
      </c>
      <c r="N1789" s="194" t="str">
        <f t="shared" si="351"/>
        <v/>
      </c>
      <c r="R1789" s="75" t="e">
        <f t="shared" si="355"/>
        <v>#REF!</v>
      </c>
    </row>
    <row r="1790" spans="1:18" ht="15" customHeight="1" thickBot="1" x14ac:dyDescent="0.35">
      <c r="A1790" s="86"/>
      <c r="B1790" s="84"/>
      <c r="C1790" s="127"/>
      <c r="D1790" s="147"/>
      <c r="E1790" s="150"/>
      <c r="F1790" s="187" t="str">
        <f t="shared" si="352"/>
        <v/>
      </c>
      <c r="G1790" s="188" t="str">
        <f>+IF(F1790="","",H1775)</f>
        <v/>
      </c>
      <c r="H1790" s="189" t="str">
        <f t="shared" si="353"/>
        <v/>
      </c>
      <c r="J1790" s="195" t="str">
        <f>+IF(H1790="","",H1790/H1846)</f>
        <v/>
      </c>
      <c r="K1790" s="172"/>
      <c r="L1790" s="170"/>
      <c r="M1790" s="193" t="str">
        <f t="shared" si="354"/>
        <v/>
      </c>
      <c r="N1790" s="194" t="str">
        <f t="shared" si="351"/>
        <v/>
      </c>
      <c r="R1790" s="75" t="e">
        <f t="shared" si="355"/>
        <v>#REF!</v>
      </c>
    </row>
    <row r="1791" spans="1:18" ht="15" customHeight="1" thickBot="1" x14ac:dyDescent="0.35">
      <c r="A1791" s="86"/>
      <c r="B1791" s="84"/>
      <c r="C1791" s="160"/>
      <c r="D1791" s="160"/>
      <c r="E1791" s="160"/>
      <c r="F1791" s="160"/>
      <c r="G1791" s="161" t="s">
        <v>27</v>
      </c>
      <c r="H1791" s="157">
        <f>SUM(H1778:H1790)</f>
        <v>1.0370699999999999</v>
      </c>
      <c r="J1791" s="110">
        <f>SUM(J1778:J1790)</f>
        <v>9.6072413515188512E-2</v>
      </c>
      <c r="K1791" s="109"/>
      <c r="L1791" s="109"/>
      <c r="M1791" s="109"/>
      <c r="N1791" s="110">
        <f>SUM(N1778:N1790)</f>
        <v>0</v>
      </c>
    </row>
    <row r="1792" spans="1:18" s="73" customFormat="1" ht="15" customHeight="1" thickBot="1" x14ac:dyDescent="0.35">
      <c r="A1792" s="86"/>
      <c r="B1792" s="84"/>
      <c r="C1792" s="73" t="s">
        <v>10</v>
      </c>
      <c r="H1792" s="74"/>
      <c r="J1792" s="112"/>
      <c r="K1792" s="112"/>
      <c r="L1792" s="112"/>
      <c r="M1792" s="112"/>
      <c r="N1792" s="112"/>
    </row>
    <row r="1793" spans="1:18" ht="31.5" customHeight="1" thickBot="1" x14ac:dyDescent="0.35">
      <c r="A1793" s="86"/>
      <c r="B1793" s="84"/>
      <c r="C1793" s="122" t="s">
        <v>48</v>
      </c>
      <c r="D1793" s="123" t="s">
        <v>0</v>
      </c>
      <c r="E1793" s="123" t="s">
        <v>65</v>
      </c>
      <c r="F1793" s="123" t="s">
        <v>66</v>
      </c>
      <c r="G1793" s="123" t="s">
        <v>8</v>
      </c>
      <c r="H1793" s="124" t="s">
        <v>9</v>
      </c>
      <c r="J1793" s="106" t="s">
        <v>59</v>
      </c>
      <c r="K1793" s="107" t="s">
        <v>60</v>
      </c>
      <c r="L1793" s="107" t="s">
        <v>61</v>
      </c>
      <c r="M1793" s="107" t="s">
        <v>62</v>
      </c>
      <c r="N1793" s="108" t="s">
        <v>63</v>
      </c>
    </row>
    <row r="1794" spans="1:18" ht="15" customHeight="1" x14ac:dyDescent="0.25">
      <c r="A1794" s="86"/>
      <c r="B1794" s="84"/>
      <c r="C1794" s="209" t="s">
        <v>325</v>
      </c>
      <c r="D1794" s="209">
        <v>1</v>
      </c>
      <c r="E1794" s="209">
        <v>4.28</v>
      </c>
      <c r="F1794" s="184">
        <f>+IF(E1794="","",D1794*E1794)</f>
        <v>4.28</v>
      </c>
      <c r="G1794" s="185">
        <f>+IF(F1794="","",H1776)</f>
        <v>7.4999999999999997E-3</v>
      </c>
      <c r="H1794" s="186">
        <f>+IF(G1794="","",F1794*G1794)</f>
        <v>3.2100000000000004E-2</v>
      </c>
      <c r="I1794" s="95"/>
      <c r="J1794" s="195">
        <f>+IF(H1794="","",H1794/H1846)</f>
        <v>2.973689793203498E-3</v>
      </c>
      <c r="K1794" s="210">
        <v>851230012</v>
      </c>
      <c r="L1794" s="210" t="s">
        <v>77</v>
      </c>
      <c r="M1794" s="193">
        <v>0</v>
      </c>
      <c r="N1794" s="194">
        <f t="shared" ref="N1794:N1806" si="356">+IF(H1794="","",J1794*M1794)</f>
        <v>0</v>
      </c>
      <c r="R1794" s="75" t="e">
        <f t="shared" ref="R1794:R1806" si="357">+R1706+1</f>
        <v>#REF!</v>
      </c>
    </row>
    <row r="1795" spans="1:18" ht="15" customHeight="1" x14ac:dyDescent="0.25">
      <c r="A1795" s="86"/>
      <c r="B1795" s="84"/>
      <c r="C1795" s="125" t="s">
        <v>326</v>
      </c>
      <c r="D1795" s="209">
        <v>5</v>
      </c>
      <c r="E1795" s="209">
        <v>4.2300000000000004</v>
      </c>
      <c r="F1795" s="184">
        <f>+IF(E1795="","",D1795*E1795)</f>
        <v>21.150000000000002</v>
      </c>
      <c r="G1795" s="185">
        <f>+IF(F1795="","",H1776)</f>
        <v>7.4999999999999997E-3</v>
      </c>
      <c r="H1795" s="186">
        <f>+IF(G1795="","",F1795*G1795)</f>
        <v>0.15862500000000002</v>
      </c>
      <c r="J1795" s="195">
        <f>+IF(H1795="","",H1795/H1846)</f>
        <v>1.4694752132302332E-2</v>
      </c>
      <c r="K1795" s="210">
        <v>851230012</v>
      </c>
      <c r="L1795" s="210" t="s">
        <v>77</v>
      </c>
      <c r="M1795" s="193">
        <v>0</v>
      </c>
      <c r="N1795" s="194">
        <f t="shared" si="356"/>
        <v>0</v>
      </c>
      <c r="R1795" s="75" t="e">
        <f t="shared" si="357"/>
        <v>#REF!</v>
      </c>
    </row>
    <row r="1796" spans="1:18" ht="15" customHeight="1" x14ac:dyDescent="0.25">
      <c r="A1796" s="86"/>
      <c r="B1796" s="84"/>
      <c r="C1796" s="226" t="s">
        <v>351</v>
      </c>
      <c r="D1796" s="209">
        <v>1</v>
      </c>
      <c r="E1796" s="209">
        <v>4.75</v>
      </c>
      <c r="F1796" s="184">
        <f>+IF(E1796="","",D1796*E1796)</f>
        <v>4.75</v>
      </c>
      <c r="G1796" s="185">
        <f>+IF(F1796="","",H1776)</f>
        <v>7.4999999999999997E-3</v>
      </c>
      <c r="H1796" s="186">
        <f>+IF(G1796="","",F1796*G1796)</f>
        <v>3.5624999999999997E-2</v>
      </c>
      <c r="J1796" s="195">
        <f>+IF(H1796="","",H1796/H1846)</f>
        <v>3.3002398405879937E-3</v>
      </c>
      <c r="K1796" s="210">
        <v>851230012</v>
      </c>
      <c r="L1796" s="210" t="s">
        <v>77</v>
      </c>
      <c r="M1796" s="193">
        <v>0</v>
      </c>
      <c r="N1796" s="194">
        <f t="shared" si="356"/>
        <v>0</v>
      </c>
      <c r="R1796" s="75" t="e">
        <f t="shared" si="357"/>
        <v>#REF!</v>
      </c>
    </row>
    <row r="1797" spans="1:18" ht="15" customHeight="1" x14ac:dyDescent="0.25">
      <c r="A1797" s="86"/>
      <c r="B1797" s="84"/>
      <c r="C1797" s="209" t="s">
        <v>341</v>
      </c>
      <c r="D1797" s="209">
        <v>1</v>
      </c>
      <c r="E1797" s="209">
        <v>4.5199999999999996</v>
      </c>
      <c r="F1797" s="184">
        <f>+IF(E1797="","",D1797*E1797)</f>
        <v>4.5199999999999996</v>
      </c>
      <c r="G1797" s="185">
        <f>+IF(F1797="","",H1776)</f>
        <v>7.4999999999999997E-3</v>
      </c>
      <c r="H1797" s="186">
        <f>+IF(G1797="","",F1797*G1797)</f>
        <v>3.3899999999999993E-2</v>
      </c>
      <c r="J1797" s="195">
        <f>+IF(H1797="","",H1797/H1846)</f>
        <v>3.1404387535700481E-3</v>
      </c>
      <c r="K1797" s="210">
        <v>851230012</v>
      </c>
      <c r="L1797" s="210" t="s">
        <v>77</v>
      </c>
      <c r="M1797" s="193">
        <v>0</v>
      </c>
      <c r="N1797" s="194">
        <f t="shared" si="356"/>
        <v>0</v>
      </c>
      <c r="R1797" s="75" t="e">
        <f t="shared" si="357"/>
        <v>#REF!</v>
      </c>
    </row>
    <row r="1798" spans="1:18" ht="15" customHeight="1" x14ac:dyDescent="0.25">
      <c r="A1798" s="86"/>
      <c r="B1798" s="84"/>
      <c r="C1798" s="209" t="s">
        <v>336</v>
      </c>
      <c r="D1798" s="209">
        <v>1</v>
      </c>
      <c r="E1798" s="209">
        <v>6.22</v>
      </c>
      <c r="F1798" s="184">
        <f>+IF(E1798="","",D1798*E1798)</f>
        <v>6.22</v>
      </c>
      <c r="G1798" s="185">
        <f>+IF(F1798="","",H1776)</f>
        <v>7.4999999999999997E-3</v>
      </c>
      <c r="H1798" s="186">
        <f>+IF(G1798="","",F1798*G1798)</f>
        <v>4.6649999999999997E-2</v>
      </c>
      <c r="J1798" s="195">
        <f>+IF(H1798="","",H1798/H1846)</f>
        <v>4.3215772228331201E-3</v>
      </c>
      <c r="K1798" s="210">
        <v>851230012</v>
      </c>
      <c r="L1798" s="210" t="s">
        <v>77</v>
      </c>
      <c r="M1798" s="193">
        <v>0</v>
      </c>
      <c r="N1798" s="194">
        <f t="shared" si="356"/>
        <v>0</v>
      </c>
      <c r="R1798" s="75" t="e">
        <f t="shared" si="357"/>
        <v>#REF!</v>
      </c>
    </row>
    <row r="1799" spans="1:18" ht="15" customHeight="1" x14ac:dyDescent="0.25">
      <c r="A1799" s="86"/>
      <c r="B1799" s="84"/>
      <c r="C1799" s="209"/>
      <c r="D1799" s="209"/>
      <c r="E1799" s="209"/>
      <c r="F1799" s="184"/>
      <c r="G1799" s="185"/>
      <c r="H1799" s="186"/>
      <c r="I1799" s="96"/>
      <c r="J1799" s="195"/>
      <c r="K1799" s="210"/>
      <c r="L1799" s="210"/>
      <c r="M1799" s="193"/>
      <c r="N1799" s="194" t="str">
        <f t="shared" si="356"/>
        <v/>
      </c>
      <c r="R1799" s="75" t="e">
        <f t="shared" si="357"/>
        <v>#REF!</v>
      </c>
    </row>
    <row r="1800" spans="1:18" ht="15" customHeight="1" x14ac:dyDescent="0.3">
      <c r="A1800" s="86"/>
      <c r="B1800" s="84"/>
      <c r="C1800" s="125"/>
      <c r="D1800" s="146"/>
      <c r="E1800" s="149"/>
      <c r="F1800" s="184" t="str">
        <f t="shared" ref="F1800:F1806" si="358">+IF(E1800="","",D1800*E1800)</f>
        <v/>
      </c>
      <c r="G1800" s="185" t="str">
        <f>+IF(F1800="","",H1776)</f>
        <v/>
      </c>
      <c r="H1800" s="186" t="str">
        <f t="shared" ref="H1800:H1806" si="359">+IF(G1800="","",F1800*G1800)</f>
        <v/>
      </c>
      <c r="J1800" s="195" t="str">
        <f>+IF(H1800="","",H1800/H1846)</f>
        <v/>
      </c>
      <c r="K1800" s="174"/>
      <c r="L1800" s="170"/>
      <c r="M1800" s="193" t="str">
        <f t="shared" ref="M1800:M1806" si="360">IF(L1800="NP", 0, (IF(L1800="EP", 1, (IF(L1800="ND", 0.4, "")))))</f>
        <v/>
      </c>
      <c r="N1800" s="194" t="str">
        <f t="shared" si="356"/>
        <v/>
      </c>
      <c r="R1800" s="75" t="e">
        <f t="shared" si="357"/>
        <v>#REF!</v>
      </c>
    </row>
    <row r="1801" spans="1:18" ht="15" customHeight="1" x14ac:dyDescent="0.3">
      <c r="A1801" s="86"/>
      <c r="B1801" s="84"/>
      <c r="C1801" s="125"/>
      <c r="D1801" s="146"/>
      <c r="E1801" s="149"/>
      <c r="F1801" s="184" t="str">
        <f t="shared" si="358"/>
        <v/>
      </c>
      <c r="G1801" s="185" t="str">
        <f>+IF(F1801="","",H1776)</f>
        <v/>
      </c>
      <c r="H1801" s="186" t="str">
        <f t="shared" si="359"/>
        <v/>
      </c>
      <c r="J1801" s="195" t="str">
        <f>+IF(H1801="","",H1801/H1846)</f>
        <v/>
      </c>
      <c r="K1801" s="174"/>
      <c r="L1801" s="170"/>
      <c r="M1801" s="193" t="str">
        <f t="shared" si="360"/>
        <v/>
      </c>
      <c r="N1801" s="194" t="str">
        <f t="shared" si="356"/>
        <v/>
      </c>
      <c r="R1801" s="75" t="e">
        <f t="shared" si="357"/>
        <v>#REF!</v>
      </c>
    </row>
    <row r="1802" spans="1:18" ht="15" customHeight="1" x14ac:dyDescent="0.3">
      <c r="A1802" s="86"/>
      <c r="B1802" s="84"/>
      <c r="C1802" s="125"/>
      <c r="D1802" s="146"/>
      <c r="E1802" s="149"/>
      <c r="F1802" s="184" t="str">
        <f t="shared" si="358"/>
        <v/>
      </c>
      <c r="G1802" s="185" t="str">
        <f>+IF(F1802="","",H1776)</f>
        <v/>
      </c>
      <c r="H1802" s="186" t="str">
        <f t="shared" si="359"/>
        <v/>
      </c>
      <c r="I1802" s="96"/>
      <c r="J1802" s="195" t="str">
        <f>+IF(H1802="","",H1802/H1846)</f>
        <v/>
      </c>
      <c r="K1802" s="174"/>
      <c r="L1802" s="170"/>
      <c r="M1802" s="193" t="str">
        <f t="shared" si="360"/>
        <v/>
      </c>
      <c r="N1802" s="194" t="str">
        <f t="shared" si="356"/>
        <v/>
      </c>
      <c r="R1802" s="75" t="e">
        <f t="shared" si="357"/>
        <v>#REF!</v>
      </c>
    </row>
    <row r="1803" spans="1:18" ht="15" customHeight="1" x14ac:dyDescent="0.3">
      <c r="A1803" s="86"/>
      <c r="B1803" s="84"/>
      <c r="C1803" s="125"/>
      <c r="D1803" s="146"/>
      <c r="E1803" s="149"/>
      <c r="F1803" s="184" t="str">
        <f t="shared" si="358"/>
        <v/>
      </c>
      <c r="G1803" s="185" t="str">
        <f>+IF(F1803="","",H1776)</f>
        <v/>
      </c>
      <c r="H1803" s="186" t="str">
        <f t="shared" si="359"/>
        <v/>
      </c>
      <c r="J1803" s="195" t="str">
        <f>+IF(H1803="","",H1803/H1846)</f>
        <v/>
      </c>
      <c r="K1803" s="174"/>
      <c r="L1803" s="170"/>
      <c r="M1803" s="193" t="str">
        <f t="shared" si="360"/>
        <v/>
      </c>
      <c r="N1803" s="194" t="str">
        <f t="shared" si="356"/>
        <v/>
      </c>
      <c r="R1803" s="75" t="e">
        <f t="shared" si="357"/>
        <v>#REF!</v>
      </c>
    </row>
    <row r="1804" spans="1:18" ht="15" customHeight="1" x14ac:dyDescent="0.3">
      <c r="A1804" s="86"/>
      <c r="B1804" s="84"/>
      <c r="C1804" s="125"/>
      <c r="D1804" s="146"/>
      <c r="E1804" s="149"/>
      <c r="F1804" s="184" t="str">
        <f t="shared" si="358"/>
        <v/>
      </c>
      <c r="G1804" s="185" t="str">
        <f>+IF(F1804="","",H1776)</f>
        <v/>
      </c>
      <c r="H1804" s="186" t="str">
        <f t="shared" si="359"/>
        <v/>
      </c>
      <c r="I1804" s="96"/>
      <c r="J1804" s="195" t="str">
        <f>+IF(H1804="","",H1804/H1846)</f>
        <v/>
      </c>
      <c r="K1804" s="174"/>
      <c r="L1804" s="170"/>
      <c r="M1804" s="193" t="str">
        <f t="shared" si="360"/>
        <v/>
      </c>
      <c r="N1804" s="194" t="str">
        <f t="shared" si="356"/>
        <v/>
      </c>
      <c r="R1804" s="75" t="e">
        <f t="shared" si="357"/>
        <v>#REF!</v>
      </c>
    </row>
    <row r="1805" spans="1:18" ht="15" customHeight="1" x14ac:dyDescent="0.3">
      <c r="A1805" s="86"/>
      <c r="B1805" s="84"/>
      <c r="C1805" s="125"/>
      <c r="D1805" s="146"/>
      <c r="E1805" s="149"/>
      <c r="F1805" s="184" t="str">
        <f t="shared" si="358"/>
        <v/>
      </c>
      <c r="G1805" s="185" t="str">
        <f>+IF(F1805="","",H1776)</f>
        <v/>
      </c>
      <c r="H1805" s="186" t="str">
        <f t="shared" si="359"/>
        <v/>
      </c>
      <c r="I1805" s="96"/>
      <c r="J1805" s="195" t="str">
        <f>+IF(H1805="","",H1805/H1846)</f>
        <v/>
      </c>
      <c r="K1805" s="174"/>
      <c r="L1805" s="170"/>
      <c r="M1805" s="193" t="str">
        <f t="shared" si="360"/>
        <v/>
      </c>
      <c r="N1805" s="194" t="str">
        <f t="shared" si="356"/>
        <v/>
      </c>
      <c r="R1805" s="75" t="e">
        <f t="shared" si="357"/>
        <v>#REF!</v>
      </c>
    </row>
    <row r="1806" spans="1:18" ht="15" customHeight="1" thickBot="1" x14ac:dyDescent="0.35">
      <c r="A1806" s="86"/>
      <c r="B1806" s="84"/>
      <c r="C1806" s="127"/>
      <c r="D1806" s="147"/>
      <c r="E1806" s="150"/>
      <c r="F1806" s="187" t="str">
        <f t="shared" si="358"/>
        <v/>
      </c>
      <c r="G1806" s="188" t="str">
        <f>+IF(F1806="","",H1775)</f>
        <v/>
      </c>
      <c r="H1806" s="189" t="str">
        <f t="shared" si="359"/>
        <v/>
      </c>
      <c r="J1806" s="195" t="str">
        <f>+IF(H1806="","",H1806/H1846)</f>
        <v/>
      </c>
      <c r="K1806" s="174"/>
      <c r="L1806" s="170"/>
      <c r="M1806" s="193" t="str">
        <f t="shared" si="360"/>
        <v/>
      </c>
      <c r="N1806" s="194" t="str">
        <f t="shared" si="356"/>
        <v/>
      </c>
      <c r="R1806" s="75" t="e">
        <f t="shared" si="357"/>
        <v>#REF!</v>
      </c>
    </row>
    <row r="1807" spans="1:18" ht="15" customHeight="1" thickBot="1" x14ac:dyDescent="0.35">
      <c r="A1807" s="86"/>
      <c r="B1807" s="84"/>
      <c r="C1807" s="160"/>
      <c r="D1807" s="160"/>
      <c r="E1807" s="160"/>
      <c r="F1807" s="160"/>
      <c r="G1807" s="161" t="s">
        <v>28</v>
      </c>
      <c r="H1807" s="157">
        <f>SUM(H1794:H1806)</f>
        <v>0.30690000000000006</v>
      </c>
      <c r="J1807" s="110">
        <f>SUM(J1794:J1806)</f>
        <v>2.8430697742496996E-2</v>
      </c>
      <c r="K1807" s="109"/>
      <c r="L1807" s="109"/>
      <c r="M1807" s="109"/>
      <c r="N1807" s="110">
        <f>SUM(N1794:N1806)</f>
        <v>0</v>
      </c>
    </row>
    <row r="1808" spans="1:18" s="73" customFormat="1" ht="15" customHeight="1" thickBot="1" x14ac:dyDescent="0.35">
      <c r="A1808" s="86"/>
      <c r="B1808" s="84"/>
      <c r="C1808" s="73" t="s">
        <v>11</v>
      </c>
      <c r="H1808" s="74"/>
      <c r="J1808" s="112"/>
      <c r="K1808" s="112"/>
      <c r="L1808" s="112"/>
      <c r="M1808" s="112"/>
      <c r="N1808" s="112"/>
    </row>
    <row r="1809" spans="1:18" ht="34.5" customHeight="1" thickBot="1" x14ac:dyDescent="0.35">
      <c r="A1809" s="86"/>
      <c r="B1809" s="84"/>
      <c r="C1809" s="122" t="s">
        <v>48</v>
      </c>
      <c r="D1809" s="129"/>
      <c r="E1809" s="123" t="s">
        <v>3</v>
      </c>
      <c r="F1809" s="123" t="s">
        <v>0</v>
      </c>
      <c r="G1809" s="123" t="s">
        <v>16</v>
      </c>
      <c r="H1809" s="124" t="s">
        <v>9</v>
      </c>
      <c r="J1809" s="106" t="s">
        <v>59</v>
      </c>
      <c r="K1809" s="107" t="s">
        <v>60</v>
      </c>
      <c r="L1809" s="107" t="s">
        <v>61</v>
      </c>
      <c r="M1809" s="107" t="s">
        <v>62</v>
      </c>
      <c r="N1809" s="108" t="s">
        <v>63</v>
      </c>
    </row>
    <row r="1810" spans="1:18" ht="15" customHeight="1" x14ac:dyDescent="0.3">
      <c r="A1810" s="86"/>
      <c r="B1810" s="84"/>
      <c r="C1810" s="213" t="s">
        <v>352</v>
      </c>
      <c r="E1810" s="214" t="s">
        <v>87</v>
      </c>
      <c r="F1810" s="215">
        <v>0.74</v>
      </c>
      <c r="G1810" s="215">
        <v>4.24</v>
      </c>
      <c r="H1810" s="190">
        <f>+IF(G1810="","",F1810*G1810)</f>
        <v>3.1375999999999999</v>
      </c>
      <c r="J1810" s="195">
        <f>+IF(H1810="","",H1810/H1846)</f>
        <v>0.29066196558116181</v>
      </c>
      <c r="K1810" s="211">
        <v>153200015</v>
      </c>
      <c r="L1810" s="212" t="s">
        <v>76</v>
      </c>
      <c r="M1810" s="193">
        <v>0.3019</v>
      </c>
      <c r="N1810" s="194">
        <f t="shared" ref="N1810:N1835" si="361">+IF(H1810="","",J1810*M1810)</f>
        <v>8.7750847408952753E-2</v>
      </c>
      <c r="R1810" s="75" t="e">
        <f t="shared" ref="R1810:R1835" si="362">+R1722+1</f>
        <v>#REF!</v>
      </c>
    </row>
    <row r="1811" spans="1:18" ht="15" customHeight="1" x14ac:dyDescent="0.3">
      <c r="A1811" s="86"/>
      <c r="B1811" s="84"/>
      <c r="C1811" s="213" t="s">
        <v>353</v>
      </c>
      <c r="E1811" s="214" t="s">
        <v>87</v>
      </c>
      <c r="F1811" s="215">
        <v>0.44</v>
      </c>
      <c r="G1811" s="215">
        <v>12.24</v>
      </c>
      <c r="H1811" s="190">
        <f>+IF(G1811="","",F1811*G1811)</f>
        <v>5.3856000000000002</v>
      </c>
      <c r="J1811" s="195">
        <f>+IF(H1811="","",H1811/H1846)</f>
        <v>0.49891288941672141</v>
      </c>
      <c r="K1811" s="211">
        <v>153200015</v>
      </c>
      <c r="L1811" s="212" t="s">
        <v>76</v>
      </c>
      <c r="M1811" s="193">
        <v>0.3019</v>
      </c>
      <c r="N1811" s="194">
        <f t="shared" si="361"/>
        <v>0.15062180131490818</v>
      </c>
      <c r="R1811" s="75" t="e">
        <f t="shared" si="362"/>
        <v>#REF!</v>
      </c>
    </row>
    <row r="1812" spans="1:18" ht="15" customHeight="1" x14ac:dyDescent="0.3">
      <c r="A1812" s="86"/>
      <c r="B1812" s="84"/>
      <c r="C1812" s="213" t="s">
        <v>354</v>
      </c>
      <c r="E1812" s="214" t="s">
        <v>87</v>
      </c>
      <c r="F1812" s="215">
        <v>7.0000000000000007E-2</v>
      </c>
      <c r="G1812" s="215">
        <v>13.25</v>
      </c>
      <c r="H1812" s="190">
        <f>+IF(G1812="","",F1812*G1812)</f>
        <v>0.9275000000000001</v>
      </c>
      <c r="J1812" s="195">
        <f>+IF(H1812="","",H1812/H1846)</f>
        <v>8.5922033744431289E-2</v>
      </c>
      <c r="K1812" s="211">
        <v>153200015</v>
      </c>
      <c r="L1812" s="212" t="s">
        <v>76</v>
      </c>
      <c r="M1812" s="193">
        <v>0.3019</v>
      </c>
      <c r="N1812" s="194">
        <f t="shared" si="361"/>
        <v>2.5939861987443805E-2</v>
      </c>
      <c r="R1812" s="75" t="e">
        <f t="shared" si="362"/>
        <v>#REF!</v>
      </c>
    </row>
    <row r="1813" spans="1:18" ht="15" customHeight="1" x14ac:dyDescent="0.3">
      <c r="A1813" s="86"/>
      <c r="B1813" s="84"/>
      <c r="C1813" s="213"/>
      <c r="E1813" s="214"/>
      <c r="F1813" s="215"/>
      <c r="G1813" s="215"/>
      <c r="H1813" s="190"/>
      <c r="J1813" s="195"/>
      <c r="K1813" s="211"/>
      <c r="L1813" s="212"/>
      <c r="M1813" s="193"/>
      <c r="N1813" s="194" t="str">
        <f t="shared" si="361"/>
        <v/>
      </c>
      <c r="R1813" s="75" t="e">
        <f t="shared" si="362"/>
        <v>#REF!</v>
      </c>
    </row>
    <row r="1814" spans="1:18" ht="15" customHeight="1" x14ac:dyDescent="0.3">
      <c r="A1814" s="86"/>
      <c r="B1814" s="84"/>
      <c r="C1814" s="213"/>
      <c r="E1814" s="214"/>
      <c r="F1814" s="215"/>
      <c r="G1814" s="215"/>
      <c r="H1814" s="190"/>
      <c r="J1814" s="195"/>
      <c r="K1814" s="211"/>
      <c r="L1814" s="212"/>
      <c r="M1814" s="193"/>
      <c r="N1814" s="194" t="str">
        <f t="shared" si="361"/>
        <v/>
      </c>
      <c r="R1814" s="75" t="e">
        <f t="shared" si="362"/>
        <v>#REF!</v>
      </c>
    </row>
    <row r="1815" spans="1:18" ht="15" customHeight="1" x14ac:dyDescent="0.3">
      <c r="A1815" s="86"/>
      <c r="B1815" s="84"/>
      <c r="C1815" s="213"/>
      <c r="E1815" s="214"/>
      <c r="F1815" s="215"/>
      <c r="G1815" s="215"/>
      <c r="H1815" s="190"/>
      <c r="J1815" s="195"/>
      <c r="K1815" s="212"/>
      <c r="L1815" s="210"/>
      <c r="M1815" s="193"/>
      <c r="N1815" s="194" t="str">
        <f t="shared" si="361"/>
        <v/>
      </c>
      <c r="R1815" s="75" t="e">
        <f t="shared" si="362"/>
        <v>#REF!</v>
      </c>
    </row>
    <row r="1816" spans="1:18" ht="15" customHeight="1" x14ac:dyDescent="0.3">
      <c r="A1816" s="86"/>
      <c r="B1816" s="84"/>
      <c r="C1816" s="213"/>
      <c r="E1816" s="214"/>
      <c r="F1816" s="215"/>
      <c r="G1816" s="215"/>
      <c r="H1816" s="190"/>
      <c r="J1816" s="195"/>
      <c r="K1816" s="211"/>
      <c r="L1816" s="210"/>
      <c r="M1816" s="193"/>
      <c r="N1816" s="194" t="str">
        <f t="shared" si="361"/>
        <v/>
      </c>
      <c r="R1816" s="75" t="e">
        <f t="shared" si="362"/>
        <v>#REF!</v>
      </c>
    </row>
    <row r="1817" spans="1:18" ht="15" customHeight="1" x14ac:dyDescent="0.3">
      <c r="A1817" s="86"/>
      <c r="B1817" s="84"/>
      <c r="C1817" s="125"/>
      <c r="E1817" s="151"/>
      <c r="F1817" s="151"/>
      <c r="G1817" s="151"/>
      <c r="H1817" s="190"/>
      <c r="J1817" s="195"/>
      <c r="K1817" s="174"/>
      <c r="L1817" s="170"/>
      <c r="M1817" s="193"/>
      <c r="N1817" s="194" t="str">
        <f t="shared" si="361"/>
        <v/>
      </c>
      <c r="R1817" s="75" t="e">
        <f t="shared" si="362"/>
        <v>#REF!</v>
      </c>
    </row>
    <row r="1818" spans="1:18" ht="15" customHeight="1" x14ac:dyDescent="0.3">
      <c r="A1818" s="86"/>
      <c r="B1818" s="84"/>
      <c r="C1818" s="125"/>
      <c r="E1818" s="151"/>
      <c r="F1818" s="151"/>
      <c r="G1818" s="151"/>
      <c r="H1818" s="190" t="str">
        <f t="shared" ref="H1818:H1835" si="363">+IF(G1818="","",F1818*G1818)</f>
        <v/>
      </c>
      <c r="J1818" s="195" t="str">
        <f>+IF(H1818="","",H1818/H1846)</f>
        <v/>
      </c>
      <c r="K1818" s="174"/>
      <c r="L1818" s="170"/>
      <c r="M1818" s="193" t="str">
        <f t="shared" ref="M1818:M1835" si="364">IF(L1818="NP", 0, (IF(L1818="EP", 1, (IF(L1818="ND", 0.4, "")))))</f>
        <v/>
      </c>
      <c r="N1818" s="194" t="str">
        <f t="shared" si="361"/>
        <v/>
      </c>
      <c r="R1818" s="75" t="e">
        <f t="shared" si="362"/>
        <v>#REF!</v>
      </c>
    </row>
    <row r="1819" spans="1:18" ht="15" customHeight="1" x14ac:dyDescent="0.3">
      <c r="A1819" s="86"/>
      <c r="B1819" s="84"/>
      <c r="C1819" s="125"/>
      <c r="E1819" s="151"/>
      <c r="F1819" s="151"/>
      <c r="G1819" s="151"/>
      <c r="H1819" s="190" t="str">
        <f t="shared" si="363"/>
        <v/>
      </c>
      <c r="J1819" s="195" t="str">
        <f>+IF(H1819="","",H1819/H1846)</f>
        <v/>
      </c>
      <c r="K1819" s="174"/>
      <c r="L1819" s="170"/>
      <c r="M1819" s="193" t="str">
        <f t="shared" si="364"/>
        <v/>
      </c>
      <c r="N1819" s="194" t="str">
        <f t="shared" si="361"/>
        <v/>
      </c>
      <c r="R1819" s="75" t="e">
        <f t="shared" si="362"/>
        <v>#REF!</v>
      </c>
    </row>
    <row r="1820" spans="1:18" ht="15" customHeight="1" x14ac:dyDescent="0.3">
      <c r="A1820" s="86"/>
      <c r="B1820" s="84"/>
      <c r="C1820" s="125"/>
      <c r="E1820" s="151"/>
      <c r="F1820" s="151"/>
      <c r="G1820" s="151"/>
      <c r="H1820" s="190" t="str">
        <f t="shared" si="363"/>
        <v/>
      </c>
      <c r="J1820" s="195" t="str">
        <f>+IF(H1820="","",H1820/H1846)</f>
        <v/>
      </c>
      <c r="K1820" s="174"/>
      <c r="L1820" s="170"/>
      <c r="M1820" s="193" t="str">
        <f t="shared" si="364"/>
        <v/>
      </c>
      <c r="N1820" s="194" t="str">
        <f t="shared" si="361"/>
        <v/>
      </c>
      <c r="R1820" s="75" t="e">
        <f t="shared" si="362"/>
        <v>#REF!</v>
      </c>
    </row>
    <row r="1821" spans="1:18" ht="15" customHeight="1" x14ac:dyDescent="0.3">
      <c r="A1821" s="86"/>
      <c r="B1821" s="84"/>
      <c r="C1821" s="125"/>
      <c r="E1821" s="151"/>
      <c r="F1821" s="151"/>
      <c r="G1821" s="151"/>
      <c r="H1821" s="190" t="str">
        <f t="shared" si="363"/>
        <v/>
      </c>
      <c r="J1821" s="195" t="str">
        <f>+IF(H1821="","",H1821/H1846)</f>
        <v/>
      </c>
      <c r="K1821" s="174"/>
      <c r="L1821" s="170"/>
      <c r="M1821" s="193" t="str">
        <f t="shared" si="364"/>
        <v/>
      </c>
      <c r="N1821" s="194" t="str">
        <f t="shared" si="361"/>
        <v/>
      </c>
      <c r="R1821" s="75" t="e">
        <f t="shared" si="362"/>
        <v>#REF!</v>
      </c>
    </row>
    <row r="1822" spans="1:18" ht="15" customHeight="1" x14ac:dyDescent="0.3">
      <c r="A1822" s="86"/>
      <c r="B1822" s="84"/>
      <c r="C1822" s="125"/>
      <c r="E1822" s="151"/>
      <c r="F1822" s="151"/>
      <c r="G1822" s="151"/>
      <c r="H1822" s="190" t="str">
        <f t="shared" si="363"/>
        <v/>
      </c>
      <c r="J1822" s="195" t="str">
        <f>+IF(H1822="","",H1822/H1846)</f>
        <v/>
      </c>
      <c r="K1822" s="174"/>
      <c r="L1822" s="170"/>
      <c r="M1822" s="193" t="str">
        <f t="shared" si="364"/>
        <v/>
      </c>
      <c r="N1822" s="194" t="str">
        <f t="shared" si="361"/>
        <v/>
      </c>
      <c r="R1822" s="75" t="e">
        <f t="shared" si="362"/>
        <v>#REF!</v>
      </c>
    </row>
    <row r="1823" spans="1:18" ht="15" customHeight="1" x14ac:dyDescent="0.3">
      <c r="A1823" s="86"/>
      <c r="B1823" s="84"/>
      <c r="C1823" s="125"/>
      <c r="E1823" s="151"/>
      <c r="F1823" s="151"/>
      <c r="G1823" s="151"/>
      <c r="H1823" s="190" t="str">
        <f t="shared" si="363"/>
        <v/>
      </c>
      <c r="J1823" s="195" t="str">
        <f>+IF(H1823="","",H1823/H1846)</f>
        <v/>
      </c>
      <c r="K1823" s="174"/>
      <c r="L1823" s="170"/>
      <c r="M1823" s="193" t="str">
        <f t="shared" si="364"/>
        <v/>
      </c>
      <c r="N1823" s="194" t="str">
        <f t="shared" si="361"/>
        <v/>
      </c>
      <c r="R1823" s="75" t="e">
        <f t="shared" si="362"/>
        <v>#REF!</v>
      </c>
    </row>
    <row r="1824" spans="1:18" ht="15" customHeight="1" x14ac:dyDescent="0.3">
      <c r="A1824" s="86"/>
      <c r="B1824" s="84"/>
      <c r="C1824" s="125"/>
      <c r="E1824" s="151"/>
      <c r="F1824" s="151"/>
      <c r="G1824" s="151"/>
      <c r="H1824" s="190" t="str">
        <f t="shared" si="363"/>
        <v/>
      </c>
      <c r="J1824" s="195" t="str">
        <f>+IF(H1824="","",H1824/H1846)</f>
        <v/>
      </c>
      <c r="K1824" s="174"/>
      <c r="L1824" s="170"/>
      <c r="M1824" s="193" t="str">
        <f t="shared" si="364"/>
        <v/>
      </c>
      <c r="N1824" s="194" t="str">
        <f t="shared" si="361"/>
        <v/>
      </c>
      <c r="R1824" s="75" t="e">
        <f t="shared" si="362"/>
        <v>#REF!</v>
      </c>
    </row>
    <row r="1825" spans="1:18" ht="15" customHeight="1" x14ac:dyDescent="0.3">
      <c r="A1825" s="86"/>
      <c r="B1825" s="84"/>
      <c r="C1825" s="125"/>
      <c r="E1825" s="151"/>
      <c r="F1825" s="151"/>
      <c r="G1825" s="151"/>
      <c r="H1825" s="190" t="str">
        <f t="shared" si="363"/>
        <v/>
      </c>
      <c r="J1825" s="195" t="str">
        <f>+IF(H1825="","",H1825/H1846)</f>
        <v/>
      </c>
      <c r="K1825" s="174"/>
      <c r="L1825" s="170"/>
      <c r="M1825" s="193" t="str">
        <f t="shared" si="364"/>
        <v/>
      </c>
      <c r="N1825" s="194" t="str">
        <f t="shared" si="361"/>
        <v/>
      </c>
      <c r="R1825" s="75" t="e">
        <f t="shared" si="362"/>
        <v>#REF!</v>
      </c>
    </row>
    <row r="1826" spans="1:18" ht="15" customHeight="1" x14ac:dyDescent="0.3">
      <c r="A1826" s="86"/>
      <c r="B1826" s="84"/>
      <c r="C1826" s="125"/>
      <c r="E1826" s="151"/>
      <c r="F1826" s="151"/>
      <c r="G1826" s="151"/>
      <c r="H1826" s="190" t="str">
        <f t="shared" si="363"/>
        <v/>
      </c>
      <c r="J1826" s="195" t="str">
        <f>+IF(H1826="","",H1826/H1846)</f>
        <v/>
      </c>
      <c r="K1826" s="174"/>
      <c r="L1826" s="170"/>
      <c r="M1826" s="193" t="str">
        <f t="shared" si="364"/>
        <v/>
      </c>
      <c r="N1826" s="194" t="str">
        <f t="shared" si="361"/>
        <v/>
      </c>
      <c r="R1826" s="75" t="e">
        <f t="shared" si="362"/>
        <v>#REF!</v>
      </c>
    </row>
    <row r="1827" spans="1:18" ht="15" customHeight="1" x14ac:dyDescent="0.3">
      <c r="A1827" s="86"/>
      <c r="B1827" s="84"/>
      <c r="C1827" s="125"/>
      <c r="E1827" s="151"/>
      <c r="F1827" s="151"/>
      <c r="G1827" s="151"/>
      <c r="H1827" s="190" t="str">
        <f t="shared" si="363"/>
        <v/>
      </c>
      <c r="J1827" s="195" t="str">
        <f>+IF(H1827="","",H1827/H1846)</f>
        <v/>
      </c>
      <c r="K1827" s="174"/>
      <c r="L1827" s="170"/>
      <c r="M1827" s="193" t="str">
        <f t="shared" si="364"/>
        <v/>
      </c>
      <c r="N1827" s="194" t="str">
        <f t="shared" si="361"/>
        <v/>
      </c>
      <c r="R1827" s="75" t="e">
        <f t="shared" si="362"/>
        <v>#REF!</v>
      </c>
    </row>
    <row r="1828" spans="1:18" ht="15" customHeight="1" x14ac:dyDescent="0.3">
      <c r="A1828" s="86"/>
      <c r="B1828" s="84"/>
      <c r="C1828" s="125"/>
      <c r="E1828" s="151"/>
      <c r="F1828" s="151"/>
      <c r="G1828" s="151"/>
      <c r="H1828" s="190" t="str">
        <f t="shared" si="363"/>
        <v/>
      </c>
      <c r="J1828" s="195" t="str">
        <f>+IF(H1828="","",H1828/H1846)</f>
        <v/>
      </c>
      <c r="K1828" s="174"/>
      <c r="L1828" s="170"/>
      <c r="M1828" s="193" t="str">
        <f t="shared" si="364"/>
        <v/>
      </c>
      <c r="N1828" s="194" t="str">
        <f t="shared" si="361"/>
        <v/>
      </c>
      <c r="R1828" s="75" t="e">
        <f t="shared" si="362"/>
        <v>#REF!</v>
      </c>
    </row>
    <row r="1829" spans="1:18" ht="15" customHeight="1" x14ac:dyDescent="0.3">
      <c r="A1829" s="86"/>
      <c r="B1829" s="84"/>
      <c r="C1829" s="125"/>
      <c r="E1829" s="151"/>
      <c r="F1829" s="151"/>
      <c r="G1829" s="151"/>
      <c r="H1829" s="190" t="str">
        <f t="shared" si="363"/>
        <v/>
      </c>
      <c r="J1829" s="195" t="str">
        <f>+IF(H1829="","",H1829/H1846)</f>
        <v/>
      </c>
      <c r="K1829" s="174"/>
      <c r="L1829" s="170"/>
      <c r="M1829" s="193" t="str">
        <f t="shared" si="364"/>
        <v/>
      </c>
      <c r="N1829" s="194" t="str">
        <f t="shared" si="361"/>
        <v/>
      </c>
      <c r="R1829" s="75" t="e">
        <f t="shared" si="362"/>
        <v>#REF!</v>
      </c>
    </row>
    <row r="1830" spans="1:18" ht="15" customHeight="1" x14ac:dyDescent="0.3">
      <c r="A1830" s="86"/>
      <c r="B1830" s="84"/>
      <c r="C1830" s="125"/>
      <c r="E1830" s="151"/>
      <c r="F1830" s="151"/>
      <c r="G1830" s="151"/>
      <c r="H1830" s="190" t="str">
        <f t="shared" si="363"/>
        <v/>
      </c>
      <c r="J1830" s="195" t="str">
        <f>+IF(H1830="","",H1830/H1846)</f>
        <v/>
      </c>
      <c r="K1830" s="174"/>
      <c r="L1830" s="170"/>
      <c r="M1830" s="193" t="str">
        <f t="shared" si="364"/>
        <v/>
      </c>
      <c r="N1830" s="194" t="str">
        <f t="shared" si="361"/>
        <v/>
      </c>
      <c r="R1830" s="75" t="e">
        <f t="shared" si="362"/>
        <v>#REF!</v>
      </c>
    </row>
    <row r="1831" spans="1:18" ht="15" customHeight="1" x14ac:dyDescent="0.3">
      <c r="A1831" s="86"/>
      <c r="B1831" s="84"/>
      <c r="C1831" s="125"/>
      <c r="E1831" s="151"/>
      <c r="F1831" s="151"/>
      <c r="G1831" s="151"/>
      <c r="H1831" s="190" t="str">
        <f t="shared" si="363"/>
        <v/>
      </c>
      <c r="J1831" s="195" t="str">
        <f>+IF(H1831="","",H1831/H1846)</f>
        <v/>
      </c>
      <c r="K1831" s="174"/>
      <c r="L1831" s="170"/>
      <c r="M1831" s="193" t="str">
        <f t="shared" si="364"/>
        <v/>
      </c>
      <c r="N1831" s="194" t="str">
        <f t="shared" si="361"/>
        <v/>
      </c>
      <c r="R1831" s="75" t="e">
        <f t="shared" si="362"/>
        <v>#REF!</v>
      </c>
    </row>
    <row r="1832" spans="1:18" ht="15" customHeight="1" x14ac:dyDescent="0.3">
      <c r="A1832" s="86"/>
      <c r="B1832" s="84"/>
      <c r="C1832" s="125"/>
      <c r="E1832" s="151"/>
      <c r="F1832" s="151"/>
      <c r="G1832" s="151"/>
      <c r="H1832" s="190" t="str">
        <f t="shared" si="363"/>
        <v/>
      </c>
      <c r="J1832" s="195" t="str">
        <f>+IF(H1832="","",H1832/H1846)</f>
        <v/>
      </c>
      <c r="K1832" s="174"/>
      <c r="L1832" s="170"/>
      <c r="M1832" s="193" t="str">
        <f t="shared" si="364"/>
        <v/>
      </c>
      <c r="N1832" s="194" t="str">
        <f t="shared" si="361"/>
        <v/>
      </c>
      <c r="R1832" s="75" t="e">
        <f t="shared" si="362"/>
        <v>#REF!</v>
      </c>
    </row>
    <row r="1833" spans="1:18" ht="15" customHeight="1" x14ac:dyDescent="0.3">
      <c r="A1833" s="86"/>
      <c r="B1833" s="84"/>
      <c r="C1833" s="125"/>
      <c r="E1833" s="151"/>
      <c r="F1833" s="151"/>
      <c r="G1833" s="151"/>
      <c r="H1833" s="190" t="str">
        <f t="shared" si="363"/>
        <v/>
      </c>
      <c r="J1833" s="195" t="str">
        <f>+IF(H1833="","",H1833/H1846)</f>
        <v/>
      </c>
      <c r="K1833" s="174"/>
      <c r="L1833" s="170"/>
      <c r="M1833" s="193" t="str">
        <f t="shared" si="364"/>
        <v/>
      </c>
      <c r="N1833" s="194" t="str">
        <f t="shared" si="361"/>
        <v/>
      </c>
      <c r="R1833" s="75" t="e">
        <f t="shared" si="362"/>
        <v>#REF!</v>
      </c>
    </row>
    <row r="1834" spans="1:18" ht="15" customHeight="1" x14ac:dyDescent="0.3">
      <c r="A1834" s="86"/>
      <c r="B1834" s="84"/>
      <c r="C1834" s="125"/>
      <c r="E1834" s="151"/>
      <c r="F1834" s="151"/>
      <c r="G1834" s="151"/>
      <c r="H1834" s="190" t="str">
        <f t="shared" si="363"/>
        <v/>
      </c>
      <c r="J1834" s="195" t="str">
        <f>+IF(H1834="","",H1834/H1846)</f>
        <v/>
      </c>
      <c r="K1834" s="174"/>
      <c r="L1834" s="170"/>
      <c r="M1834" s="193" t="str">
        <f t="shared" si="364"/>
        <v/>
      </c>
      <c r="N1834" s="194" t="str">
        <f t="shared" si="361"/>
        <v/>
      </c>
      <c r="R1834" s="75" t="e">
        <f t="shared" si="362"/>
        <v>#REF!</v>
      </c>
    </row>
    <row r="1835" spans="1:18" ht="15" customHeight="1" thickBot="1" x14ac:dyDescent="0.35">
      <c r="A1835" s="86"/>
      <c r="B1835" s="84"/>
      <c r="C1835" s="125"/>
      <c r="E1835" s="152"/>
      <c r="F1835" s="152"/>
      <c r="G1835" s="152"/>
      <c r="H1835" s="191" t="str">
        <f t="shared" si="363"/>
        <v/>
      </c>
      <c r="J1835" s="195" t="str">
        <f>+IF(H1835="","",H1835/H1846)</f>
        <v/>
      </c>
      <c r="K1835" s="174"/>
      <c r="L1835" s="170"/>
      <c r="M1835" s="193" t="str">
        <f t="shared" si="364"/>
        <v/>
      </c>
      <c r="N1835" s="194" t="str">
        <f t="shared" si="361"/>
        <v/>
      </c>
      <c r="R1835" s="75" t="e">
        <f t="shared" si="362"/>
        <v>#REF!</v>
      </c>
    </row>
    <row r="1836" spans="1:18" ht="15" customHeight="1" thickBot="1" x14ac:dyDescent="0.35">
      <c r="A1836" s="86"/>
      <c r="B1836" s="84"/>
      <c r="C1836" s="160"/>
      <c r="D1836" s="160"/>
      <c r="E1836" s="160"/>
      <c r="F1836" s="160"/>
      <c r="G1836" s="161" t="s">
        <v>29</v>
      </c>
      <c r="H1836" s="157">
        <f>SUM(H1810:H1835)</f>
        <v>9.4506999999999994</v>
      </c>
      <c r="J1836" s="110">
        <f>SUM(J1810:J1835)</f>
        <v>0.87549688874231446</v>
      </c>
      <c r="K1836" s="109"/>
      <c r="L1836" s="109"/>
      <c r="M1836" s="109"/>
      <c r="N1836" s="110">
        <f>SUM(N1810:N1835)</f>
        <v>0.26431251071130474</v>
      </c>
    </row>
    <row r="1837" spans="1:18" s="73" customFormat="1" ht="15" customHeight="1" thickBot="1" x14ac:dyDescent="0.35">
      <c r="A1837" s="86"/>
      <c r="B1837" s="84"/>
      <c r="C1837" s="73" t="s">
        <v>12</v>
      </c>
      <c r="H1837" s="74"/>
      <c r="J1837" s="111"/>
      <c r="K1837" s="111"/>
      <c r="L1837" s="111"/>
      <c r="M1837" s="111"/>
      <c r="N1837" s="111"/>
    </row>
    <row r="1838" spans="1:18" ht="33" customHeight="1" thickBot="1" x14ac:dyDescent="0.35">
      <c r="A1838" s="86"/>
      <c r="B1838" s="84"/>
      <c r="C1838" s="122" t="s">
        <v>48</v>
      </c>
      <c r="D1838" s="129"/>
      <c r="E1838" s="130" t="s">
        <v>3</v>
      </c>
      <c r="F1838" s="130" t="s">
        <v>0</v>
      </c>
      <c r="G1838" s="123" t="s">
        <v>6</v>
      </c>
      <c r="H1838" s="124" t="s">
        <v>9</v>
      </c>
      <c r="J1838" s="106" t="s">
        <v>59</v>
      </c>
      <c r="K1838" s="107" t="s">
        <v>60</v>
      </c>
      <c r="L1838" s="107" t="s">
        <v>61</v>
      </c>
      <c r="M1838" s="107" t="s">
        <v>62</v>
      </c>
      <c r="N1838" s="108" t="s">
        <v>63</v>
      </c>
    </row>
    <row r="1839" spans="1:18" ht="15" customHeight="1" x14ac:dyDescent="0.3">
      <c r="A1839" s="86"/>
      <c r="B1839" s="84"/>
      <c r="C1839" s="125"/>
      <c r="E1839" s="149"/>
      <c r="F1839" s="146"/>
      <c r="G1839" s="154"/>
      <c r="H1839" s="186" t="str">
        <f>+IF(G1839="","",F1839*G1839)</f>
        <v/>
      </c>
      <c r="J1839" s="195" t="str">
        <f>+IF(H1839="","",H1839/H1846)</f>
        <v/>
      </c>
      <c r="K1839" s="175"/>
      <c r="L1839" s="175"/>
      <c r="M1839" s="193" t="str">
        <f>IF(L1839="NP", 0, (IF(L1839="EP", 1, (IF(L1839="ND", 0.4, "")))))</f>
        <v/>
      </c>
      <c r="N1839" s="194" t="str">
        <f>+IF(H1839="","",J1839*M1839)</f>
        <v/>
      </c>
      <c r="R1839" s="75" t="e">
        <f t="shared" ref="R1839:R1843" si="365">+R1751+1</f>
        <v>#REF!</v>
      </c>
    </row>
    <row r="1840" spans="1:18" ht="15" customHeight="1" x14ac:dyDescent="0.3">
      <c r="A1840" s="86"/>
      <c r="B1840" s="84"/>
      <c r="C1840" s="125"/>
      <c r="E1840" s="149"/>
      <c r="F1840" s="146"/>
      <c r="G1840" s="154"/>
      <c r="H1840" s="186" t="str">
        <f>+IF(G1840="","",F1840*G1840)</f>
        <v/>
      </c>
      <c r="J1840" s="195" t="str">
        <f>+IF(H1840="","",H1840/H1844)</f>
        <v/>
      </c>
      <c r="K1840" s="175"/>
      <c r="L1840" s="175"/>
      <c r="M1840" s="193" t="str">
        <f>IF(L1840="NP", 0, (IF(L1840="EP", 1, (IF(L1840="ND", 0.4, "")))))</f>
        <v/>
      </c>
      <c r="N1840" s="194" t="str">
        <f>+IF(H1840="","",J1840*M1840)</f>
        <v/>
      </c>
      <c r="R1840" s="75" t="e">
        <f t="shared" si="365"/>
        <v>#REF!</v>
      </c>
    </row>
    <row r="1841" spans="1:18" ht="15" customHeight="1" x14ac:dyDescent="0.3">
      <c r="A1841" s="86"/>
      <c r="B1841" s="84"/>
      <c r="C1841" s="125"/>
      <c r="E1841" s="149"/>
      <c r="F1841" s="146"/>
      <c r="G1841" s="154"/>
      <c r="H1841" s="186" t="str">
        <f>+IF(G1841="","",F1841*G1841)</f>
        <v/>
      </c>
      <c r="J1841" s="195" t="str">
        <f>+IF(H1841="","",H1841/H1845)</f>
        <v/>
      </c>
      <c r="K1841" s="175"/>
      <c r="L1841" s="175"/>
      <c r="M1841" s="193" t="str">
        <f>IF(L1841="NP", 0, (IF(L1841="EP", 1, (IF(L1841="ND", 0.4, "")))))</f>
        <v/>
      </c>
      <c r="N1841" s="194" t="str">
        <f>+IF(H1841="","",J1841*M1841)</f>
        <v/>
      </c>
      <c r="R1841" s="75" t="e">
        <f t="shared" si="365"/>
        <v>#REF!</v>
      </c>
    </row>
    <row r="1842" spans="1:18" ht="15" customHeight="1" x14ac:dyDescent="0.3">
      <c r="A1842" s="86"/>
      <c r="B1842" s="84"/>
      <c r="C1842" s="125"/>
      <c r="E1842" s="149"/>
      <c r="F1842" s="146"/>
      <c r="G1842" s="154"/>
      <c r="H1842" s="186" t="str">
        <f>+IF(G1842="","",F1842*G1842)</f>
        <v/>
      </c>
      <c r="J1842" s="195" t="str">
        <f>+IF(H1842="","",H1842/H1846)</f>
        <v/>
      </c>
      <c r="K1842" s="175"/>
      <c r="L1842" s="175"/>
      <c r="M1842" s="193" t="str">
        <f>IF(L1842="NP", 0, (IF(L1842="EP", 1, (IF(L1842="ND", 0.4, "")))))</f>
        <v/>
      </c>
      <c r="N1842" s="194" t="str">
        <f>+IF(H1842="","",J1842*M1842)</f>
        <v/>
      </c>
      <c r="R1842" s="75" t="e">
        <f t="shared" si="365"/>
        <v>#REF!</v>
      </c>
    </row>
    <row r="1843" spans="1:18" ht="15" customHeight="1" thickBot="1" x14ac:dyDescent="0.35">
      <c r="A1843" s="86"/>
      <c r="B1843" s="84"/>
      <c r="C1843" s="127"/>
      <c r="D1843" s="128"/>
      <c r="E1843" s="150"/>
      <c r="F1843" s="147"/>
      <c r="G1843" s="155"/>
      <c r="H1843" s="192" t="str">
        <f>+IF(G1843="","",F1843*G1843)</f>
        <v/>
      </c>
      <c r="J1843" s="195" t="str">
        <f>+IF(H1843="","",H1843/H1846)</f>
        <v/>
      </c>
      <c r="K1843" s="176"/>
      <c r="L1843" s="177"/>
      <c r="M1843" s="193" t="str">
        <f>IF(L1843="NP", 0, (IF(L1843="EP", 1, (IF(L1843="ND", 0.4, "")))))</f>
        <v/>
      </c>
      <c r="N1843" s="194" t="str">
        <f>+IF(H1843="","",J1843*M1843)</f>
        <v/>
      </c>
      <c r="R1843" s="75" t="e">
        <f t="shared" si="365"/>
        <v>#REF!</v>
      </c>
    </row>
    <row r="1844" spans="1:18" ht="15" customHeight="1" thickBot="1" x14ac:dyDescent="0.35">
      <c r="A1844" s="86"/>
      <c r="B1844" s="84"/>
      <c r="C1844" s="160"/>
      <c r="D1844" s="160"/>
      <c r="E1844" s="160"/>
      <c r="F1844" s="160"/>
      <c r="G1844" s="161" t="s">
        <v>30</v>
      </c>
      <c r="H1844" s="157">
        <f>SUM(H1839:H1843)</f>
        <v>0</v>
      </c>
      <c r="J1844" s="110">
        <f>SUM(J1839:J1843)</f>
        <v>0</v>
      </c>
      <c r="K1844" s="109"/>
      <c r="L1844" s="109"/>
      <c r="M1844" s="109"/>
      <c r="N1844" s="110">
        <f>SUM(N1839:N1843)</f>
        <v>0</v>
      </c>
    </row>
    <row r="1845" spans="1:18" ht="13.5" customHeight="1" thickBot="1" x14ac:dyDescent="0.35">
      <c r="A1845" s="86"/>
      <c r="B1845" s="84"/>
      <c r="H1845" s="84"/>
      <c r="J1845" s="103"/>
      <c r="K1845" s="104"/>
      <c r="L1845" s="104"/>
      <c r="M1845" s="104"/>
      <c r="N1845" s="105"/>
    </row>
    <row r="1846" spans="1:18" ht="15" customHeight="1" x14ac:dyDescent="0.3">
      <c r="A1846" s="86"/>
      <c r="B1846" s="84"/>
      <c r="D1846" s="132" t="s">
        <v>13</v>
      </c>
      <c r="E1846" s="133"/>
      <c r="F1846" s="133"/>
      <c r="G1846" s="134"/>
      <c r="H1846" s="158">
        <f>+H1791+H1807+H1836+H1844</f>
        <v>10.79467</v>
      </c>
      <c r="J1846" s="113"/>
      <c r="K1846" s="78"/>
      <c r="M1846" s="78"/>
      <c r="N1846" s="114"/>
    </row>
    <row r="1847" spans="1:18" ht="15" customHeight="1" thickBot="1" x14ac:dyDescent="0.35">
      <c r="A1847" s="86"/>
      <c r="B1847" s="84"/>
      <c r="D1847" s="135" t="s">
        <v>67</v>
      </c>
      <c r="E1847" s="136"/>
      <c r="F1847" s="136"/>
      <c r="G1847" s="141">
        <f>+$Q$1</f>
        <v>0.15</v>
      </c>
      <c r="H1847" s="159">
        <f>+H1846*G1847</f>
        <v>1.6192005</v>
      </c>
      <c r="J1847" s="115"/>
      <c r="K1847" s="116"/>
      <c r="L1847" s="116"/>
      <c r="M1847" s="116"/>
      <c r="N1847" s="117"/>
    </row>
    <row r="1848" spans="1:18" ht="15" customHeight="1" x14ac:dyDescent="0.3">
      <c r="A1848" s="86"/>
      <c r="B1848" s="84"/>
      <c r="D1848" s="135" t="s">
        <v>68</v>
      </c>
      <c r="E1848" s="136"/>
      <c r="F1848" s="136"/>
      <c r="G1848" s="141">
        <f>+$Q$2</f>
        <v>0</v>
      </c>
      <c r="H1848" s="159">
        <f>+(H1846+H1847)*G1848</f>
        <v>0</v>
      </c>
      <c r="J1848" s="120">
        <f>+J1791+J1807+J1836+J1844</f>
        <v>1</v>
      </c>
      <c r="K1848" s="118"/>
      <c r="L1848" s="118"/>
      <c r="M1848" s="118"/>
      <c r="N1848" s="120">
        <f>+N1791+N1807+N1836+N1844</f>
        <v>0.26431251071130474</v>
      </c>
    </row>
    <row r="1849" spans="1:18" ht="15" customHeight="1" thickBot="1" x14ac:dyDescent="0.35">
      <c r="A1849" s="86"/>
      <c r="B1849" s="84"/>
      <c r="C1849" s="75" t="s">
        <v>64</v>
      </c>
      <c r="D1849" s="135" t="s">
        <v>14</v>
      </c>
      <c r="E1849" s="136"/>
      <c r="F1849" s="136"/>
      <c r="G1849" s="137"/>
      <c r="H1849" s="159">
        <f>SUM(H1846:H1848)</f>
        <v>12.4138705</v>
      </c>
      <c r="J1849" s="121" t="s">
        <v>69</v>
      </c>
      <c r="K1849" s="119"/>
      <c r="L1849" s="119"/>
      <c r="M1849" s="119"/>
      <c r="N1849" s="121" t="s">
        <v>70</v>
      </c>
    </row>
    <row r="1850" spans="1:18" ht="15" customHeight="1" thickBot="1" x14ac:dyDescent="0.35">
      <c r="A1850" s="86"/>
      <c r="B1850" s="84"/>
      <c r="C1850" s="75" t="s">
        <v>64</v>
      </c>
      <c r="D1850" s="138" t="s">
        <v>15</v>
      </c>
      <c r="E1850" s="139"/>
      <c r="F1850" s="139"/>
      <c r="G1850" s="140"/>
      <c r="H1850" s="131">
        <f>+ROUND(H1849,2)</f>
        <v>12.41</v>
      </c>
      <c r="N1850" s="165">
        <f>+ROUND(N1848,4)</f>
        <v>0.26429999999999998</v>
      </c>
    </row>
    <row r="1851" spans="1:18" ht="13.5" customHeight="1" x14ac:dyDescent="0.3">
      <c r="A1851" s="86"/>
      <c r="B1851" s="84"/>
      <c r="G1851" s="76"/>
    </row>
    <row r="1852" spans="1:18" ht="13.5" customHeight="1" x14ac:dyDescent="0.3">
      <c r="A1852" s="86"/>
      <c r="B1852" s="84"/>
      <c r="G1852" s="76"/>
    </row>
    <row r="1853" spans="1:18" ht="15" customHeight="1" x14ac:dyDescent="0.3">
      <c r="A1853" s="83"/>
      <c r="B1853" s="84"/>
      <c r="G1853" s="76"/>
      <c r="H1853" s="84"/>
      <c r="J1853" s="85"/>
      <c r="K1853" s="85"/>
      <c r="L1853" s="85"/>
      <c r="M1853" s="85"/>
      <c r="N1853" s="85"/>
    </row>
    <row r="1854" spans="1:18" ht="14.1" customHeight="1" x14ac:dyDescent="0.3">
      <c r="A1854" s="86"/>
      <c r="B1854" s="84"/>
      <c r="C1854" s="87"/>
      <c r="D1854" s="87"/>
      <c r="E1854" s="87"/>
      <c r="F1854" s="87"/>
      <c r="G1854" s="87"/>
      <c r="H1854" s="87"/>
      <c r="K1854" s="78"/>
      <c r="M1854" s="78"/>
    </row>
    <row r="1855" spans="1:18" ht="12" customHeight="1" x14ac:dyDescent="0.3">
      <c r="A1855" s="86"/>
      <c r="B1855" s="84"/>
      <c r="C1855" s="73"/>
      <c r="D1855" s="73"/>
      <c r="E1855" s="73"/>
      <c r="F1855" s="73"/>
      <c r="G1855" s="73"/>
      <c r="H1855" s="73"/>
      <c r="K1855" s="78"/>
      <c r="M1855" s="78"/>
    </row>
    <row r="1856" spans="1:18" ht="12" customHeight="1" x14ac:dyDescent="0.3">
      <c r="A1856" s="86"/>
      <c r="B1856" s="84"/>
      <c r="G1856" s="88"/>
      <c r="H1856" s="84"/>
      <c r="K1856" s="78"/>
      <c r="M1856" s="78"/>
    </row>
    <row r="1857" spans="1:18" ht="14.25" customHeight="1" x14ac:dyDescent="0.3">
      <c r="A1857" s="86"/>
      <c r="B1857" s="84"/>
      <c r="C1857" s="89"/>
      <c r="D1857" s="90"/>
      <c r="E1857" s="90"/>
      <c r="F1857" s="90"/>
      <c r="G1857" s="90"/>
      <c r="H1857" s="91"/>
      <c r="K1857" s="78"/>
      <c r="M1857" s="78"/>
    </row>
    <row r="1858" spans="1:18" ht="14.25" customHeight="1" x14ac:dyDescent="0.3">
      <c r="A1858" s="86"/>
      <c r="B1858" s="84"/>
      <c r="C1858" s="89"/>
      <c r="H1858" s="84"/>
      <c r="K1858" s="78"/>
      <c r="M1858" s="78"/>
    </row>
    <row r="1859" spans="1:18" ht="12" customHeight="1" thickBot="1" x14ac:dyDescent="0.35">
      <c r="A1859" s="86"/>
      <c r="B1859" s="84"/>
      <c r="C1859" s="89"/>
      <c r="H1859" s="84"/>
      <c r="K1859" s="78"/>
      <c r="M1859" s="78"/>
    </row>
    <row r="1860" spans="1:18" ht="20.100000000000001" customHeight="1" thickBot="1" x14ac:dyDescent="0.35">
      <c r="A1860" s="86"/>
      <c r="B1860" s="84"/>
      <c r="C1860" s="142" t="s">
        <v>55</v>
      </c>
      <c r="D1860" s="143"/>
      <c r="E1860" s="143"/>
      <c r="F1860" s="143"/>
      <c r="G1860" s="143"/>
      <c r="H1860" s="144"/>
    </row>
    <row r="1861" spans="1:18" ht="20.100000000000001" customHeight="1" x14ac:dyDescent="0.3">
      <c r="A1861" s="86"/>
      <c r="B1861" s="84"/>
      <c r="C1861" s="92"/>
      <c r="H1861" s="93" t="s">
        <v>56</v>
      </c>
      <c r="I1861" s="84"/>
      <c r="J1861" s="97" t="s">
        <v>26</v>
      </c>
      <c r="K1861" s="98"/>
      <c r="L1861" s="98"/>
      <c r="M1861" s="98"/>
      <c r="N1861" s="99"/>
    </row>
    <row r="1862" spans="1:18" ht="16.5" customHeight="1" thickBot="1" x14ac:dyDescent="0.35">
      <c r="A1862" s="169"/>
      <c r="B1862" s="84"/>
      <c r="C1862" s="73" t="s">
        <v>57</v>
      </c>
      <c r="D1862" s="84">
        <v>22</v>
      </c>
      <c r="G1862" s="74" t="s">
        <v>4</v>
      </c>
      <c r="H1862" s="75" t="str">
        <f>+VLOOKUP(D1862,PRESUP!$A$6:$N$183,3,FALSE)</f>
        <v>m3-km</v>
      </c>
      <c r="I1862" s="84"/>
      <c r="J1862" s="100"/>
      <c r="K1862" s="101"/>
      <c r="L1862" s="101"/>
      <c r="M1862" s="101"/>
      <c r="N1862" s="102"/>
    </row>
    <row r="1863" spans="1:18" ht="32.25" customHeight="1" x14ac:dyDescent="0.3">
      <c r="A1863" s="86"/>
      <c r="B1863" s="84"/>
      <c r="C1863" s="22" t="str">
        <f>+VLOOKUP(D1862,PRESUP!$A$6:$N$183,14,FALSE)</f>
        <v>DETALLE: TRANSPORTE DE BASE, SUB-BASE Y H. ASFALTICO LONGITUD DE ACARREO DE 30-110 KM</v>
      </c>
      <c r="J1863" s="103"/>
      <c r="K1863" s="104"/>
      <c r="L1863" s="104"/>
      <c r="M1863" s="104"/>
      <c r="N1863" s="105"/>
      <c r="O1863" s="84" t="s">
        <v>71</v>
      </c>
      <c r="P1863" s="84" t="s">
        <v>73</v>
      </c>
      <c r="Q1863" s="84" t="s">
        <v>72</v>
      </c>
    </row>
    <row r="1864" spans="1:18" s="73" customFormat="1" ht="15" customHeight="1" thickBot="1" x14ac:dyDescent="0.35">
      <c r="A1864" s="86"/>
      <c r="B1864" s="84"/>
      <c r="C1864" s="73" t="s">
        <v>5</v>
      </c>
      <c r="D1864" s="94"/>
      <c r="E1864" s="94"/>
      <c r="F1864" s="94"/>
      <c r="G1864" s="196" t="s">
        <v>58</v>
      </c>
      <c r="H1864" s="197">
        <v>7.4999999999999997E-3</v>
      </c>
      <c r="J1864" s="162"/>
      <c r="K1864" s="163"/>
      <c r="L1864" s="163"/>
      <c r="M1864" s="163"/>
      <c r="N1864" s="164"/>
      <c r="O1864" s="166">
        <f>+H1938</f>
        <v>0.3</v>
      </c>
      <c r="P1864" s="168">
        <f>+H1934</f>
        <v>0.262125</v>
      </c>
      <c r="Q1864" s="167">
        <f>+N1938</f>
        <v>0</v>
      </c>
      <c r="R1864" s="73">
        <f t="shared" ref="R1864" si="366">+D1862</f>
        <v>22</v>
      </c>
    </row>
    <row r="1865" spans="1:18" s="94" customFormat="1" ht="30" customHeight="1" thickBot="1" x14ac:dyDescent="0.35">
      <c r="A1865" s="86"/>
      <c r="B1865" s="84"/>
      <c r="C1865" s="122" t="s">
        <v>48</v>
      </c>
      <c r="D1865" s="123" t="s">
        <v>0</v>
      </c>
      <c r="E1865" s="123" t="s">
        <v>6</v>
      </c>
      <c r="F1865" s="123" t="s">
        <v>7</v>
      </c>
      <c r="G1865" s="123" t="s">
        <v>8</v>
      </c>
      <c r="H1865" s="124" t="s">
        <v>9</v>
      </c>
      <c r="J1865" s="106" t="s">
        <v>59</v>
      </c>
      <c r="K1865" s="107" t="s">
        <v>60</v>
      </c>
      <c r="L1865" s="107" t="s">
        <v>61</v>
      </c>
      <c r="M1865" s="107" t="s">
        <v>62</v>
      </c>
      <c r="N1865" s="108" t="s">
        <v>63</v>
      </c>
    </row>
    <row r="1866" spans="1:18" ht="15" customHeight="1" x14ac:dyDescent="0.3">
      <c r="A1866" s="86"/>
      <c r="B1866" s="84"/>
      <c r="C1866" s="125"/>
      <c r="D1866" s="145"/>
      <c r="E1866" s="148"/>
      <c r="F1866" s="148"/>
      <c r="G1866" s="153"/>
      <c r="H1866" s="126"/>
      <c r="J1866" s="171"/>
      <c r="K1866" s="210"/>
      <c r="L1866" s="210"/>
      <c r="M1866" s="156"/>
      <c r="N1866" s="173"/>
    </row>
    <row r="1867" spans="1:18" ht="15" customHeight="1" x14ac:dyDescent="0.25">
      <c r="A1867" s="86"/>
      <c r="B1867" s="84"/>
      <c r="C1867" s="209" t="s">
        <v>342</v>
      </c>
      <c r="D1867" s="209">
        <v>1</v>
      </c>
      <c r="E1867" s="209">
        <v>28.73</v>
      </c>
      <c r="F1867" s="184">
        <f>+IF(E1867="","",D1867*E1867)</f>
        <v>28.73</v>
      </c>
      <c r="G1867" s="185">
        <f>+IF(F1867="","",H1864)</f>
        <v>7.4999999999999997E-3</v>
      </c>
      <c r="H1867" s="186">
        <f>+IF(G1867="","",F1867*G1867)</f>
        <v>0.215475</v>
      </c>
      <c r="J1867" s="195">
        <f>+IF(H1867="","",H1867/H1934)</f>
        <v>0.82203147353361949</v>
      </c>
      <c r="K1867" s="211">
        <v>548000014</v>
      </c>
      <c r="L1867" s="170" t="s">
        <v>77</v>
      </c>
      <c r="M1867" s="193">
        <f>IF(L1867="NP", 0, (IF(L1867="EP", 1, (IF(L1867="ND", 0.4, "")))))</f>
        <v>0</v>
      </c>
      <c r="N1867" s="194">
        <f t="shared" ref="N1867:N1878" si="367">+IF(H1867="","",J1867*M1867)</f>
        <v>0</v>
      </c>
      <c r="R1867" s="75" t="e">
        <f t="shared" ref="R1867:R1878" si="368">+R1779+1</f>
        <v>#REF!</v>
      </c>
    </row>
    <row r="1868" spans="1:18" ht="15" customHeight="1" x14ac:dyDescent="0.25">
      <c r="A1868" s="86"/>
      <c r="B1868" s="84"/>
      <c r="C1868" s="209"/>
      <c r="D1868" s="209"/>
      <c r="E1868" s="209"/>
      <c r="F1868" s="184"/>
      <c r="G1868" s="185"/>
      <c r="H1868" s="186"/>
      <c r="J1868" s="195"/>
      <c r="K1868" s="211"/>
      <c r="L1868" s="212"/>
      <c r="M1868" s="193"/>
      <c r="N1868" s="194" t="str">
        <f t="shared" si="367"/>
        <v/>
      </c>
      <c r="R1868" s="75" t="e">
        <f t="shared" si="368"/>
        <v>#REF!</v>
      </c>
    </row>
    <row r="1869" spans="1:18" ht="15" customHeight="1" x14ac:dyDescent="0.3">
      <c r="A1869" s="86"/>
      <c r="B1869" s="84"/>
      <c r="C1869" s="125"/>
      <c r="D1869" s="146"/>
      <c r="E1869" s="149"/>
      <c r="F1869" s="184"/>
      <c r="G1869" s="185"/>
      <c r="H1869" s="186"/>
      <c r="J1869" s="195"/>
      <c r="K1869" s="172"/>
      <c r="L1869" s="170"/>
      <c r="M1869" s="193"/>
      <c r="N1869" s="194" t="str">
        <f t="shared" si="367"/>
        <v/>
      </c>
      <c r="R1869" s="75" t="e">
        <f t="shared" si="368"/>
        <v>#REF!</v>
      </c>
    </row>
    <row r="1870" spans="1:18" ht="15" customHeight="1" x14ac:dyDescent="0.3">
      <c r="A1870" s="86"/>
      <c r="B1870" s="84"/>
      <c r="C1870" s="125"/>
      <c r="D1870" s="146"/>
      <c r="E1870" s="149"/>
      <c r="F1870" s="184" t="str">
        <f t="shared" ref="F1870:F1878" si="369">+IF(E1870="","",D1870*E1870)</f>
        <v/>
      </c>
      <c r="G1870" s="185" t="str">
        <f>+IF(F1870="","",H1864)</f>
        <v/>
      </c>
      <c r="H1870" s="186" t="str">
        <f t="shared" ref="H1870:H1878" si="370">+IF(G1870="","",F1870*G1870)</f>
        <v/>
      </c>
      <c r="J1870" s="195" t="str">
        <f>+IF(H1870="","",H1870/H1934)</f>
        <v/>
      </c>
      <c r="K1870" s="172"/>
      <c r="L1870" s="170"/>
      <c r="M1870" s="193" t="str">
        <f t="shared" ref="M1870:M1878" si="371">IF(L1870="NP", 0, (IF(L1870="EP", 1, (IF(L1870="ND", 0.4, "")))))</f>
        <v/>
      </c>
      <c r="N1870" s="194" t="str">
        <f t="shared" si="367"/>
        <v/>
      </c>
      <c r="R1870" s="75" t="e">
        <f t="shared" si="368"/>
        <v>#REF!</v>
      </c>
    </row>
    <row r="1871" spans="1:18" ht="15" customHeight="1" x14ac:dyDescent="0.3">
      <c r="A1871" s="86"/>
      <c r="B1871" s="84"/>
      <c r="C1871" s="125"/>
      <c r="D1871" s="146"/>
      <c r="E1871" s="149"/>
      <c r="F1871" s="184" t="str">
        <f t="shared" si="369"/>
        <v/>
      </c>
      <c r="G1871" s="185" t="str">
        <f>+IF(F1871="","",H1864)</f>
        <v/>
      </c>
      <c r="H1871" s="186" t="str">
        <f t="shared" si="370"/>
        <v/>
      </c>
      <c r="J1871" s="195" t="str">
        <f>+IF(H1871="","",H1871/H1934)</f>
        <v/>
      </c>
      <c r="K1871" s="172"/>
      <c r="L1871" s="170"/>
      <c r="M1871" s="193" t="str">
        <f t="shared" si="371"/>
        <v/>
      </c>
      <c r="N1871" s="194" t="str">
        <f t="shared" si="367"/>
        <v/>
      </c>
      <c r="R1871" s="75" t="e">
        <f t="shared" si="368"/>
        <v>#REF!</v>
      </c>
    </row>
    <row r="1872" spans="1:18" ht="15" customHeight="1" x14ac:dyDescent="0.3">
      <c r="A1872" s="86"/>
      <c r="B1872" s="84"/>
      <c r="C1872" s="125"/>
      <c r="D1872" s="146"/>
      <c r="E1872" s="149"/>
      <c r="F1872" s="184" t="str">
        <f t="shared" si="369"/>
        <v/>
      </c>
      <c r="G1872" s="185" t="str">
        <f>+IF(F1872="","",H1864)</f>
        <v/>
      </c>
      <c r="H1872" s="186" t="str">
        <f t="shared" si="370"/>
        <v/>
      </c>
      <c r="J1872" s="195" t="str">
        <f>+IF(H1872="","",H1872/H1934)</f>
        <v/>
      </c>
      <c r="K1872" s="172"/>
      <c r="L1872" s="170"/>
      <c r="M1872" s="193" t="str">
        <f t="shared" si="371"/>
        <v/>
      </c>
      <c r="N1872" s="194" t="str">
        <f t="shared" si="367"/>
        <v/>
      </c>
      <c r="R1872" s="75" t="e">
        <f t="shared" si="368"/>
        <v>#REF!</v>
      </c>
    </row>
    <row r="1873" spans="1:18" ht="15" customHeight="1" x14ac:dyDescent="0.3">
      <c r="A1873" s="86"/>
      <c r="B1873" s="84"/>
      <c r="C1873" s="125"/>
      <c r="D1873" s="146"/>
      <c r="E1873" s="149"/>
      <c r="F1873" s="184" t="str">
        <f t="shared" si="369"/>
        <v/>
      </c>
      <c r="G1873" s="185" t="str">
        <f>+IF(F1873="","",H1864)</f>
        <v/>
      </c>
      <c r="H1873" s="186" t="str">
        <f t="shared" si="370"/>
        <v/>
      </c>
      <c r="J1873" s="195" t="str">
        <f>+IF(H1873="","",H1873/H1934)</f>
        <v/>
      </c>
      <c r="K1873" s="172"/>
      <c r="L1873" s="170"/>
      <c r="M1873" s="193" t="str">
        <f t="shared" si="371"/>
        <v/>
      </c>
      <c r="N1873" s="194" t="str">
        <f t="shared" si="367"/>
        <v/>
      </c>
      <c r="R1873" s="75" t="e">
        <f t="shared" si="368"/>
        <v>#REF!</v>
      </c>
    </row>
    <row r="1874" spans="1:18" ht="15" customHeight="1" x14ac:dyDescent="0.3">
      <c r="A1874" s="86"/>
      <c r="B1874" s="84"/>
      <c r="C1874" s="125"/>
      <c r="D1874" s="146"/>
      <c r="E1874" s="149"/>
      <c r="F1874" s="184" t="str">
        <f t="shared" si="369"/>
        <v/>
      </c>
      <c r="G1874" s="185" t="str">
        <f>+IF(F1874="","",H1864)</f>
        <v/>
      </c>
      <c r="H1874" s="186" t="str">
        <f t="shared" si="370"/>
        <v/>
      </c>
      <c r="J1874" s="195" t="str">
        <f>+IF(H1874="","",H1874/H1934)</f>
        <v/>
      </c>
      <c r="K1874" s="172"/>
      <c r="L1874" s="170"/>
      <c r="M1874" s="193" t="str">
        <f t="shared" si="371"/>
        <v/>
      </c>
      <c r="N1874" s="194" t="str">
        <f t="shared" si="367"/>
        <v/>
      </c>
      <c r="R1874" s="75" t="e">
        <f t="shared" si="368"/>
        <v>#REF!</v>
      </c>
    </row>
    <row r="1875" spans="1:18" ht="15" customHeight="1" x14ac:dyDescent="0.3">
      <c r="A1875" s="86"/>
      <c r="B1875" s="84"/>
      <c r="C1875" s="125"/>
      <c r="D1875" s="146"/>
      <c r="E1875" s="149"/>
      <c r="F1875" s="184" t="str">
        <f t="shared" si="369"/>
        <v/>
      </c>
      <c r="G1875" s="185" t="str">
        <f>+IF(F1875="","",H1864)</f>
        <v/>
      </c>
      <c r="H1875" s="186" t="str">
        <f t="shared" si="370"/>
        <v/>
      </c>
      <c r="J1875" s="195" t="str">
        <f>+IF(H1875="","",H1875/H1934)</f>
        <v/>
      </c>
      <c r="K1875" s="172"/>
      <c r="L1875" s="170"/>
      <c r="M1875" s="193" t="str">
        <f t="shared" si="371"/>
        <v/>
      </c>
      <c r="N1875" s="194" t="str">
        <f t="shared" si="367"/>
        <v/>
      </c>
      <c r="R1875" s="75" t="e">
        <f t="shared" si="368"/>
        <v>#REF!</v>
      </c>
    </row>
    <row r="1876" spans="1:18" ht="15" customHeight="1" x14ac:dyDescent="0.3">
      <c r="A1876" s="86"/>
      <c r="B1876" s="84"/>
      <c r="C1876" s="125"/>
      <c r="D1876" s="146"/>
      <c r="E1876" s="149"/>
      <c r="F1876" s="184" t="str">
        <f t="shared" si="369"/>
        <v/>
      </c>
      <c r="G1876" s="185" t="str">
        <f>+IF(F1876="","",H1864)</f>
        <v/>
      </c>
      <c r="H1876" s="186" t="str">
        <f t="shared" si="370"/>
        <v/>
      </c>
      <c r="J1876" s="195" t="str">
        <f>+IF(H1876="","",H1876/H1934)</f>
        <v/>
      </c>
      <c r="K1876" s="172"/>
      <c r="L1876" s="170"/>
      <c r="M1876" s="193" t="str">
        <f t="shared" si="371"/>
        <v/>
      </c>
      <c r="N1876" s="194" t="str">
        <f t="shared" si="367"/>
        <v/>
      </c>
      <c r="R1876" s="75" t="e">
        <f t="shared" si="368"/>
        <v>#REF!</v>
      </c>
    </row>
    <row r="1877" spans="1:18" ht="15" customHeight="1" x14ac:dyDescent="0.3">
      <c r="A1877" s="86"/>
      <c r="B1877" s="84"/>
      <c r="C1877" s="125"/>
      <c r="D1877" s="146"/>
      <c r="E1877" s="149"/>
      <c r="F1877" s="184" t="str">
        <f t="shared" si="369"/>
        <v/>
      </c>
      <c r="G1877" s="185" t="str">
        <f>+IF(F1877="","",H1864)</f>
        <v/>
      </c>
      <c r="H1877" s="186" t="str">
        <f t="shared" si="370"/>
        <v/>
      </c>
      <c r="J1877" s="195" t="str">
        <f>+IF(H1877="","",H1877/H1934)</f>
        <v/>
      </c>
      <c r="K1877" s="172"/>
      <c r="L1877" s="170"/>
      <c r="M1877" s="193" t="str">
        <f t="shared" si="371"/>
        <v/>
      </c>
      <c r="N1877" s="194" t="str">
        <f t="shared" si="367"/>
        <v/>
      </c>
      <c r="R1877" s="75" t="e">
        <f t="shared" si="368"/>
        <v>#REF!</v>
      </c>
    </row>
    <row r="1878" spans="1:18" ht="15" customHeight="1" thickBot="1" x14ac:dyDescent="0.35">
      <c r="A1878" s="86"/>
      <c r="B1878" s="84"/>
      <c r="C1878" s="127"/>
      <c r="D1878" s="147"/>
      <c r="E1878" s="150"/>
      <c r="F1878" s="187" t="str">
        <f t="shared" si="369"/>
        <v/>
      </c>
      <c r="G1878" s="188" t="str">
        <f>+IF(F1878="","",H1863)</f>
        <v/>
      </c>
      <c r="H1878" s="189" t="str">
        <f t="shared" si="370"/>
        <v/>
      </c>
      <c r="J1878" s="195" t="str">
        <f>+IF(H1878="","",H1878/H1934)</f>
        <v/>
      </c>
      <c r="K1878" s="172"/>
      <c r="L1878" s="170"/>
      <c r="M1878" s="193" t="str">
        <f t="shared" si="371"/>
        <v/>
      </c>
      <c r="N1878" s="194" t="str">
        <f t="shared" si="367"/>
        <v/>
      </c>
      <c r="R1878" s="75" t="e">
        <f t="shared" si="368"/>
        <v>#REF!</v>
      </c>
    </row>
    <row r="1879" spans="1:18" ht="15" customHeight="1" thickBot="1" x14ac:dyDescent="0.35">
      <c r="A1879" s="86"/>
      <c r="B1879" s="84"/>
      <c r="C1879" s="160"/>
      <c r="D1879" s="160"/>
      <c r="E1879" s="160"/>
      <c r="F1879" s="160"/>
      <c r="G1879" s="161" t="s">
        <v>27</v>
      </c>
      <c r="H1879" s="157">
        <f>SUM(H1866:H1878)</f>
        <v>0.215475</v>
      </c>
      <c r="J1879" s="110">
        <f>SUM(J1866:J1878)</f>
        <v>0.82203147353361949</v>
      </c>
      <c r="K1879" s="109"/>
      <c r="L1879" s="109"/>
      <c r="M1879" s="109"/>
      <c r="N1879" s="110">
        <f>SUM(N1866:N1878)</f>
        <v>0</v>
      </c>
    </row>
    <row r="1880" spans="1:18" s="73" customFormat="1" ht="15" customHeight="1" thickBot="1" x14ac:dyDescent="0.35">
      <c r="A1880" s="86"/>
      <c r="B1880" s="84"/>
      <c r="C1880" s="73" t="s">
        <v>10</v>
      </c>
      <c r="H1880" s="74"/>
      <c r="J1880" s="112"/>
      <c r="K1880" s="112"/>
      <c r="L1880" s="112"/>
      <c r="M1880" s="112"/>
      <c r="N1880" s="112"/>
    </row>
    <row r="1881" spans="1:18" ht="31.5" customHeight="1" thickBot="1" x14ac:dyDescent="0.35">
      <c r="A1881" s="86"/>
      <c r="B1881" s="84"/>
      <c r="C1881" s="122" t="s">
        <v>48</v>
      </c>
      <c r="D1881" s="123" t="s">
        <v>0</v>
      </c>
      <c r="E1881" s="123" t="s">
        <v>65</v>
      </c>
      <c r="F1881" s="123" t="s">
        <v>66</v>
      </c>
      <c r="G1881" s="123" t="s">
        <v>8</v>
      </c>
      <c r="H1881" s="124" t="s">
        <v>9</v>
      </c>
      <c r="J1881" s="106" t="s">
        <v>59</v>
      </c>
      <c r="K1881" s="107" t="s">
        <v>60</v>
      </c>
      <c r="L1881" s="107" t="s">
        <v>61</v>
      </c>
      <c r="M1881" s="107" t="s">
        <v>62</v>
      </c>
      <c r="N1881" s="108" t="s">
        <v>63</v>
      </c>
    </row>
    <row r="1882" spans="1:18" ht="15" customHeight="1" x14ac:dyDescent="0.25">
      <c r="A1882" s="86"/>
      <c r="B1882" s="84"/>
      <c r="C1882" s="226" t="s">
        <v>345</v>
      </c>
      <c r="D1882" s="209">
        <v>1</v>
      </c>
      <c r="E1882" s="209">
        <v>6.22</v>
      </c>
      <c r="F1882" s="184">
        <f>+IF(E1882="","",D1882*E1882)</f>
        <v>6.22</v>
      </c>
      <c r="G1882" s="185">
        <f>+IF(F1882="","",H1864)</f>
        <v>7.4999999999999997E-3</v>
      </c>
      <c r="H1882" s="186">
        <f>+IF(G1882="","",F1882*G1882)</f>
        <v>4.6649999999999997E-2</v>
      </c>
      <c r="I1882" s="95"/>
      <c r="J1882" s="195">
        <f>+IF(H1882="","",H1882/H1934)</f>
        <v>0.17796852646638053</v>
      </c>
      <c r="K1882" s="210">
        <v>851230012</v>
      </c>
      <c r="L1882" s="170" t="s">
        <v>77</v>
      </c>
      <c r="M1882" s="193">
        <v>0</v>
      </c>
      <c r="N1882" s="194">
        <f t="shared" ref="N1882:N1894" si="372">+IF(H1882="","",J1882*M1882)</f>
        <v>0</v>
      </c>
      <c r="R1882" s="75" t="e">
        <f t="shared" ref="R1882:R1894" si="373">+R1794+1</f>
        <v>#REF!</v>
      </c>
    </row>
    <row r="1883" spans="1:18" ht="15" customHeight="1" x14ac:dyDescent="0.25">
      <c r="A1883" s="86"/>
      <c r="B1883" s="84"/>
      <c r="C1883" s="209"/>
      <c r="D1883" s="209"/>
      <c r="E1883" s="209"/>
      <c r="F1883" s="184"/>
      <c r="G1883" s="185"/>
      <c r="H1883" s="186"/>
      <c r="J1883" s="195"/>
      <c r="K1883" s="210"/>
      <c r="L1883" s="210"/>
      <c r="M1883" s="193"/>
      <c r="N1883" s="194" t="str">
        <f t="shared" si="372"/>
        <v/>
      </c>
      <c r="R1883" s="75" t="e">
        <f t="shared" si="373"/>
        <v>#REF!</v>
      </c>
    </row>
    <row r="1884" spans="1:18" ht="15" customHeight="1" x14ac:dyDescent="0.25">
      <c r="A1884" s="86"/>
      <c r="B1884" s="84"/>
      <c r="C1884" s="209"/>
      <c r="D1884" s="209"/>
      <c r="E1884" s="209"/>
      <c r="F1884" s="184"/>
      <c r="G1884" s="185"/>
      <c r="H1884" s="186"/>
      <c r="J1884" s="195"/>
      <c r="K1884" s="210"/>
      <c r="L1884" s="210"/>
      <c r="M1884" s="193"/>
      <c r="N1884" s="194" t="str">
        <f t="shared" si="372"/>
        <v/>
      </c>
      <c r="R1884" s="75" t="e">
        <f t="shared" si="373"/>
        <v>#REF!</v>
      </c>
    </row>
    <row r="1885" spans="1:18" ht="15" customHeight="1" x14ac:dyDescent="0.25">
      <c r="A1885" s="86"/>
      <c r="B1885" s="84"/>
      <c r="C1885" s="209"/>
      <c r="D1885" s="209"/>
      <c r="E1885" s="209"/>
      <c r="F1885" s="184"/>
      <c r="G1885" s="185"/>
      <c r="H1885" s="186"/>
      <c r="J1885" s="195"/>
      <c r="K1885" s="210"/>
      <c r="L1885" s="210"/>
      <c r="M1885" s="193"/>
      <c r="N1885" s="194" t="str">
        <f t="shared" si="372"/>
        <v/>
      </c>
      <c r="R1885" s="75" t="e">
        <f t="shared" si="373"/>
        <v>#REF!</v>
      </c>
    </row>
    <row r="1886" spans="1:18" ht="15" customHeight="1" x14ac:dyDescent="0.25">
      <c r="A1886" s="86"/>
      <c r="B1886" s="84"/>
      <c r="C1886" s="209"/>
      <c r="D1886" s="209"/>
      <c r="E1886" s="209"/>
      <c r="F1886" s="184"/>
      <c r="G1886" s="185"/>
      <c r="H1886" s="186"/>
      <c r="J1886" s="195"/>
      <c r="K1886" s="210"/>
      <c r="L1886" s="210"/>
      <c r="M1886" s="193"/>
      <c r="N1886" s="194" t="str">
        <f t="shared" si="372"/>
        <v/>
      </c>
      <c r="R1886" s="75" t="e">
        <f t="shared" si="373"/>
        <v>#REF!</v>
      </c>
    </row>
    <row r="1887" spans="1:18" ht="15" customHeight="1" x14ac:dyDescent="0.25">
      <c r="A1887" s="86"/>
      <c r="B1887" s="84"/>
      <c r="C1887" s="209"/>
      <c r="D1887" s="209"/>
      <c r="E1887" s="209"/>
      <c r="F1887" s="184"/>
      <c r="G1887" s="185"/>
      <c r="H1887" s="186"/>
      <c r="I1887" s="96"/>
      <c r="J1887" s="195"/>
      <c r="K1887" s="210"/>
      <c r="L1887" s="210"/>
      <c r="M1887" s="193"/>
      <c r="N1887" s="194" t="str">
        <f t="shared" si="372"/>
        <v/>
      </c>
      <c r="R1887" s="75" t="e">
        <f t="shared" si="373"/>
        <v>#REF!</v>
      </c>
    </row>
    <row r="1888" spans="1:18" ht="15" customHeight="1" x14ac:dyDescent="0.3">
      <c r="A1888" s="86"/>
      <c r="B1888" s="84"/>
      <c r="C1888" s="125"/>
      <c r="D1888" s="146"/>
      <c r="E1888" s="149"/>
      <c r="F1888" s="184"/>
      <c r="G1888" s="185"/>
      <c r="H1888" s="186"/>
      <c r="J1888" s="195"/>
      <c r="K1888" s="174"/>
      <c r="L1888" s="170"/>
      <c r="M1888" s="193"/>
      <c r="N1888" s="194" t="str">
        <f t="shared" si="372"/>
        <v/>
      </c>
      <c r="R1888" s="75" t="e">
        <f t="shared" si="373"/>
        <v>#REF!</v>
      </c>
    </row>
    <row r="1889" spans="1:18" ht="15" customHeight="1" x14ac:dyDescent="0.3">
      <c r="A1889" s="86"/>
      <c r="B1889" s="84"/>
      <c r="C1889" s="125"/>
      <c r="D1889" s="146"/>
      <c r="E1889" s="149"/>
      <c r="F1889" s="184"/>
      <c r="G1889" s="185"/>
      <c r="H1889" s="186"/>
      <c r="J1889" s="195"/>
      <c r="K1889" s="174"/>
      <c r="L1889" s="170"/>
      <c r="M1889" s="193"/>
      <c r="N1889" s="194" t="str">
        <f t="shared" si="372"/>
        <v/>
      </c>
      <c r="R1889" s="75" t="e">
        <f t="shared" si="373"/>
        <v>#REF!</v>
      </c>
    </row>
    <row r="1890" spans="1:18" ht="15" customHeight="1" x14ac:dyDescent="0.3">
      <c r="A1890" s="86"/>
      <c r="B1890" s="84"/>
      <c r="C1890" s="125"/>
      <c r="D1890" s="146"/>
      <c r="E1890" s="149"/>
      <c r="F1890" s="184" t="str">
        <f>+IF(E1890="","",D1890*E1890)</f>
        <v/>
      </c>
      <c r="G1890" s="185" t="str">
        <f>+IF(F1890="","",H1864)</f>
        <v/>
      </c>
      <c r="H1890" s="186" t="str">
        <f>+IF(G1890="","",F1890*G1890)</f>
        <v/>
      </c>
      <c r="I1890" s="96"/>
      <c r="J1890" s="195" t="str">
        <f>+IF(H1890="","",H1890/H1934)</f>
        <v/>
      </c>
      <c r="K1890" s="174"/>
      <c r="L1890" s="170"/>
      <c r="M1890" s="193" t="str">
        <f>IF(L1890="NP", 0, (IF(L1890="EP", 1, (IF(L1890="ND", 0.4, "")))))</f>
        <v/>
      </c>
      <c r="N1890" s="194" t="str">
        <f t="shared" si="372"/>
        <v/>
      </c>
      <c r="R1890" s="75" t="e">
        <f t="shared" si="373"/>
        <v>#REF!</v>
      </c>
    </row>
    <row r="1891" spans="1:18" ht="15" customHeight="1" x14ac:dyDescent="0.3">
      <c r="A1891" s="86"/>
      <c r="B1891" s="84"/>
      <c r="C1891" s="125"/>
      <c r="D1891" s="146"/>
      <c r="E1891" s="149"/>
      <c r="F1891" s="184" t="str">
        <f>+IF(E1891="","",D1891*E1891)</f>
        <v/>
      </c>
      <c r="G1891" s="185" t="str">
        <f>+IF(F1891="","",H1864)</f>
        <v/>
      </c>
      <c r="H1891" s="186" t="str">
        <f>+IF(G1891="","",F1891*G1891)</f>
        <v/>
      </c>
      <c r="J1891" s="195" t="str">
        <f>+IF(H1891="","",H1891/H1934)</f>
        <v/>
      </c>
      <c r="K1891" s="174"/>
      <c r="L1891" s="170"/>
      <c r="M1891" s="193" t="str">
        <f>IF(L1891="NP", 0, (IF(L1891="EP", 1, (IF(L1891="ND", 0.4, "")))))</f>
        <v/>
      </c>
      <c r="N1891" s="194" t="str">
        <f t="shared" si="372"/>
        <v/>
      </c>
      <c r="R1891" s="75" t="e">
        <f t="shared" si="373"/>
        <v>#REF!</v>
      </c>
    </row>
    <row r="1892" spans="1:18" ht="15" customHeight="1" x14ac:dyDescent="0.3">
      <c r="A1892" s="86"/>
      <c r="B1892" s="84"/>
      <c r="C1892" s="125"/>
      <c r="D1892" s="146"/>
      <c r="E1892" s="149"/>
      <c r="F1892" s="184" t="str">
        <f>+IF(E1892="","",D1892*E1892)</f>
        <v/>
      </c>
      <c r="G1892" s="185" t="str">
        <f>+IF(F1892="","",H1864)</f>
        <v/>
      </c>
      <c r="H1892" s="186" t="str">
        <f>+IF(G1892="","",F1892*G1892)</f>
        <v/>
      </c>
      <c r="I1892" s="96"/>
      <c r="J1892" s="195" t="str">
        <f>+IF(H1892="","",H1892/H1934)</f>
        <v/>
      </c>
      <c r="K1892" s="174"/>
      <c r="L1892" s="170"/>
      <c r="M1892" s="193" t="str">
        <f>IF(L1892="NP", 0, (IF(L1892="EP", 1, (IF(L1892="ND", 0.4, "")))))</f>
        <v/>
      </c>
      <c r="N1892" s="194" t="str">
        <f t="shared" si="372"/>
        <v/>
      </c>
      <c r="R1892" s="75" t="e">
        <f t="shared" si="373"/>
        <v>#REF!</v>
      </c>
    </row>
    <row r="1893" spans="1:18" ht="15" customHeight="1" x14ac:dyDescent="0.3">
      <c r="A1893" s="86"/>
      <c r="B1893" s="84"/>
      <c r="C1893" s="125"/>
      <c r="D1893" s="146"/>
      <c r="E1893" s="149"/>
      <c r="F1893" s="184" t="str">
        <f>+IF(E1893="","",D1893*E1893)</f>
        <v/>
      </c>
      <c r="G1893" s="185" t="str">
        <f>+IF(F1893="","",H1864)</f>
        <v/>
      </c>
      <c r="H1893" s="186" t="str">
        <f>+IF(G1893="","",F1893*G1893)</f>
        <v/>
      </c>
      <c r="I1893" s="96"/>
      <c r="J1893" s="195" t="str">
        <f>+IF(H1893="","",H1893/H1934)</f>
        <v/>
      </c>
      <c r="K1893" s="174"/>
      <c r="L1893" s="170"/>
      <c r="M1893" s="193" t="str">
        <f>IF(L1893="NP", 0, (IF(L1893="EP", 1, (IF(L1893="ND", 0.4, "")))))</f>
        <v/>
      </c>
      <c r="N1893" s="194" t="str">
        <f t="shared" si="372"/>
        <v/>
      </c>
      <c r="R1893" s="75" t="e">
        <f t="shared" si="373"/>
        <v>#REF!</v>
      </c>
    </row>
    <row r="1894" spans="1:18" ht="15" customHeight="1" thickBot="1" x14ac:dyDescent="0.35">
      <c r="A1894" s="86"/>
      <c r="B1894" s="84"/>
      <c r="C1894" s="127"/>
      <c r="D1894" s="147"/>
      <c r="E1894" s="150"/>
      <c r="F1894" s="187" t="str">
        <f>+IF(E1894="","",D1894*E1894)</f>
        <v/>
      </c>
      <c r="G1894" s="188" t="str">
        <f>+IF(F1894="","",H1863)</f>
        <v/>
      </c>
      <c r="H1894" s="189" t="str">
        <f>+IF(G1894="","",F1894*G1894)</f>
        <v/>
      </c>
      <c r="J1894" s="195" t="str">
        <f>+IF(H1894="","",H1894/H1934)</f>
        <v/>
      </c>
      <c r="K1894" s="174"/>
      <c r="L1894" s="170"/>
      <c r="M1894" s="193" t="str">
        <f>IF(L1894="NP", 0, (IF(L1894="EP", 1, (IF(L1894="ND", 0.4, "")))))</f>
        <v/>
      </c>
      <c r="N1894" s="194" t="str">
        <f t="shared" si="372"/>
        <v/>
      </c>
      <c r="R1894" s="75" t="e">
        <f t="shared" si="373"/>
        <v>#REF!</v>
      </c>
    </row>
    <row r="1895" spans="1:18" ht="15" customHeight="1" thickBot="1" x14ac:dyDescent="0.35">
      <c r="A1895" s="86"/>
      <c r="B1895" s="84"/>
      <c r="C1895" s="160"/>
      <c r="D1895" s="160"/>
      <c r="E1895" s="160"/>
      <c r="F1895" s="160"/>
      <c r="G1895" s="161" t="s">
        <v>28</v>
      </c>
      <c r="H1895" s="157">
        <f>SUM(H1882:H1894)</f>
        <v>4.6649999999999997E-2</v>
      </c>
      <c r="J1895" s="110">
        <f>SUM(J1882:J1894)</f>
        <v>0.17796852646638053</v>
      </c>
      <c r="K1895" s="109"/>
      <c r="L1895" s="109"/>
      <c r="M1895" s="109"/>
      <c r="N1895" s="110">
        <f>SUM(N1882:N1894)</f>
        <v>0</v>
      </c>
    </row>
    <row r="1896" spans="1:18" s="73" customFormat="1" ht="15" customHeight="1" thickBot="1" x14ac:dyDescent="0.35">
      <c r="A1896" s="86"/>
      <c r="B1896" s="84"/>
      <c r="C1896" s="73" t="s">
        <v>11</v>
      </c>
      <c r="H1896" s="74"/>
      <c r="J1896" s="112"/>
      <c r="K1896" s="112"/>
      <c r="L1896" s="112"/>
      <c r="M1896" s="112"/>
      <c r="N1896" s="112"/>
    </row>
    <row r="1897" spans="1:18" ht="34.5" customHeight="1" thickBot="1" x14ac:dyDescent="0.35">
      <c r="A1897" s="86"/>
      <c r="B1897" s="84"/>
      <c r="C1897" s="122" t="s">
        <v>48</v>
      </c>
      <c r="D1897" s="129"/>
      <c r="E1897" s="123" t="s">
        <v>3</v>
      </c>
      <c r="F1897" s="123" t="s">
        <v>0</v>
      </c>
      <c r="G1897" s="123" t="s">
        <v>16</v>
      </c>
      <c r="H1897" s="124" t="s">
        <v>9</v>
      </c>
      <c r="J1897" s="106" t="s">
        <v>59</v>
      </c>
      <c r="K1897" s="107" t="s">
        <v>60</v>
      </c>
      <c r="L1897" s="107" t="s">
        <v>61</v>
      </c>
      <c r="M1897" s="107" t="s">
        <v>62</v>
      </c>
      <c r="N1897" s="108" t="s">
        <v>63</v>
      </c>
    </row>
    <row r="1898" spans="1:18" ht="15" customHeight="1" x14ac:dyDescent="0.3">
      <c r="A1898" s="86"/>
      <c r="B1898" s="84"/>
      <c r="C1898" s="213"/>
      <c r="E1898" s="214"/>
      <c r="F1898" s="215"/>
      <c r="G1898" s="215"/>
      <c r="H1898" s="190"/>
      <c r="J1898" s="195"/>
      <c r="K1898" s="211"/>
      <c r="L1898" s="212"/>
      <c r="M1898" s="193"/>
      <c r="N1898" s="194" t="str">
        <f t="shared" ref="N1898:N1923" si="374">+IF(H1898="","",J1898*M1898)</f>
        <v/>
      </c>
      <c r="R1898" s="75" t="e">
        <f t="shared" ref="R1898:R1923" si="375">+R1810+1</f>
        <v>#REF!</v>
      </c>
    </row>
    <row r="1899" spans="1:18" ht="15" customHeight="1" x14ac:dyDescent="0.3">
      <c r="A1899" s="86"/>
      <c r="B1899" s="84"/>
      <c r="C1899" s="213"/>
      <c r="E1899" s="214"/>
      <c r="F1899" s="215"/>
      <c r="G1899" s="215"/>
      <c r="H1899" s="190"/>
      <c r="J1899" s="195"/>
      <c r="K1899" s="211"/>
      <c r="L1899" s="212"/>
      <c r="M1899" s="193"/>
      <c r="N1899" s="194" t="str">
        <f t="shared" si="374"/>
        <v/>
      </c>
      <c r="R1899" s="75" t="e">
        <f t="shared" si="375"/>
        <v>#REF!</v>
      </c>
    </row>
    <row r="1900" spans="1:18" ht="15" customHeight="1" x14ac:dyDescent="0.3">
      <c r="A1900" s="86"/>
      <c r="B1900" s="84"/>
      <c r="C1900" s="213"/>
      <c r="E1900" s="214"/>
      <c r="F1900" s="215"/>
      <c r="G1900" s="215"/>
      <c r="H1900" s="190"/>
      <c r="J1900" s="195"/>
      <c r="K1900" s="211"/>
      <c r="L1900" s="212"/>
      <c r="M1900" s="193"/>
      <c r="N1900" s="194" t="str">
        <f t="shared" si="374"/>
        <v/>
      </c>
      <c r="R1900" s="75" t="e">
        <f t="shared" si="375"/>
        <v>#REF!</v>
      </c>
    </row>
    <row r="1901" spans="1:18" ht="15" customHeight="1" x14ac:dyDescent="0.3">
      <c r="A1901" s="86"/>
      <c r="B1901" s="84"/>
      <c r="C1901" s="213"/>
      <c r="E1901" s="214"/>
      <c r="F1901" s="215"/>
      <c r="G1901" s="215"/>
      <c r="H1901" s="190"/>
      <c r="J1901" s="195"/>
      <c r="K1901" s="211"/>
      <c r="L1901" s="212"/>
      <c r="M1901" s="193"/>
      <c r="N1901" s="194" t="str">
        <f t="shared" si="374"/>
        <v/>
      </c>
      <c r="R1901" s="75" t="e">
        <f t="shared" si="375"/>
        <v>#REF!</v>
      </c>
    </row>
    <row r="1902" spans="1:18" ht="15" customHeight="1" x14ac:dyDescent="0.3">
      <c r="A1902" s="86"/>
      <c r="B1902" s="84"/>
      <c r="C1902" s="213"/>
      <c r="E1902" s="214"/>
      <c r="F1902" s="215"/>
      <c r="G1902" s="215"/>
      <c r="H1902" s="190"/>
      <c r="J1902" s="195"/>
      <c r="K1902" s="211"/>
      <c r="L1902" s="212"/>
      <c r="M1902" s="193"/>
      <c r="N1902" s="194" t="str">
        <f t="shared" si="374"/>
        <v/>
      </c>
      <c r="R1902" s="75" t="e">
        <f t="shared" si="375"/>
        <v>#REF!</v>
      </c>
    </row>
    <row r="1903" spans="1:18" ht="15" customHeight="1" x14ac:dyDescent="0.3">
      <c r="A1903" s="86"/>
      <c r="B1903" s="84"/>
      <c r="C1903" s="213"/>
      <c r="E1903" s="214"/>
      <c r="F1903" s="215"/>
      <c r="G1903" s="215"/>
      <c r="H1903" s="190"/>
      <c r="J1903" s="195"/>
      <c r="K1903" s="212"/>
      <c r="L1903" s="210"/>
      <c r="M1903" s="193"/>
      <c r="N1903" s="194" t="str">
        <f t="shared" si="374"/>
        <v/>
      </c>
      <c r="R1903" s="75" t="e">
        <f t="shared" si="375"/>
        <v>#REF!</v>
      </c>
    </row>
    <row r="1904" spans="1:18" ht="15" customHeight="1" x14ac:dyDescent="0.3">
      <c r="A1904" s="86"/>
      <c r="B1904" s="84"/>
      <c r="C1904" s="213"/>
      <c r="E1904" s="214"/>
      <c r="F1904" s="215"/>
      <c r="G1904" s="215"/>
      <c r="H1904" s="190"/>
      <c r="J1904" s="195"/>
      <c r="K1904" s="211"/>
      <c r="L1904" s="210"/>
      <c r="M1904" s="193"/>
      <c r="N1904" s="194" t="str">
        <f t="shared" si="374"/>
        <v/>
      </c>
      <c r="R1904" s="75" t="e">
        <f t="shared" si="375"/>
        <v>#REF!</v>
      </c>
    </row>
    <row r="1905" spans="1:18" ht="15" customHeight="1" x14ac:dyDescent="0.3">
      <c r="A1905" s="86"/>
      <c r="B1905" s="84"/>
      <c r="C1905" s="125"/>
      <c r="E1905" s="151"/>
      <c r="F1905" s="151"/>
      <c r="G1905" s="151"/>
      <c r="H1905" s="190"/>
      <c r="J1905" s="195"/>
      <c r="K1905" s="174"/>
      <c r="L1905" s="170"/>
      <c r="M1905" s="193"/>
      <c r="N1905" s="194" t="str">
        <f t="shared" si="374"/>
        <v/>
      </c>
      <c r="R1905" s="75" t="e">
        <f t="shared" si="375"/>
        <v>#REF!</v>
      </c>
    </row>
    <row r="1906" spans="1:18" ht="15" customHeight="1" x14ac:dyDescent="0.3">
      <c r="A1906" s="86"/>
      <c r="B1906" s="84"/>
      <c r="C1906" s="125"/>
      <c r="E1906" s="151"/>
      <c r="F1906" s="151"/>
      <c r="G1906" s="151"/>
      <c r="H1906" s="190" t="str">
        <f t="shared" ref="H1906:H1923" si="376">+IF(G1906="","",F1906*G1906)</f>
        <v/>
      </c>
      <c r="J1906" s="195" t="str">
        <f>+IF(H1906="","",H1906/H1934)</f>
        <v/>
      </c>
      <c r="K1906" s="174"/>
      <c r="L1906" s="170"/>
      <c r="M1906" s="193" t="str">
        <f t="shared" ref="M1906:M1923" si="377">IF(L1906="NP", 0, (IF(L1906="EP", 1, (IF(L1906="ND", 0.4, "")))))</f>
        <v/>
      </c>
      <c r="N1906" s="194" t="str">
        <f t="shared" si="374"/>
        <v/>
      </c>
      <c r="R1906" s="75" t="e">
        <f t="shared" si="375"/>
        <v>#REF!</v>
      </c>
    </row>
    <row r="1907" spans="1:18" ht="15" customHeight="1" x14ac:dyDescent="0.3">
      <c r="A1907" s="86"/>
      <c r="B1907" s="84"/>
      <c r="C1907" s="125"/>
      <c r="E1907" s="151"/>
      <c r="F1907" s="151"/>
      <c r="G1907" s="151"/>
      <c r="H1907" s="190" t="str">
        <f t="shared" si="376"/>
        <v/>
      </c>
      <c r="J1907" s="195" t="str">
        <f>+IF(H1907="","",H1907/H1934)</f>
        <v/>
      </c>
      <c r="K1907" s="174"/>
      <c r="L1907" s="170"/>
      <c r="M1907" s="193" t="str">
        <f t="shared" si="377"/>
        <v/>
      </c>
      <c r="N1907" s="194" t="str">
        <f t="shared" si="374"/>
        <v/>
      </c>
      <c r="R1907" s="75" t="e">
        <f t="shared" si="375"/>
        <v>#REF!</v>
      </c>
    </row>
    <row r="1908" spans="1:18" ht="15" customHeight="1" x14ac:dyDescent="0.3">
      <c r="A1908" s="86"/>
      <c r="B1908" s="84"/>
      <c r="C1908" s="125"/>
      <c r="E1908" s="151"/>
      <c r="F1908" s="151"/>
      <c r="G1908" s="151"/>
      <c r="H1908" s="190" t="str">
        <f t="shared" si="376"/>
        <v/>
      </c>
      <c r="J1908" s="195" t="str">
        <f>+IF(H1908="","",H1908/H1934)</f>
        <v/>
      </c>
      <c r="K1908" s="174"/>
      <c r="L1908" s="170"/>
      <c r="M1908" s="193" t="str">
        <f t="shared" si="377"/>
        <v/>
      </c>
      <c r="N1908" s="194" t="str">
        <f t="shared" si="374"/>
        <v/>
      </c>
      <c r="R1908" s="75" t="e">
        <f t="shared" si="375"/>
        <v>#REF!</v>
      </c>
    </row>
    <row r="1909" spans="1:18" ht="15" customHeight="1" x14ac:dyDescent="0.3">
      <c r="A1909" s="86"/>
      <c r="B1909" s="84"/>
      <c r="C1909" s="125"/>
      <c r="E1909" s="151"/>
      <c r="F1909" s="151"/>
      <c r="G1909" s="151"/>
      <c r="H1909" s="190" t="str">
        <f t="shared" si="376"/>
        <v/>
      </c>
      <c r="J1909" s="195" t="str">
        <f>+IF(H1909="","",H1909/H1934)</f>
        <v/>
      </c>
      <c r="K1909" s="174"/>
      <c r="L1909" s="170"/>
      <c r="M1909" s="193" t="str">
        <f t="shared" si="377"/>
        <v/>
      </c>
      <c r="N1909" s="194" t="str">
        <f t="shared" si="374"/>
        <v/>
      </c>
      <c r="R1909" s="75" t="e">
        <f t="shared" si="375"/>
        <v>#REF!</v>
      </c>
    </row>
    <row r="1910" spans="1:18" ht="15" customHeight="1" x14ac:dyDescent="0.3">
      <c r="A1910" s="86"/>
      <c r="B1910" s="84"/>
      <c r="C1910" s="125"/>
      <c r="E1910" s="151"/>
      <c r="F1910" s="151"/>
      <c r="G1910" s="151"/>
      <c r="H1910" s="190" t="str">
        <f t="shared" si="376"/>
        <v/>
      </c>
      <c r="J1910" s="195" t="str">
        <f>+IF(H1910="","",H1910/H1934)</f>
        <v/>
      </c>
      <c r="K1910" s="174"/>
      <c r="L1910" s="170"/>
      <c r="M1910" s="193" t="str">
        <f t="shared" si="377"/>
        <v/>
      </c>
      <c r="N1910" s="194" t="str">
        <f t="shared" si="374"/>
        <v/>
      </c>
      <c r="R1910" s="75" t="e">
        <f t="shared" si="375"/>
        <v>#REF!</v>
      </c>
    </row>
    <row r="1911" spans="1:18" ht="15" customHeight="1" x14ac:dyDescent="0.3">
      <c r="A1911" s="86"/>
      <c r="B1911" s="84"/>
      <c r="C1911" s="125"/>
      <c r="E1911" s="151"/>
      <c r="F1911" s="151"/>
      <c r="G1911" s="151"/>
      <c r="H1911" s="190" t="str">
        <f t="shared" si="376"/>
        <v/>
      </c>
      <c r="J1911" s="195" t="str">
        <f>+IF(H1911="","",H1911/H1934)</f>
        <v/>
      </c>
      <c r="K1911" s="174"/>
      <c r="L1911" s="170"/>
      <c r="M1911" s="193" t="str">
        <f t="shared" si="377"/>
        <v/>
      </c>
      <c r="N1911" s="194" t="str">
        <f t="shared" si="374"/>
        <v/>
      </c>
      <c r="R1911" s="75" t="e">
        <f t="shared" si="375"/>
        <v>#REF!</v>
      </c>
    </row>
    <row r="1912" spans="1:18" ht="15" customHeight="1" x14ac:dyDescent="0.3">
      <c r="A1912" s="86"/>
      <c r="B1912" s="84"/>
      <c r="C1912" s="125"/>
      <c r="E1912" s="151"/>
      <c r="F1912" s="151"/>
      <c r="G1912" s="151"/>
      <c r="H1912" s="190" t="str">
        <f t="shared" si="376"/>
        <v/>
      </c>
      <c r="J1912" s="195" t="str">
        <f>+IF(H1912="","",H1912/H1934)</f>
        <v/>
      </c>
      <c r="K1912" s="174"/>
      <c r="L1912" s="170"/>
      <c r="M1912" s="193" t="str">
        <f t="shared" si="377"/>
        <v/>
      </c>
      <c r="N1912" s="194" t="str">
        <f t="shared" si="374"/>
        <v/>
      </c>
      <c r="R1912" s="75" t="e">
        <f t="shared" si="375"/>
        <v>#REF!</v>
      </c>
    </row>
    <row r="1913" spans="1:18" ht="15" customHeight="1" x14ac:dyDescent="0.3">
      <c r="A1913" s="86"/>
      <c r="B1913" s="84"/>
      <c r="C1913" s="125"/>
      <c r="E1913" s="151"/>
      <c r="F1913" s="151"/>
      <c r="G1913" s="151"/>
      <c r="H1913" s="190" t="str">
        <f t="shared" si="376"/>
        <v/>
      </c>
      <c r="J1913" s="195" t="str">
        <f>+IF(H1913="","",H1913/H1934)</f>
        <v/>
      </c>
      <c r="K1913" s="174"/>
      <c r="L1913" s="170"/>
      <c r="M1913" s="193" t="str">
        <f t="shared" si="377"/>
        <v/>
      </c>
      <c r="N1913" s="194" t="str">
        <f t="shared" si="374"/>
        <v/>
      </c>
      <c r="R1913" s="75" t="e">
        <f t="shared" si="375"/>
        <v>#REF!</v>
      </c>
    </row>
    <row r="1914" spans="1:18" ht="15" customHeight="1" x14ac:dyDescent="0.3">
      <c r="A1914" s="86"/>
      <c r="B1914" s="84"/>
      <c r="C1914" s="125"/>
      <c r="E1914" s="151"/>
      <c r="F1914" s="151"/>
      <c r="G1914" s="151"/>
      <c r="H1914" s="190" t="str">
        <f t="shared" si="376"/>
        <v/>
      </c>
      <c r="J1914" s="195" t="str">
        <f>+IF(H1914="","",H1914/H1934)</f>
        <v/>
      </c>
      <c r="K1914" s="174"/>
      <c r="L1914" s="170"/>
      <c r="M1914" s="193" t="str">
        <f t="shared" si="377"/>
        <v/>
      </c>
      <c r="N1914" s="194" t="str">
        <f t="shared" si="374"/>
        <v/>
      </c>
      <c r="R1914" s="75" t="e">
        <f t="shared" si="375"/>
        <v>#REF!</v>
      </c>
    </row>
    <row r="1915" spans="1:18" ht="15" customHeight="1" x14ac:dyDescent="0.3">
      <c r="A1915" s="86"/>
      <c r="B1915" s="84"/>
      <c r="C1915" s="125"/>
      <c r="E1915" s="151"/>
      <c r="F1915" s="151"/>
      <c r="G1915" s="151"/>
      <c r="H1915" s="190" t="str">
        <f t="shared" si="376"/>
        <v/>
      </c>
      <c r="J1915" s="195" t="str">
        <f>+IF(H1915="","",H1915/H1934)</f>
        <v/>
      </c>
      <c r="K1915" s="174"/>
      <c r="L1915" s="170"/>
      <c r="M1915" s="193" t="str">
        <f t="shared" si="377"/>
        <v/>
      </c>
      <c r="N1915" s="194" t="str">
        <f t="shared" si="374"/>
        <v/>
      </c>
      <c r="R1915" s="75" t="e">
        <f t="shared" si="375"/>
        <v>#REF!</v>
      </c>
    </row>
    <row r="1916" spans="1:18" ht="15" customHeight="1" x14ac:dyDescent="0.3">
      <c r="A1916" s="86"/>
      <c r="B1916" s="84"/>
      <c r="C1916" s="125"/>
      <c r="E1916" s="151"/>
      <c r="F1916" s="151"/>
      <c r="G1916" s="151"/>
      <c r="H1916" s="190" t="str">
        <f t="shared" si="376"/>
        <v/>
      </c>
      <c r="J1916" s="195" t="str">
        <f>+IF(H1916="","",H1916/H1934)</f>
        <v/>
      </c>
      <c r="K1916" s="174"/>
      <c r="L1916" s="170"/>
      <c r="M1916" s="193" t="str">
        <f t="shared" si="377"/>
        <v/>
      </c>
      <c r="N1916" s="194" t="str">
        <f t="shared" si="374"/>
        <v/>
      </c>
      <c r="R1916" s="75" t="e">
        <f t="shared" si="375"/>
        <v>#REF!</v>
      </c>
    </row>
    <row r="1917" spans="1:18" ht="15" customHeight="1" x14ac:dyDescent="0.3">
      <c r="A1917" s="86"/>
      <c r="B1917" s="84"/>
      <c r="C1917" s="125"/>
      <c r="E1917" s="151"/>
      <c r="F1917" s="151"/>
      <c r="G1917" s="151"/>
      <c r="H1917" s="190" t="str">
        <f t="shared" si="376"/>
        <v/>
      </c>
      <c r="J1917" s="195" t="str">
        <f>+IF(H1917="","",H1917/H1934)</f>
        <v/>
      </c>
      <c r="K1917" s="174"/>
      <c r="L1917" s="170"/>
      <c r="M1917" s="193" t="str">
        <f t="shared" si="377"/>
        <v/>
      </c>
      <c r="N1917" s="194" t="str">
        <f t="shared" si="374"/>
        <v/>
      </c>
      <c r="R1917" s="75" t="e">
        <f t="shared" si="375"/>
        <v>#REF!</v>
      </c>
    </row>
    <row r="1918" spans="1:18" ht="15" customHeight="1" x14ac:dyDescent="0.3">
      <c r="A1918" s="86"/>
      <c r="B1918" s="84"/>
      <c r="C1918" s="125"/>
      <c r="E1918" s="151"/>
      <c r="F1918" s="151"/>
      <c r="G1918" s="151"/>
      <c r="H1918" s="190" t="str">
        <f t="shared" si="376"/>
        <v/>
      </c>
      <c r="J1918" s="195" t="str">
        <f>+IF(H1918="","",H1918/H1934)</f>
        <v/>
      </c>
      <c r="K1918" s="174"/>
      <c r="L1918" s="170"/>
      <c r="M1918" s="193" t="str">
        <f t="shared" si="377"/>
        <v/>
      </c>
      <c r="N1918" s="194" t="str">
        <f t="shared" si="374"/>
        <v/>
      </c>
      <c r="R1918" s="75" t="e">
        <f t="shared" si="375"/>
        <v>#REF!</v>
      </c>
    </row>
    <row r="1919" spans="1:18" ht="15" customHeight="1" x14ac:dyDescent="0.3">
      <c r="A1919" s="86"/>
      <c r="B1919" s="84"/>
      <c r="C1919" s="125"/>
      <c r="E1919" s="151"/>
      <c r="F1919" s="151"/>
      <c r="G1919" s="151"/>
      <c r="H1919" s="190" t="str">
        <f t="shared" si="376"/>
        <v/>
      </c>
      <c r="J1919" s="195" t="str">
        <f>+IF(H1919="","",H1919/H1934)</f>
        <v/>
      </c>
      <c r="K1919" s="174"/>
      <c r="L1919" s="170"/>
      <c r="M1919" s="193" t="str">
        <f t="shared" si="377"/>
        <v/>
      </c>
      <c r="N1919" s="194" t="str">
        <f t="shared" si="374"/>
        <v/>
      </c>
      <c r="R1919" s="75" t="e">
        <f t="shared" si="375"/>
        <v>#REF!</v>
      </c>
    </row>
    <row r="1920" spans="1:18" ht="15" customHeight="1" x14ac:dyDescent="0.3">
      <c r="A1920" s="86"/>
      <c r="B1920" s="84"/>
      <c r="C1920" s="125"/>
      <c r="E1920" s="151"/>
      <c r="F1920" s="151"/>
      <c r="G1920" s="151"/>
      <c r="H1920" s="190" t="str">
        <f t="shared" si="376"/>
        <v/>
      </c>
      <c r="J1920" s="195" t="str">
        <f>+IF(H1920="","",H1920/H1934)</f>
        <v/>
      </c>
      <c r="K1920" s="174"/>
      <c r="L1920" s="170"/>
      <c r="M1920" s="193" t="str">
        <f t="shared" si="377"/>
        <v/>
      </c>
      <c r="N1920" s="194" t="str">
        <f t="shared" si="374"/>
        <v/>
      </c>
      <c r="R1920" s="75" t="e">
        <f t="shared" si="375"/>
        <v>#REF!</v>
      </c>
    </row>
    <row r="1921" spans="1:18" ht="15" customHeight="1" x14ac:dyDescent="0.3">
      <c r="A1921" s="86"/>
      <c r="B1921" s="84"/>
      <c r="C1921" s="125"/>
      <c r="E1921" s="151"/>
      <c r="F1921" s="151"/>
      <c r="G1921" s="151"/>
      <c r="H1921" s="190" t="str">
        <f t="shared" si="376"/>
        <v/>
      </c>
      <c r="J1921" s="195" t="str">
        <f>+IF(H1921="","",H1921/H1934)</f>
        <v/>
      </c>
      <c r="K1921" s="174"/>
      <c r="L1921" s="170"/>
      <c r="M1921" s="193" t="str">
        <f t="shared" si="377"/>
        <v/>
      </c>
      <c r="N1921" s="194" t="str">
        <f t="shared" si="374"/>
        <v/>
      </c>
      <c r="R1921" s="75" t="e">
        <f t="shared" si="375"/>
        <v>#REF!</v>
      </c>
    </row>
    <row r="1922" spans="1:18" ht="15" customHeight="1" x14ac:dyDescent="0.3">
      <c r="A1922" s="86"/>
      <c r="B1922" s="84"/>
      <c r="C1922" s="125"/>
      <c r="E1922" s="151"/>
      <c r="F1922" s="151"/>
      <c r="G1922" s="151"/>
      <c r="H1922" s="190" t="str">
        <f t="shared" si="376"/>
        <v/>
      </c>
      <c r="J1922" s="195" t="str">
        <f>+IF(H1922="","",H1922/H1934)</f>
        <v/>
      </c>
      <c r="K1922" s="174"/>
      <c r="L1922" s="170"/>
      <c r="M1922" s="193" t="str">
        <f t="shared" si="377"/>
        <v/>
      </c>
      <c r="N1922" s="194" t="str">
        <f t="shared" si="374"/>
        <v/>
      </c>
      <c r="R1922" s="75" t="e">
        <f t="shared" si="375"/>
        <v>#REF!</v>
      </c>
    </row>
    <row r="1923" spans="1:18" ht="15" customHeight="1" thickBot="1" x14ac:dyDescent="0.35">
      <c r="A1923" s="86"/>
      <c r="B1923" s="84"/>
      <c r="C1923" s="125"/>
      <c r="E1923" s="152"/>
      <c r="F1923" s="152"/>
      <c r="G1923" s="152"/>
      <c r="H1923" s="191" t="str">
        <f t="shared" si="376"/>
        <v/>
      </c>
      <c r="J1923" s="195" t="str">
        <f>+IF(H1923="","",H1923/H1934)</f>
        <v/>
      </c>
      <c r="K1923" s="174"/>
      <c r="L1923" s="170"/>
      <c r="M1923" s="193" t="str">
        <f t="shared" si="377"/>
        <v/>
      </c>
      <c r="N1923" s="194" t="str">
        <f t="shared" si="374"/>
        <v/>
      </c>
      <c r="R1923" s="75" t="e">
        <f t="shared" si="375"/>
        <v>#REF!</v>
      </c>
    </row>
    <row r="1924" spans="1:18" ht="15" customHeight="1" thickBot="1" x14ac:dyDescent="0.35">
      <c r="A1924" s="86"/>
      <c r="B1924" s="84"/>
      <c r="C1924" s="160"/>
      <c r="D1924" s="160"/>
      <c r="E1924" s="160"/>
      <c r="F1924" s="160"/>
      <c r="G1924" s="161" t="s">
        <v>29</v>
      </c>
      <c r="H1924" s="157">
        <f>SUM(H1898:H1923)</f>
        <v>0</v>
      </c>
      <c r="J1924" s="110">
        <f>SUM(J1898:J1923)</f>
        <v>0</v>
      </c>
      <c r="K1924" s="109"/>
      <c r="L1924" s="109"/>
      <c r="M1924" s="109"/>
      <c r="N1924" s="110">
        <f>SUM(N1898:N1923)</f>
        <v>0</v>
      </c>
    </row>
    <row r="1925" spans="1:18" s="73" customFormat="1" ht="15" customHeight="1" thickBot="1" x14ac:dyDescent="0.35">
      <c r="A1925" s="86"/>
      <c r="B1925" s="84"/>
      <c r="C1925" s="73" t="s">
        <v>12</v>
      </c>
      <c r="H1925" s="74"/>
      <c r="J1925" s="111"/>
      <c r="K1925" s="111"/>
      <c r="L1925" s="111"/>
      <c r="M1925" s="111"/>
      <c r="N1925" s="111"/>
    </row>
    <row r="1926" spans="1:18" ht="33" customHeight="1" thickBot="1" x14ac:dyDescent="0.35">
      <c r="A1926" s="86"/>
      <c r="B1926" s="84"/>
      <c r="C1926" s="122" t="s">
        <v>48</v>
      </c>
      <c r="D1926" s="129"/>
      <c r="E1926" s="130" t="s">
        <v>3</v>
      </c>
      <c r="F1926" s="130" t="s">
        <v>0</v>
      </c>
      <c r="G1926" s="123" t="s">
        <v>6</v>
      </c>
      <c r="H1926" s="124" t="s">
        <v>9</v>
      </c>
      <c r="J1926" s="106" t="s">
        <v>59</v>
      </c>
      <c r="K1926" s="107" t="s">
        <v>60</v>
      </c>
      <c r="L1926" s="107" t="s">
        <v>61</v>
      </c>
      <c r="M1926" s="107" t="s">
        <v>62</v>
      </c>
      <c r="N1926" s="108" t="s">
        <v>63</v>
      </c>
    </row>
    <row r="1927" spans="1:18" ht="15" customHeight="1" x14ac:dyDescent="0.3">
      <c r="A1927" s="86"/>
      <c r="B1927" s="84"/>
      <c r="C1927" s="125"/>
      <c r="E1927" s="149"/>
      <c r="F1927" s="146"/>
      <c r="G1927" s="154"/>
      <c r="H1927" s="186" t="str">
        <f>+IF(G1927="","",F1927*G1927)</f>
        <v/>
      </c>
      <c r="J1927" s="195" t="str">
        <f>+IF(H1927="","",H1927/H1934)</f>
        <v/>
      </c>
      <c r="K1927" s="175"/>
      <c r="L1927" s="175"/>
      <c r="M1927" s="193" t="str">
        <f>IF(L1927="NP", 0, (IF(L1927="EP", 1, (IF(L1927="ND", 0.4, "")))))</f>
        <v/>
      </c>
      <c r="N1927" s="194" t="str">
        <f>+IF(H1927="","",J1927*M1927)</f>
        <v/>
      </c>
      <c r="R1927" s="75" t="e">
        <f t="shared" ref="R1927:R1931" si="378">+R1839+1</f>
        <v>#REF!</v>
      </c>
    </row>
    <row r="1928" spans="1:18" ht="15" customHeight="1" x14ac:dyDescent="0.3">
      <c r="A1928" s="86"/>
      <c r="B1928" s="84"/>
      <c r="C1928" s="125"/>
      <c r="E1928" s="149"/>
      <c r="F1928" s="146"/>
      <c r="G1928" s="154"/>
      <c r="H1928" s="186" t="str">
        <f>+IF(G1928="","",F1928*G1928)</f>
        <v/>
      </c>
      <c r="J1928" s="195" t="str">
        <f>+IF(H1928="","",H1928/H1932)</f>
        <v/>
      </c>
      <c r="K1928" s="175"/>
      <c r="L1928" s="175"/>
      <c r="M1928" s="193" t="str">
        <f>IF(L1928="NP", 0, (IF(L1928="EP", 1, (IF(L1928="ND", 0.4, "")))))</f>
        <v/>
      </c>
      <c r="N1928" s="194" t="str">
        <f>+IF(H1928="","",J1928*M1928)</f>
        <v/>
      </c>
      <c r="R1928" s="75" t="e">
        <f t="shared" si="378"/>
        <v>#REF!</v>
      </c>
    </row>
    <row r="1929" spans="1:18" ht="15" customHeight="1" x14ac:dyDescent="0.3">
      <c r="A1929" s="86"/>
      <c r="B1929" s="84"/>
      <c r="C1929" s="125"/>
      <c r="E1929" s="149"/>
      <c r="F1929" s="146"/>
      <c r="G1929" s="154"/>
      <c r="H1929" s="186" t="str">
        <f>+IF(G1929="","",F1929*G1929)</f>
        <v/>
      </c>
      <c r="J1929" s="195" t="str">
        <f>+IF(H1929="","",H1929/H1933)</f>
        <v/>
      </c>
      <c r="K1929" s="175"/>
      <c r="L1929" s="175"/>
      <c r="M1929" s="193" t="str">
        <f>IF(L1929="NP", 0, (IF(L1929="EP", 1, (IF(L1929="ND", 0.4, "")))))</f>
        <v/>
      </c>
      <c r="N1929" s="194" t="str">
        <f>+IF(H1929="","",J1929*M1929)</f>
        <v/>
      </c>
      <c r="R1929" s="75" t="e">
        <f t="shared" si="378"/>
        <v>#REF!</v>
      </c>
    </row>
    <row r="1930" spans="1:18" ht="15" customHeight="1" x14ac:dyDescent="0.3">
      <c r="A1930" s="86"/>
      <c r="B1930" s="84"/>
      <c r="C1930" s="125"/>
      <c r="E1930" s="149"/>
      <c r="F1930" s="146"/>
      <c r="G1930" s="154"/>
      <c r="H1930" s="186" t="str">
        <f>+IF(G1930="","",F1930*G1930)</f>
        <v/>
      </c>
      <c r="J1930" s="195" t="str">
        <f>+IF(H1930="","",H1930/H1934)</f>
        <v/>
      </c>
      <c r="K1930" s="175"/>
      <c r="L1930" s="175"/>
      <c r="M1930" s="193" t="str">
        <f>IF(L1930="NP", 0, (IF(L1930="EP", 1, (IF(L1930="ND", 0.4, "")))))</f>
        <v/>
      </c>
      <c r="N1930" s="194" t="str">
        <f>+IF(H1930="","",J1930*M1930)</f>
        <v/>
      </c>
      <c r="R1930" s="75" t="e">
        <f t="shared" si="378"/>
        <v>#REF!</v>
      </c>
    </row>
    <row r="1931" spans="1:18" ht="15" customHeight="1" thickBot="1" x14ac:dyDescent="0.35">
      <c r="A1931" s="86"/>
      <c r="B1931" s="84"/>
      <c r="C1931" s="127"/>
      <c r="D1931" s="128"/>
      <c r="E1931" s="150"/>
      <c r="F1931" s="147"/>
      <c r="G1931" s="155"/>
      <c r="H1931" s="192" t="str">
        <f>+IF(G1931="","",F1931*G1931)</f>
        <v/>
      </c>
      <c r="J1931" s="195" t="str">
        <f>+IF(H1931="","",H1931/H1934)</f>
        <v/>
      </c>
      <c r="K1931" s="176"/>
      <c r="L1931" s="177"/>
      <c r="M1931" s="193" t="str">
        <f>IF(L1931="NP", 0, (IF(L1931="EP", 1, (IF(L1931="ND", 0.4, "")))))</f>
        <v/>
      </c>
      <c r="N1931" s="194" t="str">
        <f>+IF(H1931="","",J1931*M1931)</f>
        <v/>
      </c>
      <c r="R1931" s="75" t="e">
        <f t="shared" si="378"/>
        <v>#REF!</v>
      </c>
    </row>
    <row r="1932" spans="1:18" ht="15" customHeight="1" thickBot="1" x14ac:dyDescent="0.35">
      <c r="A1932" s="86"/>
      <c r="B1932" s="84"/>
      <c r="C1932" s="160"/>
      <c r="D1932" s="160"/>
      <c r="E1932" s="160"/>
      <c r="F1932" s="160"/>
      <c r="G1932" s="161" t="s">
        <v>30</v>
      </c>
      <c r="H1932" s="157">
        <f>SUM(H1927:H1931)</f>
        <v>0</v>
      </c>
      <c r="J1932" s="110">
        <f>SUM(J1927:J1931)</f>
        <v>0</v>
      </c>
      <c r="K1932" s="109"/>
      <c r="L1932" s="109"/>
      <c r="M1932" s="109"/>
      <c r="N1932" s="110">
        <f>SUM(N1927:N1931)</f>
        <v>0</v>
      </c>
    </row>
    <row r="1933" spans="1:18" ht="13.5" customHeight="1" thickBot="1" x14ac:dyDescent="0.35">
      <c r="A1933" s="86"/>
      <c r="B1933" s="84"/>
      <c r="H1933" s="84"/>
      <c r="J1933" s="103"/>
      <c r="K1933" s="104"/>
      <c r="L1933" s="104"/>
      <c r="M1933" s="104"/>
      <c r="N1933" s="105"/>
    </row>
    <row r="1934" spans="1:18" ht="15" customHeight="1" x14ac:dyDescent="0.3">
      <c r="A1934" s="86"/>
      <c r="B1934" s="84"/>
      <c r="D1934" s="132" t="s">
        <v>13</v>
      </c>
      <c r="E1934" s="133"/>
      <c r="F1934" s="133"/>
      <c r="G1934" s="134"/>
      <c r="H1934" s="158">
        <f>+H1879+H1895+H1924+H1932</f>
        <v>0.262125</v>
      </c>
      <c r="J1934" s="113"/>
      <c r="K1934" s="78"/>
      <c r="M1934" s="78"/>
      <c r="N1934" s="114"/>
    </row>
    <row r="1935" spans="1:18" ht="15" customHeight="1" thickBot="1" x14ac:dyDescent="0.35">
      <c r="A1935" s="86"/>
      <c r="B1935" s="84"/>
      <c r="D1935" s="135" t="s">
        <v>67</v>
      </c>
      <c r="E1935" s="136"/>
      <c r="F1935" s="136"/>
      <c r="G1935" s="141">
        <f>+$Q$1</f>
        <v>0.15</v>
      </c>
      <c r="H1935" s="159">
        <f>+H1934*G1935</f>
        <v>3.931875E-2</v>
      </c>
      <c r="J1935" s="115"/>
      <c r="K1935" s="116"/>
      <c r="L1935" s="116"/>
      <c r="M1935" s="116"/>
      <c r="N1935" s="117"/>
    </row>
    <row r="1936" spans="1:18" ht="15" customHeight="1" x14ac:dyDescent="0.3">
      <c r="A1936" s="86"/>
      <c r="B1936" s="84"/>
      <c r="D1936" s="135" t="s">
        <v>68</v>
      </c>
      <c r="E1936" s="136"/>
      <c r="F1936" s="136"/>
      <c r="G1936" s="141">
        <f>+$Q$2</f>
        <v>0</v>
      </c>
      <c r="H1936" s="159">
        <f>+(H1934+H1935)*G1936</f>
        <v>0</v>
      </c>
      <c r="J1936" s="120">
        <f>+J1879+J1895+J1924+J1932</f>
        <v>1</v>
      </c>
      <c r="K1936" s="118"/>
      <c r="L1936" s="118"/>
      <c r="M1936" s="118"/>
      <c r="N1936" s="120">
        <f>+N1879+N1895+N1924+N1932</f>
        <v>0</v>
      </c>
    </row>
    <row r="1937" spans="1:18" ht="15" customHeight="1" thickBot="1" x14ac:dyDescent="0.35">
      <c r="A1937" s="86"/>
      <c r="B1937" s="84"/>
      <c r="C1937" s="75" t="s">
        <v>64</v>
      </c>
      <c r="D1937" s="135" t="s">
        <v>14</v>
      </c>
      <c r="E1937" s="136"/>
      <c r="F1937" s="136"/>
      <c r="G1937" s="137"/>
      <c r="H1937" s="159">
        <f>SUM(H1934:H1936)</f>
        <v>0.30144375000000001</v>
      </c>
      <c r="J1937" s="121" t="s">
        <v>69</v>
      </c>
      <c r="K1937" s="119"/>
      <c r="L1937" s="119"/>
      <c r="M1937" s="119"/>
      <c r="N1937" s="121" t="s">
        <v>70</v>
      </c>
    </row>
    <row r="1938" spans="1:18" ht="15" customHeight="1" thickBot="1" x14ac:dyDescent="0.35">
      <c r="A1938" s="86"/>
      <c r="B1938" s="84"/>
      <c r="C1938" s="75" t="s">
        <v>64</v>
      </c>
      <c r="D1938" s="138" t="s">
        <v>15</v>
      </c>
      <c r="E1938" s="139"/>
      <c r="F1938" s="139"/>
      <c r="G1938" s="140"/>
      <c r="H1938" s="131">
        <f>+ROUND(H1937,2)</f>
        <v>0.3</v>
      </c>
      <c r="N1938" s="165">
        <f>+ROUND(N1936,4)</f>
        <v>0</v>
      </c>
    </row>
    <row r="1939" spans="1:18" ht="13.5" customHeight="1" x14ac:dyDescent="0.3">
      <c r="A1939" s="86"/>
      <c r="B1939" s="84"/>
      <c r="G1939" s="76"/>
    </row>
    <row r="1940" spans="1:18" ht="13.5" customHeight="1" x14ac:dyDescent="0.3">
      <c r="A1940" s="86"/>
      <c r="B1940" s="84"/>
      <c r="G1940" s="76"/>
    </row>
    <row r="1941" spans="1:18" ht="15" customHeight="1" x14ac:dyDescent="0.3">
      <c r="A1941" s="83"/>
      <c r="B1941" s="84"/>
      <c r="G1941" s="76"/>
      <c r="H1941" s="84"/>
      <c r="J1941" s="85"/>
      <c r="K1941" s="85"/>
      <c r="L1941" s="85"/>
      <c r="M1941" s="85"/>
      <c r="N1941" s="85"/>
    </row>
    <row r="1942" spans="1:18" ht="14.1" customHeight="1" x14ac:dyDescent="0.3">
      <c r="A1942" s="86"/>
      <c r="B1942" s="84"/>
      <c r="C1942" s="87"/>
      <c r="D1942" s="87"/>
      <c r="E1942" s="87"/>
      <c r="F1942" s="87"/>
      <c r="G1942" s="87"/>
      <c r="H1942" s="87"/>
      <c r="K1942" s="78"/>
      <c r="M1942" s="78"/>
    </row>
    <row r="1943" spans="1:18" ht="12" customHeight="1" x14ac:dyDescent="0.3">
      <c r="A1943" s="86"/>
      <c r="B1943" s="84"/>
      <c r="C1943" s="73"/>
      <c r="D1943" s="73"/>
      <c r="E1943" s="73"/>
      <c r="F1943" s="73"/>
      <c r="G1943" s="73"/>
      <c r="H1943" s="73"/>
      <c r="K1943" s="78"/>
      <c r="M1943" s="78"/>
    </row>
    <row r="1944" spans="1:18" ht="12" customHeight="1" x14ac:dyDescent="0.3">
      <c r="A1944" s="86"/>
      <c r="B1944" s="84"/>
      <c r="G1944" s="88"/>
      <c r="H1944" s="84"/>
      <c r="K1944" s="78"/>
      <c r="M1944" s="78"/>
    </row>
    <row r="1945" spans="1:18" ht="14.25" customHeight="1" x14ac:dyDescent="0.3">
      <c r="A1945" s="86"/>
      <c r="B1945" s="84"/>
      <c r="C1945" s="89"/>
      <c r="D1945" s="90"/>
      <c r="E1945" s="90"/>
      <c r="F1945" s="90"/>
      <c r="G1945" s="90"/>
      <c r="H1945" s="91"/>
      <c r="K1945" s="78"/>
      <c r="M1945" s="78"/>
    </row>
    <row r="1946" spans="1:18" ht="14.25" customHeight="1" x14ac:dyDescent="0.3">
      <c r="A1946" s="86"/>
      <c r="B1946" s="84"/>
      <c r="C1946" s="89"/>
      <c r="H1946" s="84"/>
      <c r="K1946" s="78"/>
      <c r="M1946" s="78"/>
    </row>
    <row r="1947" spans="1:18" ht="12" customHeight="1" thickBot="1" x14ac:dyDescent="0.35">
      <c r="A1947" s="86"/>
      <c r="B1947" s="84"/>
      <c r="C1947" s="89"/>
      <c r="H1947" s="84"/>
      <c r="K1947" s="78"/>
      <c r="M1947" s="78"/>
    </row>
    <row r="1948" spans="1:18" ht="20.100000000000001" customHeight="1" thickBot="1" x14ac:dyDescent="0.35">
      <c r="A1948" s="86"/>
      <c r="B1948" s="84"/>
      <c r="C1948" s="142" t="s">
        <v>55</v>
      </c>
      <c r="D1948" s="143"/>
      <c r="E1948" s="143"/>
      <c r="F1948" s="143"/>
      <c r="G1948" s="143"/>
      <c r="H1948" s="144"/>
    </row>
    <row r="1949" spans="1:18" ht="20.100000000000001" customHeight="1" x14ac:dyDescent="0.3">
      <c r="A1949" s="86"/>
      <c r="B1949" s="84"/>
      <c r="C1949" s="92"/>
      <c r="H1949" s="93" t="s">
        <v>56</v>
      </c>
      <c r="I1949" s="84"/>
      <c r="J1949" s="97" t="s">
        <v>26</v>
      </c>
      <c r="K1949" s="98"/>
      <c r="L1949" s="98"/>
      <c r="M1949" s="98"/>
      <c r="N1949" s="99"/>
    </row>
    <row r="1950" spans="1:18" ht="16.5" customHeight="1" thickBot="1" x14ac:dyDescent="0.35">
      <c r="A1950" s="169"/>
      <c r="B1950" s="84"/>
      <c r="C1950" s="73" t="s">
        <v>57</v>
      </c>
      <c r="D1950" s="84">
        <v>23</v>
      </c>
      <c r="G1950" s="74" t="s">
        <v>4</v>
      </c>
      <c r="H1950" s="75" t="str">
        <f>+VLOOKUP(D1950,PRESUP!$A$6:$N$183,3,FALSE)</f>
        <v>m3</v>
      </c>
      <c r="I1950" s="84"/>
      <c r="J1950" s="100"/>
      <c r="K1950" s="101"/>
      <c r="L1950" s="101"/>
      <c r="M1950" s="101"/>
      <c r="N1950" s="102"/>
    </row>
    <row r="1951" spans="1:18" ht="32.25" customHeight="1" x14ac:dyDescent="0.3">
      <c r="A1951" s="86"/>
      <c r="B1951" s="84"/>
      <c r="C1951" s="22" t="str">
        <f>+VLOOKUP(D1950,PRESUP!$A$6:$N$183,14,FALSE)</f>
        <v>DETALLE: BASE CLASE 1</v>
      </c>
      <c r="J1951" s="103"/>
      <c r="K1951" s="104"/>
      <c r="L1951" s="104"/>
      <c r="M1951" s="104"/>
      <c r="N1951" s="105"/>
      <c r="O1951" s="84" t="s">
        <v>71</v>
      </c>
      <c r="P1951" s="84" t="s">
        <v>73</v>
      </c>
      <c r="Q1951" s="84" t="s">
        <v>72</v>
      </c>
    </row>
    <row r="1952" spans="1:18" s="73" customFormat="1" ht="15" customHeight="1" thickBot="1" x14ac:dyDescent="0.35">
      <c r="A1952" s="86"/>
      <c r="B1952" s="84"/>
      <c r="C1952" s="73" t="s">
        <v>5</v>
      </c>
      <c r="D1952" s="94"/>
      <c r="E1952" s="94"/>
      <c r="F1952" s="94"/>
      <c r="G1952" s="196" t="s">
        <v>58</v>
      </c>
      <c r="H1952" s="197">
        <v>7.4999999999999997E-3</v>
      </c>
      <c r="J1952" s="162"/>
      <c r="K1952" s="163"/>
      <c r="L1952" s="163"/>
      <c r="M1952" s="163"/>
      <c r="N1952" s="164"/>
      <c r="O1952" s="166">
        <f>+H2026</f>
        <v>20</v>
      </c>
      <c r="P1952" s="168">
        <f>+H2022</f>
        <v>17.393969999999999</v>
      </c>
      <c r="Q1952" s="167">
        <f>+N2026</f>
        <v>0.27860000000000001</v>
      </c>
      <c r="R1952" s="73">
        <f t="shared" ref="R1952" si="379">+D1950</f>
        <v>23</v>
      </c>
    </row>
    <row r="1953" spans="1:18" s="94" customFormat="1" ht="30" customHeight="1" thickBot="1" x14ac:dyDescent="0.35">
      <c r="A1953" s="86"/>
      <c r="B1953" s="84"/>
      <c r="C1953" s="122" t="s">
        <v>48</v>
      </c>
      <c r="D1953" s="123" t="s">
        <v>0</v>
      </c>
      <c r="E1953" s="123" t="s">
        <v>6</v>
      </c>
      <c r="F1953" s="123" t="s">
        <v>7</v>
      </c>
      <c r="G1953" s="123" t="s">
        <v>8</v>
      </c>
      <c r="H1953" s="124" t="s">
        <v>9</v>
      </c>
      <c r="J1953" s="106" t="s">
        <v>59</v>
      </c>
      <c r="K1953" s="107" t="s">
        <v>60</v>
      </c>
      <c r="L1953" s="107" t="s">
        <v>61</v>
      </c>
      <c r="M1953" s="107" t="s">
        <v>62</v>
      </c>
      <c r="N1953" s="108" t="s">
        <v>63</v>
      </c>
    </row>
    <row r="1954" spans="1:18" ht="15" customHeight="1" x14ac:dyDescent="0.3">
      <c r="A1954" s="86"/>
      <c r="B1954" s="84"/>
      <c r="C1954" s="125" t="s">
        <v>78</v>
      </c>
      <c r="D1954" s="145" t="s">
        <v>20</v>
      </c>
      <c r="E1954" s="148"/>
      <c r="F1954" s="148" t="s">
        <v>64</v>
      </c>
      <c r="G1954" s="153" t="s">
        <v>20</v>
      </c>
      <c r="H1954" s="126">
        <f>+H1983*0.05</f>
        <v>1.5345000000000004E-2</v>
      </c>
      <c r="J1954" s="171">
        <f>+IF(H1954="","",H1954/H2022)</f>
        <v>8.8220228044546504E-4</v>
      </c>
      <c r="K1954" s="172">
        <v>4292100117</v>
      </c>
      <c r="L1954" s="170" t="s">
        <v>77</v>
      </c>
      <c r="M1954" s="156">
        <v>0</v>
      </c>
      <c r="N1954" s="173">
        <f t="shared" ref="N1954:N1966" si="380">+IF(H1954="","",J1954*M1954)</f>
        <v>0</v>
      </c>
    </row>
    <row r="1955" spans="1:18" ht="15" customHeight="1" x14ac:dyDescent="0.3">
      <c r="A1955" s="86"/>
      <c r="B1955" s="84"/>
      <c r="C1955" s="125" t="s">
        <v>338</v>
      </c>
      <c r="D1955" s="146">
        <v>1</v>
      </c>
      <c r="E1955" s="149">
        <v>64.17</v>
      </c>
      <c r="F1955" s="184">
        <f t="shared" ref="F1955:F1966" si="381">+IF(E1955="","",D1955*E1955)</f>
        <v>64.17</v>
      </c>
      <c r="G1955" s="185">
        <f>+IF(F1955="","",H1952)</f>
        <v>7.4999999999999997E-3</v>
      </c>
      <c r="H1955" s="186">
        <f t="shared" ref="H1955:H1966" si="382">+IF(G1955="","",F1955*G1955)</f>
        <v>0.48127500000000001</v>
      </c>
      <c r="J1955" s="195">
        <f>+IF(H1955="","",H1955/H2022)</f>
        <v>2.7669071523062305E-2</v>
      </c>
      <c r="K1955" s="172">
        <v>548000014</v>
      </c>
      <c r="L1955" s="170" t="s">
        <v>77</v>
      </c>
      <c r="M1955" s="193">
        <f t="shared" ref="M1955:M1966" si="383">IF(L1955="NP", 0, (IF(L1955="EP", 1, (IF(L1955="ND", 0.4, "")))))</f>
        <v>0</v>
      </c>
      <c r="N1955" s="194">
        <f t="shared" si="380"/>
        <v>0</v>
      </c>
      <c r="R1955" s="75" t="e">
        <f t="shared" ref="R1955:R1966" si="384">+R1867+1</f>
        <v>#REF!</v>
      </c>
    </row>
    <row r="1956" spans="1:18" ht="15" customHeight="1" x14ac:dyDescent="0.3">
      <c r="A1956" s="86"/>
      <c r="B1956" s="84"/>
      <c r="C1956" s="125" t="s">
        <v>334</v>
      </c>
      <c r="D1956" s="146">
        <v>1</v>
      </c>
      <c r="E1956" s="149">
        <v>30</v>
      </c>
      <c r="F1956" s="184">
        <f t="shared" si="381"/>
        <v>30</v>
      </c>
      <c r="G1956" s="185">
        <f>+IF(F1956="","",H1952)</f>
        <v>7.4999999999999997E-3</v>
      </c>
      <c r="H1956" s="186">
        <f t="shared" si="382"/>
        <v>0.22499999999999998</v>
      </c>
      <c r="J1956" s="195">
        <f>+IF(H1956="","",H1956/H2022)</f>
        <v>1.2935517308584527E-2</v>
      </c>
      <c r="K1956" s="172">
        <v>548000014</v>
      </c>
      <c r="L1956" s="170" t="s">
        <v>77</v>
      </c>
      <c r="M1956" s="193">
        <f t="shared" si="383"/>
        <v>0</v>
      </c>
      <c r="N1956" s="194">
        <f t="shared" si="380"/>
        <v>0</v>
      </c>
      <c r="R1956" s="75" t="e">
        <f t="shared" si="384"/>
        <v>#REF!</v>
      </c>
    </row>
    <row r="1957" spans="1:18" ht="15" customHeight="1" x14ac:dyDescent="0.3">
      <c r="A1957" s="86"/>
      <c r="B1957" s="84"/>
      <c r="C1957" s="125" t="s">
        <v>349</v>
      </c>
      <c r="D1957" s="146">
        <v>1</v>
      </c>
      <c r="E1957" s="149">
        <v>42.06</v>
      </c>
      <c r="F1957" s="184">
        <f t="shared" si="381"/>
        <v>42.06</v>
      </c>
      <c r="G1957" s="185">
        <f>+IF(F1957="","",H1952)</f>
        <v>7.4999999999999997E-3</v>
      </c>
      <c r="H1957" s="186">
        <f t="shared" si="382"/>
        <v>0.31545000000000001</v>
      </c>
      <c r="J1957" s="195">
        <f>+IF(H1957="","",H1957/H2022)</f>
        <v>1.8135595266635506E-2</v>
      </c>
      <c r="K1957" s="172">
        <v>548000014</v>
      </c>
      <c r="L1957" s="170" t="s">
        <v>77</v>
      </c>
      <c r="M1957" s="193">
        <f t="shared" si="383"/>
        <v>0</v>
      </c>
      <c r="N1957" s="194">
        <f t="shared" si="380"/>
        <v>0</v>
      </c>
      <c r="R1957" s="75" t="e">
        <f t="shared" si="384"/>
        <v>#REF!</v>
      </c>
    </row>
    <row r="1958" spans="1:18" ht="15" customHeight="1" x14ac:dyDescent="0.3">
      <c r="A1958" s="86"/>
      <c r="B1958" s="84"/>
      <c r="C1958" s="125"/>
      <c r="D1958" s="146"/>
      <c r="E1958" s="149"/>
      <c r="F1958" s="184" t="str">
        <f t="shared" si="381"/>
        <v/>
      </c>
      <c r="G1958" s="185" t="str">
        <f>+IF(F1958="","",H1952)</f>
        <v/>
      </c>
      <c r="H1958" s="186" t="str">
        <f t="shared" si="382"/>
        <v/>
      </c>
      <c r="J1958" s="195" t="str">
        <f>+IF(H1958="","",H1958/H2022)</f>
        <v/>
      </c>
      <c r="K1958" s="172"/>
      <c r="L1958" s="170"/>
      <c r="M1958" s="193" t="str">
        <f t="shared" si="383"/>
        <v/>
      </c>
      <c r="N1958" s="194" t="str">
        <f t="shared" si="380"/>
        <v/>
      </c>
      <c r="R1958" s="75" t="e">
        <f t="shared" si="384"/>
        <v>#REF!</v>
      </c>
    </row>
    <row r="1959" spans="1:18" ht="15" customHeight="1" x14ac:dyDescent="0.3">
      <c r="A1959" s="86"/>
      <c r="B1959" s="84"/>
      <c r="C1959" s="125"/>
      <c r="D1959" s="146"/>
      <c r="E1959" s="149"/>
      <c r="F1959" s="184" t="str">
        <f t="shared" si="381"/>
        <v/>
      </c>
      <c r="G1959" s="185" t="str">
        <f>+IF(F1959="","",H1952)</f>
        <v/>
      </c>
      <c r="H1959" s="186" t="str">
        <f t="shared" si="382"/>
        <v/>
      </c>
      <c r="J1959" s="195" t="str">
        <f>+IF(H1959="","",H1959/H2022)</f>
        <v/>
      </c>
      <c r="K1959" s="172"/>
      <c r="L1959" s="170"/>
      <c r="M1959" s="193" t="str">
        <f t="shared" si="383"/>
        <v/>
      </c>
      <c r="N1959" s="194" t="str">
        <f t="shared" si="380"/>
        <v/>
      </c>
      <c r="R1959" s="75" t="e">
        <f t="shared" si="384"/>
        <v>#REF!</v>
      </c>
    </row>
    <row r="1960" spans="1:18" ht="15" customHeight="1" x14ac:dyDescent="0.3">
      <c r="A1960" s="86"/>
      <c r="B1960" s="84"/>
      <c r="C1960" s="125"/>
      <c r="D1960" s="146"/>
      <c r="E1960" s="149"/>
      <c r="F1960" s="184" t="str">
        <f t="shared" si="381"/>
        <v/>
      </c>
      <c r="G1960" s="185" t="str">
        <f>+IF(F1960="","",H1952)</f>
        <v/>
      </c>
      <c r="H1960" s="186" t="str">
        <f t="shared" si="382"/>
        <v/>
      </c>
      <c r="J1960" s="195" t="str">
        <f>+IF(H1960="","",H1960/H2022)</f>
        <v/>
      </c>
      <c r="K1960" s="172"/>
      <c r="L1960" s="170"/>
      <c r="M1960" s="193" t="str">
        <f t="shared" si="383"/>
        <v/>
      </c>
      <c r="N1960" s="194" t="str">
        <f t="shared" si="380"/>
        <v/>
      </c>
      <c r="R1960" s="75" t="e">
        <f t="shared" si="384"/>
        <v>#REF!</v>
      </c>
    </row>
    <row r="1961" spans="1:18" ht="15" customHeight="1" x14ac:dyDescent="0.3">
      <c r="A1961" s="86"/>
      <c r="B1961" s="84"/>
      <c r="C1961" s="125"/>
      <c r="D1961" s="146"/>
      <c r="E1961" s="149"/>
      <c r="F1961" s="184" t="str">
        <f t="shared" si="381"/>
        <v/>
      </c>
      <c r="G1961" s="185" t="str">
        <f>+IF(F1961="","",H1952)</f>
        <v/>
      </c>
      <c r="H1961" s="186" t="str">
        <f t="shared" si="382"/>
        <v/>
      </c>
      <c r="J1961" s="195" t="str">
        <f>+IF(H1961="","",H1961/H2022)</f>
        <v/>
      </c>
      <c r="K1961" s="172"/>
      <c r="L1961" s="170"/>
      <c r="M1961" s="193" t="str">
        <f t="shared" si="383"/>
        <v/>
      </c>
      <c r="N1961" s="194" t="str">
        <f t="shared" si="380"/>
        <v/>
      </c>
      <c r="R1961" s="75" t="e">
        <f t="shared" si="384"/>
        <v>#REF!</v>
      </c>
    </row>
    <row r="1962" spans="1:18" ht="15" customHeight="1" x14ac:dyDescent="0.3">
      <c r="A1962" s="86"/>
      <c r="B1962" s="84"/>
      <c r="C1962" s="125"/>
      <c r="D1962" s="146"/>
      <c r="E1962" s="149"/>
      <c r="F1962" s="184" t="str">
        <f t="shared" si="381"/>
        <v/>
      </c>
      <c r="G1962" s="185" t="str">
        <f>+IF(F1962="","",H1952)</f>
        <v/>
      </c>
      <c r="H1962" s="186" t="str">
        <f t="shared" si="382"/>
        <v/>
      </c>
      <c r="J1962" s="195" t="str">
        <f>+IF(H1962="","",H1962/H2022)</f>
        <v/>
      </c>
      <c r="K1962" s="172"/>
      <c r="L1962" s="170"/>
      <c r="M1962" s="193" t="str">
        <f t="shared" si="383"/>
        <v/>
      </c>
      <c r="N1962" s="194" t="str">
        <f t="shared" si="380"/>
        <v/>
      </c>
      <c r="R1962" s="75" t="e">
        <f t="shared" si="384"/>
        <v>#REF!</v>
      </c>
    </row>
    <row r="1963" spans="1:18" ht="15" customHeight="1" x14ac:dyDescent="0.3">
      <c r="A1963" s="86"/>
      <c r="B1963" s="84"/>
      <c r="C1963" s="125"/>
      <c r="D1963" s="146"/>
      <c r="E1963" s="149"/>
      <c r="F1963" s="184" t="str">
        <f t="shared" si="381"/>
        <v/>
      </c>
      <c r="G1963" s="185" t="str">
        <f>+IF(F1963="","",H1952)</f>
        <v/>
      </c>
      <c r="H1963" s="186" t="str">
        <f t="shared" si="382"/>
        <v/>
      </c>
      <c r="J1963" s="195" t="str">
        <f>+IF(H1963="","",H1963/H2022)</f>
        <v/>
      </c>
      <c r="K1963" s="172"/>
      <c r="L1963" s="170"/>
      <c r="M1963" s="193" t="str">
        <f t="shared" si="383"/>
        <v/>
      </c>
      <c r="N1963" s="194" t="str">
        <f t="shared" si="380"/>
        <v/>
      </c>
      <c r="R1963" s="75" t="e">
        <f t="shared" si="384"/>
        <v>#REF!</v>
      </c>
    </row>
    <row r="1964" spans="1:18" ht="15" customHeight="1" x14ac:dyDescent="0.3">
      <c r="A1964" s="86"/>
      <c r="B1964" s="84"/>
      <c r="C1964" s="125"/>
      <c r="D1964" s="146"/>
      <c r="E1964" s="149"/>
      <c r="F1964" s="184" t="str">
        <f t="shared" si="381"/>
        <v/>
      </c>
      <c r="G1964" s="185" t="str">
        <f>+IF(F1964="","",H1952)</f>
        <v/>
      </c>
      <c r="H1964" s="186" t="str">
        <f t="shared" si="382"/>
        <v/>
      </c>
      <c r="J1964" s="195" t="str">
        <f>+IF(H1964="","",H1964/H2022)</f>
        <v/>
      </c>
      <c r="K1964" s="172"/>
      <c r="L1964" s="170"/>
      <c r="M1964" s="193" t="str">
        <f t="shared" si="383"/>
        <v/>
      </c>
      <c r="N1964" s="194" t="str">
        <f t="shared" si="380"/>
        <v/>
      </c>
      <c r="R1964" s="75" t="e">
        <f t="shared" si="384"/>
        <v>#REF!</v>
      </c>
    </row>
    <row r="1965" spans="1:18" ht="15" customHeight="1" x14ac:dyDescent="0.3">
      <c r="A1965" s="86"/>
      <c r="B1965" s="84"/>
      <c r="C1965" s="125"/>
      <c r="D1965" s="146"/>
      <c r="E1965" s="149"/>
      <c r="F1965" s="184" t="str">
        <f t="shared" si="381"/>
        <v/>
      </c>
      <c r="G1965" s="185" t="str">
        <f>+IF(F1965="","",H1952)</f>
        <v/>
      </c>
      <c r="H1965" s="186" t="str">
        <f t="shared" si="382"/>
        <v/>
      </c>
      <c r="J1965" s="195" t="str">
        <f>+IF(H1965="","",H1965/H2022)</f>
        <v/>
      </c>
      <c r="K1965" s="172"/>
      <c r="L1965" s="170"/>
      <c r="M1965" s="193" t="str">
        <f t="shared" si="383"/>
        <v/>
      </c>
      <c r="N1965" s="194" t="str">
        <f t="shared" si="380"/>
        <v/>
      </c>
      <c r="R1965" s="75" t="e">
        <f t="shared" si="384"/>
        <v>#REF!</v>
      </c>
    </row>
    <row r="1966" spans="1:18" ht="15" customHeight="1" thickBot="1" x14ac:dyDescent="0.35">
      <c r="A1966" s="86"/>
      <c r="B1966" s="84"/>
      <c r="C1966" s="127"/>
      <c r="D1966" s="147"/>
      <c r="E1966" s="150"/>
      <c r="F1966" s="187" t="str">
        <f t="shared" si="381"/>
        <v/>
      </c>
      <c r="G1966" s="188" t="str">
        <f>+IF(F1966="","",H1951)</f>
        <v/>
      </c>
      <c r="H1966" s="189" t="str">
        <f t="shared" si="382"/>
        <v/>
      </c>
      <c r="J1966" s="195" t="str">
        <f>+IF(H1966="","",H1966/H2022)</f>
        <v/>
      </c>
      <c r="K1966" s="172"/>
      <c r="L1966" s="170"/>
      <c r="M1966" s="193" t="str">
        <f t="shared" si="383"/>
        <v/>
      </c>
      <c r="N1966" s="194" t="str">
        <f t="shared" si="380"/>
        <v/>
      </c>
      <c r="R1966" s="75" t="e">
        <f t="shared" si="384"/>
        <v>#REF!</v>
      </c>
    </row>
    <row r="1967" spans="1:18" ht="15" customHeight="1" thickBot="1" x14ac:dyDescent="0.35">
      <c r="A1967" s="86"/>
      <c r="B1967" s="84"/>
      <c r="C1967" s="160"/>
      <c r="D1967" s="160"/>
      <c r="E1967" s="160"/>
      <c r="F1967" s="160"/>
      <c r="G1967" s="161" t="s">
        <v>27</v>
      </c>
      <c r="H1967" s="157">
        <f>SUM(H1954:H1966)</f>
        <v>1.0370699999999999</v>
      </c>
      <c r="J1967" s="110">
        <f>SUM(J1954:J1966)</f>
        <v>5.9622386378727799E-2</v>
      </c>
      <c r="K1967" s="109"/>
      <c r="L1967" s="109"/>
      <c r="M1967" s="109"/>
      <c r="N1967" s="110">
        <f>SUM(N1954:N1966)</f>
        <v>0</v>
      </c>
    </row>
    <row r="1968" spans="1:18" s="73" customFormat="1" ht="15" customHeight="1" thickBot="1" x14ac:dyDescent="0.35">
      <c r="A1968" s="86"/>
      <c r="B1968" s="84"/>
      <c r="C1968" s="73" t="s">
        <v>10</v>
      </c>
      <c r="H1968" s="74"/>
      <c r="J1968" s="112"/>
      <c r="K1968" s="112"/>
      <c r="L1968" s="112"/>
      <c r="M1968" s="112"/>
      <c r="N1968" s="112"/>
    </row>
    <row r="1969" spans="1:18" ht="31.5" customHeight="1" thickBot="1" x14ac:dyDescent="0.35">
      <c r="A1969" s="86"/>
      <c r="B1969" s="84"/>
      <c r="C1969" s="122" t="s">
        <v>48</v>
      </c>
      <c r="D1969" s="123" t="s">
        <v>0</v>
      </c>
      <c r="E1969" s="123" t="s">
        <v>65</v>
      </c>
      <c r="F1969" s="123" t="s">
        <v>66</v>
      </c>
      <c r="G1969" s="123" t="s">
        <v>8</v>
      </c>
      <c r="H1969" s="124" t="s">
        <v>9</v>
      </c>
      <c r="J1969" s="106" t="s">
        <v>59</v>
      </c>
      <c r="K1969" s="107" t="s">
        <v>60</v>
      </c>
      <c r="L1969" s="107" t="s">
        <v>61</v>
      </c>
      <c r="M1969" s="107" t="s">
        <v>62</v>
      </c>
      <c r="N1969" s="108" t="s">
        <v>63</v>
      </c>
    </row>
    <row r="1970" spans="1:18" ht="15" customHeight="1" x14ac:dyDescent="0.3">
      <c r="A1970" s="86"/>
      <c r="B1970" s="84"/>
      <c r="C1970" s="125" t="s">
        <v>325</v>
      </c>
      <c r="D1970" s="146">
        <v>1</v>
      </c>
      <c r="E1970" s="149">
        <v>4.28</v>
      </c>
      <c r="F1970" s="184">
        <f>+IF(E1970="","",D1970*E1970)</f>
        <v>4.28</v>
      </c>
      <c r="G1970" s="185">
        <f>+IF(F1970="","",H1952)</f>
        <v>7.4999999999999997E-3</v>
      </c>
      <c r="H1970" s="186">
        <f>+IF(G1970="","",F1970*G1970)</f>
        <v>3.2100000000000004E-2</v>
      </c>
      <c r="I1970" s="95"/>
      <c r="J1970" s="195">
        <f>+IF(H1970="","",H1970/H2022)</f>
        <v>1.8454671360247261E-3</v>
      </c>
      <c r="K1970" s="174">
        <v>851230012</v>
      </c>
      <c r="L1970" s="170" t="s">
        <v>77</v>
      </c>
      <c r="M1970" s="193">
        <v>0</v>
      </c>
      <c r="N1970" s="194">
        <f t="shared" ref="N1970:N1982" si="385">+IF(H1970="","",J1970*M1970)</f>
        <v>0</v>
      </c>
      <c r="R1970" s="75" t="e">
        <f t="shared" ref="R1970:R1982" si="386">+R1882+1</f>
        <v>#REF!</v>
      </c>
    </row>
    <row r="1971" spans="1:18" ht="15" customHeight="1" x14ac:dyDescent="0.25">
      <c r="A1971" s="86"/>
      <c r="B1971" s="84"/>
      <c r="C1971" s="125" t="s">
        <v>326</v>
      </c>
      <c r="D1971" s="146">
        <v>5</v>
      </c>
      <c r="E1971" s="209">
        <v>4.2300000000000004</v>
      </c>
      <c r="F1971" s="184">
        <f>+IF(E1971="","",D1971*E1971)</f>
        <v>21.150000000000002</v>
      </c>
      <c r="G1971" s="185">
        <f>+IF(F1971="","",H1952)</f>
        <v>7.4999999999999997E-3</v>
      </c>
      <c r="H1971" s="186">
        <f>+IF(G1971="","",F1971*G1971)</f>
        <v>0.15862500000000002</v>
      </c>
      <c r="J1971" s="195">
        <f>+IF(H1971="","",H1971/H2022)</f>
        <v>9.1195397025520923E-3</v>
      </c>
      <c r="K1971" s="174">
        <v>851230012</v>
      </c>
      <c r="L1971" s="170" t="s">
        <v>77</v>
      </c>
      <c r="M1971" s="193">
        <v>0</v>
      </c>
      <c r="N1971" s="194">
        <f t="shared" si="385"/>
        <v>0</v>
      </c>
      <c r="R1971" s="75" t="e">
        <f t="shared" si="386"/>
        <v>#REF!</v>
      </c>
    </row>
    <row r="1972" spans="1:18" ht="15" customHeight="1" x14ac:dyDescent="0.25">
      <c r="A1972" s="86"/>
      <c r="B1972" s="84"/>
      <c r="C1972" s="125" t="s">
        <v>340</v>
      </c>
      <c r="D1972" s="146">
        <v>1</v>
      </c>
      <c r="E1972" s="209">
        <v>4.75</v>
      </c>
      <c r="F1972" s="184">
        <f>+IF(E1972="","",D1972*E1972)</f>
        <v>4.75</v>
      </c>
      <c r="G1972" s="185">
        <f>+IF(F1972="","",H1952)</f>
        <v>7.4999999999999997E-3</v>
      </c>
      <c r="H1972" s="186">
        <f>+IF(G1972="","",F1972*G1972)</f>
        <v>3.5624999999999997E-2</v>
      </c>
      <c r="J1972" s="195">
        <f>+IF(H1972="","",H1972/H2022)</f>
        <v>2.0481235738592164E-3</v>
      </c>
      <c r="K1972" s="174">
        <v>851230012</v>
      </c>
      <c r="L1972" s="170" t="s">
        <v>77</v>
      </c>
      <c r="M1972" s="193">
        <v>0</v>
      </c>
      <c r="N1972" s="194">
        <f t="shared" si="385"/>
        <v>0</v>
      </c>
      <c r="R1972" s="75" t="e">
        <f t="shared" si="386"/>
        <v>#REF!</v>
      </c>
    </row>
    <row r="1973" spans="1:18" ht="15" customHeight="1" x14ac:dyDescent="0.3">
      <c r="A1973" s="86"/>
      <c r="B1973" s="84"/>
      <c r="C1973" s="125" t="s">
        <v>341</v>
      </c>
      <c r="D1973" s="146">
        <v>1</v>
      </c>
      <c r="E1973" s="149">
        <v>4.5199999999999996</v>
      </c>
      <c r="F1973" s="184">
        <f>+IF(E1973="","",D1973*E1973)</f>
        <v>4.5199999999999996</v>
      </c>
      <c r="G1973" s="185">
        <f>+IF(F1973="","",H1952)</f>
        <v>7.4999999999999997E-3</v>
      </c>
      <c r="H1973" s="186">
        <f>+IF(G1973="","",F1973*G1973)</f>
        <v>3.3899999999999993E-2</v>
      </c>
      <c r="J1973" s="195">
        <f>+IF(H1973="","",H1973/H2022)</f>
        <v>1.9489512744934017E-3</v>
      </c>
      <c r="K1973" s="174">
        <v>851230012</v>
      </c>
      <c r="L1973" s="170" t="s">
        <v>77</v>
      </c>
      <c r="M1973" s="193">
        <v>0</v>
      </c>
      <c r="N1973" s="194">
        <f t="shared" si="385"/>
        <v>0</v>
      </c>
      <c r="R1973" s="75" t="e">
        <f t="shared" si="386"/>
        <v>#REF!</v>
      </c>
    </row>
    <row r="1974" spans="1:18" ht="15" customHeight="1" x14ac:dyDescent="0.3">
      <c r="A1974" s="86"/>
      <c r="B1974" s="84"/>
      <c r="C1974" s="125" t="s">
        <v>336</v>
      </c>
      <c r="D1974" s="146">
        <v>1</v>
      </c>
      <c r="E1974" s="149">
        <v>6.22</v>
      </c>
      <c r="F1974" s="184">
        <f>+IF(E1974="","",D1974*E1974)</f>
        <v>6.22</v>
      </c>
      <c r="G1974" s="185">
        <f>+IF(F1974="","",H1952)</f>
        <v>7.4999999999999997E-3</v>
      </c>
      <c r="H1974" s="186">
        <f>+IF(G1974="","",F1974*G1974)</f>
        <v>4.6649999999999997E-2</v>
      </c>
      <c r="J1974" s="195">
        <f>+IF(H1974="","",H1974/H2022)</f>
        <v>2.6819639219798587E-3</v>
      </c>
      <c r="K1974" s="174">
        <v>851230012</v>
      </c>
      <c r="L1974" s="170" t="s">
        <v>77</v>
      </c>
      <c r="M1974" s="193">
        <v>0</v>
      </c>
      <c r="N1974" s="194">
        <f t="shared" si="385"/>
        <v>0</v>
      </c>
      <c r="R1974" s="75" t="e">
        <f t="shared" si="386"/>
        <v>#REF!</v>
      </c>
    </row>
    <row r="1975" spans="1:18" ht="15" customHeight="1" x14ac:dyDescent="0.3">
      <c r="A1975" s="86"/>
      <c r="B1975" s="84"/>
      <c r="C1975" s="125"/>
      <c r="D1975" s="146"/>
      <c r="E1975" s="149"/>
      <c r="F1975" s="184" t="str">
        <f t="shared" ref="F1975:F1982" si="387">+IF(E1975="","",D1975*E1975)</f>
        <v/>
      </c>
      <c r="G1975" s="185" t="str">
        <f>+IF(F1975="","",H1952)</f>
        <v/>
      </c>
      <c r="H1975" s="186" t="str">
        <f t="shared" ref="H1975:H1982" si="388">+IF(G1975="","",F1975*G1975)</f>
        <v/>
      </c>
      <c r="I1975" s="96"/>
      <c r="J1975" s="195" t="str">
        <f>+IF(H1975="","",H1975/H2022)</f>
        <v/>
      </c>
      <c r="K1975" s="174"/>
      <c r="L1975" s="170"/>
      <c r="M1975" s="193" t="str">
        <f t="shared" ref="M1975:M1982" si="389">IF(L1975="NP", 0, (IF(L1975="EP", 1, (IF(L1975="ND", 0.4, "")))))</f>
        <v/>
      </c>
      <c r="N1975" s="194" t="str">
        <f t="shared" si="385"/>
        <v/>
      </c>
      <c r="R1975" s="75" t="e">
        <f t="shared" si="386"/>
        <v>#REF!</v>
      </c>
    </row>
    <row r="1976" spans="1:18" ht="15" customHeight="1" x14ac:dyDescent="0.3">
      <c r="A1976" s="86"/>
      <c r="B1976" s="84"/>
      <c r="C1976" s="125"/>
      <c r="D1976" s="146"/>
      <c r="E1976" s="149"/>
      <c r="F1976" s="184" t="str">
        <f t="shared" si="387"/>
        <v/>
      </c>
      <c r="G1976" s="185" t="str">
        <f>+IF(F1976="","",H1952)</f>
        <v/>
      </c>
      <c r="H1976" s="186" t="str">
        <f t="shared" si="388"/>
        <v/>
      </c>
      <c r="J1976" s="195" t="str">
        <f>+IF(H1976="","",H1976/H2022)</f>
        <v/>
      </c>
      <c r="K1976" s="174"/>
      <c r="L1976" s="170"/>
      <c r="M1976" s="193" t="str">
        <f t="shared" si="389"/>
        <v/>
      </c>
      <c r="N1976" s="194" t="str">
        <f t="shared" si="385"/>
        <v/>
      </c>
      <c r="R1976" s="75" t="e">
        <f t="shared" si="386"/>
        <v>#REF!</v>
      </c>
    </row>
    <row r="1977" spans="1:18" ht="15" customHeight="1" x14ac:dyDescent="0.3">
      <c r="A1977" s="86"/>
      <c r="B1977" s="84"/>
      <c r="C1977" s="125"/>
      <c r="D1977" s="146"/>
      <c r="E1977" s="149"/>
      <c r="F1977" s="184" t="str">
        <f t="shared" si="387"/>
        <v/>
      </c>
      <c r="G1977" s="185" t="str">
        <f>+IF(F1977="","",H1952)</f>
        <v/>
      </c>
      <c r="H1977" s="186" t="str">
        <f t="shared" si="388"/>
        <v/>
      </c>
      <c r="J1977" s="195" t="str">
        <f>+IF(H1977="","",H1977/H2022)</f>
        <v/>
      </c>
      <c r="K1977" s="174"/>
      <c r="L1977" s="170"/>
      <c r="M1977" s="193" t="str">
        <f t="shared" si="389"/>
        <v/>
      </c>
      <c r="N1977" s="194" t="str">
        <f t="shared" si="385"/>
        <v/>
      </c>
      <c r="R1977" s="75" t="e">
        <f t="shared" si="386"/>
        <v>#REF!</v>
      </c>
    </row>
    <row r="1978" spans="1:18" ht="15" customHeight="1" x14ac:dyDescent="0.3">
      <c r="A1978" s="86"/>
      <c r="B1978" s="84"/>
      <c r="C1978" s="125"/>
      <c r="D1978" s="146"/>
      <c r="E1978" s="149"/>
      <c r="F1978" s="184" t="str">
        <f t="shared" si="387"/>
        <v/>
      </c>
      <c r="G1978" s="185" t="str">
        <f>+IF(F1978="","",H1952)</f>
        <v/>
      </c>
      <c r="H1978" s="186" t="str">
        <f t="shared" si="388"/>
        <v/>
      </c>
      <c r="I1978" s="96"/>
      <c r="J1978" s="195" t="str">
        <f>+IF(H1978="","",H1978/H2022)</f>
        <v/>
      </c>
      <c r="K1978" s="174"/>
      <c r="L1978" s="170"/>
      <c r="M1978" s="193" t="str">
        <f t="shared" si="389"/>
        <v/>
      </c>
      <c r="N1978" s="194" t="str">
        <f t="shared" si="385"/>
        <v/>
      </c>
      <c r="R1978" s="75" t="e">
        <f t="shared" si="386"/>
        <v>#REF!</v>
      </c>
    </row>
    <row r="1979" spans="1:18" ht="15" customHeight="1" x14ac:dyDescent="0.3">
      <c r="A1979" s="86"/>
      <c r="B1979" s="84"/>
      <c r="C1979" s="125"/>
      <c r="D1979" s="146"/>
      <c r="E1979" s="149"/>
      <c r="F1979" s="184" t="str">
        <f t="shared" si="387"/>
        <v/>
      </c>
      <c r="G1979" s="185" t="str">
        <f>+IF(F1979="","",H1952)</f>
        <v/>
      </c>
      <c r="H1979" s="186" t="str">
        <f t="shared" si="388"/>
        <v/>
      </c>
      <c r="J1979" s="195" t="str">
        <f>+IF(H1979="","",H1979/H2022)</f>
        <v/>
      </c>
      <c r="K1979" s="174"/>
      <c r="L1979" s="170"/>
      <c r="M1979" s="193" t="str">
        <f t="shared" si="389"/>
        <v/>
      </c>
      <c r="N1979" s="194" t="str">
        <f t="shared" si="385"/>
        <v/>
      </c>
      <c r="R1979" s="75" t="e">
        <f t="shared" si="386"/>
        <v>#REF!</v>
      </c>
    </row>
    <row r="1980" spans="1:18" ht="15" customHeight="1" x14ac:dyDescent="0.3">
      <c r="A1980" s="86"/>
      <c r="B1980" s="84"/>
      <c r="C1980" s="125"/>
      <c r="D1980" s="146"/>
      <c r="E1980" s="149"/>
      <c r="F1980" s="184" t="str">
        <f t="shared" si="387"/>
        <v/>
      </c>
      <c r="G1980" s="185" t="str">
        <f>+IF(F1980="","",H1952)</f>
        <v/>
      </c>
      <c r="H1980" s="186" t="str">
        <f t="shared" si="388"/>
        <v/>
      </c>
      <c r="I1980" s="96"/>
      <c r="J1980" s="195" t="str">
        <f>+IF(H1980="","",H1980/H2022)</f>
        <v/>
      </c>
      <c r="K1980" s="174"/>
      <c r="L1980" s="170"/>
      <c r="M1980" s="193" t="str">
        <f t="shared" si="389"/>
        <v/>
      </c>
      <c r="N1980" s="194" t="str">
        <f t="shared" si="385"/>
        <v/>
      </c>
      <c r="R1980" s="75" t="e">
        <f t="shared" si="386"/>
        <v>#REF!</v>
      </c>
    </row>
    <row r="1981" spans="1:18" ht="15" customHeight="1" x14ac:dyDescent="0.3">
      <c r="A1981" s="86"/>
      <c r="B1981" s="84"/>
      <c r="C1981" s="125"/>
      <c r="D1981" s="146"/>
      <c r="E1981" s="149"/>
      <c r="F1981" s="184" t="str">
        <f t="shared" si="387"/>
        <v/>
      </c>
      <c r="G1981" s="185" t="str">
        <f>+IF(F1981="","",H1952)</f>
        <v/>
      </c>
      <c r="H1981" s="186" t="str">
        <f t="shared" si="388"/>
        <v/>
      </c>
      <c r="I1981" s="96"/>
      <c r="J1981" s="195" t="str">
        <f>+IF(H1981="","",H1981/H2022)</f>
        <v/>
      </c>
      <c r="K1981" s="174"/>
      <c r="L1981" s="170"/>
      <c r="M1981" s="193" t="str">
        <f t="shared" si="389"/>
        <v/>
      </c>
      <c r="N1981" s="194" t="str">
        <f t="shared" si="385"/>
        <v/>
      </c>
      <c r="R1981" s="75" t="e">
        <f t="shared" si="386"/>
        <v>#REF!</v>
      </c>
    </row>
    <row r="1982" spans="1:18" ht="15" customHeight="1" thickBot="1" x14ac:dyDescent="0.35">
      <c r="A1982" s="86"/>
      <c r="B1982" s="84"/>
      <c r="C1982" s="127"/>
      <c r="D1982" s="147"/>
      <c r="E1982" s="150"/>
      <c r="F1982" s="187" t="str">
        <f t="shared" si="387"/>
        <v/>
      </c>
      <c r="G1982" s="188" t="str">
        <f>+IF(F1982="","",H1951)</f>
        <v/>
      </c>
      <c r="H1982" s="189" t="str">
        <f t="shared" si="388"/>
        <v/>
      </c>
      <c r="J1982" s="195" t="str">
        <f>+IF(H1982="","",H1982/H2022)</f>
        <v/>
      </c>
      <c r="K1982" s="174"/>
      <c r="L1982" s="170"/>
      <c r="M1982" s="193" t="str">
        <f t="shared" si="389"/>
        <v/>
      </c>
      <c r="N1982" s="194" t="str">
        <f t="shared" si="385"/>
        <v/>
      </c>
      <c r="R1982" s="75" t="e">
        <f t="shared" si="386"/>
        <v>#REF!</v>
      </c>
    </row>
    <row r="1983" spans="1:18" ht="15" customHeight="1" thickBot="1" x14ac:dyDescent="0.35">
      <c r="A1983" s="86"/>
      <c r="B1983" s="84"/>
      <c r="C1983" s="160"/>
      <c r="D1983" s="160"/>
      <c r="E1983" s="160"/>
      <c r="F1983" s="160"/>
      <c r="G1983" s="161" t="s">
        <v>28</v>
      </c>
      <c r="H1983" s="157">
        <f>SUM(H1970:H1982)</f>
        <v>0.30690000000000006</v>
      </c>
      <c r="J1983" s="110">
        <f>SUM(J1970:J1982)</f>
        <v>1.7644045608909295E-2</v>
      </c>
      <c r="K1983" s="109"/>
      <c r="L1983" s="109"/>
      <c r="M1983" s="109"/>
      <c r="N1983" s="110">
        <f>SUM(N1970:N1982)</f>
        <v>0</v>
      </c>
    </row>
    <row r="1984" spans="1:18" s="73" customFormat="1" ht="15" customHeight="1" thickBot="1" x14ac:dyDescent="0.35">
      <c r="A1984" s="86"/>
      <c r="B1984" s="84"/>
      <c r="C1984" s="73" t="s">
        <v>11</v>
      </c>
      <c r="H1984" s="74"/>
      <c r="J1984" s="112"/>
      <c r="K1984" s="112"/>
      <c r="L1984" s="112"/>
      <c r="M1984" s="112"/>
      <c r="N1984" s="112"/>
    </row>
    <row r="1985" spans="1:18" ht="34.5" customHeight="1" thickBot="1" x14ac:dyDescent="0.35">
      <c r="A1985" s="86"/>
      <c r="B1985" s="84"/>
      <c r="C1985" s="122" t="s">
        <v>48</v>
      </c>
      <c r="D1985" s="129"/>
      <c r="E1985" s="123" t="s">
        <v>3</v>
      </c>
      <c r="F1985" s="123" t="s">
        <v>0</v>
      </c>
      <c r="G1985" s="123" t="s">
        <v>16</v>
      </c>
      <c r="H1985" s="124" t="s">
        <v>9</v>
      </c>
      <c r="J1985" s="106" t="s">
        <v>59</v>
      </c>
      <c r="K1985" s="107" t="s">
        <v>60</v>
      </c>
      <c r="L1985" s="107" t="s">
        <v>61</v>
      </c>
      <c r="M1985" s="107" t="s">
        <v>62</v>
      </c>
      <c r="N1985" s="108" t="s">
        <v>63</v>
      </c>
    </row>
    <row r="1986" spans="1:18" ht="15" customHeight="1" x14ac:dyDescent="0.3">
      <c r="A1986" s="86"/>
      <c r="B1986" s="84"/>
      <c r="C1986" s="125" t="s">
        <v>367</v>
      </c>
      <c r="E1986" s="151" t="s">
        <v>87</v>
      </c>
      <c r="F1986" s="151">
        <v>1.25</v>
      </c>
      <c r="G1986" s="151">
        <v>12.84</v>
      </c>
      <c r="H1986" s="190">
        <f>+IF(G1986="","",F1986*G1986)</f>
        <v>16.05</v>
      </c>
      <c r="J1986" s="195">
        <f>+IF(H1986="","",H1986/H2022)</f>
        <v>0.92273356801236295</v>
      </c>
      <c r="K1986" s="174">
        <v>153200015</v>
      </c>
      <c r="L1986" s="170" t="s">
        <v>76</v>
      </c>
      <c r="M1986" s="193">
        <v>0.3019</v>
      </c>
      <c r="N1986" s="194">
        <f t="shared" ref="N1986:N2011" si="390">+IF(H1986="","",J1986*M1986)</f>
        <v>0.27857326418293238</v>
      </c>
      <c r="R1986" s="75" t="e">
        <f t="shared" ref="R1986:R2011" si="391">+R1898+1</f>
        <v>#REF!</v>
      </c>
    </row>
    <row r="1987" spans="1:18" ht="15" customHeight="1" x14ac:dyDescent="0.3">
      <c r="A1987" s="86"/>
      <c r="B1987" s="84"/>
      <c r="C1987" s="125"/>
      <c r="E1987" s="151"/>
      <c r="F1987" s="151"/>
      <c r="G1987" s="151"/>
      <c r="H1987" s="190"/>
      <c r="J1987" s="195"/>
      <c r="K1987" s="174"/>
      <c r="L1987" s="170"/>
      <c r="M1987" s="193"/>
      <c r="N1987" s="194" t="str">
        <f t="shared" si="390"/>
        <v/>
      </c>
      <c r="R1987" s="75" t="e">
        <f t="shared" si="391"/>
        <v>#REF!</v>
      </c>
    </row>
    <row r="1988" spans="1:18" ht="15" customHeight="1" x14ac:dyDescent="0.3">
      <c r="A1988" s="86"/>
      <c r="B1988" s="84"/>
      <c r="C1988" s="125"/>
      <c r="E1988" s="151"/>
      <c r="F1988" s="151"/>
      <c r="G1988" s="151"/>
      <c r="H1988" s="190"/>
      <c r="J1988" s="195"/>
      <c r="K1988" s="211"/>
      <c r="L1988" s="212"/>
      <c r="M1988" s="193"/>
      <c r="N1988" s="194" t="str">
        <f t="shared" si="390"/>
        <v/>
      </c>
      <c r="R1988" s="75" t="e">
        <f t="shared" si="391"/>
        <v>#REF!</v>
      </c>
    </row>
    <row r="1989" spans="1:18" ht="15" customHeight="1" x14ac:dyDescent="0.3">
      <c r="A1989" s="86"/>
      <c r="B1989" s="84"/>
      <c r="C1989" s="125"/>
      <c r="E1989" s="151"/>
      <c r="F1989" s="151"/>
      <c r="G1989" s="151"/>
      <c r="H1989" s="190"/>
      <c r="J1989" s="195"/>
      <c r="K1989" s="174"/>
      <c r="L1989" s="170"/>
      <c r="M1989" s="193"/>
      <c r="N1989" s="194" t="str">
        <f t="shared" si="390"/>
        <v/>
      </c>
      <c r="R1989" s="75" t="e">
        <f t="shared" si="391"/>
        <v>#REF!</v>
      </c>
    </row>
    <row r="1990" spans="1:18" ht="15" customHeight="1" x14ac:dyDescent="0.3">
      <c r="A1990" s="86"/>
      <c r="B1990" s="84"/>
      <c r="C1990" s="125"/>
      <c r="E1990" s="151"/>
      <c r="F1990" s="151"/>
      <c r="G1990" s="151"/>
      <c r="H1990" s="190"/>
      <c r="J1990" s="195"/>
      <c r="K1990" s="174"/>
      <c r="L1990" s="170"/>
      <c r="M1990" s="193"/>
      <c r="N1990" s="194" t="str">
        <f t="shared" si="390"/>
        <v/>
      </c>
      <c r="R1990" s="75" t="e">
        <f t="shared" si="391"/>
        <v>#REF!</v>
      </c>
    </row>
    <row r="1991" spans="1:18" ht="15" customHeight="1" x14ac:dyDescent="0.3">
      <c r="A1991" s="86"/>
      <c r="B1991" s="84"/>
      <c r="C1991" s="125"/>
      <c r="E1991" s="151"/>
      <c r="F1991" s="151"/>
      <c r="G1991" s="151"/>
      <c r="H1991" s="190"/>
      <c r="J1991" s="195"/>
      <c r="K1991" s="174"/>
      <c r="L1991" s="170"/>
      <c r="M1991" s="193"/>
      <c r="N1991" s="194" t="str">
        <f t="shared" si="390"/>
        <v/>
      </c>
      <c r="R1991" s="75" t="e">
        <f t="shared" si="391"/>
        <v>#REF!</v>
      </c>
    </row>
    <row r="1992" spans="1:18" ht="15" customHeight="1" x14ac:dyDescent="0.3">
      <c r="A1992" s="86"/>
      <c r="B1992" s="84"/>
      <c r="C1992" s="125"/>
      <c r="E1992" s="151"/>
      <c r="F1992" s="151"/>
      <c r="G1992" s="151"/>
      <c r="H1992" s="190"/>
      <c r="J1992" s="195"/>
      <c r="K1992" s="174"/>
      <c r="L1992" s="170"/>
      <c r="M1992" s="193"/>
      <c r="N1992" s="194" t="str">
        <f t="shared" si="390"/>
        <v/>
      </c>
      <c r="R1992" s="75" t="e">
        <f t="shared" si="391"/>
        <v>#REF!</v>
      </c>
    </row>
    <row r="1993" spans="1:18" ht="15" customHeight="1" x14ac:dyDescent="0.3">
      <c r="A1993" s="86"/>
      <c r="B1993" s="84"/>
      <c r="C1993" s="125"/>
      <c r="E1993" s="151"/>
      <c r="F1993" s="151"/>
      <c r="G1993" s="151"/>
      <c r="H1993" s="190"/>
      <c r="J1993" s="195"/>
      <c r="K1993" s="174"/>
      <c r="L1993" s="170"/>
      <c r="M1993" s="193"/>
      <c r="N1993" s="194" t="str">
        <f t="shared" si="390"/>
        <v/>
      </c>
      <c r="R1993" s="75" t="e">
        <f t="shared" si="391"/>
        <v>#REF!</v>
      </c>
    </row>
    <row r="1994" spans="1:18" ht="15" customHeight="1" x14ac:dyDescent="0.3">
      <c r="A1994" s="86"/>
      <c r="B1994" s="84"/>
      <c r="C1994" s="125"/>
      <c r="E1994" s="151"/>
      <c r="F1994" s="151"/>
      <c r="G1994" s="151"/>
      <c r="H1994" s="190"/>
      <c r="J1994" s="195"/>
      <c r="K1994" s="174"/>
      <c r="L1994" s="170"/>
      <c r="M1994" s="193"/>
      <c r="N1994" s="194" t="str">
        <f t="shared" si="390"/>
        <v/>
      </c>
      <c r="R1994" s="75" t="e">
        <f t="shared" si="391"/>
        <v>#REF!</v>
      </c>
    </row>
    <row r="1995" spans="1:18" ht="15" customHeight="1" x14ac:dyDescent="0.3">
      <c r="A1995" s="86"/>
      <c r="B1995" s="84"/>
      <c r="C1995" s="125"/>
      <c r="E1995" s="151"/>
      <c r="F1995" s="151"/>
      <c r="G1995" s="151"/>
      <c r="H1995" s="190"/>
      <c r="J1995" s="195"/>
      <c r="K1995" s="174"/>
      <c r="L1995" s="170"/>
      <c r="M1995" s="193"/>
      <c r="N1995" s="194" t="str">
        <f t="shared" si="390"/>
        <v/>
      </c>
      <c r="R1995" s="75" t="e">
        <f t="shared" si="391"/>
        <v>#REF!</v>
      </c>
    </row>
    <row r="1996" spans="1:18" ht="15" customHeight="1" x14ac:dyDescent="0.3">
      <c r="A1996" s="86"/>
      <c r="B1996" s="84"/>
      <c r="C1996" s="125"/>
      <c r="E1996" s="151"/>
      <c r="F1996" s="151"/>
      <c r="G1996" s="151"/>
      <c r="H1996" s="190"/>
      <c r="J1996" s="195"/>
      <c r="K1996" s="174"/>
      <c r="L1996" s="170"/>
      <c r="M1996" s="193"/>
      <c r="N1996" s="194" t="str">
        <f t="shared" si="390"/>
        <v/>
      </c>
      <c r="R1996" s="75" t="e">
        <f t="shared" si="391"/>
        <v>#REF!</v>
      </c>
    </row>
    <row r="1997" spans="1:18" ht="15" customHeight="1" x14ac:dyDescent="0.3">
      <c r="A1997" s="86"/>
      <c r="B1997" s="84"/>
      <c r="C1997" s="125"/>
      <c r="E1997" s="151"/>
      <c r="F1997" s="151"/>
      <c r="G1997" s="151"/>
      <c r="H1997" s="190"/>
      <c r="J1997" s="195"/>
      <c r="K1997" s="174"/>
      <c r="L1997" s="170"/>
      <c r="M1997" s="193"/>
      <c r="N1997" s="194" t="str">
        <f t="shared" si="390"/>
        <v/>
      </c>
      <c r="R1997" s="75" t="e">
        <f t="shared" si="391"/>
        <v>#REF!</v>
      </c>
    </row>
    <row r="1998" spans="1:18" ht="15" customHeight="1" x14ac:dyDescent="0.3">
      <c r="A1998" s="86"/>
      <c r="B1998" s="84"/>
      <c r="C1998" s="125"/>
      <c r="E1998" s="151"/>
      <c r="F1998" s="151"/>
      <c r="G1998" s="151"/>
      <c r="H1998" s="190"/>
      <c r="J1998" s="195"/>
      <c r="K1998" s="174"/>
      <c r="L1998" s="170"/>
      <c r="M1998" s="193"/>
      <c r="N1998" s="194" t="str">
        <f t="shared" si="390"/>
        <v/>
      </c>
      <c r="R1998" s="75" t="e">
        <f t="shared" si="391"/>
        <v>#REF!</v>
      </c>
    </row>
    <row r="1999" spans="1:18" ht="15" customHeight="1" x14ac:dyDescent="0.3">
      <c r="A1999" s="86"/>
      <c r="B1999" s="84"/>
      <c r="C1999" s="125"/>
      <c r="E1999" s="151"/>
      <c r="F1999" s="151"/>
      <c r="G1999" s="151"/>
      <c r="H1999" s="190"/>
      <c r="J1999" s="195"/>
      <c r="K1999" s="174"/>
      <c r="L1999" s="170"/>
      <c r="M1999" s="193"/>
      <c r="N1999" s="194" t="str">
        <f t="shared" si="390"/>
        <v/>
      </c>
      <c r="R1999" s="75" t="e">
        <f t="shared" si="391"/>
        <v>#REF!</v>
      </c>
    </row>
    <row r="2000" spans="1:18" ht="15" customHeight="1" x14ac:dyDescent="0.3">
      <c r="A2000" s="86"/>
      <c r="B2000" s="84"/>
      <c r="C2000" s="125"/>
      <c r="E2000" s="151"/>
      <c r="F2000" s="151"/>
      <c r="G2000" s="151"/>
      <c r="H2000" s="190" t="str">
        <f t="shared" ref="H2000:H2011" si="392">+IF(G2000="","",F2000*G2000)</f>
        <v/>
      </c>
      <c r="J2000" s="195" t="str">
        <f>+IF(H2000="","",H2000/H2022)</f>
        <v/>
      </c>
      <c r="K2000" s="174"/>
      <c r="L2000" s="170"/>
      <c r="M2000" s="193" t="str">
        <f t="shared" ref="M2000:M2011" si="393">IF(L2000="NP", 0, (IF(L2000="EP", 1, (IF(L2000="ND", 0.4, "")))))</f>
        <v/>
      </c>
      <c r="N2000" s="194" t="str">
        <f t="shared" si="390"/>
        <v/>
      </c>
      <c r="R2000" s="75" t="e">
        <f t="shared" si="391"/>
        <v>#REF!</v>
      </c>
    </row>
    <row r="2001" spans="1:18" ht="15" customHeight="1" x14ac:dyDescent="0.3">
      <c r="A2001" s="86"/>
      <c r="B2001" s="84"/>
      <c r="C2001" s="125"/>
      <c r="E2001" s="151"/>
      <c r="F2001" s="151"/>
      <c r="G2001" s="151"/>
      <c r="H2001" s="190" t="str">
        <f t="shared" si="392"/>
        <v/>
      </c>
      <c r="J2001" s="195" t="str">
        <f>+IF(H2001="","",H2001/H2022)</f>
        <v/>
      </c>
      <c r="K2001" s="174"/>
      <c r="L2001" s="170"/>
      <c r="M2001" s="193" t="str">
        <f t="shared" si="393"/>
        <v/>
      </c>
      <c r="N2001" s="194" t="str">
        <f t="shared" si="390"/>
        <v/>
      </c>
      <c r="R2001" s="75" t="e">
        <f t="shared" si="391"/>
        <v>#REF!</v>
      </c>
    </row>
    <row r="2002" spans="1:18" ht="15" customHeight="1" x14ac:dyDescent="0.3">
      <c r="A2002" s="86"/>
      <c r="B2002" s="84"/>
      <c r="C2002" s="125"/>
      <c r="E2002" s="151"/>
      <c r="F2002" s="151"/>
      <c r="G2002" s="151"/>
      <c r="H2002" s="190" t="str">
        <f t="shared" si="392"/>
        <v/>
      </c>
      <c r="J2002" s="195" t="str">
        <f>+IF(H2002="","",H2002/H2022)</f>
        <v/>
      </c>
      <c r="K2002" s="174"/>
      <c r="L2002" s="170"/>
      <c r="M2002" s="193" t="str">
        <f t="shared" si="393"/>
        <v/>
      </c>
      <c r="N2002" s="194" t="str">
        <f t="shared" si="390"/>
        <v/>
      </c>
      <c r="R2002" s="75" t="e">
        <f t="shared" si="391"/>
        <v>#REF!</v>
      </c>
    </row>
    <row r="2003" spans="1:18" ht="15" customHeight="1" x14ac:dyDescent="0.3">
      <c r="A2003" s="86"/>
      <c r="B2003" s="84"/>
      <c r="C2003" s="125"/>
      <c r="E2003" s="151"/>
      <c r="F2003" s="151"/>
      <c r="G2003" s="151"/>
      <c r="H2003" s="190" t="str">
        <f t="shared" si="392"/>
        <v/>
      </c>
      <c r="J2003" s="195" t="str">
        <f>+IF(H2003="","",H2003/H2022)</f>
        <v/>
      </c>
      <c r="K2003" s="174"/>
      <c r="L2003" s="170"/>
      <c r="M2003" s="193" t="str">
        <f t="shared" si="393"/>
        <v/>
      </c>
      <c r="N2003" s="194" t="str">
        <f t="shared" si="390"/>
        <v/>
      </c>
      <c r="R2003" s="75" t="e">
        <f t="shared" si="391"/>
        <v>#REF!</v>
      </c>
    </row>
    <row r="2004" spans="1:18" ht="15" customHeight="1" x14ac:dyDescent="0.3">
      <c r="A2004" s="86"/>
      <c r="B2004" s="84"/>
      <c r="C2004" s="125"/>
      <c r="E2004" s="151"/>
      <c r="F2004" s="151"/>
      <c r="G2004" s="151"/>
      <c r="H2004" s="190" t="str">
        <f t="shared" si="392"/>
        <v/>
      </c>
      <c r="J2004" s="195" t="str">
        <f>+IF(H2004="","",H2004/H2022)</f>
        <v/>
      </c>
      <c r="K2004" s="174"/>
      <c r="L2004" s="170"/>
      <c r="M2004" s="193" t="str">
        <f t="shared" si="393"/>
        <v/>
      </c>
      <c r="N2004" s="194" t="str">
        <f t="shared" si="390"/>
        <v/>
      </c>
      <c r="R2004" s="75" t="e">
        <f t="shared" si="391"/>
        <v>#REF!</v>
      </c>
    </row>
    <row r="2005" spans="1:18" ht="15" customHeight="1" x14ac:dyDescent="0.3">
      <c r="A2005" s="86"/>
      <c r="B2005" s="84"/>
      <c r="C2005" s="125"/>
      <c r="E2005" s="151"/>
      <c r="F2005" s="151"/>
      <c r="G2005" s="151"/>
      <c r="H2005" s="190" t="str">
        <f t="shared" si="392"/>
        <v/>
      </c>
      <c r="J2005" s="195" t="str">
        <f>+IF(H2005="","",H2005/H2022)</f>
        <v/>
      </c>
      <c r="K2005" s="174"/>
      <c r="L2005" s="170"/>
      <c r="M2005" s="193" t="str">
        <f t="shared" si="393"/>
        <v/>
      </c>
      <c r="N2005" s="194" t="str">
        <f t="shared" si="390"/>
        <v/>
      </c>
      <c r="R2005" s="75" t="e">
        <f t="shared" si="391"/>
        <v>#REF!</v>
      </c>
    </row>
    <row r="2006" spans="1:18" ht="15" customHeight="1" x14ac:dyDescent="0.3">
      <c r="A2006" s="86"/>
      <c r="B2006" s="84"/>
      <c r="C2006" s="125"/>
      <c r="E2006" s="151"/>
      <c r="F2006" s="151"/>
      <c r="G2006" s="151"/>
      <c r="H2006" s="190" t="str">
        <f t="shared" si="392"/>
        <v/>
      </c>
      <c r="J2006" s="195" t="str">
        <f>+IF(H2006="","",H2006/H2022)</f>
        <v/>
      </c>
      <c r="K2006" s="174"/>
      <c r="L2006" s="170"/>
      <c r="M2006" s="193" t="str">
        <f t="shared" si="393"/>
        <v/>
      </c>
      <c r="N2006" s="194" t="str">
        <f t="shared" si="390"/>
        <v/>
      </c>
      <c r="R2006" s="75" t="e">
        <f t="shared" si="391"/>
        <v>#REF!</v>
      </c>
    </row>
    <row r="2007" spans="1:18" ht="15" customHeight="1" x14ac:dyDescent="0.3">
      <c r="A2007" s="86"/>
      <c r="B2007" s="84"/>
      <c r="C2007" s="125"/>
      <c r="E2007" s="151"/>
      <c r="F2007" s="151"/>
      <c r="G2007" s="151"/>
      <c r="H2007" s="190" t="str">
        <f t="shared" si="392"/>
        <v/>
      </c>
      <c r="J2007" s="195" t="str">
        <f>+IF(H2007="","",H2007/H2022)</f>
        <v/>
      </c>
      <c r="K2007" s="174"/>
      <c r="L2007" s="170"/>
      <c r="M2007" s="193" t="str">
        <f t="shared" si="393"/>
        <v/>
      </c>
      <c r="N2007" s="194" t="str">
        <f t="shared" si="390"/>
        <v/>
      </c>
      <c r="R2007" s="75" t="e">
        <f t="shared" si="391"/>
        <v>#REF!</v>
      </c>
    </row>
    <row r="2008" spans="1:18" ht="15" customHeight="1" x14ac:dyDescent="0.3">
      <c r="A2008" s="86"/>
      <c r="B2008" s="84"/>
      <c r="C2008" s="125"/>
      <c r="E2008" s="151"/>
      <c r="F2008" s="151"/>
      <c r="G2008" s="151"/>
      <c r="H2008" s="190" t="str">
        <f t="shared" si="392"/>
        <v/>
      </c>
      <c r="J2008" s="195" t="str">
        <f>+IF(H2008="","",H2008/H2022)</f>
        <v/>
      </c>
      <c r="K2008" s="174"/>
      <c r="L2008" s="170"/>
      <c r="M2008" s="193" t="str">
        <f t="shared" si="393"/>
        <v/>
      </c>
      <c r="N2008" s="194" t="str">
        <f t="shared" si="390"/>
        <v/>
      </c>
      <c r="R2008" s="75" t="e">
        <f t="shared" si="391"/>
        <v>#REF!</v>
      </c>
    </row>
    <row r="2009" spans="1:18" ht="15" customHeight="1" x14ac:dyDescent="0.3">
      <c r="A2009" s="86"/>
      <c r="B2009" s="84"/>
      <c r="C2009" s="125"/>
      <c r="E2009" s="151"/>
      <c r="F2009" s="151"/>
      <c r="G2009" s="151"/>
      <c r="H2009" s="190" t="str">
        <f t="shared" si="392"/>
        <v/>
      </c>
      <c r="J2009" s="195" t="str">
        <f>+IF(H2009="","",H2009/H2022)</f>
        <v/>
      </c>
      <c r="K2009" s="174"/>
      <c r="L2009" s="170"/>
      <c r="M2009" s="193" t="str">
        <f t="shared" si="393"/>
        <v/>
      </c>
      <c r="N2009" s="194" t="str">
        <f t="shared" si="390"/>
        <v/>
      </c>
      <c r="R2009" s="75" t="e">
        <f t="shared" si="391"/>
        <v>#REF!</v>
      </c>
    </row>
    <row r="2010" spans="1:18" ht="15" customHeight="1" x14ac:dyDescent="0.3">
      <c r="A2010" s="86"/>
      <c r="B2010" s="84"/>
      <c r="C2010" s="125"/>
      <c r="E2010" s="151"/>
      <c r="F2010" s="151"/>
      <c r="G2010" s="151"/>
      <c r="H2010" s="190" t="str">
        <f t="shared" si="392"/>
        <v/>
      </c>
      <c r="J2010" s="195" t="str">
        <f>+IF(H2010="","",H2010/H2022)</f>
        <v/>
      </c>
      <c r="K2010" s="174"/>
      <c r="L2010" s="170"/>
      <c r="M2010" s="193" t="str">
        <f t="shared" si="393"/>
        <v/>
      </c>
      <c r="N2010" s="194" t="str">
        <f t="shared" si="390"/>
        <v/>
      </c>
      <c r="R2010" s="75" t="e">
        <f t="shared" si="391"/>
        <v>#REF!</v>
      </c>
    </row>
    <row r="2011" spans="1:18" ht="15" customHeight="1" thickBot="1" x14ac:dyDescent="0.35">
      <c r="A2011" s="86"/>
      <c r="B2011" s="84"/>
      <c r="C2011" s="125"/>
      <c r="E2011" s="152"/>
      <c r="F2011" s="152"/>
      <c r="G2011" s="152"/>
      <c r="H2011" s="191" t="str">
        <f t="shared" si="392"/>
        <v/>
      </c>
      <c r="J2011" s="195" t="str">
        <f>+IF(H2011="","",H2011/H2022)</f>
        <v/>
      </c>
      <c r="K2011" s="174"/>
      <c r="L2011" s="170"/>
      <c r="M2011" s="193" t="str">
        <f t="shared" si="393"/>
        <v/>
      </c>
      <c r="N2011" s="194" t="str">
        <f t="shared" si="390"/>
        <v/>
      </c>
      <c r="R2011" s="75" t="e">
        <f t="shared" si="391"/>
        <v>#REF!</v>
      </c>
    </row>
    <row r="2012" spans="1:18" ht="15" customHeight="1" thickBot="1" x14ac:dyDescent="0.35">
      <c r="A2012" s="86"/>
      <c r="B2012" s="84"/>
      <c r="C2012" s="160"/>
      <c r="D2012" s="160"/>
      <c r="E2012" s="160"/>
      <c r="F2012" s="160"/>
      <c r="G2012" s="161" t="s">
        <v>29</v>
      </c>
      <c r="H2012" s="157">
        <f>SUM(H1986:H2011)</f>
        <v>16.05</v>
      </c>
      <c r="J2012" s="110">
        <f>SUM(J1986:J2011)</f>
        <v>0.92273356801236295</v>
      </c>
      <c r="K2012" s="109"/>
      <c r="L2012" s="109"/>
      <c r="M2012" s="109"/>
      <c r="N2012" s="110">
        <f>SUM(N1986:N2011)</f>
        <v>0.27857326418293238</v>
      </c>
    </row>
    <row r="2013" spans="1:18" s="73" customFormat="1" ht="15" customHeight="1" thickBot="1" x14ac:dyDescent="0.35">
      <c r="A2013" s="86"/>
      <c r="B2013" s="84"/>
      <c r="C2013" s="73" t="s">
        <v>12</v>
      </c>
      <c r="H2013" s="74"/>
      <c r="J2013" s="111"/>
      <c r="K2013" s="111"/>
      <c r="L2013" s="111"/>
      <c r="M2013" s="111"/>
      <c r="N2013" s="111"/>
    </row>
    <row r="2014" spans="1:18" ht="33" customHeight="1" thickBot="1" x14ac:dyDescent="0.35">
      <c r="A2014" s="86"/>
      <c r="B2014" s="84"/>
      <c r="C2014" s="122" t="s">
        <v>48</v>
      </c>
      <c r="D2014" s="129"/>
      <c r="E2014" s="130" t="s">
        <v>3</v>
      </c>
      <c r="F2014" s="130" t="s">
        <v>0</v>
      </c>
      <c r="G2014" s="123" t="s">
        <v>6</v>
      </c>
      <c r="H2014" s="124" t="s">
        <v>9</v>
      </c>
      <c r="J2014" s="106" t="s">
        <v>59</v>
      </c>
      <c r="K2014" s="107" t="s">
        <v>60</v>
      </c>
      <c r="L2014" s="107" t="s">
        <v>61</v>
      </c>
      <c r="M2014" s="107" t="s">
        <v>62</v>
      </c>
      <c r="N2014" s="108" t="s">
        <v>63</v>
      </c>
    </row>
    <row r="2015" spans="1:18" ht="15" customHeight="1" x14ac:dyDescent="0.3">
      <c r="A2015" s="86"/>
      <c r="B2015" s="84"/>
      <c r="C2015" s="125"/>
      <c r="E2015" s="149"/>
      <c r="F2015" s="146"/>
      <c r="G2015" s="154"/>
      <c r="H2015" s="186" t="str">
        <f>+IF(G2015="","",F2015*G2015)</f>
        <v/>
      </c>
      <c r="J2015" s="195" t="str">
        <f>+IF(H2015="","",H2015/H2022)</f>
        <v/>
      </c>
      <c r="K2015" s="175"/>
      <c r="L2015" s="175"/>
      <c r="M2015" s="193" t="str">
        <f>IF(L2015="NP", 0, (IF(L2015="EP", 1, (IF(L2015="ND", 0.4, "")))))</f>
        <v/>
      </c>
      <c r="N2015" s="194" t="str">
        <f>+IF(H2015="","",J2015*M2015)</f>
        <v/>
      </c>
      <c r="R2015" s="75" t="e">
        <f t="shared" ref="R2015:R2019" si="394">+R1927+1</f>
        <v>#REF!</v>
      </c>
    </row>
    <row r="2016" spans="1:18" ht="15" customHeight="1" x14ac:dyDescent="0.3">
      <c r="A2016" s="86"/>
      <c r="B2016" s="84"/>
      <c r="C2016" s="125"/>
      <c r="E2016" s="149"/>
      <c r="F2016" s="146"/>
      <c r="G2016" s="154"/>
      <c r="H2016" s="186" t="str">
        <f>+IF(G2016="","",F2016*G2016)</f>
        <v/>
      </c>
      <c r="J2016" s="195" t="str">
        <f>+IF(H2016="","",H2016/H2020)</f>
        <v/>
      </c>
      <c r="K2016" s="175"/>
      <c r="L2016" s="175"/>
      <c r="M2016" s="193" t="str">
        <f>IF(L2016="NP", 0, (IF(L2016="EP", 1, (IF(L2016="ND", 0.4, "")))))</f>
        <v/>
      </c>
      <c r="N2016" s="194" t="str">
        <f>+IF(H2016="","",J2016*M2016)</f>
        <v/>
      </c>
      <c r="R2016" s="75" t="e">
        <f t="shared" si="394"/>
        <v>#REF!</v>
      </c>
    </row>
    <row r="2017" spans="1:18" ht="15" customHeight="1" x14ac:dyDescent="0.3">
      <c r="A2017" s="86"/>
      <c r="B2017" s="84"/>
      <c r="C2017" s="125"/>
      <c r="E2017" s="149"/>
      <c r="F2017" s="146"/>
      <c r="G2017" s="154"/>
      <c r="H2017" s="186" t="str">
        <f>+IF(G2017="","",F2017*G2017)</f>
        <v/>
      </c>
      <c r="J2017" s="195" t="str">
        <f>+IF(H2017="","",H2017/H2021)</f>
        <v/>
      </c>
      <c r="K2017" s="175"/>
      <c r="L2017" s="175"/>
      <c r="M2017" s="193" t="str">
        <f>IF(L2017="NP", 0, (IF(L2017="EP", 1, (IF(L2017="ND", 0.4, "")))))</f>
        <v/>
      </c>
      <c r="N2017" s="194" t="str">
        <f>+IF(H2017="","",J2017*M2017)</f>
        <v/>
      </c>
      <c r="R2017" s="75" t="e">
        <f t="shared" si="394"/>
        <v>#REF!</v>
      </c>
    </row>
    <row r="2018" spans="1:18" ht="15" customHeight="1" x14ac:dyDescent="0.3">
      <c r="A2018" s="86"/>
      <c r="B2018" s="84"/>
      <c r="C2018" s="125"/>
      <c r="E2018" s="149"/>
      <c r="F2018" s="146"/>
      <c r="G2018" s="154"/>
      <c r="H2018" s="186" t="str">
        <f>+IF(G2018="","",F2018*G2018)</f>
        <v/>
      </c>
      <c r="J2018" s="195" t="str">
        <f>+IF(H2018="","",H2018/H2022)</f>
        <v/>
      </c>
      <c r="K2018" s="175"/>
      <c r="L2018" s="175"/>
      <c r="M2018" s="193" t="str">
        <f>IF(L2018="NP", 0, (IF(L2018="EP", 1, (IF(L2018="ND", 0.4, "")))))</f>
        <v/>
      </c>
      <c r="N2018" s="194" t="str">
        <f>+IF(H2018="","",J2018*M2018)</f>
        <v/>
      </c>
      <c r="R2018" s="75" t="e">
        <f t="shared" si="394"/>
        <v>#REF!</v>
      </c>
    </row>
    <row r="2019" spans="1:18" ht="15" customHeight="1" thickBot="1" x14ac:dyDescent="0.35">
      <c r="A2019" s="86"/>
      <c r="B2019" s="84"/>
      <c r="C2019" s="127"/>
      <c r="D2019" s="128"/>
      <c r="E2019" s="150"/>
      <c r="F2019" s="147"/>
      <c r="G2019" s="155"/>
      <c r="H2019" s="192" t="str">
        <f>+IF(G2019="","",F2019*G2019)</f>
        <v/>
      </c>
      <c r="J2019" s="195" t="str">
        <f>+IF(H2019="","",H2019/H2022)</f>
        <v/>
      </c>
      <c r="K2019" s="176"/>
      <c r="L2019" s="177"/>
      <c r="M2019" s="193" t="str">
        <f>IF(L2019="NP", 0, (IF(L2019="EP", 1, (IF(L2019="ND", 0.4, "")))))</f>
        <v/>
      </c>
      <c r="N2019" s="194" t="str">
        <f>+IF(H2019="","",J2019*M2019)</f>
        <v/>
      </c>
      <c r="R2019" s="75" t="e">
        <f t="shared" si="394"/>
        <v>#REF!</v>
      </c>
    </row>
    <row r="2020" spans="1:18" ht="15" customHeight="1" thickBot="1" x14ac:dyDescent="0.35">
      <c r="A2020" s="86"/>
      <c r="B2020" s="84"/>
      <c r="C2020" s="160"/>
      <c r="D2020" s="160"/>
      <c r="E2020" s="160"/>
      <c r="F2020" s="160"/>
      <c r="G2020" s="161" t="s">
        <v>30</v>
      </c>
      <c r="H2020" s="157">
        <f>SUM(H2015:H2019)</f>
        <v>0</v>
      </c>
      <c r="J2020" s="110">
        <f>SUM(J2015:J2019)</f>
        <v>0</v>
      </c>
      <c r="K2020" s="109"/>
      <c r="L2020" s="109"/>
      <c r="M2020" s="109"/>
      <c r="N2020" s="110">
        <f>SUM(N2015:N2019)</f>
        <v>0</v>
      </c>
    </row>
    <row r="2021" spans="1:18" ht="13.5" customHeight="1" thickBot="1" x14ac:dyDescent="0.35">
      <c r="A2021" s="86"/>
      <c r="B2021" s="84"/>
      <c r="H2021" s="84"/>
      <c r="J2021" s="103"/>
      <c r="K2021" s="104"/>
      <c r="L2021" s="104"/>
      <c r="M2021" s="104"/>
      <c r="N2021" s="105"/>
    </row>
    <row r="2022" spans="1:18" ht="15" customHeight="1" x14ac:dyDescent="0.3">
      <c r="A2022" s="86"/>
      <c r="B2022" s="84"/>
      <c r="D2022" s="132" t="s">
        <v>13</v>
      </c>
      <c r="E2022" s="133"/>
      <c r="F2022" s="133"/>
      <c r="G2022" s="134"/>
      <c r="H2022" s="158">
        <f>+H1967+H1983+H2012+H2020</f>
        <v>17.393969999999999</v>
      </c>
      <c r="J2022" s="113"/>
      <c r="K2022" s="78"/>
      <c r="M2022" s="78"/>
      <c r="N2022" s="114"/>
    </row>
    <row r="2023" spans="1:18" ht="15" customHeight="1" thickBot="1" x14ac:dyDescent="0.35">
      <c r="A2023" s="86"/>
      <c r="B2023" s="84"/>
      <c r="D2023" s="135" t="s">
        <v>67</v>
      </c>
      <c r="E2023" s="136"/>
      <c r="F2023" s="136"/>
      <c r="G2023" s="141">
        <f>+$Q$1</f>
        <v>0.15</v>
      </c>
      <c r="H2023" s="159">
        <f>+H2022*G2023</f>
        <v>2.6090955</v>
      </c>
      <c r="J2023" s="115"/>
      <c r="K2023" s="116"/>
      <c r="L2023" s="116"/>
      <c r="M2023" s="116"/>
      <c r="N2023" s="117"/>
    </row>
    <row r="2024" spans="1:18" ht="15" customHeight="1" x14ac:dyDescent="0.3">
      <c r="A2024" s="86"/>
      <c r="B2024" s="84"/>
      <c r="D2024" s="135" t="s">
        <v>68</v>
      </c>
      <c r="E2024" s="136"/>
      <c r="F2024" s="136"/>
      <c r="G2024" s="141">
        <f>+$Q$2</f>
        <v>0</v>
      </c>
      <c r="H2024" s="159">
        <f>+(H2022+H2023)*G2024</f>
        <v>0</v>
      </c>
      <c r="J2024" s="120">
        <f>+J1967+J1983+J2012+J2020</f>
        <v>1</v>
      </c>
      <c r="K2024" s="118"/>
      <c r="L2024" s="118"/>
      <c r="M2024" s="118"/>
      <c r="N2024" s="120">
        <f>+N1967+N1983+N2012+N2020</f>
        <v>0.27857326418293238</v>
      </c>
    </row>
    <row r="2025" spans="1:18" ht="15" customHeight="1" thickBot="1" x14ac:dyDescent="0.35">
      <c r="A2025" s="86"/>
      <c r="B2025" s="84"/>
      <c r="C2025" s="75" t="s">
        <v>64</v>
      </c>
      <c r="D2025" s="135" t="s">
        <v>14</v>
      </c>
      <c r="E2025" s="136"/>
      <c r="F2025" s="136"/>
      <c r="G2025" s="137"/>
      <c r="H2025" s="159">
        <f>SUM(H2022:H2024)</f>
        <v>20.003065499999998</v>
      </c>
      <c r="J2025" s="121" t="s">
        <v>69</v>
      </c>
      <c r="K2025" s="119"/>
      <c r="L2025" s="119"/>
      <c r="M2025" s="119"/>
      <c r="N2025" s="121" t="s">
        <v>70</v>
      </c>
    </row>
    <row r="2026" spans="1:18" ht="15" customHeight="1" thickBot="1" x14ac:dyDescent="0.35">
      <c r="A2026" s="86"/>
      <c r="B2026" s="84"/>
      <c r="C2026" s="75" t="s">
        <v>64</v>
      </c>
      <c r="D2026" s="138" t="s">
        <v>15</v>
      </c>
      <c r="E2026" s="139"/>
      <c r="F2026" s="139"/>
      <c r="G2026" s="140"/>
      <c r="H2026" s="131">
        <f>+ROUND(H2025,2)</f>
        <v>20</v>
      </c>
      <c r="N2026" s="165">
        <f>+ROUND(N2024,4)</f>
        <v>0.27860000000000001</v>
      </c>
    </row>
    <row r="2027" spans="1:18" ht="13.5" customHeight="1" x14ac:dyDescent="0.3">
      <c r="A2027" s="86"/>
      <c r="B2027" s="84"/>
      <c r="G2027" s="76"/>
    </row>
    <row r="2028" spans="1:18" ht="13.5" customHeight="1" x14ac:dyDescent="0.3">
      <c r="A2028" s="86"/>
      <c r="B2028" s="84"/>
      <c r="G2028" s="76"/>
    </row>
    <row r="2029" spans="1:18" ht="15" customHeight="1" x14ac:dyDescent="0.3">
      <c r="A2029" s="83"/>
      <c r="B2029" s="84"/>
      <c r="G2029" s="76"/>
      <c r="H2029" s="84"/>
      <c r="J2029" s="85"/>
      <c r="K2029" s="85"/>
      <c r="L2029" s="85"/>
      <c r="M2029" s="85"/>
      <c r="N2029" s="85"/>
    </row>
    <row r="2030" spans="1:18" ht="14.1" customHeight="1" x14ac:dyDescent="0.3">
      <c r="A2030" s="86"/>
      <c r="B2030" s="84"/>
      <c r="C2030" s="87"/>
      <c r="D2030" s="87"/>
      <c r="E2030" s="87"/>
      <c r="F2030" s="87"/>
      <c r="G2030" s="87"/>
      <c r="H2030" s="87"/>
      <c r="K2030" s="78"/>
      <c r="M2030" s="78"/>
    </row>
    <row r="2031" spans="1:18" ht="12" customHeight="1" x14ac:dyDescent="0.3">
      <c r="A2031" s="86"/>
      <c r="B2031" s="84"/>
      <c r="C2031" s="73"/>
      <c r="D2031" s="73"/>
      <c r="E2031" s="73"/>
      <c r="F2031" s="73"/>
      <c r="G2031" s="73"/>
      <c r="H2031" s="73"/>
      <c r="K2031" s="78"/>
      <c r="M2031" s="78"/>
    </row>
    <row r="2032" spans="1:18" ht="12" customHeight="1" x14ac:dyDescent="0.3">
      <c r="A2032" s="86"/>
      <c r="B2032" s="84"/>
      <c r="G2032" s="88"/>
      <c r="H2032" s="84"/>
      <c r="K2032" s="78"/>
      <c r="M2032" s="78"/>
    </row>
    <row r="2033" spans="1:18" ht="14.25" customHeight="1" x14ac:dyDescent="0.3">
      <c r="A2033" s="86"/>
      <c r="B2033" s="84"/>
      <c r="C2033" s="89"/>
      <c r="D2033" s="90"/>
      <c r="E2033" s="90"/>
      <c r="F2033" s="90"/>
      <c r="G2033" s="90"/>
      <c r="H2033" s="91"/>
      <c r="K2033" s="78"/>
      <c r="M2033" s="78"/>
    </row>
    <row r="2034" spans="1:18" ht="14.25" customHeight="1" x14ac:dyDescent="0.3">
      <c r="A2034" s="86"/>
      <c r="B2034" s="84"/>
      <c r="C2034" s="89"/>
      <c r="H2034" s="84"/>
      <c r="K2034" s="78"/>
      <c r="M2034" s="78"/>
    </row>
    <row r="2035" spans="1:18" ht="12" customHeight="1" thickBot="1" x14ac:dyDescent="0.35">
      <c r="A2035" s="86"/>
      <c r="B2035" s="84"/>
      <c r="C2035" s="89"/>
      <c r="H2035" s="84"/>
      <c r="K2035" s="78"/>
      <c r="M2035" s="78"/>
    </row>
    <row r="2036" spans="1:18" ht="20.100000000000001" customHeight="1" thickBot="1" x14ac:dyDescent="0.35">
      <c r="A2036" s="86"/>
      <c r="B2036" s="84"/>
      <c r="C2036" s="142" t="s">
        <v>55</v>
      </c>
      <c r="D2036" s="143"/>
      <c r="E2036" s="143"/>
      <c r="F2036" s="143"/>
      <c r="G2036" s="143"/>
      <c r="H2036" s="144"/>
    </row>
    <row r="2037" spans="1:18" ht="20.100000000000001" customHeight="1" x14ac:dyDescent="0.3">
      <c r="A2037" s="86"/>
      <c r="B2037" s="84"/>
      <c r="C2037" s="92"/>
      <c r="H2037" s="93" t="s">
        <v>56</v>
      </c>
      <c r="I2037" s="84"/>
      <c r="J2037" s="97" t="s">
        <v>26</v>
      </c>
      <c r="K2037" s="98"/>
      <c r="L2037" s="98"/>
      <c r="M2037" s="98"/>
      <c r="N2037" s="99"/>
    </row>
    <row r="2038" spans="1:18" ht="16.5" customHeight="1" thickBot="1" x14ac:dyDescent="0.35">
      <c r="A2038" s="169"/>
      <c r="B2038" s="84"/>
      <c r="C2038" s="73" t="s">
        <v>57</v>
      </c>
      <c r="D2038" s="84">
        <v>24</v>
      </c>
      <c r="G2038" s="74" t="s">
        <v>4</v>
      </c>
      <c r="H2038" s="75" t="str">
        <f>+VLOOKUP(D2038,PRESUP!$A$6:$N$183,3,FALSE)</f>
        <v>m3-km</v>
      </c>
      <c r="I2038" s="84"/>
      <c r="J2038" s="100"/>
      <c r="K2038" s="101"/>
      <c r="L2038" s="101"/>
      <c r="M2038" s="101"/>
      <c r="N2038" s="102"/>
    </row>
    <row r="2039" spans="1:18" ht="32.25" customHeight="1" x14ac:dyDescent="0.3">
      <c r="A2039" s="86"/>
      <c r="B2039" s="84"/>
      <c r="C2039" s="22" t="str">
        <f>+VLOOKUP(D2038,PRESUP!$A$6:$N$183,14,FALSE)</f>
        <v>DETALLE: TRANSPORTE DE BASE, SUB-BASE Y H. ASFALTICO LONGITUD DE ACARREO DE 30-110 KM</v>
      </c>
      <c r="J2039" s="103"/>
      <c r="K2039" s="104"/>
      <c r="L2039" s="104"/>
      <c r="M2039" s="104"/>
      <c r="N2039" s="105"/>
      <c r="O2039" s="84" t="s">
        <v>71</v>
      </c>
      <c r="P2039" s="84" t="s">
        <v>73</v>
      </c>
      <c r="Q2039" s="84" t="s">
        <v>72</v>
      </c>
    </row>
    <row r="2040" spans="1:18" s="73" customFormat="1" ht="15" customHeight="1" thickBot="1" x14ac:dyDescent="0.35">
      <c r="A2040" s="86"/>
      <c r="B2040" s="84"/>
      <c r="C2040" s="73" t="s">
        <v>5</v>
      </c>
      <c r="D2040" s="94"/>
      <c r="E2040" s="94"/>
      <c r="F2040" s="94"/>
      <c r="G2040" s="196" t="s">
        <v>58</v>
      </c>
      <c r="H2040" s="197">
        <v>7.4999999999999997E-3</v>
      </c>
      <c r="J2040" s="162"/>
      <c r="K2040" s="163"/>
      <c r="L2040" s="163"/>
      <c r="M2040" s="163"/>
      <c r="N2040" s="164"/>
      <c r="O2040" s="166">
        <f>+H2114</f>
        <v>0.3</v>
      </c>
      <c r="P2040" s="168">
        <f>+H2110</f>
        <v>0.262125</v>
      </c>
      <c r="Q2040" s="167">
        <f>+N2114</f>
        <v>0</v>
      </c>
      <c r="R2040" s="73">
        <f t="shared" ref="R2040" si="395">+D2038</f>
        <v>24</v>
      </c>
    </row>
    <row r="2041" spans="1:18" s="94" customFormat="1" ht="30" customHeight="1" thickBot="1" x14ac:dyDescent="0.35">
      <c r="A2041" s="86"/>
      <c r="B2041" s="84"/>
      <c r="C2041" s="122" t="s">
        <v>48</v>
      </c>
      <c r="D2041" s="123" t="s">
        <v>0</v>
      </c>
      <c r="E2041" s="123" t="s">
        <v>6</v>
      </c>
      <c r="F2041" s="123" t="s">
        <v>7</v>
      </c>
      <c r="G2041" s="123" t="s">
        <v>8</v>
      </c>
      <c r="H2041" s="124" t="s">
        <v>9</v>
      </c>
      <c r="J2041" s="106" t="s">
        <v>59</v>
      </c>
      <c r="K2041" s="107" t="s">
        <v>60</v>
      </c>
      <c r="L2041" s="107" t="s">
        <v>61</v>
      </c>
      <c r="M2041" s="107" t="s">
        <v>62</v>
      </c>
      <c r="N2041" s="108" t="s">
        <v>63</v>
      </c>
    </row>
    <row r="2042" spans="1:18" ht="15" customHeight="1" x14ac:dyDescent="0.3">
      <c r="A2042" s="86"/>
      <c r="B2042" s="84"/>
      <c r="C2042" s="125"/>
      <c r="D2042" s="145"/>
      <c r="E2042" s="148"/>
      <c r="F2042" s="148"/>
      <c r="G2042" s="153"/>
      <c r="H2042" s="126"/>
      <c r="J2042" s="171"/>
      <c r="K2042" s="210"/>
      <c r="L2042" s="210"/>
      <c r="M2042" s="156"/>
      <c r="N2042" s="173"/>
    </row>
    <row r="2043" spans="1:18" ht="15" customHeight="1" x14ac:dyDescent="0.25">
      <c r="A2043" s="86"/>
      <c r="B2043" s="84"/>
      <c r="C2043" s="209" t="s">
        <v>342</v>
      </c>
      <c r="D2043" s="209">
        <v>1</v>
      </c>
      <c r="E2043" s="209">
        <v>28.73</v>
      </c>
      <c r="F2043" s="184">
        <f>+IF(E2043="","",D2043*E2043)</f>
        <v>28.73</v>
      </c>
      <c r="G2043" s="185">
        <f>+IF(F2043="","",H2040)</f>
        <v>7.4999999999999997E-3</v>
      </c>
      <c r="H2043" s="186">
        <f>+IF(G2043="","",F2043*G2043)</f>
        <v>0.215475</v>
      </c>
      <c r="J2043" s="195">
        <f>+IF(H2043="","",H2043/H2110)</f>
        <v>0.82203147353361949</v>
      </c>
      <c r="K2043" s="211">
        <v>548000014</v>
      </c>
      <c r="L2043" s="170" t="s">
        <v>77</v>
      </c>
      <c r="M2043" s="193">
        <f>IF(L2043="NP", 0, (IF(L2043="EP", 1, (IF(L2043="ND", 0.4, "")))))</f>
        <v>0</v>
      </c>
      <c r="N2043" s="194">
        <f t="shared" ref="N2043:N2054" si="396">+IF(H2043="","",J2043*M2043)</f>
        <v>0</v>
      </c>
      <c r="R2043" s="75" t="e">
        <f t="shared" ref="R2043:R2054" si="397">+R1955+1</f>
        <v>#REF!</v>
      </c>
    </row>
    <row r="2044" spans="1:18" ht="15" customHeight="1" x14ac:dyDescent="0.25">
      <c r="A2044" s="86"/>
      <c r="B2044" s="84"/>
      <c r="C2044" s="209"/>
      <c r="D2044" s="209"/>
      <c r="E2044" s="209"/>
      <c r="F2044" s="184"/>
      <c r="G2044" s="185"/>
      <c r="H2044" s="186"/>
      <c r="J2044" s="195"/>
      <c r="K2044" s="211"/>
      <c r="L2044" s="212"/>
      <c r="M2044" s="193"/>
      <c r="N2044" s="194" t="str">
        <f t="shared" si="396"/>
        <v/>
      </c>
      <c r="R2044" s="75" t="e">
        <f t="shared" si="397"/>
        <v>#REF!</v>
      </c>
    </row>
    <row r="2045" spans="1:18" ht="15" customHeight="1" x14ac:dyDescent="0.3">
      <c r="A2045" s="86"/>
      <c r="B2045" s="84"/>
      <c r="C2045" s="125"/>
      <c r="D2045" s="146"/>
      <c r="E2045" s="149"/>
      <c r="F2045" s="184"/>
      <c r="G2045" s="185"/>
      <c r="H2045" s="186"/>
      <c r="J2045" s="195"/>
      <c r="K2045" s="172"/>
      <c r="L2045" s="170"/>
      <c r="M2045" s="193"/>
      <c r="N2045" s="194" t="str">
        <f t="shared" si="396"/>
        <v/>
      </c>
      <c r="R2045" s="75" t="e">
        <f t="shared" si="397"/>
        <v>#REF!</v>
      </c>
    </row>
    <row r="2046" spans="1:18" ht="15" customHeight="1" x14ac:dyDescent="0.3">
      <c r="A2046" s="86"/>
      <c r="B2046" s="84"/>
      <c r="C2046" s="125"/>
      <c r="D2046" s="146"/>
      <c r="E2046" s="149"/>
      <c r="F2046" s="184" t="str">
        <f t="shared" ref="F2046:F2054" si="398">+IF(E2046="","",D2046*E2046)</f>
        <v/>
      </c>
      <c r="G2046" s="185" t="str">
        <f>+IF(F2046="","",H2040)</f>
        <v/>
      </c>
      <c r="H2046" s="186" t="str">
        <f t="shared" ref="H2046:H2054" si="399">+IF(G2046="","",F2046*G2046)</f>
        <v/>
      </c>
      <c r="J2046" s="195" t="str">
        <f>+IF(H2046="","",H2046/H2110)</f>
        <v/>
      </c>
      <c r="K2046" s="172"/>
      <c r="L2046" s="170"/>
      <c r="M2046" s="193" t="str">
        <f t="shared" ref="M2046:M2054" si="400">IF(L2046="NP", 0, (IF(L2046="EP", 1, (IF(L2046="ND", 0.4, "")))))</f>
        <v/>
      </c>
      <c r="N2046" s="194" t="str">
        <f t="shared" si="396"/>
        <v/>
      </c>
      <c r="R2046" s="75" t="e">
        <f t="shared" si="397"/>
        <v>#REF!</v>
      </c>
    </row>
    <row r="2047" spans="1:18" ht="15" customHeight="1" x14ac:dyDescent="0.3">
      <c r="A2047" s="86"/>
      <c r="B2047" s="84"/>
      <c r="C2047" s="125"/>
      <c r="D2047" s="146"/>
      <c r="E2047" s="149"/>
      <c r="F2047" s="184" t="str">
        <f t="shared" si="398"/>
        <v/>
      </c>
      <c r="G2047" s="185" t="str">
        <f>+IF(F2047="","",H2040)</f>
        <v/>
      </c>
      <c r="H2047" s="186" t="str">
        <f t="shared" si="399"/>
        <v/>
      </c>
      <c r="J2047" s="195" t="str">
        <f>+IF(H2047="","",H2047/H2110)</f>
        <v/>
      </c>
      <c r="K2047" s="172"/>
      <c r="L2047" s="170"/>
      <c r="M2047" s="193" t="str">
        <f t="shared" si="400"/>
        <v/>
      </c>
      <c r="N2047" s="194" t="str">
        <f t="shared" si="396"/>
        <v/>
      </c>
      <c r="R2047" s="75" t="e">
        <f t="shared" si="397"/>
        <v>#REF!</v>
      </c>
    </row>
    <row r="2048" spans="1:18" ht="15" customHeight="1" x14ac:dyDescent="0.3">
      <c r="A2048" s="86"/>
      <c r="B2048" s="84"/>
      <c r="C2048" s="125"/>
      <c r="D2048" s="146"/>
      <c r="E2048" s="149"/>
      <c r="F2048" s="184" t="str">
        <f t="shared" si="398"/>
        <v/>
      </c>
      <c r="G2048" s="185" t="str">
        <f>+IF(F2048="","",H2040)</f>
        <v/>
      </c>
      <c r="H2048" s="186" t="str">
        <f t="shared" si="399"/>
        <v/>
      </c>
      <c r="J2048" s="195" t="str">
        <f>+IF(H2048="","",H2048/H2110)</f>
        <v/>
      </c>
      <c r="K2048" s="172"/>
      <c r="L2048" s="170"/>
      <c r="M2048" s="193" t="str">
        <f t="shared" si="400"/>
        <v/>
      </c>
      <c r="N2048" s="194" t="str">
        <f t="shared" si="396"/>
        <v/>
      </c>
      <c r="R2048" s="75" t="e">
        <f t="shared" si="397"/>
        <v>#REF!</v>
      </c>
    </row>
    <row r="2049" spans="1:18" ht="15" customHeight="1" x14ac:dyDescent="0.3">
      <c r="A2049" s="86"/>
      <c r="B2049" s="84"/>
      <c r="C2049" s="125"/>
      <c r="D2049" s="146"/>
      <c r="E2049" s="149"/>
      <c r="F2049" s="184" t="str">
        <f t="shared" si="398"/>
        <v/>
      </c>
      <c r="G2049" s="185" t="str">
        <f>+IF(F2049="","",H2040)</f>
        <v/>
      </c>
      <c r="H2049" s="186" t="str">
        <f t="shared" si="399"/>
        <v/>
      </c>
      <c r="J2049" s="195" t="str">
        <f>+IF(H2049="","",H2049/H2110)</f>
        <v/>
      </c>
      <c r="K2049" s="172"/>
      <c r="L2049" s="170"/>
      <c r="M2049" s="193" t="str">
        <f t="shared" si="400"/>
        <v/>
      </c>
      <c r="N2049" s="194" t="str">
        <f t="shared" si="396"/>
        <v/>
      </c>
      <c r="R2049" s="75" t="e">
        <f t="shared" si="397"/>
        <v>#REF!</v>
      </c>
    </row>
    <row r="2050" spans="1:18" ht="15" customHeight="1" x14ac:dyDescent="0.3">
      <c r="A2050" s="86"/>
      <c r="B2050" s="84"/>
      <c r="C2050" s="125"/>
      <c r="D2050" s="146"/>
      <c r="E2050" s="149"/>
      <c r="F2050" s="184" t="str">
        <f t="shared" si="398"/>
        <v/>
      </c>
      <c r="G2050" s="185" t="str">
        <f>+IF(F2050="","",H2040)</f>
        <v/>
      </c>
      <c r="H2050" s="186" t="str">
        <f t="shared" si="399"/>
        <v/>
      </c>
      <c r="J2050" s="195" t="str">
        <f>+IF(H2050="","",H2050/H2110)</f>
        <v/>
      </c>
      <c r="K2050" s="172"/>
      <c r="L2050" s="170"/>
      <c r="M2050" s="193" t="str">
        <f t="shared" si="400"/>
        <v/>
      </c>
      <c r="N2050" s="194" t="str">
        <f t="shared" si="396"/>
        <v/>
      </c>
      <c r="R2050" s="75" t="e">
        <f t="shared" si="397"/>
        <v>#REF!</v>
      </c>
    </row>
    <row r="2051" spans="1:18" ht="15" customHeight="1" x14ac:dyDescent="0.3">
      <c r="A2051" s="86"/>
      <c r="B2051" s="84"/>
      <c r="C2051" s="125"/>
      <c r="D2051" s="146"/>
      <c r="E2051" s="149"/>
      <c r="F2051" s="184" t="str">
        <f t="shared" si="398"/>
        <v/>
      </c>
      <c r="G2051" s="185" t="str">
        <f>+IF(F2051="","",H2040)</f>
        <v/>
      </c>
      <c r="H2051" s="186" t="str">
        <f t="shared" si="399"/>
        <v/>
      </c>
      <c r="J2051" s="195" t="str">
        <f>+IF(H2051="","",H2051/H2110)</f>
        <v/>
      </c>
      <c r="K2051" s="172"/>
      <c r="L2051" s="170"/>
      <c r="M2051" s="193" t="str">
        <f t="shared" si="400"/>
        <v/>
      </c>
      <c r="N2051" s="194" t="str">
        <f t="shared" si="396"/>
        <v/>
      </c>
      <c r="R2051" s="75" t="e">
        <f t="shared" si="397"/>
        <v>#REF!</v>
      </c>
    </row>
    <row r="2052" spans="1:18" ht="15" customHeight="1" x14ac:dyDescent="0.3">
      <c r="A2052" s="86"/>
      <c r="B2052" s="84"/>
      <c r="C2052" s="125"/>
      <c r="D2052" s="146"/>
      <c r="E2052" s="149"/>
      <c r="F2052" s="184" t="str">
        <f t="shared" si="398"/>
        <v/>
      </c>
      <c r="G2052" s="185" t="str">
        <f>+IF(F2052="","",H2040)</f>
        <v/>
      </c>
      <c r="H2052" s="186" t="str">
        <f t="shared" si="399"/>
        <v/>
      </c>
      <c r="J2052" s="195" t="str">
        <f>+IF(H2052="","",H2052/H2110)</f>
        <v/>
      </c>
      <c r="K2052" s="172"/>
      <c r="L2052" s="170"/>
      <c r="M2052" s="193" t="str">
        <f t="shared" si="400"/>
        <v/>
      </c>
      <c r="N2052" s="194" t="str">
        <f t="shared" si="396"/>
        <v/>
      </c>
      <c r="R2052" s="75" t="e">
        <f t="shared" si="397"/>
        <v>#REF!</v>
      </c>
    </row>
    <row r="2053" spans="1:18" ht="15" customHeight="1" x14ac:dyDescent="0.3">
      <c r="A2053" s="86"/>
      <c r="B2053" s="84"/>
      <c r="C2053" s="125"/>
      <c r="D2053" s="146"/>
      <c r="E2053" s="149"/>
      <c r="F2053" s="184" t="str">
        <f t="shared" si="398"/>
        <v/>
      </c>
      <c r="G2053" s="185" t="str">
        <f>+IF(F2053="","",H2040)</f>
        <v/>
      </c>
      <c r="H2053" s="186" t="str">
        <f t="shared" si="399"/>
        <v/>
      </c>
      <c r="J2053" s="195" t="str">
        <f>+IF(H2053="","",H2053/H2110)</f>
        <v/>
      </c>
      <c r="K2053" s="172"/>
      <c r="L2053" s="170"/>
      <c r="M2053" s="193" t="str">
        <f t="shared" si="400"/>
        <v/>
      </c>
      <c r="N2053" s="194" t="str">
        <f t="shared" si="396"/>
        <v/>
      </c>
      <c r="R2053" s="75" t="e">
        <f t="shared" si="397"/>
        <v>#REF!</v>
      </c>
    </row>
    <row r="2054" spans="1:18" ht="15" customHeight="1" thickBot="1" x14ac:dyDescent="0.35">
      <c r="A2054" s="86"/>
      <c r="B2054" s="84"/>
      <c r="C2054" s="127"/>
      <c r="D2054" s="147"/>
      <c r="E2054" s="150"/>
      <c r="F2054" s="187" t="str">
        <f t="shared" si="398"/>
        <v/>
      </c>
      <c r="G2054" s="188" t="str">
        <f>+IF(F2054="","",H2039)</f>
        <v/>
      </c>
      <c r="H2054" s="189" t="str">
        <f t="shared" si="399"/>
        <v/>
      </c>
      <c r="J2054" s="195" t="str">
        <f>+IF(H2054="","",H2054/H2110)</f>
        <v/>
      </c>
      <c r="K2054" s="172"/>
      <c r="L2054" s="170"/>
      <c r="M2054" s="193" t="str">
        <f t="shared" si="400"/>
        <v/>
      </c>
      <c r="N2054" s="194" t="str">
        <f t="shared" si="396"/>
        <v/>
      </c>
      <c r="R2054" s="75" t="e">
        <f t="shared" si="397"/>
        <v>#REF!</v>
      </c>
    </row>
    <row r="2055" spans="1:18" ht="15" customHeight="1" thickBot="1" x14ac:dyDescent="0.35">
      <c r="A2055" s="86"/>
      <c r="B2055" s="84"/>
      <c r="C2055" s="160"/>
      <c r="D2055" s="160"/>
      <c r="E2055" s="160"/>
      <c r="F2055" s="160"/>
      <c r="G2055" s="161" t="s">
        <v>27</v>
      </c>
      <c r="H2055" s="157">
        <f>SUM(H2042:H2054)</f>
        <v>0.215475</v>
      </c>
      <c r="J2055" s="110">
        <f>SUM(J2042:J2054)</f>
        <v>0.82203147353361949</v>
      </c>
      <c r="K2055" s="109"/>
      <c r="L2055" s="109"/>
      <c r="M2055" s="109"/>
      <c r="N2055" s="110">
        <f>SUM(N2042:N2054)</f>
        <v>0</v>
      </c>
    </row>
    <row r="2056" spans="1:18" s="73" customFormat="1" ht="15" customHeight="1" thickBot="1" x14ac:dyDescent="0.35">
      <c r="A2056" s="86"/>
      <c r="B2056" s="84"/>
      <c r="C2056" s="73" t="s">
        <v>10</v>
      </c>
      <c r="H2056" s="74"/>
      <c r="J2056" s="112"/>
      <c r="K2056" s="112"/>
      <c r="L2056" s="112"/>
      <c r="M2056" s="112"/>
      <c r="N2056" s="112"/>
    </row>
    <row r="2057" spans="1:18" ht="31.5" customHeight="1" thickBot="1" x14ac:dyDescent="0.35">
      <c r="A2057" s="86"/>
      <c r="B2057" s="84"/>
      <c r="C2057" s="122" t="s">
        <v>48</v>
      </c>
      <c r="D2057" s="123" t="s">
        <v>0</v>
      </c>
      <c r="E2057" s="123" t="s">
        <v>65</v>
      </c>
      <c r="F2057" s="123" t="s">
        <v>66</v>
      </c>
      <c r="G2057" s="123" t="s">
        <v>8</v>
      </c>
      <c r="H2057" s="124" t="s">
        <v>9</v>
      </c>
      <c r="J2057" s="106" t="s">
        <v>59</v>
      </c>
      <c r="K2057" s="107" t="s">
        <v>60</v>
      </c>
      <c r="L2057" s="107" t="s">
        <v>61</v>
      </c>
      <c r="M2057" s="107" t="s">
        <v>62</v>
      </c>
      <c r="N2057" s="108" t="s">
        <v>63</v>
      </c>
    </row>
    <row r="2058" spans="1:18" ht="15" customHeight="1" x14ac:dyDescent="0.25">
      <c r="A2058" s="86"/>
      <c r="B2058" s="84"/>
      <c r="C2058" s="226" t="s">
        <v>345</v>
      </c>
      <c r="D2058" s="209">
        <v>1</v>
      </c>
      <c r="E2058" s="209">
        <v>6.22</v>
      </c>
      <c r="F2058" s="184">
        <f>+IF(E2058="","",D2058*E2058)</f>
        <v>6.22</v>
      </c>
      <c r="G2058" s="185">
        <f>+IF(F2058="","",H2040)</f>
        <v>7.4999999999999997E-3</v>
      </c>
      <c r="H2058" s="186">
        <f>+IF(G2058="","",F2058*G2058)</f>
        <v>4.6649999999999997E-2</v>
      </c>
      <c r="I2058" s="95"/>
      <c r="J2058" s="195">
        <f>+IF(H2058="","",H2058/H2110)</f>
        <v>0.17796852646638053</v>
      </c>
      <c r="K2058" s="210">
        <v>851230012</v>
      </c>
      <c r="L2058" s="170" t="s">
        <v>77</v>
      </c>
      <c r="M2058" s="193">
        <v>0</v>
      </c>
      <c r="N2058" s="194">
        <f t="shared" ref="N2058:N2070" si="401">+IF(H2058="","",J2058*M2058)</f>
        <v>0</v>
      </c>
      <c r="R2058" s="75" t="e">
        <f t="shared" ref="R2058:R2070" si="402">+R1970+1</f>
        <v>#REF!</v>
      </c>
    </row>
    <row r="2059" spans="1:18" ht="15" customHeight="1" x14ac:dyDescent="0.25">
      <c r="A2059" s="86"/>
      <c r="B2059" s="84"/>
      <c r="C2059" s="209"/>
      <c r="D2059" s="209"/>
      <c r="E2059" s="209"/>
      <c r="F2059" s="184"/>
      <c r="G2059" s="185"/>
      <c r="H2059" s="186"/>
      <c r="J2059" s="195"/>
      <c r="K2059" s="210"/>
      <c r="L2059" s="210"/>
      <c r="M2059" s="193"/>
      <c r="N2059" s="194" t="str">
        <f t="shared" si="401"/>
        <v/>
      </c>
      <c r="R2059" s="75" t="e">
        <f t="shared" si="402"/>
        <v>#REF!</v>
      </c>
    </row>
    <row r="2060" spans="1:18" ht="15" customHeight="1" x14ac:dyDescent="0.25">
      <c r="A2060" s="86"/>
      <c r="B2060" s="84"/>
      <c r="C2060" s="209"/>
      <c r="D2060" s="209"/>
      <c r="E2060" s="209"/>
      <c r="F2060" s="184"/>
      <c r="G2060" s="185"/>
      <c r="H2060" s="186"/>
      <c r="J2060" s="195"/>
      <c r="K2060" s="210"/>
      <c r="L2060" s="210"/>
      <c r="M2060" s="193"/>
      <c r="N2060" s="194" t="str">
        <f t="shared" si="401"/>
        <v/>
      </c>
      <c r="R2060" s="75" t="e">
        <f t="shared" si="402"/>
        <v>#REF!</v>
      </c>
    </row>
    <row r="2061" spans="1:18" ht="15" customHeight="1" x14ac:dyDescent="0.25">
      <c r="A2061" s="86"/>
      <c r="B2061" s="84"/>
      <c r="C2061" s="209"/>
      <c r="D2061" s="209"/>
      <c r="E2061" s="209"/>
      <c r="F2061" s="184"/>
      <c r="G2061" s="185"/>
      <c r="H2061" s="186"/>
      <c r="J2061" s="195"/>
      <c r="K2061" s="210"/>
      <c r="L2061" s="210"/>
      <c r="M2061" s="193"/>
      <c r="N2061" s="194" t="str">
        <f t="shared" si="401"/>
        <v/>
      </c>
      <c r="R2061" s="75" t="e">
        <f t="shared" si="402"/>
        <v>#REF!</v>
      </c>
    </row>
    <row r="2062" spans="1:18" ht="15" customHeight="1" x14ac:dyDescent="0.25">
      <c r="A2062" s="86"/>
      <c r="B2062" s="84"/>
      <c r="C2062" s="209"/>
      <c r="D2062" s="209"/>
      <c r="E2062" s="209"/>
      <c r="F2062" s="184"/>
      <c r="G2062" s="185"/>
      <c r="H2062" s="186"/>
      <c r="J2062" s="195"/>
      <c r="K2062" s="210"/>
      <c r="L2062" s="210"/>
      <c r="M2062" s="193"/>
      <c r="N2062" s="194" t="str">
        <f t="shared" si="401"/>
        <v/>
      </c>
      <c r="R2062" s="75" t="e">
        <f t="shared" si="402"/>
        <v>#REF!</v>
      </c>
    </row>
    <row r="2063" spans="1:18" ht="15" customHeight="1" x14ac:dyDescent="0.25">
      <c r="A2063" s="86"/>
      <c r="B2063" s="84"/>
      <c r="C2063" s="209"/>
      <c r="D2063" s="209"/>
      <c r="E2063" s="209"/>
      <c r="F2063" s="184"/>
      <c r="G2063" s="185"/>
      <c r="H2063" s="186"/>
      <c r="I2063" s="96"/>
      <c r="J2063" s="195"/>
      <c r="K2063" s="210"/>
      <c r="L2063" s="210"/>
      <c r="M2063" s="193"/>
      <c r="N2063" s="194" t="str">
        <f t="shared" si="401"/>
        <v/>
      </c>
      <c r="R2063" s="75" t="e">
        <f t="shared" si="402"/>
        <v>#REF!</v>
      </c>
    </row>
    <row r="2064" spans="1:18" ht="15" customHeight="1" x14ac:dyDescent="0.3">
      <c r="A2064" s="86"/>
      <c r="B2064" s="84"/>
      <c r="C2064" s="125"/>
      <c r="D2064" s="146"/>
      <c r="E2064" s="149"/>
      <c r="F2064" s="184"/>
      <c r="G2064" s="185"/>
      <c r="H2064" s="186"/>
      <c r="J2064" s="195"/>
      <c r="K2064" s="174"/>
      <c r="L2064" s="170"/>
      <c r="M2064" s="193"/>
      <c r="N2064" s="194" t="str">
        <f t="shared" si="401"/>
        <v/>
      </c>
      <c r="R2064" s="75" t="e">
        <f t="shared" si="402"/>
        <v>#REF!</v>
      </c>
    </row>
    <row r="2065" spans="1:18" ht="15" customHeight="1" x14ac:dyDescent="0.3">
      <c r="A2065" s="86"/>
      <c r="B2065" s="84"/>
      <c r="C2065" s="125"/>
      <c r="D2065" s="146"/>
      <c r="E2065" s="149"/>
      <c r="F2065" s="184"/>
      <c r="G2065" s="185"/>
      <c r="H2065" s="186"/>
      <c r="J2065" s="195"/>
      <c r="K2065" s="174"/>
      <c r="L2065" s="170"/>
      <c r="M2065" s="193"/>
      <c r="N2065" s="194" t="str">
        <f t="shared" si="401"/>
        <v/>
      </c>
      <c r="R2065" s="75" t="e">
        <f t="shared" si="402"/>
        <v>#REF!</v>
      </c>
    </row>
    <row r="2066" spans="1:18" ht="15" customHeight="1" x14ac:dyDescent="0.3">
      <c r="A2066" s="86"/>
      <c r="B2066" s="84"/>
      <c r="C2066" s="125"/>
      <c r="D2066" s="146"/>
      <c r="E2066" s="149"/>
      <c r="F2066" s="184" t="str">
        <f>+IF(E2066="","",D2066*E2066)</f>
        <v/>
      </c>
      <c r="G2066" s="185" t="str">
        <f>+IF(F2066="","",H2040)</f>
        <v/>
      </c>
      <c r="H2066" s="186" t="str">
        <f>+IF(G2066="","",F2066*G2066)</f>
        <v/>
      </c>
      <c r="I2066" s="96"/>
      <c r="J2066" s="195" t="str">
        <f>+IF(H2066="","",H2066/H2110)</f>
        <v/>
      </c>
      <c r="K2066" s="174"/>
      <c r="L2066" s="170"/>
      <c r="M2066" s="193" t="str">
        <f>IF(L2066="NP", 0, (IF(L2066="EP", 1, (IF(L2066="ND", 0.4, "")))))</f>
        <v/>
      </c>
      <c r="N2066" s="194" t="str">
        <f t="shared" si="401"/>
        <v/>
      </c>
      <c r="R2066" s="75" t="e">
        <f t="shared" si="402"/>
        <v>#REF!</v>
      </c>
    </row>
    <row r="2067" spans="1:18" ht="15" customHeight="1" x14ac:dyDescent="0.3">
      <c r="A2067" s="86"/>
      <c r="B2067" s="84"/>
      <c r="C2067" s="125"/>
      <c r="D2067" s="146"/>
      <c r="E2067" s="149"/>
      <c r="F2067" s="184" t="str">
        <f>+IF(E2067="","",D2067*E2067)</f>
        <v/>
      </c>
      <c r="G2067" s="185" t="str">
        <f>+IF(F2067="","",H2040)</f>
        <v/>
      </c>
      <c r="H2067" s="186" t="str">
        <f>+IF(G2067="","",F2067*G2067)</f>
        <v/>
      </c>
      <c r="J2067" s="195" t="str">
        <f>+IF(H2067="","",H2067/H2110)</f>
        <v/>
      </c>
      <c r="K2067" s="174"/>
      <c r="L2067" s="170"/>
      <c r="M2067" s="193" t="str">
        <f>IF(L2067="NP", 0, (IF(L2067="EP", 1, (IF(L2067="ND", 0.4, "")))))</f>
        <v/>
      </c>
      <c r="N2067" s="194" t="str">
        <f t="shared" si="401"/>
        <v/>
      </c>
      <c r="R2067" s="75" t="e">
        <f t="shared" si="402"/>
        <v>#REF!</v>
      </c>
    </row>
    <row r="2068" spans="1:18" ht="15" customHeight="1" x14ac:dyDescent="0.3">
      <c r="A2068" s="86"/>
      <c r="B2068" s="84"/>
      <c r="C2068" s="125"/>
      <c r="D2068" s="146"/>
      <c r="E2068" s="149"/>
      <c r="F2068" s="184" t="str">
        <f>+IF(E2068="","",D2068*E2068)</f>
        <v/>
      </c>
      <c r="G2068" s="185" t="str">
        <f>+IF(F2068="","",H2040)</f>
        <v/>
      </c>
      <c r="H2068" s="186" t="str">
        <f>+IF(G2068="","",F2068*G2068)</f>
        <v/>
      </c>
      <c r="I2068" s="96"/>
      <c r="J2068" s="195" t="str">
        <f>+IF(H2068="","",H2068/H2110)</f>
        <v/>
      </c>
      <c r="K2068" s="174"/>
      <c r="L2068" s="170"/>
      <c r="M2068" s="193" t="str">
        <f>IF(L2068="NP", 0, (IF(L2068="EP", 1, (IF(L2068="ND", 0.4, "")))))</f>
        <v/>
      </c>
      <c r="N2068" s="194" t="str">
        <f t="shared" si="401"/>
        <v/>
      </c>
      <c r="R2068" s="75" t="e">
        <f t="shared" si="402"/>
        <v>#REF!</v>
      </c>
    </row>
    <row r="2069" spans="1:18" ht="15" customHeight="1" x14ac:dyDescent="0.3">
      <c r="A2069" s="86"/>
      <c r="B2069" s="84"/>
      <c r="C2069" s="125"/>
      <c r="D2069" s="146"/>
      <c r="E2069" s="149"/>
      <c r="F2069" s="184" t="str">
        <f>+IF(E2069="","",D2069*E2069)</f>
        <v/>
      </c>
      <c r="G2069" s="185" t="str">
        <f>+IF(F2069="","",H2040)</f>
        <v/>
      </c>
      <c r="H2069" s="186" t="str">
        <f>+IF(G2069="","",F2069*G2069)</f>
        <v/>
      </c>
      <c r="I2069" s="96"/>
      <c r="J2069" s="195" t="str">
        <f>+IF(H2069="","",H2069/H2110)</f>
        <v/>
      </c>
      <c r="K2069" s="174"/>
      <c r="L2069" s="170"/>
      <c r="M2069" s="193" t="str">
        <f>IF(L2069="NP", 0, (IF(L2069="EP", 1, (IF(L2069="ND", 0.4, "")))))</f>
        <v/>
      </c>
      <c r="N2069" s="194" t="str">
        <f t="shared" si="401"/>
        <v/>
      </c>
      <c r="R2069" s="75" t="e">
        <f t="shared" si="402"/>
        <v>#REF!</v>
      </c>
    </row>
    <row r="2070" spans="1:18" ht="15" customHeight="1" thickBot="1" x14ac:dyDescent="0.35">
      <c r="A2070" s="86"/>
      <c r="B2070" s="84"/>
      <c r="C2070" s="127"/>
      <c r="D2070" s="147"/>
      <c r="E2070" s="150"/>
      <c r="F2070" s="187" t="str">
        <f>+IF(E2070="","",D2070*E2070)</f>
        <v/>
      </c>
      <c r="G2070" s="188" t="str">
        <f>+IF(F2070="","",H2039)</f>
        <v/>
      </c>
      <c r="H2070" s="189" t="str">
        <f>+IF(G2070="","",F2070*G2070)</f>
        <v/>
      </c>
      <c r="J2070" s="195" t="str">
        <f>+IF(H2070="","",H2070/H2110)</f>
        <v/>
      </c>
      <c r="K2070" s="174"/>
      <c r="L2070" s="170"/>
      <c r="M2070" s="193" t="str">
        <f>IF(L2070="NP", 0, (IF(L2070="EP", 1, (IF(L2070="ND", 0.4, "")))))</f>
        <v/>
      </c>
      <c r="N2070" s="194" t="str">
        <f t="shared" si="401"/>
        <v/>
      </c>
      <c r="R2070" s="75" t="e">
        <f t="shared" si="402"/>
        <v>#REF!</v>
      </c>
    </row>
    <row r="2071" spans="1:18" ht="15" customHeight="1" thickBot="1" x14ac:dyDescent="0.35">
      <c r="A2071" s="86"/>
      <c r="B2071" s="84"/>
      <c r="C2071" s="160"/>
      <c r="D2071" s="160"/>
      <c r="E2071" s="160"/>
      <c r="F2071" s="160"/>
      <c r="G2071" s="161" t="s">
        <v>28</v>
      </c>
      <c r="H2071" s="157">
        <f>SUM(H2058:H2070)</f>
        <v>4.6649999999999997E-2</v>
      </c>
      <c r="J2071" s="110">
        <f>SUM(J2058:J2070)</f>
        <v>0.17796852646638053</v>
      </c>
      <c r="K2071" s="109"/>
      <c r="L2071" s="109"/>
      <c r="M2071" s="109"/>
      <c r="N2071" s="110">
        <f>SUM(N2058:N2070)</f>
        <v>0</v>
      </c>
    </row>
    <row r="2072" spans="1:18" s="73" customFormat="1" ht="15" customHeight="1" thickBot="1" x14ac:dyDescent="0.35">
      <c r="A2072" s="86"/>
      <c r="B2072" s="84"/>
      <c r="C2072" s="73" t="s">
        <v>11</v>
      </c>
      <c r="H2072" s="74"/>
      <c r="J2072" s="112"/>
      <c r="K2072" s="112"/>
      <c r="L2072" s="112"/>
      <c r="M2072" s="112"/>
      <c r="N2072" s="112"/>
    </row>
    <row r="2073" spans="1:18" ht="34.5" customHeight="1" thickBot="1" x14ac:dyDescent="0.35">
      <c r="A2073" s="86"/>
      <c r="B2073" s="84"/>
      <c r="C2073" s="122" t="s">
        <v>48</v>
      </c>
      <c r="D2073" s="129"/>
      <c r="E2073" s="123" t="s">
        <v>3</v>
      </c>
      <c r="F2073" s="123" t="s">
        <v>0</v>
      </c>
      <c r="G2073" s="123" t="s">
        <v>16</v>
      </c>
      <c r="H2073" s="124" t="s">
        <v>9</v>
      </c>
      <c r="J2073" s="106" t="s">
        <v>59</v>
      </c>
      <c r="K2073" s="107" t="s">
        <v>60</v>
      </c>
      <c r="L2073" s="107" t="s">
        <v>61</v>
      </c>
      <c r="M2073" s="107" t="s">
        <v>62</v>
      </c>
      <c r="N2073" s="108" t="s">
        <v>63</v>
      </c>
    </row>
    <row r="2074" spans="1:18" ht="15" customHeight="1" x14ac:dyDescent="0.3">
      <c r="A2074" s="86"/>
      <c r="B2074" s="84"/>
      <c r="C2074" s="213"/>
      <c r="E2074" s="214"/>
      <c r="F2074" s="215"/>
      <c r="G2074" s="215"/>
      <c r="H2074" s="190"/>
      <c r="J2074" s="195"/>
      <c r="K2074" s="211"/>
      <c r="L2074" s="212"/>
      <c r="M2074" s="193"/>
      <c r="N2074" s="194" t="str">
        <f t="shared" ref="N2074:N2099" si="403">+IF(H2074="","",J2074*M2074)</f>
        <v/>
      </c>
      <c r="R2074" s="75" t="e">
        <f t="shared" ref="R2074:R2099" si="404">+R1986+1</f>
        <v>#REF!</v>
      </c>
    </row>
    <row r="2075" spans="1:18" ht="15" customHeight="1" x14ac:dyDescent="0.3">
      <c r="A2075" s="86"/>
      <c r="B2075" s="84"/>
      <c r="C2075" s="213"/>
      <c r="E2075" s="214"/>
      <c r="F2075" s="215"/>
      <c r="G2075" s="215"/>
      <c r="H2075" s="190"/>
      <c r="J2075" s="195"/>
      <c r="K2075" s="211"/>
      <c r="L2075" s="212"/>
      <c r="M2075" s="193"/>
      <c r="N2075" s="194" t="str">
        <f t="shared" si="403"/>
        <v/>
      </c>
      <c r="R2075" s="75" t="e">
        <f t="shared" si="404"/>
        <v>#REF!</v>
      </c>
    </row>
    <row r="2076" spans="1:18" ht="15" customHeight="1" x14ac:dyDescent="0.3">
      <c r="A2076" s="86"/>
      <c r="B2076" s="84"/>
      <c r="C2076" s="213"/>
      <c r="E2076" s="214"/>
      <c r="F2076" s="215"/>
      <c r="G2076" s="215"/>
      <c r="H2076" s="190"/>
      <c r="J2076" s="195"/>
      <c r="K2076" s="211"/>
      <c r="L2076" s="212"/>
      <c r="M2076" s="193"/>
      <c r="N2076" s="194" t="str">
        <f t="shared" si="403"/>
        <v/>
      </c>
      <c r="R2076" s="75" t="e">
        <f t="shared" si="404"/>
        <v>#REF!</v>
      </c>
    </row>
    <row r="2077" spans="1:18" ht="15" customHeight="1" x14ac:dyDescent="0.3">
      <c r="A2077" s="86"/>
      <c r="B2077" s="84"/>
      <c r="C2077" s="213"/>
      <c r="E2077" s="214"/>
      <c r="F2077" s="215"/>
      <c r="G2077" s="215"/>
      <c r="H2077" s="190"/>
      <c r="J2077" s="195"/>
      <c r="K2077" s="211"/>
      <c r="L2077" s="212"/>
      <c r="M2077" s="193"/>
      <c r="N2077" s="194" t="str">
        <f t="shared" si="403"/>
        <v/>
      </c>
      <c r="R2077" s="75" t="e">
        <f t="shared" si="404"/>
        <v>#REF!</v>
      </c>
    </row>
    <row r="2078" spans="1:18" ht="15" customHeight="1" x14ac:dyDescent="0.3">
      <c r="A2078" s="86"/>
      <c r="B2078" s="84"/>
      <c r="C2078" s="213"/>
      <c r="E2078" s="214"/>
      <c r="F2078" s="215"/>
      <c r="G2078" s="215"/>
      <c r="H2078" s="190"/>
      <c r="J2078" s="195"/>
      <c r="K2078" s="211"/>
      <c r="L2078" s="212"/>
      <c r="M2078" s="193"/>
      <c r="N2078" s="194" t="str">
        <f t="shared" si="403"/>
        <v/>
      </c>
      <c r="R2078" s="75" t="e">
        <f t="shared" si="404"/>
        <v>#REF!</v>
      </c>
    </row>
    <row r="2079" spans="1:18" ht="15" customHeight="1" x14ac:dyDescent="0.3">
      <c r="A2079" s="86"/>
      <c r="B2079" s="84"/>
      <c r="C2079" s="213"/>
      <c r="E2079" s="214"/>
      <c r="F2079" s="215"/>
      <c r="G2079" s="215"/>
      <c r="H2079" s="190"/>
      <c r="J2079" s="195"/>
      <c r="K2079" s="212"/>
      <c r="L2079" s="210"/>
      <c r="M2079" s="193"/>
      <c r="N2079" s="194" t="str">
        <f t="shared" si="403"/>
        <v/>
      </c>
      <c r="R2079" s="75" t="e">
        <f t="shared" si="404"/>
        <v>#REF!</v>
      </c>
    </row>
    <row r="2080" spans="1:18" ht="15" customHeight="1" x14ac:dyDescent="0.3">
      <c r="A2080" s="86"/>
      <c r="B2080" s="84"/>
      <c r="C2080" s="213"/>
      <c r="E2080" s="214"/>
      <c r="F2080" s="215"/>
      <c r="G2080" s="215"/>
      <c r="H2080" s="190"/>
      <c r="J2080" s="195"/>
      <c r="K2080" s="211"/>
      <c r="L2080" s="210"/>
      <c r="M2080" s="193"/>
      <c r="N2080" s="194" t="str">
        <f t="shared" si="403"/>
        <v/>
      </c>
      <c r="R2080" s="75" t="e">
        <f t="shared" si="404"/>
        <v>#REF!</v>
      </c>
    </row>
    <row r="2081" spans="1:18" ht="15" customHeight="1" x14ac:dyDescent="0.3">
      <c r="A2081" s="86"/>
      <c r="B2081" s="84"/>
      <c r="C2081" s="125"/>
      <c r="E2081" s="151"/>
      <c r="F2081" s="151"/>
      <c r="G2081" s="151"/>
      <c r="H2081" s="190"/>
      <c r="J2081" s="195"/>
      <c r="K2081" s="174"/>
      <c r="L2081" s="170"/>
      <c r="M2081" s="193"/>
      <c r="N2081" s="194" t="str">
        <f t="shared" si="403"/>
        <v/>
      </c>
      <c r="R2081" s="75" t="e">
        <f t="shared" si="404"/>
        <v>#REF!</v>
      </c>
    </row>
    <row r="2082" spans="1:18" ht="15" customHeight="1" x14ac:dyDescent="0.3">
      <c r="A2082" s="86"/>
      <c r="B2082" s="84"/>
      <c r="C2082" s="125"/>
      <c r="E2082" s="151"/>
      <c r="F2082" s="151"/>
      <c r="G2082" s="151"/>
      <c r="H2082" s="190" t="str">
        <f t="shared" ref="H2082:H2099" si="405">+IF(G2082="","",F2082*G2082)</f>
        <v/>
      </c>
      <c r="J2082" s="195" t="str">
        <f>+IF(H2082="","",H2082/H2110)</f>
        <v/>
      </c>
      <c r="K2082" s="174"/>
      <c r="L2082" s="170"/>
      <c r="M2082" s="193" t="str">
        <f t="shared" ref="M2082:M2099" si="406">IF(L2082="NP", 0, (IF(L2082="EP", 1, (IF(L2082="ND", 0.4, "")))))</f>
        <v/>
      </c>
      <c r="N2082" s="194" t="str">
        <f t="shared" si="403"/>
        <v/>
      </c>
      <c r="R2082" s="75" t="e">
        <f t="shared" si="404"/>
        <v>#REF!</v>
      </c>
    </row>
    <row r="2083" spans="1:18" ht="15" customHeight="1" x14ac:dyDescent="0.3">
      <c r="A2083" s="86"/>
      <c r="B2083" s="84"/>
      <c r="C2083" s="125"/>
      <c r="E2083" s="151"/>
      <c r="F2083" s="151"/>
      <c r="G2083" s="151"/>
      <c r="H2083" s="190" t="str">
        <f t="shared" si="405"/>
        <v/>
      </c>
      <c r="J2083" s="195" t="str">
        <f>+IF(H2083="","",H2083/H2110)</f>
        <v/>
      </c>
      <c r="K2083" s="174"/>
      <c r="L2083" s="170"/>
      <c r="M2083" s="193" t="str">
        <f t="shared" si="406"/>
        <v/>
      </c>
      <c r="N2083" s="194" t="str">
        <f t="shared" si="403"/>
        <v/>
      </c>
      <c r="R2083" s="75" t="e">
        <f t="shared" si="404"/>
        <v>#REF!</v>
      </c>
    </row>
    <row r="2084" spans="1:18" ht="15" customHeight="1" x14ac:dyDescent="0.3">
      <c r="A2084" s="86"/>
      <c r="B2084" s="84"/>
      <c r="C2084" s="125"/>
      <c r="E2084" s="151"/>
      <c r="F2084" s="151"/>
      <c r="G2084" s="151"/>
      <c r="H2084" s="190" t="str">
        <f t="shared" si="405"/>
        <v/>
      </c>
      <c r="J2084" s="195" t="str">
        <f>+IF(H2084="","",H2084/H2110)</f>
        <v/>
      </c>
      <c r="K2084" s="174"/>
      <c r="L2084" s="170"/>
      <c r="M2084" s="193" t="str">
        <f t="shared" si="406"/>
        <v/>
      </c>
      <c r="N2084" s="194" t="str">
        <f t="shared" si="403"/>
        <v/>
      </c>
      <c r="R2084" s="75" t="e">
        <f t="shared" si="404"/>
        <v>#REF!</v>
      </c>
    </row>
    <row r="2085" spans="1:18" ht="15" customHeight="1" x14ac:dyDescent="0.3">
      <c r="A2085" s="86"/>
      <c r="B2085" s="84"/>
      <c r="C2085" s="125"/>
      <c r="E2085" s="151"/>
      <c r="F2085" s="151"/>
      <c r="G2085" s="151"/>
      <c r="H2085" s="190" t="str">
        <f t="shared" si="405"/>
        <v/>
      </c>
      <c r="J2085" s="195" t="str">
        <f>+IF(H2085="","",H2085/H2110)</f>
        <v/>
      </c>
      <c r="K2085" s="174"/>
      <c r="L2085" s="170"/>
      <c r="M2085" s="193" t="str">
        <f t="shared" si="406"/>
        <v/>
      </c>
      <c r="N2085" s="194" t="str">
        <f t="shared" si="403"/>
        <v/>
      </c>
      <c r="R2085" s="75" t="e">
        <f t="shared" si="404"/>
        <v>#REF!</v>
      </c>
    </row>
    <row r="2086" spans="1:18" ht="15" customHeight="1" x14ac:dyDescent="0.3">
      <c r="A2086" s="86"/>
      <c r="B2086" s="84"/>
      <c r="C2086" s="125"/>
      <c r="E2086" s="151"/>
      <c r="F2086" s="151"/>
      <c r="G2086" s="151"/>
      <c r="H2086" s="190" t="str">
        <f t="shared" si="405"/>
        <v/>
      </c>
      <c r="J2086" s="195" t="str">
        <f>+IF(H2086="","",H2086/H2110)</f>
        <v/>
      </c>
      <c r="K2086" s="174"/>
      <c r="L2086" s="170"/>
      <c r="M2086" s="193" t="str">
        <f t="shared" si="406"/>
        <v/>
      </c>
      <c r="N2086" s="194" t="str">
        <f t="shared" si="403"/>
        <v/>
      </c>
      <c r="R2086" s="75" t="e">
        <f t="shared" si="404"/>
        <v>#REF!</v>
      </c>
    </row>
    <row r="2087" spans="1:18" ht="15" customHeight="1" x14ac:dyDescent="0.3">
      <c r="A2087" s="86"/>
      <c r="B2087" s="84"/>
      <c r="C2087" s="125"/>
      <c r="E2087" s="151"/>
      <c r="F2087" s="151"/>
      <c r="G2087" s="151"/>
      <c r="H2087" s="190" t="str">
        <f t="shared" si="405"/>
        <v/>
      </c>
      <c r="J2087" s="195" t="str">
        <f>+IF(H2087="","",H2087/H2110)</f>
        <v/>
      </c>
      <c r="K2087" s="174"/>
      <c r="L2087" s="170"/>
      <c r="M2087" s="193" t="str">
        <f t="shared" si="406"/>
        <v/>
      </c>
      <c r="N2087" s="194" t="str">
        <f t="shared" si="403"/>
        <v/>
      </c>
      <c r="R2087" s="75" t="e">
        <f t="shared" si="404"/>
        <v>#REF!</v>
      </c>
    </row>
    <row r="2088" spans="1:18" ht="15" customHeight="1" x14ac:dyDescent="0.3">
      <c r="A2088" s="86"/>
      <c r="B2088" s="84"/>
      <c r="C2088" s="125"/>
      <c r="E2088" s="151"/>
      <c r="F2088" s="151"/>
      <c r="G2088" s="151"/>
      <c r="H2088" s="190" t="str">
        <f t="shared" si="405"/>
        <v/>
      </c>
      <c r="J2088" s="195" t="str">
        <f>+IF(H2088="","",H2088/H2110)</f>
        <v/>
      </c>
      <c r="K2088" s="174"/>
      <c r="L2088" s="170"/>
      <c r="M2088" s="193" t="str">
        <f t="shared" si="406"/>
        <v/>
      </c>
      <c r="N2088" s="194" t="str">
        <f t="shared" si="403"/>
        <v/>
      </c>
      <c r="R2088" s="75" t="e">
        <f t="shared" si="404"/>
        <v>#REF!</v>
      </c>
    </row>
    <row r="2089" spans="1:18" ht="15" customHeight="1" x14ac:dyDescent="0.3">
      <c r="A2089" s="86"/>
      <c r="B2089" s="84"/>
      <c r="C2089" s="125"/>
      <c r="E2089" s="151"/>
      <c r="F2089" s="151"/>
      <c r="G2089" s="151"/>
      <c r="H2089" s="190" t="str">
        <f t="shared" si="405"/>
        <v/>
      </c>
      <c r="J2089" s="195" t="str">
        <f>+IF(H2089="","",H2089/H2110)</f>
        <v/>
      </c>
      <c r="K2089" s="174"/>
      <c r="L2089" s="170"/>
      <c r="M2089" s="193" t="str">
        <f t="shared" si="406"/>
        <v/>
      </c>
      <c r="N2089" s="194" t="str">
        <f t="shared" si="403"/>
        <v/>
      </c>
      <c r="R2089" s="75" t="e">
        <f t="shared" si="404"/>
        <v>#REF!</v>
      </c>
    </row>
    <row r="2090" spans="1:18" ht="15" customHeight="1" x14ac:dyDescent="0.3">
      <c r="A2090" s="86"/>
      <c r="B2090" s="84"/>
      <c r="C2090" s="125"/>
      <c r="E2090" s="151"/>
      <c r="F2090" s="151"/>
      <c r="G2090" s="151"/>
      <c r="H2090" s="190" t="str">
        <f t="shared" si="405"/>
        <v/>
      </c>
      <c r="J2090" s="195" t="str">
        <f>+IF(H2090="","",H2090/H2110)</f>
        <v/>
      </c>
      <c r="K2090" s="174"/>
      <c r="L2090" s="170"/>
      <c r="M2090" s="193" t="str">
        <f t="shared" si="406"/>
        <v/>
      </c>
      <c r="N2090" s="194" t="str">
        <f t="shared" si="403"/>
        <v/>
      </c>
      <c r="R2090" s="75" t="e">
        <f t="shared" si="404"/>
        <v>#REF!</v>
      </c>
    </row>
    <row r="2091" spans="1:18" ht="15" customHeight="1" x14ac:dyDescent="0.3">
      <c r="A2091" s="86"/>
      <c r="B2091" s="84"/>
      <c r="C2091" s="125"/>
      <c r="E2091" s="151"/>
      <c r="F2091" s="151"/>
      <c r="G2091" s="151"/>
      <c r="H2091" s="190" t="str">
        <f t="shared" si="405"/>
        <v/>
      </c>
      <c r="J2091" s="195" t="str">
        <f>+IF(H2091="","",H2091/H2110)</f>
        <v/>
      </c>
      <c r="K2091" s="174"/>
      <c r="L2091" s="170"/>
      <c r="M2091" s="193" t="str">
        <f t="shared" si="406"/>
        <v/>
      </c>
      <c r="N2091" s="194" t="str">
        <f t="shared" si="403"/>
        <v/>
      </c>
      <c r="R2091" s="75" t="e">
        <f t="shared" si="404"/>
        <v>#REF!</v>
      </c>
    </row>
    <row r="2092" spans="1:18" ht="15" customHeight="1" x14ac:dyDescent="0.3">
      <c r="A2092" s="86"/>
      <c r="B2092" s="84"/>
      <c r="C2092" s="125"/>
      <c r="E2092" s="151"/>
      <c r="F2092" s="151"/>
      <c r="G2092" s="151"/>
      <c r="H2092" s="190" t="str">
        <f t="shared" si="405"/>
        <v/>
      </c>
      <c r="J2092" s="195" t="str">
        <f>+IF(H2092="","",H2092/H2110)</f>
        <v/>
      </c>
      <c r="K2092" s="174"/>
      <c r="L2092" s="170"/>
      <c r="M2092" s="193" t="str">
        <f t="shared" si="406"/>
        <v/>
      </c>
      <c r="N2092" s="194" t="str">
        <f t="shared" si="403"/>
        <v/>
      </c>
      <c r="R2092" s="75" t="e">
        <f t="shared" si="404"/>
        <v>#REF!</v>
      </c>
    </row>
    <row r="2093" spans="1:18" ht="15" customHeight="1" x14ac:dyDescent="0.3">
      <c r="A2093" s="86"/>
      <c r="B2093" s="84"/>
      <c r="C2093" s="125"/>
      <c r="E2093" s="151"/>
      <c r="F2093" s="151"/>
      <c r="G2093" s="151"/>
      <c r="H2093" s="190" t="str">
        <f t="shared" si="405"/>
        <v/>
      </c>
      <c r="J2093" s="195" t="str">
        <f>+IF(H2093="","",H2093/H2110)</f>
        <v/>
      </c>
      <c r="K2093" s="174"/>
      <c r="L2093" s="170"/>
      <c r="M2093" s="193" t="str">
        <f t="shared" si="406"/>
        <v/>
      </c>
      <c r="N2093" s="194" t="str">
        <f t="shared" si="403"/>
        <v/>
      </c>
      <c r="R2093" s="75" t="e">
        <f t="shared" si="404"/>
        <v>#REF!</v>
      </c>
    </row>
    <row r="2094" spans="1:18" ht="15" customHeight="1" x14ac:dyDescent="0.3">
      <c r="A2094" s="86"/>
      <c r="B2094" s="84"/>
      <c r="C2094" s="125"/>
      <c r="E2094" s="151"/>
      <c r="F2094" s="151"/>
      <c r="G2094" s="151"/>
      <c r="H2094" s="190" t="str">
        <f t="shared" si="405"/>
        <v/>
      </c>
      <c r="J2094" s="195" t="str">
        <f>+IF(H2094="","",H2094/H2110)</f>
        <v/>
      </c>
      <c r="K2094" s="174"/>
      <c r="L2094" s="170"/>
      <c r="M2094" s="193" t="str">
        <f t="shared" si="406"/>
        <v/>
      </c>
      <c r="N2094" s="194" t="str">
        <f t="shared" si="403"/>
        <v/>
      </c>
      <c r="R2094" s="75" t="e">
        <f t="shared" si="404"/>
        <v>#REF!</v>
      </c>
    </row>
    <row r="2095" spans="1:18" ht="15" customHeight="1" x14ac:dyDescent="0.3">
      <c r="A2095" s="86"/>
      <c r="B2095" s="84"/>
      <c r="C2095" s="125"/>
      <c r="E2095" s="151"/>
      <c r="F2095" s="151"/>
      <c r="G2095" s="151"/>
      <c r="H2095" s="190" t="str">
        <f t="shared" si="405"/>
        <v/>
      </c>
      <c r="J2095" s="195" t="str">
        <f>+IF(H2095="","",H2095/H2110)</f>
        <v/>
      </c>
      <c r="K2095" s="174"/>
      <c r="L2095" s="170"/>
      <c r="M2095" s="193" t="str">
        <f t="shared" si="406"/>
        <v/>
      </c>
      <c r="N2095" s="194" t="str">
        <f t="shared" si="403"/>
        <v/>
      </c>
      <c r="R2095" s="75" t="e">
        <f t="shared" si="404"/>
        <v>#REF!</v>
      </c>
    </row>
    <row r="2096" spans="1:18" ht="15" customHeight="1" x14ac:dyDescent="0.3">
      <c r="A2096" s="86"/>
      <c r="B2096" s="84"/>
      <c r="C2096" s="125"/>
      <c r="E2096" s="151"/>
      <c r="F2096" s="151"/>
      <c r="G2096" s="151"/>
      <c r="H2096" s="190" t="str">
        <f t="shared" si="405"/>
        <v/>
      </c>
      <c r="J2096" s="195" t="str">
        <f>+IF(H2096="","",H2096/H2110)</f>
        <v/>
      </c>
      <c r="K2096" s="174"/>
      <c r="L2096" s="170"/>
      <c r="M2096" s="193" t="str">
        <f t="shared" si="406"/>
        <v/>
      </c>
      <c r="N2096" s="194" t="str">
        <f t="shared" si="403"/>
        <v/>
      </c>
      <c r="R2096" s="75" t="e">
        <f t="shared" si="404"/>
        <v>#REF!</v>
      </c>
    </row>
    <row r="2097" spans="1:18" ht="15" customHeight="1" x14ac:dyDescent="0.3">
      <c r="A2097" s="86"/>
      <c r="B2097" s="84"/>
      <c r="C2097" s="125"/>
      <c r="E2097" s="151"/>
      <c r="F2097" s="151"/>
      <c r="G2097" s="151"/>
      <c r="H2097" s="190" t="str">
        <f t="shared" si="405"/>
        <v/>
      </c>
      <c r="J2097" s="195" t="str">
        <f>+IF(H2097="","",H2097/H2110)</f>
        <v/>
      </c>
      <c r="K2097" s="174"/>
      <c r="L2097" s="170"/>
      <c r="M2097" s="193" t="str">
        <f t="shared" si="406"/>
        <v/>
      </c>
      <c r="N2097" s="194" t="str">
        <f t="shared" si="403"/>
        <v/>
      </c>
      <c r="R2097" s="75" t="e">
        <f t="shared" si="404"/>
        <v>#REF!</v>
      </c>
    </row>
    <row r="2098" spans="1:18" ht="15" customHeight="1" x14ac:dyDescent="0.3">
      <c r="A2098" s="86"/>
      <c r="B2098" s="84"/>
      <c r="C2098" s="125"/>
      <c r="E2098" s="151"/>
      <c r="F2098" s="151"/>
      <c r="G2098" s="151"/>
      <c r="H2098" s="190" t="str">
        <f t="shared" si="405"/>
        <v/>
      </c>
      <c r="J2098" s="195" t="str">
        <f>+IF(H2098="","",H2098/H2110)</f>
        <v/>
      </c>
      <c r="K2098" s="174"/>
      <c r="L2098" s="170"/>
      <c r="M2098" s="193" t="str">
        <f t="shared" si="406"/>
        <v/>
      </c>
      <c r="N2098" s="194" t="str">
        <f t="shared" si="403"/>
        <v/>
      </c>
      <c r="R2098" s="75" t="e">
        <f t="shared" si="404"/>
        <v>#REF!</v>
      </c>
    </row>
    <row r="2099" spans="1:18" ht="15" customHeight="1" thickBot="1" x14ac:dyDescent="0.35">
      <c r="A2099" s="86"/>
      <c r="B2099" s="84"/>
      <c r="C2099" s="125"/>
      <c r="E2099" s="152"/>
      <c r="F2099" s="152"/>
      <c r="G2099" s="152"/>
      <c r="H2099" s="191" t="str">
        <f t="shared" si="405"/>
        <v/>
      </c>
      <c r="J2099" s="195" t="str">
        <f>+IF(H2099="","",H2099/H2110)</f>
        <v/>
      </c>
      <c r="K2099" s="174"/>
      <c r="L2099" s="170"/>
      <c r="M2099" s="193" t="str">
        <f t="shared" si="406"/>
        <v/>
      </c>
      <c r="N2099" s="194" t="str">
        <f t="shared" si="403"/>
        <v/>
      </c>
      <c r="R2099" s="75" t="e">
        <f t="shared" si="404"/>
        <v>#REF!</v>
      </c>
    </row>
    <row r="2100" spans="1:18" ht="15" customHeight="1" thickBot="1" x14ac:dyDescent="0.35">
      <c r="A2100" s="86"/>
      <c r="B2100" s="84"/>
      <c r="C2100" s="160"/>
      <c r="D2100" s="160"/>
      <c r="E2100" s="160"/>
      <c r="F2100" s="160"/>
      <c r="G2100" s="161" t="s">
        <v>29</v>
      </c>
      <c r="H2100" s="157">
        <f>SUM(H2074:H2099)</f>
        <v>0</v>
      </c>
      <c r="J2100" s="110">
        <f>SUM(J2074:J2099)</f>
        <v>0</v>
      </c>
      <c r="K2100" s="109"/>
      <c r="L2100" s="109"/>
      <c r="M2100" s="109"/>
      <c r="N2100" s="110">
        <f>SUM(N2074:N2099)</f>
        <v>0</v>
      </c>
    </row>
    <row r="2101" spans="1:18" s="73" customFormat="1" ht="15" customHeight="1" thickBot="1" x14ac:dyDescent="0.35">
      <c r="A2101" s="86"/>
      <c r="B2101" s="84"/>
      <c r="C2101" s="73" t="s">
        <v>12</v>
      </c>
      <c r="H2101" s="74"/>
      <c r="J2101" s="111"/>
      <c r="K2101" s="111"/>
      <c r="L2101" s="111"/>
      <c r="M2101" s="111"/>
      <c r="N2101" s="111"/>
    </row>
    <row r="2102" spans="1:18" ht="33" customHeight="1" thickBot="1" x14ac:dyDescent="0.35">
      <c r="A2102" s="86"/>
      <c r="B2102" s="84"/>
      <c r="C2102" s="122" t="s">
        <v>48</v>
      </c>
      <c r="D2102" s="129"/>
      <c r="E2102" s="130" t="s">
        <v>3</v>
      </c>
      <c r="F2102" s="130" t="s">
        <v>0</v>
      </c>
      <c r="G2102" s="123" t="s">
        <v>6</v>
      </c>
      <c r="H2102" s="124" t="s">
        <v>9</v>
      </c>
      <c r="J2102" s="106" t="s">
        <v>59</v>
      </c>
      <c r="K2102" s="107" t="s">
        <v>60</v>
      </c>
      <c r="L2102" s="107" t="s">
        <v>61</v>
      </c>
      <c r="M2102" s="107" t="s">
        <v>62</v>
      </c>
      <c r="N2102" s="108" t="s">
        <v>63</v>
      </c>
    </row>
    <row r="2103" spans="1:18" ht="15" customHeight="1" x14ac:dyDescent="0.3">
      <c r="A2103" s="86"/>
      <c r="B2103" s="84"/>
      <c r="C2103" s="125"/>
      <c r="E2103" s="149"/>
      <c r="F2103" s="146"/>
      <c r="G2103" s="154"/>
      <c r="H2103" s="186" t="str">
        <f>+IF(G2103="","",F2103*G2103)</f>
        <v/>
      </c>
      <c r="J2103" s="195" t="str">
        <f>+IF(H2103="","",H2103/H2110)</f>
        <v/>
      </c>
      <c r="K2103" s="175"/>
      <c r="L2103" s="175"/>
      <c r="M2103" s="193" t="str">
        <f>IF(L2103="NP", 0, (IF(L2103="EP", 1, (IF(L2103="ND", 0.4, "")))))</f>
        <v/>
      </c>
      <c r="N2103" s="194" t="str">
        <f>+IF(H2103="","",J2103*M2103)</f>
        <v/>
      </c>
      <c r="R2103" s="75" t="e">
        <f t="shared" ref="R2103:R2107" si="407">+R2015+1</f>
        <v>#REF!</v>
      </c>
    </row>
    <row r="2104" spans="1:18" ht="15" customHeight="1" x14ac:dyDescent="0.3">
      <c r="A2104" s="86"/>
      <c r="B2104" s="84"/>
      <c r="C2104" s="125"/>
      <c r="E2104" s="149"/>
      <c r="F2104" s="146"/>
      <c r="G2104" s="154"/>
      <c r="H2104" s="186" t="str">
        <f>+IF(G2104="","",F2104*G2104)</f>
        <v/>
      </c>
      <c r="J2104" s="195" t="str">
        <f>+IF(H2104="","",H2104/H2108)</f>
        <v/>
      </c>
      <c r="K2104" s="175"/>
      <c r="L2104" s="175"/>
      <c r="M2104" s="193" t="str">
        <f>IF(L2104="NP", 0, (IF(L2104="EP", 1, (IF(L2104="ND", 0.4, "")))))</f>
        <v/>
      </c>
      <c r="N2104" s="194" t="str">
        <f>+IF(H2104="","",J2104*M2104)</f>
        <v/>
      </c>
      <c r="R2104" s="75" t="e">
        <f t="shared" si="407"/>
        <v>#REF!</v>
      </c>
    </row>
    <row r="2105" spans="1:18" ht="15" customHeight="1" x14ac:dyDescent="0.3">
      <c r="A2105" s="86"/>
      <c r="B2105" s="84"/>
      <c r="C2105" s="125"/>
      <c r="E2105" s="149"/>
      <c r="F2105" s="146"/>
      <c r="G2105" s="154"/>
      <c r="H2105" s="186" t="str">
        <f>+IF(G2105="","",F2105*G2105)</f>
        <v/>
      </c>
      <c r="J2105" s="195" t="str">
        <f>+IF(H2105="","",H2105/H2109)</f>
        <v/>
      </c>
      <c r="K2105" s="175"/>
      <c r="L2105" s="175"/>
      <c r="M2105" s="193" t="str">
        <f>IF(L2105="NP", 0, (IF(L2105="EP", 1, (IF(L2105="ND", 0.4, "")))))</f>
        <v/>
      </c>
      <c r="N2105" s="194" t="str">
        <f>+IF(H2105="","",J2105*M2105)</f>
        <v/>
      </c>
      <c r="R2105" s="75" t="e">
        <f t="shared" si="407"/>
        <v>#REF!</v>
      </c>
    </row>
    <row r="2106" spans="1:18" ht="15" customHeight="1" x14ac:dyDescent="0.3">
      <c r="A2106" s="86"/>
      <c r="B2106" s="84"/>
      <c r="C2106" s="125"/>
      <c r="E2106" s="149"/>
      <c r="F2106" s="146"/>
      <c r="G2106" s="154"/>
      <c r="H2106" s="186" t="str">
        <f>+IF(G2106="","",F2106*G2106)</f>
        <v/>
      </c>
      <c r="J2106" s="195" t="str">
        <f>+IF(H2106="","",H2106/H2110)</f>
        <v/>
      </c>
      <c r="K2106" s="175"/>
      <c r="L2106" s="175"/>
      <c r="M2106" s="193" t="str">
        <f>IF(L2106="NP", 0, (IF(L2106="EP", 1, (IF(L2106="ND", 0.4, "")))))</f>
        <v/>
      </c>
      <c r="N2106" s="194" t="str">
        <f>+IF(H2106="","",J2106*M2106)</f>
        <v/>
      </c>
      <c r="R2106" s="75" t="e">
        <f t="shared" si="407"/>
        <v>#REF!</v>
      </c>
    </row>
    <row r="2107" spans="1:18" ht="15" customHeight="1" thickBot="1" x14ac:dyDescent="0.35">
      <c r="A2107" s="86"/>
      <c r="B2107" s="84"/>
      <c r="C2107" s="127"/>
      <c r="D2107" s="128"/>
      <c r="E2107" s="150"/>
      <c r="F2107" s="147"/>
      <c r="G2107" s="155"/>
      <c r="H2107" s="192" t="str">
        <f>+IF(G2107="","",F2107*G2107)</f>
        <v/>
      </c>
      <c r="J2107" s="195" t="str">
        <f>+IF(H2107="","",H2107/H2110)</f>
        <v/>
      </c>
      <c r="K2107" s="176"/>
      <c r="L2107" s="177"/>
      <c r="M2107" s="193" t="str">
        <f>IF(L2107="NP", 0, (IF(L2107="EP", 1, (IF(L2107="ND", 0.4, "")))))</f>
        <v/>
      </c>
      <c r="N2107" s="194" t="str">
        <f>+IF(H2107="","",J2107*M2107)</f>
        <v/>
      </c>
      <c r="R2107" s="75" t="e">
        <f t="shared" si="407"/>
        <v>#REF!</v>
      </c>
    </row>
    <row r="2108" spans="1:18" ht="15" customHeight="1" thickBot="1" x14ac:dyDescent="0.35">
      <c r="A2108" s="86"/>
      <c r="B2108" s="84"/>
      <c r="C2108" s="160"/>
      <c r="D2108" s="160"/>
      <c r="E2108" s="160"/>
      <c r="F2108" s="160"/>
      <c r="G2108" s="161" t="s">
        <v>30</v>
      </c>
      <c r="H2108" s="157">
        <f>SUM(H2103:H2107)</f>
        <v>0</v>
      </c>
      <c r="J2108" s="110">
        <f>SUM(J2103:J2107)</f>
        <v>0</v>
      </c>
      <c r="K2108" s="109"/>
      <c r="L2108" s="109"/>
      <c r="M2108" s="109"/>
      <c r="N2108" s="110">
        <f>SUM(N2103:N2107)</f>
        <v>0</v>
      </c>
    </row>
    <row r="2109" spans="1:18" ht="13.5" customHeight="1" thickBot="1" x14ac:dyDescent="0.35">
      <c r="A2109" s="86"/>
      <c r="B2109" s="84"/>
      <c r="H2109" s="84"/>
      <c r="J2109" s="103"/>
      <c r="K2109" s="104"/>
      <c r="L2109" s="104"/>
      <c r="M2109" s="104"/>
      <c r="N2109" s="105"/>
    </row>
    <row r="2110" spans="1:18" ht="15" customHeight="1" x14ac:dyDescent="0.3">
      <c r="A2110" s="86"/>
      <c r="B2110" s="84"/>
      <c r="D2110" s="132" t="s">
        <v>13</v>
      </c>
      <c r="E2110" s="133"/>
      <c r="F2110" s="133"/>
      <c r="G2110" s="134"/>
      <c r="H2110" s="158">
        <f>+H2055+H2071+H2100+H2108</f>
        <v>0.262125</v>
      </c>
      <c r="J2110" s="113"/>
      <c r="K2110" s="78"/>
      <c r="M2110" s="78"/>
      <c r="N2110" s="114"/>
    </row>
    <row r="2111" spans="1:18" ht="15" customHeight="1" thickBot="1" x14ac:dyDescent="0.35">
      <c r="A2111" s="86"/>
      <c r="B2111" s="84"/>
      <c r="D2111" s="135" t="s">
        <v>67</v>
      </c>
      <c r="E2111" s="136"/>
      <c r="F2111" s="136"/>
      <c r="G2111" s="141">
        <f>+$Q$1</f>
        <v>0.15</v>
      </c>
      <c r="H2111" s="159">
        <f>+H2110*G2111</f>
        <v>3.931875E-2</v>
      </c>
      <c r="J2111" s="115"/>
      <c r="K2111" s="116"/>
      <c r="L2111" s="116"/>
      <c r="M2111" s="116"/>
      <c r="N2111" s="117"/>
    </row>
    <row r="2112" spans="1:18" ht="15" customHeight="1" x14ac:dyDescent="0.3">
      <c r="A2112" s="86"/>
      <c r="B2112" s="84"/>
      <c r="D2112" s="135" t="s">
        <v>68</v>
      </c>
      <c r="E2112" s="136"/>
      <c r="F2112" s="136"/>
      <c r="G2112" s="141">
        <f>+$Q$2</f>
        <v>0</v>
      </c>
      <c r="H2112" s="159">
        <f>+(H2110+H2111)*G2112</f>
        <v>0</v>
      </c>
      <c r="J2112" s="120">
        <f>+J2055+J2071+J2100+J2108</f>
        <v>1</v>
      </c>
      <c r="K2112" s="118"/>
      <c r="L2112" s="118"/>
      <c r="M2112" s="118"/>
      <c r="N2112" s="120">
        <f>+N2055+N2071+N2100+N2108</f>
        <v>0</v>
      </c>
    </row>
    <row r="2113" spans="1:18" ht="15" customHeight="1" thickBot="1" x14ac:dyDescent="0.35">
      <c r="A2113" s="86"/>
      <c r="B2113" s="84"/>
      <c r="C2113" s="75" t="s">
        <v>64</v>
      </c>
      <c r="D2113" s="135" t="s">
        <v>14</v>
      </c>
      <c r="E2113" s="136"/>
      <c r="F2113" s="136"/>
      <c r="G2113" s="137"/>
      <c r="H2113" s="159">
        <f>SUM(H2110:H2112)</f>
        <v>0.30144375000000001</v>
      </c>
      <c r="J2113" s="121" t="s">
        <v>69</v>
      </c>
      <c r="K2113" s="119"/>
      <c r="L2113" s="119"/>
      <c r="M2113" s="119"/>
      <c r="N2113" s="121" t="s">
        <v>70</v>
      </c>
    </row>
    <row r="2114" spans="1:18" ht="15" customHeight="1" thickBot="1" x14ac:dyDescent="0.35">
      <c r="A2114" s="86"/>
      <c r="B2114" s="84"/>
      <c r="C2114" s="75" t="s">
        <v>64</v>
      </c>
      <c r="D2114" s="138" t="s">
        <v>15</v>
      </c>
      <c r="E2114" s="139"/>
      <c r="F2114" s="139"/>
      <c r="G2114" s="140"/>
      <c r="H2114" s="131">
        <f>+ROUND(H2113,2)</f>
        <v>0.3</v>
      </c>
      <c r="N2114" s="165">
        <f>+ROUND(N2112,4)</f>
        <v>0</v>
      </c>
    </row>
    <row r="2115" spans="1:18" ht="13.5" customHeight="1" x14ac:dyDescent="0.3">
      <c r="A2115" s="86"/>
      <c r="B2115" s="84"/>
      <c r="G2115" s="76"/>
    </row>
    <row r="2116" spans="1:18" ht="13.5" customHeight="1" x14ac:dyDescent="0.3">
      <c r="A2116" s="86"/>
      <c r="B2116" s="84"/>
      <c r="G2116" s="76"/>
    </row>
    <row r="2117" spans="1:18" ht="15" customHeight="1" x14ac:dyDescent="0.3">
      <c r="A2117" s="83"/>
      <c r="B2117" s="84"/>
      <c r="G2117" s="76"/>
      <c r="H2117" s="84"/>
      <c r="J2117" s="85"/>
      <c r="K2117" s="85"/>
      <c r="L2117" s="85"/>
      <c r="M2117" s="85"/>
      <c r="N2117" s="85"/>
    </row>
    <row r="2118" spans="1:18" ht="14.1" customHeight="1" x14ac:dyDescent="0.3">
      <c r="A2118" s="86"/>
      <c r="B2118" s="84"/>
      <c r="C2118" s="87"/>
      <c r="D2118" s="87"/>
      <c r="E2118" s="87"/>
      <c r="F2118" s="87"/>
      <c r="G2118" s="87"/>
      <c r="H2118" s="87"/>
      <c r="K2118" s="78"/>
      <c r="M2118" s="78"/>
    </row>
    <row r="2119" spans="1:18" ht="12" customHeight="1" x14ac:dyDescent="0.3">
      <c r="A2119" s="86"/>
      <c r="B2119" s="84"/>
      <c r="C2119" s="73"/>
      <c r="D2119" s="73"/>
      <c r="E2119" s="73"/>
      <c r="F2119" s="73"/>
      <c r="G2119" s="73"/>
      <c r="H2119" s="73"/>
      <c r="K2119" s="78"/>
      <c r="M2119" s="78"/>
    </row>
    <row r="2120" spans="1:18" ht="12" customHeight="1" x14ac:dyDescent="0.3">
      <c r="A2120" s="86"/>
      <c r="B2120" s="84"/>
      <c r="G2120" s="88"/>
      <c r="H2120" s="84"/>
      <c r="K2120" s="78"/>
      <c r="M2120" s="78"/>
    </row>
    <row r="2121" spans="1:18" ht="14.25" customHeight="1" x14ac:dyDescent="0.3">
      <c r="A2121" s="86"/>
      <c r="B2121" s="84"/>
      <c r="C2121" s="89"/>
      <c r="D2121" s="90"/>
      <c r="E2121" s="90"/>
      <c r="F2121" s="90"/>
      <c r="G2121" s="90"/>
      <c r="H2121" s="91"/>
      <c r="K2121" s="78"/>
      <c r="M2121" s="78"/>
    </row>
    <row r="2122" spans="1:18" ht="14.25" customHeight="1" x14ac:dyDescent="0.3">
      <c r="A2122" s="86"/>
      <c r="B2122" s="84"/>
      <c r="C2122" s="89"/>
      <c r="H2122" s="84"/>
      <c r="K2122" s="78"/>
      <c r="M2122" s="78"/>
    </row>
    <row r="2123" spans="1:18" ht="12" customHeight="1" thickBot="1" x14ac:dyDescent="0.35">
      <c r="A2123" s="86"/>
      <c r="B2123" s="84"/>
      <c r="C2123" s="89"/>
      <c r="H2123" s="84"/>
      <c r="K2123" s="78"/>
      <c r="M2123" s="78"/>
    </row>
    <row r="2124" spans="1:18" ht="20.100000000000001" customHeight="1" thickBot="1" x14ac:dyDescent="0.35">
      <c r="A2124" s="86"/>
      <c r="B2124" s="84"/>
      <c r="C2124" s="142" t="s">
        <v>55</v>
      </c>
      <c r="D2124" s="143"/>
      <c r="E2124" s="143"/>
      <c r="F2124" s="143"/>
      <c r="G2124" s="143"/>
      <c r="H2124" s="144"/>
    </row>
    <row r="2125" spans="1:18" ht="20.100000000000001" customHeight="1" x14ac:dyDescent="0.3">
      <c r="A2125" s="86"/>
      <c r="B2125" s="84"/>
      <c r="C2125" s="92"/>
      <c r="H2125" s="93" t="s">
        <v>56</v>
      </c>
      <c r="I2125" s="84"/>
      <c r="J2125" s="97" t="s">
        <v>26</v>
      </c>
      <c r="K2125" s="98"/>
      <c r="L2125" s="98"/>
      <c r="M2125" s="98"/>
      <c r="N2125" s="99"/>
    </row>
    <row r="2126" spans="1:18" ht="16.5" customHeight="1" thickBot="1" x14ac:dyDescent="0.35">
      <c r="A2126" s="169"/>
      <c r="B2126" s="84"/>
      <c r="C2126" s="73" t="s">
        <v>57</v>
      </c>
      <c r="D2126" s="84">
        <v>25</v>
      </c>
      <c r="G2126" s="74" t="s">
        <v>4</v>
      </c>
      <c r="H2126" s="75" t="str">
        <f>+VLOOKUP(D2126,PRESUP!$A$6:$N$183,3,FALSE)</f>
        <v>m2</v>
      </c>
      <c r="I2126" s="84"/>
      <c r="J2126" s="100"/>
      <c r="K2126" s="101"/>
      <c r="L2126" s="101"/>
      <c r="M2126" s="101"/>
      <c r="N2126" s="102"/>
    </row>
    <row r="2127" spans="1:18" ht="32.25" customHeight="1" x14ac:dyDescent="0.3">
      <c r="A2127" s="86"/>
      <c r="B2127" s="84"/>
      <c r="C2127" s="22" t="str">
        <f>+VLOOKUP(D2126,PRESUP!$A$6:$N$183,14,FALSE)</f>
        <v>DETALLE: IMPRIMACION ASFALTICA.</v>
      </c>
      <c r="J2127" s="103"/>
      <c r="K2127" s="104"/>
      <c r="L2127" s="104"/>
      <c r="M2127" s="104"/>
      <c r="N2127" s="105"/>
      <c r="O2127" s="84" t="s">
        <v>71</v>
      </c>
      <c r="P2127" s="84" t="s">
        <v>73</v>
      </c>
      <c r="Q2127" s="84" t="s">
        <v>72</v>
      </c>
    </row>
    <row r="2128" spans="1:18" s="73" customFormat="1" ht="15" customHeight="1" thickBot="1" x14ac:dyDescent="0.35">
      <c r="A2128" s="86"/>
      <c r="B2128" s="84"/>
      <c r="C2128" s="73" t="s">
        <v>5</v>
      </c>
      <c r="D2128" s="94"/>
      <c r="E2128" s="94"/>
      <c r="F2128" s="94"/>
      <c r="G2128" s="196" t="s">
        <v>58</v>
      </c>
      <c r="H2128" s="197">
        <v>1.1000000000000001E-3</v>
      </c>
      <c r="J2128" s="162"/>
      <c r="K2128" s="163"/>
      <c r="L2128" s="163"/>
      <c r="M2128" s="163"/>
      <c r="N2128" s="164"/>
      <c r="O2128" s="166">
        <f>+H2202</f>
        <v>1.08</v>
      </c>
      <c r="P2128" s="168">
        <f>+H2198</f>
        <v>0.94059850000000012</v>
      </c>
      <c r="Q2128" s="167">
        <f>+N2202</f>
        <v>0.17</v>
      </c>
      <c r="R2128" s="73">
        <f t="shared" ref="R2128" si="408">+D2126</f>
        <v>25</v>
      </c>
    </row>
    <row r="2129" spans="1:18" s="94" customFormat="1" ht="30" customHeight="1" thickBot="1" x14ac:dyDescent="0.35">
      <c r="A2129" s="86"/>
      <c r="B2129" s="84"/>
      <c r="C2129" s="122" t="s">
        <v>48</v>
      </c>
      <c r="D2129" s="123" t="s">
        <v>0</v>
      </c>
      <c r="E2129" s="123" t="s">
        <v>6</v>
      </c>
      <c r="F2129" s="123" t="s">
        <v>7</v>
      </c>
      <c r="G2129" s="123" t="s">
        <v>8</v>
      </c>
      <c r="H2129" s="124" t="s">
        <v>9</v>
      </c>
      <c r="J2129" s="106" t="s">
        <v>59</v>
      </c>
      <c r="K2129" s="107" t="s">
        <v>60</v>
      </c>
      <c r="L2129" s="107" t="s">
        <v>61</v>
      </c>
      <c r="M2129" s="107" t="s">
        <v>62</v>
      </c>
      <c r="N2129" s="108" t="s">
        <v>63</v>
      </c>
    </row>
    <row r="2130" spans="1:18" ht="15" customHeight="1" x14ac:dyDescent="0.3">
      <c r="A2130" s="86"/>
      <c r="B2130" s="84"/>
      <c r="C2130" s="125" t="s">
        <v>78</v>
      </c>
      <c r="D2130" s="145" t="s">
        <v>20</v>
      </c>
      <c r="E2130" s="148"/>
      <c r="F2130" s="148" t="s">
        <v>64</v>
      </c>
      <c r="G2130" s="153" t="s">
        <v>20</v>
      </c>
      <c r="H2130" s="126">
        <f>+H2159*0.05</f>
        <v>2.1284999999999997E-3</v>
      </c>
      <c r="J2130" s="171">
        <f>+IF(H2130="","",H2130/H2198)</f>
        <v>2.2629208955787187E-3</v>
      </c>
      <c r="K2130" s="210">
        <v>4292100117</v>
      </c>
      <c r="L2130" s="210" t="s">
        <v>77</v>
      </c>
      <c r="M2130" s="156">
        <v>0</v>
      </c>
      <c r="N2130" s="173">
        <f t="shared" ref="N2130:N2142" si="409">+IF(H2130="","",J2130*M2130)</f>
        <v>0</v>
      </c>
    </row>
    <row r="2131" spans="1:18" ht="15" customHeight="1" x14ac:dyDescent="0.25">
      <c r="A2131" s="86"/>
      <c r="B2131" s="84"/>
      <c r="C2131" s="209" t="s">
        <v>355</v>
      </c>
      <c r="D2131" s="209">
        <v>1</v>
      </c>
      <c r="E2131" s="209">
        <v>25</v>
      </c>
      <c r="F2131" s="184">
        <f t="shared" ref="F2131:F2132" si="410">+IF(E2131="","",D2131*E2131)</f>
        <v>25</v>
      </c>
      <c r="G2131" s="185">
        <f>+IF(F2131="","",H2128)</f>
        <v>1.1000000000000001E-3</v>
      </c>
      <c r="H2131" s="186">
        <f t="shared" ref="H2131:H2132" si="411">+IF(G2131="","",F2131*G2131)</f>
        <v>2.75E-2</v>
      </c>
      <c r="J2131" s="195">
        <f>+IF(H2131="","",H2131/H2198)</f>
        <v>2.9236704077244432E-2</v>
      </c>
      <c r="K2131" s="216">
        <v>548000014</v>
      </c>
      <c r="L2131" s="217" t="s">
        <v>77</v>
      </c>
      <c r="M2131" s="193">
        <f t="shared" ref="M2131:M2132" si="412">IF(L2131="NP", 0, (IF(L2131="EP", 1, (IF(L2131="ND", 0.4, "")))))</f>
        <v>0</v>
      </c>
      <c r="N2131" s="194">
        <f t="shared" si="409"/>
        <v>0</v>
      </c>
      <c r="R2131" s="75" t="e">
        <f t="shared" ref="R2131:R2142" si="413">+R2043+1</f>
        <v>#REF!</v>
      </c>
    </row>
    <row r="2132" spans="1:18" ht="15" customHeight="1" x14ac:dyDescent="0.25">
      <c r="A2132" s="86"/>
      <c r="B2132" s="84"/>
      <c r="C2132" s="209" t="s">
        <v>356</v>
      </c>
      <c r="D2132" s="209">
        <v>1</v>
      </c>
      <c r="E2132" s="209">
        <v>70</v>
      </c>
      <c r="F2132" s="184">
        <f t="shared" si="410"/>
        <v>70</v>
      </c>
      <c r="G2132" s="185">
        <f>+IF(F2132="","",H2128)</f>
        <v>1.1000000000000001E-3</v>
      </c>
      <c r="H2132" s="186">
        <f t="shared" si="411"/>
        <v>7.6999999999999999E-2</v>
      </c>
      <c r="J2132" s="195">
        <f>+IF(H2132="","",H2132/H2198)</f>
        <v>8.1862771416284411E-2</v>
      </c>
      <c r="K2132" s="172">
        <v>548000014</v>
      </c>
      <c r="L2132" s="170" t="s">
        <v>77</v>
      </c>
      <c r="M2132" s="193">
        <f t="shared" si="412"/>
        <v>0</v>
      </c>
      <c r="N2132" s="194">
        <f t="shared" si="409"/>
        <v>0</v>
      </c>
      <c r="R2132" s="75" t="e">
        <f t="shared" si="413"/>
        <v>#REF!</v>
      </c>
    </row>
    <row r="2133" spans="1:18" ht="15" customHeight="1" x14ac:dyDescent="0.3">
      <c r="A2133" s="86"/>
      <c r="B2133" s="84"/>
      <c r="C2133" s="125"/>
      <c r="D2133" s="146"/>
      <c r="E2133" s="149"/>
      <c r="F2133" s="184"/>
      <c r="G2133" s="185"/>
      <c r="H2133" s="186"/>
      <c r="J2133" s="195"/>
      <c r="K2133" s="172"/>
      <c r="L2133" s="170"/>
      <c r="M2133" s="193"/>
      <c r="N2133" s="194" t="str">
        <f t="shared" si="409"/>
        <v/>
      </c>
      <c r="R2133" s="75" t="e">
        <f t="shared" si="413"/>
        <v>#REF!</v>
      </c>
    </row>
    <row r="2134" spans="1:18" ht="15" customHeight="1" x14ac:dyDescent="0.3">
      <c r="A2134" s="86"/>
      <c r="B2134" s="84"/>
      <c r="C2134" s="125"/>
      <c r="D2134" s="146"/>
      <c r="E2134" s="149"/>
      <c r="F2134" s="184"/>
      <c r="G2134" s="185"/>
      <c r="H2134" s="186"/>
      <c r="J2134" s="195"/>
      <c r="K2134" s="172"/>
      <c r="L2134" s="170"/>
      <c r="M2134" s="193"/>
      <c r="N2134" s="194" t="str">
        <f t="shared" si="409"/>
        <v/>
      </c>
      <c r="R2134" s="75" t="e">
        <f t="shared" si="413"/>
        <v>#REF!</v>
      </c>
    </row>
    <row r="2135" spans="1:18" ht="15" customHeight="1" x14ac:dyDescent="0.3">
      <c r="A2135" s="86"/>
      <c r="B2135" s="84"/>
      <c r="C2135" s="125"/>
      <c r="D2135" s="146"/>
      <c r="E2135" s="149"/>
      <c r="F2135" s="184"/>
      <c r="G2135" s="185"/>
      <c r="H2135" s="186"/>
      <c r="J2135" s="195"/>
      <c r="K2135" s="172"/>
      <c r="L2135" s="170"/>
      <c r="M2135" s="193"/>
      <c r="N2135" s="194" t="str">
        <f t="shared" si="409"/>
        <v/>
      </c>
      <c r="R2135" s="75" t="e">
        <f t="shared" si="413"/>
        <v>#REF!</v>
      </c>
    </row>
    <row r="2136" spans="1:18" ht="15" customHeight="1" x14ac:dyDescent="0.3">
      <c r="A2136" s="86"/>
      <c r="B2136" s="84"/>
      <c r="C2136" s="125"/>
      <c r="D2136" s="146"/>
      <c r="E2136" s="149"/>
      <c r="F2136" s="184" t="str">
        <f t="shared" ref="F2136:F2142" si="414">+IF(E2136="","",D2136*E2136)</f>
        <v/>
      </c>
      <c r="G2136" s="185" t="str">
        <f>+IF(F2136="","",H2128)</f>
        <v/>
      </c>
      <c r="H2136" s="186" t="str">
        <f t="shared" ref="H2136:H2142" si="415">+IF(G2136="","",F2136*G2136)</f>
        <v/>
      </c>
      <c r="J2136" s="195" t="str">
        <f>+IF(H2136="","",H2136/H2198)</f>
        <v/>
      </c>
      <c r="K2136" s="172"/>
      <c r="L2136" s="170"/>
      <c r="M2136" s="193" t="str">
        <f t="shared" ref="M2136:M2142" si="416">IF(L2136="NP", 0, (IF(L2136="EP", 1, (IF(L2136="ND", 0.4, "")))))</f>
        <v/>
      </c>
      <c r="N2136" s="194" t="str">
        <f t="shared" si="409"/>
        <v/>
      </c>
      <c r="R2136" s="75" t="e">
        <f t="shared" si="413"/>
        <v>#REF!</v>
      </c>
    </row>
    <row r="2137" spans="1:18" ht="15" customHeight="1" x14ac:dyDescent="0.3">
      <c r="A2137" s="86"/>
      <c r="B2137" s="84"/>
      <c r="C2137" s="125"/>
      <c r="D2137" s="146"/>
      <c r="E2137" s="149"/>
      <c r="F2137" s="184" t="str">
        <f t="shared" si="414"/>
        <v/>
      </c>
      <c r="G2137" s="185" t="str">
        <f>+IF(F2137="","",H2128)</f>
        <v/>
      </c>
      <c r="H2137" s="186" t="str">
        <f t="shared" si="415"/>
        <v/>
      </c>
      <c r="J2137" s="195" t="str">
        <f>+IF(H2137="","",H2137/H2198)</f>
        <v/>
      </c>
      <c r="K2137" s="172"/>
      <c r="L2137" s="170"/>
      <c r="M2137" s="193" t="str">
        <f t="shared" si="416"/>
        <v/>
      </c>
      <c r="N2137" s="194" t="str">
        <f t="shared" si="409"/>
        <v/>
      </c>
      <c r="R2137" s="75" t="e">
        <f t="shared" si="413"/>
        <v>#REF!</v>
      </c>
    </row>
    <row r="2138" spans="1:18" ht="15" customHeight="1" x14ac:dyDescent="0.3">
      <c r="A2138" s="86"/>
      <c r="B2138" s="84"/>
      <c r="C2138" s="125"/>
      <c r="D2138" s="146"/>
      <c r="E2138" s="149"/>
      <c r="F2138" s="184" t="str">
        <f t="shared" si="414"/>
        <v/>
      </c>
      <c r="G2138" s="185" t="str">
        <f>+IF(F2138="","",H2128)</f>
        <v/>
      </c>
      <c r="H2138" s="186" t="str">
        <f t="shared" si="415"/>
        <v/>
      </c>
      <c r="J2138" s="195" t="str">
        <f>+IF(H2138="","",H2138/H2198)</f>
        <v/>
      </c>
      <c r="K2138" s="172"/>
      <c r="L2138" s="170"/>
      <c r="M2138" s="193" t="str">
        <f t="shared" si="416"/>
        <v/>
      </c>
      <c r="N2138" s="194" t="str">
        <f t="shared" si="409"/>
        <v/>
      </c>
      <c r="R2138" s="75" t="e">
        <f t="shared" si="413"/>
        <v>#REF!</v>
      </c>
    </row>
    <row r="2139" spans="1:18" ht="15" customHeight="1" x14ac:dyDescent="0.3">
      <c r="A2139" s="86"/>
      <c r="B2139" s="84"/>
      <c r="C2139" s="125"/>
      <c r="D2139" s="146"/>
      <c r="E2139" s="149"/>
      <c r="F2139" s="184" t="str">
        <f t="shared" si="414"/>
        <v/>
      </c>
      <c r="G2139" s="185" t="str">
        <f>+IF(F2139="","",H2128)</f>
        <v/>
      </c>
      <c r="H2139" s="186" t="str">
        <f t="shared" si="415"/>
        <v/>
      </c>
      <c r="J2139" s="195" t="str">
        <f>+IF(H2139="","",H2139/H2198)</f>
        <v/>
      </c>
      <c r="K2139" s="172"/>
      <c r="L2139" s="170"/>
      <c r="M2139" s="193" t="str">
        <f t="shared" si="416"/>
        <v/>
      </c>
      <c r="N2139" s="194" t="str">
        <f t="shared" si="409"/>
        <v/>
      </c>
      <c r="R2139" s="75" t="e">
        <f t="shared" si="413"/>
        <v>#REF!</v>
      </c>
    </row>
    <row r="2140" spans="1:18" ht="15" customHeight="1" x14ac:dyDescent="0.3">
      <c r="A2140" s="86"/>
      <c r="B2140" s="84"/>
      <c r="C2140" s="125"/>
      <c r="D2140" s="146"/>
      <c r="E2140" s="149"/>
      <c r="F2140" s="184" t="str">
        <f t="shared" si="414"/>
        <v/>
      </c>
      <c r="G2140" s="185" t="str">
        <f>+IF(F2140="","",H2128)</f>
        <v/>
      </c>
      <c r="H2140" s="186" t="str">
        <f t="shared" si="415"/>
        <v/>
      </c>
      <c r="J2140" s="195" t="str">
        <f>+IF(H2140="","",H2140/H2198)</f>
        <v/>
      </c>
      <c r="K2140" s="172"/>
      <c r="L2140" s="170"/>
      <c r="M2140" s="193" t="str">
        <f t="shared" si="416"/>
        <v/>
      </c>
      <c r="N2140" s="194" t="str">
        <f t="shared" si="409"/>
        <v/>
      </c>
      <c r="R2140" s="75" t="e">
        <f t="shared" si="413"/>
        <v>#REF!</v>
      </c>
    </row>
    <row r="2141" spans="1:18" ht="15" customHeight="1" x14ac:dyDescent="0.3">
      <c r="A2141" s="86"/>
      <c r="B2141" s="84"/>
      <c r="C2141" s="125"/>
      <c r="D2141" s="146"/>
      <c r="E2141" s="149"/>
      <c r="F2141" s="184" t="str">
        <f t="shared" si="414"/>
        <v/>
      </c>
      <c r="G2141" s="185" t="str">
        <f>+IF(F2141="","",H2128)</f>
        <v/>
      </c>
      <c r="H2141" s="186" t="str">
        <f t="shared" si="415"/>
        <v/>
      </c>
      <c r="J2141" s="195" t="str">
        <f>+IF(H2141="","",H2141/H2198)</f>
        <v/>
      </c>
      <c r="K2141" s="172"/>
      <c r="L2141" s="170"/>
      <c r="M2141" s="193" t="str">
        <f t="shared" si="416"/>
        <v/>
      </c>
      <c r="N2141" s="194" t="str">
        <f t="shared" si="409"/>
        <v/>
      </c>
      <c r="R2141" s="75" t="e">
        <f t="shared" si="413"/>
        <v>#REF!</v>
      </c>
    </row>
    <row r="2142" spans="1:18" ht="15" customHeight="1" thickBot="1" x14ac:dyDescent="0.35">
      <c r="A2142" s="86"/>
      <c r="B2142" s="84"/>
      <c r="C2142" s="127"/>
      <c r="D2142" s="147"/>
      <c r="E2142" s="150"/>
      <c r="F2142" s="187" t="str">
        <f t="shared" si="414"/>
        <v/>
      </c>
      <c r="G2142" s="188" t="str">
        <f>+IF(F2142="","",H2127)</f>
        <v/>
      </c>
      <c r="H2142" s="189" t="str">
        <f t="shared" si="415"/>
        <v/>
      </c>
      <c r="J2142" s="195" t="str">
        <f>+IF(H2142="","",H2142/H2198)</f>
        <v/>
      </c>
      <c r="K2142" s="172"/>
      <c r="L2142" s="170"/>
      <c r="M2142" s="193" t="str">
        <f t="shared" si="416"/>
        <v/>
      </c>
      <c r="N2142" s="194" t="str">
        <f t="shared" si="409"/>
        <v/>
      </c>
      <c r="R2142" s="75" t="e">
        <f t="shared" si="413"/>
        <v>#REF!</v>
      </c>
    </row>
    <row r="2143" spans="1:18" ht="15" customHeight="1" thickBot="1" x14ac:dyDescent="0.35">
      <c r="A2143" s="86"/>
      <c r="B2143" s="84"/>
      <c r="C2143" s="160"/>
      <c r="D2143" s="160"/>
      <c r="E2143" s="160"/>
      <c r="F2143" s="160"/>
      <c r="G2143" s="161" t="s">
        <v>27</v>
      </c>
      <c r="H2143" s="157">
        <f>SUM(H2130:H2142)</f>
        <v>0.1066285</v>
      </c>
      <c r="J2143" s="110">
        <f>SUM(J2130:J2142)</f>
        <v>0.11336239638910756</v>
      </c>
      <c r="K2143" s="109"/>
      <c r="L2143" s="109"/>
      <c r="M2143" s="109"/>
      <c r="N2143" s="110">
        <f>SUM(N2130:N2142)</f>
        <v>0</v>
      </c>
    </row>
    <row r="2144" spans="1:18" s="73" customFormat="1" ht="15" customHeight="1" thickBot="1" x14ac:dyDescent="0.35">
      <c r="A2144" s="86"/>
      <c r="B2144" s="84"/>
      <c r="C2144" s="73" t="s">
        <v>10</v>
      </c>
      <c r="H2144" s="74"/>
      <c r="J2144" s="112"/>
      <c r="K2144" s="112"/>
      <c r="L2144" s="112"/>
      <c r="M2144" s="112"/>
      <c r="N2144" s="112"/>
    </row>
    <row r="2145" spans="1:18" ht="31.5" customHeight="1" thickBot="1" x14ac:dyDescent="0.35">
      <c r="A2145" s="86"/>
      <c r="B2145" s="84"/>
      <c r="C2145" s="122" t="s">
        <v>48</v>
      </c>
      <c r="D2145" s="123" t="s">
        <v>0</v>
      </c>
      <c r="E2145" s="123" t="s">
        <v>65</v>
      </c>
      <c r="F2145" s="123" t="s">
        <v>66</v>
      </c>
      <c r="G2145" s="123" t="s">
        <v>8</v>
      </c>
      <c r="H2145" s="124" t="s">
        <v>9</v>
      </c>
      <c r="J2145" s="106" t="s">
        <v>59</v>
      </c>
      <c r="K2145" s="107" t="s">
        <v>60</v>
      </c>
      <c r="L2145" s="107" t="s">
        <v>61</v>
      </c>
      <c r="M2145" s="107" t="s">
        <v>62</v>
      </c>
      <c r="N2145" s="108" t="s">
        <v>63</v>
      </c>
    </row>
    <row r="2146" spans="1:18" ht="15" customHeight="1" x14ac:dyDescent="0.25">
      <c r="A2146" s="86"/>
      <c r="B2146" s="84"/>
      <c r="C2146" s="209" t="s">
        <v>325</v>
      </c>
      <c r="D2146" s="209">
        <v>1</v>
      </c>
      <c r="E2146" s="209">
        <v>4.28</v>
      </c>
      <c r="F2146" s="184">
        <f>+IF(E2146="","",D2146*E2146)</f>
        <v>4.28</v>
      </c>
      <c r="G2146" s="185">
        <f>+IF(F2146="","",H2128)</f>
        <v>1.1000000000000001E-3</v>
      </c>
      <c r="H2146" s="186">
        <f>+IF(G2146="","",F2146*G2146)</f>
        <v>4.7080000000000004E-3</v>
      </c>
      <c r="I2146" s="95"/>
      <c r="J2146" s="195">
        <f>+IF(H2146="","",H2146/H2198)</f>
        <v>5.0053237380242475E-3</v>
      </c>
      <c r="K2146" s="210">
        <v>851230012</v>
      </c>
      <c r="L2146" s="210" t="s">
        <v>77</v>
      </c>
      <c r="M2146" s="193">
        <v>0</v>
      </c>
      <c r="N2146" s="194">
        <f t="shared" ref="N2146:N2158" si="417">+IF(H2146="","",J2146*M2146)</f>
        <v>0</v>
      </c>
      <c r="R2146" s="75" t="e">
        <f t="shared" ref="R2146:R2158" si="418">+R2058+1</f>
        <v>#REF!</v>
      </c>
    </row>
    <row r="2147" spans="1:18" ht="15" customHeight="1" x14ac:dyDescent="0.25">
      <c r="A2147" s="86"/>
      <c r="B2147" s="84"/>
      <c r="C2147" s="125" t="s">
        <v>326</v>
      </c>
      <c r="D2147" s="209">
        <v>6</v>
      </c>
      <c r="E2147" s="209">
        <v>4.2300000000000004</v>
      </c>
      <c r="F2147" s="184">
        <f>+IF(E2147="","",D2147*E2147)</f>
        <v>25.380000000000003</v>
      </c>
      <c r="G2147" s="185">
        <f>+IF(F2147="","",H2128)</f>
        <v>1.1000000000000001E-3</v>
      </c>
      <c r="H2147" s="186">
        <f>+IF(G2147="","",F2147*G2147)</f>
        <v>2.7918000000000005E-2</v>
      </c>
      <c r="J2147" s="195">
        <f>+IF(H2147="","",H2147/H2198)</f>
        <v>2.9681101979218551E-2</v>
      </c>
      <c r="K2147" s="210">
        <v>851230012</v>
      </c>
      <c r="L2147" s="210" t="s">
        <v>77</v>
      </c>
      <c r="M2147" s="193">
        <v>0</v>
      </c>
      <c r="N2147" s="194">
        <f t="shared" si="417"/>
        <v>0</v>
      </c>
      <c r="R2147" s="75" t="e">
        <f t="shared" si="418"/>
        <v>#REF!</v>
      </c>
    </row>
    <row r="2148" spans="1:18" ht="15" customHeight="1" x14ac:dyDescent="0.25">
      <c r="A2148" s="86"/>
      <c r="B2148" s="84"/>
      <c r="C2148" s="209" t="s">
        <v>357</v>
      </c>
      <c r="D2148" s="209">
        <v>1</v>
      </c>
      <c r="E2148" s="209">
        <v>4.5199999999999996</v>
      </c>
      <c r="F2148" s="184">
        <f>+IF(E2148="","",D2148*E2148)</f>
        <v>4.5199999999999996</v>
      </c>
      <c r="G2148" s="185">
        <f>+IF(F2148="","",H2128)</f>
        <v>1.1000000000000001E-3</v>
      </c>
      <c r="H2148" s="186">
        <f>+IF(G2148="","",F2148*G2148)</f>
        <v>4.9719999999999999E-3</v>
      </c>
      <c r="J2148" s="195">
        <f>+IF(H2148="","",H2148/H2198)</f>
        <v>5.285996097165793E-3</v>
      </c>
      <c r="K2148" s="210">
        <v>851230012</v>
      </c>
      <c r="L2148" s="210" t="s">
        <v>77</v>
      </c>
      <c r="M2148" s="193">
        <v>0</v>
      </c>
      <c r="N2148" s="194">
        <f t="shared" si="417"/>
        <v>0</v>
      </c>
      <c r="R2148" s="75" t="e">
        <f t="shared" si="418"/>
        <v>#REF!</v>
      </c>
    </row>
    <row r="2149" spans="1:18" ht="15" customHeight="1" x14ac:dyDescent="0.25">
      <c r="A2149" s="86"/>
      <c r="B2149" s="84"/>
      <c r="C2149" s="209" t="s">
        <v>358</v>
      </c>
      <c r="D2149" s="209">
        <v>1</v>
      </c>
      <c r="E2149" s="209">
        <v>4.5199999999999996</v>
      </c>
      <c r="F2149" s="184">
        <f>+IF(E2149="","",D2149*E2149)</f>
        <v>4.5199999999999996</v>
      </c>
      <c r="G2149" s="185">
        <f>+IF(F2149="","",H2128)</f>
        <v>1.1000000000000001E-3</v>
      </c>
      <c r="H2149" s="186">
        <f>+IF(G2149="","",F2149*G2149)</f>
        <v>4.9719999999999999E-3</v>
      </c>
      <c r="J2149" s="195">
        <f>+IF(H2149="","",H2149/H2198)</f>
        <v>5.285996097165793E-3</v>
      </c>
      <c r="K2149" s="210">
        <v>851230012</v>
      </c>
      <c r="L2149" s="210" t="s">
        <v>77</v>
      </c>
      <c r="M2149" s="193">
        <v>0</v>
      </c>
      <c r="N2149" s="194">
        <f t="shared" si="417"/>
        <v>0</v>
      </c>
      <c r="R2149" s="75" t="e">
        <f t="shared" si="418"/>
        <v>#REF!</v>
      </c>
    </row>
    <row r="2150" spans="1:18" ht="15" customHeight="1" x14ac:dyDescent="0.25">
      <c r="A2150" s="86"/>
      <c r="B2150" s="84"/>
      <c r="C2150" s="209"/>
      <c r="D2150" s="209"/>
      <c r="E2150" s="209"/>
      <c r="F2150" s="184"/>
      <c r="G2150" s="185"/>
      <c r="H2150" s="186"/>
      <c r="J2150" s="195"/>
      <c r="K2150" s="210"/>
      <c r="L2150" s="210"/>
      <c r="M2150" s="193"/>
      <c r="N2150" s="194" t="str">
        <f t="shared" si="417"/>
        <v/>
      </c>
      <c r="R2150" s="75" t="e">
        <f t="shared" si="418"/>
        <v>#REF!</v>
      </c>
    </row>
    <row r="2151" spans="1:18" ht="15" customHeight="1" x14ac:dyDescent="0.25">
      <c r="A2151" s="86"/>
      <c r="B2151" s="84"/>
      <c r="C2151" s="209"/>
      <c r="D2151" s="209"/>
      <c r="E2151" s="209"/>
      <c r="F2151" s="184"/>
      <c r="G2151" s="185"/>
      <c r="H2151" s="186"/>
      <c r="I2151" s="96"/>
      <c r="J2151" s="195"/>
      <c r="K2151" s="210"/>
      <c r="L2151" s="210"/>
      <c r="M2151" s="193"/>
      <c r="N2151" s="194" t="str">
        <f t="shared" si="417"/>
        <v/>
      </c>
      <c r="R2151" s="75" t="e">
        <f t="shared" si="418"/>
        <v>#REF!</v>
      </c>
    </row>
    <row r="2152" spans="1:18" ht="15" customHeight="1" x14ac:dyDescent="0.3">
      <c r="A2152" s="86"/>
      <c r="B2152" s="84"/>
      <c r="C2152" s="125"/>
      <c r="D2152" s="146"/>
      <c r="E2152" s="149"/>
      <c r="F2152" s="184" t="str">
        <f t="shared" ref="F2152:F2158" si="419">+IF(E2152="","",D2152*E2152)</f>
        <v/>
      </c>
      <c r="G2152" s="185" t="str">
        <f>+IF(F2152="","",H2128)</f>
        <v/>
      </c>
      <c r="H2152" s="186" t="str">
        <f t="shared" ref="H2152:H2158" si="420">+IF(G2152="","",F2152*G2152)</f>
        <v/>
      </c>
      <c r="J2152" s="195" t="str">
        <f>+IF(H2152="","",H2152/H2198)</f>
        <v/>
      </c>
      <c r="K2152" s="174"/>
      <c r="L2152" s="170"/>
      <c r="M2152" s="193" t="str">
        <f t="shared" ref="M2152:M2158" si="421">IF(L2152="NP", 0, (IF(L2152="EP", 1, (IF(L2152="ND", 0.4, "")))))</f>
        <v/>
      </c>
      <c r="N2152" s="194" t="str">
        <f t="shared" si="417"/>
        <v/>
      </c>
      <c r="R2152" s="75" t="e">
        <f t="shared" si="418"/>
        <v>#REF!</v>
      </c>
    </row>
    <row r="2153" spans="1:18" ht="15" customHeight="1" x14ac:dyDescent="0.3">
      <c r="A2153" s="86"/>
      <c r="B2153" s="84"/>
      <c r="C2153" s="125"/>
      <c r="D2153" s="146"/>
      <c r="E2153" s="149"/>
      <c r="F2153" s="184" t="str">
        <f t="shared" si="419"/>
        <v/>
      </c>
      <c r="G2153" s="185" t="str">
        <f>+IF(F2153="","",H2128)</f>
        <v/>
      </c>
      <c r="H2153" s="186" t="str">
        <f t="shared" si="420"/>
        <v/>
      </c>
      <c r="J2153" s="195" t="str">
        <f>+IF(H2153="","",H2153/H2198)</f>
        <v/>
      </c>
      <c r="K2153" s="174"/>
      <c r="L2153" s="170"/>
      <c r="M2153" s="193" t="str">
        <f t="shared" si="421"/>
        <v/>
      </c>
      <c r="N2153" s="194" t="str">
        <f t="shared" si="417"/>
        <v/>
      </c>
      <c r="R2153" s="75" t="e">
        <f t="shared" si="418"/>
        <v>#REF!</v>
      </c>
    </row>
    <row r="2154" spans="1:18" ht="15" customHeight="1" x14ac:dyDescent="0.3">
      <c r="A2154" s="86"/>
      <c r="B2154" s="84"/>
      <c r="C2154" s="125"/>
      <c r="D2154" s="146"/>
      <c r="E2154" s="149"/>
      <c r="F2154" s="184" t="str">
        <f t="shared" si="419"/>
        <v/>
      </c>
      <c r="G2154" s="185" t="str">
        <f>+IF(F2154="","",H2128)</f>
        <v/>
      </c>
      <c r="H2154" s="186" t="str">
        <f t="shared" si="420"/>
        <v/>
      </c>
      <c r="I2154" s="96"/>
      <c r="J2154" s="195" t="str">
        <f>+IF(H2154="","",H2154/H2198)</f>
        <v/>
      </c>
      <c r="K2154" s="174"/>
      <c r="L2154" s="170"/>
      <c r="M2154" s="193" t="str">
        <f t="shared" si="421"/>
        <v/>
      </c>
      <c r="N2154" s="194" t="str">
        <f t="shared" si="417"/>
        <v/>
      </c>
      <c r="R2154" s="75" t="e">
        <f t="shared" si="418"/>
        <v>#REF!</v>
      </c>
    </row>
    <row r="2155" spans="1:18" ht="15" customHeight="1" x14ac:dyDescent="0.3">
      <c r="A2155" s="86"/>
      <c r="B2155" s="84"/>
      <c r="C2155" s="125"/>
      <c r="D2155" s="146"/>
      <c r="E2155" s="149"/>
      <c r="F2155" s="184" t="str">
        <f t="shared" si="419"/>
        <v/>
      </c>
      <c r="G2155" s="185" t="str">
        <f>+IF(F2155="","",H2128)</f>
        <v/>
      </c>
      <c r="H2155" s="186" t="str">
        <f t="shared" si="420"/>
        <v/>
      </c>
      <c r="J2155" s="195" t="str">
        <f>+IF(H2155="","",H2155/H2198)</f>
        <v/>
      </c>
      <c r="K2155" s="174"/>
      <c r="L2155" s="170"/>
      <c r="M2155" s="193" t="str">
        <f t="shared" si="421"/>
        <v/>
      </c>
      <c r="N2155" s="194" t="str">
        <f t="shared" si="417"/>
        <v/>
      </c>
      <c r="R2155" s="75" t="e">
        <f t="shared" si="418"/>
        <v>#REF!</v>
      </c>
    </row>
    <row r="2156" spans="1:18" ht="15" customHeight="1" x14ac:dyDescent="0.3">
      <c r="A2156" s="86"/>
      <c r="B2156" s="84"/>
      <c r="C2156" s="125"/>
      <c r="D2156" s="146"/>
      <c r="E2156" s="149"/>
      <c r="F2156" s="184" t="str">
        <f t="shared" si="419"/>
        <v/>
      </c>
      <c r="G2156" s="185" t="str">
        <f>+IF(F2156="","",H2128)</f>
        <v/>
      </c>
      <c r="H2156" s="186" t="str">
        <f t="shared" si="420"/>
        <v/>
      </c>
      <c r="I2156" s="96"/>
      <c r="J2156" s="195" t="str">
        <f>+IF(H2156="","",H2156/H2198)</f>
        <v/>
      </c>
      <c r="K2156" s="174"/>
      <c r="L2156" s="170"/>
      <c r="M2156" s="193" t="str">
        <f t="shared" si="421"/>
        <v/>
      </c>
      <c r="N2156" s="194" t="str">
        <f t="shared" si="417"/>
        <v/>
      </c>
      <c r="R2156" s="75" t="e">
        <f t="shared" si="418"/>
        <v>#REF!</v>
      </c>
    </row>
    <row r="2157" spans="1:18" ht="15" customHeight="1" x14ac:dyDescent="0.3">
      <c r="A2157" s="86"/>
      <c r="B2157" s="84"/>
      <c r="C2157" s="125"/>
      <c r="D2157" s="146"/>
      <c r="E2157" s="149"/>
      <c r="F2157" s="184" t="str">
        <f t="shared" si="419"/>
        <v/>
      </c>
      <c r="G2157" s="185" t="str">
        <f>+IF(F2157="","",H2128)</f>
        <v/>
      </c>
      <c r="H2157" s="186" t="str">
        <f t="shared" si="420"/>
        <v/>
      </c>
      <c r="I2157" s="96"/>
      <c r="J2157" s="195" t="str">
        <f>+IF(H2157="","",H2157/H2198)</f>
        <v/>
      </c>
      <c r="K2157" s="174"/>
      <c r="L2157" s="170"/>
      <c r="M2157" s="193" t="str">
        <f t="shared" si="421"/>
        <v/>
      </c>
      <c r="N2157" s="194" t="str">
        <f t="shared" si="417"/>
        <v/>
      </c>
      <c r="R2157" s="75" t="e">
        <f t="shared" si="418"/>
        <v>#REF!</v>
      </c>
    </row>
    <row r="2158" spans="1:18" ht="15" customHeight="1" thickBot="1" x14ac:dyDescent="0.35">
      <c r="A2158" s="86"/>
      <c r="B2158" s="84"/>
      <c r="C2158" s="127"/>
      <c r="D2158" s="147"/>
      <c r="E2158" s="150"/>
      <c r="F2158" s="187" t="str">
        <f t="shared" si="419"/>
        <v/>
      </c>
      <c r="G2158" s="188" t="str">
        <f>+IF(F2158="","",H2127)</f>
        <v/>
      </c>
      <c r="H2158" s="189" t="str">
        <f t="shared" si="420"/>
        <v/>
      </c>
      <c r="J2158" s="195" t="str">
        <f>+IF(H2158="","",H2158/H2198)</f>
        <v/>
      </c>
      <c r="K2158" s="174"/>
      <c r="L2158" s="170"/>
      <c r="M2158" s="193" t="str">
        <f t="shared" si="421"/>
        <v/>
      </c>
      <c r="N2158" s="194" t="str">
        <f t="shared" si="417"/>
        <v/>
      </c>
      <c r="R2158" s="75" t="e">
        <f t="shared" si="418"/>
        <v>#REF!</v>
      </c>
    </row>
    <row r="2159" spans="1:18" ht="15" customHeight="1" thickBot="1" x14ac:dyDescent="0.35">
      <c r="A2159" s="86"/>
      <c r="B2159" s="84"/>
      <c r="C2159" s="160"/>
      <c r="D2159" s="160"/>
      <c r="E2159" s="160"/>
      <c r="F2159" s="160"/>
      <c r="G2159" s="161" t="s">
        <v>28</v>
      </c>
      <c r="H2159" s="157">
        <f>SUM(H2146:H2158)</f>
        <v>4.2569999999999997E-2</v>
      </c>
      <c r="J2159" s="110">
        <f>SUM(J2146:J2158)</f>
        <v>4.5258417911574381E-2</v>
      </c>
      <c r="K2159" s="109"/>
      <c r="L2159" s="109"/>
      <c r="M2159" s="109"/>
      <c r="N2159" s="110">
        <f>SUM(N2146:N2158)</f>
        <v>0</v>
      </c>
    </row>
    <row r="2160" spans="1:18" s="73" customFormat="1" ht="15" customHeight="1" thickBot="1" x14ac:dyDescent="0.35">
      <c r="A2160" s="86"/>
      <c r="B2160" s="84"/>
      <c r="C2160" s="73" t="s">
        <v>11</v>
      </c>
      <c r="H2160" s="74"/>
      <c r="J2160" s="112"/>
      <c r="K2160" s="112"/>
      <c r="L2160" s="112"/>
      <c r="M2160" s="112"/>
      <c r="N2160" s="112"/>
    </row>
    <row r="2161" spans="1:18" ht="34.5" customHeight="1" thickBot="1" x14ac:dyDescent="0.35">
      <c r="A2161" s="86"/>
      <c r="B2161" s="84"/>
      <c r="C2161" s="122" t="s">
        <v>48</v>
      </c>
      <c r="D2161" s="129"/>
      <c r="E2161" s="123" t="s">
        <v>3</v>
      </c>
      <c r="F2161" s="123" t="s">
        <v>0</v>
      </c>
      <c r="G2161" s="123" t="s">
        <v>16</v>
      </c>
      <c r="H2161" s="124" t="s">
        <v>9</v>
      </c>
      <c r="J2161" s="106" t="s">
        <v>59</v>
      </c>
      <c r="K2161" s="107" t="s">
        <v>60</v>
      </c>
      <c r="L2161" s="107" t="s">
        <v>61</v>
      </c>
      <c r="M2161" s="107" t="s">
        <v>62</v>
      </c>
      <c r="N2161" s="108" t="s">
        <v>63</v>
      </c>
    </row>
    <row r="2162" spans="1:18" ht="15" customHeight="1" x14ac:dyDescent="0.3">
      <c r="A2162" s="86"/>
      <c r="B2162" s="84"/>
      <c r="C2162" s="213" t="s">
        <v>359</v>
      </c>
      <c r="E2162" s="214" t="s">
        <v>361</v>
      </c>
      <c r="F2162" s="215">
        <v>1.62</v>
      </c>
      <c r="G2162" s="215">
        <v>0.48</v>
      </c>
      <c r="H2162" s="190">
        <f>+IF(G2162="","",F2162*G2162)</f>
        <v>0.77760000000000007</v>
      </c>
      <c r="J2162" s="195">
        <f>+IF(H2162="","",H2162/H2198)</f>
        <v>0.82670767601691897</v>
      </c>
      <c r="K2162" s="211">
        <v>352605342021</v>
      </c>
      <c r="L2162" s="212" t="s">
        <v>76</v>
      </c>
      <c r="M2162" s="193">
        <v>0.20180000000000001</v>
      </c>
      <c r="N2162" s="194">
        <f t="shared" ref="N2162:N2187" si="422">+IF(H2162="","",J2162*M2162)</f>
        <v>0.16682960902021426</v>
      </c>
      <c r="R2162" s="75" t="e">
        <f t="shared" ref="R2162:R2187" si="423">+R2074+1</f>
        <v>#REF!</v>
      </c>
    </row>
    <row r="2163" spans="1:18" ht="15" customHeight="1" x14ac:dyDescent="0.3">
      <c r="A2163" s="86"/>
      <c r="B2163" s="84"/>
      <c r="C2163" s="213" t="s">
        <v>360</v>
      </c>
      <c r="E2163" s="214" t="s">
        <v>361</v>
      </c>
      <c r="F2163" s="215">
        <v>0.03</v>
      </c>
      <c r="G2163" s="215">
        <v>0.46</v>
      </c>
      <c r="H2163" s="190">
        <f>+IF(G2163="","",F2163*G2163)</f>
        <v>1.38E-2</v>
      </c>
      <c r="J2163" s="195">
        <f>+IF(H2163="","",H2163/H2198)</f>
        <v>1.4671509682399024E-2</v>
      </c>
      <c r="K2163" s="211">
        <v>333400011</v>
      </c>
      <c r="L2163" s="212" t="s">
        <v>76</v>
      </c>
      <c r="M2163" s="193">
        <v>0.2165</v>
      </c>
      <c r="N2163" s="194">
        <f t="shared" si="422"/>
        <v>3.1763818462393887E-3</v>
      </c>
      <c r="R2163" s="75" t="e">
        <f t="shared" si="423"/>
        <v>#REF!</v>
      </c>
    </row>
    <row r="2164" spans="1:18" ht="15" customHeight="1" x14ac:dyDescent="0.3">
      <c r="A2164" s="86"/>
      <c r="B2164" s="84"/>
      <c r="C2164" s="213"/>
      <c r="E2164" s="214"/>
      <c r="F2164" s="215"/>
      <c r="G2164" s="215"/>
      <c r="H2164" s="190"/>
      <c r="J2164" s="195"/>
      <c r="K2164" s="211"/>
      <c r="L2164" s="212"/>
      <c r="M2164" s="193"/>
      <c r="N2164" s="194" t="str">
        <f t="shared" si="422"/>
        <v/>
      </c>
      <c r="R2164" s="75" t="e">
        <f t="shared" si="423"/>
        <v>#REF!</v>
      </c>
    </row>
    <row r="2165" spans="1:18" ht="15" customHeight="1" x14ac:dyDescent="0.3">
      <c r="A2165" s="86"/>
      <c r="B2165" s="84"/>
      <c r="C2165" s="213"/>
      <c r="E2165" s="214"/>
      <c r="F2165" s="215"/>
      <c r="G2165" s="215"/>
      <c r="H2165" s="190"/>
      <c r="J2165" s="195"/>
      <c r="K2165" s="211"/>
      <c r="L2165" s="212"/>
      <c r="M2165" s="193"/>
      <c r="N2165" s="194" t="str">
        <f t="shared" si="422"/>
        <v/>
      </c>
      <c r="R2165" s="75" t="e">
        <f t="shared" si="423"/>
        <v>#REF!</v>
      </c>
    </row>
    <row r="2166" spans="1:18" ht="15" customHeight="1" x14ac:dyDescent="0.3">
      <c r="A2166" s="86"/>
      <c r="B2166" s="84"/>
      <c r="C2166" s="213"/>
      <c r="E2166" s="214"/>
      <c r="F2166" s="215"/>
      <c r="G2166" s="215"/>
      <c r="H2166" s="190"/>
      <c r="J2166" s="195"/>
      <c r="K2166" s="211"/>
      <c r="L2166" s="212"/>
      <c r="M2166" s="193"/>
      <c r="N2166" s="194" t="str">
        <f t="shared" si="422"/>
        <v/>
      </c>
      <c r="R2166" s="75" t="e">
        <f t="shared" si="423"/>
        <v>#REF!</v>
      </c>
    </row>
    <row r="2167" spans="1:18" ht="15" customHeight="1" x14ac:dyDescent="0.3">
      <c r="A2167" s="86"/>
      <c r="B2167" s="84"/>
      <c r="C2167" s="213"/>
      <c r="E2167" s="214"/>
      <c r="F2167" s="215"/>
      <c r="G2167" s="215"/>
      <c r="H2167" s="190"/>
      <c r="J2167" s="195"/>
      <c r="K2167" s="212"/>
      <c r="L2167" s="210"/>
      <c r="M2167" s="193"/>
      <c r="N2167" s="194" t="str">
        <f t="shared" si="422"/>
        <v/>
      </c>
      <c r="R2167" s="75" t="e">
        <f t="shared" si="423"/>
        <v>#REF!</v>
      </c>
    </row>
    <row r="2168" spans="1:18" ht="15" customHeight="1" x14ac:dyDescent="0.3">
      <c r="A2168" s="86"/>
      <c r="B2168" s="84"/>
      <c r="C2168" s="213"/>
      <c r="E2168" s="214"/>
      <c r="F2168" s="215"/>
      <c r="G2168" s="215"/>
      <c r="H2168" s="190"/>
      <c r="J2168" s="195"/>
      <c r="K2168" s="211"/>
      <c r="L2168" s="210"/>
      <c r="M2168" s="193"/>
      <c r="N2168" s="194" t="str">
        <f t="shared" si="422"/>
        <v/>
      </c>
      <c r="R2168" s="75" t="e">
        <f t="shared" si="423"/>
        <v>#REF!</v>
      </c>
    </row>
    <row r="2169" spans="1:18" ht="15" customHeight="1" x14ac:dyDescent="0.3">
      <c r="A2169" s="86"/>
      <c r="B2169" s="84"/>
      <c r="C2169" s="125"/>
      <c r="E2169" s="151"/>
      <c r="F2169" s="151"/>
      <c r="G2169" s="151"/>
      <c r="H2169" s="190"/>
      <c r="J2169" s="195"/>
      <c r="K2169" s="174"/>
      <c r="L2169" s="170"/>
      <c r="M2169" s="193"/>
      <c r="N2169" s="194" t="str">
        <f t="shared" si="422"/>
        <v/>
      </c>
      <c r="R2169" s="75" t="e">
        <f t="shared" si="423"/>
        <v>#REF!</v>
      </c>
    </row>
    <row r="2170" spans="1:18" ht="15" customHeight="1" x14ac:dyDescent="0.3">
      <c r="A2170" s="86"/>
      <c r="B2170" s="84"/>
      <c r="C2170" s="125"/>
      <c r="E2170" s="151"/>
      <c r="F2170" s="151"/>
      <c r="G2170" s="151"/>
      <c r="H2170" s="190" t="str">
        <f t="shared" ref="H2170:H2187" si="424">+IF(G2170="","",F2170*G2170)</f>
        <v/>
      </c>
      <c r="J2170" s="195" t="str">
        <f>+IF(H2170="","",H2170/H2198)</f>
        <v/>
      </c>
      <c r="K2170" s="174"/>
      <c r="L2170" s="170"/>
      <c r="M2170" s="193" t="str">
        <f t="shared" ref="M2170:M2187" si="425">IF(L2170="NP", 0, (IF(L2170="EP", 1, (IF(L2170="ND", 0.4, "")))))</f>
        <v/>
      </c>
      <c r="N2170" s="194" t="str">
        <f t="shared" si="422"/>
        <v/>
      </c>
      <c r="R2170" s="75" t="e">
        <f t="shared" si="423"/>
        <v>#REF!</v>
      </c>
    </row>
    <row r="2171" spans="1:18" ht="15" customHeight="1" x14ac:dyDescent="0.3">
      <c r="A2171" s="86"/>
      <c r="B2171" s="84"/>
      <c r="C2171" s="125"/>
      <c r="E2171" s="151"/>
      <c r="F2171" s="151"/>
      <c r="G2171" s="151"/>
      <c r="H2171" s="190" t="str">
        <f t="shared" si="424"/>
        <v/>
      </c>
      <c r="J2171" s="195" t="str">
        <f>+IF(H2171="","",H2171/H2198)</f>
        <v/>
      </c>
      <c r="K2171" s="174"/>
      <c r="L2171" s="170"/>
      <c r="M2171" s="193" t="str">
        <f t="shared" si="425"/>
        <v/>
      </c>
      <c r="N2171" s="194" t="str">
        <f t="shared" si="422"/>
        <v/>
      </c>
      <c r="R2171" s="75" t="e">
        <f t="shared" si="423"/>
        <v>#REF!</v>
      </c>
    </row>
    <row r="2172" spans="1:18" ht="15" customHeight="1" x14ac:dyDescent="0.3">
      <c r="A2172" s="86"/>
      <c r="B2172" s="84"/>
      <c r="C2172" s="125"/>
      <c r="E2172" s="151"/>
      <c r="F2172" s="151"/>
      <c r="G2172" s="151"/>
      <c r="H2172" s="190" t="str">
        <f t="shared" si="424"/>
        <v/>
      </c>
      <c r="J2172" s="195" t="str">
        <f>+IF(H2172="","",H2172/H2198)</f>
        <v/>
      </c>
      <c r="K2172" s="174"/>
      <c r="L2172" s="170"/>
      <c r="M2172" s="193" t="str">
        <f t="shared" si="425"/>
        <v/>
      </c>
      <c r="N2172" s="194" t="str">
        <f t="shared" si="422"/>
        <v/>
      </c>
      <c r="R2172" s="75" t="e">
        <f t="shared" si="423"/>
        <v>#REF!</v>
      </c>
    </row>
    <row r="2173" spans="1:18" ht="15" customHeight="1" x14ac:dyDescent="0.3">
      <c r="A2173" s="86"/>
      <c r="B2173" s="84"/>
      <c r="C2173" s="125"/>
      <c r="E2173" s="151"/>
      <c r="F2173" s="151"/>
      <c r="G2173" s="151"/>
      <c r="H2173" s="190" t="str">
        <f t="shared" si="424"/>
        <v/>
      </c>
      <c r="J2173" s="195" t="str">
        <f>+IF(H2173="","",H2173/H2198)</f>
        <v/>
      </c>
      <c r="K2173" s="174"/>
      <c r="L2173" s="170"/>
      <c r="M2173" s="193" t="str">
        <f t="shared" si="425"/>
        <v/>
      </c>
      <c r="N2173" s="194" t="str">
        <f t="shared" si="422"/>
        <v/>
      </c>
      <c r="R2173" s="75" t="e">
        <f t="shared" si="423"/>
        <v>#REF!</v>
      </c>
    </row>
    <row r="2174" spans="1:18" ht="15" customHeight="1" x14ac:dyDescent="0.3">
      <c r="A2174" s="86"/>
      <c r="B2174" s="84"/>
      <c r="C2174" s="125"/>
      <c r="E2174" s="151"/>
      <c r="F2174" s="151"/>
      <c r="G2174" s="151"/>
      <c r="H2174" s="190" t="str">
        <f t="shared" si="424"/>
        <v/>
      </c>
      <c r="J2174" s="195" t="str">
        <f>+IF(H2174="","",H2174/H2198)</f>
        <v/>
      </c>
      <c r="K2174" s="174"/>
      <c r="L2174" s="170"/>
      <c r="M2174" s="193" t="str">
        <f t="shared" si="425"/>
        <v/>
      </c>
      <c r="N2174" s="194" t="str">
        <f t="shared" si="422"/>
        <v/>
      </c>
      <c r="R2174" s="75" t="e">
        <f t="shared" si="423"/>
        <v>#REF!</v>
      </c>
    </row>
    <row r="2175" spans="1:18" ht="15" customHeight="1" x14ac:dyDescent="0.3">
      <c r="A2175" s="86"/>
      <c r="B2175" s="84"/>
      <c r="C2175" s="125"/>
      <c r="E2175" s="151"/>
      <c r="F2175" s="151"/>
      <c r="G2175" s="151"/>
      <c r="H2175" s="190" t="str">
        <f t="shared" si="424"/>
        <v/>
      </c>
      <c r="J2175" s="195" t="str">
        <f>+IF(H2175="","",H2175/H2198)</f>
        <v/>
      </c>
      <c r="K2175" s="174"/>
      <c r="L2175" s="170"/>
      <c r="M2175" s="193" t="str">
        <f t="shared" si="425"/>
        <v/>
      </c>
      <c r="N2175" s="194" t="str">
        <f t="shared" si="422"/>
        <v/>
      </c>
      <c r="R2175" s="75" t="e">
        <f t="shared" si="423"/>
        <v>#REF!</v>
      </c>
    </row>
    <row r="2176" spans="1:18" ht="15" customHeight="1" x14ac:dyDescent="0.3">
      <c r="A2176" s="86"/>
      <c r="B2176" s="84"/>
      <c r="C2176" s="125"/>
      <c r="E2176" s="151"/>
      <c r="F2176" s="151"/>
      <c r="G2176" s="151"/>
      <c r="H2176" s="190" t="str">
        <f t="shared" si="424"/>
        <v/>
      </c>
      <c r="J2176" s="195" t="str">
        <f>+IF(H2176="","",H2176/H2198)</f>
        <v/>
      </c>
      <c r="K2176" s="174"/>
      <c r="L2176" s="170"/>
      <c r="M2176" s="193" t="str">
        <f t="shared" si="425"/>
        <v/>
      </c>
      <c r="N2176" s="194" t="str">
        <f t="shared" si="422"/>
        <v/>
      </c>
      <c r="R2176" s="75" t="e">
        <f t="shared" si="423"/>
        <v>#REF!</v>
      </c>
    </row>
    <row r="2177" spans="1:18" ht="15" customHeight="1" x14ac:dyDescent="0.3">
      <c r="A2177" s="86"/>
      <c r="B2177" s="84"/>
      <c r="C2177" s="125"/>
      <c r="E2177" s="151"/>
      <c r="F2177" s="151"/>
      <c r="G2177" s="151"/>
      <c r="H2177" s="190" t="str">
        <f t="shared" si="424"/>
        <v/>
      </c>
      <c r="J2177" s="195" t="str">
        <f>+IF(H2177="","",H2177/H2198)</f>
        <v/>
      </c>
      <c r="K2177" s="174"/>
      <c r="L2177" s="170"/>
      <c r="M2177" s="193" t="str">
        <f t="shared" si="425"/>
        <v/>
      </c>
      <c r="N2177" s="194" t="str">
        <f t="shared" si="422"/>
        <v/>
      </c>
      <c r="R2177" s="75" t="e">
        <f t="shared" si="423"/>
        <v>#REF!</v>
      </c>
    </row>
    <row r="2178" spans="1:18" ht="15" customHeight="1" x14ac:dyDescent="0.3">
      <c r="A2178" s="86"/>
      <c r="B2178" s="84"/>
      <c r="C2178" s="125"/>
      <c r="E2178" s="151"/>
      <c r="F2178" s="151"/>
      <c r="G2178" s="151"/>
      <c r="H2178" s="190" t="str">
        <f t="shared" si="424"/>
        <v/>
      </c>
      <c r="J2178" s="195" t="str">
        <f>+IF(H2178="","",H2178/H2198)</f>
        <v/>
      </c>
      <c r="K2178" s="174"/>
      <c r="L2178" s="170"/>
      <c r="M2178" s="193" t="str">
        <f t="shared" si="425"/>
        <v/>
      </c>
      <c r="N2178" s="194" t="str">
        <f t="shared" si="422"/>
        <v/>
      </c>
      <c r="R2178" s="75" t="e">
        <f t="shared" si="423"/>
        <v>#REF!</v>
      </c>
    </row>
    <row r="2179" spans="1:18" ht="15" customHeight="1" x14ac:dyDescent="0.3">
      <c r="A2179" s="86"/>
      <c r="B2179" s="84"/>
      <c r="C2179" s="125"/>
      <c r="E2179" s="151"/>
      <c r="F2179" s="151"/>
      <c r="G2179" s="151"/>
      <c r="H2179" s="190" t="str">
        <f t="shared" si="424"/>
        <v/>
      </c>
      <c r="J2179" s="195" t="str">
        <f>+IF(H2179="","",H2179/H2198)</f>
        <v/>
      </c>
      <c r="K2179" s="174"/>
      <c r="L2179" s="170"/>
      <c r="M2179" s="193" t="str">
        <f t="shared" si="425"/>
        <v/>
      </c>
      <c r="N2179" s="194" t="str">
        <f t="shared" si="422"/>
        <v/>
      </c>
      <c r="R2179" s="75" t="e">
        <f t="shared" si="423"/>
        <v>#REF!</v>
      </c>
    </row>
    <row r="2180" spans="1:18" ht="15" customHeight="1" x14ac:dyDescent="0.3">
      <c r="A2180" s="86"/>
      <c r="B2180" s="84"/>
      <c r="C2180" s="125"/>
      <c r="E2180" s="151"/>
      <c r="F2180" s="151"/>
      <c r="G2180" s="151"/>
      <c r="H2180" s="190" t="str">
        <f t="shared" si="424"/>
        <v/>
      </c>
      <c r="J2180" s="195" t="str">
        <f>+IF(H2180="","",H2180/H2198)</f>
        <v/>
      </c>
      <c r="K2180" s="174"/>
      <c r="L2180" s="170"/>
      <c r="M2180" s="193" t="str">
        <f t="shared" si="425"/>
        <v/>
      </c>
      <c r="N2180" s="194" t="str">
        <f t="shared" si="422"/>
        <v/>
      </c>
      <c r="R2180" s="75" t="e">
        <f t="shared" si="423"/>
        <v>#REF!</v>
      </c>
    </row>
    <row r="2181" spans="1:18" ht="15" customHeight="1" x14ac:dyDescent="0.3">
      <c r="A2181" s="86"/>
      <c r="B2181" s="84"/>
      <c r="C2181" s="125"/>
      <c r="E2181" s="151"/>
      <c r="F2181" s="151"/>
      <c r="G2181" s="151"/>
      <c r="H2181" s="190" t="str">
        <f t="shared" si="424"/>
        <v/>
      </c>
      <c r="J2181" s="195" t="str">
        <f>+IF(H2181="","",H2181/H2198)</f>
        <v/>
      </c>
      <c r="K2181" s="174"/>
      <c r="L2181" s="170"/>
      <c r="M2181" s="193" t="str">
        <f t="shared" si="425"/>
        <v/>
      </c>
      <c r="N2181" s="194" t="str">
        <f t="shared" si="422"/>
        <v/>
      </c>
      <c r="R2181" s="75" t="e">
        <f t="shared" si="423"/>
        <v>#REF!</v>
      </c>
    </row>
    <row r="2182" spans="1:18" ht="15" customHeight="1" x14ac:dyDescent="0.3">
      <c r="A2182" s="86"/>
      <c r="B2182" s="84"/>
      <c r="C2182" s="125"/>
      <c r="E2182" s="151"/>
      <c r="F2182" s="151"/>
      <c r="G2182" s="151"/>
      <c r="H2182" s="190" t="str">
        <f t="shared" si="424"/>
        <v/>
      </c>
      <c r="J2182" s="195" t="str">
        <f>+IF(H2182="","",H2182/H2198)</f>
        <v/>
      </c>
      <c r="K2182" s="174"/>
      <c r="L2182" s="170"/>
      <c r="M2182" s="193" t="str">
        <f t="shared" si="425"/>
        <v/>
      </c>
      <c r="N2182" s="194" t="str">
        <f t="shared" si="422"/>
        <v/>
      </c>
      <c r="R2182" s="75" t="e">
        <f t="shared" si="423"/>
        <v>#REF!</v>
      </c>
    </row>
    <row r="2183" spans="1:18" ht="15" customHeight="1" x14ac:dyDescent="0.3">
      <c r="A2183" s="86"/>
      <c r="B2183" s="84"/>
      <c r="C2183" s="125"/>
      <c r="E2183" s="151"/>
      <c r="F2183" s="151"/>
      <c r="G2183" s="151"/>
      <c r="H2183" s="190" t="str">
        <f t="shared" si="424"/>
        <v/>
      </c>
      <c r="J2183" s="195" t="str">
        <f>+IF(H2183="","",H2183/H2198)</f>
        <v/>
      </c>
      <c r="K2183" s="174"/>
      <c r="L2183" s="170"/>
      <c r="M2183" s="193" t="str">
        <f t="shared" si="425"/>
        <v/>
      </c>
      <c r="N2183" s="194" t="str">
        <f t="shared" si="422"/>
        <v/>
      </c>
      <c r="R2183" s="75" t="e">
        <f t="shared" si="423"/>
        <v>#REF!</v>
      </c>
    </row>
    <row r="2184" spans="1:18" ht="15" customHeight="1" x14ac:dyDescent="0.3">
      <c r="A2184" s="86"/>
      <c r="B2184" s="84"/>
      <c r="C2184" s="125"/>
      <c r="E2184" s="151"/>
      <c r="F2184" s="151"/>
      <c r="G2184" s="151"/>
      <c r="H2184" s="190" t="str">
        <f t="shared" si="424"/>
        <v/>
      </c>
      <c r="J2184" s="195" t="str">
        <f>+IF(H2184="","",H2184/H2198)</f>
        <v/>
      </c>
      <c r="K2184" s="174"/>
      <c r="L2184" s="170"/>
      <c r="M2184" s="193" t="str">
        <f t="shared" si="425"/>
        <v/>
      </c>
      <c r="N2184" s="194" t="str">
        <f t="shared" si="422"/>
        <v/>
      </c>
      <c r="R2184" s="75" t="e">
        <f t="shared" si="423"/>
        <v>#REF!</v>
      </c>
    </row>
    <row r="2185" spans="1:18" ht="15" customHeight="1" x14ac:dyDescent="0.3">
      <c r="A2185" s="86"/>
      <c r="B2185" s="84"/>
      <c r="C2185" s="125"/>
      <c r="E2185" s="151"/>
      <c r="F2185" s="151"/>
      <c r="G2185" s="151"/>
      <c r="H2185" s="190" t="str">
        <f t="shared" si="424"/>
        <v/>
      </c>
      <c r="J2185" s="195" t="str">
        <f>+IF(H2185="","",H2185/H2198)</f>
        <v/>
      </c>
      <c r="K2185" s="174"/>
      <c r="L2185" s="170"/>
      <c r="M2185" s="193" t="str">
        <f t="shared" si="425"/>
        <v/>
      </c>
      <c r="N2185" s="194" t="str">
        <f t="shared" si="422"/>
        <v/>
      </c>
      <c r="R2185" s="75" t="e">
        <f t="shared" si="423"/>
        <v>#REF!</v>
      </c>
    </row>
    <row r="2186" spans="1:18" ht="15" customHeight="1" x14ac:dyDescent="0.3">
      <c r="A2186" s="86"/>
      <c r="B2186" s="84"/>
      <c r="C2186" s="125"/>
      <c r="E2186" s="151"/>
      <c r="F2186" s="151"/>
      <c r="G2186" s="151"/>
      <c r="H2186" s="190" t="str">
        <f t="shared" si="424"/>
        <v/>
      </c>
      <c r="J2186" s="195" t="str">
        <f>+IF(H2186="","",H2186/H2198)</f>
        <v/>
      </c>
      <c r="K2186" s="174"/>
      <c r="L2186" s="170"/>
      <c r="M2186" s="193" t="str">
        <f t="shared" si="425"/>
        <v/>
      </c>
      <c r="N2186" s="194" t="str">
        <f t="shared" si="422"/>
        <v/>
      </c>
      <c r="R2186" s="75" t="e">
        <f t="shared" si="423"/>
        <v>#REF!</v>
      </c>
    </row>
    <row r="2187" spans="1:18" ht="15" customHeight="1" thickBot="1" x14ac:dyDescent="0.35">
      <c r="A2187" s="86"/>
      <c r="B2187" s="84"/>
      <c r="C2187" s="125"/>
      <c r="E2187" s="152"/>
      <c r="F2187" s="152"/>
      <c r="G2187" s="152"/>
      <c r="H2187" s="191" t="str">
        <f t="shared" si="424"/>
        <v/>
      </c>
      <c r="J2187" s="195" t="str">
        <f>+IF(H2187="","",H2187/H2198)</f>
        <v/>
      </c>
      <c r="K2187" s="174"/>
      <c r="L2187" s="170"/>
      <c r="M2187" s="193" t="str">
        <f t="shared" si="425"/>
        <v/>
      </c>
      <c r="N2187" s="194" t="str">
        <f t="shared" si="422"/>
        <v/>
      </c>
      <c r="R2187" s="75" t="e">
        <f t="shared" si="423"/>
        <v>#REF!</v>
      </c>
    </row>
    <row r="2188" spans="1:18" ht="15" customHeight="1" thickBot="1" x14ac:dyDescent="0.35">
      <c r="A2188" s="86"/>
      <c r="B2188" s="84"/>
      <c r="C2188" s="160"/>
      <c r="D2188" s="160"/>
      <c r="E2188" s="160"/>
      <c r="F2188" s="160"/>
      <c r="G2188" s="161" t="s">
        <v>29</v>
      </c>
      <c r="H2188" s="157">
        <f>SUM(H2162:H2187)</f>
        <v>0.7914000000000001</v>
      </c>
      <c r="J2188" s="110">
        <f>SUM(J2162:J2187)</f>
        <v>0.84137918569931802</v>
      </c>
      <c r="K2188" s="109"/>
      <c r="L2188" s="109"/>
      <c r="M2188" s="109"/>
      <c r="N2188" s="110">
        <f>SUM(N2162:N2187)</f>
        <v>0.17000599086645365</v>
      </c>
    </row>
    <row r="2189" spans="1:18" s="73" customFormat="1" ht="15" customHeight="1" thickBot="1" x14ac:dyDescent="0.35">
      <c r="A2189" s="86"/>
      <c r="B2189" s="84"/>
      <c r="C2189" s="73" t="s">
        <v>12</v>
      </c>
      <c r="H2189" s="74"/>
      <c r="J2189" s="111"/>
      <c r="K2189" s="111"/>
      <c r="L2189" s="111"/>
      <c r="M2189" s="111"/>
      <c r="N2189" s="111"/>
    </row>
    <row r="2190" spans="1:18" ht="33" customHeight="1" thickBot="1" x14ac:dyDescent="0.35">
      <c r="A2190" s="86"/>
      <c r="B2190" s="84"/>
      <c r="C2190" s="122" t="s">
        <v>48</v>
      </c>
      <c r="D2190" s="129"/>
      <c r="E2190" s="130" t="s">
        <v>3</v>
      </c>
      <c r="F2190" s="130" t="s">
        <v>0</v>
      </c>
      <c r="G2190" s="123" t="s">
        <v>6</v>
      </c>
      <c r="H2190" s="124" t="s">
        <v>9</v>
      </c>
      <c r="J2190" s="106" t="s">
        <v>59</v>
      </c>
      <c r="K2190" s="107" t="s">
        <v>60</v>
      </c>
      <c r="L2190" s="107" t="s">
        <v>61</v>
      </c>
      <c r="M2190" s="107" t="s">
        <v>62</v>
      </c>
      <c r="N2190" s="108" t="s">
        <v>63</v>
      </c>
    </row>
    <row r="2191" spans="1:18" ht="15" customHeight="1" x14ac:dyDescent="0.3">
      <c r="A2191" s="86"/>
      <c r="B2191" s="84"/>
      <c r="C2191" s="125"/>
      <c r="E2191" s="149"/>
      <c r="F2191" s="146"/>
      <c r="G2191" s="154"/>
      <c r="H2191" s="186" t="str">
        <f>+IF(G2191="","",F2191*G2191)</f>
        <v/>
      </c>
      <c r="J2191" s="195" t="str">
        <f>+IF(H2191="","",H2191/H2198)</f>
        <v/>
      </c>
      <c r="K2191" s="175"/>
      <c r="L2191" s="175"/>
      <c r="M2191" s="193" t="str">
        <f>IF(L2191="NP", 0, (IF(L2191="EP", 1, (IF(L2191="ND", 0.4, "")))))</f>
        <v/>
      </c>
      <c r="N2191" s="194" t="str">
        <f>+IF(H2191="","",J2191*M2191)</f>
        <v/>
      </c>
      <c r="R2191" s="75" t="e">
        <f t="shared" ref="R2191:R2195" si="426">+R2103+1</f>
        <v>#REF!</v>
      </c>
    </row>
    <row r="2192" spans="1:18" ht="15" customHeight="1" x14ac:dyDescent="0.3">
      <c r="A2192" s="86"/>
      <c r="B2192" s="84"/>
      <c r="C2192" s="125"/>
      <c r="E2192" s="149"/>
      <c r="F2192" s="146"/>
      <c r="G2192" s="154"/>
      <c r="H2192" s="186" t="str">
        <f>+IF(G2192="","",F2192*G2192)</f>
        <v/>
      </c>
      <c r="J2192" s="195" t="str">
        <f>+IF(H2192="","",H2192/H2196)</f>
        <v/>
      </c>
      <c r="K2192" s="175"/>
      <c r="L2192" s="175"/>
      <c r="M2192" s="193" t="str">
        <f>IF(L2192="NP", 0, (IF(L2192="EP", 1, (IF(L2192="ND", 0.4, "")))))</f>
        <v/>
      </c>
      <c r="N2192" s="194" t="str">
        <f>+IF(H2192="","",J2192*M2192)</f>
        <v/>
      </c>
      <c r="R2192" s="75" t="e">
        <f t="shared" si="426"/>
        <v>#REF!</v>
      </c>
    </row>
    <row r="2193" spans="1:18" ht="15" customHeight="1" x14ac:dyDescent="0.3">
      <c r="A2193" s="86"/>
      <c r="B2193" s="84"/>
      <c r="C2193" s="125"/>
      <c r="E2193" s="149"/>
      <c r="F2193" s="146"/>
      <c r="G2193" s="154"/>
      <c r="H2193" s="186" t="str">
        <f>+IF(G2193="","",F2193*G2193)</f>
        <v/>
      </c>
      <c r="J2193" s="195" t="str">
        <f>+IF(H2193="","",H2193/H2197)</f>
        <v/>
      </c>
      <c r="K2193" s="175"/>
      <c r="L2193" s="175"/>
      <c r="M2193" s="193" t="str">
        <f>IF(L2193="NP", 0, (IF(L2193="EP", 1, (IF(L2193="ND", 0.4, "")))))</f>
        <v/>
      </c>
      <c r="N2193" s="194" t="str">
        <f>+IF(H2193="","",J2193*M2193)</f>
        <v/>
      </c>
      <c r="R2193" s="75" t="e">
        <f t="shared" si="426"/>
        <v>#REF!</v>
      </c>
    </row>
    <row r="2194" spans="1:18" ht="15" customHeight="1" x14ac:dyDescent="0.3">
      <c r="A2194" s="86"/>
      <c r="B2194" s="84"/>
      <c r="C2194" s="125"/>
      <c r="E2194" s="149"/>
      <c r="F2194" s="146"/>
      <c r="G2194" s="154"/>
      <c r="H2194" s="186" t="str">
        <f>+IF(G2194="","",F2194*G2194)</f>
        <v/>
      </c>
      <c r="J2194" s="195" t="str">
        <f>+IF(H2194="","",H2194/H2198)</f>
        <v/>
      </c>
      <c r="K2194" s="175"/>
      <c r="L2194" s="175"/>
      <c r="M2194" s="193" t="str">
        <f>IF(L2194="NP", 0, (IF(L2194="EP", 1, (IF(L2194="ND", 0.4, "")))))</f>
        <v/>
      </c>
      <c r="N2194" s="194" t="str">
        <f>+IF(H2194="","",J2194*M2194)</f>
        <v/>
      </c>
      <c r="R2194" s="75" t="e">
        <f t="shared" si="426"/>
        <v>#REF!</v>
      </c>
    </row>
    <row r="2195" spans="1:18" ht="15" customHeight="1" thickBot="1" x14ac:dyDescent="0.35">
      <c r="A2195" s="86"/>
      <c r="B2195" s="84"/>
      <c r="C2195" s="127"/>
      <c r="D2195" s="128"/>
      <c r="E2195" s="150"/>
      <c r="F2195" s="147"/>
      <c r="G2195" s="155"/>
      <c r="H2195" s="192" t="str">
        <f>+IF(G2195="","",F2195*G2195)</f>
        <v/>
      </c>
      <c r="J2195" s="195" t="str">
        <f>+IF(H2195="","",H2195/H2198)</f>
        <v/>
      </c>
      <c r="K2195" s="176"/>
      <c r="L2195" s="177"/>
      <c r="M2195" s="193" t="str">
        <f>IF(L2195="NP", 0, (IF(L2195="EP", 1, (IF(L2195="ND", 0.4, "")))))</f>
        <v/>
      </c>
      <c r="N2195" s="194" t="str">
        <f>+IF(H2195="","",J2195*M2195)</f>
        <v/>
      </c>
      <c r="R2195" s="75" t="e">
        <f t="shared" si="426"/>
        <v>#REF!</v>
      </c>
    </row>
    <row r="2196" spans="1:18" ht="15" customHeight="1" thickBot="1" x14ac:dyDescent="0.35">
      <c r="A2196" s="86"/>
      <c r="B2196" s="84"/>
      <c r="C2196" s="160"/>
      <c r="D2196" s="160"/>
      <c r="E2196" s="160"/>
      <c r="F2196" s="160"/>
      <c r="G2196" s="161" t="s">
        <v>30</v>
      </c>
      <c r="H2196" s="157">
        <f>SUM(H2191:H2195)</f>
        <v>0</v>
      </c>
      <c r="J2196" s="110">
        <f>SUM(J2191:J2195)</f>
        <v>0</v>
      </c>
      <c r="K2196" s="109"/>
      <c r="L2196" s="109"/>
      <c r="M2196" s="109"/>
      <c r="N2196" s="110">
        <f>SUM(N2191:N2195)</f>
        <v>0</v>
      </c>
    </row>
    <row r="2197" spans="1:18" ht="13.5" customHeight="1" thickBot="1" x14ac:dyDescent="0.35">
      <c r="A2197" s="86"/>
      <c r="B2197" s="84"/>
      <c r="H2197" s="84"/>
      <c r="J2197" s="103"/>
      <c r="K2197" s="104"/>
      <c r="L2197" s="104"/>
      <c r="M2197" s="104"/>
      <c r="N2197" s="105"/>
    </row>
    <row r="2198" spans="1:18" ht="15" customHeight="1" x14ac:dyDescent="0.3">
      <c r="A2198" s="86"/>
      <c r="B2198" s="84"/>
      <c r="D2198" s="132" t="s">
        <v>13</v>
      </c>
      <c r="E2198" s="133"/>
      <c r="F2198" s="133"/>
      <c r="G2198" s="134"/>
      <c r="H2198" s="158">
        <f>+H2143+H2159+H2188+H2196</f>
        <v>0.94059850000000012</v>
      </c>
      <c r="J2198" s="113"/>
      <c r="K2198" s="78"/>
      <c r="M2198" s="78"/>
      <c r="N2198" s="114"/>
    </row>
    <row r="2199" spans="1:18" ht="15" customHeight="1" thickBot="1" x14ac:dyDescent="0.35">
      <c r="A2199" s="86"/>
      <c r="B2199" s="84"/>
      <c r="D2199" s="135" t="s">
        <v>67</v>
      </c>
      <c r="E2199" s="136"/>
      <c r="F2199" s="136"/>
      <c r="G2199" s="141">
        <f>+$Q$1</f>
        <v>0.15</v>
      </c>
      <c r="H2199" s="159">
        <f>+H2198*G2199</f>
        <v>0.141089775</v>
      </c>
      <c r="J2199" s="115"/>
      <c r="K2199" s="116"/>
      <c r="L2199" s="116"/>
      <c r="M2199" s="116"/>
      <c r="N2199" s="117"/>
    </row>
    <row r="2200" spans="1:18" ht="15" customHeight="1" x14ac:dyDescent="0.3">
      <c r="A2200" s="86"/>
      <c r="B2200" s="84"/>
      <c r="D2200" s="135" t="s">
        <v>68</v>
      </c>
      <c r="E2200" s="136"/>
      <c r="F2200" s="136"/>
      <c r="G2200" s="141">
        <f>+$Q$2</f>
        <v>0</v>
      </c>
      <c r="H2200" s="159">
        <f>+(H2198+H2199)*G2200</f>
        <v>0</v>
      </c>
      <c r="J2200" s="120">
        <f>+J2143+J2159+J2188+J2196</f>
        <v>1</v>
      </c>
      <c r="K2200" s="118"/>
      <c r="L2200" s="118"/>
      <c r="M2200" s="118"/>
      <c r="N2200" s="120">
        <f>+N2143+N2159+N2188+N2196</f>
        <v>0.17000599086645365</v>
      </c>
    </row>
    <row r="2201" spans="1:18" ht="15" customHeight="1" thickBot="1" x14ac:dyDescent="0.35">
      <c r="A2201" s="86"/>
      <c r="B2201" s="84"/>
      <c r="C2201" s="75" t="s">
        <v>64</v>
      </c>
      <c r="D2201" s="135" t="s">
        <v>14</v>
      </c>
      <c r="E2201" s="136"/>
      <c r="F2201" s="136"/>
      <c r="G2201" s="137"/>
      <c r="H2201" s="159">
        <f>SUM(H2198:H2200)</f>
        <v>1.0816882750000001</v>
      </c>
      <c r="J2201" s="121" t="s">
        <v>69</v>
      </c>
      <c r="K2201" s="119"/>
      <c r="L2201" s="119"/>
      <c r="M2201" s="119"/>
      <c r="N2201" s="121" t="s">
        <v>70</v>
      </c>
    </row>
    <row r="2202" spans="1:18" ht="15" customHeight="1" thickBot="1" x14ac:dyDescent="0.35">
      <c r="A2202" s="86"/>
      <c r="B2202" s="84"/>
      <c r="C2202" s="75" t="s">
        <v>64</v>
      </c>
      <c r="D2202" s="138" t="s">
        <v>15</v>
      </c>
      <c r="E2202" s="139"/>
      <c r="F2202" s="139"/>
      <c r="G2202" s="140"/>
      <c r="H2202" s="131">
        <f>+ROUND(H2201,2)</f>
        <v>1.08</v>
      </c>
      <c r="N2202" s="165">
        <f>+ROUND(N2200,4)</f>
        <v>0.17</v>
      </c>
    </row>
    <row r="2203" spans="1:18" ht="13.5" customHeight="1" x14ac:dyDescent="0.3">
      <c r="A2203" s="86"/>
      <c r="B2203" s="84"/>
      <c r="G2203" s="76"/>
    </row>
    <row r="2204" spans="1:18" ht="13.5" customHeight="1" x14ac:dyDescent="0.3">
      <c r="A2204" s="86"/>
      <c r="B2204" s="84"/>
      <c r="G2204" s="76"/>
    </row>
    <row r="2205" spans="1:18" ht="15" customHeight="1" x14ac:dyDescent="0.3">
      <c r="A2205" s="83"/>
      <c r="B2205" s="84"/>
      <c r="G2205" s="76"/>
      <c r="H2205" s="84"/>
      <c r="J2205" s="85"/>
      <c r="K2205" s="85"/>
      <c r="L2205" s="85"/>
      <c r="M2205" s="85"/>
      <c r="N2205" s="85"/>
    </row>
    <row r="2206" spans="1:18" ht="14.1" customHeight="1" x14ac:dyDescent="0.3">
      <c r="A2206" s="86"/>
      <c r="B2206" s="84"/>
      <c r="C2206" s="87"/>
      <c r="D2206" s="87"/>
      <c r="E2206" s="87"/>
      <c r="F2206" s="87"/>
      <c r="G2206" s="87"/>
      <c r="H2206" s="87"/>
      <c r="K2206" s="78"/>
      <c r="M2206" s="78"/>
    </row>
    <row r="2207" spans="1:18" ht="12" customHeight="1" x14ac:dyDescent="0.3">
      <c r="A2207" s="86"/>
      <c r="B2207" s="84"/>
      <c r="C2207" s="73"/>
      <c r="D2207" s="73"/>
      <c r="E2207" s="73"/>
      <c r="F2207" s="73"/>
      <c r="G2207" s="73"/>
      <c r="H2207" s="73"/>
      <c r="K2207" s="78"/>
      <c r="M2207" s="78"/>
    </row>
    <row r="2208" spans="1:18" ht="12" customHeight="1" x14ac:dyDescent="0.3">
      <c r="A2208" s="86"/>
      <c r="B2208" s="84"/>
      <c r="G2208" s="88"/>
      <c r="H2208" s="84"/>
      <c r="K2208" s="78"/>
      <c r="M2208" s="78"/>
    </row>
    <row r="2209" spans="1:18" ht="14.25" customHeight="1" x14ac:dyDescent="0.3">
      <c r="A2209" s="86"/>
      <c r="B2209" s="84"/>
      <c r="C2209" s="89"/>
      <c r="D2209" s="90"/>
      <c r="E2209" s="90"/>
      <c r="F2209" s="90"/>
      <c r="G2209" s="90"/>
      <c r="H2209" s="91"/>
      <c r="K2209" s="78"/>
      <c r="M2209" s="78"/>
    </row>
    <row r="2210" spans="1:18" ht="14.25" customHeight="1" x14ac:dyDescent="0.3">
      <c r="A2210" s="86"/>
      <c r="B2210" s="84"/>
      <c r="C2210" s="89"/>
      <c r="H2210" s="84"/>
      <c r="K2210" s="78"/>
      <c r="M2210" s="78"/>
    </row>
    <row r="2211" spans="1:18" ht="12" customHeight="1" thickBot="1" x14ac:dyDescent="0.35">
      <c r="A2211" s="86"/>
      <c r="B2211" s="84"/>
      <c r="C2211" s="89"/>
      <c r="H2211" s="84"/>
      <c r="K2211" s="78"/>
      <c r="M2211" s="78"/>
    </row>
    <row r="2212" spans="1:18" ht="20.100000000000001" customHeight="1" thickBot="1" x14ac:dyDescent="0.35">
      <c r="A2212" s="86"/>
      <c r="B2212" s="84"/>
      <c r="C2212" s="142" t="s">
        <v>55</v>
      </c>
      <c r="D2212" s="143"/>
      <c r="E2212" s="143"/>
      <c r="F2212" s="143"/>
      <c r="G2212" s="143"/>
      <c r="H2212" s="144"/>
    </row>
    <row r="2213" spans="1:18" ht="20.100000000000001" customHeight="1" x14ac:dyDescent="0.3">
      <c r="A2213" s="86"/>
      <c r="B2213" s="84"/>
      <c r="C2213" s="92"/>
      <c r="H2213" s="93" t="s">
        <v>56</v>
      </c>
      <c r="I2213" s="84"/>
      <c r="J2213" s="97" t="s">
        <v>26</v>
      </c>
      <c r="K2213" s="98"/>
      <c r="L2213" s="98"/>
      <c r="M2213" s="98"/>
      <c r="N2213" s="99"/>
    </row>
    <row r="2214" spans="1:18" ht="16.5" customHeight="1" thickBot="1" x14ac:dyDescent="0.35">
      <c r="A2214" s="169"/>
      <c r="B2214" s="84"/>
      <c r="C2214" s="73" t="s">
        <v>57</v>
      </c>
      <c r="D2214" s="84">
        <v>26</v>
      </c>
      <c r="G2214" s="74" t="s">
        <v>4</v>
      </c>
      <c r="H2214" s="75" t="str">
        <f>+VLOOKUP(D2214,PRESUP!$A$6:$N$183,3,FALSE)</f>
        <v>m2</v>
      </c>
      <c r="I2214" s="84"/>
      <c r="J2214" s="100"/>
      <c r="K2214" s="101"/>
      <c r="L2214" s="101"/>
      <c r="M2214" s="101"/>
      <c r="N2214" s="102"/>
    </row>
    <row r="2215" spans="1:18" ht="32.25" customHeight="1" x14ac:dyDescent="0.3">
      <c r="A2215" s="86"/>
      <c r="B2215" s="84"/>
      <c r="C2215" s="22" t="str">
        <f>+VLOOKUP(D2214,PRESUP!$A$6:$N$183,14,FALSE)</f>
        <v>DETALLE: RIEGO DE LIGA</v>
      </c>
      <c r="J2215" s="103"/>
      <c r="K2215" s="104"/>
      <c r="L2215" s="104"/>
      <c r="M2215" s="104"/>
      <c r="N2215" s="105"/>
      <c r="O2215" s="84" t="s">
        <v>71</v>
      </c>
      <c r="P2215" s="84" t="s">
        <v>73</v>
      </c>
      <c r="Q2215" s="84" t="s">
        <v>72</v>
      </c>
    </row>
    <row r="2216" spans="1:18" s="73" customFormat="1" ht="15" customHeight="1" thickBot="1" x14ac:dyDescent="0.35">
      <c r="A2216" s="86"/>
      <c r="B2216" s="84"/>
      <c r="C2216" s="73" t="s">
        <v>5</v>
      </c>
      <c r="D2216" s="94"/>
      <c r="E2216" s="94"/>
      <c r="F2216" s="94"/>
      <c r="G2216" s="196" t="s">
        <v>58</v>
      </c>
      <c r="H2216" s="197">
        <v>1E-3</v>
      </c>
      <c r="J2216" s="162"/>
      <c r="K2216" s="163"/>
      <c r="L2216" s="163"/>
      <c r="M2216" s="163"/>
      <c r="N2216" s="164"/>
      <c r="O2216" s="166">
        <f>+H2290</f>
        <v>0.48</v>
      </c>
      <c r="P2216" s="168">
        <f>+H2286</f>
        <v>0.41951050000000001</v>
      </c>
      <c r="Q2216" s="167">
        <f>+N2290</f>
        <v>0.14330000000000001</v>
      </c>
      <c r="R2216" s="73">
        <f t="shared" ref="R2216" si="427">+D2214</f>
        <v>26</v>
      </c>
    </row>
    <row r="2217" spans="1:18" s="94" customFormat="1" ht="30" customHeight="1" thickBot="1" x14ac:dyDescent="0.35">
      <c r="A2217" s="86"/>
      <c r="B2217" s="84"/>
      <c r="C2217" s="122" t="s">
        <v>48</v>
      </c>
      <c r="D2217" s="123" t="s">
        <v>0</v>
      </c>
      <c r="E2217" s="123" t="s">
        <v>6</v>
      </c>
      <c r="F2217" s="123" t="s">
        <v>7</v>
      </c>
      <c r="G2217" s="123" t="s">
        <v>8</v>
      </c>
      <c r="H2217" s="124" t="s">
        <v>9</v>
      </c>
      <c r="J2217" s="106" t="s">
        <v>59</v>
      </c>
      <c r="K2217" s="107" t="s">
        <v>60</v>
      </c>
      <c r="L2217" s="107" t="s">
        <v>61</v>
      </c>
      <c r="M2217" s="107" t="s">
        <v>62</v>
      </c>
      <c r="N2217" s="108" t="s">
        <v>63</v>
      </c>
    </row>
    <row r="2218" spans="1:18" ht="15" customHeight="1" x14ac:dyDescent="0.3">
      <c r="A2218" s="86"/>
      <c r="B2218" s="84"/>
      <c r="C2218" s="125" t="s">
        <v>78</v>
      </c>
      <c r="D2218" s="145" t="s">
        <v>20</v>
      </c>
      <c r="E2218" s="148"/>
      <c r="F2218" s="148" t="s">
        <v>64</v>
      </c>
      <c r="G2218" s="153" t="s">
        <v>20</v>
      </c>
      <c r="H2218" s="126">
        <f>+H2247*0.05</f>
        <v>1.3005000000000002E-3</v>
      </c>
      <c r="J2218" s="171">
        <f>+IF(H2218="","",H2218/H2286)</f>
        <v>3.1000415960983105E-3</v>
      </c>
      <c r="K2218" s="210">
        <v>4292100117</v>
      </c>
      <c r="L2218" s="210" t="s">
        <v>77</v>
      </c>
      <c r="M2218" s="156">
        <v>0</v>
      </c>
      <c r="N2218" s="173">
        <f t="shared" ref="N2218:N2230" si="428">+IF(H2218="","",J2218*M2218)</f>
        <v>0</v>
      </c>
    </row>
    <row r="2219" spans="1:18" ht="15" customHeight="1" x14ac:dyDescent="0.25">
      <c r="A2219" s="86"/>
      <c r="B2219" s="84"/>
      <c r="C2219" s="209" t="s">
        <v>355</v>
      </c>
      <c r="D2219" s="209">
        <v>1</v>
      </c>
      <c r="E2219" s="209">
        <v>25</v>
      </c>
      <c r="F2219" s="184">
        <f>+IF(E2219="","",D2219*E2219)</f>
        <v>25</v>
      </c>
      <c r="G2219" s="185">
        <f>+IF(F2219="","",H2216)</f>
        <v>1E-3</v>
      </c>
      <c r="H2219" s="186">
        <f>+IF(G2219="","",F2219*G2219)</f>
        <v>2.5000000000000001E-2</v>
      </c>
      <c r="J2219" s="195">
        <f>+IF(H2219="","",H2219/H2286)</f>
        <v>5.9593264054177433E-2</v>
      </c>
      <c r="K2219" s="211">
        <v>548000014</v>
      </c>
      <c r="L2219" s="170" t="s">
        <v>77</v>
      </c>
      <c r="M2219" s="193">
        <f>IF(L2219="NP", 0, (IF(L2219="EP", 1, (IF(L2219="ND", 0.4, "")))))</f>
        <v>0</v>
      </c>
      <c r="N2219" s="194">
        <f t="shared" si="428"/>
        <v>0</v>
      </c>
      <c r="R2219" s="75" t="e">
        <f t="shared" ref="R2219:R2230" si="429">+R2131+1</f>
        <v>#REF!</v>
      </c>
    </row>
    <row r="2220" spans="1:18" ht="15" customHeight="1" x14ac:dyDescent="0.25">
      <c r="A2220" s="86"/>
      <c r="B2220" s="84"/>
      <c r="C2220" s="209" t="s">
        <v>356</v>
      </c>
      <c r="D2220" s="209">
        <v>1</v>
      </c>
      <c r="E2220" s="209">
        <v>70</v>
      </c>
      <c r="F2220" s="184">
        <f>+IF(E2220="","",D2220*E2220)</f>
        <v>70</v>
      </c>
      <c r="G2220" s="185">
        <f>+IF(F2220="","",H2216)</f>
        <v>1E-3</v>
      </c>
      <c r="H2220" s="186">
        <f>+IF(G2220="","",F2220*G2220)</f>
        <v>7.0000000000000007E-2</v>
      </c>
      <c r="J2220" s="195">
        <f>+IF(H2220="","",H2220/H2286)</f>
        <v>0.1668611393516968</v>
      </c>
      <c r="K2220" s="211">
        <v>548000014</v>
      </c>
      <c r="L2220" s="212" t="s">
        <v>77</v>
      </c>
      <c r="M2220" s="193">
        <v>0</v>
      </c>
      <c r="N2220" s="194">
        <f t="shared" si="428"/>
        <v>0</v>
      </c>
      <c r="R2220" s="75" t="e">
        <f t="shared" si="429"/>
        <v>#REF!</v>
      </c>
    </row>
    <row r="2221" spans="1:18" ht="15" customHeight="1" x14ac:dyDescent="0.3">
      <c r="A2221" s="86"/>
      <c r="B2221" s="84"/>
      <c r="C2221" s="125"/>
      <c r="D2221" s="146"/>
      <c r="E2221" s="149"/>
      <c r="F2221" s="184"/>
      <c r="G2221" s="185"/>
      <c r="H2221" s="186"/>
      <c r="J2221" s="195"/>
      <c r="K2221" s="172"/>
      <c r="L2221" s="170"/>
      <c r="M2221" s="193"/>
      <c r="N2221" s="194" t="str">
        <f t="shared" si="428"/>
        <v/>
      </c>
      <c r="R2221" s="75" t="e">
        <f t="shared" si="429"/>
        <v>#REF!</v>
      </c>
    </row>
    <row r="2222" spans="1:18" ht="15" customHeight="1" x14ac:dyDescent="0.3">
      <c r="A2222" s="86"/>
      <c r="B2222" s="84"/>
      <c r="C2222" s="125"/>
      <c r="D2222" s="146"/>
      <c r="E2222" s="149"/>
      <c r="F2222" s="184" t="str">
        <f t="shared" ref="F2222:F2230" si="430">+IF(E2222="","",D2222*E2222)</f>
        <v/>
      </c>
      <c r="G2222" s="185" t="str">
        <f>+IF(F2222="","",H2216)</f>
        <v/>
      </c>
      <c r="H2222" s="186" t="str">
        <f t="shared" ref="H2222:H2230" si="431">+IF(G2222="","",F2222*G2222)</f>
        <v/>
      </c>
      <c r="J2222" s="195" t="str">
        <f>+IF(H2222="","",H2222/H2286)</f>
        <v/>
      </c>
      <c r="K2222" s="172"/>
      <c r="L2222" s="170"/>
      <c r="M2222" s="193" t="str">
        <f t="shared" ref="M2222:M2230" si="432">IF(L2222="NP", 0, (IF(L2222="EP", 1, (IF(L2222="ND", 0.4, "")))))</f>
        <v/>
      </c>
      <c r="N2222" s="194" t="str">
        <f t="shared" si="428"/>
        <v/>
      </c>
      <c r="R2222" s="75" t="e">
        <f t="shared" si="429"/>
        <v>#REF!</v>
      </c>
    </row>
    <row r="2223" spans="1:18" ht="15" customHeight="1" x14ac:dyDescent="0.3">
      <c r="A2223" s="86"/>
      <c r="B2223" s="84"/>
      <c r="C2223" s="125"/>
      <c r="D2223" s="146"/>
      <c r="E2223" s="149"/>
      <c r="F2223" s="184" t="str">
        <f t="shared" si="430"/>
        <v/>
      </c>
      <c r="G2223" s="185" t="str">
        <f>+IF(F2223="","",H2216)</f>
        <v/>
      </c>
      <c r="H2223" s="186" t="str">
        <f t="shared" si="431"/>
        <v/>
      </c>
      <c r="J2223" s="195" t="str">
        <f>+IF(H2223="","",H2223/H2286)</f>
        <v/>
      </c>
      <c r="K2223" s="172"/>
      <c r="L2223" s="170"/>
      <c r="M2223" s="193" t="str">
        <f t="shared" si="432"/>
        <v/>
      </c>
      <c r="N2223" s="194" t="str">
        <f t="shared" si="428"/>
        <v/>
      </c>
      <c r="R2223" s="75" t="e">
        <f t="shared" si="429"/>
        <v>#REF!</v>
      </c>
    </row>
    <row r="2224" spans="1:18" ht="15" customHeight="1" x14ac:dyDescent="0.3">
      <c r="A2224" s="86"/>
      <c r="B2224" s="84"/>
      <c r="C2224" s="125"/>
      <c r="D2224" s="146"/>
      <c r="E2224" s="149"/>
      <c r="F2224" s="184" t="str">
        <f t="shared" si="430"/>
        <v/>
      </c>
      <c r="G2224" s="185" t="str">
        <f>+IF(F2224="","",H2216)</f>
        <v/>
      </c>
      <c r="H2224" s="186" t="str">
        <f t="shared" si="431"/>
        <v/>
      </c>
      <c r="J2224" s="195" t="str">
        <f>+IF(H2224="","",H2224/H2286)</f>
        <v/>
      </c>
      <c r="K2224" s="172"/>
      <c r="L2224" s="170"/>
      <c r="M2224" s="193" t="str">
        <f t="shared" si="432"/>
        <v/>
      </c>
      <c r="N2224" s="194" t="str">
        <f t="shared" si="428"/>
        <v/>
      </c>
      <c r="R2224" s="75" t="e">
        <f t="shared" si="429"/>
        <v>#REF!</v>
      </c>
    </row>
    <row r="2225" spans="1:18" ht="15" customHeight="1" x14ac:dyDescent="0.3">
      <c r="A2225" s="86"/>
      <c r="B2225" s="84"/>
      <c r="C2225" s="125"/>
      <c r="D2225" s="146"/>
      <c r="E2225" s="149"/>
      <c r="F2225" s="184" t="str">
        <f t="shared" si="430"/>
        <v/>
      </c>
      <c r="G2225" s="185" t="str">
        <f>+IF(F2225="","",H2216)</f>
        <v/>
      </c>
      <c r="H2225" s="186" t="str">
        <f t="shared" si="431"/>
        <v/>
      </c>
      <c r="J2225" s="195" t="str">
        <f>+IF(H2225="","",H2225/H2286)</f>
        <v/>
      </c>
      <c r="K2225" s="172"/>
      <c r="L2225" s="170"/>
      <c r="M2225" s="193" t="str">
        <f t="shared" si="432"/>
        <v/>
      </c>
      <c r="N2225" s="194" t="str">
        <f t="shared" si="428"/>
        <v/>
      </c>
      <c r="R2225" s="75" t="e">
        <f t="shared" si="429"/>
        <v>#REF!</v>
      </c>
    </row>
    <row r="2226" spans="1:18" ht="15" customHeight="1" x14ac:dyDescent="0.3">
      <c r="A2226" s="86"/>
      <c r="B2226" s="84"/>
      <c r="C2226" s="125"/>
      <c r="D2226" s="146"/>
      <c r="E2226" s="149"/>
      <c r="F2226" s="184" t="str">
        <f t="shared" si="430"/>
        <v/>
      </c>
      <c r="G2226" s="185" t="str">
        <f>+IF(F2226="","",H2216)</f>
        <v/>
      </c>
      <c r="H2226" s="186" t="str">
        <f t="shared" si="431"/>
        <v/>
      </c>
      <c r="J2226" s="195" t="str">
        <f>+IF(H2226="","",H2226/H2286)</f>
        <v/>
      </c>
      <c r="K2226" s="172"/>
      <c r="L2226" s="170"/>
      <c r="M2226" s="193" t="str">
        <f t="shared" si="432"/>
        <v/>
      </c>
      <c r="N2226" s="194" t="str">
        <f t="shared" si="428"/>
        <v/>
      </c>
      <c r="R2226" s="75" t="e">
        <f t="shared" si="429"/>
        <v>#REF!</v>
      </c>
    </row>
    <row r="2227" spans="1:18" ht="15" customHeight="1" x14ac:dyDescent="0.3">
      <c r="A2227" s="86"/>
      <c r="B2227" s="84"/>
      <c r="C2227" s="125"/>
      <c r="D2227" s="146"/>
      <c r="E2227" s="149"/>
      <c r="F2227" s="184" t="str">
        <f t="shared" si="430"/>
        <v/>
      </c>
      <c r="G2227" s="185" t="str">
        <f>+IF(F2227="","",H2216)</f>
        <v/>
      </c>
      <c r="H2227" s="186" t="str">
        <f t="shared" si="431"/>
        <v/>
      </c>
      <c r="J2227" s="195" t="str">
        <f>+IF(H2227="","",H2227/H2286)</f>
        <v/>
      </c>
      <c r="K2227" s="172"/>
      <c r="L2227" s="170"/>
      <c r="M2227" s="193" t="str">
        <f t="shared" si="432"/>
        <v/>
      </c>
      <c r="N2227" s="194" t="str">
        <f t="shared" si="428"/>
        <v/>
      </c>
      <c r="R2227" s="75" t="e">
        <f t="shared" si="429"/>
        <v>#REF!</v>
      </c>
    </row>
    <row r="2228" spans="1:18" ht="15" customHeight="1" x14ac:dyDescent="0.3">
      <c r="A2228" s="86"/>
      <c r="B2228" s="84"/>
      <c r="C2228" s="125"/>
      <c r="D2228" s="146"/>
      <c r="E2228" s="149"/>
      <c r="F2228" s="184" t="str">
        <f t="shared" si="430"/>
        <v/>
      </c>
      <c r="G2228" s="185" t="str">
        <f>+IF(F2228="","",H2216)</f>
        <v/>
      </c>
      <c r="H2228" s="186" t="str">
        <f t="shared" si="431"/>
        <v/>
      </c>
      <c r="J2228" s="195" t="str">
        <f>+IF(H2228="","",H2228/H2286)</f>
        <v/>
      </c>
      <c r="K2228" s="172"/>
      <c r="L2228" s="170"/>
      <c r="M2228" s="193" t="str">
        <f t="shared" si="432"/>
        <v/>
      </c>
      <c r="N2228" s="194" t="str">
        <f t="shared" si="428"/>
        <v/>
      </c>
      <c r="R2228" s="75" t="e">
        <f t="shared" si="429"/>
        <v>#REF!</v>
      </c>
    </row>
    <row r="2229" spans="1:18" ht="15" customHeight="1" x14ac:dyDescent="0.3">
      <c r="A2229" s="86"/>
      <c r="B2229" s="84"/>
      <c r="C2229" s="125"/>
      <c r="D2229" s="146"/>
      <c r="E2229" s="149"/>
      <c r="F2229" s="184" t="str">
        <f t="shared" si="430"/>
        <v/>
      </c>
      <c r="G2229" s="185" t="str">
        <f>+IF(F2229="","",H2216)</f>
        <v/>
      </c>
      <c r="H2229" s="186" t="str">
        <f t="shared" si="431"/>
        <v/>
      </c>
      <c r="J2229" s="195" t="str">
        <f>+IF(H2229="","",H2229/H2286)</f>
        <v/>
      </c>
      <c r="K2229" s="172"/>
      <c r="L2229" s="170"/>
      <c r="M2229" s="193" t="str">
        <f t="shared" si="432"/>
        <v/>
      </c>
      <c r="N2229" s="194" t="str">
        <f t="shared" si="428"/>
        <v/>
      </c>
      <c r="R2229" s="75" t="e">
        <f t="shared" si="429"/>
        <v>#REF!</v>
      </c>
    </row>
    <row r="2230" spans="1:18" ht="15" customHeight="1" thickBot="1" x14ac:dyDescent="0.35">
      <c r="A2230" s="86"/>
      <c r="B2230" s="84"/>
      <c r="C2230" s="127"/>
      <c r="D2230" s="147"/>
      <c r="E2230" s="150"/>
      <c r="F2230" s="187" t="str">
        <f t="shared" si="430"/>
        <v/>
      </c>
      <c r="G2230" s="188" t="str">
        <f>+IF(F2230="","",H2215)</f>
        <v/>
      </c>
      <c r="H2230" s="189" t="str">
        <f t="shared" si="431"/>
        <v/>
      </c>
      <c r="J2230" s="195" t="str">
        <f>+IF(H2230="","",H2230/H2286)</f>
        <v/>
      </c>
      <c r="K2230" s="172"/>
      <c r="L2230" s="170"/>
      <c r="M2230" s="193" t="str">
        <f t="shared" si="432"/>
        <v/>
      </c>
      <c r="N2230" s="194" t="str">
        <f t="shared" si="428"/>
        <v/>
      </c>
      <c r="R2230" s="75" t="e">
        <f t="shared" si="429"/>
        <v>#REF!</v>
      </c>
    </row>
    <row r="2231" spans="1:18" ht="15" customHeight="1" thickBot="1" x14ac:dyDescent="0.35">
      <c r="A2231" s="86"/>
      <c r="B2231" s="84"/>
      <c r="C2231" s="160"/>
      <c r="D2231" s="160"/>
      <c r="E2231" s="160"/>
      <c r="F2231" s="160"/>
      <c r="G2231" s="161" t="s">
        <v>27</v>
      </c>
      <c r="H2231" s="157">
        <f>SUM(H2218:H2230)</f>
        <v>9.6300500000000011E-2</v>
      </c>
      <c r="J2231" s="110">
        <f>SUM(J2218:J2230)</f>
        <v>0.22955444500197253</v>
      </c>
      <c r="K2231" s="109"/>
      <c r="L2231" s="109"/>
      <c r="M2231" s="109"/>
      <c r="N2231" s="110">
        <f>SUM(N2218:N2230)</f>
        <v>0</v>
      </c>
    </row>
    <row r="2232" spans="1:18" s="73" customFormat="1" ht="15" customHeight="1" thickBot="1" x14ac:dyDescent="0.35">
      <c r="A2232" s="86"/>
      <c r="B2232" s="84"/>
      <c r="C2232" s="73" t="s">
        <v>10</v>
      </c>
      <c r="H2232" s="74"/>
      <c r="J2232" s="112"/>
      <c r="K2232" s="112"/>
      <c r="L2232" s="112"/>
      <c r="M2232" s="112"/>
      <c r="N2232" s="112"/>
    </row>
    <row r="2233" spans="1:18" ht="31.5" customHeight="1" thickBot="1" x14ac:dyDescent="0.35">
      <c r="A2233" s="86"/>
      <c r="B2233" s="84"/>
      <c r="C2233" s="122" t="s">
        <v>48</v>
      </c>
      <c r="D2233" s="123" t="s">
        <v>0</v>
      </c>
      <c r="E2233" s="123" t="s">
        <v>65</v>
      </c>
      <c r="F2233" s="123" t="s">
        <v>66</v>
      </c>
      <c r="G2233" s="123" t="s">
        <v>8</v>
      </c>
      <c r="H2233" s="124" t="s">
        <v>9</v>
      </c>
      <c r="J2233" s="106" t="s">
        <v>59</v>
      </c>
      <c r="K2233" s="107" t="s">
        <v>60</v>
      </c>
      <c r="L2233" s="107" t="s">
        <v>61</v>
      </c>
      <c r="M2233" s="107" t="s">
        <v>62</v>
      </c>
      <c r="N2233" s="108" t="s">
        <v>63</v>
      </c>
    </row>
    <row r="2234" spans="1:18" ht="15" customHeight="1" x14ac:dyDescent="0.25">
      <c r="A2234" s="86"/>
      <c r="B2234" s="84"/>
      <c r="C2234" s="226" t="s">
        <v>325</v>
      </c>
      <c r="D2234" s="209">
        <v>1</v>
      </c>
      <c r="E2234" s="209">
        <v>4.28</v>
      </c>
      <c r="F2234" s="184">
        <f>+IF(E2234="","",D2234*E2234)</f>
        <v>4.28</v>
      </c>
      <c r="G2234" s="185">
        <f>+IF(F2234="","",H2216)</f>
        <v>1E-3</v>
      </c>
      <c r="H2234" s="186">
        <f>+IF(G2234="","",F2234*G2234)</f>
        <v>4.28E-3</v>
      </c>
      <c r="I2234" s="95"/>
      <c r="J2234" s="195">
        <f>+IF(H2234="","",H2234/H2286)</f>
        <v>1.0202366806075175E-2</v>
      </c>
      <c r="K2234" s="210">
        <v>851230012</v>
      </c>
      <c r="L2234" s="210" t="s">
        <v>77</v>
      </c>
      <c r="M2234" s="193">
        <v>0</v>
      </c>
      <c r="N2234" s="194">
        <f t="shared" ref="N2234:N2246" si="433">+IF(H2234="","",J2234*M2234)</f>
        <v>0</v>
      </c>
      <c r="R2234" s="75" t="e">
        <f t="shared" ref="R2234:R2246" si="434">+R2146+1</f>
        <v>#REF!</v>
      </c>
    </row>
    <row r="2235" spans="1:18" ht="39.6" customHeight="1" x14ac:dyDescent="0.25">
      <c r="A2235" s="86"/>
      <c r="B2235" s="84"/>
      <c r="C2235" s="125" t="s">
        <v>326</v>
      </c>
      <c r="D2235" s="209">
        <v>3</v>
      </c>
      <c r="E2235" s="209">
        <v>4.2300000000000004</v>
      </c>
      <c r="F2235" s="184">
        <f>+IF(E2235="","",D2235*E2235)</f>
        <v>12.690000000000001</v>
      </c>
      <c r="G2235" s="185">
        <f>+IF(F2235="","",H2216)</f>
        <v>1E-3</v>
      </c>
      <c r="H2235" s="186">
        <f>+IF(G2235="","",F2235*G2235)</f>
        <v>1.2690000000000002E-2</v>
      </c>
      <c r="I2235" s="95"/>
      <c r="J2235" s="195">
        <f>+IF(H2235="","",H2235/H2286)</f>
        <v>3.0249540833900464E-2</v>
      </c>
      <c r="K2235" s="210">
        <v>851230012</v>
      </c>
      <c r="L2235" s="210" t="s">
        <v>77</v>
      </c>
      <c r="M2235" s="193">
        <v>0</v>
      </c>
      <c r="N2235" s="194">
        <f t="shared" si="433"/>
        <v>0</v>
      </c>
      <c r="R2235" s="75" t="e">
        <f t="shared" si="434"/>
        <v>#REF!</v>
      </c>
    </row>
    <row r="2236" spans="1:18" ht="15" customHeight="1" x14ac:dyDescent="0.25">
      <c r="A2236" s="86"/>
      <c r="B2236" s="84"/>
      <c r="C2236" s="209" t="s">
        <v>357</v>
      </c>
      <c r="D2236" s="209">
        <v>1</v>
      </c>
      <c r="E2236" s="209">
        <v>4.5199999999999996</v>
      </c>
      <c r="F2236" s="184">
        <f>+IF(E2236="","",D2236*E2236)</f>
        <v>4.5199999999999996</v>
      </c>
      <c r="G2236" s="185">
        <f>+IF(F2236="","",H2216)</f>
        <v>1E-3</v>
      </c>
      <c r="H2236" s="186">
        <f>+IF(G2236="","",F2236*G2236)</f>
        <v>4.5199999999999997E-3</v>
      </c>
      <c r="I2236" s="95"/>
      <c r="J2236" s="195">
        <f>+IF(H2236="","",H2236/H2286)</f>
        <v>1.0774462140995278E-2</v>
      </c>
      <c r="K2236" s="210">
        <v>851230012</v>
      </c>
      <c r="L2236" s="210" t="s">
        <v>77</v>
      </c>
      <c r="M2236" s="193">
        <v>0</v>
      </c>
      <c r="N2236" s="194">
        <f t="shared" si="433"/>
        <v>0</v>
      </c>
      <c r="R2236" s="75" t="e">
        <f t="shared" si="434"/>
        <v>#REF!</v>
      </c>
    </row>
    <row r="2237" spans="1:18" ht="37.200000000000003" customHeight="1" x14ac:dyDescent="0.25">
      <c r="A2237" s="86"/>
      <c r="B2237" s="84"/>
      <c r="C2237" s="270" t="s">
        <v>358</v>
      </c>
      <c r="D2237" s="209">
        <v>1</v>
      </c>
      <c r="E2237" s="209">
        <v>4.5199999999999996</v>
      </c>
      <c r="F2237" s="184">
        <f>+IF(E2237="","",D2237*E2237)</f>
        <v>4.5199999999999996</v>
      </c>
      <c r="G2237" s="185">
        <f>+IF(F2237="","",H2216)</f>
        <v>1E-3</v>
      </c>
      <c r="H2237" s="186">
        <f>+IF(G2237="","",F2237*G2237)</f>
        <v>4.5199999999999997E-3</v>
      </c>
      <c r="I2237" s="95"/>
      <c r="J2237" s="195">
        <f>+IF(H2237="","",H2237/H2286)</f>
        <v>1.0774462140995278E-2</v>
      </c>
      <c r="K2237" s="210">
        <v>851230012</v>
      </c>
      <c r="L2237" s="210" t="s">
        <v>77</v>
      </c>
      <c r="M2237" s="193">
        <v>0</v>
      </c>
      <c r="N2237" s="194">
        <f t="shared" si="433"/>
        <v>0</v>
      </c>
      <c r="R2237" s="75" t="e">
        <f t="shared" si="434"/>
        <v>#REF!</v>
      </c>
    </row>
    <row r="2238" spans="1:18" ht="15" customHeight="1" x14ac:dyDescent="0.25">
      <c r="A2238" s="86"/>
      <c r="B2238" s="84"/>
      <c r="C2238" s="209"/>
      <c r="D2238" s="209"/>
      <c r="E2238" s="209"/>
      <c r="F2238" s="184"/>
      <c r="G2238" s="185"/>
      <c r="H2238" s="186"/>
      <c r="J2238" s="195"/>
      <c r="K2238" s="210"/>
      <c r="L2238" s="210"/>
      <c r="M2238" s="193"/>
      <c r="N2238" s="194" t="str">
        <f t="shared" si="433"/>
        <v/>
      </c>
      <c r="R2238" s="75" t="e">
        <f t="shared" si="434"/>
        <v>#REF!</v>
      </c>
    </row>
    <row r="2239" spans="1:18" ht="15" customHeight="1" x14ac:dyDescent="0.25">
      <c r="A2239" s="86"/>
      <c r="B2239" s="84"/>
      <c r="C2239" s="209"/>
      <c r="D2239" s="209"/>
      <c r="E2239" s="209"/>
      <c r="F2239" s="184"/>
      <c r="G2239" s="185"/>
      <c r="H2239" s="186"/>
      <c r="I2239" s="96"/>
      <c r="J2239" s="195"/>
      <c r="K2239" s="210"/>
      <c r="L2239" s="210"/>
      <c r="M2239" s="193"/>
      <c r="N2239" s="194" t="str">
        <f t="shared" si="433"/>
        <v/>
      </c>
      <c r="R2239" s="75" t="e">
        <f t="shared" si="434"/>
        <v>#REF!</v>
      </c>
    </row>
    <row r="2240" spans="1:18" ht="15" customHeight="1" x14ac:dyDescent="0.3">
      <c r="A2240" s="86"/>
      <c r="B2240" s="84"/>
      <c r="C2240" s="125"/>
      <c r="D2240" s="146"/>
      <c r="E2240" s="149"/>
      <c r="F2240" s="184"/>
      <c r="G2240" s="185"/>
      <c r="H2240" s="186"/>
      <c r="J2240" s="195"/>
      <c r="K2240" s="174"/>
      <c r="L2240" s="170"/>
      <c r="M2240" s="193"/>
      <c r="N2240" s="194" t="str">
        <f t="shared" si="433"/>
        <v/>
      </c>
      <c r="R2240" s="75" t="e">
        <f t="shared" si="434"/>
        <v>#REF!</v>
      </c>
    </row>
    <row r="2241" spans="1:18" ht="15" customHeight="1" x14ac:dyDescent="0.3">
      <c r="A2241" s="86"/>
      <c r="B2241" s="84"/>
      <c r="C2241" s="125"/>
      <c r="D2241" s="146"/>
      <c r="E2241" s="149"/>
      <c r="F2241" s="184"/>
      <c r="G2241" s="185"/>
      <c r="H2241" s="186"/>
      <c r="J2241" s="195"/>
      <c r="K2241" s="174"/>
      <c r="L2241" s="170"/>
      <c r="M2241" s="193"/>
      <c r="N2241" s="194" t="str">
        <f t="shared" si="433"/>
        <v/>
      </c>
      <c r="R2241" s="75" t="e">
        <f t="shared" si="434"/>
        <v>#REF!</v>
      </c>
    </row>
    <row r="2242" spans="1:18" ht="15" customHeight="1" x14ac:dyDescent="0.3">
      <c r="A2242" s="86"/>
      <c r="B2242" s="84"/>
      <c r="C2242" s="125"/>
      <c r="D2242" s="146"/>
      <c r="E2242" s="149"/>
      <c r="F2242" s="184" t="str">
        <f>+IF(E2242="","",D2242*E2242)</f>
        <v/>
      </c>
      <c r="G2242" s="185" t="str">
        <f>+IF(F2242="","",H2216)</f>
        <v/>
      </c>
      <c r="H2242" s="186" t="str">
        <f>+IF(G2242="","",F2242*G2242)</f>
        <v/>
      </c>
      <c r="I2242" s="96"/>
      <c r="J2242" s="195" t="str">
        <f>+IF(H2242="","",H2242/H2286)</f>
        <v/>
      </c>
      <c r="K2242" s="174"/>
      <c r="L2242" s="170"/>
      <c r="M2242" s="193" t="str">
        <f>IF(L2242="NP", 0, (IF(L2242="EP", 1, (IF(L2242="ND", 0.4, "")))))</f>
        <v/>
      </c>
      <c r="N2242" s="194" t="str">
        <f t="shared" si="433"/>
        <v/>
      </c>
      <c r="R2242" s="75" t="e">
        <f t="shared" si="434"/>
        <v>#REF!</v>
      </c>
    </row>
    <row r="2243" spans="1:18" ht="15" customHeight="1" x14ac:dyDescent="0.3">
      <c r="A2243" s="86"/>
      <c r="B2243" s="84"/>
      <c r="C2243" s="125"/>
      <c r="D2243" s="146"/>
      <c r="E2243" s="149"/>
      <c r="F2243" s="184" t="str">
        <f>+IF(E2243="","",D2243*E2243)</f>
        <v/>
      </c>
      <c r="G2243" s="185" t="str">
        <f>+IF(F2243="","",H2216)</f>
        <v/>
      </c>
      <c r="H2243" s="186" t="str">
        <f>+IF(G2243="","",F2243*G2243)</f>
        <v/>
      </c>
      <c r="J2243" s="195" t="str">
        <f>+IF(H2243="","",H2243/H2286)</f>
        <v/>
      </c>
      <c r="K2243" s="174"/>
      <c r="L2243" s="170"/>
      <c r="M2243" s="193" t="str">
        <f>IF(L2243="NP", 0, (IF(L2243="EP", 1, (IF(L2243="ND", 0.4, "")))))</f>
        <v/>
      </c>
      <c r="N2243" s="194" t="str">
        <f t="shared" si="433"/>
        <v/>
      </c>
      <c r="R2243" s="75" t="e">
        <f t="shared" si="434"/>
        <v>#REF!</v>
      </c>
    </row>
    <row r="2244" spans="1:18" ht="15" customHeight="1" x14ac:dyDescent="0.3">
      <c r="A2244" s="86"/>
      <c r="B2244" s="84"/>
      <c r="C2244" s="125"/>
      <c r="D2244" s="146"/>
      <c r="E2244" s="149"/>
      <c r="F2244" s="184" t="str">
        <f>+IF(E2244="","",D2244*E2244)</f>
        <v/>
      </c>
      <c r="G2244" s="185" t="str">
        <f>+IF(F2244="","",H2216)</f>
        <v/>
      </c>
      <c r="H2244" s="186" t="str">
        <f>+IF(G2244="","",F2244*G2244)</f>
        <v/>
      </c>
      <c r="I2244" s="96"/>
      <c r="J2244" s="195" t="str">
        <f>+IF(H2244="","",H2244/H2286)</f>
        <v/>
      </c>
      <c r="K2244" s="174"/>
      <c r="L2244" s="170"/>
      <c r="M2244" s="193" t="str">
        <f>IF(L2244="NP", 0, (IF(L2244="EP", 1, (IF(L2244="ND", 0.4, "")))))</f>
        <v/>
      </c>
      <c r="N2244" s="194" t="str">
        <f t="shared" si="433"/>
        <v/>
      </c>
      <c r="R2244" s="75" t="e">
        <f t="shared" si="434"/>
        <v>#REF!</v>
      </c>
    </row>
    <row r="2245" spans="1:18" ht="15" customHeight="1" x14ac:dyDescent="0.3">
      <c r="A2245" s="86"/>
      <c r="B2245" s="84"/>
      <c r="C2245" s="125"/>
      <c r="D2245" s="146"/>
      <c r="E2245" s="149"/>
      <c r="F2245" s="184" t="str">
        <f>+IF(E2245="","",D2245*E2245)</f>
        <v/>
      </c>
      <c r="G2245" s="185" t="str">
        <f>+IF(F2245="","",H2216)</f>
        <v/>
      </c>
      <c r="H2245" s="186" t="str">
        <f>+IF(G2245="","",F2245*G2245)</f>
        <v/>
      </c>
      <c r="I2245" s="96"/>
      <c r="J2245" s="195" t="str">
        <f>+IF(H2245="","",H2245/H2286)</f>
        <v/>
      </c>
      <c r="K2245" s="174"/>
      <c r="L2245" s="170"/>
      <c r="M2245" s="193" t="str">
        <f>IF(L2245="NP", 0, (IF(L2245="EP", 1, (IF(L2245="ND", 0.4, "")))))</f>
        <v/>
      </c>
      <c r="N2245" s="194" t="str">
        <f t="shared" si="433"/>
        <v/>
      </c>
      <c r="R2245" s="75" t="e">
        <f t="shared" si="434"/>
        <v>#REF!</v>
      </c>
    </row>
    <row r="2246" spans="1:18" ht="15" customHeight="1" thickBot="1" x14ac:dyDescent="0.35">
      <c r="A2246" s="86"/>
      <c r="B2246" s="84"/>
      <c r="C2246" s="127"/>
      <c r="D2246" s="147"/>
      <c r="E2246" s="150"/>
      <c r="F2246" s="187" t="str">
        <f>+IF(E2246="","",D2246*E2246)</f>
        <v/>
      </c>
      <c r="G2246" s="188" t="str">
        <f>+IF(F2246="","",H2215)</f>
        <v/>
      </c>
      <c r="H2246" s="189" t="str">
        <f>+IF(G2246="","",F2246*G2246)</f>
        <v/>
      </c>
      <c r="J2246" s="195" t="str">
        <f>+IF(H2246="","",H2246/H2286)</f>
        <v/>
      </c>
      <c r="K2246" s="174"/>
      <c r="L2246" s="170"/>
      <c r="M2246" s="193" t="str">
        <f>IF(L2246="NP", 0, (IF(L2246="EP", 1, (IF(L2246="ND", 0.4, "")))))</f>
        <v/>
      </c>
      <c r="N2246" s="194" t="str">
        <f t="shared" si="433"/>
        <v/>
      </c>
      <c r="R2246" s="75" t="e">
        <f t="shared" si="434"/>
        <v>#REF!</v>
      </c>
    </row>
    <row r="2247" spans="1:18" ht="15" customHeight="1" thickBot="1" x14ac:dyDescent="0.35">
      <c r="A2247" s="86"/>
      <c r="B2247" s="84"/>
      <c r="C2247" s="160"/>
      <c r="D2247" s="160"/>
      <c r="E2247" s="160"/>
      <c r="F2247" s="160"/>
      <c r="G2247" s="161" t="s">
        <v>28</v>
      </c>
      <c r="H2247" s="157">
        <f>SUM(H2234:H2246)</f>
        <v>2.6010000000000002E-2</v>
      </c>
      <c r="J2247" s="110">
        <f>SUM(J2234:J2246)</f>
        <v>6.200083192196619E-2</v>
      </c>
      <c r="K2247" s="109"/>
      <c r="L2247" s="109"/>
      <c r="M2247" s="109"/>
      <c r="N2247" s="110">
        <f>SUM(N2234:N2246)</f>
        <v>0</v>
      </c>
    </row>
    <row r="2248" spans="1:18" s="73" customFormat="1" ht="15" customHeight="1" thickBot="1" x14ac:dyDescent="0.35">
      <c r="A2248" s="86"/>
      <c r="B2248" s="84"/>
      <c r="C2248" s="73" t="s">
        <v>11</v>
      </c>
      <c r="H2248" s="74"/>
      <c r="J2248" s="112"/>
      <c r="K2248" s="112"/>
      <c r="L2248" s="112"/>
      <c r="M2248" s="112"/>
      <c r="N2248" s="112"/>
    </row>
    <row r="2249" spans="1:18" ht="34.5" customHeight="1" thickBot="1" x14ac:dyDescent="0.35">
      <c r="A2249" s="86"/>
      <c r="B2249" s="84"/>
      <c r="C2249" s="122" t="s">
        <v>48</v>
      </c>
      <c r="D2249" s="129"/>
      <c r="E2249" s="123" t="s">
        <v>3</v>
      </c>
      <c r="F2249" s="123" t="s">
        <v>0</v>
      </c>
      <c r="G2249" s="123" t="s">
        <v>16</v>
      </c>
      <c r="H2249" s="124" t="s">
        <v>9</v>
      </c>
      <c r="J2249" s="106" t="s">
        <v>59</v>
      </c>
      <c r="K2249" s="107" t="s">
        <v>60</v>
      </c>
      <c r="L2249" s="107" t="s">
        <v>61</v>
      </c>
      <c r="M2249" s="107" t="s">
        <v>62</v>
      </c>
      <c r="N2249" s="108" t="s">
        <v>63</v>
      </c>
    </row>
    <row r="2250" spans="1:18" ht="15" customHeight="1" x14ac:dyDescent="0.3">
      <c r="A2250" s="86"/>
      <c r="B2250" s="84"/>
      <c r="C2250" s="213" t="s">
        <v>359</v>
      </c>
      <c r="E2250" s="214" t="s">
        <v>361</v>
      </c>
      <c r="F2250" s="215">
        <v>0.6</v>
      </c>
      <c r="G2250" s="215">
        <v>0.48</v>
      </c>
      <c r="H2250" s="186">
        <f>+IF(G2250="","",F2250*G2250)</f>
        <v>0.28799999999999998</v>
      </c>
      <c r="I2250" s="95"/>
      <c r="J2250" s="195">
        <f>+IF(H2250="","",H2250/H2286)</f>
        <v>0.68651440190412394</v>
      </c>
      <c r="K2250" s="211">
        <v>352605342021</v>
      </c>
      <c r="L2250" s="212" t="s">
        <v>76</v>
      </c>
      <c r="M2250" s="193">
        <v>0.20180000000000001</v>
      </c>
      <c r="N2250" s="194">
        <f t="shared" ref="N2250:N2275" si="435">+IF(H2250="","",J2250*M2250)</f>
        <v>0.13853860630425222</v>
      </c>
      <c r="R2250" s="75" t="e">
        <f t="shared" ref="R2250:R2275" si="436">+R2162+1</f>
        <v>#REF!</v>
      </c>
    </row>
    <row r="2251" spans="1:18" ht="15" customHeight="1" x14ac:dyDescent="0.3">
      <c r="A2251" s="86"/>
      <c r="B2251" s="84"/>
      <c r="C2251" s="213" t="s">
        <v>360</v>
      </c>
      <c r="E2251" s="214" t="s">
        <v>361</v>
      </c>
      <c r="F2251" s="215">
        <v>0.02</v>
      </c>
      <c r="G2251" s="215">
        <v>0.46</v>
      </c>
      <c r="H2251" s="186">
        <f>+IF(G2251="","",F2251*G2251)</f>
        <v>9.1999999999999998E-3</v>
      </c>
      <c r="I2251" s="95"/>
      <c r="J2251" s="195">
        <f>+IF(H2251="","",H2251/H2286)</f>
        <v>2.1930321171937293E-2</v>
      </c>
      <c r="K2251" s="211">
        <v>333400011</v>
      </c>
      <c r="L2251" s="212" t="s">
        <v>76</v>
      </c>
      <c r="M2251" s="193">
        <v>0.2165</v>
      </c>
      <c r="N2251" s="194">
        <f t="shared" si="435"/>
        <v>4.7479145337244238E-3</v>
      </c>
      <c r="R2251" s="75" t="e">
        <f t="shared" si="436"/>
        <v>#REF!</v>
      </c>
    </row>
    <row r="2252" spans="1:18" ht="15" customHeight="1" x14ac:dyDescent="0.3">
      <c r="A2252" s="86"/>
      <c r="B2252" s="84"/>
      <c r="C2252" s="213"/>
      <c r="E2252" s="214"/>
      <c r="F2252" s="215"/>
      <c r="G2252" s="215"/>
      <c r="H2252" s="190"/>
      <c r="J2252" s="195"/>
      <c r="K2252" s="211"/>
      <c r="L2252" s="212"/>
      <c r="M2252" s="193"/>
      <c r="N2252" s="194" t="str">
        <f t="shared" si="435"/>
        <v/>
      </c>
      <c r="R2252" s="75" t="e">
        <f t="shared" si="436"/>
        <v>#REF!</v>
      </c>
    </row>
    <row r="2253" spans="1:18" ht="15" customHeight="1" x14ac:dyDescent="0.3">
      <c r="A2253" s="86"/>
      <c r="B2253" s="84"/>
      <c r="C2253" s="213"/>
      <c r="E2253" s="214"/>
      <c r="F2253" s="215"/>
      <c r="G2253" s="215"/>
      <c r="H2253" s="190"/>
      <c r="J2253" s="195"/>
      <c r="K2253" s="211"/>
      <c r="L2253" s="212"/>
      <c r="M2253" s="193"/>
      <c r="N2253" s="194" t="str">
        <f t="shared" si="435"/>
        <v/>
      </c>
      <c r="R2253" s="75" t="e">
        <f t="shared" si="436"/>
        <v>#REF!</v>
      </c>
    </row>
    <row r="2254" spans="1:18" ht="15" customHeight="1" x14ac:dyDescent="0.3">
      <c r="A2254" s="86"/>
      <c r="B2254" s="84"/>
      <c r="C2254" s="213"/>
      <c r="E2254" s="214"/>
      <c r="F2254" s="215"/>
      <c r="G2254" s="215"/>
      <c r="H2254" s="190"/>
      <c r="J2254" s="195"/>
      <c r="K2254" s="211"/>
      <c r="L2254" s="212"/>
      <c r="M2254" s="193"/>
      <c r="N2254" s="194" t="str">
        <f t="shared" si="435"/>
        <v/>
      </c>
      <c r="R2254" s="75" t="e">
        <f t="shared" si="436"/>
        <v>#REF!</v>
      </c>
    </row>
    <row r="2255" spans="1:18" ht="15" customHeight="1" x14ac:dyDescent="0.3">
      <c r="A2255" s="86"/>
      <c r="B2255" s="84"/>
      <c r="C2255" s="213"/>
      <c r="E2255" s="214"/>
      <c r="F2255" s="215"/>
      <c r="G2255" s="215"/>
      <c r="H2255" s="190"/>
      <c r="J2255" s="195"/>
      <c r="K2255" s="212"/>
      <c r="L2255" s="210"/>
      <c r="M2255" s="193"/>
      <c r="N2255" s="194" t="str">
        <f t="shared" si="435"/>
        <v/>
      </c>
      <c r="R2255" s="75" t="e">
        <f t="shared" si="436"/>
        <v>#REF!</v>
      </c>
    </row>
    <row r="2256" spans="1:18" ht="15" customHeight="1" x14ac:dyDescent="0.3">
      <c r="A2256" s="86"/>
      <c r="B2256" s="84"/>
      <c r="C2256" s="213"/>
      <c r="E2256" s="214"/>
      <c r="F2256" s="215"/>
      <c r="G2256" s="215"/>
      <c r="H2256" s="190"/>
      <c r="J2256" s="195"/>
      <c r="K2256" s="211"/>
      <c r="L2256" s="210"/>
      <c r="M2256" s="193"/>
      <c r="N2256" s="194" t="str">
        <f t="shared" si="435"/>
        <v/>
      </c>
      <c r="R2256" s="75" t="e">
        <f t="shared" si="436"/>
        <v>#REF!</v>
      </c>
    </row>
    <row r="2257" spans="1:18" ht="15" customHeight="1" x14ac:dyDescent="0.3">
      <c r="A2257" s="86"/>
      <c r="B2257" s="84"/>
      <c r="C2257" s="125"/>
      <c r="E2257" s="151"/>
      <c r="F2257" s="151"/>
      <c r="G2257" s="151"/>
      <c r="H2257" s="190"/>
      <c r="J2257" s="195"/>
      <c r="K2257" s="174"/>
      <c r="L2257" s="170"/>
      <c r="M2257" s="193"/>
      <c r="N2257" s="194" t="str">
        <f t="shared" si="435"/>
        <v/>
      </c>
      <c r="R2257" s="75" t="e">
        <f t="shared" si="436"/>
        <v>#REF!</v>
      </c>
    </row>
    <row r="2258" spans="1:18" ht="15" customHeight="1" x14ac:dyDescent="0.3">
      <c r="A2258" s="86"/>
      <c r="B2258" s="84"/>
      <c r="C2258" s="125"/>
      <c r="E2258" s="151"/>
      <c r="F2258" s="151"/>
      <c r="G2258" s="151"/>
      <c r="H2258" s="190" t="str">
        <f t="shared" ref="H2258:H2275" si="437">+IF(G2258="","",F2258*G2258)</f>
        <v/>
      </c>
      <c r="J2258" s="195" t="str">
        <f>+IF(H2258="","",H2258/H2286)</f>
        <v/>
      </c>
      <c r="K2258" s="174"/>
      <c r="L2258" s="170"/>
      <c r="M2258" s="193" t="str">
        <f t="shared" ref="M2258:M2275" si="438">IF(L2258="NP", 0, (IF(L2258="EP", 1, (IF(L2258="ND", 0.4, "")))))</f>
        <v/>
      </c>
      <c r="N2258" s="194" t="str">
        <f t="shared" si="435"/>
        <v/>
      </c>
      <c r="R2258" s="75" t="e">
        <f t="shared" si="436"/>
        <v>#REF!</v>
      </c>
    </row>
    <row r="2259" spans="1:18" ht="15" customHeight="1" x14ac:dyDescent="0.3">
      <c r="A2259" s="86"/>
      <c r="B2259" s="84"/>
      <c r="C2259" s="125"/>
      <c r="E2259" s="151"/>
      <c r="F2259" s="151"/>
      <c r="G2259" s="151"/>
      <c r="H2259" s="190" t="str">
        <f t="shared" si="437"/>
        <v/>
      </c>
      <c r="J2259" s="195" t="str">
        <f>+IF(H2259="","",H2259/H2286)</f>
        <v/>
      </c>
      <c r="K2259" s="174"/>
      <c r="L2259" s="170"/>
      <c r="M2259" s="193" t="str">
        <f t="shared" si="438"/>
        <v/>
      </c>
      <c r="N2259" s="194" t="str">
        <f t="shared" si="435"/>
        <v/>
      </c>
      <c r="R2259" s="75" t="e">
        <f t="shared" si="436"/>
        <v>#REF!</v>
      </c>
    </row>
    <row r="2260" spans="1:18" ht="15" customHeight="1" x14ac:dyDescent="0.3">
      <c r="A2260" s="86"/>
      <c r="B2260" s="84"/>
      <c r="C2260" s="125"/>
      <c r="E2260" s="151"/>
      <c r="F2260" s="151"/>
      <c r="G2260" s="151"/>
      <c r="H2260" s="190" t="str">
        <f t="shared" si="437"/>
        <v/>
      </c>
      <c r="J2260" s="195" t="str">
        <f>+IF(H2260="","",H2260/H2286)</f>
        <v/>
      </c>
      <c r="K2260" s="174"/>
      <c r="L2260" s="170"/>
      <c r="M2260" s="193" t="str">
        <f t="shared" si="438"/>
        <v/>
      </c>
      <c r="N2260" s="194" t="str">
        <f t="shared" si="435"/>
        <v/>
      </c>
      <c r="R2260" s="75" t="e">
        <f t="shared" si="436"/>
        <v>#REF!</v>
      </c>
    </row>
    <row r="2261" spans="1:18" ht="15" customHeight="1" x14ac:dyDescent="0.3">
      <c r="A2261" s="86"/>
      <c r="B2261" s="84"/>
      <c r="C2261" s="125"/>
      <c r="E2261" s="151"/>
      <c r="F2261" s="151"/>
      <c r="G2261" s="151"/>
      <c r="H2261" s="190" t="str">
        <f t="shared" si="437"/>
        <v/>
      </c>
      <c r="J2261" s="195" t="str">
        <f>+IF(H2261="","",H2261/H2286)</f>
        <v/>
      </c>
      <c r="K2261" s="174"/>
      <c r="L2261" s="170"/>
      <c r="M2261" s="193" t="str">
        <f t="shared" si="438"/>
        <v/>
      </c>
      <c r="N2261" s="194" t="str">
        <f t="shared" si="435"/>
        <v/>
      </c>
      <c r="R2261" s="75" t="e">
        <f t="shared" si="436"/>
        <v>#REF!</v>
      </c>
    </row>
    <row r="2262" spans="1:18" ht="15" customHeight="1" x14ac:dyDescent="0.3">
      <c r="A2262" s="86"/>
      <c r="B2262" s="84"/>
      <c r="C2262" s="125"/>
      <c r="E2262" s="151"/>
      <c r="F2262" s="151"/>
      <c r="G2262" s="151"/>
      <c r="H2262" s="190" t="str">
        <f t="shared" si="437"/>
        <v/>
      </c>
      <c r="J2262" s="195" t="str">
        <f>+IF(H2262="","",H2262/H2286)</f>
        <v/>
      </c>
      <c r="K2262" s="174"/>
      <c r="L2262" s="170"/>
      <c r="M2262" s="193" t="str">
        <f t="shared" si="438"/>
        <v/>
      </c>
      <c r="N2262" s="194" t="str">
        <f t="shared" si="435"/>
        <v/>
      </c>
      <c r="R2262" s="75" t="e">
        <f t="shared" si="436"/>
        <v>#REF!</v>
      </c>
    </row>
    <row r="2263" spans="1:18" ht="15" customHeight="1" x14ac:dyDescent="0.3">
      <c r="A2263" s="86"/>
      <c r="B2263" s="84"/>
      <c r="C2263" s="125"/>
      <c r="E2263" s="151"/>
      <c r="F2263" s="151"/>
      <c r="G2263" s="151"/>
      <c r="H2263" s="190" t="str">
        <f t="shared" si="437"/>
        <v/>
      </c>
      <c r="J2263" s="195" t="str">
        <f>+IF(H2263="","",H2263/H2286)</f>
        <v/>
      </c>
      <c r="K2263" s="174"/>
      <c r="L2263" s="170"/>
      <c r="M2263" s="193" t="str">
        <f t="shared" si="438"/>
        <v/>
      </c>
      <c r="N2263" s="194" t="str">
        <f t="shared" si="435"/>
        <v/>
      </c>
      <c r="R2263" s="75" t="e">
        <f t="shared" si="436"/>
        <v>#REF!</v>
      </c>
    </row>
    <row r="2264" spans="1:18" ht="15" customHeight="1" x14ac:dyDescent="0.3">
      <c r="A2264" s="86"/>
      <c r="B2264" s="84"/>
      <c r="C2264" s="125"/>
      <c r="E2264" s="151"/>
      <c r="F2264" s="151"/>
      <c r="G2264" s="151"/>
      <c r="H2264" s="190" t="str">
        <f t="shared" si="437"/>
        <v/>
      </c>
      <c r="J2264" s="195" t="str">
        <f>+IF(H2264="","",H2264/H2286)</f>
        <v/>
      </c>
      <c r="K2264" s="174"/>
      <c r="L2264" s="170"/>
      <c r="M2264" s="193" t="str">
        <f t="shared" si="438"/>
        <v/>
      </c>
      <c r="N2264" s="194" t="str">
        <f t="shared" si="435"/>
        <v/>
      </c>
      <c r="R2264" s="75" t="e">
        <f t="shared" si="436"/>
        <v>#REF!</v>
      </c>
    </row>
    <row r="2265" spans="1:18" ht="15" customHeight="1" x14ac:dyDescent="0.3">
      <c r="A2265" s="86"/>
      <c r="B2265" s="84"/>
      <c r="C2265" s="125"/>
      <c r="E2265" s="151"/>
      <c r="F2265" s="151"/>
      <c r="G2265" s="151"/>
      <c r="H2265" s="190" t="str">
        <f t="shared" si="437"/>
        <v/>
      </c>
      <c r="J2265" s="195" t="str">
        <f>+IF(H2265="","",H2265/H2286)</f>
        <v/>
      </c>
      <c r="K2265" s="174"/>
      <c r="L2265" s="170"/>
      <c r="M2265" s="193" t="str">
        <f t="shared" si="438"/>
        <v/>
      </c>
      <c r="N2265" s="194" t="str">
        <f t="shared" si="435"/>
        <v/>
      </c>
      <c r="R2265" s="75" t="e">
        <f t="shared" si="436"/>
        <v>#REF!</v>
      </c>
    </row>
    <row r="2266" spans="1:18" ht="15" customHeight="1" x14ac:dyDescent="0.3">
      <c r="A2266" s="86"/>
      <c r="B2266" s="84"/>
      <c r="C2266" s="125"/>
      <c r="E2266" s="151"/>
      <c r="F2266" s="151"/>
      <c r="G2266" s="151"/>
      <c r="H2266" s="190" t="str">
        <f t="shared" si="437"/>
        <v/>
      </c>
      <c r="J2266" s="195" t="str">
        <f>+IF(H2266="","",H2266/H2286)</f>
        <v/>
      </c>
      <c r="K2266" s="174"/>
      <c r="L2266" s="170"/>
      <c r="M2266" s="193" t="str">
        <f t="shared" si="438"/>
        <v/>
      </c>
      <c r="N2266" s="194" t="str">
        <f t="shared" si="435"/>
        <v/>
      </c>
      <c r="R2266" s="75" t="e">
        <f t="shared" si="436"/>
        <v>#REF!</v>
      </c>
    </row>
    <row r="2267" spans="1:18" ht="15" customHeight="1" x14ac:dyDescent="0.3">
      <c r="A2267" s="86"/>
      <c r="B2267" s="84"/>
      <c r="C2267" s="125"/>
      <c r="E2267" s="151"/>
      <c r="F2267" s="151"/>
      <c r="G2267" s="151"/>
      <c r="H2267" s="190" t="str">
        <f t="shared" si="437"/>
        <v/>
      </c>
      <c r="J2267" s="195" t="str">
        <f>+IF(H2267="","",H2267/H2286)</f>
        <v/>
      </c>
      <c r="K2267" s="174"/>
      <c r="L2267" s="170"/>
      <c r="M2267" s="193" t="str">
        <f t="shared" si="438"/>
        <v/>
      </c>
      <c r="N2267" s="194" t="str">
        <f t="shared" si="435"/>
        <v/>
      </c>
      <c r="R2267" s="75" t="e">
        <f t="shared" si="436"/>
        <v>#REF!</v>
      </c>
    </row>
    <row r="2268" spans="1:18" ht="15" customHeight="1" x14ac:dyDescent="0.3">
      <c r="A2268" s="86"/>
      <c r="B2268" s="84"/>
      <c r="C2268" s="125"/>
      <c r="E2268" s="151"/>
      <c r="F2268" s="151"/>
      <c r="G2268" s="151"/>
      <c r="H2268" s="190" t="str">
        <f t="shared" si="437"/>
        <v/>
      </c>
      <c r="J2268" s="195" t="str">
        <f>+IF(H2268="","",H2268/H2286)</f>
        <v/>
      </c>
      <c r="K2268" s="174"/>
      <c r="L2268" s="170"/>
      <c r="M2268" s="193" t="str">
        <f t="shared" si="438"/>
        <v/>
      </c>
      <c r="N2268" s="194" t="str">
        <f t="shared" si="435"/>
        <v/>
      </c>
      <c r="R2268" s="75" t="e">
        <f t="shared" si="436"/>
        <v>#REF!</v>
      </c>
    </row>
    <row r="2269" spans="1:18" ht="15" customHeight="1" x14ac:dyDescent="0.3">
      <c r="A2269" s="86"/>
      <c r="B2269" s="84"/>
      <c r="C2269" s="125"/>
      <c r="E2269" s="151"/>
      <c r="F2269" s="151"/>
      <c r="G2269" s="151"/>
      <c r="H2269" s="190" t="str">
        <f t="shared" si="437"/>
        <v/>
      </c>
      <c r="J2269" s="195" t="str">
        <f>+IF(H2269="","",H2269/H2286)</f>
        <v/>
      </c>
      <c r="K2269" s="174"/>
      <c r="L2269" s="170"/>
      <c r="M2269" s="193" t="str">
        <f t="shared" si="438"/>
        <v/>
      </c>
      <c r="N2269" s="194" t="str">
        <f t="shared" si="435"/>
        <v/>
      </c>
      <c r="R2269" s="75" t="e">
        <f t="shared" si="436"/>
        <v>#REF!</v>
      </c>
    </row>
    <row r="2270" spans="1:18" ht="15" customHeight="1" x14ac:dyDescent="0.3">
      <c r="A2270" s="86"/>
      <c r="B2270" s="84"/>
      <c r="C2270" s="125"/>
      <c r="E2270" s="151"/>
      <c r="F2270" s="151"/>
      <c r="G2270" s="151"/>
      <c r="H2270" s="190" t="str">
        <f t="shared" si="437"/>
        <v/>
      </c>
      <c r="J2270" s="195" t="str">
        <f>+IF(H2270="","",H2270/H2286)</f>
        <v/>
      </c>
      <c r="K2270" s="174"/>
      <c r="L2270" s="170"/>
      <c r="M2270" s="193" t="str">
        <f t="shared" si="438"/>
        <v/>
      </c>
      <c r="N2270" s="194" t="str">
        <f t="shared" si="435"/>
        <v/>
      </c>
      <c r="R2270" s="75" t="e">
        <f t="shared" si="436"/>
        <v>#REF!</v>
      </c>
    </row>
    <row r="2271" spans="1:18" ht="15" customHeight="1" x14ac:dyDescent="0.3">
      <c r="A2271" s="86"/>
      <c r="B2271" s="84"/>
      <c r="C2271" s="125"/>
      <c r="E2271" s="151"/>
      <c r="F2271" s="151"/>
      <c r="G2271" s="151"/>
      <c r="H2271" s="190" t="str">
        <f t="shared" si="437"/>
        <v/>
      </c>
      <c r="J2271" s="195" t="str">
        <f>+IF(H2271="","",H2271/H2286)</f>
        <v/>
      </c>
      <c r="K2271" s="174"/>
      <c r="L2271" s="170"/>
      <c r="M2271" s="193" t="str">
        <f t="shared" si="438"/>
        <v/>
      </c>
      <c r="N2271" s="194" t="str">
        <f t="shared" si="435"/>
        <v/>
      </c>
      <c r="R2271" s="75" t="e">
        <f t="shared" si="436"/>
        <v>#REF!</v>
      </c>
    </row>
    <row r="2272" spans="1:18" ht="15" customHeight="1" x14ac:dyDescent="0.3">
      <c r="A2272" s="86"/>
      <c r="B2272" s="84"/>
      <c r="C2272" s="125"/>
      <c r="E2272" s="151"/>
      <c r="F2272" s="151"/>
      <c r="G2272" s="151"/>
      <c r="H2272" s="190" t="str">
        <f t="shared" si="437"/>
        <v/>
      </c>
      <c r="J2272" s="195" t="str">
        <f>+IF(H2272="","",H2272/H2286)</f>
        <v/>
      </c>
      <c r="K2272" s="174"/>
      <c r="L2272" s="170"/>
      <c r="M2272" s="193" t="str">
        <f t="shared" si="438"/>
        <v/>
      </c>
      <c r="N2272" s="194" t="str">
        <f t="shared" si="435"/>
        <v/>
      </c>
      <c r="R2272" s="75" t="e">
        <f t="shared" si="436"/>
        <v>#REF!</v>
      </c>
    </row>
    <row r="2273" spans="1:18" ht="15" customHeight="1" x14ac:dyDescent="0.3">
      <c r="A2273" s="86"/>
      <c r="B2273" s="84"/>
      <c r="C2273" s="125"/>
      <c r="E2273" s="151"/>
      <c r="F2273" s="151"/>
      <c r="G2273" s="151"/>
      <c r="H2273" s="190" t="str">
        <f t="shared" si="437"/>
        <v/>
      </c>
      <c r="J2273" s="195" t="str">
        <f>+IF(H2273="","",H2273/H2286)</f>
        <v/>
      </c>
      <c r="K2273" s="174"/>
      <c r="L2273" s="170"/>
      <c r="M2273" s="193" t="str">
        <f t="shared" si="438"/>
        <v/>
      </c>
      <c r="N2273" s="194" t="str">
        <f t="shared" si="435"/>
        <v/>
      </c>
      <c r="R2273" s="75" t="e">
        <f t="shared" si="436"/>
        <v>#REF!</v>
      </c>
    </row>
    <row r="2274" spans="1:18" ht="15" customHeight="1" x14ac:dyDescent="0.3">
      <c r="A2274" s="86"/>
      <c r="B2274" s="84"/>
      <c r="C2274" s="125"/>
      <c r="E2274" s="151"/>
      <c r="F2274" s="151"/>
      <c r="G2274" s="151"/>
      <c r="H2274" s="190" t="str">
        <f t="shared" si="437"/>
        <v/>
      </c>
      <c r="J2274" s="195" t="str">
        <f>+IF(H2274="","",H2274/H2286)</f>
        <v/>
      </c>
      <c r="K2274" s="174"/>
      <c r="L2274" s="170"/>
      <c r="M2274" s="193" t="str">
        <f t="shared" si="438"/>
        <v/>
      </c>
      <c r="N2274" s="194" t="str">
        <f t="shared" si="435"/>
        <v/>
      </c>
      <c r="R2274" s="75" t="e">
        <f t="shared" si="436"/>
        <v>#REF!</v>
      </c>
    </row>
    <row r="2275" spans="1:18" ht="15" customHeight="1" thickBot="1" x14ac:dyDescent="0.35">
      <c r="A2275" s="86"/>
      <c r="B2275" s="84"/>
      <c r="C2275" s="125"/>
      <c r="E2275" s="152"/>
      <c r="F2275" s="152"/>
      <c r="G2275" s="152"/>
      <c r="H2275" s="191" t="str">
        <f t="shared" si="437"/>
        <v/>
      </c>
      <c r="J2275" s="195" t="str">
        <f>+IF(H2275="","",H2275/H2286)</f>
        <v/>
      </c>
      <c r="K2275" s="174"/>
      <c r="L2275" s="170"/>
      <c r="M2275" s="193" t="str">
        <f t="shared" si="438"/>
        <v/>
      </c>
      <c r="N2275" s="194" t="str">
        <f t="shared" si="435"/>
        <v/>
      </c>
      <c r="R2275" s="75" t="e">
        <f t="shared" si="436"/>
        <v>#REF!</v>
      </c>
    </row>
    <row r="2276" spans="1:18" ht="15" customHeight="1" thickBot="1" x14ac:dyDescent="0.35">
      <c r="A2276" s="86"/>
      <c r="B2276" s="84"/>
      <c r="C2276" s="160"/>
      <c r="D2276" s="160"/>
      <c r="E2276" s="160"/>
      <c r="F2276" s="160"/>
      <c r="G2276" s="161" t="s">
        <v>29</v>
      </c>
      <c r="H2276" s="157">
        <f>SUM(H2250:H2275)</f>
        <v>0.29719999999999996</v>
      </c>
      <c r="J2276" s="110">
        <f>SUM(J2250:J2275)</f>
        <v>0.70844472307606121</v>
      </c>
      <c r="K2276" s="109"/>
      <c r="L2276" s="109"/>
      <c r="M2276" s="109"/>
      <c r="N2276" s="110">
        <f>SUM(N2250:N2275)</f>
        <v>0.14328652083797663</v>
      </c>
    </row>
    <row r="2277" spans="1:18" s="73" customFormat="1" ht="15" customHeight="1" thickBot="1" x14ac:dyDescent="0.35">
      <c r="A2277" s="86"/>
      <c r="B2277" s="84"/>
      <c r="C2277" s="73" t="s">
        <v>12</v>
      </c>
      <c r="H2277" s="74"/>
      <c r="J2277" s="111"/>
      <c r="K2277" s="111"/>
      <c r="L2277" s="111"/>
      <c r="M2277" s="111"/>
      <c r="N2277" s="111"/>
    </row>
    <row r="2278" spans="1:18" ht="33" customHeight="1" thickBot="1" x14ac:dyDescent="0.35">
      <c r="A2278" s="86"/>
      <c r="B2278" s="84"/>
      <c r="C2278" s="122" t="s">
        <v>48</v>
      </c>
      <c r="D2278" s="129"/>
      <c r="E2278" s="130" t="s">
        <v>3</v>
      </c>
      <c r="F2278" s="130" t="s">
        <v>0</v>
      </c>
      <c r="G2278" s="123" t="s">
        <v>6</v>
      </c>
      <c r="H2278" s="124" t="s">
        <v>9</v>
      </c>
      <c r="J2278" s="106" t="s">
        <v>59</v>
      </c>
      <c r="K2278" s="107" t="s">
        <v>60</v>
      </c>
      <c r="L2278" s="107" t="s">
        <v>61</v>
      </c>
      <c r="M2278" s="107" t="s">
        <v>62</v>
      </c>
      <c r="N2278" s="108" t="s">
        <v>63</v>
      </c>
    </row>
    <row r="2279" spans="1:18" ht="15" customHeight="1" x14ac:dyDescent="0.3">
      <c r="A2279" s="86"/>
      <c r="B2279" s="84"/>
      <c r="C2279" s="125"/>
      <c r="E2279" s="149"/>
      <c r="F2279" s="146"/>
      <c r="G2279" s="154"/>
      <c r="H2279" s="186" t="str">
        <f>+IF(G2279="","",F2279*G2279)</f>
        <v/>
      </c>
      <c r="J2279" s="195" t="str">
        <f>+IF(H2279="","",H2279/H2286)</f>
        <v/>
      </c>
      <c r="K2279" s="175"/>
      <c r="L2279" s="175"/>
      <c r="M2279" s="193" t="str">
        <f>IF(L2279="NP", 0, (IF(L2279="EP", 1, (IF(L2279="ND", 0.4, "")))))</f>
        <v/>
      </c>
      <c r="N2279" s="194" t="str">
        <f>+IF(H2279="","",J2279*M2279)</f>
        <v/>
      </c>
      <c r="R2279" s="75" t="e">
        <f t="shared" ref="R2279:R2283" si="439">+R2191+1</f>
        <v>#REF!</v>
      </c>
    </row>
    <row r="2280" spans="1:18" ht="15" customHeight="1" x14ac:dyDescent="0.3">
      <c r="A2280" s="86"/>
      <c r="B2280" s="84"/>
      <c r="C2280" s="125"/>
      <c r="E2280" s="149"/>
      <c r="F2280" s="146"/>
      <c r="G2280" s="154"/>
      <c r="H2280" s="186" t="str">
        <f>+IF(G2280="","",F2280*G2280)</f>
        <v/>
      </c>
      <c r="J2280" s="195" t="str">
        <f>+IF(H2280="","",H2280/H2284)</f>
        <v/>
      </c>
      <c r="K2280" s="175"/>
      <c r="L2280" s="175"/>
      <c r="M2280" s="193" t="str">
        <f>IF(L2280="NP", 0, (IF(L2280="EP", 1, (IF(L2280="ND", 0.4, "")))))</f>
        <v/>
      </c>
      <c r="N2280" s="194" t="str">
        <f>+IF(H2280="","",J2280*M2280)</f>
        <v/>
      </c>
      <c r="R2280" s="75" t="e">
        <f t="shared" si="439"/>
        <v>#REF!</v>
      </c>
    </row>
    <row r="2281" spans="1:18" ht="15" customHeight="1" x14ac:dyDescent="0.3">
      <c r="A2281" s="86"/>
      <c r="B2281" s="84"/>
      <c r="C2281" s="125"/>
      <c r="E2281" s="149"/>
      <c r="F2281" s="146"/>
      <c r="G2281" s="154"/>
      <c r="H2281" s="186" t="str">
        <f>+IF(G2281="","",F2281*G2281)</f>
        <v/>
      </c>
      <c r="J2281" s="195" t="str">
        <f>+IF(H2281="","",H2281/H2285)</f>
        <v/>
      </c>
      <c r="K2281" s="175"/>
      <c r="L2281" s="175"/>
      <c r="M2281" s="193" t="str">
        <f>IF(L2281="NP", 0, (IF(L2281="EP", 1, (IF(L2281="ND", 0.4, "")))))</f>
        <v/>
      </c>
      <c r="N2281" s="194" t="str">
        <f>+IF(H2281="","",J2281*M2281)</f>
        <v/>
      </c>
      <c r="R2281" s="75" t="e">
        <f t="shared" si="439"/>
        <v>#REF!</v>
      </c>
    </row>
    <row r="2282" spans="1:18" ht="15" customHeight="1" x14ac:dyDescent="0.3">
      <c r="A2282" s="86"/>
      <c r="B2282" s="84"/>
      <c r="C2282" s="125"/>
      <c r="E2282" s="149"/>
      <c r="F2282" s="146"/>
      <c r="G2282" s="154"/>
      <c r="H2282" s="186" t="str">
        <f>+IF(G2282="","",F2282*G2282)</f>
        <v/>
      </c>
      <c r="J2282" s="195" t="str">
        <f>+IF(H2282="","",H2282/H2286)</f>
        <v/>
      </c>
      <c r="K2282" s="175"/>
      <c r="L2282" s="175"/>
      <c r="M2282" s="193" t="str">
        <f>IF(L2282="NP", 0, (IF(L2282="EP", 1, (IF(L2282="ND", 0.4, "")))))</f>
        <v/>
      </c>
      <c r="N2282" s="194" t="str">
        <f>+IF(H2282="","",J2282*M2282)</f>
        <v/>
      </c>
      <c r="R2282" s="75" t="e">
        <f t="shared" si="439"/>
        <v>#REF!</v>
      </c>
    </row>
    <row r="2283" spans="1:18" ht="15" customHeight="1" thickBot="1" x14ac:dyDescent="0.35">
      <c r="A2283" s="86"/>
      <c r="B2283" s="84"/>
      <c r="C2283" s="127"/>
      <c r="D2283" s="128"/>
      <c r="E2283" s="150"/>
      <c r="F2283" s="147"/>
      <c r="G2283" s="155"/>
      <c r="H2283" s="192" t="str">
        <f>+IF(G2283="","",F2283*G2283)</f>
        <v/>
      </c>
      <c r="J2283" s="195" t="str">
        <f>+IF(H2283="","",H2283/H2286)</f>
        <v/>
      </c>
      <c r="K2283" s="176"/>
      <c r="L2283" s="177"/>
      <c r="M2283" s="193" t="str">
        <f>IF(L2283="NP", 0, (IF(L2283="EP", 1, (IF(L2283="ND", 0.4, "")))))</f>
        <v/>
      </c>
      <c r="N2283" s="194" t="str">
        <f>+IF(H2283="","",J2283*M2283)</f>
        <v/>
      </c>
      <c r="R2283" s="75" t="e">
        <f t="shared" si="439"/>
        <v>#REF!</v>
      </c>
    </row>
    <row r="2284" spans="1:18" ht="15" customHeight="1" thickBot="1" x14ac:dyDescent="0.35">
      <c r="A2284" s="86"/>
      <c r="B2284" s="84"/>
      <c r="C2284" s="160"/>
      <c r="D2284" s="160"/>
      <c r="E2284" s="160"/>
      <c r="F2284" s="160"/>
      <c r="G2284" s="161" t="s">
        <v>30</v>
      </c>
      <c r="H2284" s="157">
        <f>SUM(H2279:H2283)</f>
        <v>0</v>
      </c>
      <c r="J2284" s="110">
        <f>SUM(J2279:J2283)</f>
        <v>0</v>
      </c>
      <c r="K2284" s="109"/>
      <c r="L2284" s="109"/>
      <c r="M2284" s="109"/>
      <c r="N2284" s="110">
        <f>SUM(N2279:N2283)</f>
        <v>0</v>
      </c>
    </row>
    <row r="2285" spans="1:18" ht="13.5" customHeight="1" thickBot="1" x14ac:dyDescent="0.35">
      <c r="A2285" s="86"/>
      <c r="B2285" s="84"/>
      <c r="H2285" s="84"/>
      <c r="J2285" s="103"/>
      <c r="K2285" s="104"/>
      <c r="L2285" s="104"/>
      <c r="M2285" s="104"/>
      <c r="N2285" s="105"/>
    </row>
    <row r="2286" spans="1:18" ht="15" customHeight="1" x14ac:dyDescent="0.3">
      <c r="A2286" s="86"/>
      <c r="B2286" s="84"/>
      <c r="D2286" s="132" t="s">
        <v>13</v>
      </c>
      <c r="E2286" s="133"/>
      <c r="F2286" s="133"/>
      <c r="G2286" s="134"/>
      <c r="H2286" s="158">
        <f>+H2231+H2247+H2276+H2284</f>
        <v>0.41951050000000001</v>
      </c>
      <c r="J2286" s="113"/>
      <c r="K2286" s="78"/>
      <c r="M2286" s="78"/>
      <c r="N2286" s="114"/>
    </row>
    <row r="2287" spans="1:18" ht="15" customHeight="1" thickBot="1" x14ac:dyDescent="0.35">
      <c r="A2287" s="86"/>
      <c r="B2287" s="84"/>
      <c r="D2287" s="135" t="s">
        <v>67</v>
      </c>
      <c r="E2287" s="136"/>
      <c r="F2287" s="136"/>
      <c r="G2287" s="141">
        <f>+$Q$1</f>
        <v>0.15</v>
      </c>
      <c r="H2287" s="159">
        <f>+H2286*G2287</f>
        <v>6.2926574999999998E-2</v>
      </c>
      <c r="J2287" s="115"/>
      <c r="K2287" s="116"/>
      <c r="L2287" s="116"/>
      <c r="M2287" s="116"/>
      <c r="N2287" s="117"/>
    </row>
    <row r="2288" spans="1:18" ht="15" customHeight="1" x14ac:dyDescent="0.3">
      <c r="A2288" s="86"/>
      <c r="B2288" s="84"/>
      <c r="D2288" s="135" t="s">
        <v>68</v>
      </c>
      <c r="E2288" s="136"/>
      <c r="F2288" s="136"/>
      <c r="G2288" s="141">
        <f>+$Q$2</f>
        <v>0</v>
      </c>
      <c r="H2288" s="159">
        <f>+(H2286+H2287)*G2288</f>
        <v>0</v>
      </c>
      <c r="J2288" s="120">
        <f>+J2231+J2247+J2276+J2284</f>
        <v>1</v>
      </c>
      <c r="K2288" s="118"/>
      <c r="L2288" s="118"/>
      <c r="M2288" s="118"/>
      <c r="N2288" s="120">
        <f>+N2231+N2247+N2276+N2284</f>
        <v>0.14328652083797663</v>
      </c>
    </row>
    <row r="2289" spans="1:18" ht="15" customHeight="1" thickBot="1" x14ac:dyDescent="0.35">
      <c r="A2289" s="86"/>
      <c r="B2289" s="84"/>
      <c r="C2289" s="75" t="s">
        <v>64</v>
      </c>
      <c r="D2289" s="135" t="s">
        <v>14</v>
      </c>
      <c r="E2289" s="136"/>
      <c r="F2289" s="136"/>
      <c r="G2289" s="137"/>
      <c r="H2289" s="159">
        <f>SUM(H2286:H2288)</f>
        <v>0.48243707499999999</v>
      </c>
      <c r="J2289" s="121" t="s">
        <v>69</v>
      </c>
      <c r="K2289" s="119"/>
      <c r="L2289" s="119"/>
      <c r="M2289" s="119"/>
      <c r="N2289" s="121" t="s">
        <v>70</v>
      </c>
    </row>
    <row r="2290" spans="1:18" ht="15" customHeight="1" thickBot="1" x14ac:dyDescent="0.35">
      <c r="A2290" s="86"/>
      <c r="B2290" s="84"/>
      <c r="C2290" s="75" t="s">
        <v>64</v>
      </c>
      <c r="D2290" s="138" t="s">
        <v>15</v>
      </c>
      <c r="E2290" s="139"/>
      <c r="F2290" s="139"/>
      <c r="G2290" s="140"/>
      <c r="H2290" s="131">
        <f>+ROUND(H2289,2)</f>
        <v>0.48</v>
      </c>
      <c r="N2290" s="165">
        <f>+ROUND(N2288,4)</f>
        <v>0.14330000000000001</v>
      </c>
    </row>
    <row r="2291" spans="1:18" ht="13.5" customHeight="1" x14ac:dyDescent="0.3">
      <c r="A2291" s="86"/>
      <c r="B2291" s="84"/>
      <c r="G2291" s="76"/>
    </row>
    <row r="2292" spans="1:18" ht="13.5" customHeight="1" x14ac:dyDescent="0.3">
      <c r="A2292" s="86"/>
      <c r="B2292" s="84"/>
      <c r="G2292" s="76"/>
    </row>
    <row r="2293" spans="1:18" ht="15" customHeight="1" x14ac:dyDescent="0.3">
      <c r="A2293" s="83"/>
      <c r="B2293" s="84"/>
      <c r="G2293" s="76"/>
      <c r="H2293" s="84"/>
      <c r="J2293" s="85"/>
      <c r="K2293" s="85"/>
      <c r="L2293" s="85"/>
      <c r="M2293" s="85"/>
      <c r="N2293" s="85"/>
    </row>
    <row r="2294" spans="1:18" ht="14.1" customHeight="1" x14ac:dyDescent="0.3">
      <c r="A2294" s="86"/>
      <c r="B2294" s="84"/>
      <c r="C2294" s="87"/>
      <c r="D2294" s="87"/>
      <c r="E2294" s="87"/>
      <c r="F2294" s="87"/>
      <c r="G2294" s="87"/>
      <c r="H2294" s="87"/>
      <c r="K2294" s="78"/>
      <c r="M2294" s="78"/>
    </row>
    <row r="2295" spans="1:18" ht="12" customHeight="1" x14ac:dyDescent="0.3">
      <c r="A2295" s="86"/>
      <c r="B2295" s="84"/>
      <c r="C2295" s="73"/>
      <c r="D2295" s="73"/>
      <c r="E2295" s="73"/>
      <c r="F2295" s="73"/>
      <c r="G2295" s="73"/>
      <c r="H2295" s="73"/>
      <c r="K2295" s="78"/>
      <c r="M2295" s="78"/>
    </row>
    <row r="2296" spans="1:18" ht="12" customHeight="1" x14ac:dyDescent="0.3">
      <c r="A2296" s="86"/>
      <c r="B2296" s="84"/>
      <c r="G2296" s="88"/>
      <c r="H2296" s="84"/>
      <c r="K2296" s="78"/>
      <c r="M2296" s="78"/>
    </row>
    <row r="2297" spans="1:18" ht="14.25" customHeight="1" x14ac:dyDescent="0.3">
      <c r="A2297" s="86"/>
      <c r="B2297" s="84"/>
      <c r="C2297" s="89"/>
      <c r="D2297" s="90"/>
      <c r="E2297" s="90"/>
      <c r="F2297" s="90"/>
      <c r="G2297" s="90"/>
      <c r="H2297" s="91"/>
      <c r="K2297" s="78"/>
      <c r="M2297" s="78"/>
    </row>
    <row r="2298" spans="1:18" ht="14.25" customHeight="1" x14ac:dyDescent="0.3">
      <c r="A2298" s="86"/>
      <c r="B2298" s="84"/>
      <c r="C2298" s="89"/>
      <c r="H2298" s="84"/>
      <c r="K2298" s="78"/>
      <c r="M2298" s="78"/>
    </row>
    <row r="2299" spans="1:18" ht="12" customHeight="1" thickBot="1" x14ac:dyDescent="0.35">
      <c r="A2299" s="86"/>
      <c r="B2299" s="84"/>
      <c r="C2299" s="89"/>
      <c r="H2299" s="84"/>
      <c r="K2299" s="78"/>
      <c r="M2299" s="78"/>
    </row>
    <row r="2300" spans="1:18" ht="20.100000000000001" customHeight="1" thickBot="1" x14ac:dyDescent="0.35">
      <c r="A2300" s="86"/>
      <c r="B2300" s="84"/>
      <c r="C2300" s="142" t="s">
        <v>55</v>
      </c>
      <c r="D2300" s="143"/>
      <c r="E2300" s="143"/>
      <c r="F2300" s="143"/>
      <c r="G2300" s="143"/>
      <c r="H2300" s="144"/>
    </row>
    <row r="2301" spans="1:18" ht="20.100000000000001" customHeight="1" x14ac:dyDescent="0.3">
      <c r="A2301" s="86"/>
      <c r="B2301" s="84"/>
      <c r="C2301" s="92"/>
      <c r="H2301" s="93" t="s">
        <v>56</v>
      </c>
      <c r="I2301" s="84"/>
      <c r="J2301" s="97" t="s">
        <v>26</v>
      </c>
      <c r="K2301" s="98"/>
      <c r="L2301" s="98"/>
      <c r="M2301" s="98"/>
      <c r="N2301" s="99"/>
    </row>
    <row r="2302" spans="1:18" ht="16.5" customHeight="1" thickBot="1" x14ac:dyDescent="0.35">
      <c r="A2302" s="169"/>
      <c r="B2302" s="84"/>
      <c r="C2302" s="73" t="s">
        <v>57</v>
      </c>
      <c r="D2302" s="84">
        <v>27</v>
      </c>
      <c r="G2302" s="74" t="s">
        <v>4</v>
      </c>
      <c r="H2302" s="75" t="str">
        <f>+VLOOKUP(D2302,PRESUP!$A$6:$N$183,3,FALSE)</f>
        <v>m2</v>
      </c>
      <c r="I2302" s="84"/>
      <c r="J2302" s="100"/>
      <c r="K2302" s="101"/>
      <c r="L2302" s="101"/>
      <c r="M2302" s="101"/>
      <c r="N2302" s="102"/>
    </row>
    <row r="2303" spans="1:18" ht="32.25" customHeight="1" x14ac:dyDescent="0.3">
      <c r="A2303" s="86"/>
      <c r="B2303" s="84"/>
      <c r="C2303" s="22" t="str">
        <f>+VLOOKUP(D2302,PRESUP!$A$6:$N$183,14,FALSE)</f>
        <v>DETALLE: CAPA DE RODADURA DE HORM. ASF. MEZCLADO EN PLANTA E=12.5 cm (5")</v>
      </c>
      <c r="J2303" s="103"/>
      <c r="K2303" s="104"/>
      <c r="L2303" s="104"/>
      <c r="M2303" s="104"/>
      <c r="N2303" s="105"/>
      <c r="O2303" s="84" t="s">
        <v>71</v>
      </c>
      <c r="P2303" s="84" t="s">
        <v>73</v>
      </c>
      <c r="Q2303" s="84" t="s">
        <v>72</v>
      </c>
    </row>
    <row r="2304" spans="1:18" s="73" customFormat="1" ht="15" customHeight="1" thickBot="1" x14ac:dyDescent="0.35">
      <c r="A2304" s="86"/>
      <c r="B2304" s="84"/>
      <c r="C2304" s="73" t="s">
        <v>5</v>
      </c>
      <c r="D2304" s="94"/>
      <c r="E2304" s="94"/>
      <c r="F2304" s="94"/>
      <c r="G2304" s="196" t="s">
        <v>58</v>
      </c>
      <c r="H2304" s="197">
        <v>5.4000000000000003E-3</v>
      </c>
      <c r="J2304" s="162"/>
      <c r="K2304" s="163"/>
      <c r="L2304" s="163"/>
      <c r="M2304" s="163"/>
      <c r="N2304" s="164"/>
      <c r="O2304" s="166">
        <f>+H2378</f>
        <v>18.16</v>
      </c>
      <c r="P2304" s="168">
        <f>+H2374</f>
        <v>15.792225599999998</v>
      </c>
      <c r="Q2304" s="167">
        <f>+N2378</f>
        <v>0.18779999999999999</v>
      </c>
      <c r="R2304" s="73">
        <f t="shared" ref="R2304" si="440">+D2302</f>
        <v>27</v>
      </c>
    </row>
    <row r="2305" spans="1:18" s="94" customFormat="1" ht="30" customHeight="1" thickBot="1" x14ac:dyDescent="0.35">
      <c r="A2305" s="86"/>
      <c r="B2305" s="84"/>
      <c r="C2305" s="122" t="s">
        <v>48</v>
      </c>
      <c r="D2305" s="123" t="s">
        <v>0</v>
      </c>
      <c r="E2305" s="123" t="s">
        <v>6</v>
      </c>
      <c r="F2305" s="123" t="s">
        <v>7</v>
      </c>
      <c r="G2305" s="123" t="s">
        <v>8</v>
      </c>
      <c r="H2305" s="124" t="s">
        <v>9</v>
      </c>
      <c r="J2305" s="106" t="s">
        <v>59</v>
      </c>
      <c r="K2305" s="107" t="s">
        <v>60</v>
      </c>
      <c r="L2305" s="107" t="s">
        <v>61</v>
      </c>
      <c r="M2305" s="107" t="s">
        <v>62</v>
      </c>
      <c r="N2305" s="108" t="s">
        <v>63</v>
      </c>
    </row>
    <row r="2306" spans="1:18" ht="15" customHeight="1" x14ac:dyDescent="0.3">
      <c r="A2306" s="86"/>
      <c r="B2306" s="84"/>
      <c r="C2306" s="125" t="s">
        <v>78</v>
      </c>
      <c r="D2306" s="145" t="s">
        <v>20</v>
      </c>
      <c r="E2306" s="148"/>
      <c r="F2306" s="148" t="s">
        <v>64</v>
      </c>
      <c r="G2306" s="153" t="s">
        <v>20</v>
      </c>
      <c r="H2306" s="126">
        <f>+H2335*0.05</f>
        <v>1.39536E-2</v>
      </c>
      <c r="J2306" s="171">
        <f>+IF(H2306="","",H2306/H2374)</f>
        <v>8.8357400365405127E-4</v>
      </c>
      <c r="K2306" s="172">
        <v>4292100117</v>
      </c>
      <c r="L2306" s="170" t="s">
        <v>77</v>
      </c>
      <c r="M2306" s="156">
        <v>0</v>
      </c>
      <c r="N2306" s="173">
        <f t="shared" ref="N2306:N2318" si="441">+IF(H2306="","",J2306*M2306)</f>
        <v>0</v>
      </c>
    </row>
    <row r="2307" spans="1:18" ht="15" customHeight="1" x14ac:dyDescent="0.3">
      <c r="A2307" s="86"/>
      <c r="B2307" s="84"/>
      <c r="C2307" s="125" t="s">
        <v>362</v>
      </c>
      <c r="D2307" s="146">
        <v>1</v>
      </c>
      <c r="E2307" s="149">
        <v>48</v>
      </c>
      <c r="F2307" s="184">
        <f t="shared" ref="F2307:F2318" si="442">+IF(E2307="","",D2307*E2307)</f>
        <v>48</v>
      </c>
      <c r="G2307" s="185">
        <f>+IF(F2307="","",H2304)</f>
        <v>5.4000000000000003E-3</v>
      </c>
      <c r="H2307" s="186">
        <f t="shared" ref="H2307:H2318" si="443">+IF(G2307="","",F2307*G2307)</f>
        <v>0.25919999999999999</v>
      </c>
      <c r="J2307" s="195">
        <f>+IF(H2307="","",H2307/H2374)</f>
        <v>1.641313938676256E-2</v>
      </c>
      <c r="K2307" s="172">
        <v>548000014</v>
      </c>
      <c r="L2307" s="170" t="s">
        <v>77</v>
      </c>
      <c r="M2307" s="193">
        <f t="shared" ref="M2307:M2318" si="444">IF(L2307="NP", 0, (IF(L2307="EP", 1, (IF(L2307="ND", 0.4, "")))))</f>
        <v>0</v>
      </c>
      <c r="N2307" s="194">
        <f t="shared" si="441"/>
        <v>0</v>
      </c>
      <c r="R2307" s="75" t="e">
        <f t="shared" ref="R2307:R2318" si="445">+R2219+1</f>
        <v>#REF!</v>
      </c>
    </row>
    <row r="2308" spans="1:18" ht="15" customHeight="1" x14ac:dyDescent="0.3">
      <c r="A2308" s="86"/>
      <c r="B2308" s="84"/>
      <c r="C2308" s="125" t="s">
        <v>363</v>
      </c>
      <c r="D2308" s="146">
        <v>1</v>
      </c>
      <c r="E2308" s="149">
        <v>55</v>
      </c>
      <c r="F2308" s="184">
        <f t="shared" si="442"/>
        <v>55</v>
      </c>
      <c r="G2308" s="185">
        <f>+IF(F2308="","",H2304)</f>
        <v>5.4000000000000003E-3</v>
      </c>
      <c r="H2308" s="186">
        <f t="shared" si="443"/>
        <v>0.29700000000000004</v>
      </c>
      <c r="J2308" s="195">
        <f>+IF(H2308="","",H2308/H2374)</f>
        <v>1.8806722213998772E-2</v>
      </c>
      <c r="K2308" s="172">
        <v>548000014</v>
      </c>
      <c r="L2308" s="170" t="s">
        <v>77</v>
      </c>
      <c r="M2308" s="193">
        <f t="shared" si="444"/>
        <v>0</v>
      </c>
      <c r="N2308" s="194">
        <f t="shared" si="441"/>
        <v>0</v>
      </c>
      <c r="R2308" s="75" t="e">
        <f t="shared" si="445"/>
        <v>#REF!</v>
      </c>
    </row>
    <row r="2309" spans="1:18" ht="15" customHeight="1" x14ac:dyDescent="0.3">
      <c r="A2309" s="86"/>
      <c r="B2309" s="84"/>
      <c r="C2309" s="125" t="s">
        <v>364</v>
      </c>
      <c r="D2309" s="146">
        <v>1</v>
      </c>
      <c r="E2309" s="149">
        <v>45</v>
      </c>
      <c r="F2309" s="184">
        <f t="shared" si="442"/>
        <v>45</v>
      </c>
      <c r="G2309" s="185">
        <f>+IF(F2309="","",H2304)</f>
        <v>5.4000000000000003E-3</v>
      </c>
      <c r="H2309" s="186">
        <f t="shared" si="443"/>
        <v>0.24300000000000002</v>
      </c>
      <c r="J2309" s="195">
        <f>+IF(H2309="","",H2309/H2374)</f>
        <v>1.5387318175089903E-2</v>
      </c>
      <c r="K2309" s="172">
        <v>548000014</v>
      </c>
      <c r="L2309" s="170" t="s">
        <v>77</v>
      </c>
      <c r="M2309" s="193">
        <f t="shared" si="444"/>
        <v>0</v>
      </c>
      <c r="N2309" s="194">
        <f t="shared" si="441"/>
        <v>0</v>
      </c>
      <c r="R2309" s="75" t="e">
        <f t="shared" si="445"/>
        <v>#REF!</v>
      </c>
    </row>
    <row r="2310" spans="1:18" ht="15" customHeight="1" x14ac:dyDescent="0.3">
      <c r="A2310" s="86"/>
      <c r="B2310" s="84"/>
      <c r="C2310" s="125"/>
      <c r="D2310" s="146"/>
      <c r="E2310" s="149"/>
      <c r="F2310" s="184" t="str">
        <f t="shared" si="442"/>
        <v/>
      </c>
      <c r="G2310" s="185" t="str">
        <f>+IF(F2310="","",H2304)</f>
        <v/>
      </c>
      <c r="H2310" s="186" t="str">
        <f t="shared" si="443"/>
        <v/>
      </c>
      <c r="J2310" s="195" t="str">
        <f>+IF(H2310="","",H2310/H2374)</f>
        <v/>
      </c>
      <c r="K2310" s="172"/>
      <c r="L2310" s="170"/>
      <c r="M2310" s="193" t="str">
        <f t="shared" si="444"/>
        <v/>
      </c>
      <c r="N2310" s="194" t="str">
        <f t="shared" si="441"/>
        <v/>
      </c>
      <c r="R2310" s="75" t="e">
        <f t="shared" si="445"/>
        <v>#REF!</v>
      </c>
    </row>
    <row r="2311" spans="1:18" ht="15" customHeight="1" x14ac:dyDescent="0.3">
      <c r="A2311" s="86"/>
      <c r="B2311" s="84"/>
      <c r="C2311" s="125"/>
      <c r="D2311" s="146"/>
      <c r="E2311" s="149"/>
      <c r="F2311" s="184" t="str">
        <f t="shared" si="442"/>
        <v/>
      </c>
      <c r="G2311" s="185" t="str">
        <f>+IF(F2311="","",H2304)</f>
        <v/>
      </c>
      <c r="H2311" s="186" t="str">
        <f t="shared" si="443"/>
        <v/>
      </c>
      <c r="J2311" s="195" t="str">
        <f>+IF(H2311="","",H2311/H2374)</f>
        <v/>
      </c>
      <c r="K2311" s="172"/>
      <c r="L2311" s="170"/>
      <c r="M2311" s="193" t="str">
        <f t="shared" si="444"/>
        <v/>
      </c>
      <c r="N2311" s="194" t="str">
        <f t="shared" si="441"/>
        <v/>
      </c>
      <c r="R2311" s="75" t="e">
        <f t="shared" si="445"/>
        <v>#REF!</v>
      </c>
    </row>
    <row r="2312" spans="1:18" ht="15" customHeight="1" x14ac:dyDescent="0.3">
      <c r="A2312" s="86"/>
      <c r="B2312" s="84"/>
      <c r="C2312" s="125"/>
      <c r="D2312" s="146"/>
      <c r="E2312" s="149"/>
      <c r="F2312" s="184" t="str">
        <f t="shared" si="442"/>
        <v/>
      </c>
      <c r="G2312" s="185" t="str">
        <f>+IF(F2312="","",H2304)</f>
        <v/>
      </c>
      <c r="H2312" s="186" t="str">
        <f t="shared" si="443"/>
        <v/>
      </c>
      <c r="J2312" s="195" t="str">
        <f>+IF(H2312="","",H2312/H2374)</f>
        <v/>
      </c>
      <c r="K2312" s="172"/>
      <c r="L2312" s="170"/>
      <c r="M2312" s="193" t="str">
        <f t="shared" si="444"/>
        <v/>
      </c>
      <c r="N2312" s="194" t="str">
        <f t="shared" si="441"/>
        <v/>
      </c>
      <c r="R2312" s="75" t="e">
        <f t="shared" si="445"/>
        <v>#REF!</v>
      </c>
    </row>
    <row r="2313" spans="1:18" ht="15" customHeight="1" x14ac:dyDescent="0.3">
      <c r="A2313" s="86"/>
      <c r="B2313" s="84"/>
      <c r="C2313" s="125"/>
      <c r="D2313" s="146"/>
      <c r="E2313" s="149"/>
      <c r="F2313" s="184" t="str">
        <f t="shared" si="442"/>
        <v/>
      </c>
      <c r="G2313" s="185" t="str">
        <f>+IF(F2313="","",H2304)</f>
        <v/>
      </c>
      <c r="H2313" s="186" t="str">
        <f t="shared" si="443"/>
        <v/>
      </c>
      <c r="J2313" s="195" t="str">
        <f>+IF(H2313="","",H2313/H2374)</f>
        <v/>
      </c>
      <c r="K2313" s="172"/>
      <c r="L2313" s="170"/>
      <c r="M2313" s="193" t="str">
        <f t="shared" si="444"/>
        <v/>
      </c>
      <c r="N2313" s="194" t="str">
        <f t="shared" si="441"/>
        <v/>
      </c>
      <c r="R2313" s="75" t="e">
        <f t="shared" si="445"/>
        <v>#REF!</v>
      </c>
    </row>
    <row r="2314" spans="1:18" ht="15" customHeight="1" x14ac:dyDescent="0.3">
      <c r="A2314" s="86"/>
      <c r="B2314" s="84"/>
      <c r="C2314" s="125"/>
      <c r="D2314" s="146"/>
      <c r="E2314" s="149"/>
      <c r="F2314" s="184" t="str">
        <f t="shared" si="442"/>
        <v/>
      </c>
      <c r="G2314" s="185" t="str">
        <f>+IF(F2314="","",H2304)</f>
        <v/>
      </c>
      <c r="H2314" s="186" t="str">
        <f t="shared" si="443"/>
        <v/>
      </c>
      <c r="J2314" s="195" t="str">
        <f>+IF(H2314="","",H2314/H2374)</f>
        <v/>
      </c>
      <c r="K2314" s="172"/>
      <c r="L2314" s="170"/>
      <c r="M2314" s="193" t="str">
        <f t="shared" si="444"/>
        <v/>
      </c>
      <c r="N2314" s="194" t="str">
        <f t="shared" si="441"/>
        <v/>
      </c>
      <c r="R2314" s="75" t="e">
        <f t="shared" si="445"/>
        <v>#REF!</v>
      </c>
    </row>
    <row r="2315" spans="1:18" ht="15" customHeight="1" x14ac:dyDescent="0.3">
      <c r="A2315" s="86"/>
      <c r="B2315" s="84"/>
      <c r="C2315" s="125"/>
      <c r="D2315" s="146"/>
      <c r="E2315" s="149"/>
      <c r="F2315" s="184" t="str">
        <f t="shared" si="442"/>
        <v/>
      </c>
      <c r="G2315" s="185" t="str">
        <f>+IF(F2315="","",H2304)</f>
        <v/>
      </c>
      <c r="H2315" s="186" t="str">
        <f t="shared" si="443"/>
        <v/>
      </c>
      <c r="J2315" s="195" t="str">
        <f>+IF(H2315="","",H2315/H2374)</f>
        <v/>
      </c>
      <c r="K2315" s="172"/>
      <c r="L2315" s="170"/>
      <c r="M2315" s="193" t="str">
        <f t="shared" si="444"/>
        <v/>
      </c>
      <c r="N2315" s="194" t="str">
        <f t="shared" si="441"/>
        <v/>
      </c>
      <c r="R2315" s="75" t="e">
        <f t="shared" si="445"/>
        <v>#REF!</v>
      </c>
    </row>
    <row r="2316" spans="1:18" ht="15" customHeight="1" x14ac:dyDescent="0.3">
      <c r="A2316" s="86"/>
      <c r="B2316" s="84"/>
      <c r="C2316" s="125"/>
      <c r="D2316" s="146"/>
      <c r="E2316" s="149"/>
      <c r="F2316" s="184" t="str">
        <f t="shared" si="442"/>
        <v/>
      </c>
      <c r="G2316" s="185" t="str">
        <f>+IF(F2316="","",H2304)</f>
        <v/>
      </c>
      <c r="H2316" s="186" t="str">
        <f t="shared" si="443"/>
        <v/>
      </c>
      <c r="J2316" s="195" t="str">
        <f>+IF(H2316="","",H2316/H2374)</f>
        <v/>
      </c>
      <c r="K2316" s="172"/>
      <c r="L2316" s="170"/>
      <c r="M2316" s="193" t="str">
        <f t="shared" si="444"/>
        <v/>
      </c>
      <c r="N2316" s="194" t="str">
        <f t="shared" si="441"/>
        <v/>
      </c>
      <c r="R2316" s="75" t="e">
        <f t="shared" si="445"/>
        <v>#REF!</v>
      </c>
    </row>
    <row r="2317" spans="1:18" ht="15" customHeight="1" x14ac:dyDescent="0.3">
      <c r="A2317" s="86"/>
      <c r="B2317" s="84"/>
      <c r="C2317" s="125"/>
      <c r="D2317" s="146"/>
      <c r="E2317" s="149"/>
      <c r="F2317" s="184" t="str">
        <f t="shared" si="442"/>
        <v/>
      </c>
      <c r="G2317" s="185" t="str">
        <f>+IF(F2317="","",H2304)</f>
        <v/>
      </c>
      <c r="H2317" s="186" t="str">
        <f t="shared" si="443"/>
        <v/>
      </c>
      <c r="J2317" s="195" t="str">
        <f>+IF(H2317="","",H2317/H2374)</f>
        <v/>
      </c>
      <c r="K2317" s="172"/>
      <c r="L2317" s="170"/>
      <c r="M2317" s="193" t="str">
        <f t="shared" si="444"/>
        <v/>
      </c>
      <c r="N2317" s="194" t="str">
        <f t="shared" si="441"/>
        <v/>
      </c>
      <c r="R2317" s="75" t="e">
        <f t="shared" si="445"/>
        <v>#REF!</v>
      </c>
    </row>
    <row r="2318" spans="1:18" ht="15" customHeight="1" thickBot="1" x14ac:dyDescent="0.35">
      <c r="A2318" s="86"/>
      <c r="B2318" s="84"/>
      <c r="C2318" s="127"/>
      <c r="D2318" s="147"/>
      <c r="E2318" s="150"/>
      <c r="F2318" s="187" t="str">
        <f t="shared" si="442"/>
        <v/>
      </c>
      <c r="G2318" s="188" t="str">
        <f>+IF(F2318="","",H2303)</f>
        <v/>
      </c>
      <c r="H2318" s="189" t="str">
        <f t="shared" si="443"/>
        <v/>
      </c>
      <c r="J2318" s="195" t="str">
        <f>+IF(H2318="","",H2318/H2374)</f>
        <v/>
      </c>
      <c r="K2318" s="172"/>
      <c r="L2318" s="170"/>
      <c r="M2318" s="193" t="str">
        <f t="shared" si="444"/>
        <v/>
      </c>
      <c r="N2318" s="194" t="str">
        <f t="shared" si="441"/>
        <v/>
      </c>
      <c r="R2318" s="75" t="e">
        <f t="shared" si="445"/>
        <v>#REF!</v>
      </c>
    </row>
    <row r="2319" spans="1:18" ht="15" customHeight="1" thickBot="1" x14ac:dyDescent="0.35">
      <c r="A2319" s="86"/>
      <c r="B2319" s="84"/>
      <c r="C2319" s="160"/>
      <c r="D2319" s="160"/>
      <c r="E2319" s="160"/>
      <c r="F2319" s="160"/>
      <c r="G2319" s="161" t="s">
        <v>27</v>
      </c>
      <c r="H2319" s="157">
        <f>SUM(H2306:H2318)</f>
        <v>0.81315360000000003</v>
      </c>
      <c r="J2319" s="110">
        <f>SUM(J2306:J2318)</f>
        <v>5.1490753779505287E-2</v>
      </c>
      <c r="K2319" s="109"/>
      <c r="L2319" s="109"/>
      <c r="M2319" s="109"/>
      <c r="N2319" s="110">
        <f>SUM(N2306:N2318)</f>
        <v>0</v>
      </c>
    </row>
    <row r="2320" spans="1:18" s="73" customFormat="1" ht="15" customHeight="1" thickBot="1" x14ac:dyDescent="0.35">
      <c r="A2320" s="86"/>
      <c r="B2320" s="84"/>
      <c r="C2320" s="73" t="s">
        <v>10</v>
      </c>
      <c r="H2320" s="74"/>
      <c r="J2320" s="112"/>
      <c r="K2320" s="112"/>
      <c r="L2320" s="112"/>
      <c r="M2320" s="112"/>
      <c r="N2320" s="112"/>
    </row>
    <row r="2321" spans="1:18" ht="31.5" customHeight="1" thickBot="1" x14ac:dyDescent="0.35">
      <c r="A2321" s="86"/>
      <c r="B2321" s="84"/>
      <c r="C2321" s="122" t="s">
        <v>48</v>
      </c>
      <c r="D2321" s="123" t="s">
        <v>0</v>
      </c>
      <c r="E2321" s="123" t="s">
        <v>65</v>
      </c>
      <c r="F2321" s="123" t="s">
        <v>66</v>
      </c>
      <c r="G2321" s="123" t="s">
        <v>8</v>
      </c>
      <c r="H2321" s="124" t="s">
        <v>9</v>
      </c>
      <c r="J2321" s="106" t="s">
        <v>59</v>
      </c>
      <c r="K2321" s="107" t="s">
        <v>60</v>
      </c>
      <c r="L2321" s="107" t="s">
        <v>61</v>
      </c>
      <c r="M2321" s="107" t="s">
        <v>62</v>
      </c>
      <c r="N2321" s="108" t="s">
        <v>63</v>
      </c>
    </row>
    <row r="2322" spans="1:18" ht="15" customHeight="1" x14ac:dyDescent="0.3">
      <c r="A2322" s="86"/>
      <c r="B2322" s="84"/>
      <c r="C2322" s="125" t="s">
        <v>325</v>
      </c>
      <c r="D2322" s="146">
        <v>1</v>
      </c>
      <c r="E2322" s="149">
        <v>4.28</v>
      </c>
      <c r="F2322" s="184">
        <f t="shared" ref="F2322:F2334" si="446">+IF(E2322="","",D2322*E2322)</f>
        <v>4.28</v>
      </c>
      <c r="G2322" s="185">
        <f>+IF(F2322="","",H2304)</f>
        <v>5.4000000000000003E-3</v>
      </c>
      <c r="H2322" s="186">
        <f t="shared" ref="H2322:H2334" si="447">+IF(G2322="","",F2322*G2322)</f>
        <v>2.3112000000000004E-2</v>
      </c>
      <c r="I2322" s="95"/>
      <c r="J2322" s="195">
        <f>+IF(H2322="","",H2322/H2374)</f>
        <v>1.4635049286529952E-3</v>
      </c>
      <c r="K2322" s="174">
        <v>851230012</v>
      </c>
      <c r="L2322" s="170" t="s">
        <v>77</v>
      </c>
      <c r="M2322" s="193">
        <f t="shared" ref="M2322:M2334" si="448">IF(L2322="NP", 0, (IF(L2322="EP", 1, (IF(L2322="ND", 0.4, "")))))</f>
        <v>0</v>
      </c>
      <c r="N2322" s="194">
        <f t="shared" ref="N2322:N2334" si="449">+IF(H2322="","",J2322*M2322)</f>
        <v>0</v>
      </c>
      <c r="R2322" s="75" t="e">
        <f t="shared" ref="R2322:R2334" si="450">+R2234+1</f>
        <v>#REF!</v>
      </c>
    </row>
    <row r="2323" spans="1:18" ht="32.4" customHeight="1" x14ac:dyDescent="0.25">
      <c r="A2323" s="86"/>
      <c r="B2323" s="84"/>
      <c r="C2323" s="125" t="s">
        <v>326</v>
      </c>
      <c r="D2323" s="146">
        <v>8</v>
      </c>
      <c r="E2323" s="209">
        <v>4.2300000000000004</v>
      </c>
      <c r="F2323" s="184">
        <f t="shared" si="446"/>
        <v>33.840000000000003</v>
      </c>
      <c r="G2323" s="185">
        <f>+IF(F2323="","",H2304)</f>
        <v>5.4000000000000003E-3</v>
      </c>
      <c r="H2323" s="186">
        <f t="shared" si="447"/>
        <v>0.18273600000000004</v>
      </c>
      <c r="J2323" s="195">
        <f>+IF(H2323="","",H2323/H2374)</f>
        <v>1.1571263267667609E-2</v>
      </c>
      <c r="K2323" s="174">
        <v>851230012</v>
      </c>
      <c r="L2323" s="170" t="s">
        <v>77</v>
      </c>
      <c r="M2323" s="193">
        <f t="shared" si="448"/>
        <v>0</v>
      </c>
      <c r="N2323" s="194">
        <f t="shared" si="449"/>
        <v>0</v>
      </c>
      <c r="R2323" s="75" t="e">
        <f t="shared" si="450"/>
        <v>#REF!</v>
      </c>
    </row>
    <row r="2324" spans="1:18" ht="15" customHeight="1" x14ac:dyDescent="0.25">
      <c r="A2324" s="86"/>
      <c r="B2324" s="84"/>
      <c r="C2324" s="125" t="s">
        <v>341</v>
      </c>
      <c r="D2324" s="146">
        <v>2</v>
      </c>
      <c r="E2324" s="209">
        <v>4.5199999999999996</v>
      </c>
      <c r="F2324" s="184">
        <f t="shared" si="446"/>
        <v>9.0399999999999991</v>
      </c>
      <c r="G2324" s="185">
        <f>+IF(F2324="","",H2304)</f>
        <v>5.4000000000000003E-3</v>
      </c>
      <c r="H2324" s="186">
        <f t="shared" si="447"/>
        <v>4.8815999999999998E-2</v>
      </c>
      <c r="J2324" s="195">
        <f>+IF(H2324="","",H2324/H2374)</f>
        <v>3.0911412511736157E-3</v>
      </c>
      <c r="K2324" s="174">
        <v>851230012</v>
      </c>
      <c r="L2324" s="170" t="s">
        <v>77</v>
      </c>
      <c r="M2324" s="193">
        <f t="shared" si="448"/>
        <v>0</v>
      </c>
      <c r="N2324" s="194">
        <f t="shared" si="449"/>
        <v>0</v>
      </c>
      <c r="R2324" s="75" t="e">
        <f t="shared" si="450"/>
        <v>#REF!</v>
      </c>
    </row>
    <row r="2325" spans="1:18" ht="15" customHeight="1" x14ac:dyDescent="0.3">
      <c r="A2325" s="86"/>
      <c r="B2325" s="84"/>
      <c r="C2325" s="125" t="s">
        <v>368</v>
      </c>
      <c r="D2325" s="146">
        <v>1</v>
      </c>
      <c r="E2325" s="149">
        <v>4.5199999999999996</v>
      </c>
      <c r="F2325" s="184">
        <f t="shared" si="446"/>
        <v>4.5199999999999996</v>
      </c>
      <c r="G2325" s="185">
        <f>+IF(F2325="","",H2304)</f>
        <v>5.4000000000000003E-3</v>
      </c>
      <c r="H2325" s="186">
        <f t="shared" si="447"/>
        <v>2.4407999999999999E-2</v>
      </c>
      <c r="J2325" s="195">
        <f>+IF(H2325="","",H2325/H2374)</f>
        <v>1.5455706255868079E-3</v>
      </c>
      <c r="K2325" s="174">
        <v>851230012</v>
      </c>
      <c r="L2325" s="170" t="s">
        <v>77</v>
      </c>
      <c r="M2325" s="193">
        <f t="shared" si="448"/>
        <v>0</v>
      </c>
      <c r="N2325" s="194">
        <f t="shared" si="449"/>
        <v>0</v>
      </c>
      <c r="R2325" s="75" t="e">
        <f t="shared" si="450"/>
        <v>#REF!</v>
      </c>
    </row>
    <row r="2326" spans="1:18" ht="15" customHeight="1" x14ac:dyDescent="0.3">
      <c r="A2326" s="86"/>
      <c r="B2326" s="84"/>
      <c r="C2326" s="125"/>
      <c r="D2326" s="146"/>
      <c r="E2326" s="149"/>
      <c r="F2326" s="184" t="str">
        <f t="shared" si="446"/>
        <v/>
      </c>
      <c r="G2326" s="185" t="str">
        <f>+IF(F2326="","",H2304)</f>
        <v/>
      </c>
      <c r="H2326" s="186" t="str">
        <f t="shared" si="447"/>
        <v/>
      </c>
      <c r="J2326" s="195" t="str">
        <f>+IF(H2326="","",H2326/H2374)</f>
        <v/>
      </c>
      <c r="K2326" s="174"/>
      <c r="L2326" s="170"/>
      <c r="M2326" s="193" t="str">
        <f t="shared" si="448"/>
        <v/>
      </c>
      <c r="N2326" s="194" t="str">
        <f t="shared" si="449"/>
        <v/>
      </c>
      <c r="R2326" s="75" t="e">
        <f t="shared" si="450"/>
        <v>#REF!</v>
      </c>
    </row>
    <row r="2327" spans="1:18" ht="15" customHeight="1" x14ac:dyDescent="0.3">
      <c r="A2327" s="86"/>
      <c r="B2327" s="84"/>
      <c r="C2327" s="125"/>
      <c r="D2327" s="146"/>
      <c r="E2327" s="149"/>
      <c r="F2327" s="184" t="str">
        <f t="shared" si="446"/>
        <v/>
      </c>
      <c r="G2327" s="185" t="str">
        <f>+IF(F2327="","",H2304)</f>
        <v/>
      </c>
      <c r="H2327" s="186" t="str">
        <f t="shared" si="447"/>
        <v/>
      </c>
      <c r="I2327" s="96"/>
      <c r="J2327" s="195" t="str">
        <f>+IF(H2327="","",H2327/H2374)</f>
        <v/>
      </c>
      <c r="K2327" s="174"/>
      <c r="L2327" s="170"/>
      <c r="M2327" s="193" t="str">
        <f t="shared" si="448"/>
        <v/>
      </c>
      <c r="N2327" s="194" t="str">
        <f t="shared" si="449"/>
        <v/>
      </c>
      <c r="R2327" s="75" t="e">
        <f t="shared" si="450"/>
        <v>#REF!</v>
      </c>
    </row>
    <row r="2328" spans="1:18" ht="15" customHeight="1" x14ac:dyDescent="0.3">
      <c r="A2328" s="86"/>
      <c r="B2328" s="84"/>
      <c r="C2328" s="125"/>
      <c r="D2328" s="146"/>
      <c r="E2328" s="149"/>
      <c r="F2328" s="184" t="str">
        <f t="shared" si="446"/>
        <v/>
      </c>
      <c r="G2328" s="185" t="str">
        <f>+IF(F2328="","",H2304)</f>
        <v/>
      </c>
      <c r="H2328" s="186" t="str">
        <f t="shared" si="447"/>
        <v/>
      </c>
      <c r="J2328" s="195" t="str">
        <f>+IF(H2328="","",H2328/H2374)</f>
        <v/>
      </c>
      <c r="K2328" s="174"/>
      <c r="L2328" s="170"/>
      <c r="M2328" s="193" t="str">
        <f t="shared" si="448"/>
        <v/>
      </c>
      <c r="N2328" s="194" t="str">
        <f t="shared" si="449"/>
        <v/>
      </c>
      <c r="R2328" s="75" t="e">
        <f t="shared" si="450"/>
        <v>#REF!</v>
      </c>
    </row>
    <row r="2329" spans="1:18" ht="15" customHeight="1" x14ac:dyDescent="0.3">
      <c r="A2329" s="86"/>
      <c r="B2329" s="84"/>
      <c r="C2329" s="125"/>
      <c r="D2329" s="146"/>
      <c r="E2329" s="149"/>
      <c r="F2329" s="184" t="str">
        <f t="shared" si="446"/>
        <v/>
      </c>
      <c r="G2329" s="185" t="str">
        <f>+IF(F2329="","",H2304)</f>
        <v/>
      </c>
      <c r="H2329" s="186" t="str">
        <f t="shared" si="447"/>
        <v/>
      </c>
      <c r="J2329" s="195" t="str">
        <f>+IF(H2329="","",H2329/H2374)</f>
        <v/>
      </c>
      <c r="K2329" s="174"/>
      <c r="L2329" s="170"/>
      <c r="M2329" s="193" t="str">
        <f t="shared" si="448"/>
        <v/>
      </c>
      <c r="N2329" s="194" t="str">
        <f t="shared" si="449"/>
        <v/>
      </c>
      <c r="R2329" s="75" t="e">
        <f t="shared" si="450"/>
        <v>#REF!</v>
      </c>
    </row>
    <row r="2330" spans="1:18" ht="15" customHeight="1" x14ac:dyDescent="0.3">
      <c r="A2330" s="86"/>
      <c r="B2330" s="84"/>
      <c r="C2330" s="125"/>
      <c r="D2330" s="146"/>
      <c r="E2330" s="149"/>
      <c r="F2330" s="184" t="str">
        <f t="shared" si="446"/>
        <v/>
      </c>
      <c r="G2330" s="185" t="str">
        <f>+IF(F2330="","",H2304)</f>
        <v/>
      </c>
      <c r="H2330" s="186" t="str">
        <f t="shared" si="447"/>
        <v/>
      </c>
      <c r="I2330" s="96"/>
      <c r="J2330" s="195" t="str">
        <f>+IF(H2330="","",H2330/H2374)</f>
        <v/>
      </c>
      <c r="K2330" s="174"/>
      <c r="L2330" s="170"/>
      <c r="M2330" s="193" t="str">
        <f t="shared" si="448"/>
        <v/>
      </c>
      <c r="N2330" s="194" t="str">
        <f t="shared" si="449"/>
        <v/>
      </c>
      <c r="R2330" s="75" t="e">
        <f t="shared" si="450"/>
        <v>#REF!</v>
      </c>
    </row>
    <row r="2331" spans="1:18" ht="15" customHeight="1" x14ac:dyDescent="0.3">
      <c r="A2331" s="86"/>
      <c r="B2331" s="84"/>
      <c r="C2331" s="125"/>
      <c r="D2331" s="146"/>
      <c r="E2331" s="149"/>
      <c r="F2331" s="184" t="str">
        <f t="shared" si="446"/>
        <v/>
      </c>
      <c r="G2331" s="185" t="str">
        <f>+IF(F2331="","",H2304)</f>
        <v/>
      </c>
      <c r="H2331" s="186" t="str">
        <f t="shared" si="447"/>
        <v/>
      </c>
      <c r="J2331" s="195" t="str">
        <f>+IF(H2331="","",H2331/H2374)</f>
        <v/>
      </c>
      <c r="K2331" s="174"/>
      <c r="L2331" s="170"/>
      <c r="M2331" s="193" t="str">
        <f t="shared" si="448"/>
        <v/>
      </c>
      <c r="N2331" s="194" t="str">
        <f t="shared" si="449"/>
        <v/>
      </c>
      <c r="R2331" s="75" t="e">
        <f t="shared" si="450"/>
        <v>#REF!</v>
      </c>
    </row>
    <row r="2332" spans="1:18" ht="15" customHeight="1" x14ac:dyDescent="0.3">
      <c r="A2332" s="86"/>
      <c r="B2332" s="84"/>
      <c r="C2332" s="125"/>
      <c r="D2332" s="146"/>
      <c r="E2332" s="149"/>
      <c r="F2332" s="184" t="str">
        <f t="shared" si="446"/>
        <v/>
      </c>
      <c r="G2332" s="185" t="str">
        <f>+IF(F2332="","",H2304)</f>
        <v/>
      </c>
      <c r="H2332" s="186" t="str">
        <f t="shared" si="447"/>
        <v/>
      </c>
      <c r="I2332" s="96"/>
      <c r="J2332" s="195" t="str">
        <f>+IF(H2332="","",H2332/H2374)</f>
        <v/>
      </c>
      <c r="K2332" s="174"/>
      <c r="L2332" s="170"/>
      <c r="M2332" s="193" t="str">
        <f t="shared" si="448"/>
        <v/>
      </c>
      <c r="N2332" s="194" t="str">
        <f t="shared" si="449"/>
        <v/>
      </c>
      <c r="R2332" s="75" t="e">
        <f t="shared" si="450"/>
        <v>#REF!</v>
      </c>
    </row>
    <row r="2333" spans="1:18" ht="15" customHeight="1" x14ac:dyDescent="0.3">
      <c r="A2333" s="86"/>
      <c r="B2333" s="84"/>
      <c r="C2333" s="125"/>
      <c r="D2333" s="146"/>
      <c r="E2333" s="149"/>
      <c r="F2333" s="184" t="str">
        <f t="shared" si="446"/>
        <v/>
      </c>
      <c r="G2333" s="185" t="str">
        <f>+IF(F2333="","",H2304)</f>
        <v/>
      </c>
      <c r="H2333" s="186" t="str">
        <f t="shared" si="447"/>
        <v/>
      </c>
      <c r="I2333" s="96"/>
      <c r="J2333" s="195" t="str">
        <f>+IF(H2333="","",H2333/H2374)</f>
        <v/>
      </c>
      <c r="K2333" s="174"/>
      <c r="L2333" s="170"/>
      <c r="M2333" s="193" t="str">
        <f t="shared" si="448"/>
        <v/>
      </c>
      <c r="N2333" s="194" t="str">
        <f t="shared" si="449"/>
        <v/>
      </c>
      <c r="R2333" s="75" t="e">
        <f t="shared" si="450"/>
        <v>#REF!</v>
      </c>
    </row>
    <row r="2334" spans="1:18" ht="15" customHeight="1" thickBot="1" x14ac:dyDescent="0.35">
      <c r="A2334" s="86"/>
      <c r="B2334" s="84"/>
      <c r="C2334" s="127"/>
      <c r="D2334" s="147"/>
      <c r="E2334" s="150"/>
      <c r="F2334" s="187" t="str">
        <f t="shared" si="446"/>
        <v/>
      </c>
      <c r="G2334" s="188" t="str">
        <f>+IF(F2334="","",H2303)</f>
        <v/>
      </c>
      <c r="H2334" s="189" t="str">
        <f t="shared" si="447"/>
        <v/>
      </c>
      <c r="J2334" s="195" t="str">
        <f>+IF(H2334="","",H2334/H2374)</f>
        <v/>
      </c>
      <c r="K2334" s="174"/>
      <c r="L2334" s="170"/>
      <c r="M2334" s="193" t="str">
        <f t="shared" si="448"/>
        <v/>
      </c>
      <c r="N2334" s="194" t="str">
        <f t="shared" si="449"/>
        <v/>
      </c>
      <c r="R2334" s="75" t="e">
        <f t="shared" si="450"/>
        <v>#REF!</v>
      </c>
    </row>
    <row r="2335" spans="1:18" ht="15" customHeight="1" thickBot="1" x14ac:dyDescent="0.35">
      <c r="A2335" s="86"/>
      <c r="B2335" s="84"/>
      <c r="C2335" s="160"/>
      <c r="D2335" s="160"/>
      <c r="E2335" s="160"/>
      <c r="F2335" s="160"/>
      <c r="G2335" s="161" t="s">
        <v>28</v>
      </c>
      <c r="H2335" s="157">
        <f>SUM(H2322:H2334)</f>
        <v>0.27907199999999999</v>
      </c>
      <c r="J2335" s="110">
        <f>SUM(J2322:J2334)</f>
        <v>1.7671480073081027E-2</v>
      </c>
      <c r="K2335" s="109"/>
      <c r="L2335" s="109"/>
      <c r="M2335" s="109"/>
      <c r="N2335" s="110">
        <f>SUM(N2322:N2334)</f>
        <v>0</v>
      </c>
    </row>
    <row r="2336" spans="1:18" s="73" customFormat="1" ht="15" customHeight="1" thickBot="1" x14ac:dyDescent="0.35">
      <c r="A2336" s="86"/>
      <c r="B2336" s="84"/>
      <c r="C2336" s="73" t="s">
        <v>11</v>
      </c>
      <c r="H2336" s="74"/>
      <c r="J2336" s="112"/>
      <c r="K2336" s="112"/>
      <c r="L2336" s="112"/>
      <c r="M2336" s="112"/>
      <c r="N2336" s="112"/>
    </row>
    <row r="2337" spans="1:18" ht="34.5" customHeight="1" thickBot="1" x14ac:dyDescent="0.35">
      <c r="A2337" s="86"/>
      <c r="B2337" s="84"/>
      <c r="C2337" s="122" t="s">
        <v>48</v>
      </c>
      <c r="D2337" s="129"/>
      <c r="E2337" s="123" t="s">
        <v>3</v>
      </c>
      <c r="F2337" s="123" t="s">
        <v>0</v>
      </c>
      <c r="G2337" s="123" t="s">
        <v>16</v>
      </c>
      <c r="H2337" s="124" t="s">
        <v>9</v>
      </c>
      <c r="J2337" s="106" t="s">
        <v>59</v>
      </c>
      <c r="K2337" s="107" t="s">
        <v>60</v>
      </c>
      <c r="L2337" s="107" t="s">
        <v>61</v>
      </c>
      <c r="M2337" s="107" t="s">
        <v>62</v>
      </c>
      <c r="N2337" s="108" t="s">
        <v>63</v>
      </c>
    </row>
    <row r="2338" spans="1:18" ht="15" customHeight="1" x14ac:dyDescent="0.3">
      <c r="A2338" s="86"/>
      <c r="B2338" s="84"/>
      <c r="C2338" s="125" t="s">
        <v>365</v>
      </c>
      <c r="E2338" s="151" t="s">
        <v>87</v>
      </c>
      <c r="F2338" s="151">
        <v>0.15</v>
      </c>
      <c r="G2338" s="151">
        <v>98</v>
      </c>
      <c r="H2338" s="190">
        <f t="shared" ref="H2338:H2363" si="451">+IF(G2338="","",F2338*G2338)</f>
        <v>14.7</v>
      </c>
      <c r="J2338" s="195">
        <f>+IF(H2338="","",H2338/H2374)</f>
        <v>0.93083776614741376</v>
      </c>
      <c r="K2338" s="174">
        <v>352605342021</v>
      </c>
      <c r="L2338" s="170" t="s">
        <v>76</v>
      </c>
      <c r="M2338" s="193">
        <v>0.20180000000000001</v>
      </c>
      <c r="N2338" s="194">
        <f t="shared" ref="N2338:N2363" si="452">+IF(H2338="","",J2338*M2338)</f>
        <v>0.1878430612085481</v>
      </c>
      <c r="R2338" s="75" t="e">
        <f t="shared" ref="R2338:R2363" si="453">+R2250+1</f>
        <v>#REF!</v>
      </c>
    </row>
    <row r="2339" spans="1:18" ht="15" customHeight="1" x14ac:dyDescent="0.3">
      <c r="A2339" s="86"/>
      <c r="B2339" s="84"/>
      <c r="C2339" s="125"/>
      <c r="E2339" s="151"/>
      <c r="F2339" s="151"/>
      <c r="G2339" s="151"/>
      <c r="H2339" s="190"/>
      <c r="J2339" s="195"/>
      <c r="K2339" s="174"/>
      <c r="L2339" s="170"/>
      <c r="M2339" s="193"/>
      <c r="N2339" s="194" t="str">
        <f t="shared" si="452"/>
        <v/>
      </c>
      <c r="R2339" s="75" t="e">
        <f t="shared" si="453"/>
        <v>#REF!</v>
      </c>
    </row>
    <row r="2340" spans="1:18" ht="15" customHeight="1" x14ac:dyDescent="0.3">
      <c r="A2340" s="86"/>
      <c r="B2340" s="84"/>
      <c r="C2340" s="125"/>
      <c r="E2340" s="151"/>
      <c r="F2340" s="151"/>
      <c r="G2340" s="151"/>
      <c r="H2340" s="190"/>
      <c r="J2340" s="195"/>
      <c r="K2340" s="174"/>
      <c r="L2340" s="170"/>
      <c r="M2340" s="193"/>
      <c r="N2340" s="194" t="str">
        <f t="shared" si="452"/>
        <v/>
      </c>
      <c r="R2340" s="75" t="e">
        <f t="shared" si="453"/>
        <v>#REF!</v>
      </c>
    </row>
    <row r="2341" spans="1:18" ht="15" customHeight="1" x14ac:dyDescent="0.3">
      <c r="A2341" s="86"/>
      <c r="B2341" s="84"/>
      <c r="C2341" s="125"/>
      <c r="E2341" s="151"/>
      <c r="F2341" s="151"/>
      <c r="G2341" s="151"/>
      <c r="H2341" s="190"/>
      <c r="J2341" s="195"/>
      <c r="K2341" s="174"/>
      <c r="L2341" s="170"/>
      <c r="M2341" s="193"/>
      <c r="N2341" s="194" t="str">
        <f t="shared" si="452"/>
        <v/>
      </c>
      <c r="R2341" s="75" t="e">
        <f t="shared" si="453"/>
        <v>#REF!</v>
      </c>
    </row>
    <row r="2342" spans="1:18" ht="15" customHeight="1" x14ac:dyDescent="0.3">
      <c r="A2342" s="86"/>
      <c r="B2342" s="84"/>
      <c r="C2342" s="125"/>
      <c r="E2342" s="151"/>
      <c r="F2342" s="151"/>
      <c r="G2342" s="151"/>
      <c r="H2342" s="190"/>
      <c r="J2342" s="195"/>
      <c r="K2342" s="174"/>
      <c r="L2342" s="170"/>
      <c r="M2342" s="193"/>
      <c r="N2342" s="194" t="str">
        <f t="shared" si="452"/>
        <v/>
      </c>
      <c r="R2342" s="75" t="e">
        <f t="shared" si="453"/>
        <v>#REF!</v>
      </c>
    </row>
    <row r="2343" spans="1:18" ht="15" customHeight="1" x14ac:dyDescent="0.3">
      <c r="A2343" s="86"/>
      <c r="B2343" s="84"/>
      <c r="C2343" s="125"/>
      <c r="E2343" s="151"/>
      <c r="F2343" s="151"/>
      <c r="G2343" s="151"/>
      <c r="H2343" s="190" t="str">
        <f t="shared" si="451"/>
        <v/>
      </c>
      <c r="J2343" s="195" t="str">
        <f>+IF(H2343="","",H2343/H2374)</f>
        <v/>
      </c>
      <c r="K2343" s="174"/>
      <c r="L2343" s="170"/>
      <c r="M2343" s="193" t="str">
        <f t="shared" ref="M2343:M2363" si="454">IF(L2343="NP", 0, (IF(L2343="EP", 1, (IF(L2343="ND", 0.4, "")))))</f>
        <v/>
      </c>
      <c r="N2343" s="194" t="str">
        <f t="shared" si="452"/>
        <v/>
      </c>
      <c r="R2343" s="75" t="e">
        <f t="shared" si="453"/>
        <v>#REF!</v>
      </c>
    </row>
    <row r="2344" spans="1:18" ht="15" customHeight="1" x14ac:dyDescent="0.3">
      <c r="A2344" s="86"/>
      <c r="B2344" s="84"/>
      <c r="C2344" s="125"/>
      <c r="E2344" s="151"/>
      <c r="F2344" s="151"/>
      <c r="G2344" s="151"/>
      <c r="H2344" s="190" t="str">
        <f t="shared" si="451"/>
        <v/>
      </c>
      <c r="J2344" s="195" t="str">
        <f>+IF(H2344="","",H2344/H2374)</f>
        <v/>
      </c>
      <c r="K2344" s="174"/>
      <c r="L2344" s="170"/>
      <c r="M2344" s="193" t="str">
        <f t="shared" si="454"/>
        <v/>
      </c>
      <c r="N2344" s="194" t="str">
        <f t="shared" si="452"/>
        <v/>
      </c>
      <c r="R2344" s="75" t="e">
        <f t="shared" si="453"/>
        <v>#REF!</v>
      </c>
    </row>
    <row r="2345" spans="1:18" ht="15" customHeight="1" x14ac:dyDescent="0.3">
      <c r="A2345" s="86"/>
      <c r="B2345" s="84"/>
      <c r="C2345" s="125"/>
      <c r="E2345" s="151"/>
      <c r="F2345" s="151"/>
      <c r="G2345" s="151"/>
      <c r="H2345" s="190" t="str">
        <f t="shared" si="451"/>
        <v/>
      </c>
      <c r="J2345" s="195" t="str">
        <f>+IF(H2345="","",H2345/H2374)</f>
        <v/>
      </c>
      <c r="K2345" s="174"/>
      <c r="L2345" s="170"/>
      <c r="M2345" s="193" t="str">
        <f t="shared" si="454"/>
        <v/>
      </c>
      <c r="N2345" s="194" t="str">
        <f t="shared" si="452"/>
        <v/>
      </c>
      <c r="R2345" s="75" t="e">
        <f t="shared" si="453"/>
        <v>#REF!</v>
      </c>
    </row>
    <row r="2346" spans="1:18" ht="15" customHeight="1" x14ac:dyDescent="0.3">
      <c r="A2346" s="86"/>
      <c r="B2346" s="84"/>
      <c r="C2346" s="125"/>
      <c r="E2346" s="151"/>
      <c r="F2346" s="151"/>
      <c r="G2346" s="151"/>
      <c r="H2346" s="190" t="str">
        <f t="shared" si="451"/>
        <v/>
      </c>
      <c r="J2346" s="195" t="str">
        <f>+IF(H2346="","",H2346/H2374)</f>
        <v/>
      </c>
      <c r="K2346" s="174"/>
      <c r="L2346" s="170"/>
      <c r="M2346" s="193" t="str">
        <f t="shared" si="454"/>
        <v/>
      </c>
      <c r="N2346" s="194" t="str">
        <f t="shared" si="452"/>
        <v/>
      </c>
      <c r="R2346" s="75" t="e">
        <f t="shared" si="453"/>
        <v>#REF!</v>
      </c>
    </row>
    <row r="2347" spans="1:18" ht="15" customHeight="1" x14ac:dyDescent="0.3">
      <c r="A2347" s="86"/>
      <c r="B2347" s="84"/>
      <c r="C2347" s="125"/>
      <c r="E2347" s="151"/>
      <c r="F2347" s="151"/>
      <c r="G2347" s="151"/>
      <c r="H2347" s="190" t="str">
        <f t="shared" si="451"/>
        <v/>
      </c>
      <c r="J2347" s="195" t="str">
        <f>+IF(H2347="","",H2347/H2374)</f>
        <v/>
      </c>
      <c r="K2347" s="174"/>
      <c r="L2347" s="170"/>
      <c r="M2347" s="193" t="str">
        <f t="shared" si="454"/>
        <v/>
      </c>
      <c r="N2347" s="194" t="str">
        <f t="shared" si="452"/>
        <v/>
      </c>
      <c r="R2347" s="75" t="e">
        <f t="shared" si="453"/>
        <v>#REF!</v>
      </c>
    </row>
    <row r="2348" spans="1:18" ht="15" customHeight="1" x14ac:dyDescent="0.3">
      <c r="A2348" s="86"/>
      <c r="B2348" s="84"/>
      <c r="C2348" s="125"/>
      <c r="E2348" s="151"/>
      <c r="F2348" s="151"/>
      <c r="G2348" s="151"/>
      <c r="H2348" s="190" t="str">
        <f t="shared" si="451"/>
        <v/>
      </c>
      <c r="J2348" s="195" t="str">
        <f>+IF(H2348="","",H2348/H2374)</f>
        <v/>
      </c>
      <c r="K2348" s="174"/>
      <c r="L2348" s="170"/>
      <c r="M2348" s="193" t="str">
        <f t="shared" si="454"/>
        <v/>
      </c>
      <c r="N2348" s="194" t="str">
        <f t="shared" si="452"/>
        <v/>
      </c>
      <c r="R2348" s="75" t="e">
        <f t="shared" si="453"/>
        <v>#REF!</v>
      </c>
    </row>
    <row r="2349" spans="1:18" ht="15" customHeight="1" x14ac:dyDescent="0.3">
      <c r="A2349" s="86"/>
      <c r="B2349" s="84"/>
      <c r="C2349" s="125"/>
      <c r="E2349" s="151"/>
      <c r="F2349" s="151"/>
      <c r="G2349" s="151"/>
      <c r="H2349" s="190" t="str">
        <f t="shared" si="451"/>
        <v/>
      </c>
      <c r="J2349" s="195" t="str">
        <f>+IF(H2349="","",H2349/H2374)</f>
        <v/>
      </c>
      <c r="K2349" s="174"/>
      <c r="L2349" s="170"/>
      <c r="M2349" s="193" t="str">
        <f t="shared" si="454"/>
        <v/>
      </c>
      <c r="N2349" s="194" t="str">
        <f t="shared" si="452"/>
        <v/>
      </c>
      <c r="R2349" s="75" t="e">
        <f t="shared" si="453"/>
        <v>#REF!</v>
      </c>
    </row>
    <row r="2350" spans="1:18" ht="15" customHeight="1" x14ac:dyDescent="0.3">
      <c r="A2350" s="86"/>
      <c r="B2350" s="84"/>
      <c r="C2350" s="125"/>
      <c r="E2350" s="151"/>
      <c r="F2350" s="151"/>
      <c r="G2350" s="151"/>
      <c r="H2350" s="190" t="str">
        <f t="shared" si="451"/>
        <v/>
      </c>
      <c r="J2350" s="195" t="str">
        <f>+IF(H2350="","",H2350/H2374)</f>
        <v/>
      </c>
      <c r="K2350" s="174"/>
      <c r="L2350" s="170"/>
      <c r="M2350" s="193" t="str">
        <f t="shared" si="454"/>
        <v/>
      </c>
      <c r="N2350" s="194" t="str">
        <f t="shared" si="452"/>
        <v/>
      </c>
      <c r="R2350" s="75" t="e">
        <f t="shared" si="453"/>
        <v>#REF!</v>
      </c>
    </row>
    <row r="2351" spans="1:18" ht="15" customHeight="1" x14ac:dyDescent="0.3">
      <c r="A2351" s="86"/>
      <c r="B2351" s="84"/>
      <c r="C2351" s="125"/>
      <c r="E2351" s="151"/>
      <c r="F2351" s="151"/>
      <c r="G2351" s="151"/>
      <c r="H2351" s="190" t="str">
        <f t="shared" si="451"/>
        <v/>
      </c>
      <c r="J2351" s="195" t="str">
        <f>+IF(H2351="","",H2351/H2374)</f>
        <v/>
      </c>
      <c r="K2351" s="174"/>
      <c r="L2351" s="170"/>
      <c r="M2351" s="193" t="str">
        <f t="shared" si="454"/>
        <v/>
      </c>
      <c r="N2351" s="194" t="str">
        <f t="shared" si="452"/>
        <v/>
      </c>
      <c r="R2351" s="75" t="e">
        <f t="shared" si="453"/>
        <v>#REF!</v>
      </c>
    </row>
    <row r="2352" spans="1:18" ht="15" customHeight="1" x14ac:dyDescent="0.3">
      <c r="A2352" s="86"/>
      <c r="B2352" s="84"/>
      <c r="C2352" s="125"/>
      <c r="E2352" s="151"/>
      <c r="F2352" s="151"/>
      <c r="G2352" s="151"/>
      <c r="H2352" s="190" t="str">
        <f t="shared" si="451"/>
        <v/>
      </c>
      <c r="J2352" s="195" t="str">
        <f>+IF(H2352="","",H2352/H2374)</f>
        <v/>
      </c>
      <c r="K2352" s="174"/>
      <c r="L2352" s="170"/>
      <c r="M2352" s="193" t="str">
        <f t="shared" si="454"/>
        <v/>
      </c>
      <c r="N2352" s="194" t="str">
        <f t="shared" si="452"/>
        <v/>
      </c>
      <c r="R2352" s="75" t="e">
        <f t="shared" si="453"/>
        <v>#REF!</v>
      </c>
    </row>
    <row r="2353" spans="1:18" ht="15" customHeight="1" x14ac:dyDescent="0.3">
      <c r="A2353" s="86"/>
      <c r="B2353" s="84"/>
      <c r="C2353" s="125"/>
      <c r="E2353" s="151"/>
      <c r="F2353" s="151"/>
      <c r="G2353" s="151"/>
      <c r="H2353" s="190" t="str">
        <f t="shared" si="451"/>
        <v/>
      </c>
      <c r="J2353" s="195" t="str">
        <f>+IF(H2353="","",H2353/H2374)</f>
        <v/>
      </c>
      <c r="K2353" s="174"/>
      <c r="L2353" s="170"/>
      <c r="M2353" s="193" t="str">
        <f t="shared" si="454"/>
        <v/>
      </c>
      <c r="N2353" s="194" t="str">
        <f t="shared" si="452"/>
        <v/>
      </c>
      <c r="R2353" s="75" t="e">
        <f t="shared" si="453"/>
        <v>#REF!</v>
      </c>
    </row>
    <row r="2354" spans="1:18" ht="15" customHeight="1" x14ac:dyDescent="0.3">
      <c r="A2354" s="86"/>
      <c r="B2354" s="84"/>
      <c r="C2354" s="125"/>
      <c r="E2354" s="151"/>
      <c r="F2354" s="151"/>
      <c r="G2354" s="151"/>
      <c r="H2354" s="190" t="str">
        <f t="shared" si="451"/>
        <v/>
      </c>
      <c r="J2354" s="195" t="str">
        <f>+IF(H2354="","",H2354/H2374)</f>
        <v/>
      </c>
      <c r="K2354" s="174"/>
      <c r="L2354" s="170"/>
      <c r="M2354" s="193" t="str">
        <f t="shared" si="454"/>
        <v/>
      </c>
      <c r="N2354" s="194" t="str">
        <f t="shared" si="452"/>
        <v/>
      </c>
      <c r="R2354" s="75" t="e">
        <f t="shared" si="453"/>
        <v>#REF!</v>
      </c>
    </row>
    <row r="2355" spans="1:18" ht="15" customHeight="1" x14ac:dyDescent="0.3">
      <c r="A2355" s="86"/>
      <c r="B2355" s="84"/>
      <c r="C2355" s="125"/>
      <c r="E2355" s="151"/>
      <c r="F2355" s="151"/>
      <c r="G2355" s="151"/>
      <c r="H2355" s="190" t="str">
        <f t="shared" si="451"/>
        <v/>
      </c>
      <c r="J2355" s="195" t="str">
        <f>+IF(H2355="","",H2355/H2374)</f>
        <v/>
      </c>
      <c r="K2355" s="174"/>
      <c r="L2355" s="170"/>
      <c r="M2355" s="193" t="str">
        <f t="shared" si="454"/>
        <v/>
      </c>
      <c r="N2355" s="194" t="str">
        <f t="shared" si="452"/>
        <v/>
      </c>
      <c r="R2355" s="75" t="e">
        <f t="shared" si="453"/>
        <v>#REF!</v>
      </c>
    </row>
    <row r="2356" spans="1:18" ht="15" customHeight="1" x14ac:dyDescent="0.3">
      <c r="A2356" s="86"/>
      <c r="B2356" s="84"/>
      <c r="C2356" s="125"/>
      <c r="E2356" s="151"/>
      <c r="F2356" s="151"/>
      <c r="G2356" s="151"/>
      <c r="H2356" s="190" t="str">
        <f t="shared" si="451"/>
        <v/>
      </c>
      <c r="J2356" s="195" t="str">
        <f>+IF(H2356="","",H2356/H2374)</f>
        <v/>
      </c>
      <c r="K2356" s="174"/>
      <c r="L2356" s="170"/>
      <c r="M2356" s="193" t="str">
        <f t="shared" si="454"/>
        <v/>
      </c>
      <c r="N2356" s="194" t="str">
        <f t="shared" si="452"/>
        <v/>
      </c>
      <c r="R2356" s="75" t="e">
        <f t="shared" si="453"/>
        <v>#REF!</v>
      </c>
    </row>
    <row r="2357" spans="1:18" ht="15" customHeight="1" x14ac:dyDescent="0.3">
      <c r="A2357" s="86"/>
      <c r="B2357" s="84"/>
      <c r="C2357" s="125"/>
      <c r="E2357" s="151"/>
      <c r="F2357" s="151"/>
      <c r="G2357" s="151"/>
      <c r="H2357" s="190" t="str">
        <f t="shared" si="451"/>
        <v/>
      </c>
      <c r="J2357" s="195" t="str">
        <f>+IF(H2357="","",H2357/H2374)</f>
        <v/>
      </c>
      <c r="K2357" s="174"/>
      <c r="L2357" s="170"/>
      <c r="M2357" s="193" t="str">
        <f t="shared" si="454"/>
        <v/>
      </c>
      <c r="N2357" s="194" t="str">
        <f t="shared" si="452"/>
        <v/>
      </c>
      <c r="R2357" s="75" t="e">
        <f t="shared" si="453"/>
        <v>#REF!</v>
      </c>
    </row>
    <row r="2358" spans="1:18" ht="15" customHeight="1" x14ac:dyDescent="0.3">
      <c r="A2358" s="86"/>
      <c r="B2358" s="84"/>
      <c r="C2358" s="125"/>
      <c r="E2358" s="151"/>
      <c r="F2358" s="151"/>
      <c r="G2358" s="151"/>
      <c r="H2358" s="190" t="str">
        <f t="shared" si="451"/>
        <v/>
      </c>
      <c r="J2358" s="195" t="str">
        <f>+IF(H2358="","",H2358/H2374)</f>
        <v/>
      </c>
      <c r="K2358" s="174"/>
      <c r="L2358" s="170"/>
      <c r="M2358" s="193" t="str">
        <f t="shared" si="454"/>
        <v/>
      </c>
      <c r="N2358" s="194" t="str">
        <f t="shared" si="452"/>
        <v/>
      </c>
      <c r="R2358" s="75" t="e">
        <f t="shared" si="453"/>
        <v>#REF!</v>
      </c>
    </row>
    <row r="2359" spans="1:18" ht="15" customHeight="1" x14ac:dyDescent="0.3">
      <c r="A2359" s="86"/>
      <c r="B2359" s="84"/>
      <c r="C2359" s="125"/>
      <c r="E2359" s="151"/>
      <c r="F2359" s="151"/>
      <c r="G2359" s="151"/>
      <c r="H2359" s="190" t="str">
        <f t="shared" si="451"/>
        <v/>
      </c>
      <c r="J2359" s="195" t="str">
        <f>+IF(H2359="","",H2359/H2374)</f>
        <v/>
      </c>
      <c r="K2359" s="174"/>
      <c r="L2359" s="170"/>
      <c r="M2359" s="193" t="str">
        <f t="shared" si="454"/>
        <v/>
      </c>
      <c r="N2359" s="194" t="str">
        <f t="shared" si="452"/>
        <v/>
      </c>
      <c r="R2359" s="75" t="e">
        <f t="shared" si="453"/>
        <v>#REF!</v>
      </c>
    </row>
    <row r="2360" spans="1:18" ht="15" customHeight="1" x14ac:dyDescent="0.3">
      <c r="A2360" s="86"/>
      <c r="B2360" s="84"/>
      <c r="C2360" s="125"/>
      <c r="E2360" s="151"/>
      <c r="F2360" s="151"/>
      <c r="G2360" s="151"/>
      <c r="H2360" s="190" t="str">
        <f t="shared" si="451"/>
        <v/>
      </c>
      <c r="J2360" s="195" t="str">
        <f>+IF(H2360="","",H2360/H2374)</f>
        <v/>
      </c>
      <c r="K2360" s="174"/>
      <c r="L2360" s="170"/>
      <c r="M2360" s="193" t="str">
        <f t="shared" si="454"/>
        <v/>
      </c>
      <c r="N2360" s="194" t="str">
        <f t="shared" si="452"/>
        <v/>
      </c>
      <c r="R2360" s="75" t="e">
        <f t="shared" si="453"/>
        <v>#REF!</v>
      </c>
    </row>
    <row r="2361" spans="1:18" ht="15" customHeight="1" x14ac:dyDescent="0.3">
      <c r="A2361" s="86"/>
      <c r="B2361" s="84"/>
      <c r="C2361" s="125"/>
      <c r="E2361" s="151"/>
      <c r="F2361" s="151"/>
      <c r="G2361" s="151"/>
      <c r="H2361" s="190" t="str">
        <f t="shared" si="451"/>
        <v/>
      </c>
      <c r="J2361" s="195" t="str">
        <f>+IF(H2361="","",H2361/H2374)</f>
        <v/>
      </c>
      <c r="K2361" s="174"/>
      <c r="L2361" s="170"/>
      <c r="M2361" s="193" t="str">
        <f t="shared" si="454"/>
        <v/>
      </c>
      <c r="N2361" s="194" t="str">
        <f t="shared" si="452"/>
        <v/>
      </c>
      <c r="R2361" s="75" t="e">
        <f t="shared" si="453"/>
        <v>#REF!</v>
      </c>
    </row>
    <row r="2362" spans="1:18" ht="15" customHeight="1" x14ac:dyDescent="0.3">
      <c r="A2362" s="86"/>
      <c r="B2362" s="84"/>
      <c r="C2362" s="125"/>
      <c r="E2362" s="151"/>
      <c r="F2362" s="151"/>
      <c r="G2362" s="151"/>
      <c r="H2362" s="190" t="str">
        <f t="shared" si="451"/>
        <v/>
      </c>
      <c r="J2362" s="195" t="str">
        <f>+IF(H2362="","",H2362/H2374)</f>
        <v/>
      </c>
      <c r="K2362" s="174"/>
      <c r="L2362" s="170"/>
      <c r="M2362" s="193" t="str">
        <f t="shared" si="454"/>
        <v/>
      </c>
      <c r="N2362" s="194" t="str">
        <f t="shared" si="452"/>
        <v/>
      </c>
      <c r="R2362" s="75" t="e">
        <f t="shared" si="453"/>
        <v>#REF!</v>
      </c>
    </row>
    <row r="2363" spans="1:18" ht="15" customHeight="1" thickBot="1" x14ac:dyDescent="0.35">
      <c r="A2363" s="86"/>
      <c r="B2363" s="84"/>
      <c r="C2363" s="125"/>
      <c r="E2363" s="152"/>
      <c r="F2363" s="152"/>
      <c r="G2363" s="152"/>
      <c r="H2363" s="191" t="str">
        <f t="shared" si="451"/>
        <v/>
      </c>
      <c r="J2363" s="195" t="str">
        <f>+IF(H2363="","",H2363/H2374)</f>
        <v/>
      </c>
      <c r="K2363" s="174"/>
      <c r="L2363" s="170"/>
      <c r="M2363" s="193" t="str">
        <f t="shared" si="454"/>
        <v/>
      </c>
      <c r="N2363" s="194" t="str">
        <f t="shared" si="452"/>
        <v/>
      </c>
      <c r="R2363" s="75" t="e">
        <f t="shared" si="453"/>
        <v>#REF!</v>
      </c>
    </row>
    <row r="2364" spans="1:18" ht="15" customHeight="1" thickBot="1" x14ac:dyDescent="0.35">
      <c r="A2364" s="86"/>
      <c r="B2364" s="84"/>
      <c r="C2364" s="160"/>
      <c r="D2364" s="160"/>
      <c r="E2364" s="160"/>
      <c r="F2364" s="160"/>
      <c r="G2364" s="161" t="s">
        <v>29</v>
      </c>
      <c r="H2364" s="157">
        <f>SUM(H2338:H2363)</f>
        <v>14.7</v>
      </c>
      <c r="J2364" s="110">
        <f>SUM(J2338:J2363)</f>
        <v>0.93083776614741376</v>
      </c>
      <c r="K2364" s="109"/>
      <c r="L2364" s="109"/>
      <c r="M2364" s="109"/>
      <c r="N2364" s="110">
        <f>SUM(N2338:N2363)</f>
        <v>0.1878430612085481</v>
      </c>
    </row>
    <row r="2365" spans="1:18" s="73" customFormat="1" ht="15" customHeight="1" thickBot="1" x14ac:dyDescent="0.35">
      <c r="A2365" s="86"/>
      <c r="B2365" s="84"/>
      <c r="C2365" s="73" t="s">
        <v>12</v>
      </c>
      <c r="H2365" s="74"/>
      <c r="J2365" s="111"/>
      <c r="K2365" s="111"/>
      <c r="L2365" s="111"/>
      <c r="M2365" s="111"/>
      <c r="N2365" s="111"/>
    </row>
    <row r="2366" spans="1:18" ht="33" customHeight="1" thickBot="1" x14ac:dyDescent="0.35">
      <c r="A2366" s="86"/>
      <c r="B2366" s="84"/>
      <c r="C2366" s="122" t="s">
        <v>48</v>
      </c>
      <c r="D2366" s="129"/>
      <c r="E2366" s="130" t="s">
        <v>3</v>
      </c>
      <c r="F2366" s="130" t="s">
        <v>0</v>
      </c>
      <c r="G2366" s="123" t="s">
        <v>6</v>
      </c>
      <c r="H2366" s="124" t="s">
        <v>9</v>
      </c>
      <c r="J2366" s="106" t="s">
        <v>59</v>
      </c>
      <c r="K2366" s="107" t="s">
        <v>60</v>
      </c>
      <c r="L2366" s="107" t="s">
        <v>61</v>
      </c>
      <c r="M2366" s="107" t="s">
        <v>62</v>
      </c>
      <c r="N2366" s="108" t="s">
        <v>63</v>
      </c>
    </row>
    <row r="2367" spans="1:18" ht="15" customHeight="1" x14ac:dyDescent="0.3">
      <c r="A2367" s="86"/>
      <c r="B2367" s="84"/>
      <c r="C2367" s="125"/>
      <c r="E2367" s="149"/>
      <c r="F2367" s="146"/>
      <c r="G2367" s="154"/>
      <c r="H2367" s="186" t="str">
        <f>+IF(G2367="","",F2367*G2367)</f>
        <v/>
      </c>
      <c r="J2367" s="195" t="str">
        <f>+IF(H2367="","",H2367/H2374)</f>
        <v/>
      </c>
      <c r="K2367" s="175"/>
      <c r="L2367" s="175"/>
      <c r="M2367" s="193" t="str">
        <f>IF(L2367="NP", 0, (IF(L2367="EP", 1, (IF(L2367="ND", 0.4, "")))))</f>
        <v/>
      </c>
      <c r="N2367" s="194" t="str">
        <f>+IF(H2367="","",J2367*M2367)</f>
        <v/>
      </c>
      <c r="R2367" s="75" t="e">
        <f t="shared" ref="R2367:R2371" si="455">+R2279+1</f>
        <v>#REF!</v>
      </c>
    </row>
    <row r="2368" spans="1:18" ht="15" customHeight="1" x14ac:dyDescent="0.3">
      <c r="A2368" s="86"/>
      <c r="B2368" s="84"/>
      <c r="C2368" s="125"/>
      <c r="E2368" s="149"/>
      <c r="F2368" s="146"/>
      <c r="G2368" s="154"/>
      <c r="H2368" s="186" t="str">
        <f>+IF(G2368="","",F2368*G2368)</f>
        <v/>
      </c>
      <c r="J2368" s="195" t="str">
        <f>+IF(H2368="","",H2368/H2372)</f>
        <v/>
      </c>
      <c r="K2368" s="175"/>
      <c r="L2368" s="175"/>
      <c r="M2368" s="193" t="str">
        <f>IF(L2368="NP", 0, (IF(L2368="EP", 1, (IF(L2368="ND", 0.4, "")))))</f>
        <v/>
      </c>
      <c r="N2368" s="194" t="str">
        <f>+IF(H2368="","",J2368*M2368)</f>
        <v/>
      </c>
      <c r="R2368" s="75" t="e">
        <f t="shared" si="455"/>
        <v>#REF!</v>
      </c>
    </row>
    <row r="2369" spans="1:18" ht="15" customHeight="1" x14ac:dyDescent="0.3">
      <c r="A2369" s="86"/>
      <c r="B2369" s="84"/>
      <c r="C2369" s="125"/>
      <c r="E2369" s="149"/>
      <c r="F2369" s="146"/>
      <c r="G2369" s="154"/>
      <c r="H2369" s="186" t="str">
        <f>+IF(G2369="","",F2369*G2369)</f>
        <v/>
      </c>
      <c r="J2369" s="195" t="str">
        <f>+IF(H2369="","",H2369/H2373)</f>
        <v/>
      </c>
      <c r="K2369" s="175"/>
      <c r="L2369" s="175"/>
      <c r="M2369" s="193" t="str">
        <f>IF(L2369="NP", 0, (IF(L2369="EP", 1, (IF(L2369="ND", 0.4, "")))))</f>
        <v/>
      </c>
      <c r="N2369" s="194" t="str">
        <f>+IF(H2369="","",J2369*M2369)</f>
        <v/>
      </c>
      <c r="R2369" s="75" t="e">
        <f t="shared" si="455"/>
        <v>#REF!</v>
      </c>
    </row>
    <row r="2370" spans="1:18" ht="15" customHeight="1" x14ac:dyDescent="0.3">
      <c r="A2370" s="86"/>
      <c r="B2370" s="84"/>
      <c r="C2370" s="125"/>
      <c r="E2370" s="149"/>
      <c r="F2370" s="146"/>
      <c r="G2370" s="154"/>
      <c r="H2370" s="186" t="str">
        <f>+IF(G2370="","",F2370*G2370)</f>
        <v/>
      </c>
      <c r="J2370" s="195" t="str">
        <f>+IF(H2370="","",H2370/H2374)</f>
        <v/>
      </c>
      <c r="K2370" s="175"/>
      <c r="L2370" s="175"/>
      <c r="M2370" s="193" t="str">
        <f>IF(L2370="NP", 0, (IF(L2370="EP", 1, (IF(L2370="ND", 0.4, "")))))</f>
        <v/>
      </c>
      <c r="N2370" s="194" t="str">
        <f>+IF(H2370="","",J2370*M2370)</f>
        <v/>
      </c>
      <c r="R2370" s="75" t="e">
        <f t="shared" si="455"/>
        <v>#REF!</v>
      </c>
    </row>
    <row r="2371" spans="1:18" ht="15" customHeight="1" thickBot="1" x14ac:dyDescent="0.35">
      <c r="A2371" s="86"/>
      <c r="B2371" s="84"/>
      <c r="C2371" s="127"/>
      <c r="D2371" s="128"/>
      <c r="E2371" s="150"/>
      <c r="F2371" s="147"/>
      <c r="G2371" s="155"/>
      <c r="H2371" s="192" t="str">
        <f>+IF(G2371="","",F2371*G2371)</f>
        <v/>
      </c>
      <c r="J2371" s="195" t="str">
        <f>+IF(H2371="","",H2371/H2374)</f>
        <v/>
      </c>
      <c r="K2371" s="176"/>
      <c r="L2371" s="177"/>
      <c r="M2371" s="193" t="str">
        <f>IF(L2371="NP", 0, (IF(L2371="EP", 1, (IF(L2371="ND", 0.4, "")))))</f>
        <v/>
      </c>
      <c r="N2371" s="194" t="str">
        <f>+IF(H2371="","",J2371*M2371)</f>
        <v/>
      </c>
      <c r="R2371" s="75" t="e">
        <f t="shared" si="455"/>
        <v>#REF!</v>
      </c>
    </row>
    <row r="2372" spans="1:18" ht="15" customHeight="1" thickBot="1" x14ac:dyDescent="0.35">
      <c r="A2372" s="86"/>
      <c r="B2372" s="84"/>
      <c r="C2372" s="160"/>
      <c r="D2372" s="160"/>
      <c r="E2372" s="160"/>
      <c r="F2372" s="160"/>
      <c r="G2372" s="161" t="s">
        <v>30</v>
      </c>
      <c r="H2372" s="157">
        <f>SUM(H2367:H2371)</f>
        <v>0</v>
      </c>
      <c r="J2372" s="110">
        <f>SUM(J2367:J2371)</f>
        <v>0</v>
      </c>
      <c r="K2372" s="109"/>
      <c r="L2372" s="109"/>
      <c r="M2372" s="109"/>
      <c r="N2372" s="110">
        <f>SUM(N2367:N2371)</f>
        <v>0</v>
      </c>
    </row>
    <row r="2373" spans="1:18" ht="13.5" customHeight="1" thickBot="1" x14ac:dyDescent="0.35">
      <c r="A2373" s="86"/>
      <c r="B2373" s="84"/>
      <c r="H2373" s="84"/>
      <c r="J2373" s="103"/>
      <c r="K2373" s="104"/>
      <c r="L2373" s="104"/>
      <c r="M2373" s="104"/>
      <c r="N2373" s="105"/>
    </row>
    <row r="2374" spans="1:18" ht="15" customHeight="1" x14ac:dyDescent="0.3">
      <c r="A2374" s="86"/>
      <c r="B2374" s="84"/>
      <c r="D2374" s="132" t="s">
        <v>13</v>
      </c>
      <c r="E2374" s="133"/>
      <c r="F2374" s="133"/>
      <c r="G2374" s="134"/>
      <c r="H2374" s="158">
        <f>+H2319+H2335+H2364+H2372</f>
        <v>15.792225599999998</v>
      </c>
      <c r="J2374" s="113"/>
      <c r="K2374" s="78"/>
      <c r="M2374" s="78"/>
      <c r="N2374" s="114"/>
    </row>
    <row r="2375" spans="1:18" ht="15" customHeight="1" thickBot="1" x14ac:dyDescent="0.35">
      <c r="A2375" s="86"/>
      <c r="B2375" s="84"/>
      <c r="D2375" s="135" t="s">
        <v>67</v>
      </c>
      <c r="E2375" s="136"/>
      <c r="F2375" s="136"/>
      <c r="G2375" s="141">
        <f>+$Q$1</f>
        <v>0.15</v>
      </c>
      <c r="H2375" s="159">
        <f>+H2374*G2375</f>
        <v>2.3688338399999997</v>
      </c>
      <c r="J2375" s="115"/>
      <c r="K2375" s="116"/>
      <c r="L2375" s="116"/>
      <c r="M2375" s="116"/>
      <c r="N2375" s="117"/>
    </row>
    <row r="2376" spans="1:18" ht="15" customHeight="1" x14ac:dyDescent="0.3">
      <c r="A2376" s="86"/>
      <c r="B2376" s="84"/>
      <c r="D2376" s="135" t="s">
        <v>68</v>
      </c>
      <c r="E2376" s="136"/>
      <c r="F2376" s="136"/>
      <c r="G2376" s="141">
        <f>+$Q$2</f>
        <v>0</v>
      </c>
      <c r="H2376" s="159">
        <f>+(H2374+H2375)*G2376</f>
        <v>0</v>
      </c>
      <c r="J2376" s="120">
        <f>+J2319+J2335+J2364+J2372</f>
        <v>1</v>
      </c>
      <c r="K2376" s="118"/>
      <c r="L2376" s="118"/>
      <c r="M2376" s="118"/>
      <c r="N2376" s="120">
        <f>+N2319+N2335+N2364+N2372</f>
        <v>0.1878430612085481</v>
      </c>
    </row>
    <row r="2377" spans="1:18" ht="15" customHeight="1" thickBot="1" x14ac:dyDescent="0.35">
      <c r="A2377" s="86"/>
      <c r="B2377" s="84"/>
      <c r="C2377" s="75" t="s">
        <v>64</v>
      </c>
      <c r="D2377" s="135" t="s">
        <v>14</v>
      </c>
      <c r="E2377" s="136"/>
      <c r="F2377" s="136"/>
      <c r="G2377" s="137"/>
      <c r="H2377" s="159">
        <f>SUM(H2374:H2376)</f>
        <v>18.161059439999999</v>
      </c>
      <c r="J2377" s="121" t="s">
        <v>69</v>
      </c>
      <c r="K2377" s="119"/>
      <c r="L2377" s="119"/>
      <c r="M2377" s="119"/>
      <c r="N2377" s="121" t="s">
        <v>70</v>
      </c>
    </row>
    <row r="2378" spans="1:18" ht="15" customHeight="1" thickBot="1" x14ac:dyDescent="0.35">
      <c r="A2378" s="86"/>
      <c r="B2378" s="84"/>
      <c r="C2378" s="75" t="s">
        <v>64</v>
      </c>
      <c r="D2378" s="138" t="s">
        <v>15</v>
      </c>
      <c r="E2378" s="139"/>
      <c r="F2378" s="139"/>
      <c r="G2378" s="140"/>
      <c r="H2378" s="131">
        <f>+ROUND(H2377,2)</f>
        <v>18.16</v>
      </c>
      <c r="N2378" s="165">
        <f>+ROUND(N2376,4)</f>
        <v>0.18779999999999999</v>
      </c>
    </row>
    <row r="2379" spans="1:18" ht="13.5" customHeight="1" x14ac:dyDescent="0.3">
      <c r="A2379" s="86"/>
      <c r="B2379" s="84"/>
      <c r="G2379" s="76"/>
    </row>
    <row r="2380" spans="1:18" ht="13.5" customHeight="1" x14ac:dyDescent="0.3">
      <c r="A2380" s="86"/>
      <c r="B2380" s="84"/>
      <c r="G2380" s="76"/>
    </row>
    <row r="2381" spans="1:18" ht="15" customHeight="1" x14ac:dyDescent="0.3">
      <c r="A2381" s="83"/>
      <c r="B2381" s="84"/>
      <c r="G2381" s="76"/>
      <c r="H2381" s="84"/>
      <c r="J2381" s="85"/>
      <c r="K2381" s="85"/>
      <c r="L2381" s="85"/>
      <c r="M2381" s="85"/>
      <c r="N2381" s="85"/>
    </row>
    <row r="2382" spans="1:18" ht="14.1" customHeight="1" x14ac:dyDescent="0.3">
      <c r="A2382" s="86"/>
      <c r="B2382" s="84"/>
      <c r="C2382" s="87"/>
      <c r="D2382" s="87"/>
      <c r="E2382" s="87"/>
      <c r="F2382" s="87"/>
      <c r="G2382" s="87"/>
      <c r="H2382" s="87"/>
      <c r="K2382" s="78"/>
      <c r="M2382" s="78"/>
    </row>
    <row r="2383" spans="1:18" ht="12" customHeight="1" x14ac:dyDescent="0.3">
      <c r="A2383" s="86"/>
      <c r="B2383" s="84"/>
      <c r="C2383" s="73"/>
      <c r="D2383" s="73"/>
      <c r="E2383" s="73"/>
      <c r="F2383" s="73"/>
      <c r="G2383" s="73"/>
      <c r="H2383" s="73"/>
      <c r="K2383" s="78"/>
      <c r="M2383" s="78"/>
    </row>
    <row r="2384" spans="1:18" ht="12" customHeight="1" x14ac:dyDescent="0.3">
      <c r="A2384" s="86"/>
      <c r="B2384" s="84"/>
      <c r="G2384" s="88"/>
      <c r="H2384" s="84"/>
      <c r="K2384" s="78"/>
      <c r="M2384" s="78"/>
    </row>
    <row r="2385" spans="1:18" ht="14.25" customHeight="1" x14ac:dyDescent="0.3">
      <c r="A2385" s="86"/>
      <c r="B2385" s="84"/>
      <c r="C2385" s="89"/>
      <c r="D2385" s="90"/>
      <c r="E2385" s="90"/>
      <c r="F2385" s="90"/>
      <c r="G2385" s="90"/>
      <c r="H2385" s="91"/>
      <c r="K2385" s="78"/>
      <c r="M2385" s="78"/>
    </row>
    <row r="2386" spans="1:18" ht="14.25" customHeight="1" x14ac:dyDescent="0.3">
      <c r="A2386" s="86"/>
      <c r="B2386" s="84"/>
      <c r="C2386" s="89"/>
      <c r="H2386" s="84"/>
      <c r="K2386" s="78"/>
      <c r="M2386" s="78"/>
    </row>
    <row r="2387" spans="1:18" ht="12" customHeight="1" thickBot="1" x14ac:dyDescent="0.35">
      <c r="A2387" s="86"/>
      <c r="B2387" s="84"/>
      <c r="C2387" s="89"/>
      <c r="H2387" s="84"/>
      <c r="K2387" s="78"/>
      <c r="M2387" s="78"/>
    </row>
    <row r="2388" spans="1:18" ht="20.100000000000001" customHeight="1" thickBot="1" x14ac:dyDescent="0.35">
      <c r="A2388" s="86"/>
      <c r="B2388" s="84"/>
      <c r="C2388" s="142" t="s">
        <v>55</v>
      </c>
      <c r="D2388" s="143"/>
      <c r="E2388" s="143"/>
      <c r="F2388" s="143"/>
      <c r="G2388" s="143"/>
      <c r="H2388" s="144"/>
    </row>
    <row r="2389" spans="1:18" ht="20.100000000000001" customHeight="1" x14ac:dyDescent="0.3">
      <c r="A2389" s="86"/>
      <c r="B2389" s="84"/>
      <c r="C2389" s="92"/>
      <c r="H2389" s="93" t="s">
        <v>56</v>
      </c>
      <c r="I2389" s="84"/>
      <c r="J2389" s="97" t="s">
        <v>26</v>
      </c>
      <c r="K2389" s="98"/>
      <c r="L2389" s="98"/>
      <c r="M2389" s="98"/>
      <c r="N2389" s="99"/>
    </row>
    <row r="2390" spans="1:18" ht="16.5" customHeight="1" thickBot="1" x14ac:dyDescent="0.35">
      <c r="A2390" s="169"/>
      <c r="B2390" s="84"/>
      <c r="C2390" s="73" t="s">
        <v>57</v>
      </c>
      <c r="D2390" s="84">
        <v>28</v>
      </c>
      <c r="G2390" s="74" t="s">
        <v>4</v>
      </c>
      <c r="H2390" s="75" t="str">
        <f>+VLOOKUP(D2390,PRESUP!$A$6:$N$183,3,FALSE)</f>
        <v>m3-km</v>
      </c>
      <c r="I2390" s="84"/>
      <c r="J2390" s="100"/>
      <c r="K2390" s="101"/>
      <c r="L2390" s="101"/>
      <c r="M2390" s="101"/>
      <c r="N2390" s="102"/>
    </row>
    <row r="2391" spans="1:18" ht="32.25" customHeight="1" x14ac:dyDescent="0.3">
      <c r="A2391" s="86"/>
      <c r="B2391" s="84"/>
      <c r="C2391" s="22" t="str">
        <f>+VLOOKUP(D2390,PRESUP!$A$6:$N$183,14,FALSE)</f>
        <v>DETALLE: TRANSPORTE DE BASE, SUB-BASE Y H. ASFALTICO LONGITUD DE ACARREO DE 30-110 KM</v>
      </c>
      <c r="J2391" s="103"/>
      <c r="K2391" s="104"/>
      <c r="L2391" s="104"/>
      <c r="M2391" s="104"/>
      <c r="N2391" s="105"/>
      <c r="O2391" s="84" t="s">
        <v>71</v>
      </c>
      <c r="P2391" s="84" t="s">
        <v>73</v>
      </c>
      <c r="Q2391" s="84" t="s">
        <v>72</v>
      </c>
    </row>
    <row r="2392" spans="1:18" s="73" customFormat="1" ht="15" customHeight="1" thickBot="1" x14ac:dyDescent="0.35">
      <c r="A2392" s="86"/>
      <c r="B2392" s="84"/>
      <c r="C2392" s="73" t="s">
        <v>5</v>
      </c>
      <c r="D2392" s="94"/>
      <c r="E2392" s="94"/>
      <c r="F2392" s="94"/>
      <c r="G2392" s="196" t="s">
        <v>58</v>
      </c>
      <c r="H2392" s="197">
        <v>7.4999999999999997E-3</v>
      </c>
      <c r="J2392" s="162"/>
      <c r="K2392" s="163"/>
      <c r="L2392" s="163"/>
      <c r="M2392" s="163"/>
      <c r="N2392" s="164"/>
      <c r="O2392" s="166">
        <f>+H2466</f>
        <v>0.3</v>
      </c>
      <c r="P2392" s="168">
        <f>+H2462</f>
        <v>0.262125</v>
      </c>
      <c r="Q2392" s="167">
        <f>+N2466</f>
        <v>0</v>
      </c>
      <c r="R2392" s="73">
        <f t="shared" ref="R2392" si="456">+D2390</f>
        <v>28</v>
      </c>
    </row>
    <row r="2393" spans="1:18" s="94" customFormat="1" ht="30" customHeight="1" thickBot="1" x14ac:dyDescent="0.35">
      <c r="A2393" s="86"/>
      <c r="B2393" s="84"/>
      <c r="C2393" s="122" t="s">
        <v>48</v>
      </c>
      <c r="D2393" s="123" t="s">
        <v>0</v>
      </c>
      <c r="E2393" s="123" t="s">
        <v>6</v>
      </c>
      <c r="F2393" s="123" t="s">
        <v>7</v>
      </c>
      <c r="G2393" s="123" t="s">
        <v>8</v>
      </c>
      <c r="H2393" s="124" t="s">
        <v>9</v>
      </c>
      <c r="J2393" s="106" t="s">
        <v>59</v>
      </c>
      <c r="K2393" s="107" t="s">
        <v>60</v>
      </c>
      <c r="L2393" s="107" t="s">
        <v>61</v>
      </c>
      <c r="M2393" s="107" t="s">
        <v>62</v>
      </c>
      <c r="N2393" s="108" t="s">
        <v>63</v>
      </c>
    </row>
    <row r="2394" spans="1:18" ht="15" customHeight="1" x14ac:dyDescent="0.3">
      <c r="A2394" s="86"/>
      <c r="B2394" s="84"/>
      <c r="C2394" s="125"/>
      <c r="D2394" s="145"/>
      <c r="E2394" s="148"/>
      <c r="F2394" s="148"/>
      <c r="G2394" s="153"/>
      <c r="H2394" s="126"/>
      <c r="J2394" s="171"/>
      <c r="K2394" s="210"/>
      <c r="L2394" s="210"/>
      <c r="M2394" s="156"/>
      <c r="N2394" s="173"/>
    </row>
    <row r="2395" spans="1:18" ht="15" customHeight="1" x14ac:dyDescent="0.25">
      <c r="A2395" s="86"/>
      <c r="B2395" s="84"/>
      <c r="C2395" s="209" t="s">
        <v>342</v>
      </c>
      <c r="D2395" s="209">
        <v>1</v>
      </c>
      <c r="E2395" s="209">
        <v>28.73</v>
      </c>
      <c r="F2395" s="184">
        <f>+IF(E2395="","",D2395*E2395)</f>
        <v>28.73</v>
      </c>
      <c r="G2395" s="185">
        <f>+IF(F2395="","",H2392)</f>
        <v>7.4999999999999997E-3</v>
      </c>
      <c r="H2395" s="186">
        <f>+IF(G2395="","",F2395*G2395)</f>
        <v>0.215475</v>
      </c>
      <c r="J2395" s="195">
        <f>+IF(H2395="","",H2395/H2462)</f>
        <v>0.82203147353361949</v>
      </c>
      <c r="K2395" s="211">
        <v>548000014</v>
      </c>
      <c r="L2395" s="170" t="s">
        <v>77</v>
      </c>
      <c r="M2395" s="193">
        <f>IF(L2395="NP", 0, (IF(L2395="EP", 1, (IF(L2395="ND", 0.4, "")))))</f>
        <v>0</v>
      </c>
      <c r="N2395" s="194">
        <f t="shared" ref="N2395:N2406" si="457">+IF(H2395="","",J2395*M2395)</f>
        <v>0</v>
      </c>
      <c r="R2395" s="75" t="e">
        <f t="shared" ref="R2395:R2406" si="458">+R2307+1</f>
        <v>#REF!</v>
      </c>
    </row>
    <row r="2396" spans="1:18" ht="15" customHeight="1" x14ac:dyDescent="0.25">
      <c r="A2396" s="86"/>
      <c r="B2396" s="84"/>
      <c r="C2396" s="209"/>
      <c r="D2396" s="209"/>
      <c r="E2396" s="209"/>
      <c r="F2396" s="184"/>
      <c r="G2396" s="185"/>
      <c r="H2396" s="186"/>
      <c r="J2396" s="195"/>
      <c r="K2396" s="211"/>
      <c r="L2396" s="212"/>
      <c r="M2396" s="193"/>
      <c r="N2396" s="194" t="str">
        <f t="shared" si="457"/>
        <v/>
      </c>
      <c r="R2396" s="75" t="e">
        <f t="shared" si="458"/>
        <v>#REF!</v>
      </c>
    </row>
    <row r="2397" spans="1:18" ht="15" customHeight="1" x14ac:dyDescent="0.3">
      <c r="A2397" s="86"/>
      <c r="B2397" s="84"/>
      <c r="C2397" s="125"/>
      <c r="D2397" s="146"/>
      <c r="E2397" s="149"/>
      <c r="F2397" s="184"/>
      <c r="G2397" s="185"/>
      <c r="H2397" s="186"/>
      <c r="J2397" s="195"/>
      <c r="K2397" s="172"/>
      <c r="L2397" s="170"/>
      <c r="M2397" s="193"/>
      <c r="N2397" s="194" t="str">
        <f t="shared" si="457"/>
        <v/>
      </c>
      <c r="R2397" s="75" t="e">
        <f t="shared" si="458"/>
        <v>#REF!</v>
      </c>
    </row>
    <row r="2398" spans="1:18" ht="15" customHeight="1" x14ac:dyDescent="0.3">
      <c r="A2398" s="86"/>
      <c r="B2398" s="84"/>
      <c r="C2398" s="125"/>
      <c r="D2398" s="146"/>
      <c r="E2398" s="149"/>
      <c r="F2398" s="184" t="str">
        <f t="shared" ref="F2398:F2406" si="459">+IF(E2398="","",D2398*E2398)</f>
        <v/>
      </c>
      <c r="G2398" s="185" t="str">
        <f>+IF(F2398="","",H2392)</f>
        <v/>
      </c>
      <c r="H2398" s="186" t="str">
        <f t="shared" ref="H2398:H2406" si="460">+IF(G2398="","",F2398*G2398)</f>
        <v/>
      </c>
      <c r="J2398" s="195" t="str">
        <f>+IF(H2398="","",H2398/H2462)</f>
        <v/>
      </c>
      <c r="K2398" s="172"/>
      <c r="L2398" s="170"/>
      <c r="M2398" s="193" t="str">
        <f t="shared" ref="M2398:M2406" si="461">IF(L2398="NP", 0, (IF(L2398="EP", 1, (IF(L2398="ND", 0.4, "")))))</f>
        <v/>
      </c>
      <c r="N2398" s="194" t="str">
        <f t="shared" si="457"/>
        <v/>
      </c>
      <c r="R2398" s="75" t="e">
        <f t="shared" si="458"/>
        <v>#REF!</v>
      </c>
    </row>
    <row r="2399" spans="1:18" ht="15" customHeight="1" x14ac:dyDescent="0.3">
      <c r="A2399" s="86"/>
      <c r="B2399" s="84"/>
      <c r="C2399" s="125"/>
      <c r="D2399" s="146"/>
      <c r="E2399" s="149"/>
      <c r="F2399" s="184" t="str">
        <f t="shared" si="459"/>
        <v/>
      </c>
      <c r="G2399" s="185" t="str">
        <f>+IF(F2399="","",H2392)</f>
        <v/>
      </c>
      <c r="H2399" s="186" t="str">
        <f t="shared" si="460"/>
        <v/>
      </c>
      <c r="J2399" s="195" t="str">
        <f>+IF(H2399="","",H2399/H2462)</f>
        <v/>
      </c>
      <c r="K2399" s="172"/>
      <c r="L2399" s="170"/>
      <c r="M2399" s="193" t="str">
        <f t="shared" si="461"/>
        <v/>
      </c>
      <c r="N2399" s="194" t="str">
        <f t="shared" si="457"/>
        <v/>
      </c>
      <c r="R2399" s="75" t="e">
        <f t="shared" si="458"/>
        <v>#REF!</v>
      </c>
    </row>
    <row r="2400" spans="1:18" ht="15" customHeight="1" x14ac:dyDescent="0.3">
      <c r="A2400" s="86"/>
      <c r="B2400" s="84"/>
      <c r="C2400" s="125"/>
      <c r="D2400" s="146"/>
      <c r="E2400" s="149"/>
      <c r="F2400" s="184" t="str">
        <f t="shared" si="459"/>
        <v/>
      </c>
      <c r="G2400" s="185" t="str">
        <f>+IF(F2400="","",H2392)</f>
        <v/>
      </c>
      <c r="H2400" s="186" t="str">
        <f t="shared" si="460"/>
        <v/>
      </c>
      <c r="J2400" s="195" t="str">
        <f>+IF(H2400="","",H2400/H2462)</f>
        <v/>
      </c>
      <c r="K2400" s="172"/>
      <c r="L2400" s="170"/>
      <c r="M2400" s="193" t="str">
        <f t="shared" si="461"/>
        <v/>
      </c>
      <c r="N2400" s="194" t="str">
        <f t="shared" si="457"/>
        <v/>
      </c>
      <c r="R2400" s="75" t="e">
        <f t="shared" si="458"/>
        <v>#REF!</v>
      </c>
    </row>
    <row r="2401" spans="1:18" ht="15" customHeight="1" x14ac:dyDescent="0.3">
      <c r="A2401" s="86"/>
      <c r="B2401" s="84"/>
      <c r="C2401" s="125"/>
      <c r="D2401" s="146"/>
      <c r="E2401" s="149"/>
      <c r="F2401" s="184" t="str">
        <f t="shared" si="459"/>
        <v/>
      </c>
      <c r="G2401" s="185" t="str">
        <f>+IF(F2401="","",H2392)</f>
        <v/>
      </c>
      <c r="H2401" s="186" t="str">
        <f t="shared" si="460"/>
        <v/>
      </c>
      <c r="J2401" s="195" t="str">
        <f>+IF(H2401="","",H2401/H2462)</f>
        <v/>
      </c>
      <c r="K2401" s="172"/>
      <c r="L2401" s="170"/>
      <c r="M2401" s="193" t="str">
        <f t="shared" si="461"/>
        <v/>
      </c>
      <c r="N2401" s="194" t="str">
        <f t="shared" si="457"/>
        <v/>
      </c>
      <c r="R2401" s="75" t="e">
        <f t="shared" si="458"/>
        <v>#REF!</v>
      </c>
    </row>
    <row r="2402" spans="1:18" ht="15" customHeight="1" x14ac:dyDescent="0.3">
      <c r="A2402" s="86"/>
      <c r="B2402" s="84"/>
      <c r="C2402" s="125"/>
      <c r="D2402" s="146"/>
      <c r="E2402" s="149"/>
      <c r="F2402" s="184" t="str">
        <f t="shared" si="459"/>
        <v/>
      </c>
      <c r="G2402" s="185" t="str">
        <f>+IF(F2402="","",H2392)</f>
        <v/>
      </c>
      <c r="H2402" s="186" t="str">
        <f t="shared" si="460"/>
        <v/>
      </c>
      <c r="J2402" s="195" t="str">
        <f>+IF(H2402="","",H2402/H2462)</f>
        <v/>
      </c>
      <c r="K2402" s="172"/>
      <c r="L2402" s="170"/>
      <c r="M2402" s="193" t="str">
        <f t="shared" si="461"/>
        <v/>
      </c>
      <c r="N2402" s="194" t="str">
        <f t="shared" si="457"/>
        <v/>
      </c>
      <c r="R2402" s="75" t="e">
        <f t="shared" si="458"/>
        <v>#REF!</v>
      </c>
    </row>
    <row r="2403" spans="1:18" ht="15" customHeight="1" x14ac:dyDescent="0.3">
      <c r="A2403" s="86"/>
      <c r="B2403" s="84"/>
      <c r="C2403" s="125"/>
      <c r="D2403" s="146"/>
      <c r="E2403" s="149"/>
      <c r="F2403" s="184" t="str">
        <f t="shared" si="459"/>
        <v/>
      </c>
      <c r="G2403" s="185" t="str">
        <f>+IF(F2403="","",H2392)</f>
        <v/>
      </c>
      <c r="H2403" s="186" t="str">
        <f t="shared" si="460"/>
        <v/>
      </c>
      <c r="J2403" s="195" t="str">
        <f>+IF(H2403="","",H2403/H2462)</f>
        <v/>
      </c>
      <c r="K2403" s="172"/>
      <c r="L2403" s="170"/>
      <c r="M2403" s="193" t="str">
        <f t="shared" si="461"/>
        <v/>
      </c>
      <c r="N2403" s="194" t="str">
        <f t="shared" si="457"/>
        <v/>
      </c>
      <c r="R2403" s="75" t="e">
        <f t="shared" si="458"/>
        <v>#REF!</v>
      </c>
    </row>
    <row r="2404" spans="1:18" ht="15" customHeight="1" x14ac:dyDescent="0.3">
      <c r="A2404" s="86"/>
      <c r="B2404" s="84"/>
      <c r="C2404" s="125"/>
      <c r="D2404" s="146"/>
      <c r="E2404" s="149"/>
      <c r="F2404" s="184" t="str">
        <f t="shared" si="459"/>
        <v/>
      </c>
      <c r="G2404" s="185" t="str">
        <f>+IF(F2404="","",H2392)</f>
        <v/>
      </c>
      <c r="H2404" s="186" t="str">
        <f t="shared" si="460"/>
        <v/>
      </c>
      <c r="J2404" s="195" t="str">
        <f>+IF(H2404="","",H2404/H2462)</f>
        <v/>
      </c>
      <c r="K2404" s="172"/>
      <c r="L2404" s="170"/>
      <c r="M2404" s="193" t="str">
        <f t="shared" si="461"/>
        <v/>
      </c>
      <c r="N2404" s="194" t="str">
        <f t="shared" si="457"/>
        <v/>
      </c>
      <c r="R2404" s="75" t="e">
        <f t="shared" si="458"/>
        <v>#REF!</v>
      </c>
    </row>
    <row r="2405" spans="1:18" ht="15" customHeight="1" x14ac:dyDescent="0.3">
      <c r="A2405" s="86"/>
      <c r="B2405" s="84"/>
      <c r="C2405" s="125"/>
      <c r="D2405" s="146"/>
      <c r="E2405" s="149"/>
      <c r="F2405" s="184" t="str">
        <f t="shared" si="459"/>
        <v/>
      </c>
      <c r="G2405" s="185" t="str">
        <f>+IF(F2405="","",H2392)</f>
        <v/>
      </c>
      <c r="H2405" s="186" t="str">
        <f t="shared" si="460"/>
        <v/>
      </c>
      <c r="J2405" s="195" t="str">
        <f>+IF(H2405="","",H2405/H2462)</f>
        <v/>
      </c>
      <c r="K2405" s="172"/>
      <c r="L2405" s="170"/>
      <c r="M2405" s="193" t="str">
        <f t="shared" si="461"/>
        <v/>
      </c>
      <c r="N2405" s="194" t="str">
        <f t="shared" si="457"/>
        <v/>
      </c>
      <c r="R2405" s="75" t="e">
        <f t="shared" si="458"/>
        <v>#REF!</v>
      </c>
    </row>
    <row r="2406" spans="1:18" ht="15" customHeight="1" thickBot="1" x14ac:dyDescent="0.35">
      <c r="A2406" s="86"/>
      <c r="B2406" s="84"/>
      <c r="C2406" s="127"/>
      <c r="D2406" s="147"/>
      <c r="E2406" s="150"/>
      <c r="F2406" s="187" t="str">
        <f t="shared" si="459"/>
        <v/>
      </c>
      <c r="G2406" s="188" t="str">
        <f>+IF(F2406="","",H2391)</f>
        <v/>
      </c>
      <c r="H2406" s="189" t="str">
        <f t="shared" si="460"/>
        <v/>
      </c>
      <c r="J2406" s="195" t="str">
        <f>+IF(H2406="","",H2406/H2462)</f>
        <v/>
      </c>
      <c r="K2406" s="172"/>
      <c r="L2406" s="170"/>
      <c r="M2406" s="193" t="str">
        <f t="shared" si="461"/>
        <v/>
      </c>
      <c r="N2406" s="194" t="str">
        <f t="shared" si="457"/>
        <v/>
      </c>
      <c r="R2406" s="75" t="e">
        <f t="shared" si="458"/>
        <v>#REF!</v>
      </c>
    </row>
    <row r="2407" spans="1:18" ht="15" customHeight="1" thickBot="1" x14ac:dyDescent="0.35">
      <c r="A2407" s="86"/>
      <c r="B2407" s="84"/>
      <c r="C2407" s="160"/>
      <c r="D2407" s="160"/>
      <c r="E2407" s="160"/>
      <c r="F2407" s="160"/>
      <c r="G2407" s="161" t="s">
        <v>27</v>
      </c>
      <c r="H2407" s="157">
        <f>SUM(H2394:H2406)</f>
        <v>0.215475</v>
      </c>
      <c r="J2407" s="110">
        <f>SUM(J2394:J2406)</f>
        <v>0.82203147353361949</v>
      </c>
      <c r="K2407" s="109"/>
      <c r="L2407" s="109"/>
      <c r="M2407" s="109"/>
      <c r="N2407" s="110">
        <f>SUM(N2394:N2406)</f>
        <v>0</v>
      </c>
    </row>
    <row r="2408" spans="1:18" s="73" customFormat="1" ht="15" customHeight="1" thickBot="1" x14ac:dyDescent="0.35">
      <c r="A2408" s="86"/>
      <c r="B2408" s="84"/>
      <c r="C2408" s="73" t="s">
        <v>10</v>
      </c>
      <c r="H2408" s="74"/>
      <c r="J2408" s="112"/>
      <c r="K2408" s="112"/>
      <c r="L2408" s="112"/>
      <c r="M2408" s="112"/>
      <c r="N2408" s="112"/>
    </row>
    <row r="2409" spans="1:18" ht="31.5" customHeight="1" thickBot="1" x14ac:dyDescent="0.35">
      <c r="A2409" s="86"/>
      <c r="B2409" s="84"/>
      <c r="C2409" s="122" t="s">
        <v>48</v>
      </c>
      <c r="D2409" s="123" t="s">
        <v>0</v>
      </c>
      <c r="E2409" s="123" t="s">
        <v>65</v>
      </c>
      <c r="F2409" s="123" t="s">
        <v>66</v>
      </c>
      <c r="G2409" s="123" t="s">
        <v>8</v>
      </c>
      <c r="H2409" s="124" t="s">
        <v>9</v>
      </c>
      <c r="J2409" s="106" t="s">
        <v>59</v>
      </c>
      <c r="K2409" s="107" t="s">
        <v>60</v>
      </c>
      <c r="L2409" s="107" t="s">
        <v>61</v>
      </c>
      <c r="M2409" s="107" t="s">
        <v>62</v>
      </c>
      <c r="N2409" s="108" t="s">
        <v>63</v>
      </c>
    </row>
    <row r="2410" spans="1:18" ht="15" customHeight="1" x14ac:dyDescent="0.25">
      <c r="A2410" s="86"/>
      <c r="B2410" s="84"/>
      <c r="C2410" s="226" t="s">
        <v>345</v>
      </c>
      <c r="D2410" s="209">
        <v>1</v>
      </c>
      <c r="E2410" s="209">
        <v>6.22</v>
      </c>
      <c r="F2410" s="184">
        <f>+IF(E2410="","",D2410*E2410)</f>
        <v>6.22</v>
      </c>
      <c r="G2410" s="185">
        <f>+IF(F2410="","",H2392)</f>
        <v>7.4999999999999997E-3</v>
      </c>
      <c r="H2410" s="186">
        <f>+IF(G2410="","",F2410*G2410)</f>
        <v>4.6649999999999997E-2</v>
      </c>
      <c r="I2410" s="95"/>
      <c r="J2410" s="195">
        <f>+IF(H2410="","",H2410/H2462)</f>
        <v>0.17796852646638053</v>
      </c>
      <c r="K2410" s="210">
        <v>851230012</v>
      </c>
      <c r="L2410" s="170" t="s">
        <v>77</v>
      </c>
      <c r="M2410" s="193">
        <v>0</v>
      </c>
      <c r="N2410" s="194">
        <f t="shared" ref="N2410:N2422" si="462">+IF(H2410="","",J2410*M2410)</f>
        <v>0</v>
      </c>
      <c r="R2410" s="75" t="e">
        <f t="shared" ref="R2410:R2422" si="463">+R2322+1</f>
        <v>#REF!</v>
      </c>
    </row>
    <row r="2411" spans="1:18" ht="15" customHeight="1" x14ac:dyDescent="0.25">
      <c r="A2411" s="86"/>
      <c r="B2411" s="84"/>
      <c r="C2411" s="209"/>
      <c r="D2411" s="209"/>
      <c r="E2411" s="209"/>
      <c r="F2411" s="184"/>
      <c r="G2411" s="185"/>
      <c r="H2411" s="186"/>
      <c r="J2411" s="195"/>
      <c r="K2411" s="210"/>
      <c r="L2411" s="210"/>
      <c r="M2411" s="193"/>
      <c r="N2411" s="194" t="str">
        <f t="shared" si="462"/>
        <v/>
      </c>
      <c r="R2411" s="75" t="e">
        <f t="shared" si="463"/>
        <v>#REF!</v>
      </c>
    </row>
    <row r="2412" spans="1:18" ht="15" customHeight="1" x14ac:dyDescent="0.25">
      <c r="A2412" s="86"/>
      <c r="B2412" s="84"/>
      <c r="C2412" s="209"/>
      <c r="D2412" s="209"/>
      <c r="E2412" s="209"/>
      <c r="F2412" s="184"/>
      <c r="G2412" s="185"/>
      <c r="H2412" s="186"/>
      <c r="J2412" s="195"/>
      <c r="K2412" s="210"/>
      <c r="L2412" s="210"/>
      <c r="M2412" s="193"/>
      <c r="N2412" s="194" t="str">
        <f t="shared" si="462"/>
        <v/>
      </c>
      <c r="R2412" s="75" t="e">
        <f t="shared" si="463"/>
        <v>#REF!</v>
      </c>
    </row>
    <row r="2413" spans="1:18" ht="15" customHeight="1" x14ac:dyDescent="0.25">
      <c r="A2413" s="86"/>
      <c r="B2413" s="84"/>
      <c r="C2413" s="209"/>
      <c r="D2413" s="209"/>
      <c r="E2413" s="209"/>
      <c r="F2413" s="184"/>
      <c r="G2413" s="185"/>
      <c r="H2413" s="186"/>
      <c r="J2413" s="195"/>
      <c r="K2413" s="210"/>
      <c r="L2413" s="210"/>
      <c r="M2413" s="193"/>
      <c r="N2413" s="194" t="str">
        <f t="shared" si="462"/>
        <v/>
      </c>
      <c r="R2413" s="75" t="e">
        <f t="shared" si="463"/>
        <v>#REF!</v>
      </c>
    </row>
    <row r="2414" spans="1:18" ht="15" customHeight="1" x14ac:dyDescent="0.25">
      <c r="A2414" s="86"/>
      <c r="B2414" s="84"/>
      <c r="C2414" s="209"/>
      <c r="D2414" s="209"/>
      <c r="E2414" s="209"/>
      <c r="F2414" s="184"/>
      <c r="G2414" s="185"/>
      <c r="H2414" s="186"/>
      <c r="J2414" s="195"/>
      <c r="K2414" s="210"/>
      <c r="L2414" s="210"/>
      <c r="M2414" s="193"/>
      <c r="N2414" s="194" t="str">
        <f t="shared" si="462"/>
        <v/>
      </c>
      <c r="R2414" s="75" t="e">
        <f t="shared" si="463"/>
        <v>#REF!</v>
      </c>
    </row>
    <row r="2415" spans="1:18" ht="15" customHeight="1" x14ac:dyDescent="0.25">
      <c r="A2415" s="86"/>
      <c r="B2415" s="84"/>
      <c r="C2415" s="209"/>
      <c r="D2415" s="209"/>
      <c r="E2415" s="209"/>
      <c r="F2415" s="184"/>
      <c r="G2415" s="185"/>
      <c r="H2415" s="186"/>
      <c r="I2415" s="96"/>
      <c r="J2415" s="195"/>
      <c r="K2415" s="210"/>
      <c r="L2415" s="210"/>
      <c r="M2415" s="193"/>
      <c r="N2415" s="194" t="str">
        <f t="shared" si="462"/>
        <v/>
      </c>
      <c r="R2415" s="75" t="e">
        <f t="shared" si="463"/>
        <v>#REF!</v>
      </c>
    </row>
    <row r="2416" spans="1:18" ht="15" customHeight="1" x14ac:dyDescent="0.3">
      <c r="A2416" s="86"/>
      <c r="B2416" s="84"/>
      <c r="C2416" s="125"/>
      <c r="D2416" s="146"/>
      <c r="E2416" s="149"/>
      <c r="F2416" s="184"/>
      <c r="G2416" s="185"/>
      <c r="H2416" s="186"/>
      <c r="J2416" s="195"/>
      <c r="K2416" s="174"/>
      <c r="L2416" s="170"/>
      <c r="M2416" s="193"/>
      <c r="N2416" s="194" t="str">
        <f t="shared" si="462"/>
        <v/>
      </c>
      <c r="R2416" s="75" t="e">
        <f t="shared" si="463"/>
        <v>#REF!</v>
      </c>
    </row>
    <row r="2417" spans="1:18" ht="15" customHeight="1" x14ac:dyDescent="0.3">
      <c r="A2417" s="86"/>
      <c r="B2417" s="84"/>
      <c r="C2417" s="125"/>
      <c r="D2417" s="146"/>
      <c r="E2417" s="149"/>
      <c r="F2417" s="184"/>
      <c r="G2417" s="185"/>
      <c r="H2417" s="186"/>
      <c r="J2417" s="195"/>
      <c r="K2417" s="174"/>
      <c r="L2417" s="170"/>
      <c r="M2417" s="193"/>
      <c r="N2417" s="194" t="str">
        <f t="shared" si="462"/>
        <v/>
      </c>
      <c r="R2417" s="75" t="e">
        <f t="shared" si="463"/>
        <v>#REF!</v>
      </c>
    </row>
    <row r="2418" spans="1:18" ht="15" customHeight="1" x14ac:dyDescent="0.3">
      <c r="A2418" s="86"/>
      <c r="B2418" s="84"/>
      <c r="C2418" s="125"/>
      <c r="D2418" s="146"/>
      <c r="E2418" s="149"/>
      <c r="F2418" s="184" t="str">
        <f>+IF(E2418="","",D2418*E2418)</f>
        <v/>
      </c>
      <c r="G2418" s="185" t="str">
        <f>+IF(F2418="","",H2392)</f>
        <v/>
      </c>
      <c r="H2418" s="186" t="str">
        <f>+IF(G2418="","",F2418*G2418)</f>
        <v/>
      </c>
      <c r="I2418" s="96"/>
      <c r="J2418" s="195" t="str">
        <f>+IF(H2418="","",H2418/H2462)</f>
        <v/>
      </c>
      <c r="K2418" s="174"/>
      <c r="L2418" s="170"/>
      <c r="M2418" s="193" t="str">
        <f>IF(L2418="NP", 0, (IF(L2418="EP", 1, (IF(L2418="ND", 0.4, "")))))</f>
        <v/>
      </c>
      <c r="N2418" s="194" t="str">
        <f t="shared" si="462"/>
        <v/>
      </c>
      <c r="R2418" s="75" t="e">
        <f t="shared" si="463"/>
        <v>#REF!</v>
      </c>
    </row>
    <row r="2419" spans="1:18" ht="15" customHeight="1" x14ac:dyDescent="0.3">
      <c r="A2419" s="86"/>
      <c r="B2419" s="84"/>
      <c r="C2419" s="125"/>
      <c r="D2419" s="146"/>
      <c r="E2419" s="149"/>
      <c r="F2419" s="184" t="str">
        <f>+IF(E2419="","",D2419*E2419)</f>
        <v/>
      </c>
      <c r="G2419" s="185" t="str">
        <f>+IF(F2419="","",H2392)</f>
        <v/>
      </c>
      <c r="H2419" s="186" t="str">
        <f>+IF(G2419="","",F2419*G2419)</f>
        <v/>
      </c>
      <c r="J2419" s="195" t="str">
        <f>+IF(H2419="","",H2419/H2462)</f>
        <v/>
      </c>
      <c r="K2419" s="174"/>
      <c r="L2419" s="170"/>
      <c r="M2419" s="193" t="str">
        <f>IF(L2419="NP", 0, (IF(L2419="EP", 1, (IF(L2419="ND", 0.4, "")))))</f>
        <v/>
      </c>
      <c r="N2419" s="194" t="str">
        <f t="shared" si="462"/>
        <v/>
      </c>
      <c r="R2419" s="75" t="e">
        <f t="shared" si="463"/>
        <v>#REF!</v>
      </c>
    </row>
    <row r="2420" spans="1:18" ht="15" customHeight="1" x14ac:dyDescent="0.3">
      <c r="A2420" s="86"/>
      <c r="B2420" s="84"/>
      <c r="C2420" s="125"/>
      <c r="D2420" s="146"/>
      <c r="E2420" s="149"/>
      <c r="F2420" s="184" t="str">
        <f>+IF(E2420="","",D2420*E2420)</f>
        <v/>
      </c>
      <c r="G2420" s="185" t="str">
        <f>+IF(F2420="","",H2392)</f>
        <v/>
      </c>
      <c r="H2420" s="186" t="str">
        <f>+IF(G2420="","",F2420*G2420)</f>
        <v/>
      </c>
      <c r="I2420" s="96"/>
      <c r="J2420" s="195" t="str">
        <f>+IF(H2420="","",H2420/H2462)</f>
        <v/>
      </c>
      <c r="K2420" s="174"/>
      <c r="L2420" s="170"/>
      <c r="M2420" s="193" t="str">
        <f>IF(L2420="NP", 0, (IF(L2420="EP", 1, (IF(L2420="ND", 0.4, "")))))</f>
        <v/>
      </c>
      <c r="N2420" s="194" t="str">
        <f t="shared" si="462"/>
        <v/>
      </c>
      <c r="R2420" s="75" t="e">
        <f t="shared" si="463"/>
        <v>#REF!</v>
      </c>
    </row>
    <row r="2421" spans="1:18" ht="15" customHeight="1" x14ac:dyDescent="0.3">
      <c r="A2421" s="86"/>
      <c r="B2421" s="84"/>
      <c r="C2421" s="125"/>
      <c r="D2421" s="146"/>
      <c r="E2421" s="149"/>
      <c r="F2421" s="184" t="str">
        <f>+IF(E2421="","",D2421*E2421)</f>
        <v/>
      </c>
      <c r="G2421" s="185" t="str">
        <f>+IF(F2421="","",H2392)</f>
        <v/>
      </c>
      <c r="H2421" s="186" t="str">
        <f>+IF(G2421="","",F2421*G2421)</f>
        <v/>
      </c>
      <c r="I2421" s="96"/>
      <c r="J2421" s="195" t="str">
        <f>+IF(H2421="","",H2421/H2462)</f>
        <v/>
      </c>
      <c r="K2421" s="174"/>
      <c r="L2421" s="170"/>
      <c r="M2421" s="193" t="str">
        <f>IF(L2421="NP", 0, (IF(L2421="EP", 1, (IF(L2421="ND", 0.4, "")))))</f>
        <v/>
      </c>
      <c r="N2421" s="194" t="str">
        <f t="shared" si="462"/>
        <v/>
      </c>
      <c r="R2421" s="75" t="e">
        <f t="shared" si="463"/>
        <v>#REF!</v>
      </c>
    </row>
    <row r="2422" spans="1:18" ht="15" customHeight="1" thickBot="1" x14ac:dyDescent="0.35">
      <c r="A2422" s="86"/>
      <c r="B2422" s="84"/>
      <c r="C2422" s="127"/>
      <c r="D2422" s="147"/>
      <c r="E2422" s="150"/>
      <c r="F2422" s="187" t="str">
        <f>+IF(E2422="","",D2422*E2422)</f>
        <v/>
      </c>
      <c r="G2422" s="188" t="str">
        <f>+IF(F2422="","",H2391)</f>
        <v/>
      </c>
      <c r="H2422" s="189" t="str">
        <f>+IF(G2422="","",F2422*G2422)</f>
        <v/>
      </c>
      <c r="J2422" s="195" t="str">
        <f>+IF(H2422="","",H2422/H2462)</f>
        <v/>
      </c>
      <c r="K2422" s="174"/>
      <c r="L2422" s="170"/>
      <c r="M2422" s="193" t="str">
        <f>IF(L2422="NP", 0, (IF(L2422="EP", 1, (IF(L2422="ND", 0.4, "")))))</f>
        <v/>
      </c>
      <c r="N2422" s="194" t="str">
        <f t="shared" si="462"/>
        <v/>
      </c>
      <c r="R2422" s="75" t="e">
        <f t="shared" si="463"/>
        <v>#REF!</v>
      </c>
    </row>
    <row r="2423" spans="1:18" ht="15" customHeight="1" thickBot="1" x14ac:dyDescent="0.35">
      <c r="A2423" s="86"/>
      <c r="B2423" s="84"/>
      <c r="C2423" s="160"/>
      <c r="D2423" s="160"/>
      <c r="E2423" s="160"/>
      <c r="F2423" s="160"/>
      <c r="G2423" s="161" t="s">
        <v>28</v>
      </c>
      <c r="H2423" s="157">
        <f>SUM(H2410:H2422)</f>
        <v>4.6649999999999997E-2</v>
      </c>
      <c r="J2423" s="110">
        <f>SUM(J2410:J2422)</f>
        <v>0.17796852646638053</v>
      </c>
      <c r="K2423" s="109"/>
      <c r="L2423" s="109"/>
      <c r="M2423" s="109"/>
      <c r="N2423" s="110">
        <f>SUM(N2410:N2422)</f>
        <v>0</v>
      </c>
    </row>
    <row r="2424" spans="1:18" s="73" customFormat="1" ht="15" customHeight="1" thickBot="1" x14ac:dyDescent="0.35">
      <c r="A2424" s="86"/>
      <c r="B2424" s="84"/>
      <c r="C2424" s="73" t="s">
        <v>11</v>
      </c>
      <c r="H2424" s="74"/>
      <c r="J2424" s="112"/>
      <c r="K2424" s="112"/>
      <c r="L2424" s="112"/>
      <c r="M2424" s="112"/>
      <c r="N2424" s="112"/>
    </row>
    <row r="2425" spans="1:18" ht="34.5" customHeight="1" thickBot="1" x14ac:dyDescent="0.35">
      <c r="A2425" s="86"/>
      <c r="B2425" s="84"/>
      <c r="C2425" s="122" t="s">
        <v>48</v>
      </c>
      <c r="D2425" s="129"/>
      <c r="E2425" s="123" t="s">
        <v>3</v>
      </c>
      <c r="F2425" s="123" t="s">
        <v>0</v>
      </c>
      <c r="G2425" s="123" t="s">
        <v>16</v>
      </c>
      <c r="H2425" s="124" t="s">
        <v>9</v>
      </c>
      <c r="J2425" s="106" t="s">
        <v>59</v>
      </c>
      <c r="K2425" s="107" t="s">
        <v>60</v>
      </c>
      <c r="L2425" s="107" t="s">
        <v>61</v>
      </c>
      <c r="M2425" s="107" t="s">
        <v>62</v>
      </c>
      <c r="N2425" s="108" t="s">
        <v>63</v>
      </c>
    </row>
    <row r="2426" spans="1:18" ht="15" customHeight="1" x14ac:dyDescent="0.3">
      <c r="A2426" s="86"/>
      <c r="B2426" s="84"/>
      <c r="C2426" s="213"/>
      <c r="E2426" s="214"/>
      <c r="F2426" s="215"/>
      <c r="G2426" s="215"/>
      <c r="H2426" s="190"/>
      <c r="J2426" s="195"/>
      <c r="K2426" s="211"/>
      <c r="L2426" s="212"/>
      <c r="M2426" s="193"/>
      <c r="N2426" s="194" t="str">
        <f t="shared" ref="N2426:N2451" si="464">+IF(H2426="","",J2426*M2426)</f>
        <v/>
      </c>
      <c r="R2426" s="75" t="e">
        <f t="shared" ref="R2426:R2451" si="465">+R2338+1</f>
        <v>#REF!</v>
      </c>
    </row>
    <row r="2427" spans="1:18" ht="15" customHeight="1" x14ac:dyDescent="0.3">
      <c r="A2427" s="86"/>
      <c r="B2427" s="84"/>
      <c r="C2427" s="213"/>
      <c r="E2427" s="214"/>
      <c r="F2427" s="215"/>
      <c r="G2427" s="215"/>
      <c r="H2427" s="190"/>
      <c r="J2427" s="195"/>
      <c r="K2427" s="211"/>
      <c r="L2427" s="212"/>
      <c r="M2427" s="193"/>
      <c r="N2427" s="194" t="str">
        <f t="shared" si="464"/>
        <v/>
      </c>
      <c r="R2427" s="75" t="e">
        <f t="shared" si="465"/>
        <v>#REF!</v>
      </c>
    </row>
    <row r="2428" spans="1:18" ht="15" customHeight="1" x14ac:dyDescent="0.3">
      <c r="A2428" s="86"/>
      <c r="B2428" s="84"/>
      <c r="C2428" s="213"/>
      <c r="E2428" s="214"/>
      <c r="F2428" s="215"/>
      <c r="G2428" s="215"/>
      <c r="H2428" s="190"/>
      <c r="J2428" s="195"/>
      <c r="K2428" s="211"/>
      <c r="L2428" s="212"/>
      <c r="M2428" s="193"/>
      <c r="N2428" s="194" t="str">
        <f t="shared" si="464"/>
        <v/>
      </c>
      <c r="R2428" s="75" t="e">
        <f t="shared" si="465"/>
        <v>#REF!</v>
      </c>
    </row>
    <row r="2429" spans="1:18" ht="15" customHeight="1" x14ac:dyDescent="0.3">
      <c r="A2429" s="86"/>
      <c r="B2429" s="84"/>
      <c r="C2429" s="213"/>
      <c r="E2429" s="214"/>
      <c r="F2429" s="215"/>
      <c r="G2429" s="215"/>
      <c r="H2429" s="190"/>
      <c r="J2429" s="195"/>
      <c r="K2429" s="211"/>
      <c r="L2429" s="212"/>
      <c r="M2429" s="193"/>
      <c r="N2429" s="194" t="str">
        <f t="shared" si="464"/>
        <v/>
      </c>
      <c r="R2429" s="75" t="e">
        <f t="shared" si="465"/>
        <v>#REF!</v>
      </c>
    </row>
    <row r="2430" spans="1:18" ht="15" customHeight="1" x14ac:dyDescent="0.3">
      <c r="A2430" s="86"/>
      <c r="B2430" s="84"/>
      <c r="C2430" s="213"/>
      <c r="E2430" s="214"/>
      <c r="F2430" s="215"/>
      <c r="G2430" s="215"/>
      <c r="H2430" s="190"/>
      <c r="J2430" s="195"/>
      <c r="K2430" s="211"/>
      <c r="L2430" s="212"/>
      <c r="M2430" s="193"/>
      <c r="N2430" s="194" t="str">
        <f t="shared" si="464"/>
        <v/>
      </c>
      <c r="R2430" s="75" t="e">
        <f t="shared" si="465"/>
        <v>#REF!</v>
      </c>
    </row>
    <row r="2431" spans="1:18" ht="15" customHeight="1" x14ac:dyDescent="0.3">
      <c r="A2431" s="86"/>
      <c r="B2431" s="84"/>
      <c r="C2431" s="213"/>
      <c r="E2431" s="214"/>
      <c r="F2431" s="215"/>
      <c r="G2431" s="215"/>
      <c r="H2431" s="190"/>
      <c r="J2431" s="195"/>
      <c r="K2431" s="212"/>
      <c r="L2431" s="210"/>
      <c r="M2431" s="193"/>
      <c r="N2431" s="194" t="str">
        <f t="shared" si="464"/>
        <v/>
      </c>
      <c r="R2431" s="75" t="e">
        <f t="shared" si="465"/>
        <v>#REF!</v>
      </c>
    </row>
    <row r="2432" spans="1:18" ht="15" customHeight="1" x14ac:dyDescent="0.3">
      <c r="A2432" s="86"/>
      <c r="B2432" s="84"/>
      <c r="C2432" s="213"/>
      <c r="E2432" s="214"/>
      <c r="F2432" s="215"/>
      <c r="G2432" s="215"/>
      <c r="H2432" s="190"/>
      <c r="J2432" s="195"/>
      <c r="K2432" s="211"/>
      <c r="L2432" s="210"/>
      <c r="M2432" s="193"/>
      <c r="N2432" s="194" t="str">
        <f t="shared" si="464"/>
        <v/>
      </c>
      <c r="R2432" s="75" t="e">
        <f t="shared" si="465"/>
        <v>#REF!</v>
      </c>
    </row>
    <row r="2433" spans="1:18" ht="15" customHeight="1" x14ac:dyDescent="0.3">
      <c r="A2433" s="86"/>
      <c r="B2433" s="84"/>
      <c r="C2433" s="125"/>
      <c r="E2433" s="151"/>
      <c r="F2433" s="151"/>
      <c r="G2433" s="151"/>
      <c r="H2433" s="190"/>
      <c r="J2433" s="195"/>
      <c r="K2433" s="174"/>
      <c r="L2433" s="170"/>
      <c r="M2433" s="193"/>
      <c r="N2433" s="194" t="str">
        <f t="shared" si="464"/>
        <v/>
      </c>
      <c r="R2433" s="75" t="e">
        <f t="shared" si="465"/>
        <v>#REF!</v>
      </c>
    </row>
    <row r="2434" spans="1:18" ht="15" customHeight="1" x14ac:dyDescent="0.3">
      <c r="A2434" s="86"/>
      <c r="B2434" s="84"/>
      <c r="C2434" s="125"/>
      <c r="E2434" s="151"/>
      <c r="F2434" s="151"/>
      <c r="G2434" s="151"/>
      <c r="H2434" s="190" t="str">
        <f t="shared" ref="H2434:H2451" si="466">+IF(G2434="","",F2434*G2434)</f>
        <v/>
      </c>
      <c r="J2434" s="195" t="str">
        <f>+IF(H2434="","",H2434/H2462)</f>
        <v/>
      </c>
      <c r="K2434" s="174"/>
      <c r="L2434" s="170"/>
      <c r="M2434" s="193" t="str">
        <f t="shared" ref="M2434:M2451" si="467">IF(L2434="NP", 0, (IF(L2434="EP", 1, (IF(L2434="ND", 0.4, "")))))</f>
        <v/>
      </c>
      <c r="N2434" s="194" t="str">
        <f t="shared" si="464"/>
        <v/>
      </c>
      <c r="R2434" s="75" t="e">
        <f t="shared" si="465"/>
        <v>#REF!</v>
      </c>
    </row>
    <row r="2435" spans="1:18" ht="15" customHeight="1" x14ac:dyDescent="0.3">
      <c r="A2435" s="86"/>
      <c r="B2435" s="84"/>
      <c r="C2435" s="125"/>
      <c r="E2435" s="151"/>
      <c r="F2435" s="151"/>
      <c r="G2435" s="151"/>
      <c r="H2435" s="190" t="str">
        <f t="shared" si="466"/>
        <v/>
      </c>
      <c r="J2435" s="195" t="str">
        <f>+IF(H2435="","",H2435/H2462)</f>
        <v/>
      </c>
      <c r="K2435" s="174"/>
      <c r="L2435" s="170"/>
      <c r="M2435" s="193" t="str">
        <f t="shared" si="467"/>
        <v/>
      </c>
      <c r="N2435" s="194" t="str">
        <f t="shared" si="464"/>
        <v/>
      </c>
      <c r="R2435" s="75" t="e">
        <f t="shared" si="465"/>
        <v>#REF!</v>
      </c>
    </row>
    <row r="2436" spans="1:18" ht="15" customHeight="1" x14ac:dyDescent="0.3">
      <c r="A2436" s="86"/>
      <c r="B2436" s="84"/>
      <c r="C2436" s="125"/>
      <c r="E2436" s="151"/>
      <c r="F2436" s="151"/>
      <c r="G2436" s="151"/>
      <c r="H2436" s="190" t="str">
        <f t="shared" si="466"/>
        <v/>
      </c>
      <c r="J2436" s="195" t="str">
        <f>+IF(H2436="","",H2436/H2462)</f>
        <v/>
      </c>
      <c r="K2436" s="174"/>
      <c r="L2436" s="170"/>
      <c r="M2436" s="193" t="str">
        <f t="shared" si="467"/>
        <v/>
      </c>
      <c r="N2436" s="194" t="str">
        <f t="shared" si="464"/>
        <v/>
      </c>
      <c r="R2436" s="75" t="e">
        <f t="shared" si="465"/>
        <v>#REF!</v>
      </c>
    </row>
    <row r="2437" spans="1:18" ht="15" customHeight="1" x14ac:dyDescent="0.3">
      <c r="A2437" s="86"/>
      <c r="B2437" s="84"/>
      <c r="C2437" s="125"/>
      <c r="E2437" s="151"/>
      <c r="F2437" s="151"/>
      <c r="G2437" s="151"/>
      <c r="H2437" s="190" t="str">
        <f t="shared" si="466"/>
        <v/>
      </c>
      <c r="J2437" s="195" t="str">
        <f>+IF(H2437="","",H2437/H2462)</f>
        <v/>
      </c>
      <c r="K2437" s="174"/>
      <c r="L2437" s="170"/>
      <c r="M2437" s="193" t="str">
        <f t="shared" si="467"/>
        <v/>
      </c>
      <c r="N2437" s="194" t="str">
        <f t="shared" si="464"/>
        <v/>
      </c>
      <c r="R2437" s="75" t="e">
        <f t="shared" si="465"/>
        <v>#REF!</v>
      </c>
    </row>
    <row r="2438" spans="1:18" ht="15" customHeight="1" x14ac:dyDescent="0.3">
      <c r="A2438" s="86"/>
      <c r="B2438" s="84"/>
      <c r="C2438" s="125"/>
      <c r="E2438" s="151"/>
      <c r="F2438" s="151"/>
      <c r="G2438" s="151"/>
      <c r="H2438" s="190" t="str">
        <f t="shared" si="466"/>
        <v/>
      </c>
      <c r="J2438" s="195" t="str">
        <f>+IF(H2438="","",H2438/H2462)</f>
        <v/>
      </c>
      <c r="K2438" s="174"/>
      <c r="L2438" s="170"/>
      <c r="M2438" s="193" t="str">
        <f t="shared" si="467"/>
        <v/>
      </c>
      <c r="N2438" s="194" t="str">
        <f t="shared" si="464"/>
        <v/>
      </c>
      <c r="R2438" s="75" t="e">
        <f t="shared" si="465"/>
        <v>#REF!</v>
      </c>
    </row>
    <row r="2439" spans="1:18" ht="15" customHeight="1" x14ac:dyDescent="0.3">
      <c r="A2439" s="86"/>
      <c r="B2439" s="84"/>
      <c r="C2439" s="125"/>
      <c r="E2439" s="151"/>
      <c r="F2439" s="151"/>
      <c r="G2439" s="151"/>
      <c r="H2439" s="190" t="str">
        <f t="shared" si="466"/>
        <v/>
      </c>
      <c r="J2439" s="195" t="str">
        <f>+IF(H2439="","",H2439/H2462)</f>
        <v/>
      </c>
      <c r="K2439" s="174"/>
      <c r="L2439" s="170"/>
      <c r="M2439" s="193" t="str">
        <f t="shared" si="467"/>
        <v/>
      </c>
      <c r="N2439" s="194" t="str">
        <f t="shared" si="464"/>
        <v/>
      </c>
      <c r="R2439" s="75" t="e">
        <f t="shared" si="465"/>
        <v>#REF!</v>
      </c>
    </row>
    <row r="2440" spans="1:18" ht="15" customHeight="1" x14ac:dyDescent="0.3">
      <c r="A2440" s="86"/>
      <c r="B2440" s="84"/>
      <c r="C2440" s="125"/>
      <c r="E2440" s="151"/>
      <c r="F2440" s="151"/>
      <c r="G2440" s="151"/>
      <c r="H2440" s="190" t="str">
        <f t="shared" si="466"/>
        <v/>
      </c>
      <c r="J2440" s="195" t="str">
        <f>+IF(H2440="","",H2440/H2462)</f>
        <v/>
      </c>
      <c r="K2440" s="174"/>
      <c r="L2440" s="170"/>
      <c r="M2440" s="193" t="str">
        <f t="shared" si="467"/>
        <v/>
      </c>
      <c r="N2440" s="194" t="str">
        <f t="shared" si="464"/>
        <v/>
      </c>
      <c r="R2440" s="75" t="e">
        <f t="shared" si="465"/>
        <v>#REF!</v>
      </c>
    </row>
    <row r="2441" spans="1:18" ht="15" customHeight="1" x14ac:dyDescent="0.3">
      <c r="A2441" s="86"/>
      <c r="B2441" s="84"/>
      <c r="C2441" s="125"/>
      <c r="E2441" s="151"/>
      <c r="F2441" s="151"/>
      <c r="G2441" s="151"/>
      <c r="H2441" s="190" t="str">
        <f t="shared" si="466"/>
        <v/>
      </c>
      <c r="J2441" s="195" t="str">
        <f>+IF(H2441="","",H2441/H2462)</f>
        <v/>
      </c>
      <c r="K2441" s="174"/>
      <c r="L2441" s="170"/>
      <c r="M2441" s="193" t="str">
        <f t="shared" si="467"/>
        <v/>
      </c>
      <c r="N2441" s="194" t="str">
        <f t="shared" si="464"/>
        <v/>
      </c>
      <c r="R2441" s="75" t="e">
        <f t="shared" si="465"/>
        <v>#REF!</v>
      </c>
    </row>
    <row r="2442" spans="1:18" ht="15" customHeight="1" x14ac:dyDescent="0.3">
      <c r="A2442" s="86"/>
      <c r="B2442" s="84"/>
      <c r="C2442" s="125"/>
      <c r="E2442" s="151"/>
      <c r="F2442" s="151"/>
      <c r="G2442" s="151"/>
      <c r="H2442" s="190" t="str">
        <f t="shared" si="466"/>
        <v/>
      </c>
      <c r="J2442" s="195" t="str">
        <f>+IF(H2442="","",H2442/H2462)</f>
        <v/>
      </c>
      <c r="K2442" s="174"/>
      <c r="L2442" s="170"/>
      <c r="M2442" s="193" t="str">
        <f t="shared" si="467"/>
        <v/>
      </c>
      <c r="N2442" s="194" t="str">
        <f t="shared" si="464"/>
        <v/>
      </c>
      <c r="R2442" s="75" t="e">
        <f t="shared" si="465"/>
        <v>#REF!</v>
      </c>
    </row>
    <row r="2443" spans="1:18" ht="15" customHeight="1" x14ac:dyDescent="0.3">
      <c r="A2443" s="86"/>
      <c r="B2443" s="84"/>
      <c r="C2443" s="125"/>
      <c r="E2443" s="151"/>
      <c r="F2443" s="151"/>
      <c r="G2443" s="151"/>
      <c r="H2443" s="190" t="str">
        <f t="shared" si="466"/>
        <v/>
      </c>
      <c r="J2443" s="195" t="str">
        <f>+IF(H2443="","",H2443/H2462)</f>
        <v/>
      </c>
      <c r="K2443" s="174"/>
      <c r="L2443" s="170"/>
      <c r="M2443" s="193" t="str">
        <f t="shared" si="467"/>
        <v/>
      </c>
      <c r="N2443" s="194" t="str">
        <f t="shared" si="464"/>
        <v/>
      </c>
      <c r="R2443" s="75" t="e">
        <f t="shared" si="465"/>
        <v>#REF!</v>
      </c>
    </row>
    <row r="2444" spans="1:18" ht="15" customHeight="1" x14ac:dyDescent="0.3">
      <c r="A2444" s="86"/>
      <c r="B2444" s="84"/>
      <c r="C2444" s="125"/>
      <c r="E2444" s="151"/>
      <c r="F2444" s="151"/>
      <c r="G2444" s="151"/>
      <c r="H2444" s="190" t="str">
        <f t="shared" si="466"/>
        <v/>
      </c>
      <c r="J2444" s="195" t="str">
        <f>+IF(H2444="","",H2444/H2462)</f>
        <v/>
      </c>
      <c r="K2444" s="174"/>
      <c r="L2444" s="170"/>
      <c r="M2444" s="193" t="str">
        <f t="shared" si="467"/>
        <v/>
      </c>
      <c r="N2444" s="194" t="str">
        <f t="shared" si="464"/>
        <v/>
      </c>
      <c r="R2444" s="75" t="e">
        <f t="shared" si="465"/>
        <v>#REF!</v>
      </c>
    </row>
    <row r="2445" spans="1:18" ht="15" customHeight="1" x14ac:dyDescent="0.3">
      <c r="A2445" s="86"/>
      <c r="B2445" s="84"/>
      <c r="C2445" s="125"/>
      <c r="E2445" s="151"/>
      <c r="F2445" s="151"/>
      <c r="G2445" s="151"/>
      <c r="H2445" s="190" t="str">
        <f t="shared" si="466"/>
        <v/>
      </c>
      <c r="J2445" s="195" t="str">
        <f>+IF(H2445="","",H2445/H2462)</f>
        <v/>
      </c>
      <c r="K2445" s="174"/>
      <c r="L2445" s="170"/>
      <c r="M2445" s="193" t="str">
        <f t="shared" si="467"/>
        <v/>
      </c>
      <c r="N2445" s="194" t="str">
        <f t="shared" si="464"/>
        <v/>
      </c>
      <c r="R2445" s="75" t="e">
        <f t="shared" si="465"/>
        <v>#REF!</v>
      </c>
    </row>
    <row r="2446" spans="1:18" ht="15" customHeight="1" x14ac:dyDescent="0.3">
      <c r="A2446" s="86"/>
      <c r="B2446" s="84"/>
      <c r="C2446" s="125"/>
      <c r="E2446" s="151"/>
      <c r="F2446" s="151"/>
      <c r="G2446" s="151"/>
      <c r="H2446" s="190" t="str">
        <f t="shared" si="466"/>
        <v/>
      </c>
      <c r="J2446" s="195" t="str">
        <f>+IF(H2446="","",H2446/H2462)</f>
        <v/>
      </c>
      <c r="K2446" s="174"/>
      <c r="L2446" s="170"/>
      <c r="M2446" s="193" t="str">
        <f t="shared" si="467"/>
        <v/>
      </c>
      <c r="N2446" s="194" t="str">
        <f t="shared" si="464"/>
        <v/>
      </c>
      <c r="R2446" s="75" t="e">
        <f t="shared" si="465"/>
        <v>#REF!</v>
      </c>
    </row>
    <row r="2447" spans="1:18" ht="15" customHeight="1" x14ac:dyDescent="0.3">
      <c r="A2447" s="86"/>
      <c r="B2447" s="84"/>
      <c r="C2447" s="125"/>
      <c r="E2447" s="151"/>
      <c r="F2447" s="151"/>
      <c r="G2447" s="151"/>
      <c r="H2447" s="190" t="str">
        <f t="shared" si="466"/>
        <v/>
      </c>
      <c r="J2447" s="195" t="str">
        <f>+IF(H2447="","",H2447/H2462)</f>
        <v/>
      </c>
      <c r="K2447" s="174"/>
      <c r="L2447" s="170"/>
      <c r="M2447" s="193" t="str">
        <f t="shared" si="467"/>
        <v/>
      </c>
      <c r="N2447" s="194" t="str">
        <f t="shared" si="464"/>
        <v/>
      </c>
      <c r="R2447" s="75" t="e">
        <f t="shared" si="465"/>
        <v>#REF!</v>
      </c>
    </row>
    <row r="2448" spans="1:18" ht="15" customHeight="1" x14ac:dyDescent="0.3">
      <c r="A2448" s="86"/>
      <c r="B2448" s="84"/>
      <c r="C2448" s="125"/>
      <c r="E2448" s="151"/>
      <c r="F2448" s="151"/>
      <c r="G2448" s="151"/>
      <c r="H2448" s="190" t="str">
        <f t="shared" si="466"/>
        <v/>
      </c>
      <c r="J2448" s="195" t="str">
        <f>+IF(H2448="","",H2448/H2462)</f>
        <v/>
      </c>
      <c r="K2448" s="174"/>
      <c r="L2448" s="170"/>
      <c r="M2448" s="193" t="str">
        <f t="shared" si="467"/>
        <v/>
      </c>
      <c r="N2448" s="194" t="str">
        <f t="shared" si="464"/>
        <v/>
      </c>
      <c r="R2448" s="75" t="e">
        <f t="shared" si="465"/>
        <v>#REF!</v>
      </c>
    </row>
    <row r="2449" spans="1:18" ht="15" customHeight="1" x14ac:dyDescent="0.3">
      <c r="A2449" s="86"/>
      <c r="B2449" s="84"/>
      <c r="C2449" s="125"/>
      <c r="E2449" s="151"/>
      <c r="F2449" s="151"/>
      <c r="G2449" s="151"/>
      <c r="H2449" s="190" t="str">
        <f t="shared" si="466"/>
        <v/>
      </c>
      <c r="J2449" s="195" t="str">
        <f>+IF(H2449="","",H2449/H2462)</f>
        <v/>
      </c>
      <c r="K2449" s="174"/>
      <c r="L2449" s="170"/>
      <c r="M2449" s="193" t="str">
        <f t="shared" si="467"/>
        <v/>
      </c>
      <c r="N2449" s="194" t="str">
        <f t="shared" si="464"/>
        <v/>
      </c>
      <c r="R2449" s="75" t="e">
        <f t="shared" si="465"/>
        <v>#REF!</v>
      </c>
    </row>
    <row r="2450" spans="1:18" ht="15" customHeight="1" x14ac:dyDescent="0.3">
      <c r="A2450" s="86"/>
      <c r="B2450" s="84"/>
      <c r="C2450" s="125"/>
      <c r="E2450" s="151"/>
      <c r="F2450" s="151"/>
      <c r="G2450" s="151"/>
      <c r="H2450" s="190" t="str">
        <f t="shared" si="466"/>
        <v/>
      </c>
      <c r="J2450" s="195" t="str">
        <f>+IF(H2450="","",H2450/H2462)</f>
        <v/>
      </c>
      <c r="K2450" s="174"/>
      <c r="L2450" s="170"/>
      <c r="M2450" s="193" t="str">
        <f t="shared" si="467"/>
        <v/>
      </c>
      <c r="N2450" s="194" t="str">
        <f t="shared" si="464"/>
        <v/>
      </c>
      <c r="R2450" s="75" t="e">
        <f t="shared" si="465"/>
        <v>#REF!</v>
      </c>
    </row>
    <row r="2451" spans="1:18" ht="15" customHeight="1" thickBot="1" x14ac:dyDescent="0.35">
      <c r="A2451" s="86"/>
      <c r="B2451" s="84"/>
      <c r="C2451" s="125"/>
      <c r="E2451" s="152"/>
      <c r="F2451" s="152"/>
      <c r="G2451" s="152"/>
      <c r="H2451" s="191" t="str">
        <f t="shared" si="466"/>
        <v/>
      </c>
      <c r="J2451" s="195" t="str">
        <f>+IF(H2451="","",H2451/H2462)</f>
        <v/>
      </c>
      <c r="K2451" s="174"/>
      <c r="L2451" s="170"/>
      <c r="M2451" s="193" t="str">
        <f t="shared" si="467"/>
        <v/>
      </c>
      <c r="N2451" s="194" t="str">
        <f t="shared" si="464"/>
        <v/>
      </c>
      <c r="R2451" s="75" t="e">
        <f t="shared" si="465"/>
        <v>#REF!</v>
      </c>
    </row>
    <row r="2452" spans="1:18" ht="15" customHeight="1" thickBot="1" x14ac:dyDescent="0.35">
      <c r="A2452" s="86"/>
      <c r="B2452" s="84"/>
      <c r="C2452" s="160"/>
      <c r="D2452" s="160"/>
      <c r="E2452" s="160"/>
      <c r="F2452" s="160"/>
      <c r="G2452" s="161" t="s">
        <v>29</v>
      </c>
      <c r="H2452" s="157">
        <f>SUM(H2426:H2451)</f>
        <v>0</v>
      </c>
      <c r="J2452" s="110">
        <f>SUM(J2426:J2451)</f>
        <v>0</v>
      </c>
      <c r="K2452" s="109"/>
      <c r="L2452" s="109"/>
      <c r="M2452" s="109"/>
      <c r="N2452" s="110">
        <f>SUM(N2426:N2451)</f>
        <v>0</v>
      </c>
    </row>
    <row r="2453" spans="1:18" s="73" customFormat="1" ht="15" customHeight="1" thickBot="1" x14ac:dyDescent="0.35">
      <c r="A2453" s="86"/>
      <c r="B2453" s="84"/>
      <c r="C2453" s="73" t="s">
        <v>12</v>
      </c>
      <c r="H2453" s="74"/>
      <c r="J2453" s="111"/>
      <c r="K2453" s="111"/>
      <c r="L2453" s="111"/>
      <c r="M2453" s="111"/>
      <c r="N2453" s="111"/>
    </row>
    <row r="2454" spans="1:18" ht="33" customHeight="1" thickBot="1" x14ac:dyDescent="0.35">
      <c r="A2454" s="86"/>
      <c r="B2454" s="84"/>
      <c r="C2454" s="122" t="s">
        <v>48</v>
      </c>
      <c r="D2454" s="129"/>
      <c r="E2454" s="130" t="s">
        <v>3</v>
      </c>
      <c r="F2454" s="130" t="s">
        <v>0</v>
      </c>
      <c r="G2454" s="123" t="s">
        <v>6</v>
      </c>
      <c r="H2454" s="124" t="s">
        <v>9</v>
      </c>
      <c r="J2454" s="106" t="s">
        <v>59</v>
      </c>
      <c r="K2454" s="107" t="s">
        <v>60</v>
      </c>
      <c r="L2454" s="107" t="s">
        <v>61</v>
      </c>
      <c r="M2454" s="107" t="s">
        <v>62</v>
      </c>
      <c r="N2454" s="108" t="s">
        <v>63</v>
      </c>
    </row>
    <row r="2455" spans="1:18" ht="15" customHeight="1" x14ac:dyDescent="0.3">
      <c r="A2455" s="86"/>
      <c r="B2455" s="84"/>
      <c r="C2455" s="125"/>
      <c r="E2455" s="149"/>
      <c r="F2455" s="146"/>
      <c r="G2455" s="154"/>
      <c r="H2455" s="186" t="str">
        <f>+IF(G2455="","",F2455*G2455)</f>
        <v/>
      </c>
      <c r="J2455" s="195" t="str">
        <f>+IF(H2455="","",H2455/H2462)</f>
        <v/>
      </c>
      <c r="K2455" s="175"/>
      <c r="L2455" s="175"/>
      <c r="M2455" s="193" t="str">
        <f>IF(L2455="NP", 0, (IF(L2455="EP", 1, (IF(L2455="ND", 0.4, "")))))</f>
        <v/>
      </c>
      <c r="N2455" s="194" t="str">
        <f>+IF(H2455="","",J2455*M2455)</f>
        <v/>
      </c>
      <c r="R2455" s="75" t="e">
        <f t="shared" ref="R2455:R2459" si="468">+R2367+1</f>
        <v>#REF!</v>
      </c>
    </row>
    <row r="2456" spans="1:18" ht="15" customHeight="1" x14ac:dyDescent="0.3">
      <c r="A2456" s="86"/>
      <c r="B2456" s="84"/>
      <c r="C2456" s="125"/>
      <c r="E2456" s="149"/>
      <c r="F2456" s="146"/>
      <c r="G2456" s="154"/>
      <c r="H2456" s="186" t="str">
        <f>+IF(G2456="","",F2456*G2456)</f>
        <v/>
      </c>
      <c r="J2456" s="195" t="str">
        <f>+IF(H2456="","",H2456/H2460)</f>
        <v/>
      </c>
      <c r="K2456" s="175"/>
      <c r="L2456" s="175"/>
      <c r="M2456" s="193" t="str">
        <f>IF(L2456="NP", 0, (IF(L2456="EP", 1, (IF(L2456="ND", 0.4, "")))))</f>
        <v/>
      </c>
      <c r="N2456" s="194" t="str">
        <f>+IF(H2456="","",J2456*M2456)</f>
        <v/>
      </c>
      <c r="R2456" s="75" t="e">
        <f t="shared" si="468"/>
        <v>#REF!</v>
      </c>
    </row>
    <row r="2457" spans="1:18" ht="15" customHeight="1" x14ac:dyDescent="0.3">
      <c r="A2457" s="86"/>
      <c r="B2457" s="84"/>
      <c r="C2457" s="125"/>
      <c r="E2457" s="149"/>
      <c r="F2457" s="146"/>
      <c r="G2457" s="154"/>
      <c r="H2457" s="186" t="str">
        <f>+IF(G2457="","",F2457*G2457)</f>
        <v/>
      </c>
      <c r="J2457" s="195" t="str">
        <f>+IF(H2457="","",H2457/H2461)</f>
        <v/>
      </c>
      <c r="K2457" s="175"/>
      <c r="L2457" s="175"/>
      <c r="M2457" s="193" t="str">
        <f>IF(L2457="NP", 0, (IF(L2457="EP", 1, (IF(L2457="ND", 0.4, "")))))</f>
        <v/>
      </c>
      <c r="N2457" s="194" t="str">
        <f>+IF(H2457="","",J2457*M2457)</f>
        <v/>
      </c>
      <c r="R2457" s="75" t="e">
        <f t="shared" si="468"/>
        <v>#REF!</v>
      </c>
    </row>
    <row r="2458" spans="1:18" ht="15" customHeight="1" x14ac:dyDescent="0.3">
      <c r="A2458" s="86"/>
      <c r="B2458" s="84"/>
      <c r="C2458" s="125"/>
      <c r="E2458" s="149"/>
      <c r="F2458" s="146"/>
      <c r="G2458" s="154"/>
      <c r="H2458" s="186" t="str">
        <f>+IF(G2458="","",F2458*G2458)</f>
        <v/>
      </c>
      <c r="J2458" s="195" t="str">
        <f>+IF(H2458="","",H2458/H2462)</f>
        <v/>
      </c>
      <c r="K2458" s="175"/>
      <c r="L2458" s="175"/>
      <c r="M2458" s="193" t="str">
        <f>IF(L2458="NP", 0, (IF(L2458="EP", 1, (IF(L2458="ND", 0.4, "")))))</f>
        <v/>
      </c>
      <c r="N2458" s="194" t="str">
        <f>+IF(H2458="","",J2458*M2458)</f>
        <v/>
      </c>
      <c r="R2458" s="75" t="e">
        <f t="shared" si="468"/>
        <v>#REF!</v>
      </c>
    </row>
    <row r="2459" spans="1:18" ht="15" customHeight="1" thickBot="1" x14ac:dyDescent="0.35">
      <c r="A2459" s="86"/>
      <c r="B2459" s="84"/>
      <c r="C2459" s="127"/>
      <c r="D2459" s="128"/>
      <c r="E2459" s="150"/>
      <c r="F2459" s="147"/>
      <c r="G2459" s="155"/>
      <c r="H2459" s="192" t="str">
        <f>+IF(G2459="","",F2459*G2459)</f>
        <v/>
      </c>
      <c r="J2459" s="195" t="str">
        <f>+IF(H2459="","",H2459/H2462)</f>
        <v/>
      </c>
      <c r="K2459" s="176"/>
      <c r="L2459" s="177"/>
      <c r="M2459" s="193" t="str">
        <f>IF(L2459="NP", 0, (IF(L2459="EP", 1, (IF(L2459="ND", 0.4, "")))))</f>
        <v/>
      </c>
      <c r="N2459" s="194" t="str">
        <f>+IF(H2459="","",J2459*M2459)</f>
        <v/>
      </c>
      <c r="R2459" s="75" t="e">
        <f t="shared" si="468"/>
        <v>#REF!</v>
      </c>
    </row>
    <row r="2460" spans="1:18" ht="15" customHeight="1" thickBot="1" x14ac:dyDescent="0.35">
      <c r="A2460" s="86"/>
      <c r="B2460" s="84"/>
      <c r="C2460" s="160"/>
      <c r="D2460" s="160"/>
      <c r="E2460" s="160"/>
      <c r="F2460" s="160"/>
      <c r="G2460" s="161" t="s">
        <v>30</v>
      </c>
      <c r="H2460" s="157">
        <f>SUM(H2455:H2459)</f>
        <v>0</v>
      </c>
      <c r="J2460" s="110">
        <f>SUM(J2455:J2459)</f>
        <v>0</v>
      </c>
      <c r="K2460" s="109"/>
      <c r="L2460" s="109"/>
      <c r="M2460" s="109"/>
      <c r="N2460" s="110">
        <f>SUM(N2455:N2459)</f>
        <v>0</v>
      </c>
    </row>
    <row r="2461" spans="1:18" ht="13.5" customHeight="1" thickBot="1" x14ac:dyDescent="0.35">
      <c r="A2461" s="86"/>
      <c r="B2461" s="84"/>
      <c r="H2461" s="84"/>
      <c r="J2461" s="103"/>
      <c r="K2461" s="104"/>
      <c r="L2461" s="104"/>
      <c r="M2461" s="104"/>
      <c r="N2461" s="105"/>
    </row>
    <row r="2462" spans="1:18" ht="15" customHeight="1" x14ac:dyDescent="0.3">
      <c r="A2462" s="86"/>
      <c r="B2462" s="84"/>
      <c r="D2462" s="132" t="s">
        <v>13</v>
      </c>
      <c r="E2462" s="133"/>
      <c r="F2462" s="133"/>
      <c r="G2462" s="134"/>
      <c r="H2462" s="158">
        <f>+H2407+H2423+H2452+H2460</f>
        <v>0.262125</v>
      </c>
      <c r="J2462" s="113"/>
      <c r="K2462" s="78"/>
      <c r="M2462" s="78"/>
      <c r="N2462" s="114"/>
    </row>
    <row r="2463" spans="1:18" ht="15" customHeight="1" thickBot="1" x14ac:dyDescent="0.35">
      <c r="A2463" s="86"/>
      <c r="B2463" s="84"/>
      <c r="D2463" s="135" t="s">
        <v>67</v>
      </c>
      <c r="E2463" s="136"/>
      <c r="F2463" s="136"/>
      <c r="G2463" s="141">
        <f>+$Q$1</f>
        <v>0.15</v>
      </c>
      <c r="H2463" s="159">
        <f>+H2462*G2463</f>
        <v>3.931875E-2</v>
      </c>
      <c r="J2463" s="115"/>
      <c r="K2463" s="116"/>
      <c r="L2463" s="116"/>
      <c r="M2463" s="116"/>
      <c r="N2463" s="117"/>
    </row>
    <row r="2464" spans="1:18" ht="15" customHeight="1" x14ac:dyDescent="0.3">
      <c r="A2464" s="86"/>
      <c r="B2464" s="84"/>
      <c r="D2464" s="135" t="s">
        <v>68</v>
      </c>
      <c r="E2464" s="136"/>
      <c r="F2464" s="136"/>
      <c r="G2464" s="141">
        <f>+$Q$2</f>
        <v>0</v>
      </c>
      <c r="H2464" s="159">
        <f>+(H2462+H2463)*G2464</f>
        <v>0</v>
      </c>
      <c r="J2464" s="120">
        <f>+J2407+J2423+J2452+J2460</f>
        <v>1</v>
      </c>
      <c r="K2464" s="118"/>
      <c r="L2464" s="118"/>
      <c r="M2464" s="118"/>
      <c r="N2464" s="120">
        <f>+N2407+N2423+N2452+N2460</f>
        <v>0</v>
      </c>
    </row>
    <row r="2465" spans="1:18" ht="15" customHeight="1" thickBot="1" x14ac:dyDescent="0.35">
      <c r="A2465" s="86"/>
      <c r="B2465" s="84"/>
      <c r="C2465" s="75" t="s">
        <v>64</v>
      </c>
      <c r="D2465" s="135" t="s">
        <v>14</v>
      </c>
      <c r="E2465" s="136"/>
      <c r="F2465" s="136"/>
      <c r="G2465" s="137"/>
      <c r="H2465" s="159">
        <f>SUM(H2462:H2464)</f>
        <v>0.30144375000000001</v>
      </c>
      <c r="J2465" s="121" t="s">
        <v>69</v>
      </c>
      <c r="K2465" s="119"/>
      <c r="L2465" s="119"/>
      <c r="M2465" s="119"/>
      <c r="N2465" s="121" t="s">
        <v>70</v>
      </c>
    </row>
    <row r="2466" spans="1:18" ht="15" customHeight="1" thickBot="1" x14ac:dyDescent="0.35">
      <c r="A2466" s="86"/>
      <c r="B2466" s="84"/>
      <c r="C2466" s="75" t="s">
        <v>64</v>
      </c>
      <c r="D2466" s="138" t="s">
        <v>15</v>
      </c>
      <c r="E2466" s="139"/>
      <c r="F2466" s="139"/>
      <c r="G2466" s="140"/>
      <c r="H2466" s="131">
        <f>+ROUND(H2465,2)</f>
        <v>0.3</v>
      </c>
      <c r="N2466" s="165">
        <f>+ROUND(N2464,4)</f>
        <v>0</v>
      </c>
    </row>
    <row r="2467" spans="1:18" ht="13.5" customHeight="1" x14ac:dyDescent="0.3">
      <c r="A2467" s="86"/>
      <c r="B2467" s="84"/>
      <c r="G2467" s="76"/>
    </row>
    <row r="2468" spans="1:18" ht="13.5" customHeight="1" x14ac:dyDescent="0.3">
      <c r="A2468" s="86"/>
      <c r="B2468" s="84"/>
      <c r="G2468" s="76"/>
    </row>
    <row r="2469" spans="1:18" ht="15" customHeight="1" x14ac:dyDescent="0.3">
      <c r="A2469" s="83"/>
      <c r="B2469" s="84"/>
      <c r="G2469" s="76"/>
      <c r="H2469" s="84"/>
      <c r="J2469" s="85"/>
      <c r="K2469" s="85"/>
      <c r="L2469" s="85"/>
      <c r="M2469" s="85"/>
      <c r="N2469" s="85"/>
    </row>
    <row r="2470" spans="1:18" ht="14.1" customHeight="1" x14ac:dyDescent="0.3">
      <c r="A2470" s="86"/>
      <c r="B2470" s="84"/>
      <c r="C2470" s="87"/>
      <c r="D2470" s="87"/>
      <c r="E2470" s="87"/>
      <c r="F2470" s="87"/>
      <c r="G2470" s="87"/>
      <c r="H2470" s="87"/>
      <c r="K2470" s="78"/>
      <c r="M2470" s="78"/>
    </row>
    <row r="2471" spans="1:18" ht="12" customHeight="1" x14ac:dyDescent="0.3">
      <c r="A2471" s="86"/>
      <c r="B2471" s="84"/>
      <c r="C2471" s="73"/>
      <c r="D2471" s="73"/>
      <c r="E2471" s="73"/>
      <c r="F2471" s="73"/>
      <c r="G2471" s="73"/>
      <c r="H2471" s="73"/>
      <c r="K2471" s="78"/>
      <c r="M2471" s="78"/>
    </row>
    <row r="2472" spans="1:18" ht="12" customHeight="1" x14ac:dyDescent="0.3">
      <c r="A2472" s="86"/>
      <c r="B2472" s="84"/>
      <c r="G2472" s="88"/>
      <c r="H2472" s="84"/>
      <c r="K2472" s="78"/>
      <c r="M2472" s="78"/>
    </row>
    <row r="2473" spans="1:18" ht="14.25" customHeight="1" x14ac:dyDescent="0.3">
      <c r="A2473" s="86"/>
      <c r="B2473" s="84"/>
      <c r="C2473" s="89"/>
      <c r="D2473" s="90"/>
      <c r="E2473" s="90"/>
      <c r="F2473" s="90"/>
      <c r="G2473" s="90"/>
      <c r="H2473" s="91"/>
      <c r="K2473" s="78"/>
      <c r="M2473" s="78"/>
    </row>
    <row r="2474" spans="1:18" ht="14.25" customHeight="1" x14ac:dyDescent="0.3">
      <c r="A2474" s="86"/>
      <c r="B2474" s="84"/>
      <c r="C2474" s="89"/>
      <c r="H2474" s="84"/>
      <c r="K2474" s="78"/>
      <c r="M2474" s="78"/>
    </row>
    <row r="2475" spans="1:18" ht="12" customHeight="1" thickBot="1" x14ac:dyDescent="0.35">
      <c r="A2475" s="86"/>
      <c r="B2475" s="84"/>
      <c r="C2475" s="89"/>
      <c r="H2475" s="84"/>
      <c r="K2475" s="78"/>
      <c r="M2475" s="78"/>
    </row>
    <row r="2476" spans="1:18" ht="20.100000000000001" customHeight="1" thickBot="1" x14ac:dyDescent="0.35">
      <c r="A2476" s="86"/>
      <c r="B2476" s="84"/>
      <c r="C2476" s="142" t="s">
        <v>55</v>
      </c>
      <c r="D2476" s="143"/>
      <c r="E2476" s="143"/>
      <c r="F2476" s="143"/>
      <c r="G2476" s="143"/>
      <c r="H2476" s="144"/>
    </row>
    <row r="2477" spans="1:18" ht="20.100000000000001" customHeight="1" x14ac:dyDescent="0.3">
      <c r="A2477" s="86"/>
      <c r="B2477" s="84"/>
      <c r="C2477" s="92"/>
      <c r="H2477" s="93" t="s">
        <v>56</v>
      </c>
      <c r="I2477" s="84"/>
      <c r="J2477" s="97" t="s">
        <v>26</v>
      </c>
      <c r="K2477" s="98"/>
      <c r="L2477" s="98"/>
      <c r="M2477" s="98"/>
      <c r="N2477" s="99"/>
    </row>
    <row r="2478" spans="1:18" ht="16.5" customHeight="1" thickBot="1" x14ac:dyDescent="0.35">
      <c r="A2478" s="169"/>
      <c r="B2478" s="84"/>
      <c r="C2478" s="73" t="s">
        <v>57</v>
      </c>
      <c r="D2478" s="84">
        <v>29</v>
      </c>
      <c r="G2478" s="74" t="s">
        <v>4</v>
      </c>
      <c r="H2478" s="75" t="str">
        <f>+VLOOKUP(D2478,PRESUP!$A$6:$N$183,3,FALSE)</f>
        <v>m2</v>
      </c>
      <c r="I2478" s="84"/>
      <c r="J2478" s="100"/>
      <c r="K2478" s="101"/>
      <c r="L2478" s="101"/>
      <c r="M2478" s="101"/>
      <c r="N2478" s="102"/>
    </row>
    <row r="2479" spans="1:18" ht="32.25" customHeight="1" x14ac:dyDescent="0.3">
      <c r="A2479" s="86"/>
      <c r="B2479" s="84"/>
      <c r="C2479" s="22" t="str">
        <f>+VLOOKUP(D2478,PRESUP!$A$6:$N$183,14,FALSE)</f>
        <v>DETALLE: CAPA DE RODADURA DE HORM. ASF. MEZCLADO EN PLANTA E=5 cm (2")</v>
      </c>
      <c r="J2479" s="103"/>
      <c r="K2479" s="104"/>
      <c r="L2479" s="104"/>
      <c r="M2479" s="104"/>
      <c r="N2479" s="105"/>
      <c r="O2479" s="84" t="s">
        <v>71</v>
      </c>
      <c r="P2479" s="84" t="s">
        <v>73</v>
      </c>
      <c r="Q2479" s="84" t="s">
        <v>72</v>
      </c>
    </row>
    <row r="2480" spans="1:18" s="73" customFormat="1" ht="15" customHeight="1" thickBot="1" x14ac:dyDescent="0.35">
      <c r="A2480" s="86"/>
      <c r="B2480" s="84"/>
      <c r="C2480" s="73" t="s">
        <v>5</v>
      </c>
      <c r="D2480" s="94"/>
      <c r="E2480" s="94"/>
      <c r="F2480" s="94"/>
      <c r="G2480" s="196" t="s">
        <v>58</v>
      </c>
      <c r="H2480" s="197">
        <v>1.8E-3</v>
      </c>
      <c r="J2480" s="162"/>
      <c r="K2480" s="163"/>
      <c r="L2480" s="163"/>
      <c r="M2480" s="163"/>
      <c r="N2480" s="164"/>
      <c r="O2480" s="166">
        <f>+H2554</f>
        <v>7.18</v>
      </c>
      <c r="P2480" s="168">
        <f>+H2550</f>
        <v>6.2440752000000002</v>
      </c>
      <c r="Q2480" s="167">
        <f>+N2554</f>
        <v>0.19</v>
      </c>
      <c r="R2480" s="73">
        <f t="shared" ref="R2480" si="469">+D2478</f>
        <v>29</v>
      </c>
    </row>
    <row r="2481" spans="1:18" s="94" customFormat="1" ht="30" customHeight="1" thickBot="1" x14ac:dyDescent="0.35">
      <c r="A2481" s="86"/>
      <c r="B2481" s="84"/>
      <c r="C2481" s="122" t="s">
        <v>48</v>
      </c>
      <c r="D2481" s="123" t="s">
        <v>0</v>
      </c>
      <c r="E2481" s="123" t="s">
        <v>6</v>
      </c>
      <c r="F2481" s="123" t="s">
        <v>7</v>
      </c>
      <c r="G2481" s="123" t="s">
        <v>8</v>
      </c>
      <c r="H2481" s="124" t="s">
        <v>9</v>
      </c>
      <c r="J2481" s="106" t="s">
        <v>59</v>
      </c>
      <c r="K2481" s="107" t="s">
        <v>60</v>
      </c>
      <c r="L2481" s="107" t="s">
        <v>61</v>
      </c>
      <c r="M2481" s="107" t="s">
        <v>62</v>
      </c>
      <c r="N2481" s="108" t="s">
        <v>63</v>
      </c>
    </row>
    <row r="2482" spans="1:18" ht="15" customHeight="1" x14ac:dyDescent="0.3">
      <c r="A2482" s="86"/>
      <c r="B2482" s="84"/>
      <c r="C2482" s="125" t="s">
        <v>78</v>
      </c>
      <c r="D2482" s="145" t="s">
        <v>20</v>
      </c>
      <c r="E2482" s="148"/>
      <c r="F2482" s="148" t="s">
        <v>64</v>
      </c>
      <c r="G2482" s="153" t="s">
        <v>20</v>
      </c>
      <c r="H2482" s="126">
        <f>+H2511*0.05</f>
        <v>4.6512000000000003E-3</v>
      </c>
      <c r="J2482" s="171">
        <f>+IF(H2482="","",H2482/H2550)</f>
        <v>7.4489813959960002E-4</v>
      </c>
      <c r="K2482" s="172">
        <v>4292100117</v>
      </c>
      <c r="L2482" s="170" t="s">
        <v>77</v>
      </c>
      <c r="M2482" s="156">
        <v>0</v>
      </c>
      <c r="N2482" s="173">
        <f t="shared" ref="N2482:N2494" si="470">+IF(H2482="","",J2482*M2482)</f>
        <v>0</v>
      </c>
    </row>
    <row r="2483" spans="1:18" ht="15" customHeight="1" x14ac:dyDescent="0.3">
      <c r="A2483" s="86"/>
      <c r="B2483" s="84"/>
      <c r="C2483" s="125" t="s">
        <v>362</v>
      </c>
      <c r="D2483" s="146">
        <v>1</v>
      </c>
      <c r="E2483" s="149">
        <v>48</v>
      </c>
      <c r="F2483" s="184">
        <f>+IF(E2483="","",D2483*E2483)</f>
        <v>48</v>
      </c>
      <c r="G2483" s="185">
        <f>+IF(F2483="","",H2480)</f>
        <v>1.8E-3</v>
      </c>
      <c r="H2483" s="186">
        <f t="shared" ref="H2483:H2494" si="471">+IF(G2483="","",F2483*G2483)</f>
        <v>8.6400000000000005E-2</v>
      </c>
      <c r="J2483" s="195">
        <f>+IF(H2483="","",H2483/H2550)</f>
        <v>1.3837117144265014E-2</v>
      </c>
      <c r="K2483" s="211">
        <v>548000014</v>
      </c>
      <c r="L2483" s="170" t="s">
        <v>77</v>
      </c>
      <c r="M2483" s="193">
        <f t="shared" ref="M2483:M2494" si="472">IF(L2483="NP", 0, (IF(L2483="EP", 1, (IF(L2483="ND", 0.4, "")))))</f>
        <v>0</v>
      </c>
      <c r="N2483" s="194">
        <f t="shared" si="470"/>
        <v>0</v>
      </c>
      <c r="R2483" s="75" t="e">
        <f t="shared" ref="R2483:R2494" si="473">+R2395+1</f>
        <v>#REF!</v>
      </c>
    </row>
    <row r="2484" spans="1:18" ht="15" customHeight="1" x14ac:dyDescent="0.3">
      <c r="A2484" s="86"/>
      <c r="B2484" s="84"/>
      <c r="C2484" s="125" t="s">
        <v>363</v>
      </c>
      <c r="D2484" s="146">
        <v>1</v>
      </c>
      <c r="E2484" s="149">
        <v>55</v>
      </c>
      <c r="F2484" s="184">
        <f>+IF(E2484="","",D2484*E2484)</f>
        <v>55</v>
      </c>
      <c r="G2484" s="185">
        <f>+IF(F2484="","",H2480)</f>
        <v>1.8E-3</v>
      </c>
      <c r="H2484" s="186">
        <f t="shared" si="471"/>
        <v>9.8999999999999991E-2</v>
      </c>
      <c r="J2484" s="195">
        <f>+IF(H2484="","",H2484/H2550)</f>
        <v>1.5855030061136994E-2</v>
      </c>
      <c r="K2484" s="211">
        <v>548000014</v>
      </c>
      <c r="L2484" s="212" t="s">
        <v>77</v>
      </c>
      <c r="M2484" s="193">
        <f t="shared" si="472"/>
        <v>0</v>
      </c>
      <c r="N2484" s="194">
        <f t="shared" si="470"/>
        <v>0</v>
      </c>
      <c r="R2484" s="75" t="e">
        <f t="shared" si="473"/>
        <v>#REF!</v>
      </c>
    </row>
    <row r="2485" spans="1:18" ht="15" customHeight="1" x14ac:dyDescent="0.3">
      <c r="A2485" s="86"/>
      <c r="B2485" s="84"/>
      <c r="C2485" s="125" t="s">
        <v>364</v>
      </c>
      <c r="D2485" s="146">
        <v>1</v>
      </c>
      <c r="E2485" s="149">
        <v>45</v>
      </c>
      <c r="F2485" s="184">
        <f>+IF(E2485="","",D2485*E2485)</f>
        <v>45</v>
      </c>
      <c r="G2485" s="185">
        <f>+IF(F2485="","",H2480)</f>
        <v>1.8E-3</v>
      </c>
      <c r="H2485" s="186">
        <f t="shared" si="471"/>
        <v>8.1000000000000003E-2</v>
      </c>
      <c r="J2485" s="195">
        <f>+IF(H2485="","",H2485/H2550)</f>
        <v>1.2972297322748452E-2</v>
      </c>
      <c r="K2485" s="172">
        <v>548000014</v>
      </c>
      <c r="L2485" s="170" t="s">
        <v>77</v>
      </c>
      <c r="M2485" s="193">
        <f t="shared" si="472"/>
        <v>0</v>
      </c>
      <c r="N2485" s="194">
        <f t="shared" si="470"/>
        <v>0</v>
      </c>
      <c r="R2485" s="75" t="e">
        <f t="shared" si="473"/>
        <v>#REF!</v>
      </c>
    </row>
    <row r="2486" spans="1:18" ht="15" customHeight="1" x14ac:dyDescent="0.3">
      <c r="A2486" s="86"/>
      <c r="B2486" s="84"/>
      <c r="C2486" s="125"/>
      <c r="D2486" s="146"/>
      <c r="E2486" s="149"/>
      <c r="F2486" s="184" t="str">
        <f t="shared" ref="F2486:F2494" si="474">+IF(E2486="","",D2486*E2486)</f>
        <v/>
      </c>
      <c r="G2486" s="185" t="str">
        <f>+IF(F2486="","",H2480)</f>
        <v/>
      </c>
      <c r="H2486" s="186" t="str">
        <f t="shared" si="471"/>
        <v/>
      </c>
      <c r="J2486" s="195" t="str">
        <f>+IF(H2486="","",H2486/H2550)</f>
        <v/>
      </c>
      <c r="K2486" s="172"/>
      <c r="L2486" s="170"/>
      <c r="M2486" s="193" t="str">
        <f t="shared" si="472"/>
        <v/>
      </c>
      <c r="N2486" s="194" t="str">
        <f t="shared" si="470"/>
        <v/>
      </c>
      <c r="R2486" s="75" t="e">
        <f t="shared" si="473"/>
        <v>#REF!</v>
      </c>
    </row>
    <row r="2487" spans="1:18" ht="15" customHeight="1" x14ac:dyDescent="0.3">
      <c r="A2487" s="86"/>
      <c r="B2487" s="84"/>
      <c r="C2487" s="125"/>
      <c r="D2487" s="146"/>
      <c r="E2487" s="149"/>
      <c r="F2487" s="184" t="str">
        <f t="shared" si="474"/>
        <v/>
      </c>
      <c r="G2487" s="185" t="str">
        <f>+IF(F2487="","",H2480)</f>
        <v/>
      </c>
      <c r="H2487" s="186" t="str">
        <f t="shared" si="471"/>
        <v/>
      </c>
      <c r="J2487" s="195" t="str">
        <f>+IF(H2487="","",H2487/H2550)</f>
        <v/>
      </c>
      <c r="K2487" s="172"/>
      <c r="L2487" s="170"/>
      <c r="M2487" s="193" t="str">
        <f t="shared" si="472"/>
        <v/>
      </c>
      <c r="N2487" s="194" t="str">
        <f t="shared" si="470"/>
        <v/>
      </c>
      <c r="R2487" s="75" t="e">
        <f t="shared" si="473"/>
        <v>#REF!</v>
      </c>
    </row>
    <row r="2488" spans="1:18" ht="15" customHeight="1" x14ac:dyDescent="0.3">
      <c r="A2488" s="86"/>
      <c r="B2488" s="84"/>
      <c r="C2488" s="125"/>
      <c r="D2488" s="146"/>
      <c r="E2488" s="149"/>
      <c r="F2488" s="184" t="str">
        <f t="shared" si="474"/>
        <v/>
      </c>
      <c r="G2488" s="185" t="str">
        <f>+IF(F2488="","",H2480)</f>
        <v/>
      </c>
      <c r="H2488" s="186" t="str">
        <f t="shared" si="471"/>
        <v/>
      </c>
      <c r="J2488" s="195" t="str">
        <f>+IF(H2488="","",H2488/H2550)</f>
        <v/>
      </c>
      <c r="K2488" s="172"/>
      <c r="L2488" s="170"/>
      <c r="M2488" s="193" t="str">
        <f t="shared" si="472"/>
        <v/>
      </c>
      <c r="N2488" s="194" t="str">
        <f t="shared" si="470"/>
        <v/>
      </c>
      <c r="R2488" s="75" t="e">
        <f t="shared" si="473"/>
        <v>#REF!</v>
      </c>
    </row>
    <row r="2489" spans="1:18" ht="15" customHeight="1" x14ac:dyDescent="0.3">
      <c r="A2489" s="86"/>
      <c r="B2489" s="84"/>
      <c r="C2489" s="125"/>
      <c r="D2489" s="146"/>
      <c r="E2489" s="149"/>
      <c r="F2489" s="184" t="str">
        <f t="shared" si="474"/>
        <v/>
      </c>
      <c r="G2489" s="185" t="str">
        <f>+IF(F2489="","",H2480)</f>
        <v/>
      </c>
      <c r="H2489" s="186" t="str">
        <f t="shared" si="471"/>
        <v/>
      </c>
      <c r="J2489" s="195" t="str">
        <f>+IF(H2489="","",H2489/H2550)</f>
        <v/>
      </c>
      <c r="K2489" s="172"/>
      <c r="L2489" s="170"/>
      <c r="M2489" s="193" t="str">
        <f t="shared" si="472"/>
        <v/>
      </c>
      <c r="N2489" s="194" t="str">
        <f t="shared" si="470"/>
        <v/>
      </c>
      <c r="R2489" s="75" t="e">
        <f t="shared" si="473"/>
        <v>#REF!</v>
      </c>
    </row>
    <row r="2490" spans="1:18" ht="15" customHeight="1" x14ac:dyDescent="0.3">
      <c r="A2490" s="86"/>
      <c r="B2490" s="84"/>
      <c r="C2490" s="125"/>
      <c r="D2490" s="146"/>
      <c r="E2490" s="149"/>
      <c r="F2490" s="184" t="str">
        <f t="shared" si="474"/>
        <v/>
      </c>
      <c r="G2490" s="185" t="str">
        <f>+IF(F2490="","",H2480)</f>
        <v/>
      </c>
      <c r="H2490" s="186" t="str">
        <f t="shared" si="471"/>
        <v/>
      </c>
      <c r="J2490" s="195" t="str">
        <f>+IF(H2490="","",H2490/H2550)</f>
        <v/>
      </c>
      <c r="K2490" s="172"/>
      <c r="L2490" s="170"/>
      <c r="M2490" s="193" t="str">
        <f t="shared" si="472"/>
        <v/>
      </c>
      <c r="N2490" s="194" t="str">
        <f t="shared" si="470"/>
        <v/>
      </c>
      <c r="R2490" s="75" t="e">
        <f t="shared" si="473"/>
        <v>#REF!</v>
      </c>
    </row>
    <row r="2491" spans="1:18" ht="15" customHeight="1" x14ac:dyDescent="0.3">
      <c r="A2491" s="86"/>
      <c r="B2491" s="84"/>
      <c r="C2491" s="125"/>
      <c r="D2491" s="146"/>
      <c r="E2491" s="149"/>
      <c r="F2491" s="184" t="str">
        <f t="shared" si="474"/>
        <v/>
      </c>
      <c r="G2491" s="185" t="str">
        <f>+IF(F2491="","",H2480)</f>
        <v/>
      </c>
      <c r="H2491" s="186" t="str">
        <f t="shared" si="471"/>
        <v/>
      </c>
      <c r="J2491" s="195" t="str">
        <f>+IF(H2491="","",H2491/H2550)</f>
        <v/>
      </c>
      <c r="K2491" s="172"/>
      <c r="L2491" s="170"/>
      <c r="M2491" s="193" t="str">
        <f t="shared" si="472"/>
        <v/>
      </c>
      <c r="N2491" s="194" t="str">
        <f t="shared" si="470"/>
        <v/>
      </c>
      <c r="R2491" s="75" t="e">
        <f t="shared" si="473"/>
        <v>#REF!</v>
      </c>
    </row>
    <row r="2492" spans="1:18" ht="15" customHeight="1" x14ac:dyDescent="0.3">
      <c r="A2492" s="86"/>
      <c r="B2492" s="84"/>
      <c r="C2492" s="125"/>
      <c r="D2492" s="146"/>
      <c r="E2492" s="149"/>
      <c r="F2492" s="184" t="str">
        <f t="shared" si="474"/>
        <v/>
      </c>
      <c r="G2492" s="185" t="str">
        <f>+IF(F2492="","",H2480)</f>
        <v/>
      </c>
      <c r="H2492" s="186" t="str">
        <f t="shared" si="471"/>
        <v/>
      </c>
      <c r="J2492" s="195" t="str">
        <f>+IF(H2492="","",H2492/H2550)</f>
        <v/>
      </c>
      <c r="K2492" s="172"/>
      <c r="L2492" s="170"/>
      <c r="M2492" s="193" t="str">
        <f t="shared" si="472"/>
        <v/>
      </c>
      <c r="N2492" s="194" t="str">
        <f t="shared" si="470"/>
        <v/>
      </c>
      <c r="R2492" s="75" t="e">
        <f t="shared" si="473"/>
        <v>#REF!</v>
      </c>
    </row>
    <row r="2493" spans="1:18" ht="15" customHeight="1" x14ac:dyDescent="0.3">
      <c r="A2493" s="86"/>
      <c r="B2493" s="84"/>
      <c r="C2493" s="125"/>
      <c r="D2493" s="146"/>
      <c r="E2493" s="149"/>
      <c r="F2493" s="184" t="str">
        <f t="shared" si="474"/>
        <v/>
      </c>
      <c r="G2493" s="185" t="str">
        <f>+IF(F2493="","",H2480)</f>
        <v/>
      </c>
      <c r="H2493" s="186" t="str">
        <f t="shared" si="471"/>
        <v/>
      </c>
      <c r="J2493" s="195" t="str">
        <f>+IF(H2493="","",H2493/H2550)</f>
        <v/>
      </c>
      <c r="K2493" s="172"/>
      <c r="L2493" s="170"/>
      <c r="M2493" s="193" t="str">
        <f t="shared" si="472"/>
        <v/>
      </c>
      <c r="N2493" s="194" t="str">
        <f t="shared" si="470"/>
        <v/>
      </c>
      <c r="R2493" s="75" t="e">
        <f t="shared" si="473"/>
        <v>#REF!</v>
      </c>
    </row>
    <row r="2494" spans="1:18" ht="15" customHeight="1" thickBot="1" x14ac:dyDescent="0.35">
      <c r="A2494" s="86"/>
      <c r="B2494" s="84"/>
      <c r="C2494" s="127"/>
      <c r="D2494" s="147"/>
      <c r="E2494" s="150"/>
      <c r="F2494" s="187" t="str">
        <f t="shared" si="474"/>
        <v/>
      </c>
      <c r="G2494" s="188" t="str">
        <f>+IF(F2494="","",H2479)</f>
        <v/>
      </c>
      <c r="H2494" s="189" t="str">
        <f t="shared" si="471"/>
        <v/>
      </c>
      <c r="J2494" s="195" t="str">
        <f>+IF(H2494="","",H2494/H2550)</f>
        <v/>
      </c>
      <c r="K2494" s="172"/>
      <c r="L2494" s="170"/>
      <c r="M2494" s="193" t="str">
        <f t="shared" si="472"/>
        <v/>
      </c>
      <c r="N2494" s="194" t="str">
        <f t="shared" si="470"/>
        <v/>
      </c>
      <c r="R2494" s="75" t="e">
        <f t="shared" si="473"/>
        <v>#REF!</v>
      </c>
    </row>
    <row r="2495" spans="1:18" ht="15" customHeight="1" thickBot="1" x14ac:dyDescent="0.35">
      <c r="A2495" s="86"/>
      <c r="B2495" s="84"/>
      <c r="C2495" s="160"/>
      <c r="D2495" s="160"/>
      <c r="E2495" s="160"/>
      <c r="F2495" s="160"/>
      <c r="G2495" s="161" t="s">
        <v>27</v>
      </c>
      <c r="H2495" s="157">
        <f>SUM(H2482:H2494)</f>
        <v>0.27105119999999999</v>
      </c>
      <c r="J2495" s="110">
        <f>SUM(J2482:J2494)</f>
        <v>4.340934266775006E-2</v>
      </c>
      <c r="K2495" s="109"/>
      <c r="L2495" s="109"/>
      <c r="M2495" s="109"/>
      <c r="N2495" s="110">
        <f>SUM(N2482:N2494)</f>
        <v>0</v>
      </c>
    </row>
    <row r="2496" spans="1:18" s="73" customFormat="1" ht="15" customHeight="1" thickBot="1" x14ac:dyDescent="0.35">
      <c r="A2496" s="86"/>
      <c r="B2496" s="84"/>
      <c r="C2496" s="73" t="s">
        <v>10</v>
      </c>
      <c r="H2496" s="74"/>
      <c r="J2496" s="112"/>
      <c r="K2496" s="112"/>
      <c r="L2496" s="112"/>
      <c r="M2496" s="112"/>
      <c r="N2496" s="112"/>
    </row>
    <row r="2497" spans="1:18" ht="31.5" customHeight="1" thickBot="1" x14ac:dyDescent="0.35">
      <c r="A2497" s="86"/>
      <c r="B2497" s="84"/>
      <c r="C2497" s="122" t="s">
        <v>48</v>
      </c>
      <c r="D2497" s="123" t="s">
        <v>0</v>
      </c>
      <c r="E2497" s="123" t="s">
        <v>65</v>
      </c>
      <c r="F2497" s="123" t="s">
        <v>66</v>
      </c>
      <c r="G2497" s="123" t="s">
        <v>8</v>
      </c>
      <c r="H2497" s="124" t="s">
        <v>9</v>
      </c>
      <c r="J2497" s="106" t="s">
        <v>59</v>
      </c>
      <c r="K2497" s="107" t="s">
        <v>60</v>
      </c>
      <c r="L2497" s="107" t="s">
        <v>61</v>
      </c>
      <c r="M2497" s="107" t="s">
        <v>62</v>
      </c>
      <c r="N2497" s="108" t="s">
        <v>63</v>
      </c>
    </row>
    <row r="2498" spans="1:18" ht="15" customHeight="1" x14ac:dyDescent="0.25">
      <c r="A2498" s="86"/>
      <c r="B2498" s="84"/>
      <c r="C2498" s="209" t="s">
        <v>325</v>
      </c>
      <c r="D2498" s="146">
        <v>1</v>
      </c>
      <c r="E2498" s="209">
        <v>4.28</v>
      </c>
      <c r="F2498" s="184">
        <f t="shared" ref="F2498:F2510" si="475">+IF(E2498="","",D2498*E2498)</f>
        <v>4.28</v>
      </c>
      <c r="G2498" s="185">
        <f>+IF(F2498="","",H2480)</f>
        <v>1.8E-3</v>
      </c>
      <c r="H2498" s="186">
        <f t="shared" ref="H2498:H2510" si="476">+IF(G2498="","",F2498*G2498)</f>
        <v>7.7039999999999999E-3</v>
      </c>
      <c r="I2498" s="95"/>
      <c r="J2498" s="195">
        <f>+IF(H2498="","",H2498/H2550)</f>
        <v>1.2338096120302971E-3</v>
      </c>
      <c r="K2498" s="174">
        <v>851230012</v>
      </c>
      <c r="L2498" s="170" t="s">
        <v>77</v>
      </c>
      <c r="M2498" s="193">
        <v>0</v>
      </c>
      <c r="N2498" s="194">
        <f t="shared" ref="N2498:N2510" si="477">+IF(H2498="","",J2498*M2498)</f>
        <v>0</v>
      </c>
      <c r="R2498" s="75" t="e">
        <f t="shared" ref="R2498:R2510" si="478">+R2410+1</f>
        <v>#REF!</v>
      </c>
    </row>
    <row r="2499" spans="1:18" ht="15" customHeight="1" x14ac:dyDescent="0.3">
      <c r="A2499" s="86"/>
      <c r="B2499" s="84"/>
      <c r="C2499" s="125" t="s">
        <v>326</v>
      </c>
      <c r="D2499" s="146">
        <v>8</v>
      </c>
      <c r="E2499" s="149">
        <v>4.2300000000000004</v>
      </c>
      <c r="F2499" s="184">
        <f t="shared" si="475"/>
        <v>33.840000000000003</v>
      </c>
      <c r="G2499" s="185">
        <f>+IF(F2499="","",H2480)</f>
        <v>1.8E-3</v>
      </c>
      <c r="H2499" s="186">
        <f t="shared" si="476"/>
        <v>6.0912000000000008E-2</v>
      </c>
      <c r="J2499" s="195">
        <f>+IF(H2499="","",H2499/H2550)</f>
        <v>9.7551675867068362E-3</v>
      </c>
      <c r="K2499" s="174">
        <v>851230012</v>
      </c>
      <c r="L2499" s="170" t="s">
        <v>77</v>
      </c>
      <c r="M2499" s="193">
        <v>0</v>
      </c>
      <c r="N2499" s="194">
        <f t="shared" si="477"/>
        <v>0</v>
      </c>
      <c r="R2499" s="75" t="e">
        <f t="shared" si="478"/>
        <v>#REF!</v>
      </c>
    </row>
    <row r="2500" spans="1:18" ht="15" customHeight="1" x14ac:dyDescent="0.25">
      <c r="A2500" s="86"/>
      <c r="B2500" s="84"/>
      <c r="C2500" s="125" t="s">
        <v>341</v>
      </c>
      <c r="D2500" s="146">
        <v>2</v>
      </c>
      <c r="E2500" s="209">
        <v>4.5199999999999996</v>
      </c>
      <c r="F2500" s="184">
        <f t="shared" si="475"/>
        <v>9.0399999999999991</v>
      </c>
      <c r="G2500" s="185">
        <f>+IF(F2500="","",H2480)</f>
        <v>1.8E-3</v>
      </c>
      <c r="H2500" s="186">
        <f t="shared" si="476"/>
        <v>1.6271999999999998E-2</v>
      </c>
      <c r="J2500" s="195">
        <f>+IF(H2500="","",H2500/H2550)</f>
        <v>2.6059903955032442E-3</v>
      </c>
      <c r="K2500" s="174">
        <v>851230012</v>
      </c>
      <c r="L2500" s="170" t="s">
        <v>77</v>
      </c>
      <c r="M2500" s="193">
        <v>0</v>
      </c>
      <c r="N2500" s="194">
        <f t="shared" si="477"/>
        <v>0</v>
      </c>
      <c r="R2500" s="75" t="e">
        <f t="shared" si="478"/>
        <v>#REF!</v>
      </c>
    </row>
    <row r="2501" spans="1:18" ht="15" customHeight="1" x14ac:dyDescent="0.25">
      <c r="A2501" s="86"/>
      <c r="B2501" s="84"/>
      <c r="C2501" s="125" t="s">
        <v>368</v>
      </c>
      <c r="D2501" s="146">
        <v>1</v>
      </c>
      <c r="E2501" s="209">
        <v>4.5199999999999996</v>
      </c>
      <c r="F2501" s="184">
        <f t="shared" si="475"/>
        <v>4.5199999999999996</v>
      </c>
      <c r="G2501" s="185">
        <f>+IF(F2501="","",H2480)</f>
        <v>1.8E-3</v>
      </c>
      <c r="H2501" s="186">
        <f t="shared" si="476"/>
        <v>8.1359999999999991E-3</v>
      </c>
      <c r="J2501" s="195">
        <f>+IF(H2501="","",H2501/H2550)</f>
        <v>1.3029951977516221E-3</v>
      </c>
      <c r="K2501" s="174">
        <v>851230012</v>
      </c>
      <c r="L2501" s="170" t="s">
        <v>77</v>
      </c>
      <c r="M2501" s="193">
        <v>0</v>
      </c>
      <c r="N2501" s="194">
        <f t="shared" si="477"/>
        <v>0</v>
      </c>
      <c r="R2501" s="75" t="e">
        <f t="shared" si="478"/>
        <v>#REF!</v>
      </c>
    </row>
    <row r="2502" spans="1:18" ht="15" customHeight="1" x14ac:dyDescent="0.3">
      <c r="A2502" s="86"/>
      <c r="B2502" s="84"/>
      <c r="C2502" s="125"/>
      <c r="D2502" s="146"/>
      <c r="E2502" s="149"/>
      <c r="F2502" s="184" t="str">
        <f t="shared" si="475"/>
        <v/>
      </c>
      <c r="G2502" s="185" t="str">
        <f>+IF(F2502="","",H2480)</f>
        <v/>
      </c>
      <c r="H2502" s="186" t="str">
        <f t="shared" si="476"/>
        <v/>
      </c>
      <c r="J2502" s="195" t="str">
        <f>+IF(H2502="","",H2502/H2550)</f>
        <v/>
      </c>
      <c r="K2502" s="174"/>
      <c r="L2502" s="170"/>
      <c r="M2502" s="193" t="str">
        <f t="shared" ref="M2502:M2510" si="479">IF(L2502="NP", 0, (IF(L2502="EP", 1, (IF(L2502="ND", 0.4, "")))))</f>
        <v/>
      </c>
      <c r="N2502" s="194" t="str">
        <f t="shared" si="477"/>
        <v/>
      </c>
      <c r="R2502" s="75" t="e">
        <f t="shared" si="478"/>
        <v>#REF!</v>
      </c>
    </row>
    <row r="2503" spans="1:18" ht="15" customHeight="1" x14ac:dyDescent="0.3">
      <c r="A2503" s="86"/>
      <c r="B2503" s="84"/>
      <c r="C2503" s="125"/>
      <c r="D2503" s="146"/>
      <c r="E2503" s="149"/>
      <c r="F2503" s="184" t="str">
        <f t="shared" si="475"/>
        <v/>
      </c>
      <c r="G2503" s="185" t="str">
        <f>+IF(F2503="","",H2480)</f>
        <v/>
      </c>
      <c r="H2503" s="186" t="str">
        <f t="shared" si="476"/>
        <v/>
      </c>
      <c r="I2503" s="96"/>
      <c r="J2503" s="195" t="str">
        <f>+IF(H2503="","",H2503/H2550)</f>
        <v/>
      </c>
      <c r="K2503" s="174"/>
      <c r="L2503" s="170"/>
      <c r="M2503" s="193" t="str">
        <f t="shared" si="479"/>
        <v/>
      </c>
      <c r="N2503" s="194" t="str">
        <f t="shared" si="477"/>
        <v/>
      </c>
      <c r="R2503" s="75" t="e">
        <f t="shared" si="478"/>
        <v>#REF!</v>
      </c>
    </row>
    <row r="2504" spans="1:18" ht="15" customHeight="1" x14ac:dyDescent="0.3">
      <c r="A2504" s="86"/>
      <c r="B2504" s="84"/>
      <c r="C2504" s="125"/>
      <c r="D2504" s="146"/>
      <c r="E2504" s="149"/>
      <c r="F2504" s="184" t="str">
        <f t="shared" si="475"/>
        <v/>
      </c>
      <c r="G2504" s="185" t="str">
        <f>+IF(F2504="","",H2480)</f>
        <v/>
      </c>
      <c r="H2504" s="186" t="str">
        <f t="shared" si="476"/>
        <v/>
      </c>
      <c r="J2504" s="195" t="str">
        <f>+IF(H2504="","",H2504/H2550)</f>
        <v/>
      </c>
      <c r="K2504" s="174"/>
      <c r="L2504" s="170"/>
      <c r="M2504" s="193" t="str">
        <f t="shared" si="479"/>
        <v/>
      </c>
      <c r="N2504" s="194" t="str">
        <f t="shared" si="477"/>
        <v/>
      </c>
      <c r="R2504" s="75" t="e">
        <f t="shared" si="478"/>
        <v>#REF!</v>
      </c>
    </row>
    <row r="2505" spans="1:18" ht="15" customHeight="1" x14ac:dyDescent="0.3">
      <c r="A2505" s="86"/>
      <c r="B2505" s="84"/>
      <c r="C2505" s="125"/>
      <c r="D2505" s="146"/>
      <c r="E2505" s="149"/>
      <c r="F2505" s="184" t="str">
        <f t="shared" si="475"/>
        <v/>
      </c>
      <c r="G2505" s="185" t="str">
        <f>+IF(F2505="","",H2480)</f>
        <v/>
      </c>
      <c r="H2505" s="186" t="str">
        <f t="shared" si="476"/>
        <v/>
      </c>
      <c r="J2505" s="195" t="str">
        <f>+IF(H2505="","",H2505/H2550)</f>
        <v/>
      </c>
      <c r="K2505" s="174"/>
      <c r="L2505" s="170"/>
      <c r="M2505" s="193" t="str">
        <f t="shared" si="479"/>
        <v/>
      </c>
      <c r="N2505" s="194" t="str">
        <f t="shared" si="477"/>
        <v/>
      </c>
      <c r="R2505" s="75" t="e">
        <f t="shared" si="478"/>
        <v>#REF!</v>
      </c>
    </row>
    <row r="2506" spans="1:18" ht="15" customHeight="1" x14ac:dyDescent="0.3">
      <c r="A2506" s="86"/>
      <c r="B2506" s="84"/>
      <c r="C2506" s="125"/>
      <c r="D2506" s="146"/>
      <c r="E2506" s="149"/>
      <c r="F2506" s="184" t="str">
        <f t="shared" si="475"/>
        <v/>
      </c>
      <c r="G2506" s="185" t="str">
        <f>+IF(F2506="","",H2480)</f>
        <v/>
      </c>
      <c r="H2506" s="186" t="str">
        <f t="shared" si="476"/>
        <v/>
      </c>
      <c r="I2506" s="96"/>
      <c r="J2506" s="195" t="str">
        <f>+IF(H2506="","",H2506/H2550)</f>
        <v/>
      </c>
      <c r="K2506" s="174"/>
      <c r="L2506" s="170"/>
      <c r="M2506" s="193" t="str">
        <f t="shared" si="479"/>
        <v/>
      </c>
      <c r="N2506" s="194" t="str">
        <f t="shared" si="477"/>
        <v/>
      </c>
      <c r="R2506" s="75" t="e">
        <f t="shared" si="478"/>
        <v>#REF!</v>
      </c>
    </row>
    <row r="2507" spans="1:18" ht="15" customHeight="1" x14ac:dyDescent="0.3">
      <c r="A2507" s="86"/>
      <c r="B2507" s="84"/>
      <c r="C2507" s="125"/>
      <c r="D2507" s="146"/>
      <c r="E2507" s="149"/>
      <c r="F2507" s="184" t="str">
        <f t="shared" si="475"/>
        <v/>
      </c>
      <c r="G2507" s="185" t="str">
        <f>+IF(F2507="","",H2480)</f>
        <v/>
      </c>
      <c r="H2507" s="186" t="str">
        <f t="shared" si="476"/>
        <v/>
      </c>
      <c r="J2507" s="195" t="str">
        <f>+IF(H2507="","",H2507/H2550)</f>
        <v/>
      </c>
      <c r="K2507" s="174"/>
      <c r="L2507" s="170"/>
      <c r="M2507" s="193" t="str">
        <f t="shared" si="479"/>
        <v/>
      </c>
      <c r="N2507" s="194" t="str">
        <f t="shared" si="477"/>
        <v/>
      </c>
      <c r="R2507" s="75" t="e">
        <f t="shared" si="478"/>
        <v>#REF!</v>
      </c>
    </row>
    <row r="2508" spans="1:18" ht="15" customHeight="1" x14ac:dyDescent="0.3">
      <c r="A2508" s="86"/>
      <c r="B2508" s="84"/>
      <c r="C2508" s="125"/>
      <c r="D2508" s="146"/>
      <c r="E2508" s="149"/>
      <c r="F2508" s="184" t="str">
        <f t="shared" si="475"/>
        <v/>
      </c>
      <c r="G2508" s="185" t="str">
        <f>+IF(F2508="","",H2480)</f>
        <v/>
      </c>
      <c r="H2508" s="186" t="str">
        <f t="shared" si="476"/>
        <v/>
      </c>
      <c r="I2508" s="96"/>
      <c r="J2508" s="195" t="str">
        <f>+IF(H2508="","",H2508/H2550)</f>
        <v/>
      </c>
      <c r="K2508" s="174"/>
      <c r="L2508" s="170"/>
      <c r="M2508" s="193" t="str">
        <f t="shared" si="479"/>
        <v/>
      </c>
      <c r="N2508" s="194" t="str">
        <f t="shared" si="477"/>
        <v/>
      </c>
      <c r="R2508" s="75" t="e">
        <f t="shared" si="478"/>
        <v>#REF!</v>
      </c>
    </row>
    <row r="2509" spans="1:18" ht="15" customHeight="1" x14ac:dyDescent="0.3">
      <c r="A2509" s="86"/>
      <c r="B2509" s="84"/>
      <c r="C2509" s="125"/>
      <c r="D2509" s="146"/>
      <c r="E2509" s="149"/>
      <c r="F2509" s="184" t="str">
        <f t="shared" si="475"/>
        <v/>
      </c>
      <c r="G2509" s="185" t="str">
        <f>+IF(F2509="","",H2480)</f>
        <v/>
      </c>
      <c r="H2509" s="186" t="str">
        <f t="shared" si="476"/>
        <v/>
      </c>
      <c r="I2509" s="96"/>
      <c r="J2509" s="195" t="str">
        <f>+IF(H2509="","",H2509/H2550)</f>
        <v/>
      </c>
      <c r="K2509" s="174"/>
      <c r="L2509" s="170"/>
      <c r="M2509" s="193" t="str">
        <f t="shared" si="479"/>
        <v/>
      </c>
      <c r="N2509" s="194" t="str">
        <f t="shared" si="477"/>
        <v/>
      </c>
      <c r="R2509" s="75" t="e">
        <f t="shared" si="478"/>
        <v>#REF!</v>
      </c>
    </row>
    <row r="2510" spans="1:18" ht="15" customHeight="1" thickBot="1" x14ac:dyDescent="0.35">
      <c r="A2510" s="86"/>
      <c r="B2510" s="84"/>
      <c r="C2510" s="127"/>
      <c r="D2510" s="147"/>
      <c r="E2510" s="150"/>
      <c r="F2510" s="187" t="str">
        <f t="shared" si="475"/>
        <v/>
      </c>
      <c r="G2510" s="188" t="str">
        <f>+IF(F2510="","",H2479)</f>
        <v/>
      </c>
      <c r="H2510" s="189" t="str">
        <f t="shared" si="476"/>
        <v/>
      </c>
      <c r="J2510" s="195" t="str">
        <f>+IF(H2510="","",H2510/H2550)</f>
        <v/>
      </c>
      <c r="K2510" s="174"/>
      <c r="L2510" s="170"/>
      <c r="M2510" s="193" t="str">
        <f t="shared" si="479"/>
        <v/>
      </c>
      <c r="N2510" s="194" t="str">
        <f t="shared" si="477"/>
        <v/>
      </c>
      <c r="R2510" s="75" t="e">
        <f t="shared" si="478"/>
        <v>#REF!</v>
      </c>
    </row>
    <row r="2511" spans="1:18" ht="15" customHeight="1" thickBot="1" x14ac:dyDescent="0.35">
      <c r="A2511" s="86"/>
      <c r="B2511" s="84"/>
      <c r="C2511" s="160"/>
      <c r="D2511" s="160"/>
      <c r="E2511" s="160"/>
      <c r="F2511" s="160"/>
      <c r="G2511" s="161" t="s">
        <v>28</v>
      </c>
      <c r="H2511" s="157">
        <f>SUM(H2498:H2510)</f>
        <v>9.3024000000000009E-2</v>
      </c>
      <c r="J2511" s="110">
        <f>SUM(J2498:J2510)</f>
        <v>1.4897962791991999E-2</v>
      </c>
      <c r="K2511" s="109"/>
      <c r="L2511" s="109"/>
      <c r="M2511" s="109"/>
      <c r="N2511" s="110">
        <f>SUM(N2498:N2510)</f>
        <v>0</v>
      </c>
    </row>
    <row r="2512" spans="1:18" s="73" customFormat="1" ht="15" customHeight="1" thickBot="1" x14ac:dyDescent="0.35">
      <c r="A2512" s="86"/>
      <c r="B2512" s="84"/>
      <c r="C2512" s="73" t="s">
        <v>11</v>
      </c>
      <c r="H2512" s="74"/>
      <c r="J2512" s="112"/>
      <c r="K2512" s="112"/>
      <c r="L2512" s="112"/>
      <c r="M2512" s="112"/>
      <c r="N2512" s="112"/>
    </row>
    <row r="2513" spans="1:18" ht="34.5" customHeight="1" thickBot="1" x14ac:dyDescent="0.35">
      <c r="A2513" s="86"/>
      <c r="B2513" s="84"/>
      <c r="C2513" s="122" t="s">
        <v>48</v>
      </c>
      <c r="D2513" s="129"/>
      <c r="E2513" s="123" t="s">
        <v>3</v>
      </c>
      <c r="F2513" s="123" t="s">
        <v>0</v>
      </c>
      <c r="G2513" s="123" t="s">
        <v>16</v>
      </c>
      <c r="H2513" s="124" t="s">
        <v>9</v>
      </c>
      <c r="J2513" s="106" t="s">
        <v>59</v>
      </c>
      <c r="K2513" s="107" t="s">
        <v>60</v>
      </c>
      <c r="L2513" s="107" t="s">
        <v>61</v>
      </c>
      <c r="M2513" s="107" t="s">
        <v>62</v>
      </c>
      <c r="N2513" s="108" t="s">
        <v>63</v>
      </c>
    </row>
    <row r="2514" spans="1:18" ht="15" customHeight="1" x14ac:dyDescent="0.3">
      <c r="A2514" s="86"/>
      <c r="B2514" s="84"/>
      <c r="C2514" s="125" t="s">
        <v>365</v>
      </c>
      <c r="E2514" s="151" t="s">
        <v>87</v>
      </c>
      <c r="F2514" s="151">
        <v>0.06</v>
      </c>
      <c r="G2514" s="151">
        <v>98</v>
      </c>
      <c r="H2514" s="190">
        <f t="shared" ref="H2514:H2539" si="480">+IF(G2514="","",F2514*G2514)</f>
        <v>5.88</v>
      </c>
      <c r="J2514" s="195">
        <f>+IF(H2514="","",H2514/H2550)</f>
        <v>0.94169269454025795</v>
      </c>
      <c r="K2514" s="174">
        <v>352605342021</v>
      </c>
      <c r="L2514" s="170" t="s">
        <v>76</v>
      </c>
      <c r="M2514" s="193">
        <v>0.20180000000000001</v>
      </c>
      <c r="N2514" s="194">
        <f t="shared" ref="N2514:N2539" si="481">+IF(H2514="","",J2514*M2514)</f>
        <v>0.19003358575822407</v>
      </c>
      <c r="R2514" s="75" t="e">
        <f t="shared" ref="R2514:R2539" si="482">+R2426+1</f>
        <v>#REF!</v>
      </c>
    </row>
    <row r="2515" spans="1:18" ht="15" customHeight="1" x14ac:dyDescent="0.3">
      <c r="A2515" s="86"/>
      <c r="B2515" s="84"/>
      <c r="C2515" s="125"/>
      <c r="E2515" s="151"/>
      <c r="F2515" s="151"/>
      <c r="G2515" s="151"/>
      <c r="H2515" s="190" t="str">
        <f t="shared" si="480"/>
        <v/>
      </c>
      <c r="J2515" s="195" t="str">
        <f>+IF(H2515="","",H2515/H2550)</f>
        <v/>
      </c>
      <c r="K2515" s="174"/>
      <c r="L2515" s="170"/>
      <c r="M2515" s="193" t="str">
        <f t="shared" ref="M2515:M2539" si="483">IF(L2515="NP", 0, (IF(L2515="EP", 1, (IF(L2515="ND", 0.4, "")))))</f>
        <v/>
      </c>
      <c r="N2515" s="194" t="str">
        <f t="shared" si="481"/>
        <v/>
      </c>
      <c r="R2515" s="75" t="e">
        <f t="shared" si="482"/>
        <v>#REF!</v>
      </c>
    </row>
    <row r="2516" spans="1:18" ht="15" customHeight="1" x14ac:dyDescent="0.3">
      <c r="A2516" s="86"/>
      <c r="B2516" s="84"/>
      <c r="C2516" s="125"/>
      <c r="E2516" s="151"/>
      <c r="F2516" s="151"/>
      <c r="G2516" s="151"/>
      <c r="H2516" s="190" t="str">
        <f t="shared" si="480"/>
        <v/>
      </c>
      <c r="J2516" s="195" t="str">
        <f>+IF(H2516="","",H2516/H2550)</f>
        <v/>
      </c>
      <c r="K2516" s="174"/>
      <c r="L2516" s="170"/>
      <c r="M2516" s="193" t="str">
        <f t="shared" si="483"/>
        <v/>
      </c>
      <c r="N2516" s="194" t="str">
        <f t="shared" si="481"/>
        <v/>
      </c>
      <c r="R2516" s="75" t="e">
        <f t="shared" si="482"/>
        <v>#REF!</v>
      </c>
    </row>
    <row r="2517" spans="1:18" ht="15" customHeight="1" x14ac:dyDescent="0.3">
      <c r="A2517" s="86"/>
      <c r="B2517" s="84"/>
      <c r="C2517" s="125"/>
      <c r="E2517" s="151"/>
      <c r="F2517" s="151"/>
      <c r="G2517" s="151"/>
      <c r="H2517" s="190" t="str">
        <f t="shared" si="480"/>
        <v/>
      </c>
      <c r="J2517" s="195" t="str">
        <f>+IF(H2517="","",H2517/H2550)</f>
        <v/>
      </c>
      <c r="K2517" s="174"/>
      <c r="L2517" s="170"/>
      <c r="M2517" s="193" t="str">
        <f t="shared" si="483"/>
        <v/>
      </c>
      <c r="N2517" s="194" t="str">
        <f t="shared" si="481"/>
        <v/>
      </c>
      <c r="R2517" s="75" t="e">
        <f t="shared" si="482"/>
        <v>#REF!</v>
      </c>
    </row>
    <row r="2518" spans="1:18" ht="15" customHeight="1" x14ac:dyDescent="0.3">
      <c r="A2518" s="86"/>
      <c r="B2518" s="84"/>
      <c r="C2518" s="125"/>
      <c r="E2518" s="151"/>
      <c r="F2518" s="151"/>
      <c r="G2518" s="151"/>
      <c r="H2518" s="190" t="str">
        <f t="shared" si="480"/>
        <v/>
      </c>
      <c r="J2518" s="195" t="str">
        <f>+IF(H2518="","",H2518/H2550)</f>
        <v/>
      </c>
      <c r="K2518" s="174"/>
      <c r="L2518" s="170"/>
      <c r="M2518" s="193" t="str">
        <f t="shared" si="483"/>
        <v/>
      </c>
      <c r="N2518" s="194" t="str">
        <f t="shared" si="481"/>
        <v/>
      </c>
      <c r="R2518" s="75" t="e">
        <f t="shared" si="482"/>
        <v>#REF!</v>
      </c>
    </row>
    <row r="2519" spans="1:18" ht="15" customHeight="1" x14ac:dyDescent="0.3">
      <c r="A2519" s="86"/>
      <c r="B2519" s="84"/>
      <c r="C2519" s="125"/>
      <c r="E2519" s="151"/>
      <c r="F2519" s="151"/>
      <c r="G2519" s="151"/>
      <c r="H2519" s="190" t="str">
        <f t="shared" si="480"/>
        <v/>
      </c>
      <c r="J2519" s="195" t="str">
        <f>+IF(H2519="","",H2519/H2550)</f>
        <v/>
      </c>
      <c r="K2519" s="174"/>
      <c r="L2519" s="170"/>
      <c r="M2519" s="193" t="str">
        <f t="shared" si="483"/>
        <v/>
      </c>
      <c r="N2519" s="194" t="str">
        <f t="shared" si="481"/>
        <v/>
      </c>
      <c r="R2519" s="75" t="e">
        <f t="shared" si="482"/>
        <v>#REF!</v>
      </c>
    </row>
    <row r="2520" spans="1:18" ht="15" customHeight="1" x14ac:dyDescent="0.3">
      <c r="A2520" s="86"/>
      <c r="B2520" s="84"/>
      <c r="C2520" s="125"/>
      <c r="E2520" s="151"/>
      <c r="F2520" s="151"/>
      <c r="G2520" s="151"/>
      <c r="H2520" s="190" t="str">
        <f t="shared" si="480"/>
        <v/>
      </c>
      <c r="J2520" s="195" t="str">
        <f>+IF(H2520="","",H2520/H2550)</f>
        <v/>
      </c>
      <c r="K2520" s="174"/>
      <c r="L2520" s="170"/>
      <c r="M2520" s="193" t="str">
        <f t="shared" si="483"/>
        <v/>
      </c>
      <c r="N2520" s="194" t="str">
        <f t="shared" si="481"/>
        <v/>
      </c>
      <c r="R2520" s="75" t="e">
        <f t="shared" si="482"/>
        <v>#REF!</v>
      </c>
    </row>
    <row r="2521" spans="1:18" ht="15" customHeight="1" x14ac:dyDescent="0.3">
      <c r="A2521" s="86"/>
      <c r="B2521" s="84"/>
      <c r="C2521" s="125"/>
      <c r="E2521" s="151"/>
      <c r="F2521" s="151"/>
      <c r="G2521" s="151"/>
      <c r="H2521" s="190" t="str">
        <f t="shared" si="480"/>
        <v/>
      </c>
      <c r="J2521" s="195" t="str">
        <f>+IF(H2521="","",H2521/H2550)</f>
        <v/>
      </c>
      <c r="K2521" s="174"/>
      <c r="L2521" s="170"/>
      <c r="M2521" s="193" t="str">
        <f t="shared" si="483"/>
        <v/>
      </c>
      <c r="N2521" s="194" t="str">
        <f t="shared" si="481"/>
        <v/>
      </c>
      <c r="R2521" s="75" t="e">
        <f t="shared" si="482"/>
        <v>#REF!</v>
      </c>
    </row>
    <row r="2522" spans="1:18" ht="15" customHeight="1" x14ac:dyDescent="0.3">
      <c r="A2522" s="86"/>
      <c r="B2522" s="84"/>
      <c r="C2522" s="125"/>
      <c r="E2522" s="151"/>
      <c r="F2522" s="151"/>
      <c r="G2522" s="151"/>
      <c r="H2522" s="190" t="str">
        <f t="shared" si="480"/>
        <v/>
      </c>
      <c r="J2522" s="195" t="str">
        <f>+IF(H2522="","",H2522/H2550)</f>
        <v/>
      </c>
      <c r="K2522" s="174"/>
      <c r="L2522" s="170"/>
      <c r="M2522" s="193" t="str">
        <f t="shared" si="483"/>
        <v/>
      </c>
      <c r="N2522" s="194" t="str">
        <f t="shared" si="481"/>
        <v/>
      </c>
      <c r="R2522" s="75" t="e">
        <f t="shared" si="482"/>
        <v>#REF!</v>
      </c>
    </row>
    <row r="2523" spans="1:18" ht="15" customHeight="1" x14ac:dyDescent="0.3">
      <c r="A2523" s="86"/>
      <c r="B2523" s="84"/>
      <c r="C2523" s="125"/>
      <c r="E2523" s="151"/>
      <c r="F2523" s="151"/>
      <c r="G2523" s="151"/>
      <c r="H2523" s="190" t="str">
        <f t="shared" si="480"/>
        <v/>
      </c>
      <c r="J2523" s="195" t="str">
        <f>+IF(H2523="","",H2523/H2550)</f>
        <v/>
      </c>
      <c r="K2523" s="174"/>
      <c r="L2523" s="170"/>
      <c r="M2523" s="193" t="str">
        <f t="shared" si="483"/>
        <v/>
      </c>
      <c r="N2523" s="194" t="str">
        <f t="shared" si="481"/>
        <v/>
      </c>
      <c r="R2523" s="75" t="e">
        <f t="shared" si="482"/>
        <v>#REF!</v>
      </c>
    </row>
    <row r="2524" spans="1:18" ht="15" customHeight="1" x14ac:dyDescent="0.3">
      <c r="A2524" s="86"/>
      <c r="B2524" s="84"/>
      <c r="C2524" s="125"/>
      <c r="E2524" s="151"/>
      <c r="F2524" s="151"/>
      <c r="G2524" s="151"/>
      <c r="H2524" s="190" t="str">
        <f t="shared" si="480"/>
        <v/>
      </c>
      <c r="J2524" s="195" t="str">
        <f>+IF(H2524="","",H2524/H2550)</f>
        <v/>
      </c>
      <c r="K2524" s="174"/>
      <c r="L2524" s="170"/>
      <c r="M2524" s="193" t="str">
        <f t="shared" si="483"/>
        <v/>
      </c>
      <c r="N2524" s="194" t="str">
        <f t="shared" si="481"/>
        <v/>
      </c>
      <c r="R2524" s="75" t="e">
        <f t="shared" si="482"/>
        <v>#REF!</v>
      </c>
    </row>
    <row r="2525" spans="1:18" ht="15" customHeight="1" x14ac:dyDescent="0.3">
      <c r="A2525" s="86"/>
      <c r="B2525" s="84"/>
      <c r="C2525" s="125"/>
      <c r="E2525" s="151"/>
      <c r="F2525" s="151"/>
      <c r="G2525" s="151"/>
      <c r="H2525" s="190" t="str">
        <f t="shared" si="480"/>
        <v/>
      </c>
      <c r="J2525" s="195" t="str">
        <f>+IF(H2525="","",H2525/H2550)</f>
        <v/>
      </c>
      <c r="K2525" s="174"/>
      <c r="L2525" s="170"/>
      <c r="M2525" s="193" t="str">
        <f t="shared" si="483"/>
        <v/>
      </c>
      <c r="N2525" s="194" t="str">
        <f t="shared" si="481"/>
        <v/>
      </c>
      <c r="R2525" s="75" t="e">
        <f t="shared" si="482"/>
        <v>#REF!</v>
      </c>
    </row>
    <row r="2526" spans="1:18" ht="15" customHeight="1" x14ac:dyDescent="0.3">
      <c r="A2526" s="86"/>
      <c r="B2526" s="84"/>
      <c r="C2526" s="125"/>
      <c r="E2526" s="151"/>
      <c r="F2526" s="151"/>
      <c r="G2526" s="151"/>
      <c r="H2526" s="190" t="str">
        <f t="shared" si="480"/>
        <v/>
      </c>
      <c r="J2526" s="195" t="str">
        <f>+IF(H2526="","",H2526/H2550)</f>
        <v/>
      </c>
      <c r="K2526" s="174"/>
      <c r="L2526" s="170"/>
      <c r="M2526" s="193" t="str">
        <f t="shared" si="483"/>
        <v/>
      </c>
      <c r="N2526" s="194" t="str">
        <f t="shared" si="481"/>
        <v/>
      </c>
      <c r="R2526" s="75" t="e">
        <f t="shared" si="482"/>
        <v>#REF!</v>
      </c>
    </row>
    <row r="2527" spans="1:18" ht="15" customHeight="1" x14ac:dyDescent="0.3">
      <c r="A2527" s="86"/>
      <c r="B2527" s="84"/>
      <c r="C2527" s="125"/>
      <c r="E2527" s="151"/>
      <c r="F2527" s="151"/>
      <c r="G2527" s="151"/>
      <c r="H2527" s="190" t="str">
        <f t="shared" si="480"/>
        <v/>
      </c>
      <c r="J2527" s="195" t="str">
        <f>+IF(H2527="","",H2527/H2550)</f>
        <v/>
      </c>
      <c r="K2527" s="174"/>
      <c r="L2527" s="170"/>
      <c r="M2527" s="193" t="str">
        <f t="shared" si="483"/>
        <v/>
      </c>
      <c r="N2527" s="194" t="str">
        <f t="shared" si="481"/>
        <v/>
      </c>
      <c r="R2527" s="75" t="e">
        <f t="shared" si="482"/>
        <v>#REF!</v>
      </c>
    </row>
    <row r="2528" spans="1:18" ht="15" customHeight="1" x14ac:dyDescent="0.3">
      <c r="A2528" s="86"/>
      <c r="B2528" s="84"/>
      <c r="C2528" s="125"/>
      <c r="E2528" s="151"/>
      <c r="F2528" s="151"/>
      <c r="G2528" s="151"/>
      <c r="H2528" s="190" t="str">
        <f t="shared" si="480"/>
        <v/>
      </c>
      <c r="J2528" s="195" t="str">
        <f>+IF(H2528="","",H2528/H2550)</f>
        <v/>
      </c>
      <c r="K2528" s="174"/>
      <c r="L2528" s="170"/>
      <c r="M2528" s="193" t="str">
        <f t="shared" si="483"/>
        <v/>
      </c>
      <c r="N2528" s="194" t="str">
        <f t="shared" si="481"/>
        <v/>
      </c>
      <c r="R2528" s="75" t="e">
        <f t="shared" si="482"/>
        <v>#REF!</v>
      </c>
    </row>
    <row r="2529" spans="1:18" ht="15" customHeight="1" x14ac:dyDescent="0.3">
      <c r="A2529" s="86"/>
      <c r="B2529" s="84"/>
      <c r="C2529" s="125"/>
      <c r="E2529" s="151"/>
      <c r="F2529" s="151"/>
      <c r="G2529" s="151"/>
      <c r="H2529" s="190" t="str">
        <f t="shared" si="480"/>
        <v/>
      </c>
      <c r="J2529" s="195" t="str">
        <f>+IF(H2529="","",H2529/H2550)</f>
        <v/>
      </c>
      <c r="K2529" s="174"/>
      <c r="L2529" s="170"/>
      <c r="M2529" s="193" t="str">
        <f t="shared" si="483"/>
        <v/>
      </c>
      <c r="N2529" s="194" t="str">
        <f t="shared" si="481"/>
        <v/>
      </c>
      <c r="R2529" s="75" t="e">
        <f t="shared" si="482"/>
        <v>#REF!</v>
      </c>
    </row>
    <row r="2530" spans="1:18" ht="15" customHeight="1" x14ac:dyDescent="0.3">
      <c r="A2530" s="86"/>
      <c r="B2530" s="84"/>
      <c r="C2530" s="125"/>
      <c r="E2530" s="151"/>
      <c r="F2530" s="151"/>
      <c r="G2530" s="151"/>
      <c r="H2530" s="190" t="str">
        <f t="shared" si="480"/>
        <v/>
      </c>
      <c r="J2530" s="195" t="str">
        <f>+IF(H2530="","",H2530/H2550)</f>
        <v/>
      </c>
      <c r="K2530" s="174"/>
      <c r="L2530" s="170"/>
      <c r="M2530" s="193" t="str">
        <f t="shared" si="483"/>
        <v/>
      </c>
      <c r="N2530" s="194" t="str">
        <f t="shared" si="481"/>
        <v/>
      </c>
      <c r="R2530" s="75" t="e">
        <f t="shared" si="482"/>
        <v>#REF!</v>
      </c>
    </row>
    <row r="2531" spans="1:18" ht="15" customHeight="1" x14ac:dyDescent="0.3">
      <c r="A2531" s="86"/>
      <c r="B2531" s="84"/>
      <c r="C2531" s="125"/>
      <c r="E2531" s="151"/>
      <c r="F2531" s="151"/>
      <c r="G2531" s="151"/>
      <c r="H2531" s="190" t="str">
        <f t="shared" si="480"/>
        <v/>
      </c>
      <c r="J2531" s="195" t="str">
        <f>+IF(H2531="","",H2531/H2550)</f>
        <v/>
      </c>
      <c r="K2531" s="174"/>
      <c r="L2531" s="170"/>
      <c r="M2531" s="193" t="str">
        <f t="shared" si="483"/>
        <v/>
      </c>
      <c r="N2531" s="194" t="str">
        <f t="shared" si="481"/>
        <v/>
      </c>
      <c r="R2531" s="75" t="e">
        <f t="shared" si="482"/>
        <v>#REF!</v>
      </c>
    </row>
    <row r="2532" spans="1:18" ht="15" customHeight="1" x14ac:dyDescent="0.3">
      <c r="A2532" s="86"/>
      <c r="B2532" s="84"/>
      <c r="C2532" s="125"/>
      <c r="E2532" s="151"/>
      <c r="F2532" s="151"/>
      <c r="G2532" s="151"/>
      <c r="H2532" s="190" t="str">
        <f t="shared" si="480"/>
        <v/>
      </c>
      <c r="J2532" s="195" t="str">
        <f>+IF(H2532="","",H2532/H2550)</f>
        <v/>
      </c>
      <c r="K2532" s="174"/>
      <c r="L2532" s="170"/>
      <c r="M2532" s="193" t="str">
        <f t="shared" si="483"/>
        <v/>
      </c>
      <c r="N2532" s="194" t="str">
        <f t="shared" si="481"/>
        <v/>
      </c>
      <c r="R2532" s="75" t="e">
        <f t="shared" si="482"/>
        <v>#REF!</v>
      </c>
    </row>
    <row r="2533" spans="1:18" ht="15" customHeight="1" x14ac:dyDescent="0.3">
      <c r="A2533" s="86"/>
      <c r="B2533" s="84"/>
      <c r="C2533" s="125"/>
      <c r="E2533" s="151"/>
      <c r="F2533" s="151"/>
      <c r="G2533" s="151"/>
      <c r="H2533" s="190" t="str">
        <f t="shared" si="480"/>
        <v/>
      </c>
      <c r="J2533" s="195" t="str">
        <f>+IF(H2533="","",H2533/H2550)</f>
        <v/>
      </c>
      <c r="K2533" s="174"/>
      <c r="L2533" s="170"/>
      <c r="M2533" s="193" t="str">
        <f t="shared" si="483"/>
        <v/>
      </c>
      <c r="N2533" s="194" t="str">
        <f t="shared" si="481"/>
        <v/>
      </c>
      <c r="R2533" s="75" t="e">
        <f t="shared" si="482"/>
        <v>#REF!</v>
      </c>
    </row>
    <row r="2534" spans="1:18" ht="15" customHeight="1" x14ac:dyDescent="0.3">
      <c r="A2534" s="86"/>
      <c r="B2534" s="84"/>
      <c r="C2534" s="125"/>
      <c r="E2534" s="151"/>
      <c r="F2534" s="151"/>
      <c r="G2534" s="151"/>
      <c r="H2534" s="190" t="str">
        <f t="shared" si="480"/>
        <v/>
      </c>
      <c r="J2534" s="195" t="str">
        <f>+IF(H2534="","",H2534/H2550)</f>
        <v/>
      </c>
      <c r="K2534" s="174"/>
      <c r="L2534" s="170"/>
      <c r="M2534" s="193" t="str">
        <f t="shared" si="483"/>
        <v/>
      </c>
      <c r="N2534" s="194" t="str">
        <f t="shared" si="481"/>
        <v/>
      </c>
      <c r="R2534" s="75" t="e">
        <f t="shared" si="482"/>
        <v>#REF!</v>
      </c>
    </row>
    <row r="2535" spans="1:18" ht="15" customHeight="1" x14ac:dyDescent="0.3">
      <c r="A2535" s="86"/>
      <c r="B2535" s="84"/>
      <c r="C2535" s="125"/>
      <c r="E2535" s="151"/>
      <c r="F2535" s="151"/>
      <c r="G2535" s="151"/>
      <c r="H2535" s="190" t="str">
        <f t="shared" si="480"/>
        <v/>
      </c>
      <c r="J2535" s="195" t="str">
        <f>+IF(H2535="","",H2535/H2550)</f>
        <v/>
      </c>
      <c r="K2535" s="174"/>
      <c r="L2535" s="170"/>
      <c r="M2535" s="193" t="str">
        <f t="shared" si="483"/>
        <v/>
      </c>
      <c r="N2535" s="194" t="str">
        <f t="shared" si="481"/>
        <v/>
      </c>
      <c r="R2535" s="75" t="e">
        <f t="shared" si="482"/>
        <v>#REF!</v>
      </c>
    </row>
    <row r="2536" spans="1:18" ht="15" customHeight="1" x14ac:dyDescent="0.3">
      <c r="A2536" s="86"/>
      <c r="B2536" s="84"/>
      <c r="C2536" s="125"/>
      <c r="E2536" s="151"/>
      <c r="F2536" s="151"/>
      <c r="G2536" s="151"/>
      <c r="H2536" s="190" t="str">
        <f t="shared" si="480"/>
        <v/>
      </c>
      <c r="J2536" s="195" t="str">
        <f>+IF(H2536="","",H2536/H2550)</f>
        <v/>
      </c>
      <c r="K2536" s="174"/>
      <c r="L2536" s="170"/>
      <c r="M2536" s="193" t="str">
        <f t="shared" si="483"/>
        <v/>
      </c>
      <c r="N2536" s="194" t="str">
        <f t="shared" si="481"/>
        <v/>
      </c>
      <c r="R2536" s="75" t="e">
        <f t="shared" si="482"/>
        <v>#REF!</v>
      </c>
    </row>
    <row r="2537" spans="1:18" ht="15" customHeight="1" x14ac:dyDescent="0.3">
      <c r="A2537" s="86"/>
      <c r="B2537" s="84"/>
      <c r="C2537" s="125"/>
      <c r="E2537" s="151"/>
      <c r="F2537" s="151"/>
      <c r="G2537" s="151"/>
      <c r="H2537" s="190" t="str">
        <f t="shared" si="480"/>
        <v/>
      </c>
      <c r="J2537" s="195" t="str">
        <f>+IF(H2537="","",H2537/H2550)</f>
        <v/>
      </c>
      <c r="K2537" s="174"/>
      <c r="L2537" s="170"/>
      <c r="M2537" s="193" t="str">
        <f t="shared" si="483"/>
        <v/>
      </c>
      <c r="N2537" s="194" t="str">
        <f t="shared" si="481"/>
        <v/>
      </c>
      <c r="R2537" s="75" t="e">
        <f t="shared" si="482"/>
        <v>#REF!</v>
      </c>
    </row>
    <row r="2538" spans="1:18" ht="15" customHeight="1" x14ac:dyDescent="0.3">
      <c r="A2538" s="86"/>
      <c r="B2538" s="84"/>
      <c r="C2538" s="125"/>
      <c r="E2538" s="151"/>
      <c r="F2538" s="151"/>
      <c r="G2538" s="151"/>
      <c r="H2538" s="190" t="str">
        <f t="shared" si="480"/>
        <v/>
      </c>
      <c r="J2538" s="195" t="str">
        <f>+IF(H2538="","",H2538/H2550)</f>
        <v/>
      </c>
      <c r="K2538" s="174"/>
      <c r="L2538" s="170"/>
      <c r="M2538" s="193" t="str">
        <f t="shared" si="483"/>
        <v/>
      </c>
      <c r="N2538" s="194" t="str">
        <f t="shared" si="481"/>
        <v/>
      </c>
      <c r="R2538" s="75" t="e">
        <f t="shared" si="482"/>
        <v>#REF!</v>
      </c>
    </row>
    <row r="2539" spans="1:18" ht="15" customHeight="1" thickBot="1" x14ac:dyDescent="0.35">
      <c r="A2539" s="86"/>
      <c r="B2539" s="84"/>
      <c r="C2539" s="125"/>
      <c r="E2539" s="152"/>
      <c r="F2539" s="152"/>
      <c r="G2539" s="152"/>
      <c r="H2539" s="191" t="str">
        <f t="shared" si="480"/>
        <v/>
      </c>
      <c r="J2539" s="195" t="str">
        <f>+IF(H2539="","",H2539/H2550)</f>
        <v/>
      </c>
      <c r="K2539" s="174"/>
      <c r="L2539" s="170"/>
      <c r="M2539" s="193" t="str">
        <f t="shared" si="483"/>
        <v/>
      </c>
      <c r="N2539" s="194" t="str">
        <f t="shared" si="481"/>
        <v/>
      </c>
      <c r="R2539" s="75" t="e">
        <f t="shared" si="482"/>
        <v>#REF!</v>
      </c>
    </row>
    <row r="2540" spans="1:18" ht="15" customHeight="1" thickBot="1" x14ac:dyDescent="0.35">
      <c r="A2540" s="86"/>
      <c r="B2540" s="84"/>
      <c r="C2540" s="160"/>
      <c r="D2540" s="160"/>
      <c r="E2540" s="160"/>
      <c r="F2540" s="160"/>
      <c r="G2540" s="161" t="s">
        <v>29</v>
      </c>
      <c r="H2540" s="157">
        <f>SUM(H2514:H2539)</f>
        <v>5.88</v>
      </c>
      <c r="J2540" s="110">
        <f>SUM(J2514:J2539)</f>
        <v>0.94169269454025795</v>
      </c>
      <c r="K2540" s="109"/>
      <c r="L2540" s="109"/>
      <c r="M2540" s="109"/>
      <c r="N2540" s="110">
        <f>SUM(N2514:N2539)</f>
        <v>0.19003358575822407</v>
      </c>
    </row>
    <row r="2541" spans="1:18" s="73" customFormat="1" ht="15" customHeight="1" thickBot="1" x14ac:dyDescent="0.35">
      <c r="A2541" s="86"/>
      <c r="B2541" s="84"/>
      <c r="C2541" s="73" t="s">
        <v>12</v>
      </c>
      <c r="H2541" s="74"/>
      <c r="J2541" s="111"/>
      <c r="K2541" s="111"/>
      <c r="L2541" s="111"/>
      <c r="M2541" s="111"/>
      <c r="N2541" s="111"/>
    </row>
    <row r="2542" spans="1:18" ht="33" customHeight="1" thickBot="1" x14ac:dyDescent="0.35">
      <c r="A2542" s="86"/>
      <c r="B2542" s="84"/>
      <c r="C2542" s="122" t="s">
        <v>48</v>
      </c>
      <c r="D2542" s="129"/>
      <c r="E2542" s="130" t="s">
        <v>3</v>
      </c>
      <c r="F2542" s="130" t="s">
        <v>0</v>
      </c>
      <c r="G2542" s="123" t="s">
        <v>6</v>
      </c>
      <c r="H2542" s="124" t="s">
        <v>9</v>
      </c>
      <c r="J2542" s="106" t="s">
        <v>59</v>
      </c>
      <c r="K2542" s="107" t="s">
        <v>60</v>
      </c>
      <c r="L2542" s="107" t="s">
        <v>61</v>
      </c>
      <c r="M2542" s="107" t="s">
        <v>62</v>
      </c>
      <c r="N2542" s="108" t="s">
        <v>63</v>
      </c>
    </row>
    <row r="2543" spans="1:18" ht="15" customHeight="1" x14ac:dyDescent="0.3">
      <c r="A2543" s="86"/>
      <c r="B2543" s="84"/>
      <c r="C2543" s="125"/>
      <c r="E2543" s="149"/>
      <c r="F2543" s="146"/>
      <c r="G2543" s="154"/>
      <c r="H2543" s="186" t="str">
        <f>+IF(G2543="","",F2543*G2543)</f>
        <v/>
      </c>
      <c r="J2543" s="195" t="str">
        <f>+IF(H2543="","",H2543/H2550)</f>
        <v/>
      </c>
      <c r="K2543" s="175"/>
      <c r="L2543" s="175"/>
      <c r="M2543" s="193" t="str">
        <f>IF(L2543="NP", 0, (IF(L2543="EP", 1, (IF(L2543="ND", 0.4, "")))))</f>
        <v/>
      </c>
      <c r="N2543" s="194" t="str">
        <f>+IF(H2543="","",J2543*M2543)</f>
        <v/>
      </c>
      <c r="R2543" s="75" t="e">
        <f t="shared" ref="R2543:R2547" si="484">+R2455+1</f>
        <v>#REF!</v>
      </c>
    </row>
    <row r="2544" spans="1:18" ht="15" customHeight="1" x14ac:dyDescent="0.3">
      <c r="A2544" s="86"/>
      <c r="B2544" s="84"/>
      <c r="C2544" s="125"/>
      <c r="E2544" s="149"/>
      <c r="F2544" s="146"/>
      <c r="G2544" s="154"/>
      <c r="H2544" s="186" t="str">
        <f>+IF(G2544="","",F2544*G2544)</f>
        <v/>
      </c>
      <c r="J2544" s="195" t="str">
        <f>+IF(H2544="","",H2544/H2548)</f>
        <v/>
      </c>
      <c r="K2544" s="175"/>
      <c r="L2544" s="175"/>
      <c r="M2544" s="193" t="str">
        <f>IF(L2544="NP", 0, (IF(L2544="EP", 1, (IF(L2544="ND", 0.4, "")))))</f>
        <v/>
      </c>
      <c r="N2544" s="194" t="str">
        <f>+IF(H2544="","",J2544*M2544)</f>
        <v/>
      </c>
      <c r="R2544" s="75" t="e">
        <f t="shared" si="484"/>
        <v>#REF!</v>
      </c>
    </row>
    <row r="2545" spans="1:18" ht="15" customHeight="1" x14ac:dyDescent="0.3">
      <c r="A2545" s="86"/>
      <c r="B2545" s="84"/>
      <c r="C2545" s="125"/>
      <c r="E2545" s="149"/>
      <c r="F2545" s="146"/>
      <c r="G2545" s="154"/>
      <c r="H2545" s="186" t="str">
        <f>+IF(G2545="","",F2545*G2545)</f>
        <v/>
      </c>
      <c r="J2545" s="195" t="str">
        <f>+IF(H2545="","",H2545/H2549)</f>
        <v/>
      </c>
      <c r="K2545" s="175"/>
      <c r="L2545" s="175"/>
      <c r="M2545" s="193" t="str">
        <f>IF(L2545="NP", 0, (IF(L2545="EP", 1, (IF(L2545="ND", 0.4, "")))))</f>
        <v/>
      </c>
      <c r="N2545" s="194" t="str">
        <f>+IF(H2545="","",J2545*M2545)</f>
        <v/>
      </c>
      <c r="R2545" s="75" t="e">
        <f t="shared" si="484"/>
        <v>#REF!</v>
      </c>
    </row>
    <row r="2546" spans="1:18" ht="15" customHeight="1" x14ac:dyDescent="0.3">
      <c r="A2546" s="86"/>
      <c r="B2546" s="84"/>
      <c r="C2546" s="125"/>
      <c r="E2546" s="149"/>
      <c r="F2546" s="146"/>
      <c r="G2546" s="154"/>
      <c r="H2546" s="186" t="str">
        <f>+IF(G2546="","",F2546*G2546)</f>
        <v/>
      </c>
      <c r="J2546" s="195" t="str">
        <f>+IF(H2546="","",H2546/H2550)</f>
        <v/>
      </c>
      <c r="K2546" s="175"/>
      <c r="L2546" s="175"/>
      <c r="M2546" s="193" t="str">
        <f>IF(L2546="NP", 0, (IF(L2546="EP", 1, (IF(L2546="ND", 0.4, "")))))</f>
        <v/>
      </c>
      <c r="N2546" s="194" t="str">
        <f>+IF(H2546="","",J2546*M2546)</f>
        <v/>
      </c>
      <c r="R2546" s="75" t="e">
        <f t="shared" si="484"/>
        <v>#REF!</v>
      </c>
    </row>
    <row r="2547" spans="1:18" ht="15" customHeight="1" thickBot="1" x14ac:dyDescent="0.35">
      <c r="A2547" s="86"/>
      <c r="B2547" s="84"/>
      <c r="C2547" s="127"/>
      <c r="D2547" s="128"/>
      <c r="E2547" s="150"/>
      <c r="F2547" s="147"/>
      <c r="G2547" s="155"/>
      <c r="H2547" s="192" t="str">
        <f>+IF(G2547="","",F2547*G2547)</f>
        <v/>
      </c>
      <c r="J2547" s="195" t="str">
        <f>+IF(H2547="","",H2547/H2550)</f>
        <v/>
      </c>
      <c r="K2547" s="176"/>
      <c r="L2547" s="177"/>
      <c r="M2547" s="193" t="str">
        <f>IF(L2547="NP", 0, (IF(L2547="EP", 1, (IF(L2547="ND", 0.4, "")))))</f>
        <v/>
      </c>
      <c r="N2547" s="194" t="str">
        <f>+IF(H2547="","",J2547*M2547)</f>
        <v/>
      </c>
      <c r="R2547" s="75" t="e">
        <f t="shared" si="484"/>
        <v>#REF!</v>
      </c>
    </row>
    <row r="2548" spans="1:18" ht="15" customHeight="1" thickBot="1" x14ac:dyDescent="0.35">
      <c r="A2548" s="86"/>
      <c r="B2548" s="84"/>
      <c r="C2548" s="160"/>
      <c r="D2548" s="160"/>
      <c r="E2548" s="160"/>
      <c r="F2548" s="160"/>
      <c r="G2548" s="161" t="s">
        <v>30</v>
      </c>
      <c r="H2548" s="157">
        <f>SUM(H2543:H2547)</f>
        <v>0</v>
      </c>
      <c r="J2548" s="110">
        <f>SUM(J2543:J2547)</f>
        <v>0</v>
      </c>
      <c r="K2548" s="109"/>
      <c r="L2548" s="109"/>
      <c r="M2548" s="109"/>
      <c r="N2548" s="110">
        <f>SUM(N2543:N2547)</f>
        <v>0</v>
      </c>
    </row>
    <row r="2549" spans="1:18" ht="13.5" customHeight="1" thickBot="1" x14ac:dyDescent="0.35">
      <c r="A2549" s="86"/>
      <c r="B2549" s="84"/>
      <c r="H2549" s="84"/>
      <c r="J2549" s="103"/>
      <c r="K2549" s="104"/>
      <c r="L2549" s="104"/>
      <c r="M2549" s="104"/>
      <c r="N2549" s="105"/>
    </row>
    <row r="2550" spans="1:18" ht="15" customHeight="1" x14ac:dyDescent="0.3">
      <c r="A2550" s="86"/>
      <c r="B2550" s="84"/>
      <c r="D2550" s="132" t="s">
        <v>13</v>
      </c>
      <c r="E2550" s="133"/>
      <c r="F2550" s="133"/>
      <c r="G2550" s="134"/>
      <c r="H2550" s="158">
        <f>+H2495+H2511+H2540+H2548</f>
        <v>6.2440752000000002</v>
      </c>
      <c r="J2550" s="113"/>
      <c r="K2550" s="78"/>
      <c r="M2550" s="78"/>
      <c r="N2550" s="114"/>
    </row>
    <row r="2551" spans="1:18" ht="15" customHeight="1" thickBot="1" x14ac:dyDescent="0.35">
      <c r="A2551" s="86"/>
      <c r="B2551" s="84"/>
      <c r="D2551" s="135" t="s">
        <v>67</v>
      </c>
      <c r="E2551" s="136"/>
      <c r="F2551" s="136"/>
      <c r="G2551" s="141">
        <f>+$Q$1</f>
        <v>0.15</v>
      </c>
      <c r="H2551" s="159">
        <f>+H2550*G2551</f>
        <v>0.93661127999999993</v>
      </c>
      <c r="J2551" s="115"/>
      <c r="K2551" s="116"/>
      <c r="L2551" s="116"/>
      <c r="M2551" s="116"/>
      <c r="N2551" s="117"/>
    </row>
    <row r="2552" spans="1:18" ht="15" customHeight="1" x14ac:dyDescent="0.3">
      <c r="A2552" s="86"/>
      <c r="B2552" s="84"/>
      <c r="D2552" s="135" t="s">
        <v>68</v>
      </c>
      <c r="E2552" s="136"/>
      <c r="F2552" s="136"/>
      <c r="G2552" s="141">
        <f>+$Q$2</f>
        <v>0</v>
      </c>
      <c r="H2552" s="159">
        <f>+(H2550+H2551)*G2552</f>
        <v>0</v>
      </c>
      <c r="J2552" s="120">
        <f>+J2495+J2511+J2540+J2548</f>
        <v>1</v>
      </c>
      <c r="K2552" s="118"/>
      <c r="L2552" s="118"/>
      <c r="M2552" s="118"/>
      <c r="N2552" s="120">
        <f>+N2495+N2511+N2540+N2548</f>
        <v>0.19003358575822407</v>
      </c>
    </row>
    <row r="2553" spans="1:18" ht="15" customHeight="1" thickBot="1" x14ac:dyDescent="0.35">
      <c r="A2553" s="86"/>
      <c r="B2553" s="84"/>
      <c r="C2553" s="75" t="s">
        <v>64</v>
      </c>
      <c r="D2553" s="135" t="s">
        <v>14</v>
      </c>
      <c r="E2553" s="136"/>
      <c r="F2553" s="136"/>
      <c r="G2553" s="137"/>
      <c r="H2553" s="159">
        <f>SUM(H2550:H2552)</f>
        <v>7.1806864800000003</v>
      </c>
      <c r="J2553" s="121" t="s">
        <v>69</v>
      </c>
      <c r="K2553" s="119"/>
      <c r="L2553" s="119"/>
      <c r="M2553" s="119"/>
      <c r="N2553" s="121" t="s">
        <v>70</v>
      </c>
    </row>
    <row r="2554" spans="1:18" ht="15" customHeight="1" thickBot="1" x14ac:dyDescent="0.35">
      <c r="A2554" s="86"/>
      <c r="B2554" s="84"/>
      <c r="C2554" s="75" t="s">
        <v>64</v>
      </c>
      <c r="D2554" s="138" t="s">
        <v>15</v>
      </c>
      <c r="E2554" s="139"/>
      <c r="F2554" s="139"/>
      <c r="G2554" s="140"/>
      <c r="H2554" s="131">
        <f>+ROUND(H2553,2)</f>
        <v>7.18</v>
      </c>
      <c r="N2554" s="165">
        <f>+ROUND(N2552,4)</f>
        <v>0.19</v>
      </c>
    </row>
    <row r="2555" spans="1:18" ht="13.5" customHeight="1" x14ac:dyDescent="0.3">
      <c r="A2555" s="86"/>
      <c r="B2555" s="84"/>
      <c r="G2555" s="76"/>
    </row>
    <row r="2556" spans="1:18" ht="13.5" customHeight="1" x14ac:dyDescent="0.3">
      <c r="A2556" s="86"/>
      <c r="B2556" s="84"/>
      <c r="G2556" s="76"/>
    </row>
    <row r="2557" spans="1:18" ht="15" customHeight="1" x14ac:dyDescent="0.3">
      <c r="A2557" s="83"/>
      <c r="B2557" s="84"/>
      <c r="G2557" s="76"/>
      <c r="H2557" s="84"/>
      <c r="J2557" s="85"/>
      <c r="K2557" s="85"/>
      <c r="L2557" s="85"/>
      <c r="M2557" s="85"/>
      <c r="N2557" s="85"/>
    </row>
    <row r="2558" spans="1:18" ht="14.1" customHeight="1" x14ac:dyDescent="0.3">
      <c r="A2558" s="86"/>
      <c r="B2558" s="84"/>
      <c r="C2558" s="87"/>
      <c r="D2558" s="87"/>
      <c r="E2558" s="87"/>
      <c r="F2558" s="87"/>
      <c r="G2558" s="87"/>
      <c r="H2558" s="87"/>
      <c r="K2558" s="78"/>
      <c r="M2558" s="78"/>
    </row>
    <row r="2559" spans="1:18" ht="12" customHeight="1" x14ac:dyDescent="0.3">
      <c r="A2559" s="86"/>
      <c r="B2559" s="84"/>
      <c r="C2559" s="73"/>
      <c r="D2559" s="73"/>
      <c r="E2559" s="73"/>
      <c r="F2559" s="73"/>
      <c r="G2559" s="73"/>
      <c r="H2559" s="73"/>
      <c r="K2559" s="78"/>
      <c r="M2559" s="78"/>
    </row>
    <row r="2560" spans="1:18" ht="12" customHeight="1" x14ac:dyDescent="0.3">
      <c r="A2560" s="86"/>
      <c r="B2560" s="84"/>
      <c r="G2560" s="88"/>
      <c r="H2560" s="84"/>
      <c r="K2560" s="78"/>
      <c r="M2560" s="78"/>
    </row>
    <row r="2561" spans="1:18" ht="14.25" customHeight="1" x14ac:dyDescent="0.3">
      <c r="A2561" s="86"/>
      <c r="B2561" s="84"/>
      <c r="C2561" s="89"/>
      <c r="D2561" s="90"/>
      <c r="E2561" s="90"/>
      <c r="F2561" s="90"/>
      <c r="G2561" s="90"/>
      <c r="H2561" s="91"/>
      <c r="K2561" s="78"/>
      <c r="M2561" s="78"/>
    </row>
    <row r="2562" spans="1:18" ht="14.25" customHeight="1" x14ac:dyDescent="0.3">
      <c r="A2562" s="86"/>
      <c r="B2562" s="84"/>
      <c r="C2562" s="89"/>
      <c r="H2562" s="84"/>
      <c r="K2562" s="78"/>
      <c r="M2562" s="78"/>
    </row>
    <row r="2563" spans="1:18" ht="12" customHeight="1" thickBot="1" x14ac:dyDescent="0.35">
      <c r="A2563" s="86"/>
      <c r="B2563" s="84"/>
      <c r="C2563" s="89"/>
      <c r="H2563" s="84"/>
      <c r="K2563" s="78"/>
      <c r="M2563" s="78"/>
    </row>
    <row r="2564" spans="1:18" ht="20.100000000000001" customHeight="1" thickBot="1" x14ac:dyDescent="0.35">
      <c r="A2564" s="86"/>
      <c r="B2564" s="84"/>
      <c r="C2564" s="142" t="s">
        <v>55</v>
      </c>
      <c r="D2564" s="143"/>
      <c r="E2564" s="143"/>
      <c r="F2564" s="143"/>
      <c r="G2564" s="143"/>
      <c r="H2564" s="144"/>
    </row>
    <row r="2565" spans="1:18" ht="20.100000000000001" customHeight="1" x14ac:dyDescent="0.3">
      <c r="A2565" s="86"/>
      <c r="B2565" s="84"/>
      <c r="C2565" s="92"/>
      <c r="H2565" s="93" t="s">
        <v>56</v>
      </c>
      <c r="I2565" s="84"/>
      <c r="J2565" s="97" t="s">
        <v>26</v>
      </c>
      <c r="K2565" s="98"/>
      <c r="L2565" s="98"/>
      <c r="M2565" s="98"/>
      <c r="N2565" s="99"/>
    </row>
    <row r="2566" spans="1:18" ht="16.5" customHeight="1" thickBot="1" x14ac:dyDescent="0.35">
      <c r="A2566" s="169"/>
      <c r="B2566" s="84"/>
      <c r="C2566" s="73" t="s">
        <v>57</v>
      </c>
      <c r="D2566" s="84">
        <v>30</v>
      </c>
      <c r="G2566" s="74" t="s">
        <v>4</v>
      </c>
      <c r="H2566" s="75" t="str">
        <f>+VLOOKUP(D2566,PRESUP!$A$6:$N$183,3,FALSE)</f>
        <v>m3-km</v>
      </c>
      <c r="I2566" s="84"/>
      <c r="J2566" s="100"/>
      <c r="K2566" s="101"/>
      <c r="L2566" s="101"/>
      <c r="M2566" s="101"/>
      <c r="N2566" s="102"/>
    </row>
    <row r="2567" spans="1:18" ht="32.25" customHeight="1" x14ac:dyDescent="0.3">
      <c r="A2567" s="86"/>
      <c r="B2567" s="84"/>
      <c r="C2567" s="22" t="str">
        <f>+VLOOKUP(D2566,PRESUP!$A$6:$N$183,14,FALSE)</f>
        <v>DETALLE: TRANSPORTE DE BASE, SUB-BASE Y H. ASFALTICO LONGITUD DE ACARREO DE 30-110 KM</v>
      </c>
      <c r="J2567" s="103"/>
      <c r="K2567" s="104"/>
      <c r="L2567" s="104"/>
      <c r="M2567" s="104"/>
      <c r="N2567" s="105"/>
      <c r="O2567" s="84" t="s">
        <v>71</v>
      </c>
      <c r="P2567" s="84" t="s">
        <v>73</v>
      </c>
      <c r="Q2567" s="84" t="s">
        <v>72</v>
      </c>
    </row>
    <row r="2568" spans="1:18" s="73" customFormat="1" ht="15" customHeight="1" thickBot="1" x14ac:dyDescent="0.35">
      <c r="A2568" s="86"/>
      <c r="B2568" s="84"/>
      <c r="C2568" s="73" t="s">
        <v>5</v>
      </c>
      <c r="D2568" s="94"/>
      <c r="E2568" s="94"/>
      <c r="F2568" s="94"/>
      <c r="G2568" s="196" t="s">
        <v>58</v>
      </c>
      <c r="H2568" s="197">
        <v>7.4999999999999997E-3</v>
      </c>
      <c r="J2568" s="162"/>
      <c r="K2568" s="163"/>
      <c r="L2568" s="163"/>
      <c r="M2568" s="163"/>
      <c r="N2568" s="164"/>
      <c r="O2568" s="166">
        <f>+H2642</f>
        <v>0.3</v>
      </c>
      <c r="P2568" s="168">
        <f>+H2638</f>
        <v>0.262125</v>
      </c>
      <c r="Q2568" s="167">
        <f>+N2642</f>
        <v>0</v>
      </c>
      <c r="R2568" s="73">
        <f t="shared" ref="R2568" si="485">+D2566</f>
        <v>30</v>
      </c>
    </row>
    <row r="2569" spans="1:18" s="94" customFormat="1" ht="30" customHeight="1" thickBot="1" x14ac:dyDescent="0.35">
      <c r="A2569" s="86"/>
      <c r="B2569" s="84"/>
      <c r="C2569" s="122" t="s">
        <v>48</v>
      </c>
      <c r="D2569" s="123" t="s">
        <v>0</v>
      </c>
      <c r="E2569" s="123" t="s">
        <v>6</v>
      </c>
      <c r="F2569" s="123" t="s">
        <v>7</v>
      </c>
      <c r="G2569" s="123" t="s">
        <v>8</v>
      </c>
      <c r="H2569" s="124" t="s">
        <v>9</v>
      </c>
      <c r="J2569" s="106" t="s">
        <v>59</v>
      </c>
      <c r="K2569" s="107" t="s">
        <v>60</v>
      </c>
      <c r="L2569" s="107" t="s">
        <v>61</v>
      </c>
      <c r="M2569" s="107" t="s">
        <v>62</v>
      </c>
      <c r="N2569" s="108" t="s">
        <v>63</v>
      </c>
    </row>
    <row r="2570" spans="1:18" ht="15" customHeight="1" x14ac:dyDescent="0.3">
      <c r="A2570" s="86"/>
      <c r="B2570" s="84"/>
      <c r="C2570" s="125"/>
      <c r="D2570" s="145"/>
      <c r="E2570" s="148"/>
      <c r="F2570" s="148"/>
      <c r="G2570" s="153"/>
      <c r="H2570" s="126"/>
      <c r="J2570" s="171"/>
      <c r="K2570" s="210"/>
      <c r="L2570" s="210"/>
      <c r="M2570" s="156"/>
      <c r="N2570" s="173"/>
    </row>
    <row r="2571" spans="1:18" ht="15" customHeight="1" x14ac:dyDescent="0.25">
      <c r="A2571" s="86"/>
      <c r="B2571" s="84"/>
      <c r="C2571" s="209" t="s">
        <v>342</v>
      </c>
      <c r="D2571" s="209">
        <v>1</v>
      </c>
      <c r="E2571" s="209">
        <v>28.73</v>
      </c>
      <c r="F2571" s="184">
        <f>+IF(E2571="","",D2571*E2571)</f>
        <v>28.73</v>
      </c>
      <c r="G2571" s="185">
        <f>+IF(F2571="","",H2568)</f>
        <v>7.4999999999999997E-3</v>
      </c>
      <c r="H2571" s="186">
        <f>+IF(G2571="","",F2571*G2571)</f>
        <v>0.215475</v>
      </c>
      <c r="J2571" s="195">
        <f>+IF(H2571="","",H2571/H2638)</f>
        <v>0.82203147353361949</v>
      </c>
      <c r="K2571" s="211">
        <v>548000014</v>
      </c>
      <c r="L2571" s="170" t="s">
        <v>77</v>
      </c>
      <c r="M2571" s="193">
        <f>IF(L2571="NP", 0, (IF(L2571="EP", 1, (IF(L2571="ND", 0.4, "")))))</f>
        <v>0</v>
      </c>
      <c r="N2571" s="194">
        <f t="shared" ref="N2571:N2582" si="486">+IF(H2571="","",J2571*M2571)</f>
        <v>0</v>
      </c>
      <c r="R2571" s="75" t="e">
        <f t="shared" ref="R2571:R2582" si="487">+R2483+1</f>
        <v>#REF!</v>
      </c>
    </row>
    <row r="2572" spans="1:18" ht="15" customHeight="1" x14ac:dyDescent="0.25">
      <c r="A2572" s="86"/>
      <c r="B2572" s="84"/>
      <c r="C2572" s="209"/>
      <c r="D2572" s="209"/>
      <c r="E2572" s="209"/>
      <c r="F2572" s="184"/>
      <c r="G2572" s="185"/>
      <c r="H2572" s="186"/>
      <c r="J2572" s="195"/>
      <c r="K2572" s="211"/>
      <c r="L2572" s="212"/>
      <c r="M2572" s="193"/>
      <c r="N2572" s="194" t="str">
        <f t="shared" si="486"/>
        <v/>
      </c>
      <c r="R2572" s="75" t="e">
        <f t="shared" si="487"/>
        <v>#REF!</v>
      </c>
    </row>
    <row r="2573" spans="1:18" ht="15" customHeight="1" x14ac:dyDescent="0.3">
      <c r="A2573" s="86"/>
      <c r="B2573" s="84"/>
      <c r="C2573" s="125"/>
      <c r="D2573" s="146"/>
      <c r="E2573" s="149"/>
      <c r="F2573" s="184"/>
      <c r="G2573" s="185"/>
      <c r="H2573" s="186"/>
      <c r="J2573" s="195"/>
      <c r="K2573" s="172"/>
      <c r="L2573" s="170"/>
      <c r="M2573" s="193"/>
      <c r="N2573" s="194" t="str">
        <f t="shared" si="486"/>
        <v/>
      </c>
      <c r="R2573" s="75" t="e">
        <f t="shared" si="487"/>
        <v>#REF!</v>
      </c>
    </row>
    <row r="2574" spans="1:18" ht="15" customHeight="1" x14ac:dyDescent="0.3">
      <c r="A2574" s="86"/>
      <c r="B2574" s="84"/>
      <c r="C2574" s="125"/>
      <c r="D2574" s="146"/>
      <c r="E2574" s="149"/>
      <c r="F2574" s="184" t="str">
        <f t="shared" ref="F2574:F2582" si="488">+IF(E2574="","",D2574*E2574)</f>
        <v/>
      </c>
      <c r="G2574" s="185" t="str">
        <f>+IF(F2574="","",H2568)</f>
        <v/>
      </c>
      <c r="H2574" s="186" t="str">
        <f t="shared" ref="H2574:H2582" si="489">+IF(G2574="","",F2574*G2574)</f>
        <v/>
      </c>
      <c r="J2574" s="195" t="str">
        <f>+IF(H2574="","",H2574/H2638)</f>
        <v/>
      </c>
      <c r="K2574" s="172"/>
      <c r="L2574" s="170"/>
      <c r="M2574" s="193" t="str">
        <f t="shared" ref="M2574:M2582" si="490">IF(L2574="NP", 0, (IF(L2574="EP", 1, (IF(L2574="ND", 0.4, "")))))</f>
        <v/>
      </c>
      <c r="N2574" s="194" t="str">
        <f t="shared" si="486"/>
        <v/>
      </c>
      <c r="R2574" s="75" t="e">
        <f t="shared" si="487"/>
        <v>#REF!</v>
      </c>
    </row>
    <row r="2575" spans="1:18" ht="15" customHeight="1" x14ac:dyDescent="0.3">
      <c r="A2575" s="86"/>
      <c r="B2575" s="84"/>
      <c r="C2575" s="125"/>
      <c r="D2575" s="146"/>
      <c r="E2575" s="149"/>
      <c r="F2575" s="184" t="str">
        <f t="shared" si="488"/>
        <v/>
      </c>
      <c r="G2575" s="185" t="str">
        <f>+IF(F2575="","",H2568)</f>
        <v/>
      </c>
      <c r="H2575" s="186" t="str">
        <f t="shared" si="489"/>
        <v/>
      </c>
      <c r="J2575" s="195" t="str">
        <f>+IF(H2575="","",H2575/H2638)</f>
        <v/>
      </c>
      <c r="K2575" s="172"/>
      <c r="L2575" s="170"/>
      <c r="M2575" s="193" t="str">
        <f t="shared" si="490"/>
        <v/>
      </c>
      <c r="N2575" s="194" t="str">
        <f t="shared" si="486"/>
        <v/>
      </c>
      <c r="R2575" s="75" t="e">
        <f t="shared" si="487"/>
        <v>#REF!</v>
      </c>
    </row>
    <row r="2576" spans="1:18" ht="15" customHeight="1" x14ac:dyDescent="0.3">
      <c r="A2576" s="86"/>
      <c r="B2576" s="84"/>
      <c r="C2576" s="125"/>
      <c r="D2576" s="146"/>
      <c r="E2576" s="149"/>
      <c r="F2576" s="184" t="str">
        <f t="shared" si="488"/>
        <v/>
      </c>
      <c r="G2576" s="185" t="str">
        <f>+IF(F2576="","",H2568)</f>
        <v/>
      </c>
      <c r="H2576" s="186" t="str">
        <f t="shared" si="489"/>
        <v/>
      </c>
      <c r="J2576" s="195" t="str">
        <f>+IF(H2576="","",H2576/H2638)</f>
        <v/>
      </c>
      <c r="K2576" s="172"/>
      <c r="L2576" s="170"/>
      <c r="M2576" s="193" t="str">
        <f t="shared" si="490"/>
        <v/>
      </c>
      <c r="N2576" s="194" t="str">
        <f t="shared" si="486"/>
        <v/>
      </c>
      <c r="R2576" s="75" t="e">
        <f t="shared" si="487"/>
        <v>#REF!</v>
      </c>
    </row>
    <row r="2577" spans="1:18" ht="15" customHeight="1" x14ac:dyDescent="0.3">
      <c r="A2577" s="86"/>
      <c r="B2577" s="84"/>
      <c r="C2577" s="125"/>
      <c r="D2577" s="146"/>
      <c r="E2577" s="149"/>
      <c r="F2577" s="184" t="str">
        <f t="shared" si="488"/>
        <v/>
      </c>
      <c r="G2577" s="185" t="str">
        <f>+IF(F2577="","",H2568)</f>
        <v/>
      </c>
      <c r="H2577" s="186" t="str">
        <f t="shared" si="489"/>
        <v/>
      </c>
      <c r="J2577" s="195" t="str">
        <f>+IF(H2577="","",H2577/H2638)</f>
        <v/>
      </c>
      <c r="K2577" s="172"/>
      <c r="L2577" s="170"/>
      <c r="M2577" s="193" t="str">
        <f t="shared" si="490"/>
        <v/>
      </c>
      <c r="N2577" s="194" t="str">
        <f t="shared" si="486"/>
        <v/>
      </c>
      <c r="R2577" s="75" t="e">
        <f t="shared" si="487"/>
        <v>#REF!</v>
      </c>
    </row>
    <row r="2578" spans="1:18" ht="15" customHeight="1" x14ac:dyDescent="0.3">
      <c r="A2578" s="86"/>
      <c r="B2578" s="84"/>
      <c r="C2578" s="125"/>
      <c r="D2578" s="146"/>
      <c r="E2578" s="149"/>
      <c r="F2578" s="184" t="str">
        <f t="shared" si="488"/>
        <v/>
      </c>
      <c r="G2578" s="185" t="str">
        <f>+IF(F2578="","",H2568)</f>
        <v/>
      </c>
      <c r="H2578" s="186" t="str">
        <f t="shared" si="489"/>
        <v/>
      </c>
      <c r="J2578" s="195" t="str">
        <f>+IF(H2578="","",H2578/H2638)</f>
        <v/>
      </c>
      <c r="K2578" s="172"/>
      <c r="L2578" s="170"/>
      <c r="M2578" s="193" t="str">
        <f t="shared" si="490"/>
        <v/>
      </c>
      <c r="N2578" s="194" t="str">
        <f t="shared" si="486"/>
        <v/>
      </c>
      <c r="R2578" s="75" t="e">
        <f t="shared" si="487"/>
        <v>#REF!</v>
      </c>
    </row>
    <row r="2579" spans="1:18" ht="15" customHeight="1" x14ac:dyDescent="0.3">
      <c r="A2579" s="86"/>
      <c r="B2579" s="84"/>
      <c r="C2579" s="125"/>
      <c r="D2579" s="146"/>
      <c r="E2579" s="149"/>
      <c r="F2579" s="184" t="str">
        <f t="shared" si="488"/>
        <v/>
      </c>
      <c r="G2579" s="185" t="str">
        <f>+IF(F2579="","",H2568)</f>
        <v/>
      </c>
      <c r="H2579" s="186" t="str">
        <f t="shared" si="489"/>
        <v/>
      </c>
      <c r="J2579" s="195" t="str">
        <f>+IF(H2579="","",H2579/H2638)</f>
        <v/>
      </c>
      <c r="K2579" s="172"/>
      <c r="L2579" s="170"/>
      <c r="M2579" s="193" t="str">
        <f t="shared" si="490"/>
        <v/>
      </c>
      <c r="N2579" s="194" t="str">
        <f t="shared" si="486"/>
        <v/>
      </c>
      <c r="R2579" s="75" t="e">
        <f t="shared" si="487"/>
        <v>#REF!</v>
      </c>
    </row>
    <row r="2580" spans="1:18" ht="15" customHeight="1" x14ac:dyDescent="0.3">
      <c r="A2580" s="86"/>
      <c r="B2580" s="84"/>
      <c r="C2580" s="125"/>
      <c r="D2580" s="146"/>
      <c r="E2580" s="149"/>
      <c r="F2580" s="184" t="str">
        <f t="shared" si="488"/>
        <v/>
      </c>
      <c r="G2580" s="185" t="str">
        <f>+IF(F2580="","",H2568)</f>
        <v/>
      </c>
      <c r="H2580" s="186" t="str">
        <f t="shared" si="489"/>
        <v/>
      </c>
      <c r="J2580" s="195" t="str">
        <f>+IF(H2580="","",H2580/H2638)</f>
        <v/>
      </c>
      <c r="K2580" s="172"/>
      <c r="L2580" s="170"/>
      <c r="M2580" s="193" t="str">
        <f t="shared" si="490"/>
        <v/>
      </c>
      <c r="N2580" s="194" t="str">
        <f t="shared" si="486"/>
        <v/>
      </c>
      <c r="R2580" s="75" t="e">
        <f t="shared" si="487"/>
        <v>#REF!</v>
      </c>
    </row>
    <row r="2581" spans="1:18" ht="15" customHeight="1" x14ac:dyDescent="0.3">
      <c r="A2581" s="86"/>
      <c r="B2581" s="84"/>
      <c r="C2581" s="125"/>
      <c r="D2581" s="146"/>
      <c r="E2581" s="149"/>
      <c r="F2581" s="184" t="str">
        <f t="shared" si="488"/>
        <v/>
      </c>
      <c r="G2581" s="185" t="str">
        <f>+IF(F2581="","",H2568)</f>
        <v/>
      </c>
      <c r="H2581" s="186" t="str">
        <f t="shared" si="489"/>
        <v/>
      </c>
      <c r="J2581" s="195" t="str">
        <f>+IF(H2581="","",H2581/H2638)</f>
        <v/>
      </c>
      <c r="K2581" s="172"/>
      <c r="L2581" s="170"/>
      <c r="M2581" s="193" t="str">
        <f t="shared" si="490"/>
        <v/>
      </c>
      <c r="N2581" s="194" t="str">
        <f t="shared" si="486"/>
        <v/>
      </c>
      <c r="R2581" s="75" t="e">
        <f t="shared" si="487"/>
        <v>#REF!</v>
      </c>
    </row>
    <row r="2582" spans="1:18" ht="15" customHeight="1" thickBot="1" x14ac:dyDescent="0.35">
      <c r="A2582" s="86"/>
      <c r="B2582" s="84"/>
      <c r="C2582" s="127"/>
      <c r="D2582" s="147"/>
      <c r="E2582" s="150"/>
      <c r="F2582" s="187" t="str">
        <f t="shared" si="488"/>
        <v/>
      </c>
      <c r="G2582" s="188" t="str">
        <f>+IF(F2582="","",H2567)</f>
        <v/>
      </c>
      <c r="H2582" s="189" t="str">
        <f t="shared" si="489"/>
        <v/>
      </c>
      <c r="J2582" s="195" t="str">
        <f>+IF(H2582="","",H2582/H2638)</f>
        <v/>
      </c>
      <c r="K2582" s="172"/>
      <c r="L2582" s="170"/>
      <c r="M2582" s="193" t="str">
        <f t="shared" si="490"/>
        <v/>
      </c>
      <c r="N2582" s="194" t="str">
        <f t="shared" si="486"/>
        <v/>
      </c>
      <c r="R2582" s="75" t="e">
        <f t="shared" si="487"/>
        <v>#REF!</v>
      </c>
    </row>
    <row r="2583" spans="1:18" ht="15" customHeight="1" thickBot="1" x14ac:dyDescent="0.35">
      <c r="A2583" s="86"/>
      <c r="B2583" s="84"/>
      <c r="C2583" s="160"/>
      <c r="D2583" s="160"/>
      <c r="E2583" s="160"/>
      <c r="F2583" s="160"/>
      <c r="G2583" s="161" t="s">
        <v>27</v>
      </c>
      <c r="H2583" s="157">
        <f>SUM(H2570:H2582)</f>
        <v>0.215475</v>
      </c>
      <c r="J2583" s="110">
        <f>SUM(J2570:J2582)</f>
        <v>0.82203147353361949</v>
      </c>
      <c r="K2583" s="109"/>
      <c r="L2583" s="109"/>
      <c r="M2583" s="109"/>
      <c r="N2583" s="110">
        <f>SUM(N2570:N2582)</f>
        <v>0</v>
      </c>
    </row>
    <row r="2584" spans="1:18" s="73" customFormat="1" ht="15" customHeight="1" thickBot="1" x14ac:dyDescent="0.35">
      <c r="A2584" s="86"/>
      <c r="B2584" s="84"/>
      <c r="C2584" s="73" t="s">
        <v>10</v>
      </c>
      <c r="H2584" s="74"/>
      <c r="J2584" s="112"/>
      <c r="K2584" s="112"/>
      <c r="L2584" s="112"/>
      <c r="M2584" s="112"/>
      <c r="N2584" s="112"/>
    </row>
    <row r="2585" spans="1:18" ht="31.5" customHeight="1" thickBot="1" x14ac:dyDescent="0.35">
      <c r="A2585" s="86"/>
      <c r="B2585" s="84"/>
      <c r="C2585" s="122" t="s">
        <v>48</v>
      </c>
      <c r="D2585" s="123" t="s">
        <v>0</v>
      </c>
      <c r="E2585" s="123" t="s">
        <v>65</v>
      </c>
      <c r="F2585" s="123" t="s">
        <v>66</v>
      </c>
      <c r="G2585" s="123" t="s">
        <v>8</v>
      </c>
      <c r="H2585" s="124" t="s">
        <v>9</v>
      </c>
      <c r="J2585" s="106" t="s">
        <v>59</v>
      </c>
      <c r="K2585" s="107" t="s">
        <v>60</v>
      </c>
      <c r="L2585" s="107" t="s">
        <v>61</v>
      </c>
      <c r="M2585" s="107" t="s">
        <v>62</v>
      </c>
      <c r="N2585" s="108" t="s">
        <v>63</v>
      </c>
    </row>
    <row r="2586" spans="1:18" ht="15" customHeight="1" x14ac:dyDescent="0.25">
      <c r="A2586" s="86"/>
      <c r="B2586" s="84"/>
      <c r="C2586" s="226" t="s">
        <v>345</v>
      </c>
      <c r="D2586" s="209">
        <v>1</v>
      </c>
      <c r="E2586" s="209">
        <v>6.22</v>
      </c>
      <c r="F2586" s="184">
        <f>+IF(E2586="","",D2586*E2586)</f>
        <v>6.22</v>
      </c>
      <c r="G2586" s="185">
        <f>+IF(F2586="","",H2568)</f>
        <v>7.4999999999999997E-3</v>
      </c>
      <c r="H2586" s="186">
        <f>+IF(G2586="","",F2586*G2586)</f>
        <v>4.6649999999999997E-2</v>
      </c>
      <c r="I2586" s="95"/>
      <c r="J2586" s="195">
        <f>+IF(H2586="","",H2586/H2638)</f>
        <v>0.17796852646638053</v>
      </c>
      <c r="K2586" s="210">
        <v>851230012</v>
      </c>
      <c r="L2586" s="170" t="s">
        <v>77</v>
      </c>
      <c r="M2586" s="193">
        <v>0</v>
      </c>
      <c r="N2586" s="194">
        <f t="shared" ref="N2586:N2598" si="491">+IF(H2586="","",J2586*M2586)</f>
        <v>0</v>
      </c>
      <c r="R2586" s="75" t="e">
        <f t="shared" ref="R2586:R2598" si="492">+R2498+1</f>
        <v>#REF!</v>
      </c>
    </row>
    <row r="2587" spans="1:18" ht="15" customHeight="1" x14ac:dyDescent="0.25">
      <c r="A2587" s="86"/>
      <c r="B2587" s="84"/>
      <c r="C2587" s="209"/>
      <c r="D2587" s="209"/>
      <c r="E2587" s="209"/>
      <c r="F2587" s="184"/>
      <c r="G2587" s="185"/>
      <c r="H2587" s="186"/>
      <c r="J2587" s="195"/>
      <c r="K2587" s="210"/>
      <c r="L2587" s="210"/>
      <c r="M2587" s="193"/>
      <c r="N2587" s="194" t="str">
        <f t="shared" si="491"/>
        <v/>
      </c>
      <c r="R2587" s="75" t="e">
        <f t="shared" si="492"/>
        <v>#REF!</v>
      </c>
    </row>
    <row r="2588" spans="1:18" ht="15" customHeight="1" x14ac:dyDescent="0.25">
      <c r="A2588" s="86"/>
      <c r="B2588" s="84"/>
      <c r="C2588" s="209"/>
      <c r="D2588" s="209"/>
      <c r="E2588" s="209"/>
      <c r="F2588" s="184"/>
      <c r="G2588" s="185"/>
      <c r="H2588" s="186"/>
      <c r="J2588" s="195"/>
      <c r="K2588" s="210"/>
      <c r="L2588" s="210"/>
      <c r="M2588" s="193"/>
      <c r="N2588" s="194" t="str">
        <f t="shared" si="491"/>
        <v/>
      </c>
      <c r="R2588" s="75" t="e">
        <f t="shared" si="492"/>
        <v>#REF!</v>
      </c>
    </row>
    <row r="2589" spans="1:18" ht="15" customHeight="1" x14ac:dyDescent="0.25">
      <c r="A2589" s="86"/>
      <c r="B2589" s="84"/>
      <c r="C2589" s="209"/>
      <c r="D2589" s="209"/>
      <c r="E2589" s="209"/>
      <c r="F2589" s="184"/>
      <c r="G2589" s="185"/>
      <c r="H2589" s="186"/>
      <c r="J2589" s="195"/>
      <c r="K2589" s="210"/>
      <c r="L2589" s="210"/>
      <c r="M2589" s="193"/>
      <c r="N2589" s="194" t="str">
        <f t="shared" si="491"/>
        <v/>
      </c>
      <c r="R2589" s="75" t="e">
        <f t="shared" si="492"/>
        <v>#REF!</v>
      </c>
    </row>
    <row r="2590" spans="1:18" ht="15" customHeight="1" x14ac:dyDescent="0.25">
      <c r="A2590" s="86"/>
      <c r="B2590" s="84"/>
      <c r="C2590" s="209"/>
      <c r="D2590" s="209"/>
      <c r="E2590" s="209"/>
      <c r="F2590" s="184"/>
      <c r="G2590" s="185"/>
      <c r="H2590" s="186"/>
      <c r="J2590" s="195"/>
      <c r="K2590" s="210"/>
      <c r="L2590" s="210"/>
      <c r="M2590" s="193"/>
      <c r="N2590" s="194" t="str">
        <f t="shared" si="491"/>
        <v/>
      </c>
      <c r="R2590" s="75" t="e">
        <f t="shared" si="492"/>
        <v>#REF!</v>
      </c>
    </row>
    <row r="2591" spans="1:18" ht="15" customHeight="1" x14ac:dyDescent="0.25">
      <c r="A2591" s="86"/>
      <c r="B2591" s="84"/>
      <c r="C2591" s="209"/>
      <c r="D2591" s="209"/>
      <c r="E2591" s="209"/>
      <c r="F2591" s="184"/>
      <c r="G2591" s="185"/>
      <c r="H2591" s="186"/>
      <c r="I2591" s="96"/>
      <c r="J2591" s="195"/>
      <c r="K2591" s="210"/>
      <c r="L2591" s="210"/>
      <c r="M2591" s="193"/>
      <c r="N2591" s="194" t="str">
        <f t="shared" si="491"/>
        <v/>
      </c>
      <c r="R2591" s="75" t="e">
        <f t="shared" si="492"/>
        <v>#REF!</v>
      </c>
    </row>
    <row r="2592" spans="1:18" ht="15" customHeight="1" x14ac:dyDescent="0.3">
      <c r="A2592" s="86"/>
      <c r="B2592" s="84"/>
      <c r="C2592" s="125"/>
      <c r="D2592" s="146"/>
      <c r="E2592" s="149"/>
      <c r="F2592" s="184"/>
      <c r="G2592" s="185"/>
      <c r="H2592" s="186"/>
      <c r="J2592" s="195"/>
      <c r="K2592" s="174"/>
      <c r="L2592" s="170"/>
      <c r="M2592" s="193"/>
      <c r="N2592" s="194" t="str">
        <f t="shared" si="491"/>
        <v/>
      </c>
      <c r="R2592" s="75" t="e">
        <f t="shared" si="492"/>
        <v>#REF!</v>
      </c>
    </row>
    <row r="2593" spans="1:18" ht="15" customHeight="1" x14ac:dyDescent="0.3">
      <c r="A2593" s="86"/>
      <c r="B2593" s="84"/>
      <c r="C2593" s="125"/>
      <c r="D2593" s="146"/>
      <c r="E2593" s="149"/>
      <c r="F2593" s="184"/>
      <c r="G2593" s="185"/>
      <c r="H2593" s="186"/>
      <c r="J2593" s="195"/>
      <c r="K2593" s="174"/>
      <c r="L2593" s="170"/>
      <c r="M2593" s="193"/>
      <c r="N2593" s="194" t="str">
        <f t="shared" si="491"/>
        <v/>
      </c>
      <c r="R2593" s="75" t="e">
        <f t="shared" si="492"/>
        <v>#REF!</v>
      </c>
    </row>
    <row r="2594" spans="1:18" ht="15" customHeight="1" x14ac:dyDescent="0.3">
      <c r="A2594" s="86"/>
      <c r="B2594" s="84"/>
      <c r="C2594" s="125"/>
      <c r="D2594" s="146"/>
      <c r="E2594" s="149"/>
      <c r="F2594" s="184" t="str">
        <f>+IF(E2594="","",D2594*E2594)</f>
        <v/>
      </c>
      <c r="G2594" s="185" t="str">
        <f>+IF(F2594="","",H2568)</f>
        <v/>
      </c>
      <c r="H2594" s="186" t="str">
        <f>+IF(G2594="","",F2594*G2594)</f>
        <v/>
      </c>
      <c r="I2594" s="96"/>
      <c r="J2594" s="195" t="str">
        <f>+IF(H2594="","",H2594/H2638)</f>
        <v/>
      </c>
      <c r="K2594" s="174"/>
      <c r="L2594" s="170"/>
      <c r="M2594" s="193" t="str">
        <f>IF(L2594="NP", 0, (IF(L2594="EP", 1, (IF(L2594="ND", 0.4, "")))))</f>
        <v/>
      </c>
      <c r="N2594" s="194" t="str">
        <f t="shared" si="491"/>
        <v/>
      </c>
      <c r="R2594" s="75" t="e">
        <f t="shared" si="492"/>
        <v>#REF!</v>
      </c>
    </row>
    <row r="2595" spans="1:18" ht="15" customHeight="1" x14ac:dyDescent="0.3">
      <c r="A2595" s="86"/>
      <c r="B2595" s="84"/>
      <c r="C2595" s="125"/>
      <c r="D2595" s="146"/>
      <c r="E2595" s="149"/>
      <c r="F2595" s="184" t="str">
        <f>+IF(E2595="","",D2595*E2595)</f>
        <v/>
      </c>
      <c r="G2595" s="185" t="str">
        <f>+IF(F2595="","",H2568)</f>
        <v/>
      </c>
      <c r="H2595" s="186" t="str">
        <f>+IF(G2595="","",F2595*G2595)</f>
        <v/>
      </c>
      <c r="J2595" s="195" t="str">
        <f>+IF(H2595="","",H2595/H2638)</f>
        <v/>
      </c>
      <c r="K2595" s="174"/>
      <c r="L2595" s="170"/>
      <c r="M2595" s="193" t="str">
        <f>IF(L2595="NP", 0, (IF(L2595="EP", 1, (IF(L2595="ND", 0.4, "")))))</f>
        <v/>
      </c>
      <c r="N2595" s="194" t="str">
        <f t="shared" si="491"/>
        <v/>
      </c>
      <c r="R2595" s="75" t="e">
        <f t="shared" si="492"/>
        <v>#REF!</v>
      </c>
    </row>
    <row r="2596" spans="1:18" ht="15" customHeight="1" x14ac:dyDescent="0.3">
      <c r="A2596" s="86"/>
      <c r="B2596" s="84"/>
      <c r="C2596" s="125"/>
      <c r="D2596" s="146"/>
      <c r="E2596" s="149"/>
      <c r="F2596" s="184" t="str">
        <f>+IF(E2596="","",D2596*E2596)</f>
        <v/>
      </c>
      <c r="G2596" s="185" t="str">
        <f>+IF(F2596="","",H2568)</f>
        <v/>
      </c>
      <c r="H2596" s="186" t="str">
        <f>+IF(G2596="","",F2596*G2596)</f>
        <v/>
      </c>
      <c r="I2596" s="96"/>
      <c r="J2596" s="195" t="str">
        <f>+IF(H2596="","",H2596/H2638)</f>
        <v/>
      </c>
      <c r="K2596" s="174"/>
      <c r="L2596" s="170"/>
      <c r="M2596" s="193" t="str">
        <f>IF(L2596="NP", 0, (IF(L2596="EP", 1, (IF(L2596="ND", 0.4, "")))))</f>
        <v/>
      </c>
      <c r="N2596" s="194" t="str">
        <f t="shared" si="491"/>
        <v/>
      </c>
      <c r="R2596" s="75" t="e">
        <f t="shared" si="492"/>
        <v>#REF!</v>
      </c>
    </row>
    <row r="2597" spans="1:18" ht="15" customHeight="1" x14ac:dyDescent="0.3">
      <c r="A2597" s="86"/>
      <c r="B2597" s="84"/>
      <c r="C2597" s="125"/>
      <c r="D2597" s="146"/>
      <c r="E2597" s="149"/>
      <c r="F2597" s="184" t="str">
        <f>+IF(E2597="","",D2597*E2597)</f>
        <v/>
      </c>
      <c r="G2597" s="185" t="str">
        <f>+IF(F2597="","",H2568)</f>
        <v/>
      </c>
      <c r="H2597" s="186" t="str">
        <f>+IF(G2597="","",F2597*G2597)</f>
        <v/>
      </c>
      <c r="I2597" s="96"/>
      <c r="J2597" s="195" t="str">
        <f>+IF(H2597="","",H2597/H2638)</f>
        <v/>
      </c>
      <c r="K2597" s="174"/>
      <c r="L2597" s="170"/>
      <c r="M2597" s="193" t="str">
        <f>IF(L2597="NP", 0, (IF(L2597="EP", 1, (IF(L2597="ND", 0.4, "")))))</f>
        <v/>
      </c>
      <c r="N2597" s="194" t="str">
        <f t="shared" si="491"/>
        <v/>
      </c>
      <c r="R2597" s="75" t="e">
        <f t="shared" si="492"/>
        <v>#REF!</v>
      </c>
    </row>
    <row r="2598" spans="1:18" ht="15" customHeight="1" thickBot="1" x14ac:dyDescent="0.35">
      <c r="A2598" s="86"/>
      <c r="B2598" s="84"/>
      <c r="C2598" s="127"/>
      <c r="D2598" s="147"/>
      <c r="E2598" s="150"/>
      <c r="F2598" s="187" t="str">
        <f>+IF(E2598="","",D2598*E2598)</f>
        <v/>
      </c>
      <c r="G2598" s="188" t="str">
        <f>+IF(F2598="","",H2567)</f>
        <v/>
      </c>
      <c r="H2598" s="189" t="str">
        <f>+IF(G2598="","",F2598*G2598)</f>
        <v/>
      </c>
      <c r="J2598" s="195" t="str">
        <f>+IF(H2598="","",H2598/H2638)</f>
        <v/>
      </c>
      <c r="K2598" s="174"/>
      <c r="L2598" s="170"/>
      <c r="M2598" s="193" t="str">
        <f>IF(L2598="NP", 0, (IF(L2598="EP", 1, (IF(L2598="ND", 0.4, "")))))</f>
        <v/>
      </c>
      <c r="N2598" s="194" t="str">
        <f t="shared" si="491"/>
        <v/>
      </c>
      <c r="R2598" s="75" t="e">
        <f t="shared" si="492"/>
        <v>#REF!</v>
      </c>
    </row>
    <row r="2599" spans="1:18" ht="15" customHeight="1" thickBot="1" x14ac:dyDescent="0.35">
      <c r="A2599" s="86"/>
      <c r="B2599" s="84"/>
      <c r="C2599" s="160"/>
      <c r="D2599" s="160"/>
      <c r="E2599" s="160"/>
      <c r="F2599" s="160"/>
      <c r="G2599" s="161" t="s">
        <v>28</v>
      </c>
      <c r="H2599" s="157">
        <f>SUM(H2586:H2598)</f>
        <v>4.6649999999999997E-2</v>
      </c>
      <c r="J2599" s="110">
        <f>SUM(J2586:J2598)</f>
        <v>0.17796852646638053</v>
      </c>
      <c r="K2599" s="109"/>
      <c r="L2599" s="109"/>
      <c r="M2599" s="109"/>
      <c r="N2599" s="110">
        <f>SUM(N2586:N2598)</f>
        <v>0</v>
      </c>
    </row>
    <row r="2600" spans="1:18" s="73" customFormat="1" ht="15" customHeight="1" thickBot="1" x14ac:dyDescent="0.35">
      <c r="A2600" s="86"/>
      <c r="B2600" s="84"/>
      <c r="C2600" s="73" t="s">
        <v>11</v>
      </c>
      <c r="H2600" s="74"/>
      <c r="J2600" s="112"/>
      <c r="K2600" s="112"/>
      <c r="L2600" s="112"/>
      <c r="M2600" s="112"/>
      <c r="N2600" s="112"/>
    </row>
    <row r="2601" spans="1:18" ht="34.5" customHeight="1" thickBot="1" x14ac:dyDescent="0.35">
      <c r="A2601" s="86"/>
      <c r="B2601" s="84"/>
      <c r="C2601" s="122" t="s">
        <v>48</v>
      </c>
      <c r="D2601" s="129"/>
      <c r="E2601" s="123" t="s">
        <v>3</v>
      </c>
      <c r="F2601" s="123" t="s">
        <v>0</v>
      </c>
      <c r="G2601" s="123" t="s">
        <v>16</v>
      </c>
      <c r="H2601" s="124" t="s">
        <v>9</v>
      </c>
      <c r="J2601" s="106" t="s">
        <v>59</v>
      </c>
      <c r="K2601" s="107" t="s">
        <v>60</v>
      </c>
      <c r="L2601" s="107" t="s">
        <v>61</v>
      </c>
      <c r="M2601" s="107" t="s">
        <v>62</v>
      </c>
      <c r="N2601" s="108" t="s">
        <v>63</v>
      </c>
    </row>
    <row r="2602" spans="1:18" ht="15" customHeight="1" x14ac:dyDescent="0.3">
      <c r="A2602" s="86"/>
      <c r="B2602" s="84"/>
      <c r="C2602" s="213"/>
      <c r="E2602" s="214"/>
      <c r="F2602" s="215"/>
      <c r="G2602" s="215"/>
      <c r="H2602" s="190"/>
      <c r="J2602" s="195"/>
      <c r="K2602" s="211"/>
      <c r="L2602" s="212"/>
      <c r="M2602" s="193"/>
      <c r="N2602" s="194" t="str">
        <f t="shared" ref="N2602:N2627" si="493">+IF(H2602="","",J2602*M2602)</f>
        <v/>
      </c>
      <c r="R2602" s="75" t="e">
        <f t="shared" ref="R2602:R2627" si="494">+R2514+1</f>
        <v>#REF!</v>
      </c>
    </row>
    <row r="2603" spans="1:18" ht="15" customHeight="1" x14ac:dyDescent="0.3">
      <c r="A2603" s="86"/>
      <c r="B2603" s="84"/>
      <c r="C2603" s="213"/>
      <c r="E2603" s="214"/>
      <c r="F2603" s="215"/>
      <c r="G2603" s="215"/>
      <c r="H2603" s="190"/>
      <c r="J2603" s="195"/>
      <c r="K2603" s="211"/>
      <c r="L2603" s="212"/>
      <c r="M2603" s="193"/>
      <c r="N2603" s="194" t="str">
        <f t="shared" si="493"/>
        <v/>
      </c>
      <c r="R2603" s="75" t="e">
        <f t="shared" si="494"/>
        <v>#REF!</v>
      </c>
    </row>
    <row r="2604" spans="1:18" ht="15" customHeight="1" x14ac:dyDescent="0.3">
      <c r="A2604" s="86"/>
      <c r="B2604" s="84"/>
      <c r="C2604" s="213"/>
      <c r="E2604" s="214"/>
      <c r="F2604" s="215"/>
      <c r="G2604" s="215"/>
      <c r="H2604" s="190"/>
      <c r="J2604" s="195"/>
      <c r="K2604" s="211"/>
      <c r="L2604" s="212"/>
      <c r="M2604" s="193"/>
      <c r="N2604" s="194" t="str">
        <f t="shared" si="493"/>
        <v/>
      </c>
      <c r="R2604" s="75" t="e">
        <f t="shared" si="494"/>
        <v>#REF!</v>
      </c>
    </row>
    <row r="2605" spans="1:18" ht="15" customHeight="1" x14ac:dyDescent="0.3">
      <c r="A2605" s="86"/>
      <c r="B2605" s="84"/>
      <c r="C2605" s="213"/>
      <c r="E2605" s="214"/>
      <c r="F2605" s="215"/>
      <c r="G2605" s="215"/>
      <c r="H2605" s="190"/>
      <c r="J2605" s="195"/>
      <c r="K2605" s="211"/>
      <c r="L2605" s="212"/>
      <c r="M2605" s="193"/>
      <c r="N2605" s="194" t="str">
        <f t="shared" si="493"/>
        <v/>
      </c>
      <c r="R2605" s="75" t="e">
        <f t="shared" si="494"/>
        <v>#REF!</v>
      </c>
    </row>
    <row r="2606" spans="1:18" ht="15" customHeight="1" x14ac:dyDescent="0.3">
      <c r="A2606" s="86"/>
      <c r="B2606" s="84"/>
      <c r="C2606" s="213"/>
      <c r="E2606" s="214"/>
      <c r="F2606" s="215"/>
      <c r="G2606" s="215"/>
      <c r="H2606" s="190"/>
      <c r="J2606" s="195"/>
      <c r="K2606" s="211"/>
      <c r="L2606" s="212"/>
      <c r="M2606" s="193"/>
      <c r="N2606" s="194" t="str">
        <f t="shared" si="493"/>
        <v/>
      </c>
      <c r="R2606" s="75" t="e">
        <f t="shared" si="494"/>
        <v>#REF!</v>
      </c>
    </row>
    <row r="2607" spans="1:18" ht="15" customHeight="1" x14ac:dyDescent="0.3">
      <c r="A2607" s="86"/>
      <c r="B2607" s="84"/>
      <c r="C2607" s="213"/>
      <c r="E2607" s="214"/>
      <c r="F2607" s="215"/>
      <c r="G2607" s="215"/>
      <c r="H2607" s="190"/>
      <c r="J2607" s="195"/>
      <c r="K2607" s="212"/>
      <c r="L2607" s="210"/>
      <c r="M2607" s="193"/>
      <c r="N2607" s="194" t="str">
        <f t="shared" si="493"/>
        <v/>
      </c>
      <c r="R2607" s="75" t="e">
        <f t="shared" si="494"/>
        <v>#REF!</v>
      </c>
    </row>
    <row r="2608" spans="1:18" ht="15" customHeight="1" x14ac:dyDescent="0.3">
      <c r="A2608" s="86"/>
      <c r="B2608" s="84"/>
      <c r="C2608" s="213"/>
      <c r="E2608" s="214"/>
      <c r="F2608" s="215"/>
      <c r="G2608" s="215"/>
      <c r="H2608" s="190"/>
      <c r="J2608" s="195"/>
      <c r="K2608" s="211"/>
      <c r="L2608" s="210"/>
      <c r="M2608" s="193"/>
      <c r="N2608" s="194" t="str">
        <f t="shared" si="493"/>
        <v/>
      </c>
      <c r="R2608" s="75" t="e">
        <f t="shared" si="494"/>
        <v>#REF!</v>
      </c>
    </row>
    <row r="2609" spans="1:18" ht="15" customHeight="1" x14ac:dyDescent="0.3">
      <c r="A2609" s="86"/>
      <c r="B2609" s="84"/>
      <c r="C2609" s="125"/>
      <c r="E2609" s="151"/>
      <c r="F2609" s="151"/>
      <c r="G2609" s="151"/>
      <c r="H2609" s="190"/>
      <c r="J2609" s="195"/>
      <c r="K2609" s="174"/>
      <c r="L2609" s="170"/>
      <c r="M2609" s="193"/>
      <c r="N2609" s="194" t="str">
        <f t="shared" si="493"/>
        <v/>
      </c>
      <c r="R2609" s="75" t="e">
        <f t="shared" si="494"/>
        <v>#REF!</v>
      </c>
    </row>
    <row r="2610" spans="1:18" ht="15" customHeight="1" x14ac:dyDescent="0.3">
      <c r="A2610" s="86"/>
      <c r="B2610" s="84"/>
      <c r="C2610" s="125"/>
      <c r="E2610" s="151"/>
      <c r="F2610" s="151"/>
      <c r="G2610" s="151"/>
      <c r="H2610" s="190" t="str">
        <f t="shared" ref="H2610:H2627" si="495">+IF(G2610="","",F2610*G2610)</f>
        <v/>
      </c>
      <c r="J2610" s="195" t="str">
        <f>+IF(H2610="","",H2610/H2638)</f>
        <v/>
      </c>
      <c r="K2610" s="174"/>
      <c r="L2610" s="170"/>
      <c r="M2610" s="193" t="str">
        <f t="shared" ref="M2610:M2627" si="496">IF(L2610="NP", 0, (IF(L2610="EP", 1, (IF(L2610="ND", 0.4, "")))))</f>
        <v/>
      </c>
      <c r="N2610" s="194" t="str">
        <f t="shared" si="493"/>
        <v/>
      </c>
      <c r="R2610" s="75" t="e">
        <f t="shared" si="494"/>
        <v>#REF!</v>
      </c>
    </row>
    <row r="2611" spans="1:18" ht="15" customHeight="1" x14ac:dyDescent="0.3">
      <c r="A2611" s="86"/>
      <c r="B2611" s="84"/>
      <c r="C2611" s="125"/>
      <c r="E2611" s="151"/>
      <c r="F2611" s="151"/>
      <c r="G2611" s="151"/>
      <c r="H2611" s="190" t="str">
        <f t="shared" si="495"/>
        <v/>
      </c>
      <c r="J2611" s="195" t="str">
        <f>+IF(H2611="","",H2611/H2638)</f>
        <v/>
      </c>
      <c r="K2611" s="174"/>
      <c r="L2611" s="170"/>
      <c r="M2611" s="193" t="str">
        <f t="shared" si="496"/>
        <v/>
      </c>
      <c r="N2611" s="194" t="str">
        <f t="shared" si="493"/>
        <v/>
      </c>
      <c r="R2611" s="75" t="e">
        <f t="shared" si="494"/>
        <v>#REF!</v>
      </c>
    </row>
    <row r="2612" spans="1:18" ht="15" customHeight="1" x14ac:dyDescent="0.3">
      <c r="A2612" s="86"/>
      <c r="B2612" s="84"/>
      <c r="C2612" s="125"/>
      <c r="E2612" s="151"/>
      <c r="F2612" s="151"/>
      <c r="G2612" s="151"/>
      <c r="H2612" s="190" t="str">
        <f t="shared" si="495"/>
        <v/>
      </c>
      <c r="J2612" s="195" t="str">
        <f>+IF(H2612="","",H2612/H2638)</f>
        <v/>
      </c>
      <c r="K2612" s="174"/>
      <c r="L2612" s="170"/>
      <c r="M2612" s="193" t="str">
        <f t="shared" si="496"/>
        <v/>
      </c>
      <c r="N2612" s="194" t="str">
        <f t="shared" si="493"/>
        <v/>
      </c>
      <c r="R2612" s="75" t="e">
        <f t="shared" si="494"/>
        <v>#REF!</v>
      </c>
    </row>
    <row r="2613" spans="1:18" ht="15" customHeight="1" x14ac:dyDescent="0.3">
      <c r="A2613" s="86"/>
      <c r="B2613" s="84"/>
      <c r="C2613" s="125"/>
      <c r="E2613" s="151"/>
      <c r="F2613" s="151"/>
      <c r="G2613" s="151"/>
      <c r="H2613" s="190" t="str">
        <f t="shared" si="495"/>
        <v/>
      </c>
      <c r="J2613" s="195" t="str">
        <f>+IF(H2613="","",H2613/H2638)</f>
        <v/>
      </c>
      <c r="K2613" s="174"/>
      <c r="L2613" s="170"/>
      <c r="M2613" s="193" t="str">
        <f t="shared" si="496"/>
        <v/>
      </c>
      <c r="N2613" s="194" t="str">
        <f t="shared" si="493"/>
        <v/>
      </c>
      <c r="R2613" s="75" t="e">
        <f t="shared" si="494"/>
        <v>#REF!</v>
      </c>
    </row>
    <row r="2614" spans="1:18" ht="15" customHeight="1" x14ac:dyDescent="0.3">
      <c r="A2614" s="86"/>
      <c r="B2614" s="84"/>
      <c r="C2614" s="125"/>
      <c r="E2614" s="151"/>
      <c r="F2614" s="151"/>
      <c r="G2614" s="151"/>
      <c r="H2614" s="190" t="str">
        <f t="shared" si="495"/>
        <v/>
      </c>
      <c r="J2614" s="195" t="str">
        <f>+IF(H2614="","",H2614/H2638)</f>
        <v/>
      </c>
      <c r="K2614" s="174"/>
      <c r="L2614" s="170"/>
      <c r="M2614" s="193" t="str">
        <f t="shared" si="496"/>
        <v/>
      </c>
      <c r="N2614" s="194" t="str">
        <f t="shared" si="493"/>
        <v/>
      </c>
      <c r="R2614" s="75" t="e">
        <f t="shared" si="494"/>
        <v>#REF!</v>
      </c>
    </row>
    <row r="2615" spans="1:18" ht="15" customHeight="1" x14ac:dyDescent="0.3">
      <c r="A2615" s="86"/>
      <c r="B2615" s="84"/>
      <c r="C2615" s="125"/>
      <c r="E2615" s="151"/>
      <c r="F2615" s="151"/>
      <c r="G2615" s="151"/>
      <c r="H2615" s="190" t="str">
        <f t="shared" si="495"/>
        <v/>
      </c>
      <c r="J2615" s="195" t="str">
        <f>+IF(H2615="","",H2615/H2638)</f>
        <v/>
      </c>
      <c r="K2615" s="174"/>
      <c r="L2615" s="170"/>
      <c r="M2615" s="193" t="str">
        <f t="shared" si="496"/>
        <v/>
      </c>
      <c r="N2615" s="194" t="str">
        <f t="shared" si="493"/>
        <v/>
      </c>
      <c r="R2615" s="75" t="e">
        <f t="shared" si="494"/>
        <v>#REF!</v>
      </c>
    </row>
    <row r="2616" spans="1:18" ht="15" customHeight="1" x14ac:dyDescent="0.3">
      <c r="A2616" s="86"/>
      <c r="B2616" s="84"/>
      <c r="C2616" s="125"/>
      <c r="E2616" s="151"/>
      <c r="F2616" s="151"/>
      <c r="G2616" s="151"/>
      <c r="H2616" s="190" t="str">
        <f t="shared" si="495"/>
        <v/>
      </c>
      <c r="J2616" s="195" t="str">
        <f>+IF(H2616="","",H2616/H2638)</f>
        <v/>
      </c>
      <c r="K2616" s="174"/>
      <c r="L2616" s="170"/>
      <c r="M2616" s="193" t="str">
        <f t="shared" si="496"/>
        <v/>
      </c>
      <c r="N2616" s="194" t="str">
        <f t="shared" si="493"/>
        <v/>
      </c>
      <c r="R2616" s="75" t="e">
        <f t="shared" si="494"/>
        <v>#REF!</v>
      </c>
    </row>
    <row r="2617" spans="1:18" ht="15" customHeight="1" x14ac:dyDescent="0.3">
      <c r="A2617" s="86"/>
      <c r="B2617" s="84"/>
      <c r="C2617" s="125"/>
      <c r="E2617" s="151"/>
      <c r="F2617" s="151"/>
      <c r="G2617" s="151"/>
      <c r="H2617" s="190" t="str">
        <f t="shared" si="495"/>
        <v/>
      </c>
      <c r="J2617" s="195" t="str">
        <f>+IF(H2617="","",H2617/H2638)</f>
        <v/>
      </c>
      <c r="K2617" s="174"/>
      <c r="L2617" s="170"/>
      <c r="M2617" s="193" t="str">
        <f t="shared" si="496"/>
        <v/>
      </c>
      <c r="N2617" s="194" t="str">
        <f t="shared" si="493"/>
        <v/>
      </c>
      <c r="R2617" s="75" t="e">
        <f t="shared" si="494"/>
        <v>#REF!</v>
      </c>
    </row>
    <row r="2618" spans="1:18" ht="15" customHeight="1" x14ac:dyDescent="0.3">
      <c r="A2618" s="86"/>
      <c r="B2618" s="84"/>
      <c r="C2618" s="125"/>
      <c r="E2618" s="151"/>
      <c r="F2618" s="151"/>
      <c r="G2618" s="151"/>
      <c r="H2618" s="190" t="str">
        <f t="shared" si="495"/>
        <v/>
      </c>
      <c r="J2618" s="195" t="str">
        <f>+IF(H2618="","",H2618/H2638)</f>
        <v/>
      </c>
      <c r="K2618" s="174"/>
      <c r="L2618" s="170"/>
      <c r="M2618" s="193" t="str">
        <f t="shared" si="496"/>
        <v/>
      </c>
      <c r="N2618" s="194" t="str">
        <f t="shared" si="493"/>
        <v/>
      </c>
      <c r="R2618" s="75" t="e">
        <f t="shared" si="494"/>
        <v>#REF!</v>
      </c>
    </row>
    <row r="2619" spans="1:18" ht="15" customHeight="1" x14ac:dyDescent="0.3">
      <c r="A2619" s="86"/>
      <c r="B2619" s="84"/>
      <c r="C2619" s="125"/>
      <c r="E2619" s="151"/>
      <c r="F2619" s="151"/>
      <c r="G2619" s="151"/>
      <c r="H2619" s="190" t="str">
        <f t="shared" si="495"/>
        <v/>
      </c>
      <c r="J2619" s="195" t="str">
        <f>+IF(H2619="","",H2619/H2638)</f>
        <v/>
      </c>
      <c r="K2619" s="174"/>
      <c r="L2619" s="170"/>
      <c r="M2619" s="193" t="str">
        <f t="shared" si="496"/>
        <v/>
      </c>
      <c r="N2619" s="194" t="str">
        <f t="shared" si="493"/>
        <v/>
      </c>
      <c r="R2619" s="75" t="e">
        <f t="shared" si="494"/>
        <v>#REF!</v>
      </c>
    </row>
    <row r="2620" spans="1:18" ht="15" customHeight="1" x14ac:dyDescent="0.3">
      <c r="A2620" s="86"/>
      <c r="B2620" s="84"/>
      <c r="C2620" s="125"/>
      <c r="E2620" s="151"/>
      <c r="F2620" s="151"/>
      <c r="G2620" s="151"/>
      <c r="H2620" s="190" t="str">
        <f t="shared" si="495"/>
        <v/>
      </c>
      <c r="J2620" s="195" t="str">
        <f>+IF(H2620="","",H2620/H2638)</f>
        <v/>
      </c>
      <c r="K2620" s="174"/>
      <c r="L2620" s="170"/>
      <c r="M2620" s="193" t="str">
        <f t="shared" si="496"/>
        <v/>
      </c>
      <c r="N2620" s="194" t="str">
        <f t="shared" si="493"/>
        <v/>
      </c>
      <c r="R2620" s="75" t="e">
        <f t="shared" si="494"/>
        <v>#REF!</v>
      </c>
    </row>
    <row r="2621" spans="1:18" ht="15" customHeight="1" x14ac:dyDescent="0.3">
      <c r="A2621" s="86"/>
      <c r="B2621" s="84"/>
      <c r="C2621" s="125"/>
      <c r="E2621" s="151"/>
      <c r="F2621" s="151"/>
      <c r="G2621" s="151"/>
      <c r="H2621" s="190" t="str">
        <f t="shared" si="495"/>
        <v/>
      </c>
      <c r="J2621" s="195" t="str">
        <f>+IF(H2621="","",H2621/H2638)</f>
        <v/>
      </c>
      <c r="K2621" s="174"/>
      <c r="L2621" s="170"/>
      <c r="M2621" s="193" t="str">
        <f t="shared" si="496"/>
        <v/>
      </c>
      <c r="N2621" s="194" t="str">
        <f t="shared" si="493"/>
        <v/>
      </c>
      <c r="R2621" s="75" t="e">
        <f t="shared" si="494"/>
        <v>#REF!</v>
      </c>
    </row>
    <row r="2622" spans="1:18" ht="15" customHeight="1" x14ac:dyDescent="0.3">
      <c r="A2622" s="86"/>
      <c r="B2622" s="84"/>
      <c r="C2622" s="125"/>
      <c r="E2622" s="151"/>
      <c r="F2622" s="151"/>
      <c r="G2622" s="151"/>
      <c r="H2622" s="190" t="str">
        <f t="shared" si="495"/>
        <v/>
      </c>
      <c r="J2622" s="195" t="str">
        <f>+IF(H2622="","",H2622/H2638)</f>
        <v/>
      </c>
      <c r="K2622" s="174"/>
      <c r="L2622" s="170"/>
      <c r="M2622" s="193" t="str">
        <f t="shared" si="496"/>
        <v/>
      </c>
      <c r="N2622" s="194" t="str">
        <f t="shared" si="493"/>
        <v/>
      </c>
      <c r="R2622" s="75" t="e">
        <f t="shared" si="494"/>
        <v>#REF!</v>
      </c>
    </row>
    <row r="2623" spans="1:18" ht="15" customHeight="1" x14ac:dyDescent="0.3">
      <c r="A2623" s="86"/>
      <c r="B2623" s="84"/>
      <c r="C2623" s="125"/>
      <c r="E2623" s="151"/>
      <c r="F2623" s="151"/>
      <c r="G2623" s="151"/>
      <c r="H2623" s="190" t="str">
        <f t="shared" si="495"/>
        <v/>
      </c>
      <c r="J2623" s="195" t="str">
        <f>+IF(H2623="","",H2623/H2638)</f>
        <v/>
      </c>
      <c r="K2623" s="174"/>
      <c r="L2623" s="170"/>
      <c r="M2623" s="193" t="str">
        <f t="shared" si="496"/>
        <v/>
      </c>
      <c r="N2623" s="194" t="str">
        <f t="shared" si="493"/>
        <v/>
      </c>
      <c r="R2623" s="75" t="e">
        <f t="shared" si="494"/>
        <v>#REF!</v>
      </c>
    </row>
    <row r="2624" spans="1:18" ht="15" customHeight="1" x14ac:dyDescent="0.3">
      <c r="A2624" s="86"/>
      <c r="B2624" s="84"/>
      <c r="C2624" s="125"/>
      <c r="E2624" s="151"/>
      <c r="F2624" s="151"/>
      <c r="G2624" s="151"/>
      <c r="H2624" s="190" t="str">
        <f t="shared" si="495"/>
        <v/>
      </c>
      <c r="J2624" s="195" t="str">
        <f>+IF(H2624="","",H2624/H2638)</f>
        <v/>
      </c>
      <c r="K2624" s="174"/>
      <c r="L2624" s="170"/>
      <c r="M2624" s="193" t="str">
        <f t="shared" si="496"/>
        <v/>
      </c>
      <c r="N2624" s="194" t="str">
        <f t="shared" si="493"/>
        <v/>
      </c>
      <c r="R2624" s="75" t="e">
        <f t="shared" si="494"/>
        <v>#REF!</v>
      </c>
    </row>
    <row r="2625" spans="1:18" ht="15" customHeight="1" x14ac:dyDescent="0.3">
      <c r="A2625" s="86"/>
      <c r="B2625" s="84"/>
      <c r="C2625" s="125"/>
      <c r="E2625" s="151"/>
      <c r="F2625" s="151"/>
      <c r="G2625" s="151"/>
      <c r="H2625" s="190" t="str">
        <f t="shared" si="495"/>
        <v/>
      </c>
      <c r="J2625" s="195" t="str">
        <f>+IF(H2625="","",H2625/H2638)</f>
        <v/>
      </c>
      <c r="K2625" s="174"/>
      <c r="L2625" s="170"/>
      <c r="M2625" s="193" t="str">
        <f t="shared" si="496"/>
        <v/>
      </c>
      <c r="N2625" s="194" t="str">
        <f t="shared" si="493"/>
        <v/>
      </c>
      <c r="R2625" s="75" t="e">
        <f t="shared" si="494"/>
        <v>#REF!</v>
      </c>
    </row>
    <row r="2626" spans="1:18" ht="15" customHeight="1" x14ac:dyDescent="0.3">
      <c r="A2626" s="86"/>
      <c r="B2626" s="84"/>
      <c r="C2626" s="125"/>
      <c r="E2626" s="151"/>
      <c r="F2626" s="151"/>
      <c r="G2626" s="151"/>
      <c r="H2626" s="190" t="str">
        <f t="shared" si="495"/>
        <v/>
      </c>
      <c r="J2626" s="195" t="str">
        <f>+IF(H2626="","",H2626/H2638)</f>
        <v/>
      </c>
      <c r="K2626" s="174"/>
      <c r="L2626" s="170"/>
      <c r="M2626" s="193" t="str">
        <f t="shared" si="496"/>
        <v/>
      </c>
      <c r="N2626" s="194" t="str">
        <f t="shared" si="493"/>
        <v/>
      </c>
      <c r="R2626" s="75" t="e">
        <f t="shared" si="494"/>
        <v>#REF!</v>
      </c>
    </row>
    <row r="2627" spans="1:18" ht="15" customHeight="1" thickBot="1" x14ac:dyDescent="0.35">
      <c r="A2627" s="86"/>
      <c r="B2627" s="84"/>
      <c r="C2627" s="125"/>
      <c r="E2627" s="152"/>
      <c r="F2627" s="152"/>
      <c r="G2627" s="152"/>
      <c r="H2627" s="191" t="str">
        <f t="shared" si="495"/>
        <v/>
      </c>
      <c r="J2627" s="195" t="str">
        <f>+IF(H2627="","",H2627/H2638)</f>
        <v/>
      </c>
      <c r="K2627" s="174"/>
      <c r="L2627" s="170"/>
      <c r="M2627" s="193" t="str">
        <f t="shared" si="496"/>
        <v/>
      </c>
      <c r="N2627" s="194" t="str">
        <f t="shared" si="493"/>
        <v/>
      </c>
      <c r="R2627" s="75" t="e">
        <f t="shared" si="494"/>
        <v>#REF!</v>
      </c>
    </row>
    <row r="2628" spans="1:18" ht="15" customHeight="1" thickBot="1" x14ac:dyDescent="0.35">
      <c r="A2628" s="86"/>
      <c r="B2628" s="84"/>
      <c r="C2628" s="160"/>
      <c r="D2628" s="160"/>
      <c r="E2628" s="160"/>
      <c r="F2628" s="160"/>
      <c r="G2628" s="161" t="s">
        <v>29</v>
      </c>
      <c r="H2628" s="157">
        <f>SUM(H2602:H2627)</f>
        <v>0</v>
      </c>
      <c r="J2628" s="110">
        <f>SUM(J2602:J2627)</f>
        <v>0</v>
      </c>
      <c r="K2628" s="109"/>
      <c r="L2628" s="109"/>
      <c r="M2628" s="109"/>
      <c r="N2628" s="110">
        <f>SUM(N2602:N2627)</f>
        <v>0</v>
      </c>
    </row>
    <row r="2629" spans="1:18" s="73" customFormat="1" ht="15" customHeight="1" thickBot="1" x14ac:dyDescent="0.35">
      <c r="A2629" s="86"/>
      <c r="B2629" s="84"/>
      <c r="C2629" s="73" t="s">
        <v>12</v>
      </c>
      <c r="H2629" s="74"/>
      <c r="J2629" s="111"/>
      <c r="K2629" s="111"/>
      <c r="L2629" s="111"/>
      <c r="M2629" s="111"/>
      <c r="N2629" s="111"/>
    </row>
    <row r="2630" spans="1:18" ht="33" customHeight="1" thickBot="1" x14ac:dyDescent="0.35">
      <c r="A2630" s="86"/>
      <c r="B2630" s="84"/>
      <c r="C2630" s="122" t="s">
        <v>48</v>
      </c>
      <c r="D2630" s="129"/>
      <c r="E2630" s="130" t="s">
        <v>3</v>
      </c>
      <c r="F2630" s="130" t="s">
        <v>0</v>
      </c>
      <c r="G2630" s="123" t="s">
        <v>6</v>
      </c>
      <c r="H2630" s="124" t="s">
        <v>9</v>
      </c>
      <c r="J2630" s="106" t="s">
        <v>59</v>
      </c>
      <c r="K2630" s="107" t="s">
        <v>60</v>
      </c>
      <c r="L2630" s="107" t="s">
        <v>61</v>
      </c>
      <c r="M2630" s="107" t="s">
        <v>62</v>
      </c>
      <c r="N2630" s="108" t="s">
        <v>63</v>
      </c>
    </row>
    <row r="2631" spans="1:18" ht="15" customHeight="1" x14ac:dyDescent="0.3">
      <c r="A2631" s="86"/>
      <c r="B2631" s="84"/>
      <c r="C2631" s="125"/>
      <c r="E2631" s="149"/>
      <c r="F2631" s="146"/>
      <c r="G2631" s="154"/>
      <c r="H2631" s="186" t="str">
        <f>+IF(G2631="","",F2631*G2631)</f>
        <v/>
      </c>
      <c r="J2631" s="195" t="str">
        <f>+IF(H2631="","",H2631/H2638)</f>
        <v/>
      </c>
      <c r="K2631" s="175"/>
      <c r="L2631" s="175"/>
      <c r="M2631" s="193" t="str">
        <f>IF(L2631="NP", 0, (IF(L2631="EP", 1, (IF(L2631="ND", 0.4, "")))))</f>
        <v/>
      </c>
      <c r="N2631" s="194" t="str">
        <f>+IF(H2631="","",J2631*M2631)</f>
        <v/>
      </c>
      <c r="R2631" s="75" t="e">
        <f t="shared" ref="R2631:R2635" si="497">+R2543+1</f>
        <v>#REF!</v>
      </c>
    </row>
    <row r="2632" spans="1:18" ht="15" customHeight="1" x14ac:dyDescent="0.3">
      <c r="A2632" s="86"/>
      <c r="B2632" s="84"/>
      <c r="C2632" s="125"/>
      <c r="E2632" s="149"/>
      <c r="F2632" s="146"/>
      <c r="G2632" s="154"/>
      <c r="H2632" s="186" t="str">
        <f>+IF(G2632="","",F2632*G2632)</f>
        <v/>
      </c>
      <c r="J2632" s="195" t="str">
        <f>+IF(H2632="","",H2632/H2636)</f>
        <v/>
      </c>
      <c r="K2632" s="175"/>
      <c r="L2632" s="175"/>
      <c r="M2632" s="193" t="str">
        <f>IF(L2632="NP", 0, (IF(L2632="EP", 1, (IF(L2632="ND", 0.4, "")))))</f>
        <v/>
      </c>
      <c r="N2632" s="194" t="str">
        <f>+IF(H2632="","",J2632*M2632)</f>
        <v/>
      </c>
      <c r="R2632" s="75" t="e">
        <f t="shared" si="497"/>
        <v>#REF!</v>
      </c>
    </row>
    <row r="2633" spans="1:18" ht="15" customHeight="1" x14ac:dyDescent="0.3">
      <c r="A2633" s="86"/>
      <c r="B2633" s="84"/>
      <c r="C2633" s="125"/>
      <c r="E2633" s="149"/>
      <c r="F2633" s="146"/>
      <c r="G2633" s="154"/>
      <c r="H2633" s="186" t="str">
        <f>+IF(G2633="","",F2633*G2633)</f>
        <v/>
      </c>
      <c r="J2633" s="195" t="str">
        <f>+IF(H2633="","",H2633/H2637)</f>
        <v/>
      </c>
      <c r="K2633" s="175"/>
      <c r="L2633" s="175"/>
      <c r="M2633" s="193" t="str">
        <f>IF(L2633="NP", 0, (IF(L2633="EP", 1, (IF(L2633="ND", 0.4, "")))))</f>
        <v/>
      </c>
      <c r="N2633" s="194" t="str">
        <f>+IF(H2633="","",J2633*M2633)</f>
        <v/>
      </c>
      <c r="R2633" s="75" t="e">
        <f t="shared" si="497"/>
        <v>#REF!</v>
      </c>
    </row>
    <row r="2634" spans="1:18" ht="15" customHeight="1" x14ac:dyDescent="0.3">
      <c r="A2634" s="86"/>
      <c r="B2634" s="84"/>
      <c r="C2634" s="125"/>
      <c r="E2634" s="149"/>
      <c r="F2634" s="146"/>
      <c r="G2634" s="154"/>
      <c r="H2634" s="186" t="str">
        <f>+IF(G2634="","",F2634*G2634)</f>
        <v/>
      </c>
      <c r="J2634" s="195" t="str">
        <f>+IF(H2634="","",H2634/H2638)</f>
        <v/>
      </c>
      <c r="K2634" s="175"/>
      <c r="L2634" s="175"/>
      <c r="M2634" s="193" t="str">
        <f>IF(L2634="NP", 0, (IF(L2634="EP", 1, (IF(L2634="ND", 0.4, "")))))</f>
        <v/>
      </c>
      <c r="N2634" s="194" t="str">
        <f>+IF(H2634="","",J2634*M2634)</f>
        <v/>
      </c>
      <c r="R2634" s="75" t="e">
        <f t="shared" si="497"/>
        <v>#REF!</v>
      </c>
    </row>
    <row r="2635" spans="1:18" ht="15" customHeight="1" thickBot="1" x14ac:dyDescent="0.35">
      <c r="A2635" s="86"/>
      <c r="B2635" s="84"/>
      <c r="C2635" s="127"/>
      <c r="D2635" s="128"/>
      <c r="E2635" s="150"/>
      <c r="F2635" s="147"/>
      <c r="G2635" s="155"/>
      <c r="H2635" s="192" t="str">
        <f>+IF(G2635="","",F2635*G2635)</f>
        <v/>
      </c>
      <c r="J2635" s="195" t="str">
        <f>+IF(H2635="","",H2635/H2638)</f>
        <v/>
      </c>
      <c r="K2635" s="176"/>
      <c r="L2635" s="177"/>
      <c r="M2635" s="193" t="str">
        <f>IF(L2635="NP", 0, (IF(L2635="EP", 1, (IF(L2635="ND", 0.4, "")))))</f>
        <v/>
      </c>
      <c r="N2635" s="194" t="str">
        <f>+IF(H2635="","",J2635*M2635)</f>
        <v/>
      </c>
      <c r="R2635" s="75" t="e">
        <f t="shared" si="497"/>
        <v>#REF!</v>
      </c>
    </row>
    <row r="2636" spans="1:18" ht="15" customHeight="1" thickBot="1" x14ac:dyDescent="0.35">
      <c r="A2636" s="86"/>
      <c r="B2636" s="84"/>
      <c r="C2636" s="160"/>
      <c r="D2636" s="160"/>
      <c r="E2636" s="160"/>
      <c r="F2636" s="160"/>
      <c r="G2636" s="161" t="s">
        <v>30</v>
      </c>
      <c r="H2636" s="157">
        <f>SUM(H2631:H2635)</f>
        <v>0</v>
      </c>
      <c r="J2636" s="110">
        <f>SUM(J2631:J2635)</f>
        <v>0</v>
      </c>
      <c r="K2636" s="109"/>
      <c r="L2636" s="109"/>
      <c r="M2636" s="109"/>
      <c r="N2636" s="110">
        <f>SUM(N2631:N2635)</f>
        <v>0</v>
      </c>
    </row>
    <row r="2637" spans="1:18" ht="13.5" customHeight="1" thickBot="1" x14ac:dyDescent="0.35">
      <c r="A2637" s="86"/>
      <c r="B2637" s="84"/>
      <c r="H2637" s="84"/>
      <c r="J2637" s="103"/>
      <c r="K2637" s="104"/>
      <c r="L2637" s="104"/>
      <c r="M2637" s="104"/>
      <c r="N2637" s="105"/>
    </row>
    <row r="2638" spans="1:18" ht="15" customHeight="1" x14ac:dyDescent="0.3">
      <c r="A2638" s="86"/>
      <c r="B2638" s="84"/>
      <c r="D2638" s="132" t="s">
        <v>13</v>
      </c>
      <c r="E2638" s="133"/>
      <c r="F2638" s="133"/>
      <c r="G2638" s="134"/>
      <c r="H2638" s="158">
        <f>+H2583+H2599+H2628+H2636</f>
        <v>0.262125</v>
      </c>
      <c r="J2638" s="113"/>
      <c r="K2638" s="78"/>
      <c r="M2638" s="78"/>
      <c r="N2638" s="114"/>
    </row>
    <row r="2639" spans="1:18" ht="15" customHeight="1" thickBot="1" x14ac:dyDescent="0.35">
      <c r="A2639" s="86"/>
      <c r="B2639" s="84"/>
      <c r="D2639" s="135" t="s">
        <v>67</v>
      </c>
      <c r="E2639" s="136"/>
      <c r="F2639" s="136"/>
      <c r="G2639" s="141">
        <f>+$Q$1</f>
        <v>0.15</v>
      </c>
      <c r="H2639" s="159">
        <f>+H2638*G2639</f>
        <v>3.931875E-2</v>
      </c>
      <c r="J2639" s="115"/>
      <c r="K2639" s="116"/>
      <c r="L2639" s="116"/>
      <c r="M2639" s="116"/>
      <c r="N2639" s="117"/>
    </row>
    <row r="2640" spans="1:18" ht="15" customHeight="1" x14ac:dyDescent="0.3">
      <c r="A2640" s="86"/>
      <c r="B2640" s="84"/>
      <c r="D2640" s="135" t="s">
        <v>68</v>
      </c>
      <c r="E2640" s="136"/>
      <c r="F2640" s="136"/>
      <c r="G2640" s="141">
        <f>+$Q$2</f>
        <v>0</v>
      </c>
      <c r="H2640" s="159">
        <f>+(H2638+H2639)*G2640</f>
        <v>0</v>
      </c>
      <c r="J2640" s="120">
        <f>+J2583+J2599+J2628+J2636</f>
        <v>1</v>
      </c>
      <c r="K2640" s="118"/>
      <c r="L2640" s="118"/>
      <c r="M2640" s="118"/>
      <c r="N2640" s="120">
        <f>+N2583+N2599+N2628+N2636</f>
        <v>0</v>
      </c>
    </row>
    <row r="2641" spans="1:18" ht="15" customHeight="1" thickBot="1" x14ac:dyDescent="0.35">
      <c r="A2641" s="86"/>
      <c r="B2641" s="84"/>
      <c r="C2641" s="75" t="s">
        <v>64</v>
      </c>
      <c r="D2641" s="135" t="s">
        <v>14</v>
      </c>
      <c r="E2641" s="136"/>
      <c r="F2641" s="136"/>
      <c r="G2641" s="137"/>
      <c r="H2641" s="159">
        <f>SUM(H2638:H2640)</f>
        <v>0.30144375000000001</v>
      </c>
      <c r="J2641" s="121" t="s">
        <v>69</v>
      </c>
      <c r="K2641" s="119"/>
      <c r="L2641" s="119"/>
      <c r="M2641" s="119"/>
      <c r="N2641" s="121" t="s">
        <v>70</v>
      </c>
    </row>
    <row r="2642" spans="1:18" ht="15" customHeight="1" thickBot="1" x14ac:dyDescent="0.35">
      <c r="A2642" s="86"/>
      <c r="B2642" s="84"/>
      <c r="C2642" s="75" t="s">
        <v>64</v>
      </c>
      <c r="D2642" s="138" t="s">
        <v>15</v>
      </c>
      <c r="E2642" s="139"/>
      <c r="F2642" s="139"/>
      <c r="G2642" s="140"/>
      <c r="H2642" s="131">
        <f>+ROUND(H2641,2)</f>
        <v>0.3</v>
      </c>
      <c r="N2642" s="165">
        <f>+ROUND(N2640,4)</f>
        <v>0</v>
      </c>
    </row>
    <row r="2643" spans="1:18" ht="13.5" customHeight="1" x14ac:dyDescent="0.3">
      <c r="A2643" s="86"/>
      <c r="B2643" s="84"/>
      <c r="G2643" s="76"/>
    </row>
    <row r="2644" spans="1:18" ht="13.5" customHeight="1" x14ac:dyDescent="0.3">
      <c r="A2644" s="86"/>
      <c r="B2644" s="84"/>
      <c r="G2644" s="76"/>
    </row>
    <row r="2645" spans="1:18" ht="15" customHeight="1" x14ac:dyDescent="0.3">
      <c r="A2645" s="83"/>
      <c r="B2645" s="84"/>
      <c r="G2645" s="76"/>
      <c r="H2645" s="84"/>
      <c r="J2645" s="85"/>
      <c r="K2645" s="85"/>
      <c r="L2645" s="85"/>
      <c r="M2645" s="85"/>
      <c r="N2645" s="85"/>
    </row>
    <row r="2646" spans="1:18" ht="14.1" customHeight="1" x14ac:dyDescent="0.3">
      <c r="A2646" s="86"/>
      <c r="B2646" s="84"/>
      <c r="C2646" s="87"/>
      <c r="D2646" s="87"/>
      <c r="E2646" s="87"/>
      <c r="F2646" s="87"/>
      <c r="G2646" s="87"/>
      <c r="H2646" s="87"/>
      <c r="K2646" s="78"/>
      <c r="M2646" s="78"/>
    </row>
    <row r="2647" spans="1:18" ht="12" customHeight="1" x14ac:dyDescent="0.3">
      <c r="A2647" s="86"/>
      <c r="B2647" s="84"/>
      <c r="C2647" s="73"/>
      <c r="D2647" s="73"/>
      <c r="E2647" s="73"/>
      <c r="F2647" s="73"/>
      <c r="G2647" s="73"/>
      <c r="H2647" s="73"/>
      <c r="K2647" s="78"/>
      <c r="M2647" s="78"/>
    </row>
    <row r="2648" spans="1:18" ht="12" customHeight="1" x14ac:dyDescent="0.3">
      <c r="A2648" s="86"/>
      <c r="B2648" s="84"/>
      <c r="G2648" s="88"/>
      <c r="H2648" s="84"/>
      <c r="K2648" s="78"/>
      <c r="M2648" s="78"/>
    </row>
    <row r="2649" spans="1:18" ht="14.25" customHeight="1" x14ac:dyDescent="0.3">
      <c r="A2649" s="86"/>
      <c r="B2649" s="84"/>
      <c r="C2649" s="89"/>
      <c r="D2649" s="90"/>
      <c r="E2649" s="90"/>
      <c r="F2649" s="90"/>
      <c r="G2649" s="90"/>
      <c r="H2649" s="91"/>
      <c r="K2649" s="78"/>
      <c r="M2649" s="78"/>
    </row>
    <row r="2650" spans="1:18" ht="14.25" customHeight="1" x14ac:dyDescent="0.3">
      <c r="A2650" s="86"/>
      <c r="B2650" s="84"/>
      <c r="C2650" s="89"/>
      <c r="H2650" s="84"/>
      <c r="K2650" s="78"/>
      <c r="M2650" s="78"/>
    </row>
    <row r="2651" spans="1:18" ht="12" customHeight="1" thickBot="1" x14ac:dyDescent="0.35">
      <c r="A2651" s="86"/>
      <c r="B2651" s="84"/>
      <c r="C2651" s="89"/>
      <c r="H2651" s="84"/>
      <c r="K2651" s="78"/>
      <c r="M2651" s="78"/>
    </row>
    <row r="2652" spans="1:18" ht="20.100000000000001" customHeight="1" thickBot="1" x14ac:dyDescent="0.35">
      <c r="A2652" s="86"/>
      <c r="B2652" s="84"/>
      <c r="C2652" s="142" t="s">
        <v>55</v>
      </c>
      <c r="D2652" s="143"/>
      <c r="E2652" s="143"/>
      <c r="F2652" s="143"/>
      <c r="G2652" s="143"/>
      <c r="H2652" s="144"/>
    </row>
    <row r="2653" spans="1:18" ht="20.100000000000001" customHeight="1" x14ac:dyDescent="0.3">
      <c r="A2653" s="86"/>
      <c r="B2653" s="84"/>
      <c r="C2653" s="92"/>
      <c r="H2653" s="93" t="s">
        <v>56</v>
      </c>
      <c r="I2653" s="84"/>
      <c r="J2653" s="97" t="s">
        <v>26</v>
      </c>
      <c r="K2653" s="98"/>
      <c r="L2653" s="98"/>
      <c r="M2653" s="98"/>
      <c r="N2653" s="99"/>
    </row>
    <row r="2654" spans="1:18" ht="16.5" customHeight="1" thickBot="1" x14ac:dyDescent="0.35">
      <c r="A2654" s="169"/>
      <c r="B2654" s="84"/>
      <c r="C2654" s="73" t="s">
        <v>57</v>
      </c>
      <c r="D2654" s="84">
        <v>31</v>
      </c>
      <c r="G2654" s="74" t="s">
        <v>4</v>
      </c>
      <c r="H2654" s="75" t="str">
        <f>+VLOOKUP(D2654,PRESUP!$A$6:$N$183,3,FALSE)</f>
        <v>m3</v>
      </c>
      <c r="I2654" s="84"/>
      <c r="J2654" s="100"/>
      <c r="K2654" s="101"/>
      <c r="L2654" s="101"/>
      <c r="M2654" s="101"/>
      <c r="N2654" s="102"/>
    </row>
    <row r="2655" spans="1:18" ht="32.25" customHeight="1" x14ac:dyDescent="0.3">
      <c r="A2655" s="86"/>
      <c r="B2655" s="84"/>
      <c r="C2655" s="22" t="str">
        <f>+VLOOKUP(D2654,PRESUP!$A$6:$N$183,14,FALSE)</f>
        <v>DETALLE: LIMPIEZA DE CANALES o DESAZOLVE DE CAUCE (excavadora) (ancho &gt;5m)</v>
      </c>
      <c r="J2655" s="103"/>
      <c r="K2655" s="104"/>
      <c r="L2655" s="104"/>
      <c r="M2655" s="104"/>
      <c r="N2655" s="105"/>
      <c r="O2655" s="84" t="s">
        <v>71</v>
      </c>
      <c r="P2655" s="84" t="s">
        <v>73</v>
      </c>
      <c r="Q2655" s="84" t="s">
        <v>72</v>
      </c>
    </row>
    <row r="2656" spans="1:18" s="73" customFormat="1" ht="15" customHeight="1" thickBot="1" x14ac:dyDescent="0.35">
      <c r="A2656" s="86"/>
      <c r="B2656" s="84"/>
      <c r="C2656" s="73" t="s">
        <v>5</v>
      </c>
      <c r="D2656" s="94"/>
      <c r="E2656" s="94"/>
      <c r="F2656" s="94"/>
      <c r="G2656" s="196" t="s">
        <v>58</v>
      </c>
      <c r="H2656" s="197">
        <v>1.44E-2</v>
      </c>
      <c r="J2656" s="162"/>
      <c r="K2656" s="163"/>
      <c r="L2656" s="163"/>
      <c r="M2656" s="163"/>
      <c r="N2656" s="164"/>
      <c r="O2656" s="166">
        <f>+H2730</f>
        <v>1.33</v>
      </c>
      <c r="P2656" s="168">
        <f>+H2726</f>
        <v>1.1585015999999999</v>
      </c>
      <c r="Q2656" s="167">
        <f>+N2730</f>
        <v>0</v>
      </c>
      <c r="R2656" s="73">
        <f t="shared" ref="R2656" si="498">+D2654</f>
        <v>31</v>
      </c>
    </row>
    <row r="2657" spans="1:18" s="94" customFormat="1" ht="30" customHeight="1" thickBot="1" x14ac:dyDescent="0.35">
      <c r="A2657" s="86"/>
      <c r="B2657" s="84"/>
      <c r="C2657" s="122" t="s">
        <v>48</v>
      </c>
      <c r="D2657" s="123" t="s">
        <v>0</v>
      </c>
      <c r="E2657" s="123" t="s">
        <v>6</v>
      </c>
      <c r="F2657" s="123" t="s">
        <v>7</v>
      </c>
      <c r="G2657" s="123" t="s">
        <v>8</v>
      </c>
      <c r="H2657" s="124" t="s">
        <v>9</v>
      </c>
      <c r="J2657" s="106" t="s">
        <v>59</v>
      </c>
      <c r="K2657" s="107" t="s">
        <v>60</v>
      </c>
      <c r="L2657" s="107" t="s">
        <v>61</v>
      </c>
      <c r="M2657" s="107" t="s">
        <v>62</v>
      </c>
      <c r="N2657" s="108" t="s">
        <v>63</v>
      </c>
    </row>
    <row r="2658" spans="1:18" ht="15" customHeight="1" x14ac:dyDescent="0.3">
      <c r="A2658" s="86"/>
      <c r="B2658" s="84"/>
      <c r="C2658" s="125" t="s">
        <v>78</v>
      </c>
      <c r="D2658" s="145" t="s">
        <v>20</v>
      </c>
      <c r="E2658" s="148"/>
      <c r="F2658" s="148" t="s">
        <v>64</v>
      </c>
      <c r="G2658" s="153" t="s">
        <v>20</v>
      </c>
      <c r="H2658" s="126">
        <f>+H2687*0.05</f>
        <v>6.5016000000000006E-3</v>
      </c>
      <c r="J2658" s="171">
        <f>+IF(H2658="","",H2658/H2726)</f>
        <v>5.6120768413267632E-3</v>
      </c>
      <c r="K2658" s="172">
        <v>4292100117</v>
      </c>
      <c r="L2658" s="170" t="s">
        <v>77</v>
      </c>
      <c r="M2658" s="156">
        <v>0</v>
      </c>
      <c r="N2658" s="173">
        <f t="shared" ref="N2658:N2670" si="499">+IF(H2658="","",J2658*M2658)</f>
        <v>0</v>
      </c>
    </row>
    <row r="2659" spans="1:18" ht="15" customHeight="1" x14ac:dyDescent="0.3">
      <c r="A2659" s="86"/>
      <c r="B2659" s="84"/>
      <c r="C2659" s="125" t="s">
        <v>369</v>
      </c>
      <c r="D2659" s="146">
        <v>1</v>
      </c>
      <c r="E2659" s="149">
        <v>70.97</v>
      </c>
      <c r="F2659" s="184">
        <f>+IF(E2659="","",D2659*E2659)</f>
        <v>70.97</v>
      </c>
      <c r="G2659" s="185">
        <f>+IF(F2659="","",H2656)</f>
        <v>1.44E-2</v>
      </c>
      <c r="H2659" s="186">
        <f>+IF(G2659="","",F2659*G2659)</f>
        <v>1.021968</v>
      </c>
      <c r="J2659" s="195">
        <f>+IF(H2659="","",H2659/H2726)</f>
        <v>0.88214638633213804</v>
      </c>
      <c r="K2659" s="172">
        <v>548000014</v>
      </c>
      <c r="L2659" s="170" t="s">
        <v>77</v>
      </c>
      <c r="M2659" s="193">
        <f>IF(L2659="NP", 0, (IF(L2659="EP", 1, (IF(L2659="ND", 0.4, "")))))</f>
        <v>0</v>
      </c>
      <c r="N2659" s="194">
        <f t="shared" si="499"/>
        <v>0</v>
      </c>
      <c r="R2659" s="75" t="e">
        <f t="shared" ref="R2659:R2670" si="500">+R2571+1</f>
        <v>#REF!</v>
      </c>
    </row>
    <row r="2660" spans="1:18" ht="15" customHeight="1" x14ac:dyDescent="0.3">
      <c r="A2660" s="86"/>
      <c r="B2660" s="84"/>
      <c r="C2660" s="125"/>
      <c r="D2660" s="146"/>
      <c r="E2660" s="149"/>
      <c r="F2660" s="184"/>
      <c r="G2660" s="185"/>
      <c r="H2660" s="186"/>
      <c r="J2660" s="195"/>
      <c r="K2660" s="172"/>
      <c r="L2660" s="170"/>
      <c r="M2660" s="193"/>
      <c r="N2660" s="194" t="str">
        <f t="shared" si="499"/>
        <v/>
      </c>
      <c r="R2660" s="75" t="e">
        <f t="shared" si="500"/>
        <v>#REF!</v>
      </c>
    </row>
    <row r="2661" spans="1:18" ht="15" customHeight="1" x14ac:dyDescent="0.3">
      <c r="A2661" s="86"/>
      <c r="B2661" s="84"/>
      <c r="C2661" s="125"/>
      <c r="D2661" s="146"/>
      <c r="E2661" s="149"/>
      <c r="F2661" s="184"/>
      <c r="G2661" s="185"/>
      <c r="H2661" s="186"/>
      <c r="J2661" s="195"/>
      <c r="K2661" s="172"/>
      <c r="L2661" s="170"/>
      <c r="M2661" s="193"/>
      <c r="N2661" s="194" t="str">
        <f t="shared" si="499"/>
        <v/>
      </c>
      <c r="R2661" s="75" t="e">
        <f t="shared" si="500"/>
        <v>#REF!</v>
      </c>
    </row>
    <row r="2662" spans="1:18" ht="15" customHeight="1" x14ac:dyDescent="0.3">
      <c r="A2662" s="86"/>
      <c r="B2662" s="84"/>
      <c r="C2662" s="125"/>
      <c r="D2662" s="146"/>
      <c r="E2662" s="149"/>
      <c r="F2662" s="184"/>
      <c r="G2662" s="185"/>
      <c r="H2662" s="186"/>
      <c r="J2662" s="195"/>
      <c r="K2662" s="172"/>
      <c r="L2662" s="170"/>
      <c r="M2662" s="193"/>
      <c r="N2662" s="194" t="str">
        <f t="shared" si="499"/>
        <v/>
      </c>
      <c r="R2662" s="75" t="e">
        <f t="shared" si="500"/>
        <v>#REF!</v>
      </c>
    </row>
    <row r="2663" spans="1:18" ht="15" customHeight="1" x14ac:dyDescent="0.3">
      <c r="A2663" s="86"/>
      <c r="B2663" s="84"/>
      <c r="C2663" s="125"/>
      <c r="D2663" s="146"/>
      <c r="E2663" s="149"/>
      <c r="F2663" s="184"/>
      <c r="G2663" s="185"/>
      <c r="H2663" s="186"/>
      <c r="J2663" s="195"/>
      <c r="K2663" s="172"/>
      <c r="L2663" s="170"/>
      <c r="M2663" s="193"/>
      <c r="N2663" s="194" t="str">
        <f t="shared" si="499"/>
        <v/>
      </c>
      <c r="R2663" s="75" t="e">
        <f t="shared" si="500"/>
        <v>#REF!</v>
      </c>
    </row>
    <row r="2664" spans="1:18" ht="15" customHeight="1" x14ac:dyDescent="0.3">
      <c r="A2664" s="86"/>
      <c r="B2664" s="84"/>
      <c r="C2664" s="125"/>
      <c r="D2664" s="146"/>
      <c r="E2664" s="149"/>
      <c r="F2664" s="184" t="str">
        <f t="shared" ref="F2664:F2670" si="501">+IF(E2664="","",D2664*E2664)</f>
        <v/>
      </c>
      <c r="G2664" s="185" t="str">
        <f>+IF(F2664="","",H2656)</f>
        <v/>
      </c>
      <c r="H2664" s="186" t="str">
        <f t="shared" ref="H2664:H2670" si="502">+IF(G2664="","",F2664*G2664)</f>
        <v/>
      </c>
      <c r="J2664" s="195" t="str">
        <f>+IF(H2664="","",H2664/H2726)</f>
        <v/>
      </c>
      <c r="K2664" s="172"/>
      <c r="L2664" s="170"/>
      <c r="M2664" s="193" t="str">
        <f t="shared" ref="M2664:M2670" si="503">IF(L2664="NP", 0, (IF(L2664="EP", 1, (IF(L2664="ND", 0.4, "")))))</f>
        <v/>
      </c>
      <c r="N2664" s="194" t="str">
        <f t="shared" si="499"/>
        <v/>
      </c>
      <c r="R2664" s="75" t="e">
        <f t="shared" si="500"/>
        <v>#REF!</v>
      </c>
    </row>
    <row r="2665" spans="1:18" ht="15" customHeight="1" x14ac:dyDescent="0.3">
      <c r="A2665" s="86"/>
      <c r="B2665" s="84"/>
      <c r="C2665" s="125"/>
      <c r="D2665" s="146"/>
      <c r="E2665" s="149"/>
      <c r="F2665" s="184" t="str">
        <f t="shared" si="501"/>
        <v/>
      </c>
      <c r="G2665" s="185" t="str">
        <f>+IF(F2665="","",H2656)</f>
        <v/>
      </c>
      <c r="H2665" s="186" t="str">
        <f t="shared" si="502"/>
        <v/>
      </c>
      <c r="J2665" s="195" t="str">
        <f>+IF(H2665="","",H2665/H2726)</f>
        <v/>
      </c>
      <c r="K2665" s="172"/>
      <c r="L2665" s="170"/>
      <c r="M2665" s="193" t="str">
        <f t="shared" si="503"/>
        <v/>
      </c>
      <c r="N2665" s="194" t="str">
        <f t="shared" si="499"/>
        <v/>
      </c>
      <c r="R2665" s="75" t="e">
        <f t="shared" si="500"/>
        <v>#REF!</v>
      </c>
    </row>
    <row r="2666" spans="1:18" ht="15" customHeight="1" x14ac:dyDescent="0.3">
      <c r="A2666" s="86"/>
      <c r="B2666" s="84"/>
      <c r="C2666" s="125"/>
      <c r="D2666" s="146"/>
      <c r="E2666" s="149"/>
      <c r="F2666" s="184" t="str">
        <f t="shared" si="501"/>
        <v/>
      </c>
      <c r="G2666" s="185" t="str">
        <f>+IF(F2666="","",H2656)</f>
        <v/>
      </c>
      <c r="H2666" s="186" t="str">
        <f t="shared" si="502"/>
        <v/>
      </c>
      <c r="J2666" s="195" t="str">
        <f>+IF(H2666="","",H2666/H2726)</f>
        <v/>
      </c>
      <c r="K2666" s="172"/>
      <c r="L2666" s="170"/>
      <c r="M2666" s="193" t="str">
        <f t="shared" si="503"/>
        <v/>
      </c>
      <c r="N2666" s="194" t="str">
        <f t="shared" si="499"/>
        <v/>
      </c>
      <c r="R2666" s="75" t="e">
        <f t="shared" si="500"/>
        <v>#REF!</v>
      </c>
    </row>
    <row r="2667" spans="1:18" ht="15" customHeight="1" x14ac:dyDescent="0.3">
      <c r="A2667" s="86"/>
      <c r="B2667" s="84"/>
      <c r="C2667" s="125"/>
      <c r="D2667" s="146"/>
      <c r="E2667" s="149"/>
      <c r="F2667" s="184" t="str">
        <f t="shared" si="501"/>
        <v/>
      </c>
      <c r="G2667" s="185" t="str">
        <f>+IF(F2667="","",H2656)</f>
        <v/>
      </c>
      <c r="H2667" s="186" t="str">
        <f t="shared" si="502"/>
        <v/>
      </c>
      <c r="J2667" s="195" t="str">
        <f>+IF(H2667="","",H2667/H2726)</f>
        <v/>
      </c>
      <c r="K2667" s="172"/>
      <c r="L2667" s="170"/>
      <c r="M2667" s="193" t="str">
        <f t="shared" si="503"/>
        <v/>
      </c>
      <c r="N2667" s="194" t="str">
        <f t="shared" si="499"/>
        <v/>
      </c>
      <c r="R2667" s="75" t="e">
        <f t="shared" si="500"/>
        <v>#REF!</v>
      </c>
    </row>
    <row r="2668" spans="1:18" ht="15" customHeight="1" x14ac:dyDescent="0.3">
      <c r="A2668" s="86"/>
      <c r="B2668" s="84"/>
      <c r="C2668" s="125"/>
      <c r="D2668" s="146"/>
      <c r="E2668" s="149"/>
      <c r="F2668" s="184" t="str">
        <f t="shared" si="501"/>
        <v/>
      </c>
      <c r="G2668" s="185" t="str">
        <f>+IF(F2668="","",H2656)</f>
        <v/>
      </c>
      <c r="H2668" s="186" t="str">
        <f t="shared" si="502"/>
        <v/>
      </c>
      <c r="J2668" s="195" t="str">
        <f>+IF(H2668="","",H2668/H2726)</f>
        <v/>
      </c>
      <c r="K2668" s="172"/>
      <c r="L2668" s="170"/>
      <c r="M2668" s="193" t="str">
        <f t="shared" si="503"/>
        <v/>
      </c>
      <c r="N2668" s="194" t="str">
        <f t="shared" si="499"/>
        <v/>
      </c>
      <c r="R2668" s="75" t="e">
        <f t="shared" si="500"/>
        <v>#REF!</v>
      </c>
    </row>
    <row r="2669" spans="1:18" ht="15" customHeight="1" x14ac:dyDescent="0.3">
      <c r="A2669" s="86"/>
      <c r="B2669" s="84"/>
      <c r="C2669" s="125"/>
      <c r="D2669" s="146"/>
      <c r="E2669" s="149"/>
      <c r="F2669" s="184" t="str">
        <f t="shared" si="501"/>
        <v/>
      </c>
      <c r="G2669" s="185" t="str">
        <f>+IF(F2669="","",H2656)</f>
        <v/>
      </c>
      <c r="H2669" s="186" t="str">
        <f t="shared" si="502"/>
        <v/>
      </c>
      <c r="J2669" s="195" t="str">
        <f>+IF(H2669="","",H2669/H2726)</f>
        <v/>
      </c>
      <c r="K2669" s="172"/>
      <c r="L2669" s="170"/>
      <c r="M2669" s="193" t="str">
        <f t="shared" si="503"/>
        <v/>
      </c>
      <c r="N2669" s="194" t="str">
        <f t="shared" si="499"/>
        <v/>
      </c>
      <c r="R2669" s="75" t="e">
        <f t="shared" si="500"/>
        <v>#REF!</v>
      </c>
    </row>
    <row r="2670" spans="1:18" ht="15" customHeight="1" thickBot="1" x14ac:dyDescent="0.35">
      <c r="A2670" s="86"/>
      <c r="B2670" s="84"/>
      <c r="C2670" s="127"/>
      <c r="D2670" s="147"/>
      <c r="E2670" s="150"/>
      <c r="F2670" s="187" t="str">
        <f t="shared" si="501"/>
        <v/>
      </c>
      <c r="G2670" s="188" t="str">
        <f>+IF(F2670="","",H2655)</f>
        <v/>
      </c>
      <c r="H2670" s="189" t="str">
        <f t="shared" si="502"/>
        <v/>
      </c>
      <c r="J2670" s="195" t="str">
        <f>+IF(H2670="","",H2670/H2726)</f>
        <v/>
      </c>
      <c r="K2670" s="172"/>
      <c r="L2670" s="170"/>
      <c r="M2670" s="193" t="str">
        <f t="shared" si="503"/>
        <v/>
      </c>
      <c r="N2670" s="194" t="str">
        <f t="shared" si="499"/>
        <v/>
      </c>
      <c r="R2670" s="75" t="e">
        <f t="shared" si="500"/>
        <v>#REF!</v>
      </c>
    </row>
    <row r="2671" spans="1:18" ht="15" customHeight="1" thickBot="1" x14ac:dyDescent="0.35">
      <c r="A2671" s="86"/>
      <c r="B2671" s="84"/>
      <c r="C2671" s="160"/>
      <c r="D2671" s="160"/>
      <c r="E2671" s="160"/>
      <c r="F2671" s="160"/>
      <c r="G2671" s="161" t="s">
        <v>27</v>
      </c>
      <c r="H2671" s="157">
        <f>SUM(H2658:H2670)</f>
        <v>1.0284696</v>
      </c>
      <c r="J2671" s="110">
        <f>SUM(J2658:J2670)</f>
        <v>0.88775846317346485</v>
      </c>
      <c r="K2671" s="109"/>
      <c r="L2671" s="109"/>
      <c r="M2671" s="109"/>
      <c r="N2671" s="110">
        <f>SUM(N2658:N2670)</f>
        <v>0</v>
      </c>
    </row>
    <row r="2672" spans="1:18" s="73" customFormat="1" ht="15" customHeight="1" thickBot="1" x14ac:dyDescent="0.35">
      <c r="A2672" s="86"/>
      <c r="B2672" s="84"/>
      <c r="C2672" s="73" t="s">
        <v>10</v>
      </c>
      <c r="H2672" s="74"/>
      <c r="J2672" s="112"/>
      <c r="K2672" s="112"/>
      <c r="L2672" s="112"/>
      <c r="M2672" s="112"/>
      <c r="N2672" s="112"/>
    </row>
    <row r="2673" spans="1:18" ht="31.5" customHeight="1" thickBot="1" x14ac:dyDescent="0.35">
      <c r="A2673" s="86"/>
      <c r="B2673" s="84"/>
      <c r="C2673" s="122" t="s">
        <v>48</v>
      </c>
      <c r="D2673" s="123" t="s">
        <v>0</v>
      </c>
      <c r="E2673" s="123" t="s">
        <v>65</v>
      </c>
      <c r="F2673" s="123" t="s">
        <v>66</v>
      </c>
      <c r="G2673" s="123" t="s">
        <v>8</v>
      </c>
      <c r="H2673" s="124" t="s">
        <v>9</v>
      </c>
      <c r="J2673" s="106" t="s">
        <v>59</v>
      </c>
      <c r="K2673" s="107" t="s">
        <v>60</v>
      </c>
      <c r="L2673" s="107" t="s">
        <v>61</v>
      </c>
      <c r="M2673" s="107" t="s">
        <v>62</v>
      </c>
      <c r="N2673" s="108" t="s">
        <v>63</v>
      </c>
    </row>
    <row r="2674" spans="1:18" ht="15" customHeight="1" x14ac:dyDescent="0.3">
      <c r="A2674" s="86"/>
      <c r="B2674" s="84"/>
      <c r="C2674" s="125" t="s">
        <v>325</v>
      </c>
      <c r="D2674" s="146">
        <v>1</v>
      </c>
      <c r="E2674" s="149">
        <v>4.28</v>
      </c>
      <c r="F2674" s="184">
        <f t="shared" ref="F2674:F2686" si="504">+IF(E2674="","",D2674*E2674)</f>
        <v>4.28</v>
      </c>
      <c r="G2674" s="185">
        <f>+IF(F2674="","",H2656)</f>
        <v>1.44E-2</v>
      </c>
      <c r="H2674" s="186">
        <f t="shared" ref="H2674:H2686" si="505">+IF(G2674="","",F2674*G2674)</f>
        <v>6.1631999999999999E-2</v>
      </c>
      <c r="I2674" s="95"/>
      <c r="J2674" s="195">
        <f>+IF(H2674="","",H2674/H2726)</f>
        <v>5.3199753888989024E-2</v>
      </c>
      <c r="K2674" s="174">
        <v>851230012</v>
      </c>
      <c r="L2674" s="170" t="s">
        <v>77</v>
      </c>
      <c r="M2674" s="193">
        <v>0</v>
      </c>
      <c r="N2674" s="194">
        <f t="shared" ref="N2674:N2686" si="506">+IF(H2674="","",J2674*M2674)</f>
        <v>0</v>
      </c>
      <c r="R2674" s="75" t="e">
        <f t="shared" ref="R2674:R2686" si="507">+R2586+1</f>
        <v>#REF!</v>
      </c>
    </row>
    <row r="2675" spans="1:18" ht="15" customHeight="1" x14ac:dyDescent="0.25">
      <c r="A2675" s="86"/>
      <c r="B2675" s="84"/>
      <c r="C2675" s="125" t="s">
        <v>370</v>
      </c>
      <c r="D2675" s="146">
        <v>1</v>
      </c>
      <c r="E2675" s="209">
        <v>4.75</v>
      </c>
      <c r="F2675" s="184">
        <f t="shared" si="504"/>
        <v>4.75</v>
      </c>
      <c r="G2675" s="185">
        <f>+IF(F2675="","",H2656)</f>
        <v>1.44E-2</v>
      </c>
      <c r="H2675" s="186">
        <f t="shared" si="505"/>
        <v>6.8400000000000002E-2</v>
      </c>
      <c r="J2675" s="195">
        <f>+IF(H2675="","",H2675/H2726)</f>
        <v>5.9041782937546229E-2</v>
      </c>
      <c r="K2675" s="174">
        <v>851230012</v>
      </c>
      <c r="L2675" s="170" t="s">
        <v>77</v>
      </c>
      <c r="M2675" s="193">
        <v>0</v>
      </c>
      <c r="N2675" s="194">
        <f t="shared" si="506"/>
        <v>0</v>
      </c>
      <c r="R2675" s="75" t="e">
        <f t="shared" si="507"/>
        <v>#REF!</v>
      </c>
    </row>
    <row r="2676" spans="1:18" ht="15" customHeight="1" x14ac:dyDescent="0.25">
      <c r="A2676" s="86"/>
      <c r="B2676" s="84"/>
      <c r="C2676" s="125"/>
      <c r="D2676" s="146"/>
      <c r="E2676" s="209"/>
      <c r="F2676" s="184"/>
      <c r="G2676" s="185"/>
      <c r="H2676" s="186"/>
      <c r="J2676" s="195"/>
      <c r="K2676" s="174"/>
      <c r="L2676" s="170"/>
      <c r="M2676" s="193"/>
      <c r="N2676" s="194" t="str">
        <f t="shared" si="506"/>
        <v/>
      </c>
      <c r="R2676" s="75" t="e">
        <f t="shared" si="507"/>
        <v>#REF!</v>
      </c>
    </row>
    <row r="2677" spans="1:18" ht="15" customHeight="1" x14ac:dyDescent="0.3">
      <c r="A2677" s="86"/>
      <c r="B2677" s="84"/>
      <c r="C2677" s="125"/>
      <c r="D2677" s="146"/>
      <c r="E2677" s="149"/>
      <c r="F2677" s="184"/>
      <c r="G2677" s="185"/>
      <c r="H2677" s="186"/>
      <c r="J2677" s="195"/>
      <c r="K2677" s="174"/>
      <c r="L2677" s="170"/>
      <c r="M2677" s="193"/>
      <c r="N2677" s="194" t="str">
        <f t="shared" si="506"/>
        <v/>
      </c>
      <c r="R2677" s="75" t="e">
        <f t="shared" si="507"/>
        <v>#REF!</v>
      </c>
    </row>
    <row r="2678" spans="1:18" ht="15" customHeight="1" x14ac:dyDescent="0.3">
      <c r="A2678" s="86"/>
      <c r="B2678" s="84"/>
      <c r="C2678" s="125"/>
      <c r="D2678" s="146"/>
      <c r="E2678" s="149"/>
      <c r="F2678" s="184" t="str">
        <f t="shared" si="504"/>
        <v/>
      </c>
      <c r="G2678" s="185" t="str">
        <f>+IF(F2678="","",H2656)</f>
        <v/>
      </c>
      <c r="H2678" s="186" t="str">
        <f t="shared" si="505"/>
        <v/>
      </c>
      <c r="J2678" s="195" t="str">
        <f>+IF(H2678="","",H2678/H2726)</f>
        <v/>
      </c>
      <c r="K2678" s="174"/>
      <c r="L2678" s="170"/>
      <c r="M2678" s="193" t="str">
        <f t="shared" ref="M2678:M2686" si="508">IF(L2678="NP", 0, (IF(L2678="EP", 1, (IF(L2678="ND", 0.4, "")))))</f>
        <v/>
      </c>
      <c r="N2678" s="194" t="str">
        <f t="shared" si="506"/>
        <v/>
      </c>
      <c r="R2678" s="75" t="e">
        <f t="shared" si="507"/>
        <v>#REF!</v>
      </c>
    </row>
    <row r="2679" spans="1:18" ht="15" customHeight="1" x14ac:dyDescent="0.3">
      <c r="A2679" s="86"/>
      <c r="B2679" s="84"/>
      <c r="C2679" s="125"/>
      <c r="D2679" s="146"/>
      <c r="E2679" s="149"/>
      <c r="F2679" s="184" t="str">
        <f t="shared" si="504"/>
        <v/>
      </c>
      <c r="G2679" s="185" t="str">
        <f>+IF(F2679="","",H2656)</f>
        <v/>
      </c>
      <c r="H2679" s="186" t="str">
        <f t="shared" si="505"/>
        <v/>
      </c>
      <c r="I2679" s="96"/>
      <c r="J2679" s="195" t="str">
        <f>+IF(H2679="","",H2679/H2726)</f>
        <v/>
      </c>
      <c r="K2679" s="174"/>
      <c r="L2679" s="170"/>
      <c r="M2679" s="193" t="str">
        <f t="shared" si="508"/>
        <v/>
      </c>
      <c r="N2679" s="194" t="str">
        <f t="shared" si="506"/>
        <v/>
      </c>
      <c r="R2679" s="75" t="e">
        <f t="shared" si="507"/>
        <v>#REF!</v>
      </c>
    </row>
    <row r="2680" spans="1:18" ht="15" customHeight="1" x14ac:dyDescent="0.3">
      <c r="A2680" s="86"/>
      <c r="B2680" s="84"/>
      <c r="C2680" s="125"/>
      <c r="D2680" s="146"/>
      <c r="E2680" s="149"/>
      <c r="F2680" s="184" t="str">
        <f t="shared" si="504"/>
        <v/>
      </c>
      <c r="G2680" s="185" t="str">
        <f>+IF(F2680="","",H2656)</f>
        <v/>
      </c>
      <c r="H2680" s="186" t="str">
        <f t="shared" si="505"/>
        <v/>
      </c>
      <c r="J2680" s="195" t="str">
        <f>+IF(H2680="","",H2680/H2726)</f>
        <v/>
      </c>
      <c r="K2680" s="174"/>
      <c r="L2680" s="170"/>
      <c r="M2680" s="193" t="str">
        <f t="shared" si="508"/>
        <v/>
      </c>
      <c r="N2680" s="194" t="str">
        <f t="shared" si="506"/>
        <v/>
      </c>
      <c r="R2680" s="75" t="e">
        <f t="shared" si="507"/>
        <v>#REF!</v>
      </c>
    </row>
    <row r="2681" spans="1:18" ht="15" customHeight="1" x14ac:dyDescent="0.3">
      <c r="A2681" s="86"/>
      <c r="B2681" s="84"/>
      <c r="C2681" s="125"/>
      <c r="D2681" s="146"/>
      <c r="E2681" s="149"/>
      <c r="F2681" s="184" t="str">
        <f t="shared" si="504"/>
        <v/>
      </c>
      <c r="G2681" s="185" t="str">
        <f>+IF(F2681="","",H2656)</f>
        <v/>
      </c>
      <c r="H2681" s="186" t="str">
        <f t="shared" si="505"/>
        <v/>
      </c>
      <c r="J2681" s="195" t="str">
        <f>+IF(H2681="","",H2681/H2726)</f>
        <v/>
      </c>
      <c r="K2681" s="174"/>
      <c r="L2681" s="170"/>
      <c r="M2681" s="193" t="str">
        <f t="shared" si="508"/>
        <v/>
      </c>
      <c r="N2681" s="194" t="str">
        <f t="shared" si="506"/>
        <v/>
      </c>
      <c r="R2681" s="75" t="e">
        <f t="shared" si="507"/>
        <v>#REF!</v>
      </c>
    </row>
    <row r="2682" spans="1:18" ht="15" customHeight="1" x14ac:dyDescent="0.3">
      <c r="A2682" s="86"/>
      <c r="B2682" s="84"/>
      <c r="C2682" s="125"/>
      <c r="D2682" s="146"/>
      <c r="E2682" s="149"/>
      <c r="F2682" s="184" t="str">
        <f t="shared" si="504"/>
        <v/>
      </c>
      <c r="G2682" s="185" t="str">
        <f>+IF(F2682="","",H2656)</f>
        <v/>
      </c>
      <c r="H2682" s="186" t="str">
        <f t="shared" si="505"/>
        <v/>
      </c>
      <c r="I2682" s="96"/>
      <c r="J2682" s="195" t="str">
        <f>+IF(H2682="","",H2682/H2726)</f>
        <v/>
      </c>
      <c r="K2682" s="174"/>
      <c r="L2682" s="170"/>
      <c r="M2682" s="193" t="str">
        <f t="shared" si="508"/>
        <v/>
      </c>
      <c r="N2682" s="194" t="str">
        <f t="shared" si="506"/>
        <v/>
      </c>
      <c r="R2682" s="75" t="e">
        <f t="shared" si="507"/>
        <v>#REF!</v>
      </c>
    </row>
    <row r="2683" spans="1:18" ht="15" customHeight="1" x14ac:dyDescent="0.3">
      <c r="A2683" s="86"/>
      <c r="B2683" s="84"/>
      <c r="C2683" s="125"/>
      <c r="D2683" s="146"/>
      <c r="E2683" s="149"/>
      <c r="F2683" s="184" t="str">
        <f t="shared" si="504"/>
        <v/>
      </c>
      <c r="G2683" s="185" t="str">
        <f>+IF(F2683="","",H2656)</f>
        <v/>
      </c>
      <c r="H2683" s="186" t="str">
        <f t="shared" si="505"/>
        <v/>
      </c>
      <c r="J2683" s="195" t="str">
        <f>+IF(H2683="","",H2683/H2726)</f>
        <v/>
      </c>
      <c r="K2683" s="174"/>
      <c r="L2683" s="170"/>
      <c r="M2683" s="193" t="str">
        <f t="shared" si="508"/>
        <v/>
      </c>
      <c r="N2683" s="194" t="str">
        <f t="shared" si="506"/>
        <v/>
      </c>
      <c r="R2683" s="75" t="e">
        <f t="shared" si="507"/>
        <v>#REF!</v>
      </c>
    </row>
    <row r="2684" spans="1:18" ht="15" customHeight="1" x14ac:dyDescent="0.3">
      <c r="A2684" s="86"/>
      <c r="B2684" s="84"/>
      <c r="C2684" s="125"/>
      <c r="D2684" s="146"/>
      <c r="E2684" s="149"/>
      <c r="F2684" s="184" t="str">
        <f t="shared" si="504"/>
        <v/>
      </c>
      <c r="G2684" s="185" t="str">
        <f>+IF(F2684="","",H2656)</f>
        <v/>
      </c>
      <c r="H2684" s="186" t="str">
        <f t="shared" si="505"/>
        <v/>
      </c>
      <c r="I2684" s="96"/>
      <c r="J2684" s="195" t="str">
        <f>+IF(H2684="","",H2684/H2726)</f>
        <v/>
      </c>
      <c r="K2684" s="174"/>
      <c r="L2684" s="170"/>
      <c r="M2684" s="193" t="str">
        <f t="shared" si="508"/>
        <v/>
      </c>
      <c r="N2684" s="194" t="str">
        <f t="shared" si="506"/>
        <v/>
      </c>
      <c r="R2684" s="75" t="e">
        <f t="shared" si="507"/>
        <v>#REF!</v>
      </c>
    </row>
    <row r="2685" spans="1:18" ht="15" customHeight="1" x14ac:dyDescent="0.3">
      <c r="A2685" s="86"/>
      <c r="B2685" s="84"/>
      <c r="C2685" s="125"/>
      <c r="D2685" s="146"/>
      <c r="E2685" s="149"/>
      <c r="F2685" s="184" t="str">
        <f t="shared" si="504"/>
        <v/>
      </c>
      <c r="G2685" s="185" t="str">
        <f>+IF(F2685="","",H2656)</f>
        <v/>
      </c>
      <c r="H2685" s="186" t="str">
        <f t="shared" si="505"/>
        <v/>
      </c>
      <c r="I2685" s="96"/>
      <c r="J2685" s="195" t="str">
        <f>+IF(H2685="","",H2685/H2726)</f>
        <v/>
      </c>
      <c r="K2685" s="174"/>
      <c r="L2685" s="170"/>
      <c r="M2685" s="193" t="str">
        <f t="shared" si="508"/>
        <v/>
      </c>
      <c r="N2685" s="194" t="str">
        <f t="shared" si="506"/>
        <v/>
      </c>
      <c r="R2685" s="75" t="e">
        <f t="shared" si="507"/>
        <v>#REF!</v>
      </c>
    </row>
    <row r="2686" spans="1:18" ht="15" customHeight="1" thickBot="1" x14ac:dyDescent="0.35">
      <c r="A2686" s="86"/>
      <c r="B2686" s="84"/>
      <c r="C2686" s="127"/>
      <c r="D2686" s="147"/>
      <c r="E2686" s="150"/>
      <c r="F2686" s="187" t="str">
        <f t="shared" si="504"/>
        <v/>
      </c>
      <c r="G2686" s="188" t="str">
        <f>+IF(F2686="","",H2655)</f>
        <v/>
      </c>
      <c r="H2686" s="189" t="str">
        <f t="shared" si="505"/>
        <v/>
      </c>
      <c r="J2686" s="195" t="str">
        <f>+IF(H2686="","",H2686/H2726)</f>
        <v/>
      </c>
      <c r="K2686" s="174"/>
      <c r="L2686" s="170"/>
      <c r="M2686" s="193" t="str">
        <f t="shared" si="508"/>
        <v/>
      </c>
      <c r="N2686" s="194" t="str">
        <f t="shared" si="506"/>
        <v/>
      </c>
      <c r="R2686" s="75" t="e">
        <f t="shared" si="507"/>
        <v>#REF!</v>
      </c>
    </row>
    <row r="2687" spans="1:18" ht="15" customHeight="1" thickBot="1" x14ac:dyDescent="0.35">
      <c r="A2687" s="86"/>
      <c r="B2687" s="84"/>
      <c r="C2687" s="160"/>
      <c r="D2687" s="160"/>
      <c r="E2687" s="160"/>
      <c r="F2687" s="160"/>
      <c r="G2687" s="161" t="s">
        <v>28</v>
      </c>
      <c r="H2687" s="157">
        <f>SUM(H2674:H2686)</f>
        <v>0.13003200000000001</v>
      </c>
      <c r="J2687" s="110">
        <f>SUM(J2674:J2686)</f>
        <v>0.11224153682653526</v>
      </c>
      <c r="K2687" s="109"/>
      <c r="L2687" s="109"/>
      <c r="M2687" s="109"/>
      <c r="N2687" s="110">
        <f>SUM(N2674:N2686)</f>
        <v>0</v>
      </c>
    </row>
    <row r="2688" spans="1:18" s="73" customFormat="1" ht="15" customHeight="1" thickBot="1" x14ac:dyDescent="0.35">
      <c r="A2688" s="86"/>
      <c r="B2688" s="84"/>
      <c r="C2688" s="73" t="s">
        <v>11</v>
      </c>
      <c r="H2688" s="74"/>
      <c r="J2688" s="112"/>
      <c r="K2688" s="112"/>
      <c r="L2688" s="112"/>
      <c r="M2688" s="112"/>
      <c r="N2688" s="112"/>
    </row>
    <row r="2689" spans="1:18" ht="34.5" customHeight="1" thickBot="1" x14ac:dyDescent="0.35">
      <c r="A2689" s="86"/>
      <c r="B2689" s="84"/>
      <c r="C2689" s="122" t="s">
        <v>48</v>
      </c>
      <c r="D2689" s="129"/>
      <c r="E2689" s="123" t="s">
        <v>3</v>
      </c>
      <c r="F2689" s="123" t="s">
        <v>0</v>
      </c>
      <c r="G2689" s="123" t="s">
        <v>16</v>
      </c>
      <c r="H2689" s="124" t="s">
        <v>9</v>
      </c>
      <c r="J2689" s="106" t="s">
        <v>59</v>
      </c>
      <c r="K2689" s="107" t="s">
        <v>60</v>
      </c>
      <c r="L2689" s="107" t="s">
        <v>61</v>
      </c>
      <c r="M2689" s="107" t="s">
        <v>62</v>
      </c>
      <c r="N2689" s="108" t="s">
        <v>63</v>
      </c>
    </row>
    <row r="2690" spans="1:18" ht="15" customHeight="1" x14ac:dyDescent="0.3">
      <c r="A2690" s="86"/>
      <c r="B2690" s="84"/>
      <c r="C2690" s="125"/>
      <c r="E2690" s="151"/>
      <c r="F2690" s="151"/>
      <c r="G2690" s="151"/>
      <c r="H2690" s="190"/>
      <c r="J2690" s="195"/>
      <c r="K2690" s="174"/>
      <c r="L2690" s="170"/>
      <c r="M2690" s="193"/>
      <c r="N2690" s="194" t="str">
        <f t="shared" ref="N2690:N2715" si="509">+IF(H2690="","",J2690*M2690)</f>
        <v/>
      </c>
      <c r="R2690" s="75" t="e">
        <f t="shared" ref="R2690:R2715" si="510">+R2602+1</f>
        <v>#REF!</v>
      </c>
    </row>
    <row r="2691" spans="1:18" ht="15" customHeight="1" x14ac:dyDescent="0.3">
      <c r="A2691" s="86"/>
      <c r="B2691" s="84"/>
      <c r="C2691" s="125"/>
      <c r="E2691" s="151"/>
      <c r="F2691" s="151"/>
      <c r="G2691" s="151"/>
      <c r="H2691" s="190"/>
      <c r="J2691" s="195"/>
      <c r="K2691" s="174"/>
      <c r="L2691" s="170"/>
      <c r="M2691" s="193"/>
      <c r="N2691" s="194" t="str">
        <f t="shared" si="509"/>
        <v/>
      </c>
      <c r="R2691" s="75" t="e">
        <f t="shared" si="510"/>
        <v>#REF!</v>
      </c>
    </row>
    <row r="2692" spans="1:18" ht="15" customHeight="1" x14ac:dyDescent="0.3">
      <c r="A2692" s="86"/>
      <c r="B2692" s="84"/>
      <c r="C2692" s="125"/>
      <c r="E2692" s="151"/>
      <c r="F2692" s="151"/>
      <c r="G2692" s="151"/>
      <c r="H2692" s="190"/>
      <c r="J2692" s="195"/>
      <c r="K2692" s="174"/>
      <c r="L2692" s="170"/>
      <c r="M2692" s="193"/>
      <c r="N2692" s="194" t="str">
        <f t="shared" si="509"/>
        <v/>
      </c>
      <c r="R2692" s="75" t="e">
        <f t="shared" si="510"/>
        <v>#REF!</v>
      </c>
    </row>
    <row r="2693" spans="1:18" ht="15" customHeight="1" x14ac:dyDescent="0.3">
      <c r="A2693" s="86"/>
      <c r="B2693" s="84"/>
      <c r="C2693" s="125"/>
      <c r="E2693" s="151"/>
      <c r="F2693" s="151"/>
      <c r="G2693" s="151"/>
      <c r="H2693" s="190"/>
      <c r="J2693" s="195"/>
      <c r="K2693" s="174"/>
      <c r="L2693" s="170"/>
      <c r="M2693" s="193"/>
      <c r="N2693" s="194" t="str">
        <f t="shared" si="509"/>
        <v/>
      </c>
      <c r="R2693" s="75" t="e">
        <f t="shared" si="510"/>
        <v>#REF!</v>
      </c>
    </row>
    <row r="2694" spans="1:18" ht="15" customHeight="1" x14ac:dyDescent="0.3">
      <c r="A2694" s="86"/>
      <c r="B2694" s="84"/>
      <c r="C2694" s="125"/>
      <c r="E2694" s="151"/>
      <c r="F2694" s="151"/>
      <c r="G2694" s="151"/>
      <c r="H2694" s="190" t="str">
        <f t="shared" ref="H2694:H2715" si="511">+IF(G2694="","",F2694*G2694)</f>
        <v/>
      </c>
      <c r="J2694" s="195" t="str">
        <f>+IF(H2694="","",H2694/H2726)</f>
        <v/>
      </c>
      <c r="K2694" s="174"/>
      <c r="L2694" s="170"/>
      <c r="M2694" s="193" t="str">
        <f t="shared" ref="M2694:M2715" si="512">IF(L2694="NP", 0, (IF(L2694="EP", 1, (IF(L2694="ND", 0.4, "")))))</f>
        <v/>
      </c>
      <c r="N2694" s="194" t="str">
        <f t="shared" si="509"/>
        <v/>
      </c>
      <c r="R2694" s="75" t="e">
        <f t="shared" si="510"/>
        <v>#REF!</v>
      </c>
    </row>
    <row r="2695" spans="1:18" ht="15" customHeight="1" x14ac:dyDescent="0.3">
      <c r="A2695" s="86"/>
      <c r="B2695" s="84"/>
      <c r="C2695" s="125"/>
      <c r="E2695" s="151"/>
      <c r="F2695" s="151"/>
      <c r="G2695" s="151"/>
      <c r="H2695" s="190" t="str">
        <f t="shared" si="511"/>
        <v/>
      </c>
      <c r="J2695" s="195" t="str">
        <f>+IF(H2695="","",H2695/H2726)</f>
        <v/>
      </c>
      <c r="K2695" s="174"/>
      <c r="L2695" s="170"/>
      <c r="M2695" s="193" t="str">
        <f t="shared" si="512"/>
        <v/>
      </c>
      <c r="N2695" s="194" t="str">
        <f t="shared" si="509"/>
        <v/>
      </c>
      <c r="R2695" s="75" t="e">
        <f t="shared" si="510"/>
        <v>#REF!</v>
      </c>
    </row>
    <row r="2696" spans="1:18" ht="15" customHeight="1" x14ac:dyDescent="0.3">
      <c r="A2696" s="86"/>
      <c r="B2696" s="84"/>
      <c r="C2696" s="125"/>
      <c r="E2696" s="151"/>
      <c r="F2696" s="151"/>
      <c r="G2696" s="151"/>
      <c r="H2696" s="190" t="str">
        <f t="shared" si="511"/>
        <v/>
      </c>
      <c r="J2696" s="195" t="str">
        <f>+IF(H2696="","",H2696/H2726)</f>
        <v/>
      </c>
      <c r="K2696" s="174"/>
      <c r="L2696" s="170"/>
      <c r="M2696" s="193" t="str">
        <f t="shared" si="512"/>
        <v/>
      </c>
      <c r="N2696" s="194" t="str">
        <f t="shared" si="509"/>
        <v/>
      </c>
      <c r="R2696" s="75" t="e">
        <f t="shared" si="510"/>
        <v>#REF!</v>
      </c>
    </row>
    <row r="2697" spans="1:18" ht="15" customHeight="1" x14ac:dyDescent="0.3">
      <c r="A2697" s="86"/>
      <c r="B2697" s="84"/>
      <c r="C2697" s="125"/>
      <c r="E2697" s="151"/>
      <c r="F2697" s="151"/>
      <c r="G2697" s="151"/>
      <c r="H2697" s="190" t="str">
        <f t="shared" si="511"/>
        <v/>
      </c>
      <c r="J2697" s="195" t="str">
        <f>+IF(H2697="","",H2697/H2726)</f>
        <v/>
      </c>
      <c r="K2697" s="174"/>
      <c r="L2697" s="170"/>
      <c r="M2697" s="193" t="str">
        <f t="shared" si="512"/>
        <v/>
      </c>
      <c r="N2697" s="194" t="str">
        <f t="shared" si="509"/>
        <v/>
      </c>
      <c r="R2697" s="75" t="e">
        <f t="shared" si="510"/>
        <v>#REF!</v>
      </c>
    </row>
    <row r="2698" spans="1:18" ht="15" customHeight="1" x14ac:dyDescent="0.3">
      <c r="A2698" s="86"/>
      <c r="B2698" s="84"/>
      <c r="C2698" s="125"/>
      <c r="E2698" s="151"/>
      <c r="F2698" s="151"/>
      <c r="G2698" s="151"/>
      <c r="H2698" s="190" t="str">
        <f t="shared" si="511"/>
        <v/>
      </c>
      <c r="J2698" s="195" t="str">
        <f>+IF(H2698="","",H2698/H2726)</f>
        <v/>
      </c>
      <c r="K2698" s="174"/>
      <c r="L2698" s="170"/>
      <c r="M2698" s="193" t="str">
        <f t="shared" si="512"/>
        <v/>
      </c>
      <c r="N2698" s="194" t="str">
        <f t="shared" si="509"/>
        <v/>
      </c>
      <c r="R2698" s="75" t="e">
        <f t="shared" si="510"/>
        <v>#REF!</v>
      </c>
    </row>
    <row r="2699" spans="1:18" ht="15" customHeight="1" x14ac:dyDescent="0.3">
      <c r="A2699" s="86"/>
      <c r="B2699" s="84"/>
      <c r="C2699" s="125"/>
      <c r="E2699" s="151"/>
      <c r="F2699" s="151"/>
      <c r="G2699" s="151"/>
      <c r="H2699" s="190" t="str">
        <f t="shared" si="511"/>
        <v/>
      </c>
      <c r="J2699" s="195" t="str">
        <f>+IF(H2699="","",H2699/H2726)</f>
        <v/>
      </c>
      <c r="K2699" s="174"/>
      <c r="L2699" s="170"/>
      <c r="M2699" s="193" t="str">
        <f t="shared" si="512"/>
        <v/>
      </c>
      <c r="N2699" s="194" t="str">
        <f t="shared" si="509"/>
        <v/>
      </c>
      <c r="R2699" s="75" t="e">
        <f t="shared" si="510"/>
        <v>#REF!</v>
      </c>
    </row>
    <row r="2700" spans="1:18" ht="15" customHeight="1" x14ac:dyDescent="0.3">
      <c r="A2700" s="86"/>
      <c r="B2700" s="84"/>
      <c r="C2700" s="125"/>
      <c r="E2700" s="151"/>
      <c r="F2700" s="151"/>
      <c r="G2700" s="151"/>
      <c r="H2700" s="190" t="str">
        <f t="shared" si="511"/>
        <v/>
      </c>
      <c r="J2700" s="195" t="str">
        <f>+IF(H2700="","",H2700/H2726)</f>
        <v/>
      </c>
      <c r="K2700" s="174"/>
      <c r="L2700" s="170"/>
      <c r="M2700" s="193" t="str">
        <f t="shared" si="512"/>
        <v/>
      </c>
      <c r="N2700" s="194" t="str">
        <f t="shared" si="509"/>
        <v/>
      </c>
      <c r="R2700" s="75" t="e">
        <f t="shared" si="510"/>
        <v>#REF!</v>
      </c>
    </row>
    <row r="2701" spans="1:18" ht="15" customHeight="1" x14ac:dyDescent="0.3">
      <c r="A2701" s="86"/>
      <c r="B2701" s="84"/>
      <c r="C2701" s="125"/>
      <c r="E2701" s="151"/>
      <c r="F2701" s="151"/>
      <c r="G2701" s="151"/>
      <c r="H2701" s="190" t="str">
        <f t="shared" si="511"/>
        <v/>
      </c>
      <c r="J2701" s="195" t="str">
        <f>+IF(H2701="","",H2701/H2726)</f>
        <v/>
      </c>
      <c r="K2701" s="174"/>
      <c r="L2701" s="170"/>
      <c r="M2701" s="193" t="str">
        <f t="shared" si="512"/>
        <v/>
      </c>
      <c r="N2701" s="194" t="str">
        <f t="shared" si="509"/>
        <v/>
      </c>
      <c r="R2701" s="75" t="e">
        <f t="shared" si="510"/>
        <v>#REF!</v>
      </c>
    </row>
    <row r="2702" spans="1:18" ht="15" customHeight="1" x14ac:dyDescent="0.3">
      <c r="A2702" s="86"/>
      <c r="B2702" s="84"/>
      <c r="C2702" s="125"/>
      <c r="E2702" s="151"/>
      <c r="F2702" s="151"/>
      <c r="G2702" s="151"/>
      <c r="H2702" s="190" t="str">
        <f t="shared" si="511"/>
        <v/>
      </c>
      <c r="J2702" s="195" t="str">
        <f>+IF(H2702="","",H2702/H2726)</f>
        <v/>
      </c>
      <c r="K2702" s="174"/>
      <c r="L2702" s="170"/>
      <c r="M2702" s="193" t="str">
        <f t="shared" si="512"/>
        <v/>
      </c>
      <c r="N2702" s="194" t="str">
        <f t="shared" si="509"/>
        <v/>
      </c>
      <c r="R2702" s="75" t="e">
        <f t="shared" si="510"/>
        <v>#REF!</v>
      </c>
    </row>
    <row r="2703" spans="1:18" ht="15" customHeight="1" x14ac:dyDescent="0.3">
      <c r="A2703" s="86"/>
      <c r="B2703" s="84"/>
      <c r="C2703" s="125"/>
      <c r="E2703" s="151"/>
      <c r="F2703" s="151"/>
      <c r="G2703" s="151"/>
      <c r="H2703" s="190" t="str">
        <f t="shared" si="511"/>
        <v/>
      </c>
      <c r="J2703" s="195" t="str">
        <f>+IF(H2703="","",H2703/H2726)</f>
        <v/>
      </c>
      <c r="K2703" s="174"/>
      <c r="L2703" s="170"/>
      <c r="M2703" s="193" t="str">
        <f t="shared" si="512"/>
        <v/>
      </c>
      <c r="N2703" s="194" t="str">
        <f t="shared" si="509"/>
        <v/>
      </c>
      <c r="R2703" s="75" t="e">
        <f t="shared" si="510"/>
        <v>#REF!</v>
      </c>
    </row>
    <row r="2704" spans="1:18" ht="15" customHeight="1" x14ac:dyDescent="0.3">
      <c r="A2704" s="86"/>
      <c r="B2704" s="84"/>
      <c r="C2704" s="125"/>
      <c r="E2704" s="151"/>
      <c r="F2704" s="151"/>
      <c r="G2704" s="151"/>
      <c r="H2704" s="190" t="str">
        <f t="shared" si="511"/>
        <v/>
      </c>
      <c r="J2704" s="195" t="str">
        <f>+IF(H2704="","",H2704/H2726)</f>
        <v/>
      </c>
      <c r="K2704" s="174"/>
      <c r="L2704" s="170"/>
      <c r="M2704" s="193" t="str">
        <f t="shared" si="512"/>
        <v/>
      </c>
      <c r="N2704" s="194" t="str">
        <f t="shared" si="509"/>
        <v/>
      </c>
      <c r="R2704" s="75" t="e">
        <f t="shared" si="510"/>
        <v>#REF!</v>
      </c>
    </row>
    <row r="2705" spans="1:18" ht="15" customHeight="1" x14ac:dyDescent="0.3">
      <c r="A2705" s="86"/>
      <c r="B2705" s="84"/>
      <c r="C2705" s="125"/>
      <c r="E2705" s="151"/>
      <c r="F2705" s="151"/>
      <c r="G2705" s="151"/>
      <c r="H2705" s="190" t="str">
        <f t="shared" si="511"/>
        <v/>
      </c>
      <c r="J2705" s="195" t="str">
        <f>+IF(H2705="","",H2705/H2726)</f>
        <v/>
      </c>
      <c r="K2705" s="174"/>
      <c r="L2705" s="170"/>
      <c r="M2705" s="193" t="str">
        <f t="shared" si="512"/>
        <v/>
      </c>
      <c r="N2705" s="194" t="str">
        <f t="shared" si="509"/>
        <v/>
      </c>
      <c r="R2705" s="75" t="e">
        <f t="shared" si="510"/>
        <v>#REF!</v>
      </c>
    </row>
    <row r="2706" spans="1:18" ht="15" customHeight="1" x14ac:dyDescent="0.3">
      <c r="A2706" s="86"/>
      <c r="B2706" s="84"/>
      <c r="C2706" s="125"/>
      <c r="E2706" s="151"/>
      <c r="F2706" s="151"/>
      <c r="G2706" s="151"/>
      <c r="H2706" s="190" t="str">
        <f t="shared" si="511"/>
        <v/>
      </c>
      <c r="J2706" s="195" t="str">
        <f>+IF(H2706="","",H2706/H2726)</f>
        <v/>
      </c>
      <c r="K2706" s="174"/>
      <c r="L2706" s="170"/>
      <c r="M2706" s="193" t="str">
        <f t="shared" si="512"/>
        <v/>
      </c>
      <c r="N2706" s="194" t="str">
        <f t="shared" si="509"/>
        <v/>
      </c>
      <c r="R2706" s="75" t="e">
        <f t="shared" si="510"/>
        <v>#REF!</v>
      </c>
    </row>
    <row r="2707" spans="1:18" ht="15" customHeight="1" x14ac:dyDescent="0.3">
      <c r="A2707" s="86"/>
      <c r="B2707" s="84"/>
      <c r="C2707" s="125"/>
      <c r="E2707" s="151"/>
      <c r="F2707" s="151"/>
      <c r="G2707" s="151"/>
      <c r="H2707" s="190" t="str">
        <f t="shared" si="511"/>
        <v/>
      </c>
      <c r="J2707" s="195" t="str">
        <f>+IF(H2707="","",H2707/H2726)</f>
        <v/>
      </c>
      <c r="K2707" s="174"/>
      <c r="L2707" s="170"/>
      <c r="M2707" s="193" t="str">
        <f t="shared" si="512"/>
        <v/>
      </c>
      <c r="N2707" s="194" t="str">
        <f t="shared" si="509"/>
        <v/>
      </c>
      <c r="R2707" s="75" t="e">
        <f t="shared" si="510"/>
        <v>#REF!</v>
      </c>
    </row>
    <row r="2708" spans="1:18" ht="15" customHeight="1" x14ac:dyDescent="0.3">
      <c r="A2708" s="86"/>
      <c r="B2708" s="84"/>
      <c r="C2708" s="125"/>
      <c r="E2708" s="151"/>
      <c r="F2708" s="151"/>
      <c r="G2708" s="151"/>
      <c r="H2708" s="190" t="str">
        <f t="shared" si="511"/>
        <v/>
      </c>
      <c r="J2708" s="195" t="str">
        <f>+IF(H2708="","",H2708/H2726)</f>
        <v/>
      </c>
      <c r="K2708" s="174"/>
      <c r="L2708" s="170"/>
      <c r="M2708" s="193" t="str">
        <f t="shared" si="512"/>
        <v/>
      </c>
      <c r="N2708" s="194" t="str">
        <f t="shared" si="509"/>
        <v/>
      </c>
      <c r="R2708" s="75" t="e">
        <f t="shared" si="510"/>
        <v>#REF!</v>
      </c>
    </row>
    <row r="2709" spans="1:18" ht="15" customHeight="1" x14ac:dyDescent="0.3">
      <c r="A2709" s="86"/>
      <c r="B2709" s="84"/>
      <c r="C2709" s="125"/>
      <c r="E2709" s="151"/>
      <c r="F2709" s="151"/>
      <c r="G2709" s="151"/>
      <c r="H2709" s="190" t="str">
        <f t="shared" si="511"/>
        <v/>
      </c>
      <c r="J2709" s="195" t="str">
        <f>+IF(H2709="","",H2709/H2726)</f>
        <v/>
      </c>
      <c r="K2709" s="174"/>
      <c r="L2709" s="170"/>
      <c r="M2709" s="193" t="str">
        <f t="shared" si="512"/>
        <v/>
      </c>
      <c r="N2709" s="194" t="str">
        <f t="shared" si="509"/>
        <v/>
      </c>
      <c r="R2709" s="75" t="e">
        <f t="shared" si="510"/>
        <v>#REF!</v>
      </c>
    </row>
    <row r="2710" spans="1:18" ht="15" customHeight="1" x14ac:dyDescent="0.3">
      <c r="A2710" s="86"/>
      <c r="B2710" s="84"/>
      <c r="C2710" s="125"/>
      <c r="E2710" s="151"/>
      <c r="F2710" s="151"/>
      <c r="G2710" s="151"/>
      <c r="H2710" s="190" t="str">
        <f t="shared" si="511"/>
        <v/>
      </c>
      <c r="J2710" s="195" t="str">
        <f>+IF(H2710="","",H2710/H2726)</f>
        <v/>
      </c>
      <c r="K2710" s="174"/>
      <c r="L2710" s="170"/>
      <c r="M2710" s="193" t="str">
        <f t="shared" si="512"/>
        <v/>
      </c>
      <c r="N2710" s="194" t="str">
        <f t="shared" si="509"/>
        <v/>
      </c>
      <c r="R2710" s="75" t="e">
        <f t="shared" si="510"/>
        <v>#REF!</v>
      </c>
    </row>
    <row r="2711" spans="1:18" ht="15" customHeight="1" x14ac:dyDescent="0.3">
      <c r="A2711" s="86"/>
      <c r="B2711" s="84"/>
      <c r="C2711" s="125"/>
      <c r="E2711" s="151"/>
      <c r="F2711" s="151"/>
      <c r="G2711" s="151"/>
      <c r="H2711" s="190" t="str">
        <f t="shared" si="511"/>
        <v/>
      </c>
      <c r="J2711" s="195" t="str">
        <f>+IF(H2711="","",H2711/H2726)</f>
        <v/>
      </c>
      <c r="K2711" s="174"/>
      <c r="L2711" s="170"/>
      <c r="M2711" s="193" t="str">
        <f t="shared" si="512"/>
        <v/>
      </c>
      <c r="N2711" s="194" t="str">
        <f t="shared" si="509"/>
        <v/>
      </c>
      <c r="R2711" s="75" t="e">
        <f t="shared" si="510"/>
        <v>#REF!</v>
      </c>
    </row>
    <row r="2712" spans="1:18" ht="15" customHeight="1" x14ac:dyDescent="0.3">
      <c r="A2712" s="86"/>
      <c r="B2712" s="84"/>
      <c r="C2712" s="125"/>
      <c r="E2712" s="151"/>
      <c r="F2712" s="151"/>
      <c r="G2712" s="151"/>
      <c r="H2712" s="190" t="str">
        <f t="shared" si="511"/>
        <v/>
      </c>
      <c r="J2712" s="195" t="str">
        <f>+IF(H2712="","",H2712/H2726)</f>
        <v/>
      </c>
      <c r="K2712" s="174"/>
      <c r="L2712" s="170"/>
      <c r="M2712" s="193" t="str">
        <f t="shared" si="512"/>
        <v/>
      </c>
      <c r="N2712" s="194" t="str">
        <f t="shared" si="509"/>
        <v/>
      </c>
      <c r="R2712" s="75" t="e">
        <f t="shared" si="510"/>
        <v>#REF!</v>
      </c>
    </row>
    <row r="2713" spans="1:18" ht="15" customHeight="1" x14ac:dyDescent="0.3">
      <c r="A2713" s="86"/>
      <c r="B2713" s="84"/>
      <c r="C2713" s="125"/>
      <c r="E2713" s="151"/>
      <c r="F2713" s="151"/>
      <c r="G2713" s="151"/>
      <c r="H2713" s="190" t="str">
        <f t="shared" si="511"/>
        <v/>
      </c>
      <c r="J2713" s="195" t="str">
        <f>+IF(H2713="","",H2713/H2726)</f>
        <v/>
      </c>
      <c r="K2713" s="174"/>
      <c r="L2713" s="170"/>
      <c r="M2713" s="193" t="str">
        <f t="shared" si="512"/>
        <v/>
      </c>
      <c r="N2713" s="194" t="str">
        <f t="shared" si="509"/>
        <v/>
      </c>
      <c r="R2713" s="75" t="e">
        <f t="shared" si="510"/>
        <v>#REF!</v>
      </c>
    </row>
    <row r="2714" spans="1:18" ht="15" customHeight="1" x14ac:dyDescent="0.3">
      <c r="A2714" s="86"/>
      <c r="B2714" s="84"/>
      <c r="C2714" s="125"/>
      <c r="E2714" s="151"/>
      <c r="F2714" s="151"/>
      <c r="G2714" s="151"/>
      <c r="H2714" s="190" t="str">
        <f t="shared" si="511"/>
        <v/>
      </c>
      <c r="J2714" s="195" t="str">
        <f>+IF(H2714="","",H2714/H2726)</f>
        <v/>
      </c>
      <c r="K2714" s="174"/>
      <c r="L2714" s="170"/>
      <c r="M2714" s="193" t="str">
        <f t="shared" si="512"/>
        <v/>
      </c>
      <c r="N2714" s="194" t="str">
        <f t="shared" si="509"/>
        <v/>
      </c>
      <c r="R2714" s="75" t="e">
        <f t="shared" si="510"/>
        <v>#REF!</v>
      </c>
    </row>
    <row r="2715" spans="1:18" ht="15" customHeight="1" thickBot="1" x14ac:dyDescent="0.35">
      <c r="A2715" s="86"/>
      <c r="B2715" s="84"/>
      <c r="C2715" s="125"/>
      <c r="E2715" s="152"/>
      <c r="F2715" s="152"/>
      <c r="G2715" s="152"/>
      <c r="H2715" s="191" t="str">
        <f t="shared" si="511"/>
        <v/>
      </c>
      <c r="J2715" s="195" t="str">
        <f>+IF(H2715="","",H2715/H2726)</f>
        <v/>
      </c>
      <c r="K2715" s="174"/>
      <c r="L2715" s="170"/>
      <c r="M2715" s="193" t="str">
        <f t="shared" si="512"/>
        <v/>
      </c>
      <c r="N2715" s="194" t="str">
        <f t="shared" si="509"/>
        <v/>
      </c>
      <c r="R2715" s="75" t="e">
        <f t="shared" si="510"/>
        <v>#REF!</v>
      </c>
    </row>
    <row r="2716" spans="1:18" ht="15" customHeight="1" thickBot="1" x14ac:dyDescent="0.35">
      <c r="A2716" s="86"/>
      <c r="B2716" s="84"/>
      <c r="C2716" s="160"/>
      <c r="D2716" s="160"/>
      <c r="E2716" s="160"/>
      <c r="F2716" s="160"/>
      <c r="G2716" s="161" t="s">
        <v>29</v>
      </c>
      <c r="H2716" s="157">
        <f>SUM(H2690:H2715)</f>
        <v>0</v>
      </c>
      <c r="J2716" s="110">
        <f>SUM(J2690:J2715)</f>
        <v>0</v>
      </c>
      <c r="K2716" s="109"/>
      <c r="L2716" s="109"/>
      <c r="M2716" s="109"/>
      <c r="N2716" s="110">
        <f>SUM(N2690:N2715)</f>
        <v>0</v>
      </c>
    </row>
    <row r="2717" spans="1:18" s="73" customFormat="1" ht="15" customHeight="1" thickBot="1" x14ac:dyDescent="0.35">
      <c r="A2717" s="86"/>
      <c r="B2717" s="84"/>
      <c r="C2717" s="73" t="s">
        <v>12</v>
      </c>
      <c r="H2717" s="74"/>
      <c r="J2717" s="111"/>
      <c r="K2717" s="111"/>
      <c r="L2717" s="111"/>
      <c r="M2717" s="111"/>
      <c r="N2717" s="111"/>
    </row>
    <row r="2718" spans="1:18" ht="33" customHeight="1" thickBot="1" x14ac:dyDescent="0.35">
      <c r="A2718" s="86"/>
      <c r="B2718" s="84"/>
      <c r="C2718" s="122" t="s">
        <v>48</v>
      </c>
      <c r="D2718" s="129"/>
      <c r="E2718" s="130" t="s">
        <v>3</v>
      </c>
      <c r="F2718" s="130" t="s">
        <v>0</v>
      </c>
      <c r="G2718" s="123" t="s">
        <v>6</v>
      </c>
      <c r="H2718" s="124" t="s">
        <v>9</v>
      </c>
      <c r="J2718" s="106" t="s">
        <v>59</v>
      </c>
      <c r="K2718" s="107" t="s">
        <v>60</v>
      </c>
      <c r="L2718" s="107" t="s">
        <v>61</v>
      </c>
      <c r="M2718" s="107" t="s">
        <v>62</v>
      </c>
      <c r="N2718" s="108" t="s">
        <v>63</v>
      </c>
    </row>
    <row r="2719" spans="1:18" ht="15" customHeight="1" x14ac:dyDescent="0.3">
      <c r="A2719" s="86"/>
      <c r="B2719" s="84"/>
      <c r="C2719" s="125"/>
      <c r="E2719" s="149"/>
      <c r="F2719" s="146"/>
      <c r="G2719" s="154"/>
      <c r="H2719" s="186" t="str">
        <f>+IF(G2719="","",F2719*G2719)</f>
        <v/>
      </c>
      <c r="J2719" s="195" t="str">
        <f>+IF(H2719="","",H2719/H2726)</f>
        <v/>
      </c>
      <c r="K2719" s="175"/>
      <c r="L2719" s="175"/>
      <c r="M2719" s="193" t="str">
        <f>IF(L2719="NP", 0, (IF(L2719="EP", 1, (IF(L2719="ND", 0.4, "")))))</f>
        <v/>
      </c>
      <c r="N2719" s="194" t="str">
        <f>+IF(H2719="","",J2719*M2719)</f>
        <v/>
      </c>
      <c r="R2719" s="75" t="e">
        <f t="shared" ref="R2719:R2723" si="513">+R2631+1</f>
        <v>#REF!</v>
      </c>
    </row>
    <row r="2720" spans="1:18" ht="15" customHeight="1" x14ac:dyDescent="0.3">
      <c r="A2720" s="86"/>
      <c r="B2720" s="84"/>
      <c r="C2720" s="125"/>
      <c r="E2720" s="149"/>
      <c r="F2720" s="146"/>
      <c r="G2720" s="154"/>
      <c r="H2720" s="186" t="str">
        <f>+IF(G2720="","",F2720*G2720)</f>
        <v/>
      </c>
      <c r="J2720" s="195" t="str">
        <f>+IF(H2720="","",H2720/H2724)</f>
        <v/>
      </c>
      <c r="K2720" s="175"/>
      <c r="L2720" s="175"/>
      <c r="M2720" s="193" t="str">
        <f>IF(L2720="NP", 0, (IF(L2720="EP", 1, (IF(L2720="ND", 0.4, "")))))</f>
        <v/>
      </c>
      <c r="N2720" s="194" t="str">
        <f>+IF(H2720="","",J2720*M2720)</f>
        <v/>
      </c>
      <c r="R2720" s="75" t="e">
        <f t="shared" si="513"/>
        <v>#REF!</v>
      </c>
    </row>
    <row r="2721" spans="1:18" ht="15" customHeight="1" x14ac:dyDescent="0.3">
      <c r="A2721" s="86"/>
      <c r="B2721" s="84"/>
      <c r="C2721" s="125"/>
      <c r="E2721" s="149"/>
      <c r="F2721" s="146"/>
      <c r="G2721" s="154"/>
      <c r="H2721" s="186" t="str">
        <f>+IF(G2721="","",F2721*G2721)</f>
        <v/>
      </c>
      <c r="J2721" s="195" t="str">
        <f>+IF(H2721="","",H2721/H2725)</f>
        <v/>
      </c>
      <c r="K2721" s="175"/>
      <c r="L2721" s="175"/>
      <c r="M2721" s="193" t="str">
        <f>IF(L2721="NP", 0, (IF(L2721="EP", 1, (IF(L2721="ND", 0.4, "")))))</f>
        <v/>
      </c>
      <c r="N2721" s="194" t="str">
        <f>+IF(H2721="","",J2721*M2721)</f>
        <v/>
      </c>
      <c r="R2721" s="75" t="e">
        <f t="shared" si="513"/>
        <v>#REF!</v>
      </c>
    </row>
    <row r="2722" spans="1:18" ht="15" customHeight="1" x14ac:dyDescent="0.3">
      <c r="A2722" s="86"/>
      <c r="B2722" s="84"/>
      <c r="C2722" s="125"/>
      <c r="E2722" s="149"/>
      <c r="F2722" s="146"/>
      <c r="G2722" s="154"/>
      <c r="H2722" s="186" t="str">
        <f>+IF(G2722="","",F2722*G2722)</f>
        <v/>
      </c>
      <c r="J2722" s="195" t="str">
        <f>+IF(H2722="","",H2722/H2726)</f>
        <v/>
      </c>
      <c r="K2722" s="175"/>
      <c r="L2722" s="175"/>
      <c r="M2722" s="193" t="str">
        <f>IF(L2722="NP", 0, (IF(L2722="EP", 1, (IF(L2722="ND", 0.4, "")))))</f>
        <v/>
      </c>
      <c r="N2722" s="194" t="str">
        <f>+IF(H2722="","",J2722*M2722)</f>
        <v/>
      </c>
      <c r="R2722" s="75" t="e">
        <f t="shared" si="513"/>
        <v>#REF!</v>
      </c>
    </row>
    <row r="2723" spans="1:18" ht="15" customHeight="1" thickBot="1" x14ac:dyDescent="0.35">
      <c r="A2723" s="86"/>
      <c r="B2723" s="84"/>
      <c r="C2723" s="127"/>
      <c r="D2723" s="128"/>
      <c r="E2723" s="150"/>
      <c r="F2723" s="147"/>
      <c r="G2723" s="155"/>
      <c r="H2723" s="192" t="str">
        <f>+IF(G2723="","",F2723*G2723)</f>
        <v/>
      </c>
      <c r="J2723" s="195" t="str">
        <f>+IF(H2723="","",H2723/H2726)</f>
        <v/>
      </c>
      <c r="K2723" s="176"/>
      <c r="L2723" s="177"/>
      <c r="M2723" s="193" t="str">
        <f>IF(L2723="NP", 0, (IF(L2723="EP", 1, (IF(L2723="ND", 0.4, "")))))</f>
        <v/>
      </c>
      <c r="N2723" s="194" t="str">
        <f>+IF(H2723="","",J2723*M2723)</f>
        <v/>
      </c>
      <c r="R2723" s="75" t="e">
        <f t="shared" si="513"/>
        <v>#REF!</v>
      </c>
    </row>
    <row r="2724" spans="1:18" ht="15" customHeight="1" thickBot="1" x14ac:dyDescent="0.35">
      <c r="A2724" s="86"/>
      <c r="B2724" s="84"/>
      <c r="C2724" s="160"/>
      <c r="D2724" s="160"/>
      <c r="E2724" s="160"/>
      <c r="F2724" s="160"/>
      <c r="G2724" s="161" t="s">
        <v>30</v>
      </c>
      <c r="H2724" s="157">
        <f>SUM(H2719:H2723)</f>
        <v>0</v>
      </c>
      <c r="J2724" s="110">
        <f>SUM(J2719:J2723)</f>
        <v>0</v>
      </c>
      <c r="K2724" s="109"/>
      <c r="L2724" s="109"/>
      <c r="M2724" s="109"/>
      <c r="N2724" s="110">
        <f>SUM(N2719:N2723)</f>
        <v>0</v>
      </c>
    </row>
    <row r="2725" spans="1:18" ht="13.5" customHeight="1" thickBot="1" x14ac:dyDescent="0.35">
      <c r="A2725" s="86"/>
      <c r="B2725" s="84"/>
      <c r="H2725" s="84"/>
      <c r="J2725" s="103"/>
      <c r="K2725" s="104"/>
      <c r="L2725" s="104"/>
      <c r="M2725" s="104"/>
      <c r="N2725" s="105"/>
    </row>
    <row r="2726" spans="1:18" ht="15" customHeight="1" x14ac:dyDescent="0.3">
      <c r="A2726" s="86"/>
      <c r="B2726" s="84"/>
      <c r="D2726" s="132" t="s">
        <v>13</v>
      </c>
      <c r="E2726" s="133"/>
      <c r="F2726" s="133"/>
      <c r="G2726" s="134"/>
      <c r="H2726" s="158">
        <f>+H2671+H2687+H2716+H2724</f>
        <v>1.1585015999999999</v>
      </c>
      <c r="J2726" s="113"/>
      <c r="K2726" s="78"/>
      <c r="M2726" s="78"/>
      <c r="N2726" s="114"/>
    </row>
    <row r="2727" spans="1:18" ht="15" customHeight="1" thickBot="1" x14ac:dyDescent="0.35">
      <c r="A2727" s="86"/>
      <c r="B2727" s="84"/>
      <c r="D2727" s="135" t="s">
        <v>67</v>
      </c>
      <c r="E2727" s="136"/>
      <c r="F2727" s="136"/>
      <c r="G2727" s="141">
        <f>+$Q$1</f>
        <v>0.15</v>
      </c>
      <c r="H2727" s="159">
        <f>+H2726*G2727</f>
        <v>0.17377523999999997</v>
      </c>
      <c r="J2727" s="115"/>
      <c r="K2727" s="116"/>
      <c r="L2727" s="116"/>
      <c r="M2727" s="116"/>
      <c r="N2727" s="117"/>
    </row>
    <row r="2728" spans="1:18" ht="15" customHeight="1" x14ac:dyDescent="0.3">
      <c r="A2728" s="86"/>
      <c r="B2728" s="84"/>
      <c r="D2728" s="135" t="s">
        <v>68</v>
      </c>
      <c r="E2728" s="136"/>
      <c r="F2728" s="136"/>
      <c r="G2728" s="141">
        <f>+$Q$2</f>
        <v>0</v>
      </c>
      <c r="H2728" s="159">
        <f>+(H2726+H2727)*G2728</f>
        <v>0</v>
      </c>
      <c r="J2728" s="120">
        <f>+J2671+J2687+J2716+J2724</f>
        <v>1</v>
      </c>
      <c r="K2728" s="118"/>
      <c r="L2728" s="118"/>
      <c r="M2728" s="118"/>
      <c r="N2728" s="120">
        <f>+N2671+N2687+N2716+N2724</f>
        <v>0</v>
      </c>
    </row>
    <row r="2729" spans="1:18" ht="15" customHeight="1" thickBot="1" x14ac:dyDescent="0.35">
      <c r="A2729" s="86"/>
      <c r="B2729" s="84"/>
      <c r="C2729" s="75" t="s">
        <v>64</v>
      </c>
      <c r="D2729" s="135" t="s">
        <v>14</v>
      </c>
      <c r="E2729" s="136"/>
      <c r="F2729" s="136"/>
      <c r="G2729" s="137"/>
      <c r="H2729" s="159">
        <f>SUM(H2726:H2728)</f>
        <v>1.3322768399999998</v>
      </c>
      <c r="J2729" s="121" t="s">
        <v>69</v>
      </c>
      <c r="K2729" s="119"/>
      <c r="L2729" s="119"/>
      <c r="M2729" s="119"/>
      <c r="N2729" s="121" t="s">
        <v>70</v>
      </c>
    </row>
    <row r="2730" spans="1:18" ht="15" customHeight="1" thickBot="1" x14ac:dyDescent="0.35">
      <c r="A2730" s="86"/>
      <c r="B2730" s="84"/>
      <c r="C2730" s="75" t="s">
        <v>64</v>
      </c>
      <c r="D2730" s="138" t="s">
        <v>15</v>
      </c>
      <c r="E2730" s="139"/>
      <c r="F2730" s="139"/>
      <c r="G2730" s="140"/>
      <c r="H2730" s="131">
        <f>+ROUND(H2729,2)</f>
        <v>1.33</v>
      </c>
      <c r="N2730" s="165">
        <f>+ROUND(N2728,4)</f>
        <v>0</v>
      </c>
    </row>
    <row r="2731" spans="1:18" ht="13.5" customHeight="1" x14ac:dyDescent="0.3">
      <c r="A2731" s="86"/>
      <c r="B2731" s="84"/>
      <c r="G2731" s="76"/>
    </row>
    <row r="2732" spans="1:18" ht="13.5" customHeight="1" x14ac:dyDescent="0.3">
      <c r="A2732" s="86"/>
      <c r="B2732" s="84"/>
      <c r="G2732" s="76"/>
    </row>
    <row r="2733" spans="1:18" ht="15" customHeight="1" x14ac:dyDescent="0.3">
      <c r="A2733" s="83"/>
      <c r="B2733" s="84"/>
      <c r="G2733" s="76"/>
      <c r="H2733" s="84"/>
      <c r="J2733" s="85"/>
      <c r="K2733" s="85"/>
      <c r="L2733" s="85"/>
      <c r="M2733" s="85"/>
      <c r="N2733" s="85"/>
    </row>
    <row r="2734" spans="1:18" ht="14.1" customHeight="1" x14ac:dyDescent="0.3">
      <c r="A2734" s="86"/>
      <c r="B2734" s="84"/>
      <c r="C2734" s="87"/>
      <c r="D2734" s="87"/>
      <c r="E2734" s="87"/>
      <c r="F2734" s="87"/>
      <c r="G2734" s="87"/>
      <c r="H2734" s="87"/>
      <c r="K2734" s="78"/>
      <c r="M2734" s="78"/>
    </row>
    <row r="2735" spans="1:18" ht="12" customHeight="1" x14ac:dyDescent="0.3">
      <c r="A2735" s="86"/>
      <c r="B2735" s="84"/>
      <c r="C2735" s="73"/>
      <c r="D2735" s="73"/>
      <c r="E2735" s="73"/>
      <c r="F2735" s="73"/>
      <c r="G2735" s="73"/>
      <c r="H2735" s="73"/>
      <c r="K2735" s="78"/>
      <c r="M2735" s="78"/>
    </row>
    <row r="2736" spans="1:18" ht="12" customHeight="1" x14ac:dyDescent="0.3">
      <c r="A2736" s="86"/>
      <c r="B2736" s="84"/>
      <c r="G2736" s="88"/>
      <c r="H2736" s="84"/>
      <c r="K2736" s="78"/>
      <c r="M2736" s="78"/>
    </row>
    <row r="2737" spans="1:18" ht="14.25" customHeight="1" x14ac:dyDescent="0.3">
      <c r="A2737" s="86"/>
      <c r="B2737" s="84"/>
      <c r="C2737" s="89"/>
      <c r="D2737" s="90"/>
      <c r="E2737" s="90"/>
      <c r="F2737" s="90"/>
      <c r="G2737" s="90"/>
      <c r="H2737" s="91"/>
      <c r="K2737" s="78"/>
      <c r="M2737" s="78"/>
    </row>
    <row r="2738" spans="1:18" ht="14.25" customHeight="1" x14ac:dyDescent="0.3">
      <c r="A2738" s="86"/>
      <c r="B2738" s="84"/>
      <c r="C2738" s="89"/>
      <c r="H2738" s="84"/>
      <c r="K2738" s="78"/>
      <c r="M2738" s="78"/>
    </row>
    <row r="2739" spans="1:18" ht="12" customHeight="1" thickBot="1" x14ac:dyDescent="0.35">
      <c r="A2739" s="86"/>
      <c r="B2739" s="84"/>
      <c r="C2739" s="89"/>
      <c r="H2739" s="84"/>
      <c r="K2739" s="78"/>
      <c r="M2739" s="78"/>
    </row>
    <row r="2740" spans="1:18" ht="20.100000000000001" customHeight="1" thickBot="1" x14ac:dyDescent="0.35">
      <c r="A2740" s="86"/>
      <c r="B2740" s="84"/>
      <c r="C2740" s="142" t="s">
        <v>55</v>
      </c>
      <c r="D2740" s="143"/>
      <c r="E2740" s="143"/>
      <c r="F2740" s="143"/>
      <c r="G2740" s="143"/>
      <c r="H2740" s="144"/>
    </row>
    <row r="2741" spans="1:18" ht="20.100000000000001" customHeight="1" x14ac:dyDescent="0.3">
      <c r="A2741" s="86"/>
      <c r="B2741" s="84"/>
      <c r="C2741" s="92"/>
      <c r="H2741" s="93" t="s">
        <v>56</v>
      </c>
      <c r="I2741" s="84"/>
      <c r="J2741" s="97" t="s">
        <v>26</v>
      </c>
      <c r="K2741" s="98"/>
      <c r="L2741" s="98"/>
      <c r="M2741" s="98"/>
      <c r="N2741" s="99"/>
    </row>
    <row r="2742" spans="1:18" ht="16.5" customHeight="1" thickBot="1" x14ac:dyDescent="0.35">
      <c r="A2742" s="169"/>
      <c r="B2742" s="84"/>
      <c r="C2742" s="73" t="s">
        <v>57</v>
      </c>
      <c r="D2742" s="84">
        <v>32</v>
      </c>
      <c r="G2742" s="74" t="s">
        <v>4</v>
      </c>
      <c r="H2742" s="75" t="str">
        <f>+VLOOKUP(D2742,PRESUP!$A$6:$N$183,3,FALSE)</f>
        <v>m</v>
      </c>
      <c r="I2742" s="84"/>
      <c r="J2742" s="100"/>
      <c r="K2742" s="101"/>
      <c r="L2742" s="101"/>
      <c r="M2742" s="101"/>
      <c r="N2742" s="102"/>
    </row>
    <row r="2743" spans="1:18" ht="32.25" customHeight="1" x14ac:dyDescent="0.3">
      <c r="A2743" s="86"/>
      <c r="B2743" s="84"/>
      <c r="C2743" s="22" t="str">
        <f>+VLOOKUP(D2742,PRESUP!$A$6:$N$183,14,FALSE)</f>
        <v>DETALLE: REMOCION DE TUBERIA H.A.</v>
      </c>
      <c r="J2743" s="103"/>
      <c r="K2743" s="104"/>
      <c r="L2743" s="104"/>
      <c r="M2743" s="104"/>
      <c r="N2743" s="105"/>
      <c r="O2743" s="84" t="s">
        <v>71</v>
      </c>
      <c r="P2743" s="84" t="s">
        <v>73</v>
      </c>
      <c r="Q2743" s="84" t="s">
        <v>72</v>
      </c>
    </row>
    <row r="2744" spans="1:18" s="73" customFormat="1" ht="15" customHeight="1" thickBot="1" x14ac:dyDescent="0.35">
      <c r="A2744" s="86"/>
      <c r="B2744" s="84"/>
      <c r="C2744" s="73" t="s">
        <v>5</v>
      </c>
      <c r="D2744" s="94"/>
      <c r="E2744" s="94"/>
      <c r="F2744" s="94"/>
      <c r="G2744" s="196" t="s">
        <v>58</v>
      </c>
      <c r="H2744" s="197">
        <v>0.5</v>
      </c>
      <c r="J2744" s="162"/>
      <c r="K2744" s="163"/>
      <c r="L2744" s="163"/>
      <c r="M2744" s="163"/>
      <c r="N2744" s="164"/>
      <c r="O2744" s="166">
        <f>+H2818</f>
        <v>85.78</v>
      </c>
      <c r="P2744" s="168">
        <f>+H2814</f>
        <v>74.588750000000005</v>
      </c>
      <c r="Q2744" s="167">
        <f>+N2818</f>
        <v>0</v>
      </c>
      <c r="R2744" s="73">
        <f t="shared" ref="R2744" si="514">+D2742</f>
        <v>32</v>
      </c>
    </row>
    <row r="2745" spans="1:18" s="94" customFormat="1" ht="30" customHeight="1" thickBot="1" x14ac:dyDescent="0.35">
      <c r="A2745" s="86"/>
      <c r="B2745" s="84"/>
      <c r="C2745" s="122" t="s">
        <v>48</v>
      </c>
      <c r="D2745" s="123" t="s">
        <v>0</v>
      </c>
      <c r="E2745" s="123" t="s">
        <v>6</v>
      </c>
      <c r="F2745" s="123" t="s">
        <v>7</v>
      </c>
      <c r="G2745" s="123" t="s">
        <v>8</v>
      </c>
      <c r="H2745" s="124" t="s">
        <v>9</v>
      </c>
      <c r="J2745" s="106" t="s">
        <v>59</v>
      </c>
      <c r="K2745" s="107" t="s">
        <v>60</v>
      </c>
      <c r="L2745" s="107" t="s">
        <v>61</v>
      </c>
      <c r="M2745" s="107" t="s">
        <v>62</v>
      </c>
      <c r="N2745" s="108" t="s">
        <v>63</v>
      </c>
    </row>
    <row r="2746" spans="1:18" ht="15" customHeight="1" x14ac:dyDescent="0.3">
      <c r="A2746" s="86"/>
      <c r="B2746" s="84"/>
      <c r="C2746" s="125" t="s">
        <v>78</v>
      </c>
      <c r="D2746" s="145" t="s">
        <v>20</v>
      </c>
      <c r="E2746" s="148"/>
      <c r="F2746" s="148" t="s">
        <v>64</v>
      </c>
      <c r="G2746" s="153" t="s">
        <v>20</v>
      </c>
      <c r="H2746" s="126">
        <f>+H2775*0.05</f>
        <v>1.2987500000000001</v>
      </c>
      <c r="J2746" s="171">
        <f>+IF(H2746="","",H2746/H2814)</f>
        <v>1.7412143252166043E-2</v>
      </c>
      <c r="K2746" s="172">
        <v>4292100117</v>
      </c>
      <c r="L2746" s="170" t="s">
        <v>77</v>
      </c>
      <c r="M2746" s="156">
        <v>0</v>
      </c>
      <c r="N2746" s="173">
        <f t="shared" ref="N2746:N2758" si="515">+IF(H2746="","",J2746*M2746)</f>
        <v>0</v>
      </c>
    </row>
    <row r="2747" spans="1:18" ht="15" customHeight="1" x14ac:dyDescent="0.3">
      <c r="A2747" s="86"/>
      <c r="B2747" s="84"/>
      <c r="C2747" s="125" t="s">
        <v>371</v>
      </c>
      <c r="D2747" s="146">
        <v>1</v>
      </c>
      <c r="E2747" s="149">
        <v>94.63</v>
      </c>
      <c r="F2747" s="184">
        <f t="shared" ref="F2747:F2758" si="516">+IF(E2747="","",D2747*E2747)</f>
        <v>94.63</v>
      </c>
      <c r="G2747" s="185">
        <f>+IF(F2747="","",H2744)</f>
        <v>0.5</v>
      </c>
      <c r="H2747" s="186">
        <f t="shared" ref="H2747:H2758" si="517">+IF(G2747="","",F2747*G2747)</f>
        <v>47.314999999999998</v>
      </c>
      <c r="J2747" s="195">
        <f>+IF(H2747="","",H2747/H2814)</f>
        <v>0.63434499170451297</v>
      </c>
      <c r="K2747" s="172">
        <v>548000014</v>
      </c>
      <c r="L2747" s="170" t="s">
        <v>77</v>
      </c>
      <c r="M2747" s="193">
        <f t="shared" ref="M2747:M2758" si="518">IF(L2747="NP", 0, (IF(L2747="EP", 1, (IF(L2747="ND", 0.4, "")))))</f>
        <v>0</v>
      </c>
      <c r="N2747" s="194">
        <f t="shared" si="515"/>
        <v>0</v>
      </c>
      <c r="R2747" s="75" t="e">
        <f t="shared" ref="R2747:R2758" si="519">+R2659+1</f>
        <v>#REF!</v>
      </c>
    </row>
    <row r="2748" spans="1:18" ht="15" customHeight="1" x14ac:dyDescent="0.3">
      <c r="A2748" s="86"/>
      <c r="B2748" s="84"/>
      <c r="C2748" s="125"/>
      <c r="D2748" s="146"/>
      <c r="E2748" s="149"/>
      <c r="F2748" s="184"/>
      <c r="G2748" s="185"/>
      <c r="H2748" s="186"/>
      <c r="J2748" s="195"/>
      <c r="K2748" s="172"/>
      <c r="L2748" s="170"/>
      <c r="M2748" s="193"/>
      <c r="N2748" s="194" t="str">
        <f t="shared" si="515"/>
        <v/>
      </c>
      <c r="R2748" s="75" t="e">
        <f t="shared" si="519"/>
        <v>#REF!</v>
      </c>
    </row>
    <row r="2749" spans="1:18" ht="15" customHeight="1" x14ac:dyDescent="0.3">
      <c r="A2749" s="86"/>
      <c r="B2749" s="84"/>
      <c r="C2749" s="125"/>
      <c r="D2749" s="146"/>
      <c r="E2749" s="149"/>
      <c r="F2749" s="184"/>
      <c r="G2749" s="185"/>
      <c r="H2749" s="186"/>
      <c r="J2749" s="195"/>
      <c r="K2749" s="172"/>
      <c r="L2749" s="170"/>
      <c r="M2749" s="193"/>
      <c r="N2749" s="194" t="str">
        <f t="shared" si="515"/>
        <v/>
      </c>
      <c r="R2749" s="75" t="e">
        <f t="shared" si="519"/>
        <v>#REF!</v>
      </c>
    </row>
    <row r="2750" spans="1:18" ht="15" customHeight="1" x14ac:dyDescent="0.3">
      <c r="A2750" s="86"/>
      <c r="B2750" s="84"/>
      <c r="C2750" s="125"/>
      <c r="D2750" s="146"/>
      <c r="E2750" s="149"/>
      <c r="F2750" s="184"/>
      <c r="G2750" s="185"/>
      <c r="H2750" s="186"/>
      <c r="J2750" s="195"/>
      <c r="K2750" s="172"/>
      <c r="L2750" s="170"/>
      <c r="M2750" s="193"/>
      <c r="N2750" s="194" t="str">
        <f t="shared" si="515"/>
        <v/>
      </c>
      <c r="R2750" s="75" t="e">
        <f t="shared" si="519"/>
        <v>#REF!</v>
      </c>
    </row>
    <row r="2751" spans="1:18" ht="15" customHeight="1" x14ac:dyDescent="0.3">
      <c r="A2751" s="86"/>
      <c r="B2751" s="84"/>
      <c r="C2751" s="125"/>
      <c r="D2751" s="146"/>
      <c r="E2751" s="149"/>
      <c r="F2751" s="184"/>
      <c r="G2751" s="185"/>
      <c r="H2751" s="186"/>
      <c r="J2751" s="195"/>
      <c r="K2751" s="172"/>
      <c r="L2751" s="170"/>
      <c r="M2751" s="193"/>
      <c r="N2751" s="194" t="str">
        <f t="shared" si="515"/>
        <v/>
      </c>
      <c r="R2751" s="75" t="e">
        <f t="shared" si="519"/>
        <v>#REF!</v>
      </c>
    </row>
    <row r="2752" spans="1:18" ht="15" customHeight="1" x14ac:dyDescent="0.3">
      <c r="A2752" s="86"/>
      <c r="B2752" s="84"/>
      <c r="C2752" s="125"/>
      <c r="D2752" s="146"/>
      <c r="E2752" s="149"/>
      <c r="F2752" s="184" t="str">
        <f t="shared" si="516"/>
        <v/>
      </c>
      <c r="G2752" s="185" t="str">
        <f>+IF(F2752="","",H2744)</f>
        <v/>
      </c>
      <c r="H2752" s="186" t="str">
        <f t="shared" si="517"/>
        <v/>
      </c>
      <c r="J2752" s="195" t="str">
        <f>+IF(H2752="","",H2752/H2814)</f>
        <v/>
      </c>
      <c r="K2752" s="172"/>
      <c r="L2752" s="170"/>
      <c r="M2752" s="193" t="str">
        <f t="shared" si="518"/>
        <v/>
      </c>
      <c r="N2752" s="194" t="str">
        <f t="shared" si="515"/>
        <v/>
      </c>
      <c r="R2752" s="75" t="e">
        <f t="shared" si="519"/>
        <v>#REF!</v>
      </c>
    </row>
    <row r="2753" spans="1:18" ht="15" customHeight="1" x14ac:dyDescent="0.3">
      <c r="A2753" s="86"/>
      <c r="B2753" s="84"/>
      <c r="C2753" s="125"/>
      <c r="D2753" s="146"/>
      <c r="E2753" s="149"/>
      <c r="F2753" s="184" t="str">
        <f t="shared" si="516"/>
        <v/>
      </c>
      <c r="G2753" s="185" t="str">
        <f>+IF(F2753="","",H2744)</f>
        <v/>
      </c>
      <c r="H2753" s="186" t="str">
        <f t="shared" si="517"/>
        <v/>
      </c>
      <c r="J2753" s="195" t="str">
        <f>+IF(H2753="","",H2753/H2814)</f>
        <v/>
      </c>
      <c r="K2753" s="172"/>
      <c r="L2753" s="170"/>
      <c r="M2753" s="193" t="str">
        <f t="shared" si="518"/>
        <v/>
      </c>
      <c r="N2753" s="194" t="str">
        <f t="shared" si="515"/>
        <v/>
      </c>
      <c r="R2753" s="75" t="e">
        <f t="shared" si="519"/>
        <v>#REF!</v>
      </c>
    </row>
    <row r="2754" spans="1:18" ht="15" customHeight="1" x14ac:dyDescent="0.3">
      <c r="A2754" s="86"/>
      <c r="B2754" s="84"/>
      <c r="C2754" s="125"/>
      <c r="D2754" s="146"/>
      <c r="E2754" s="149"/>
      <c r="F2754" s="184" t="str">
        <f t="shared" si="516"/>
        <v/>
      </c>
      <c r="G2754" s="185" t="str">
        <f>+IF(F2754="","",H2744)</f>
        <v/>
      </c>
      <c r="H2754" s="186" t="str">
        <f t="shared" si="517"/>
        <v/>
      </c>
      <c r="J2754" s="195" t="str">
        <f>+IF(H2754="","",H2754/H2814)</f>
        <v/>
      </c>
      <c r="K2754" s="172"/>
      <c r="L2754" s="170"/>
      <c r="M2754" s="193" t="str">
        <f t="shared" si="518"/>
        <v/>
      </c>
      <c r="N2754" s="194" t="str">
        <f t="shared" si="515"/>
        <v/>
      </c>
      <c r="R2754" s="75" t="e">
        <f t="shared" si="519"/>
        <v>#REF!</v>
      </c>
    </row>
    <row r="2755" spans="1:18" ht="15" customHeight="1" x14ac:dyDescent="0.3">
      <c r="A2755" s="86"/>
      <c r="B2755" s="84"/>
      <c r="C2755" s="125"/>
      <c r="D2755" s="146"/>
      <c r="E2755" s="149"/>
      <c r="F2755" s="184" t="str">
        <f t="shared" si="516"/>
        <v/>
      </c>
      <c r="G2755" s="185" t="str">
        <f>+IF(F2755="","",H2744)</f>
        <v/>
      </c>
      <c r="H2755" s="186" t="str">
        <f t="shared" si="517"/>
        <v/>
      </c>
      <c r="J2755" s="195" t="str">
        <f>+IF(H2755="","",H2755/H2814)</f>
        <v/>
      </c>
      <c r="K2755" s="172"/>
      <c r="L2755" s="170"/>
      <c r="M2755" s="193" t="str">
        <f t="shared" si="518"/>
        <v/>
      </c>
      <c r="N2755" s="194" t="str">
        <f t="shared" si="515"/>
        <v/>
      </c>
      <c r="R2755" s="75" t="e">
        <f t="shared" si="519"/>
        <v>#REF!</v>
      </c>
    </row>
    <row r="2756" spans="1:18" ht="15" customHeight="1" x14ac:dyDescent="0.3">
      <c r="A2756" s="86"/>
      <c r="B2756" s="84"/>
      <c r="C2756" s="125"/>
      <c r="D2756" s="146"/>
      <c r="E2756" s="149"/>
      <c r="F2756" s="184" t="str">
        <f t="shared" si="516"/>
        <v/>
      </c>
      <c r="G2756" s="185" t="str">
        <f>+IF(F2756="","",H2744)</f>
        <v/>
      </c>
      <c r="H2756" s="186" t="str">
        <f t="shared" si="517"/>
        <v/>
      </c>
      <c r="J2756" s="195" t="str">
        <f>+IF(H2756="","",H2756/H2814)</f>
        <v/>
      </c>
      <c r="K2756" s="172"/>
      <c r="L2756" s="170"/>
      <c r="M2756" s="193" t="str">
        <f t="shared" si="518"/>
        <v/>
      </c>
      <c r="N2756" s="194" t="str">
        <f t="shared" si="515"/>
        <v/>
      </c>
      <c r="R2756" s="75" t="e">
        <f t="shared" si="519"/>
        <v>#REF!</v>
      </c>
    </row>
    <row r="2757" spans="1:18" ht="15" customHeight="1" x14ac:dyDescent="0.3">
      <c r="A2757" s="86"/>
      <c r="B2757" s="84"/>
      <c r="C2757" s="125"/>
      <c r="D2757" s="146"/>
      <c r="E2757" s="149"/>
      <c r="F2757" s="184" t="str">
        <f t="shared" si="516"/>
        <v/>
      </c>
      <c r="G2757" s="185" t="str">
        <f>+IF(F2757="","",H2744)</f>
        <v/>
      </c>
      <c r="H2757" s="186" t="str">
        <f t="shared" si="517"/>
        <v/>
      </c>
      <c r="J2757" s="195" t="str">
        <f>+IF(H2757="","",H2757/H2814)</f>
        <v/>
      </c>
      <c r="K2757" s="172"/>
      <c r="L2757" s="170"/>
      <c r="M2757" s="193" t="str">
        <f t="shared" si="518"/>
        <v/>
      </c>
      <c r="N2757" s="194" t="str">
        <f t="shared" si="515"/>
        <v/>
      </c>
      <c r="R2757" s="75" t="e">
        <f t="shared" si="519"/>
        <v>#REF!</v>
      </c>
    </row>
    <row r="2758" spans="1:18" ht="15" customHeight="1" thickBot="1" x14ac:dyDescent="0.35">
      <c r="A2758" s="86"/>
      <c r="B2758" s="84"/>
      <c r="C2758" s="127"/>
      <c r="D2758" s="147"/>
      <c r="E2758" s="150"/>
      <c r="F2758" s="187" t="str">
        <f t="shared" si="516"/>
        <v/>
      </c>
      <c r="G2758" s="188" t="str">
        <f>+IF(F2758="","",H2743)</f>
        <v/>
      </c>
      <c r="H2758" s="189" t="str">
        <f t="shared" si="517"/>
        <v/>
      </c>
      <c r="J2758" s="195" t="str">
        <f>+IF(H2758="","",H2758/H2814)</f>
        <v/>
      </c>
      <c r="K2758" s="172"/>
      <c r="L2758" s="170"/>
      <c r="M2758" s="193" t="str">
        <f t="shared" si="518"/>
        <v/>
      </c>
      <c r="N2758" s="194" t="str">
        <f t="shared" si="515"/>
        <v/>
      </c>
      <c r="R2758" s="75" t="e">
        <f t="shared" si="519"/>
        <v>#REF!</v>
      </c>
    </row>
    <row r="2759" spans="1:18" ht="15" customHeight="1" thickBot="1" x14ac:dyDescent="0.35">
      <c r="A2759" s="86"/>
      <c r="B2759" s="84"/>
      <c r="C2759" s="160"/>
      <c r="D2759" s="160"/>
      <c r="E2759" s="160"/>
      <c r="F2759" s="160"/>
      <c r="G2759" s="161" t="s">
        <v>27</v>
      </c>
      <c r="H2759" s="157">
        <f>SUM(H2746:H2758)</f>
        <v>48.613749999999996</v>
      </c>
      <c r="J2759" s="110">
        <f>SUM(J2746:J2758)</f>
        <v>0.65175713495667897</v>
      </c>
      <c r="K2759" s="109"/>
      <c r="L2759" s="109"/>
      <c r="M2759" s="109"/>
      <c r="N2759" s="110">
        <f>SUM(N2746:N2758)</f>
        <v>0</v>
      </c>
    </row>
    <row r="2760" spans="1:18" s="73" customFormat="1" ht="15" customHeight="1" thickBot="1" x14ac:dyDescent="0.35">
      <c r="A2760" s="86"/>
      <c r="B2760" s="84"/>
      <c r="C2760" s="73" t="s">
        <v>10</v>
      </c>
      <c r="H2760" s="74"/>
      <c r="J2760" s="112"/>
      <c r="K2760" s="112"/>
      <c r="L2760" s="112"/>
      <c r="M2760" s="112"/>
      <c r="N2760" s="112"/>
    </row>
    <row r="2761" spans="1:18" ht="31.5" customHeight="1" thickBot="1" x14ac:dyDescent="0.35">
      <c r="A2761" s="86"/>
      <c r="B2761" s="84"/>
      <c r="C2761" s="122" t="s">
        <v>48</v>
      </c>
      <c r="D2761" s="123" t="s">
        <v>0</v>
      </c>
      <c r="E2761" s="123" t="s">
        <v>65</v>
      </c>
      <c r="F2761" s="123" t="s">
        <v>66</v>
      </c>
      <c r="G2761" s="123" t="s">
        <v>8</v>
      </c>
      <c r="H2761" s="124" t="s">
        <v>9</v>
      </c>
      <c r="J2761" s="106" t="s">
        <v>59</v>
      </c>
      <c r="K2761" s="107" t="s">
        <v>60</v>
      </c>
      <c r="L2761" s="107" t="s">
        <v>61</v>
      </c>
      <c r="M2761" s="107" t="s">
        <v>62</v>
      </c>
      <c r="N2761" s="108" t="s">
        <v>63</v>
      </c>
    </row>
    <row r="2762" spans="1:18" ht="15" customHeight="1" x14ac:dyDescent="0.3">
      <c r="A2762" s="86"/>
      <c r="B2762" s="84"/>
      <c r="C2762" s="125" t="s">
        <v>325</v>
      </c>
      <c r="D2762" s="146">
        <v>1</v>
      </c>
      <c r="E2762" s="149">
        <v>4.28</v>
      </c>
      <c r="F2762" s="184">
        <f t="shared" ref="F2762:F2774" si="520">+IF(E2762="","",D2762*E2762)</f>
        <v>4.28</v>
      </c>
      <c r="G2762" s="185">
        <f>+IF(F2762="","",H2744)</f>
        <v>0.5</v>
      </c>
      <c r="H2762" s="186">
        <f t="shared" ref="H2762:H2774" si="521">+IF(G2762="","",F2762*G2762)</f>
        <v>2.14</v>
      </c>
      <c r="I2762" s="95"/>
      <c r="J2762" s="195">
        <f>+IF(H2762="","",H2762/H2814)</f>
        <v>2.869065375140353E-2</v>
      </c>
      <c r="K2762" s="174">
        <v>851230012</v>
      </c>
      <c r="L2762" s="170" t="s">
        <v>77</v>
      </c>
      <c r="M2762" s="193">
        <f t="shared" ref="M2762:M2774" si="522">IF(L2762="NP", 0, (IF(L2762="EP", 1, (IF(L2762="ND", 0.4, "")))))</f>
        <v>0</v>
      </c>
      <c r="N2762" s="194">
        <f t="shared" ref="N2762:N2774" si="523">+IF(H2762="","",J2762*M2762)</f>
        <v>0</v>
      </c>
      <c r="R2762" s="75" t="e">
        <f t="shared" ref="R2762:R2774" si="524">+R2674+1</f>
        <v>#REF!</v>
      </c>
    </row>
    <row r="2763" spans="1:18" ht="15" customHeight="1" x14ac:dyDescent="0.25">
      <c r="A2763" s="86"/>
      <c r="B2763" s="84"/>
      <c r="C2763" s="125" t="s">
        <v>326</v>
      </c>
      <c r="D2763" s="146">
        <v>7</v>
      </c>
      <c r="E2763" s="209">
        <v>4.2300000000000004</v>
      </c>
      <c r="F2763" s="184">
        <f t="shared" si="520"/>
        <v>29.610000000000003</v>
      </c>
      <c r="G2763" s="185">
        <f>+IF(F2763="","",H2744)</f>
        <v>0.5</v>
      </c>
      <c r="H2763" s="186">
        <f t="shared" si="521"/>
        <v>14.805000000000001</v>
      </c>
      <c r="J2763" s="195">
        <f>+IF(H2763="","",H2763/H2814)</f>
        <v>0.19848837793903237</v>
      </c>
      <c r="K2763" s="174">
        <v>851230012</v>
      </c>
      <c r="L2763" s="170" t="s">
        <v>77</v>
      </c>
      <c r="M2763" s="193">
        <f t="shared" si="522"/>
        <v>0</v>
      </c>
      <c r="N2763" s="194">
        <f t="shared" si="523"/>
        <v>0</v>
      </c>
      <c r="R2763" s="75" t="e">
        <f t="shared" si="524"/>
        <v>#REF!</v>
      </c>
    </row>
    <row r="2764" spans="1:18" ht="15" customHeight="1" x14ac:dyDescent="0.25">
      <c r="A2764" s="86"/>
      <c r="B2764" s="84"/>
      <c r="C2764" s="125" t="s">
        <v>309</v>
      </c>
      <c r="D2764" s="146">
        <v>1</v>
      </c>
      <c r="E2764" s="209">
        <v>4.75</v>
      </c>
      <c r="F2764" s="184">
        <f t="shared" si="520"/>
        <v>4.75</v>
      </c>
      <c r="G2764" s="185">
        <f>+IF(F2764="","",H2744)</f>
        <v>0.5</v>
      </c>
      <c r="H2764" s="186">
        <f t="shared" si="521"/>
        <v>2.375</v>
      </c>
      <c r="J2764" s="195">
        <f>+IF(H2764="","",H2764/H2814)</f>
        <v>3.1841262925038964E-2</v>
      </c>
      <c r="K2764" s="174">
        <v>851230012</v>
      </c>
      <c r="L2764" s="170" t="s">
        <v>77</v>
      </c>
      <c r="M2764" s="193">
        <f t="shared" si="522"/>
        <v>0</v>
      </c>
      <c r="N2764" s="194">
        <f t="shared" si="523"/>
        <v>0</v>
      </c>
      <c r="R2764" s="75" t="e">
        <f t="shared" si="524"/>
        <v>#REF!</v>
      </c>
    </row>
    <row r="2765" spans="1:18" ht="15" customHeight="1" x14ac:dyDescent="0.3">
      <c r="A2765" s="86"/>
      <c r="B2765" s="84"/>
      <c r="C2765" s="125" t="s">
        <v>372</v>
      </c>
      <c r="D2765" s="146">
        <v>2</v>
      </c>
      <c r="E2765" s="149">
        <v>4.28</v>
      </c>
      <c r="F2765" s="184">
        <f t="shared" si="520"/>
        <v>8.56</v>
      </c>
      <c r="G2765" s="185">
        <f>+IF(F2765="","",H2744)</f>
        <v>0.5</v>
      </c>
      <c r="H2765" s="186">
        <f t="shared" si="521"/>
        <v>4.28</v>
      </c>
      <c r="J2765" s="195">
        <f>+IF(H2765="","",H2765/H2814)</f>
        <v>5.7381307502807059E-2</v>
      </c>
      <c r="K2765" s="174">
        <v>851230012</v>
      </c>
      <c r="L2765" s="170" t="s">
        <v>77</v>
      </c>
      <c r="M2765" s="193">
        <f t="shared" si="522"/>
        <v>0</v>
      </c>
      <c r="N2765" s="194">
        <f t="shared" si="523"/>
        <v>0</v>
      </c>
      <c r="R2765" s="75" t="e">
        <f t="shared" si="524"/>
        <v>#REF!</v>
      </c>
    </row>
    <row r="2766" spans="1:18" ht="15" customHeight="1" x14ac:dyDescent="0.3">
      <c r="A2766" s="86"/>
      <c r="B2766" s="84"/>
      <c r="C2766" s="125" t="s">
        <v>370</v>
      </c>
      <c r="D2766" s="146">
        <v>1</v>
      </c>
      <c r="E2766" s="149">
        <v>4.75</v>
      </c>
      <c r="F2766" s="184">
        <f t="shared" si="520"/>
        <v>4.75</v>
      </c>
      <c r="G2766" s="185">
        <f>+IF(F2766="","",H2744)</f>
        <v>0.5</v>
      </c>
      <c r="H2766" s="186">
        <f t="shared" si="521"/>
        <v>2.375</v>
      </c>
      <c r="J2766" s="195">
        <f>+IF(H2766="","",H2766/H2814)</f>
        <v>3.1841262925038964E-2</v>
      </c>
      <c r="K2766" s="174">
        <v>851230012</v>
      </c>
      <c r="L2766" s="170" t="s">
        <v>77</v>
      </c>
      <c r="M2766" s="193">
        <f t="shared" si="522"/>
        <v>0</v>
      </c>
      <c r="N2766" s="194">
        <f t="shared" si="523"/>
        <v>0</v>
      </c>
      <c r="R2766" s="75" t="e">
        <f t="shared" si="524"/>
        <v>#REF!</v>
      </c>
    </row>
    <row r="2767" spans="1:18" ht="15" customHeight="1" x14ac:dyDescent="0.3">
      <c r="A2767" s="86"/>
      <c r="B2767" s="84"/>
      <c r="C2767" s="125"/>
      <c r="D2767" s="146"/>
      <c r="E2767" s="149"/>
      <c r="F2767" s="184" t="str">
        <f t="shared" si="520"/>
        <v/>
      </c>
      <c r="G2767" s="185" t="str">
        <f>+IF(F2767="","",H2744)</f>
        <v/>
      </c>
      <c r="H2767" s="186" t="str">
        <f t="shared" si="521"/>
        <v/>
      </c>
      <c r="I2767" s="96"/>
      <c r="J2767" s="195" t="str">
        <f>+IF(H2767="","",H2767/H2814)</f>
        <v/>
      </c>
      <c r="K2767" s="174"/>
      <c r="L2767" s="170"/>
      <c r="M2767" s="193" t="str">
        <f t="shared" si="522"/>
        <v/>
      </c>
      <c r="N2767" s="194" t="str">
        <f t="shared" si="523"/>
        <v/>
      </c>
      <c r="R2767" s="75" t="e">
        <f t="shared" si="524"/>
        <v>#REF!</v>
      </c>
    </row>
    <row r="2768" spans="1:18" ht="15" customHeight="1" x14ac:dyDescent="0.3">
      <c r="A2768" s="86"/>
      <c r="B2768" s="84"/>
      <c r="C2768" s="125"/>
      <c r="D2768" s="146"/>
      <c r="E2768" s="149"/>
      <c r="F2768" s="184" t="str">
        <f t="shared" si="520"/>
        <v/>
      </c>
      <c r="G2768" s="185" t="str">
        <f>+IF(F2768="","",H2744)</f>
        <v/>
      </c>
      <c r="H2768" s="186" t="str">
        <f t="shared" si="521"/>
        <v/>
      </c>
      <c r="J2768" s="195" t="str">
        <f>+IF(H2768="","",H2768/H2814)</f>
        <v/>
      </c>
      <c r="K2768" s="174"/>
      <c r="L2768" s="170"/>
      <c r="M2768" s="193" t="str">
        <f t="shared" si="522"/>
        <v/>
      </c>
      <c r="N2768" s="194" t="str">
        <f t="shared" si="523"/>
        <v/>
      </c>
      <c r="R2768" s="75" t="e">
        <f t="shared" si="524"/>
        <v>#REF!</v>
      </c>
    </row>
    <row r="2769" spans="1:18" ht="15" customHeight="1" x14ac:dyDescent="0.3">
      <c r="A2769" s="86"/>
      <c r="B2769" s="84"/>
      <c r="C2769" s="125"/>
      <c r="D2769" s="146"/>
      <c r="E2769" s="149"/>
      <c r="F2769" s="184" t="str">
        <f t="shared" si="520"/>
        <v/>
      </c>
      <c r="G2769" s="185" t="str">
        <f>+IF(F2769="","",H2744)</f>
        <v/>
      </c>
      <c r="H2769" s="186" t="str">
        <f t="shared" si="521"/>
        <v/>
      </c>
      <c r="J2769" s="195" t="str">
        <f>+IF(H2769="","",H2769/H2814)</f>
        <v/>
      </c>
      <c r="K2769" s="174"/>
      <c r="L2769" s="170"/>
      <c r="M2769" s="193" t="str">
        <f t="shared" si="522"/>
        <v/>
      </c>
      <c r="N2769" s="194" t="str">
        <f t="shared" si="523"/>
        <v/>
      </c>
      <c r="R2769" s="75" t="e">
        <f t="shared" si="524"/>
        <v>#REF!</v>
      </c>
    </row>
    <row r="2770" spans="1:18" ht="15" customHeight="1" x14ac:dyDescent="0.3">
      <c r="A2770" s="86"/>
      <c r="B2770" s="84"/>
      <c r="C2770" s="125"/>
      <c r="D2770" s="146"/>
      <c r="E2770" s="149"/>
      <c r="F2770" s="184" t="str">
        <f t="shared" si="520"/>
        <v/>
      </c>
      <c r="G2770" s="185" t="str">
        <f>+IF(F2770="","",H2744)</f>
        <v/>
      </c>
      <c r="H2770" s="186" t="str">
        <f t="shared" si="521"/>
        <v/>
      </c>
      <c r="I2770" s="96"/>
      <c r="J2770" s="195" t="str">
        <f>+IF(H2770="","",H2770/H2814)</f>
        <v/>
      </c>
      <c r="K2770" s="174"/>
      <c r="L2770" s="170"/>
      <c r="M2770" s="193" t="str">
        <f t="shared" si="522"/>
        <v/>
      </c>
      <c r="N2770" s="194" t="str">
        <f t="shared" si="523"/>
        <v/>
      </c>
      <c r="R2770" s="75" t="e">
        <f t="shared" si="524"/>
        <v>#REF!</v>
      </c>
    </row>
    <row r="2771" spans="1:18" ht="15" customHeight="1" x14ac:dyDescent="0.3">
      <c r="A2771" s="86"/>
      <c r="B2771" s="84"/>
      <c r="C2771" s="125"/>
      <c r="D2771" s="146"/>
      <c r="E2771" s="149"/>
      <c r="F2771" s="184" t="str">
        <f t="shared" si="520"/>
        <v/>
      </c>
      <c r="G2771" s="185" t="str">
        <f>+IF(F2771="","",H2744)</f>
        <v/>
      </c>
      <c r="H2771" s="186" t="str">
        <f t="shared" si="521"/>
        <v/>
      </c>
      <c r="J2771" s="195" t="str">
        <f>+IF(H2771="","",H2771/H2814)</f>
        <v/>
      </c>
      <c r="K2771" s="174"/>
      <c r="L2771" s="170"/>
      <c r="M2771" s="193" t="str">
        <f t="shared" si="522"/>
        <v/>
      </c>
      <c r="N2771" s="194" t="str">
        <f t="shared" si="523"/>
        <v/>
      </c>
      <c r="R2771" s="75" t="e">
        <f t="shared" si="524"/>
        <v>#REF!</v>
      </c>
    </row>
    <row r="2772" spans="1:18" ht="15" customHeight="1" x14ac:dyDescent="0.3">
      <c r="A2772" s="86"/>
      <c r="B2772" s="84"/>
      <c r="C2772" s="125"/>
      <c r="D2772" s="146"/>
      <c r="E2772" s="149"/>
      <c r="F2772" s="184" t="str">
        <f t="shared" si="520"/>
        <v/>
      </c>
      <c r="G2772" s="185" t="str">
        <f>+IF(F2772="","",H2744)</f>
        <v/>
      </c>
      <c r="H2772" s="186" t="str">
        <f t="shared" si="521"/>
        <v/>
      </c>
      <c r="I2772" s="96"/>
      <c r="J2772" s="195" t="str">
        <f>+IF(H2772="","",H2772/H2814)</f>
        <v/>
      </c>
      <c r="K2772" s="174"/>
      <c r="L2772" s="170"/>
      <c r="M2772" s="193" t="str">
        <f t="shared" si="522"/>
        <v/>
      </c>
      <c r="N2772" s="194" t="str">
        <f t="shared" si="523"/>
        <v/>
      </c>
      <c r="R2772" s="75" t="e">
        <f t="shared" si="524"/>
        <v>#REF!</v>
      </c>
    </row>
    <row r="2773" spans="1:18" ht="15" customHeight="1" x14ac:dyDescent="0.3">
      <c r="A2773" s="86"/>
      <c r="B2773" s="84"/>
      <c r="C2773" s="125"/>
      <c r="D2773" s="146"/>
      <c r="E2773" s="149"/>
      <c r="F2773" s="184" t="str">
        <f t="shared" si="520"/>
        <v/>
      </c>
      <c r="G2773" s="185" t="str">
        <f>+IF(F2773="","",H2744)</f>
        <v/>
      </c>
      <c r="H2773" s="186" t="str">
        <f t="shared" si="521"/>
        <v/>
      </c>
      <c r="I2773" s="96"/>
      <c r="J2773" s="195" t="str">
        <f>+IF(H2773="","",H2773/H2814)</f>
        <v/>
      </c>
      <c r="K2773" s="174"/>
      <c r="L2773" s="170"/>
      <c r="M2773" s="193" t="str">
        <f t="shared" si="522"/>
        <v/>
      </c>
      <c r="N2773" s="194" t="str">
        <f t="shared" si="523"/>
        <v/>
      </c>
      <c r="R2773" s="75" t="e">
        <f t="shared" si="524"/>
        <v>#REF!</v>
      </c>
    </row>
    <row r="2774" spans="1:18" ht="15" customHeight="1" thickBot="1" x14ac:dyDescent="0.35">
      <c r="A2774" s="86"/>
      <c r="B2774" s="84"/>
      <c r="C2774" s="127"/>
      <c r="D2774" s="147"/>
      <c r="E2774" s="150"/>
      <c r="F2774" s="187" t="str">
        <f t="shared" si="520"/>
        <v/>
      </c>
      <c r="G2774" s="188" t="str">
        <f>+IF(F2774="","",H2743)</f>
        <v/>
      </c>
      <c r="H2774" s="189" t="str">
        <f t="shared" si="521"/>
        <v/>
      </c>
      <c r="J2774" s="195" t="str">
        <f>+IF(H2774="","",H2774/H2814)</f>
        <v/>
      </c>
      <c r="K2774" s="174"/>
      <c r="L2774" s="170"/>
      <c r="M2774" s="193" t="str">
        <f t="shared" si="522"/>
        <v/>
      </c>
      <c r="N2774" s="194" t="str">
        <f t="shared" si="523"/>
        <v/>
      </c>
      <c r="R2774" s="75" t="e">
        <f t="shared" si="524"/>
        <v>#REF!</v>
      </c>
    </row>
    <row r="2775" spans="1:18" ht="15" customHeight="1" thickBot="1" x14ac:dyDescent="0.35">
      <c r="A2775" s="86"/>
      <c r="B2775" s="84"/>
      <c r="C2775" s="160"/>
      <c r="D2775" s="160"/>
      <c r="E2775" s="160"/>
      <c r="F2775" s="160"/>
      <c r="G2775" s="161" t="s">
        <v>28</v>
      </c>
      <c r="H2775" s="157">
        <f>SUM(H2762:H2774)</f>
        <v>25.975000000000001</v>
      </c>
      <c r="J2775" s="110">
        <f>SUM(J2762:J2774)</f>
        <v>0.34824286504332091</v>
      </c>
      <c r="K2775" s="109"/>
      <c r="L2775" s="109"/>
      <c r="M2775" s="109"/>
      <c r="N2775" s="110">
        <f>SUM(N2762:N2774)</f>
        <v>0</v>
      </c>
    </row>
    <row r="2776" spans="1:18" s="73" customFormat="1" ht="15" customHeight="1" thickBot="1" x14ac:dyDescent="0.35">
      <c r="A2776" s="86"/>
      <c r="B2776" s="84"/>
      <c r="C2776" s="73" t="s">
        <v>11</v>
      </c>
      <c r="H2776" s="74"/>
      <c r="J2776" s="112"/>
      <c r="K2776" s="112"/>
      <c r="L2776" s="112"/>
      <c r="M2776" s="112"/>
      <c r="N2776" s="112"/>
    </row>
    <row r="2777" spans="1:18" ht="34.5" customHeight="1" thickBot="1" x14ac:dyDescent="0.35">
      <c r="A2777" s="86"/>
      <c r="B2777" s="84"/>
      <c r="C2777" s="122" t="s">
        <v>48</v>
      </c>
      <c r="D2777" s="129"/>
      <c r="E2777" s="123" t="s">
        <v>3</v>
      </c>
      <c r="F2777" s="123" t="s">
        <v>0</v>
      </c>
      <c r="G2777" s="123" t="s">
        <v>16</v>
      </c>
      <c r="H2777" s="124" t="s">
        <v>9</v>
      </c>
      <c r="J2777" s="106" t="s">
        <v>59</v>
      </c>
      <c r="K2777" s="107" t="s">
        <v>60</v>
      </c>
      <c r="L2777" s="107" t="s">
        <v>61</v>
      </c>
      <c r="M2777" s="107" t="s">
        <v>62</v>
      </c>
      <c r="N2777" s="108" t="s">
        <v>63</v>
      </c>
    </row>
    <row r="2778" spans="1:18" ht="15" customHeight="1" x14ac:dyDescent="0.3">
      <c r="A2778" s="86"/>
      <c r="B2778" s="84"/>
      <c r="C2778" s="125"/>
      <c r="E2778" s="151"/>
      <c r="F2778" s="151"/>
      <c r="G2778" s="151"/>
      <c r="H2778" s="190"/>
      <c r="J2778" s="195"/>
      <c r="K2778" s="174"/>
      <c r="L2778" s="170"/>
      <c r="M2778" s="193"/>
      <c r="N2778" s="194" t="str">
        <f t="shared" ref="N2778:N2803" si="525">+IF(H2778="","",J2778*M2778)</f>
        <v/>
      </c>
      <c r="R2778" s="75" t="e">
        <f t="shared" ref="R2778:R2803" si="526">+R2690+1</f>
        <v>#REF!</v>
      </c>
    </row>
    <row r="2779" spans="1:18" ht="15" customHeight="1" x14ac:dyDescent="0.3">
      <c r="A2779" s="86"/>
      <c r="B2779" s="84"/>
      <c r="C2779" s="125"/>
      <c r="E2779" s="151"/>
      <c r="F2779" s="151"/>
      <c r="G2779" s="151"/>
      <c r="H2779" s="190"/>
      <c r="J2779" s="195"/>
      <c r="K2779" s="174"/>
      <c r="L2779" s="170"/>
      <c r="M2779" s="193"/>
      <c r="N2779" s="194" t="str">
        <f t="shared" si="525"/>
        <v/>
      </c>
      <c r="R2779" s="75" t="e">
        <f t="shared" si="526"/>
        <v>#REF!</v>
      </c>
    </row>
    <row r="2780" spans="1:18" ht="15" customHeight="1" x14ac:dyDescent="0.3">
      <c r="A2780" s="86"/>
      <c r="B2780" s="84"/>
      <c r="C2780" s="125"/>
      <c r="E2780" s="151"/>
      <c r="F2780" s="151"/>
      <c r="G2780" s="151"/>
      <c r="H2780" s="190"/>
      <c r="J2780" s="195"/>
      <c r="K2780" s="174"/>
      <c r="L2780" s="170"/>
      <c r="M2780" s="193"/>
      <c r="N2780" s="194" t="str">
        <f t="shared" si="525"/>
        <v/>
      </c>
      <c r="R2780" s="75" t="e">
        <f t="shared" si="526"/>
        <v>#REF!</v>
      </c>
    </row>
    <row r="2781" spans="1:18" ht="15" customHeight="1" x14ac:dyDescent="0.3">
      <c r="A2781" s="86"/>
      <c r="B2781" s="84"/>
      <c r="C2781" s="125"/>
      <c r="E2781" s="151"/>
      <c r="F2781" s="151"/>
      <c r="G2781" s="151"/>
      <c r="H2781" s="190"/>
      <c r="J2781" s="195"/>
      <c r="K2781" s="174"/>
      <c r="L2781" s="170"/>
      <c r="M2781" s="193"/>
      <c r="N2781" s="194" t="str">
        <f t="shared" si="525"/>
        <v/>
      </c>
      <c r="R2781" s="75" t="e">
        <f t="shared" si="526"/>
        <v>#REF!</v>
      </c>
    </row>
    <row r="2782" spans="1:18" ht="15" customHeight="1" x14ac:dyDescent="0.3">
      <c r="A2782" s="86"/>
      <c r="B2782" s="84"/>
      <c r="C2782" s="125"/>
      <c r="E2782" s="151"/>
      <c r="F2782" s="151"/>
      <c r="G2782" s="151"/>
      <c r="H2782" s="190" t="str">
        <f t="shared" ref="H2782:H2803" si="527">+IF(G2782="","",F2782*G2782)</f>
        <v/>
      </c>
      <c r="J2782" s="195" t="str">
        <f>+IF(H2782="","",H2782/H2814)</f>
        <v/>
      </c>
      <c r="K2782" s="174"/>
      <c r="L2782" s="170"/>
      <c r="M2782" s="193" t="str">
        <f t="shared" ref="M2782:M2803" si="528">IF(L2782="NP", 0, (IF(L2782="EP", 1, (IF(L2782="ND", 0.4, "")))))</f>
        <v/>
      </c>
      <c r="N2782" s="194" t="str">
        <f t="shared" si="525"/>
        <v/>
      </c>
      <c r="R2782" s="75" t="e">
        <f t="shared" si="526"/>
        <v>#REF!</v>
      </c>
    </row>
    <row r="2783" spans="1:18" ht="15" customHeight="1" x14ac:dyDescent="0.3">
      <c r="A2783" s="86"/>
      <c r="B2783" s="84"/>
      <c r="C2783" s="125"/>
      <c r="E2783" s="151"/>
      <c r="F2783" s="151"/>
      <c r="G2783" s="151"/>
      <c r="H2783" s="190" t="str">
        <f t="shared" si="527"/>
        <v/>
      </c>
      <c r="J2783" s="195" t="str">
        <f>+IF(H2783="","",H2783/H2814)</f>
        <v/>
      </c>
      <c r="K2783" s="174"/>
      <c r="L2783" s="170"/>
      <c r="M2783" s="193" t="str">
        <f t="shared" si="528"/>
        <v/>
      </c>
      <c r="N2783" s="194" t="str">
        <f t="shared" si="525"/>
        <v/>
      </c>
      <c r="R2783" s="75" t="e">
        <f t="shared" si="526"/>
        <v>#REF!</v>
      </c>
    </row>
    <row r="2784" spans="1:18" ht="15" customHeight="1" x14ac:dyDescent="0.3">
      <c r="A2784" s="86"/>
      <c r="B2784" s="84"/>
      <c r="C2784" s="125"/>
      <c r="E2784" s="151"/>
      <c r="F2784" s="151"/>
      <c r="G2784" s="151"/>
      <c r="H2784" s="190" t="str">
        <f t="shared" si="527"/>
        <v/>
      </c>
      <c r="J2784" s="195" t="str">
        <f>+IF(H2784="","",H2784/H2814)</f>
        <v/>
      </c>
      <c r="K2784" s="174"/>
      <c r="L2784" s="170"/>
      <c r="M2784" s="193" t="str">
        <f t="shared" si="528"/>
        <v/>
      </c>
      <c r="N2784" s="194" t="str">
        <f t="shared" si="525"/>
        <v/>
      </c>
      <c r="R2784" s="75" t="e">
        <f t="shared" si="526"/>
        <v>#REF!</v>
      </c>
    </row>
    <row r="2785" spans="1:18" ht="15" customHeight="1" x14ac:dyDescent="0.3">
      <c r="A2785" s="86"/>
      <c r="B2785" s="84"/>
      <c r="C2785" s="125"/>
      <c r="E2785" s="151"/>
      <c r="F2785" s="151"/>
      <c r="G2785" s="151"/>
      <c r="H2785" s="190" t="str">
        <f t="shared" si="527"/>
        <v/>
      </c>
      <c r="J2785" s="195" t="str">
        <f>+IF(H2785="","",H2785/H2814)</f>
        <v/>
      </c>
      <c r="K2785" s="174"/>
      <c r="L2785" s="170"/>
      <c r="M2785" s="193" t="str">
        <f t="shared" si="528"/>
        <v/>
      </c>
      <c r="N2785" s="194" t="str">
        <f t="shared" si="525"/>
        <v/>
      </c>
      <c r="R2785" s="75" t="e">
        <f t="shared" si="526"/>
        <v>#REF!</v>
      </c>
    </row>
    <row r="2786" spans="1:18" ht="15" customHeight="1" x14ac:dyDescent="0.3">
      <c r="A2786" s="86"/>
      <c r="B2786" s="84"/>
      <c r="C2786" s="125"/>
      <c r="E2786" s="151"/>
      <c r="F2786" s="151"/>
      <c r="G2786" s="151"/>
      <c r="H2786" s="190" t="str">
        <f t="shared" si="527"/>
        <v/>
      </c>
      <c r="J2786" s="195" t="str">
        <f>+IF(H2786="","",H2786/H2814)</f>
        <v/>
      </c>
      <c r="K2786" s="174"/>
      <c r="L2786" s="170"/>
      <c r="M2786" s="193" t="str">
        <f t="shared" si="528"/>
        <v/>
      </c>
      <c r="N2786" s="194" t="str">
        <f t="shared" si="525"/>
        <v/>
      </c>
      <c r="R2786" s="75" t="e">
        <f t="shared" si="526"/>
        <v>#REF!</v>
      </c>
    </row>
    <row r="2787" spans="1:18" ht="15" customHeight="1" x14ac:dyDescent="0.3">
      <c r="A2787" s="86"/>
      <c r="B2787" s="84"/>
      <c r="C2787" s="125"/>
      <c r="E2787" s="151"/>
      <c r="F2787" s="151"/>
      <c r="G2787" s="151"/>
      <c r="H2787" s="190" t="str">
        <f t="shared" si="527"/>
        <v/>
      </c>
      <c r="J2787" s="195" t="str">
        <f>+IF(H2787="","",H2787/H2814)</f>
        <v/>
      </c>
      <c r="K2787" s="174"/>
      <c r="L2787" s="170"/>
      <c r="M2787" s="193" t="str">
        <f t="shared" si="528"/>
        <v/>
      </c>
      <c r="N2787" s="194" t="str">
        <f t="shared" si="525"/>
        <v/>
      </c>
      <c r="R2787" s="75" t="e">
        <f t="shared" si="526"/>
        <v>#REF!</v>
      </c>
    </row>
    <row r="2788" spans="1:18" ht="15" customHeight="1" x14ac:dyDescent="0.3">
      <c r="A2788" s="86"/>
      <c r="B2788" s="84"/>
      <c r="C2788" s="125"/>
      <c r="E2788" s="151"/>
      <c r="F2788" s="151"/>
      <c r="G2788" s="151"/>
      <c r="H2788" s="190" t="str">
        <f t="shared" si="527"/>
        <v/>
      </c>
      <c r="J2788" s="195" t="str">
        <f>+IF(H2788="","",H2788/H2814)</f>
        <v/>
      </c>
      <c r="K2788" s="174"/>
      <c r="L2788" s="170"/>
      <c r="M2788" s="193" t="str">
        <f t="shared" si="528"/>
        <v/>
      </c>
      <c r="N2788" s="194" t="str">
        <f t="shared" si="525"/>
        <v/>
      </c>
      <c r="R2788" s="75" t="e">
        <f t="shared" si="526"/>
        <v>#REF!</v>
      </c>
    </row>
    <row r="2789" spans="1:18" ht="15" customHeight="1" x14ac:dyDescent="0.3">
      <c r="A2789" s="86"/>
      <c r="B2789" s="84"/>
      <c r="C2789" s="125"/>
      <c r="E2789" s="151"/>
      <c r="F2789" s="151"/>
      <c r="G2789" s="151"/>
      <c r="H2789" s="190" t="str">
        <f t="shared" si="527"/>
        <v/>
      </c>
      <c r="J2789" s="195" t="str">
        <f>+IF(H2789="","",H2789/H2814)</f>
        <v/>
      </c>
      <c r="K2789" s="174"/>
      <c r="L2789" s="170"/>
      <c r="M2789" s="193" t="str">
        <f t="shared" si="528"/>
        <v/>
      </c>
      <c r="N2789" s="194" t="str">
        <f t="shared" si="525"/>
        <v/>
      </c>
      <c r="R2789" s="75" t="e">
        <f t="shared" si="526"/>
        <v>#REF!</v>
      </c>
    </row>
    <row r="2790" spans="1:18" ht="15" customHeight="1" x14ac:dyDescent="0.3">
      <c r="A2790" s="86"/>
      <c r="B2790" s="84"/>
      <c r="C2790" s="125"/>
      <c r="E2790" s="151"/>
      <c r="F2790" s="151"/>
      <c r="G2790" s="151"/>
      <c r="H2790" s="190" t="str">
        <f t="shared" si="527"/>
        <v/>
      </c>
      <c r="J2790" s="195" t="str">
        <f>+IF(H2790="","",H2790/H2814)</f>
        <v/>
      </c>
      <c r="K2790" s="174"/>
      <c r="L2790" s="170"/>
      <c r="M2790" s="193" t="str">
        <f t="shared" si="528"/>
        <v/>
      </c>
      <c r="N2790" s="194" t="str">
        <f t="shared" si="525"/>
        <v/>
      </c>
      <c r="R2790" s="75" t="e">
        <f t="shared" si="526"/>
        <v>#REF!</v>
      </c>
    </row>
    <row r="2791" spans="1:18" ht="15" customHeight="1" x14ac:dyDescent="0.3">
      <c r="A2791" s="86"/>
      <c r="B2791" s="84"/>
      <c r="C2791" s="125"/>
      <c r="E2791" s="151"/>
      <c r="F2791" s="151"/>
      <c r="G2791" s="151"/>
      <c r="H2791" s="190" t="str">
        <f t="shared" si="527"/>
        <v/>
      </c>
      <c r="J2791" s="195" t="str">
        <f>+IF(H2791="","",H2791/H2814)</f>
        <v/>
      </c>
      <c r="K2791" s="174"/>
      <c r="L2791" s="170"/>
      <c r="M2791" s="193" t="str">
        <f t="shared" si="528"/>
        <v/>
      </c>
      <c r="N2791" s="194" t="str">
        <f t="shared" si="525"/>
        <v/>
      </c>
      <c r="R2791" s="75" t="e">
        <f t="shared" si="526"/>
        <v>#REF!</v>
      </c>
    </row>
    <row r="2792" spans="1:18" ht="15" customHeight="1" x14ac:dyDescent="0.3">
      <c r="A2792" s="86"/>
      <c r="B2792" s="84"/>
      <c r="C2792" s="125"/>
      <c r="E2792" s="151"/>
      <c r="F2792" s="151"/>
      <c r="G2792" s="151"/>
      <c r="H2792" s="190" t="str">
        <f t="shared" si="527"/>
        <v/>
      </c>
      <c r="J2792" s="195" t="str">
        <f>+IF(H2792="","",H2792/H2814)</f>
        <v/>
      </c>
      <c r="K2792" s="174"/>
      <c r="L2792" s="170"/>
      <c r="M2792" s="193" t="str">
        <f t="shared" si="528"/>
        <v/>
      </c>
      <c r="N2792" s="194" t="str">
        <f t="shared" si="525"/>
        <v/>
      </c>
      <c r="R2792" s="75" t="e">
        <f t="shared" si="526"/>
        <v>#REF!</v>
      </c>
    </row>
    <row r="2793" spans="1:18" ht="15" customHeight="1" x14ac:dyDescent="0.3">
      <c r="A2793" s="86"/>
      <c r="B2793" s="84"/>
      <c r="C2793" s="125"/>
      <c r="E2793" s="151"/>
      <c r="F2793" s="151"/>
      <c r="G2793" s="151"/>
      <c r="H2793" s="190" t="str">
        <f t="shared" si="527"/>
        <v/>
      </c>
      <c r="J2793" s="195" t="str">
        <f>+IF(H2793="","",H2793/H2814)</f>
        <v/>
      </c>
      <c r="K2793" s="174"/>
      <c r="L2793" s="170"/>
      <c r="M2793" s="193" t="str">
        <f t="shared" si="528"/>
        <v/>
      </c>
      <c r="N2793" s="194" t="str">
        <f t="shared" si="525"/>
        <v/>
      </c>
      <c r="R2793" s="75" t="e">
        <f t="shared" si="526"/>
        <v>#REF!</v>
      </c>
    </row>
    <row r="2794" spans="1:18" ht="15" customHeight="1" x14ac:dyDescent="0.3">
      <c r="A2794" s="86"/>
      <c r="B2794" s="84"/>
      <c r="C2794" s="125"/>
      <c r="E2794" s="151"/>
      <c r="F2794" s="151"/>
      <c r="G2794" s="151"/>
      <c r="H2794" s="190" t="str">
        <f t="shared" si="527"/>
        <v/>
      </c>
      <c r="J2794" s="195" t="str">
        <f>+IF(H2794="","",H2794/H2814)</f>
        <v/>
      </c>
      <c r="K2794" s="174"/>
      <c r="L2794" s="170"/>
      <c r="M2794" s="193" t="str">
        <f t="shared" si="528"/>
        <v/>
      </c>
      <c r="N2794" s="194" t="str">
        <f t="shared" si="525"/>
        <v/>
      </c>
      <c r="R2794" s="75" t="e">
        <f t="shared" si="526"/>
        <v>#REF!</v>
      </c>
    </row>
    <row r="2795" spans="1:18" ht="15" customHeight="1" x14ac:dyDescent="0.3">
      <c r="A2795" s="86"/>
      <c r="B2795" s="84"/>
      <c r="C2795" s="125"/>
      <c r="E2795" s="151"/>
      <c r="F2795" s="151"/>
      <c r="G2795" s="151"/>
      <c r="H2795" s="190" t="str">
        <f t="shared" si="527"/>
        <v/>
      </c>
      <c r="J2795" s="195" t="str">
        <f>+IF(H2795="","",H2795/H2814)</f>
        <v/>
      </c>
      <c r="K2795" s="174"/>
      <c r="L2795" s="170"/>
      <c r="M2795" s="193" t="str">
        <f t="shared" si="528"/>
        <v/>
      </c>
      <c r="N2795" s="194" t="str">
        <f t="shared" si="525"/>
        <v/>
      </c>
      <c r="R2795" s="75" t="e">
        <f t="shared" si="526"/>
        <v>#REF!</v>
      </c>
    </row>
    <row r="2796" spans="1:18" ht="15" customHeight="1" x14ac:dyDescent="0.3">
      <c r="A2796" s="86"/>
      <c r="B2796" s="84"/>
      <c r="C2796" s="125"/>
      <c r="E2796" s="151"/>
      <c r="F2796" s="151"/>
      <c r="G2796" s="151"/>
      <c r="H2796" s="190" t="str">
        <f t="shared" si="527"/>
        <v/>
      </c>
      <c r="J2796" s="195" t="str">
        <f>+IF(H2796="","",H2796/H2814)</f>
        <v/>
      </c>
      <c r="K2796" s="174"/>
      <c r="L2796" s="170"/>
      <c r="M2796" s="193" t="str">
        <f t="shared" si="528"/>
        <v/>
      </c>
      <c r="N2796" s="194" t="str">
        <f t="shared" si="525"/>
        <v/>
      </c>
      <c r="R2796" s="75" t="e">
        <f t="shared" si="526"/>
        <v>#REF!</v>
      </c>
    </row>
    <row r="2797" spans="1:18" ht="15" customHeight="1" x14ac:dyDescent="0.3">
      <c r="A2797" s="86"/>
      <c r="B2797" s="84"/>
      <c r="C2797" s="125"/>
      <c r="E2797" s="151"/>
      <c r="F2797" s="151"/>
      <c r="G2797" s="151"/>
      <c r="H2797" s="190" t="str">
        <f t="shared" si="527"/>
        <v/>
      </c>
      <c r="J2797" s="195" t="str">
        <f>+IF(H2797="","",H2797/H2814)</f>
        <v/>
      </c>
      <c r="K2797" s="174"/>
      <c r="L2797" s="170"/>
      <c r="M2797" s="193" t="str">
        <f t="shared" si="528"/>
        <v/>
      </c>
      <c r="N2797" s="194" t="str">
        <f t="shared" si="525"/>
        <v/>
      </c>
      <c r="R2797" s="75" t="e">
        <f t="shared" si="526"/>
        <v>#REF!</v>
      </c>
    </row>
    <row r="2798" spans="1:18" ht="15" customHeight="1" x14ac:dyDescent="0.3">
      <c r="A2798" s="86"/>
      <c r="B2798" s="84"/>
      <c r="C2798" s="125"/>
      <c r="E2798" s="151"/>
      <c r="F2798" s="151"/>
      <c r="G2798" s="151"/>
      <c r="H2798" s="190" t="str">
        <f t="shared" si="527"/>
        <v/>
      </c>
      <c r="J2798" s="195" t="str">
        <f>+IF(H2798="","",H2798/H2814)</f>
        <v/>
      </c>
      <c r="K2798" s="174"/>
      <c r="L2798" s="170"/>
      <c r="M2798" s="193" t="str">
        <f t="shared" si="528"/>
        <v/>
      </c>
      <c r="N2798" s="194" t="str">
        <f t="shared" si="525"/>
        <v/>
      </c>
      <c r="R2798" s="75" t="e">
        <f t="shared" si="526"/>
        <v>#REF!</v>
      </c>
    </row>
    <row r="2799" spans="1:18" ht="15" customHeight="1" x14ac:dyDescent="0.3">
      <c r="A2799" s="86"/>
      <c r="B2799" s="84"/>
      <c r="C2799" s="125"/>
      <c r="E2799" s="151"/>
      <c r="F2799" s="151"/>
      <c r="G2799" s="151"/>
      <c r="H2799" s="190" t="str">
        <f t="shared" si="527"/>
        <v/>
      </c>
      <c r="J2799" s="195" t="str">
        <f>+IF(H2799="","",H2799/H2814)</f>
        <v/>
      </c>
      <c r="K2799" s="174"/>
      <c r="L2799" s="170"/>
      <c r="M2799" s="193" t="str">
        <f t="shared" si="528"/>
        <v/>
      </c>
      <c r="N2799" s="194" t="str">
        <f t="shared" si="525"/>
        <v/>
      </c>
      <c r="R2799" s="75" t="e">
        <f t="shared" si="526"/>
        <v>#REF!</v>
      </c>
    </row>
    <row r="2800" spans="1:18" ht="15" customHeight="1" x14ac:dyDescent="0.3">
      <c r="A2800" s="86"/>
      <c r="B2800" s="84"/>
      <c r="C2800" s="125"/>
      <c r="E2800" s="151"/>
      <c r="F2800" s="151"/>
      <c r="G2800" s="151"/>
      <c r="H2800" s="190" t="str">
        <f t="shared" si="527"/>
        <v/>
      </c>
      <c r="J2800" s="195" t="str">
        <f>+IF(H2800="","",H2800/H2814)</f>
        <v/>
      </c>
      <c r="K2800" s="174"/>
      <c r="L2800" s="170"/>
      <c r="M2800" s="193" t="str">
        <f t="shared" si="528"/>
        <v/>
      </c>
      <c r="N2800" s="194" t="str">
        <f t="shared" si="525"/>
        <v/>
      </c>
      <c r="R2800" s="75" t="e">
        <f t="shared" si="526"/>
        <v>#REF!</v>
      </c>
    </row>
    <row r="2801" spans="1:18" ht="15" customHeight="1" x14ac:dyDescent="0.3">
      <c r="A2801" s="86"/>
      <c r="B2801" s="84"/>
      <c r="C2801" s="125"/>
      <c r="E2801" s="151"/>
      <c r="F2801" s="151"/>
      <c r="G2801" s="151"/>
      <c r="H2801" s="190" t="str">
        <f t="shared" si="527"/>
        <v/>
      </c>
      <c r="J2801" s="195" t="str">
        <f>+IF(H2801="","",H2801/H2814)</f>
        <v/>
      </c>
      <c r="K2801" s="174"/>
      <c r="L2801" s="170"/>
      <c r="M2801" s="193" t="str">
        <f t="shared" si="528"/>
        <v/>
      </c>
      <c r="N2801" s="194" t="str">
        <f t="shared" si="525"/>
        <v/>
      </c>
      <c r="R2801" s="75" t="e">
        <f t="shared" si="526"/>
        <v>#REF!</v>
      </c>
    </row>
    <row r="2802" spans="1:18" ht="15" customHeight="1" x14ac:dyDescent="0.3">
      <c r="A2802" s="86"/>
      <c r="B2802" s="84"/>
      <c r="C2802" s="125"/>
      <c r="E2802" s="151"/>
      <c r="F2802" s="151"/>
      <c r="G2802" s="151"/>
      <c r="H2802" s="190" t="str">
        <f t="shared" si="527"/>
        <v/>
      </c>
      <c r="J2802" s="195" t="str">
        <f>+IF(H2802="","",H2802/H2814)</f>
        <v/>
      </c>
      <c r="K2802" s="174"/>
      <c r="L2802" s="170"/>
      <c r="M2802" s="193" t="str">
        <f t="shared" si="528"/>
        <v/>
      </c>
      <c r="N2802" s="194" t="str">
        <f t="shared" si="525"/>
        <v/>
      </c>
      <c r="R2802" s="75" t="e">
        <f t="shared" si="526"/>
        <v>#REF!</v>
      </c>
    </row>
    <row r="2803" spans="1:18" ht="15" customHeight="1" thickBot="1" x14ac:dyDescent="0.35">
      <c r="A2803" s="86"/>
      <c r="B2803" s="84"/>
      <c r="C2803" s="125"/>
      <c r="E2803" s="152"/>
      <c r="F2803" s="152"/>
      <c r="G2803" s="152"/>
      <c r="H2803" s="191" t="str">
        <f t="shared" si="527"/>
        <v/>
      </c>
      <c r="J2803" s="195" t="str">
        <f>+IF(H2803="","",H2803/H2814)</f>
        <v/>
      </c>
      <c r="K2803" s="174"/>
      <c r="L2803" s="170"/>
      <c r="M2803" s="193" t="str">
        <f t="shared" si="528"/>
        <v/>
      </c>
      <c r="N2803" s="194" t="str">
        <f t="shared" si="525"/>
        <v/>
      </c>
      <c r="R2803" s="75" t="e">
        <f t="shared" si="526"/>
        <v>#REF!</v>
      </c>
    </row>
    <row r="2804" spans="1:18" ht="15" customHeight="1" thickBot="1" x14ac:dyDescent="0.35">
      <c r="A2804" s="86"/>
      <c r="B2804" s="84"/>
      <c r="C2804" s="160"/>
      <c r="D2804" s="160"/>
      <c r="E2804" s="160"/>
      <c r="F2804" s="160"/>
      <c r="G2804" s="161" t="s">
        <v>29</v>
      </c>
      <c r="H2804" s="157">
        <f>SUM(H2778:H2803)</f>
        <v>0</v>
      </c>
      <c r="J2804" s="110">
        <f>SUM(J2778:J2803)</f>
        <v>0</v>
      </c>
      <c r="K2804" s="109"/>
      <c r="L2804" s="109"/>
      <c r="M2804" s="109"/>
      <c r="N2804" s="110">
        <f>SUM(N2778:N2803)</f>
        <v>0</v>
      </c>
    </row>
    <row r="2805" spans="1:18" s="73" customFormat="1" ht="15" customHeight="1" thickBot="1" x14ac:dyDescent="0.35">
      <c r="A2805" s="86"/>
      <c r="B2805" s="84"/>
      <c r="C2805" s="73" t="s">
        <v>12</v>
      </c>
      <c r="H2805" s="74"/>
      <c r="J2805" s="111"/>
      <c r="K2805" s="111"/>
      <c r="L2805" s="111"/>
      <c r="M2805" s="111"/>
      <c r="N2805" s="111"/>
    </row>
    <row r="2806" spans="1:18" ht="33" customHeight="1" thickBot="1" x14ac:dyDescent="0.35">
      <c r="A2806" s="86"/>
      <c r="B2806" s="84"/>
      <c r="C2806" s="122" t="s">
        <v>48</v>
      </c>
      <c r="D2806" s="129"/>
      <c r="E2806" s="130" t="s">
        <v>3</v>
      </c>
      <c r="F2806" s="130" t="s">
        <v>0</v>
      </c>
      <c r="G2806" s="123" t="s">
        <v>6</v>
      </c>
      <c r="H2806" s="124" t="s">
        <v>9</v>
      </c>
      <c r="J2806" s="106" t="s">
        <v>59</v>
      </c>
      <c r="K2806" s="107" t="s">
        <v>60</v>
      </c>
      <c r="L2806" s="107" t="s">
        <v>61</v>
      </c>
      <c r="M2806" s="107" t="s">
        <v>62</v>
      </c>
      <c r="N2806" s="108" t="s">
        <v>63</v>
      </c>
    </row>
    <row r="2807" spans="1:18" ht="15" customHeight="1" x14ac:dyDescent="0.3">
      <c r="A2807" s="86"/>
      <c r="B2807" s="84"/>
      <c r="C2807" s="125"/>
      <c r="E2807" s="149"/>
      <c r="F2807" s="146"/>
      <c r="G2807" s="154"/>
      <c r="H2807" s="186" t="str">
        <f>+IF(G2807="","",F2807*G2807)</f>
        <v/>
      </c>
      <c r="J2807" s="195" t="str">
        <f>+IF(H2807="","",H2807/H2814)</f>
        <v/>
      </c>
      <c r="K2807" s="175"/>
      <c r="L2807" s="175"/>
      <c r="M2807" s="193" t="str">
        <f>IF(L2807="NP", 0, (IF(L2807="EP", 1, (IF(L2807="ND", 0.4, "")))))</f>
        <v/>
      </c>
      <c r="N2807" s="194" t="str">
        <f>+IF(H2807="","",J2807*M2807)</f>
        <v/>
      </c>
      <c r="R2807" s="75" t="e">
        <f t="shared" ref="R2807:R2811" si="529">+R2719+1</f>
        <v>#REF!</v>
      </c>
    </row>
    <row r="2808" spans="1:18" ht="15" customHeight="1" x14ac:dyDescent="0.3">
      <c r="A2808" s="86"/>
      <c r="B2808" s="84"/>
      <c r="C2808" s="125"/>
      <c r="E2808" s="149"/>
      <c r="F2808" s="146"/>
      <c r="G2808" s="154"/>
      <c r="H2808" s="186" t="str">
        <f>+IF(G2808="","",F2808*G2808)</f>
        <v/>
      </c>
      <c r="J2808" s="195" t="str">
        <f>+IF(H2808="","",H2808/H2812)</f>
        <v/>
      </c>
      <c r="K2808" s="175"/>
      <c r="L2808" s="175"/>
      <c r="M2808" s="193" t="str">
        <f>IF(L2808="NP", 0, (IF(L2808="EP", 1, (IF(L2808="ND", 0.4, "")))))</f>
        <v/>
      </c>
      <c r="N2808" s="194" t="str">
        <f>+IF(H2808="","",J2808*M2808)</f>
        <v/>
      </c>
      <c r="R2808" s="75" t="e">
        <f t="shared" si="529"/>
        <v>#REF!</v>
      </c>
    </row>
    <row r="2809" spans="1:18" ht="15" customHeight="1" x14ac:dyDescent="0.3">
      <c r="A2809" s="86"/>
      <c r="B2809" s="84"/>
      <c r="C2809" s="125"/>
      <c r="E2809" s="149"/>
      <c r="F2809" s="146"/>
      <c r="G2809" s="154"/>
      <c r="H2809" s="186" t="str">
        <f>+IF(G2809="","",F2809*G2809)</f>
        <v/>
      </c>
      <c r="J2809" s="195" t="str">
        <f>+IF(H2809="","",H2809/H2813)</f>
        <v/>
      </c>
      <c r="K2809" s="175"/>
      <c r="L2809" s="175"/>
      <c r="M2809" s="193" t="str">
        <f>IF(L2809="NP", 0, (IF(L2809="EP", 1, (IF(L2809="ND", 0.4, "")))))</f>
        <v/>
      </c>
      <c r="N2809" s="194" t="str">
        <f>+IF(H2809="","",J2809*M2809)</f>
        <v/>
      </c>
      <c r="R2809" s="75" t="e">
        <f t="shared" si="529"/>
        <v>#REF!</v>
      </c>
    </row>
    <row r="2810" spans="1:18" ht="15" customHeight="1" x14ac:dyDescent="0.3">
      <c r="A2810" s="86"/>
      <c r="B2810" s="84"/>
      <c r="C2810" s="125"/>
      <c r="E2810" s="149"/>
      <c r="F2810" s="146"/>
      <c r="G2810" s="154"/>
      <c r="H2810" s="186" t="str">
        <f>+IF(G2810="","",F2810*G2810)</f>
        <v/>
      </c>
      <c r="J2810" s="195" t="str">
        <f>+IF(H2810="","",H2810/H2814)</f>
        <v/>
      </c>
      <c r="K2810" s="175"/>
      <c r="L2810" s="175"/>
      <c r="M2810" s="193" t="str">
        <f>IF(L2810="NP", 0, (IF(L2810="EP", 1, (IF(L2810="ND", 0.4, "")))))</f>
        <v/>
      </c>
      <c r="N2810" s="194" t="str">
        <f>+IF(H2810="","",J2810*M2810)</f>
        <v/>
      </c>
      <c r="R2810" s="75" t="e">
        <f t="shared" si="529"/>
        <v>#REF!</v>
      </c>
    </row>
    <row r="2811" spans="1:18" ht="15" customHeight="1" thickBot="1" x14ac:dyDescent="0.35">
      <c r="A2811" s="86"/>
      <c r="B2811" s="84"/>
      <c r="C2811" s="127"/>
      <c r="D2811" s="128"/>
      <c r="E2811" s="150"/>
      <c r="F2811" s="147"/>
      <c r="G2811" s="155"/>
      <c r="H2811" s="192" t="str">
        <f>+IF(G2811="","",F2811*G2811)</f>
        <v/>
      </c>
      <c r="J2811" s="195" t="str">
        <f>+IF(H2811="","",H2811/H2814)</f>
        <v/>
      </c>
      <c r="K2811" s="176"/>
      <c r="L2811" s="177"/>
      <c r="M2811" s="193" t="str">
        <f>IF(L2811="NP", 0, (IF(L2811="EP", 1, (IF(L2811="ND", 0.4, "")))))</f>
        <v/>
      </c>
      <c r="N2811" s="194" t="str">
        <f>+IF(H2811="","",J2811*M2811)</f>
        <v/>
      </c>
      <c r="R2811" s="75" t="e">
        <f t="shared" si="529"/>
        <v>#REF!</v>
      </c>
    </row>
    <row r="2812" spans="1:18" ht="15" customHeight="1" thickBot="1" x14ac:dyDescent="0.35">
      <c r="A2812" s="86"/>
      <c r="B2812" s="84"/>
      <c r="C2812" s="160"/>
      <c r="D2812" s="160"/>
      <c r="E2812" s="160"/>
      <c r="F2812" s="160"/>
      <c r="G2812" s="161" t="s">
        <v>30</v>
      </c>
      <c r="H2812" s="157">
        <f>SUM(H2807:H2811)</f>
        <v>0</v>
      </c>
      <c r="J2812" s="110">
        <f>SUM(J2807:J2811)</f>
        <v>0</v>
      </c>
      <c r="K2812" s="109"/>
      <c r="L2812" s="109"/>
      <c r="M2812" s="109"/>
      <c r="N2812" s="110">
        <f>SUM(N2807:N2811)</f>
        <v>0</v>
      </c>
    </row>
    <row r="2813" spans="1:18" ht="13.5" customHeight="1" thickBot="1" x14ac:dyDescent="0.35">
      <c r="A2813" s="86"/>
      <c r="B2813" s="84"/>
      <c r="H2813" s="84"/>
      <c r="J2813" s="103"/>
      <c r="K2813" s="104"/>
      <c r="L2813" s="104"/>
      <c r="M2813" s="104"/>
      <c r="N2813" s="105"/>
    </row>
    <row r="2814" spans="1:18" ht="15" customHeight="1" x14ac:dyDescent="0.3">
      <c r="A2814" s="86"/>
      <c r="B2814" s="84"/>
      <c r="D2814" s="132" t="s">
        <v>13</v>
      </c>
      <c r="E2814" s="133"/>
      <c r="F2814" s="133"/>
      <c r="G2814" s="134"/>
      <c r="H2814" s="158">
        <f>+H2759+H2775+H2804+H2812</f>
        <v>74.588750000000005</v>
      </c>
      <c r="J2814" s="113"/>
      <c r="K2814" s="78"/>
      <c r="M2814" s="78"/>
      <c r="N2814" s="114"/>
    </row>
    <row r="2815" spans="1:18" ht="15" customHeight="1" thickBot="1" x14ac:dyDescent="0.35">
      <c r="A2815" s="86"/>
      <c r="B2815" s="84"/>
      <c r="D2815" s="135" t="s">
        <v>67</v>
      </c>
      <c r="E2815" s="136"/>
      <c r="F2815" s="136"/>
      <c r="G2815" s="141">
        <f>+$Q$1</f>
        <v>0.15</v>
      </c>
      <c r="H2815" s="159">
        <f>+H2814*G2815</f>
        <v>11.1883125</v>
      </c>
      <c r="J2815" s="115"/>
      <c r="K2815" s="116"/>
      <c r="L2815" s="116"/>
      <c r="M2815" s="116"/>
      <c r="N2815" s="117"/>
    </row>
    <row r="2816" spans="1:18" ht="15" customHeight="1" x14ac:dyDescent="0.3">
      <c r="A2816" s="86"/>
      <c r="B2816" s="84"/>
      <c r="D2816" s="135" t="s">
        <v>68</v>
      </c>
      <c r="E2816" s="136"/>
      <c r="F2816" s="136"/>
      <c r="G2816" s="141">
        <f>+$Q$2</f>
        <v>0</v>
      </c>
      <c r="H2816" s="159">
        <f>+(H2814+H2815)*G2816</f>
        <v>0</v>
      </c>
      <c r="J2816" s="120">
        <f>+J2759+J2775+J2804+J2812</f>
        <v>0.99999999999999989</v>
      </c>
      <c r="K2816" s="118"/>
      <c r="L2816" s="118"/>
      <c r="M2816" s="118"/>
      <c r="N2816" s="120">
        <f>+N2759+N2775+N2804+N2812</f>
        <v>0</v>
      </c>
    </row>
    <row r="2817" spans="1:18" ht="15" customHeight="1" thickBot="1" x14ac:dyDescent="0.35">
      <c r="A2817" s="86"/>
      <c r="B2817" s="84"/>
      <c r="C2817" s="75" t="s">
        <v>64</v>
      </c>
      <c r="D2817" s="135" t="s">
        <v>14</v>
      </c>
      <c r="E2817" s="136"/>
      <c r="F2817" s="136"/>
      <c r="G2817" s="137"/>
      <c r="H2817" s="159">
        <f>SUM(H2814:H2816)</f>
        <v>85.7770625</v>
      </c>
      <c r="J2817" s="121" t="s">
        <v>69</v>
      </c>
      <c r="K2817" s="119"/>
      <c r="L2817" s="119"/>
      <c r="M2817" s="119"/>
      <c r="N2817" s="121" t="s">
        <v>70</v>
      </c>
    </row>
    <row r="2818" spans="1:18" ht="15" customHeight="1" thickBot="1" x14ac:dyDescent="0.35">
      <c r="A2818" s="86"/>
      <c r="B2818" s="84"/>
      <c r="C2818" s="75" t="s">
        <v>64</v>
      </c>
      <c r="D2818" s="138" t="s">
        <v>15</v>
      </c>
      <c r="E2818" s="139"/>
      <c r="F2818" s="139"/>
      <c r="G2818" s="140"/>
      <c r="H2818" s="131">
        <f>+ROUND(H2817,2)</f>
        <v>85.78</v>
      </c>
      <c r="N2818" s="165">
        <f>+ROUND(N2816,4)</f>
        <v>0</v>
      </c>
    </row>
    <row r="2819" spans="1:18" ht="13.5" customHeight="1" x14ac:dyDescent="0.3">
      <c r="A2819" s="86"/>
      <c r="B2819" s="84"/>
      <c r="G2819" s="76"/>
    </row>
    <row r="2820" spans="1:18" ht="13.5" customHeight="1" x14ac:dyDescent="0.3">
      <c r="A2820" s="86"/>
      <c r="B2820" s="84"/>
      <c r="G2820" s="76"/>
    </row>
    <row r="2821" spans="1:18" ht="15" customHeight="1" x14ac:dyDescent="0.3">
      <c r="A2821" s="83"/>
      <c r="B2821" s="84"/>
      <c r="G2821" s="76"/>
      <c r="H2821" s="84"/>
      <c r="J2821" s="85"/>
      <c r="K2821" s="85"/>
      <c r="L2821" s="85"/>
      <c r="M2821" s="85"/>
      <c r="N2821" s="85"/>
    </row>
    <row r="2822" spans="1:18" ht="14.1" customHeight="1" x14ac:dyDescent="0.3">
      <c r="A2822" s="86"/>
      <c r="B2822" s="84"/>
      <c r="C2822" s="87"/>
      <c r="D2822" s="87"/>
      <c r="E2822" s="87"/>
      <c r="F2822" s="87"/>
      <c r="G2822" s="87"/>
      <c r="H2822" s="87"/>
      <c r="K2822" s="78"/>
      <c r="M2822" s="78"/>
    </row>
    <row r="2823" spans="1:18" ht="12" customHeight="1" x14ac:dyDescent="0.3">
      <c r="A2823" s="86"/>
      <c r="B2823" s="84"/>
      <c r="C2823" s="73"/>
      <c r="D2823" s="73"/>
      <c r="E2823" s="73"/>
      <c r="F2823" s="73"/>
      <c r="G2823" s="73"/>
      <c r="H2823" s="73"/>
      <c r="K2823" s="78"/>
      <c r="M2823" s="78"/>
    </row>
    <row r="2824" spans="1:18" ht="12" customHeight="1" x14ac:dyDescent="0.3">
      <c r="A2824" s="86"/>
      <c r="B2824" s="84"/>
      <c r="G2824" s="88"/>
      <c r="H2824" s="84"/>
      <c r="K2824" s="78"/>
      <c r="M2824" s="78"/>
    </row>
    <row r="2825" spans="1:18" ht="14.25" customHeight="1" x14ac:dyDescent="0.3">
      <c r="A2825" s="86"/>
      <c r="B2825" s="84"/>
      <c r="C2825" s="89"/>
      <c r="D2825" s="90"/>
      <c r="E2825" s="90"/>
      <c r="F2825" s="90"/>
      <c r="G2825" s="90"/>
      <c r="H2825" s="91"/>
      <c r="K2825" s="78"/>
      <c r="M2825" s="78"/>
    </row>
    <row r="2826" spans="1:18" ht="14.25" customHeight="1" x14ac:dyDescent="0.3">
      <c r="A2826" s="86"/>
      <c r="B2826" s="84"/>
      <c r="C2826" s="89"/>
      <c r="H2826" s="84"/>
      <c r="K2826" s="78"/>
      <c r="M2826" s="78"/>
    </row>
    <row r="2827" spans="1:18" ht="12" customHeight="1" thickBot="1" x14ac:dyDescent="0.35">
      <c r="A2827" s="86"/>
      <c r="B2827" s="84"/>
      <c r="C2827" s="89"/>
      <c r="H2827" s="84"/>
      <c r="K2827" s="78"/>
      <c r="M2827" s="78"/>
    </row>
    <row r="2828" spans="1:18" ht="20.100000000000001" customHeight="1" thickBot="1" x14ac:dyDescent="0.35">
      <c r="A2828" s="86"/>
      <c r="B2828" s="84"/>
      <c r="C2828" s="142" t="s">
        <v>55</v>
      </c>
      <c r="D2828" s="143"/>
      <c r="E2828" s="143"/>
      <c r="F2828" s="143"/>
      <c r="G2828" s="143"/>
      <c r="H2828" s="144"/>
    </row>
    <row r="2829" spans="1:18" ht="20.100000000000001" customHeight="1" x14ac:dyDescent="0.3">
      <c r="A2829" s="86"/>
      <c r="B2829" s="84"/>
      <c r="C2829" s="92"/>
      <c r="H2829" s="93" t="s">
        <v>56</v>
      </c>
      <c r="I2829" s="84"/>
      <c r="J2829" s="97" t="s">
        <v>26</v>
      </c>
      <c r="K2829" s="98"/>
      <c r="L2829" s="98"/>
      <c r="M2829" s="98"/>
      <c r="N2829" s="99"/>
    </row>
    <row r="2830" spans="1:18" ht="16.5" customHeight="1" thickBot="1" x14ac:dyDescent="0.35">
      <c r="A2830" s="169"/>
      <c r="B2830" s="84"/>
      <c r="C2830" s="73" t="s">
        <v>57</v>
      </c>
      <c r="D2830" s="84">
        <v>33</v>
      </c>
      <c r="G2830" s="74" t="s">
        <v>4</v>
      </c>
      <c r="H2830" s="75" t="str">
        <f>+VLOOKUP(D2830,PRESUP!$A$6:$N$183,3,FALSE)</f>
        <v>m3</v>
      </c>
      <c r="I2830" s="84"/>
      <c r="J2830" s="100"/>
      <c r="K2830" s="101"/>
      <c r="L2830" s="101"/>
      <c r="M2830" s="101"/>
      <c r="N2830" s="102"/>
    </row>
    <row r="2831" spans="1:18" ht="32.25" customHeight="1" x14ac:dyDescent="0.3">
      <c r="A2831" s="86"/>
      <c r="B2831" s="84"/>
      <c r="C2831" s="22" t="str">
        <f>+VLOOKUP(D2830,PRESUP!$A$6:$N$183,14,FALSE)</f>
        <v>DETALLE: DESALOJO DE ESCOMBROS (distancia hasta 10 km)</v>
      </c>
      <c r="J2831" s="103"/>
      <c r="K2831" s="104"/>
      <c r="L2831" s="104"/>
      <c r="M2831" s="104"/>
      <c r="N2831" s="105"/>
      <c r="O2831" s="84" t="s">
        <v>71</v>
      </c>
      <c r="P2831" s="84" t="s">
        <v>73</v>
      </c>
      <c r="Q2831" s="84" t="s">
        <v>72</v>
      </c>
    </row>
    <row r="2832" spans="1:18" s="73" customFormat="1" ht="15" customHeight="1" thickBot="1" x14ac:dyDescent="0.35">
      <c r="A2832" s="86"/>
      <c r="B2832" s="84"/>
      <c r="C2832" s="73" t="s">
        <v>5</v>
      </c>
      <c r="D2832" s="94"/>
      <c r="E2832" s="94"/>
      <c r="F2832" s="94"/>
      <c r="G2832" s="196" t="s">
        <v>58</v>
      </c>
      <c r="H2832" s="197">
        <v>4.8999999999999998E-3</v>
      </c>
      <c r="J2832" s="162"/>
      <c r="K2832" s="163"/>
      <c r="L2832" s="163"/>
      <c r="M2832" s="163"/>
      <c r="N2832" s="164"/>
      <c r="O2832" s="166">
        <f>+H2906</f>
        <v>3.54</v>
      </c>
      <c r="P2832" s="168">
        <f>+H2902</f>
        <v>3.0801644999999995</v>
      </c>
      <c r="Q2832" s="167">
        <f>+N2906</f>
        <v>0</v>
      </c>
      <c r="R2832" s="73">
        <f t="shared" ref="R2832" si="530">+D2830</f>
        <v>33</v>
      </c>
    </row>
    <row r="2833" spans="1:18" s="94" customFormat="1" ht="30" customHeight="1" thickBot="1" x14ac:dyDescent="0.35">
      <c r="A2833" s="86"/>
      <c r="B2833" s="84"/>
      <c r="C2833" s="122" t="s">
        <v>48</v>
      </c>
      <c r="D2833" s="123" t="s">
        <v>0</v>
      </c>
      <c r="E2833" s="123" t="s">
        <v>6</v>
      </c>
      <c r="F2833" s="123" t="s">
        <v>7</v>
      </c>
      <c r="G2833" s="123" t="s">
        <v>8</v>
      </c>
      <c r="H2833" s="124" t="s">
        <v>9</v>
      </c>
      <c r="J2833" s="106" t="s">
        <v>59</v>
      </c>
      <c r="K2833" s="107" t="s">
        <v>60</v>
      </c>
      <c r="L2833" s="107" t="s">
        <v>61</v>
      </c>
      <c r="M2833" s="107" t="s">
        <v>62</v>
      </c>
      <c r="N2833" s="108" t="s">
        <v>63</v>
      </c>
    </row>
    <row r="2834" spans="1:18" ht="15" customHeight="1" x14ac:dyDescent="0.3">
      <c r="A2834" s="86"/>
      <c r="B2834" s="84"/>
      <c r="C2834" s="125" t="s">
        <v>78</v>
      </c>
      <c r="D2834" s="145" t="s">
        <v>20</v>
      </c>
      <c r="E2834" s="148"/>
      <c r="F2834" s="148" t="s">
        <v>64</v>
      </c>
      <c r="G2834" s="153" t="s">
        <v>20</v>
      </c>
      <c r="H2834" s="126">
        <f>+H2863*0.05</f>
        <v>2.6582499999999998E-2</v>
      </c>
      <c r="J2834" s="171">
        <f>+IF(H2834="","",H2834/H2902)</f>
        <v>8.6302208859299571E-3</v>
      </c>
      <c r="K2834" s="172">
        <v>4292100117</v>
      </c>
      <c r="L2834" s="170" t="s">
        <v>77</v>
      </c>
      <c r="M2834" s="156">
        <v>0</v>
      </c>
      <c r="N2834" s="173">
        <f t="shared" ref="N2834:N2846" si="531">+IF(H2834="","",J2834*M2834)</f>
        <v>0</v>
      </c>
    </row>
    <row r="2835" spans="1:18" ht="15" customHeight="1" x14ac:dyDescent="0.3">
      <c r="A2835" s="86"/>
      <c r="B2835" s="84"/>
      <c r="C2835" s="125" t="s">
        <v>342</v>
      </c>
      <c r="D2835" s="146">
        <v>16</v>
      </c>
      <c r="E2835" s="149">
        <v>28.73</v>
      </c>
      <c r="F2835" s="184">
        <f>+IF(E2835="","",D2835*E2835)</f>
        <v>459.68</v>
      </c>
      <c r="G2835" s="185">
        <f>+IF(F2835="","",H2832)</f>
        <v>4.8999999999999998E-3</v>
      </c>
      <c r="H2835" s="186">
        <f>+IF(G2835="","",F2835*G2835)</f>
        <v>2.2524319999999998</v>
      </c>
      <c r="J2835" s="195">
        <f>+IF(H2835="","",H2835/H2902)</f>
        <v>0.73127003444134242</v>
      </c>
      <c r="K2835" s="172">
        <v>548000014</v>
      </c>
      <c r="L2835" s="170" t="s">
        <v>77</v>
      </c>
      <c r="M2835" s="193">
        <f>IF(L2835="NP", 0, (IF(L2835="EP", 1, (IF(L2835="ND", 0.4, "")))))</f>
        <v>0</v>
      </c>
      <c r="N2835" s="194">
        <f t="shared" si="531"/>
        <v>0</v>
      </c>
      <c r="R2835" s="75" t="e">
        <f t="shared" ref="R2835:R2846" si="532">+R2747+1</f>
        <v>#REF!</v>
      </c>
    </row>
    <row r="2836" spans="1:18" ht="15" customHeight="1" x14ac:dyDescent="0.3">
      <c r="A2836" s="86"/>
      <c r="B2836" s="84"/>
      <c r="C2836" s="125" t="s">
        <v>343</v>
      </c>
      <c r="D2836" s="146">
        <v>1</v>
      </c>
      <c r="E2836" s="149">
        <v>55</v>
      </c>
      <c r="F2836" s="184">
        <f>+IF(E2836="","",D2836*E2836)</f>
        <v>55</v>
      </c>
      <c r="G2836" s="185">
        <f>+IF(F2836="","",H2832)</f>
        <v>4.8999999999999998E-3</v>
      </c>
      <c r="H2836" s="186">
        <f>+IF(G2836="","",F2836*G2836)</f>
        <v>0.26950000000000002</v>
      </c>
      <c r="J2836" s="195">
        <f>+IF(H2836="","",H2836/H2902)</f>
        <v>8.7495326954128608E-2</v>
      </c>
      <c r="K2836" s="172">
        <v>548000014</v>
      </c>
      <c r="L2836" s="170" t="s">
        <v>77</v>
      </c>
      <c r="M2836" s="193">
        <f>IF(L2836="NP", 0, (IF(L2836="EP", 1, (IF(L2836="ND", 0.4, "")))))</f>
        <v>0</v>
      </c>
      <c r="N2836" s="194">
        <f t="shared" si="531"/>
        <v>0</v>
      </c>
      <c r="R2836" s="75" t="e">
        <f t="shared" si="532"/>
        <v>#REF!</v>
      </c>
    </row>
    <row r="2837" spans="1:18" ht="15" customHeight="1" x14ac:dyDescent="0.3">
      <c r="A2837" s="86"/>
      <c r="B2837" s="84"/>
      <c r="C2837" s="125"/>
      <c r="D2837" s="146"/>
      <c r="E2837" s="149"/>
      <c r="F2837" s="184"/>
      <c r="G2837" s="185"/>
      <c r="H2837" s="186"/>
      <c r="J2837" s="195"/>
      <c r="K2837" s="172"/>
      <c r="L2837" s="170"/>
      <c r="M2837" s="193"/>
      <c r="N2837" s="194" t="str">
        <f t="shared" si="531"/>
        <v/>
      </c>
      <c r="R2837" s="75" t="e">
        <f t="shared" si="532"/>
        <v>#REF!</v>
      </c>
    </row>
    <row r="2838" spans="1:18" ht="15" customHeight="1" x14ac:dyDescent="0.3">
      <c r="A2838" s="86"/>
      <c r="B2838" s="84"/>
      <c r="C2838" s="125"/>
      <c r="D2838" s="146"/>
      <c r="E2838" s="149"/>
      <c r="F2838" s="184"/>
      <c r="G2838" s="185"/>
      <c r="H2838" s="186"/>
      <c r="J2838" s="195"/>
      <c r="K2838" s="172"/>
      <c r="L2838" s="170"/>
      <c r="M2838" s="193"/>
      <c r="N2838" s="194" t="str">
        <f t="shared" si="531"/>
        <v/>
      </c>
      <c r="R2838" s="75" t="e">
        <f t="shared" si="532"/>
        <v>#REF!</v>
      </c>
    </row>
    <row r="2839" spans="1:18" ht="15" customHeight="1" x14ac:dyDescent="0.3">
      <c r="A2839" s="86"/>
      <c r="B2839" s="84"/>
      <c r="C2839" s="125"/>
      <c r="D2839" s="146"/>
      <c r="E2839" s="149"/>
      <c r="F2839" s="184"/>
      <c r="G2839" s="185"/>
      <c r="H2839" s="186"/>
      <c r="J2839" s="195"/>
      <c r="K2839" s="172"/>
      <c r="L2839" s="170"/>
      <c r="M2839" s="193"/>
      <c r="N2839" s="194" t="str">
        <f t="shared" si="531"/>
        <v/>
      </c>
      <c r="R2839" s="75" t="e">
        <f t="shared" si="532"/>
        <v>#REF!</v>
      </c>
    </row>
    <row r="2840" spans="1:18" ht="15" customHeight="1" x14ac:dyDescent="0.3">
      <c r="A2840" s="86"/>
      <c r="B2840" s="84"/>
      <c r="C2840" s="125"/>
      <c r="D2840" s="146"/>
      <c r="E2840" s="149"/>
      <c r="F2840" s="184" t="str">
        <f t="shared" ref="F2840:F2846" si="533">+IF(E2840="","",D2840*E2840)</f>
        <v/>
      </c>
      <c r="G2840" s="185" t="str">
        <f>+IF(F2840="","",H2832)</f>
        <v/>
      </c>
      <c r="H2840" s="186" t="str">
        <f t="shared" ref="H2840:H2846" si="534">+IF(G2840="","",F2840*G2840)</f>
        <v/>
      </c>
      <c r="J2840" s="195" t="str">
        <f>+IF(H2840="","",H2840/H2902)</f>
        <v/>
      </c>
      <c r="K2840" s="172"/>
      <c r="L2840" s="170"/>
      <c r="M2840" s="193" t="str">
        <f t="shared" ref="M2840:M2846" si="535">IF(L2840="NP", 0, (IF(L2840="EP", 1, (IF(L2840="ND", 0.4, "")))))</f>
        <v/>
      </c>
      <c r="N2840" s="194" t="str">
        <f t="shared" si="531"/>
        <v/>
      </c>
      <c r="R2840" s="75" t="e">
        <f t="shared" si="532"/>
        <v>#REF!</v>
      </c>
    </row>
    <row r="2841" spans="1:18" ht="15" customHeight="1" x14ac:dyDescent="0.3">
      <c r="A2841" s="86"/>
      <c r="B2841" s="84"/>
      <c r="C2841" s="125"/>
      <c r="D2841" s="146"/>
      <c r="E2841" s="149"/>
      <c r="F2841" s="184" t="str">
        <f t="shared" si="533"/>
        <v/>
      </c>
      <c r="G2841" s="185" t="str">
        <f>+IF(F2841="","",H2832)</f>
        <v/>
      </c>
      <c r="H2841" s="186" t="str">
        <f t="shared" si="534"/>
        <v/>
      </c>
      <c r="J2841" s="195" t="str">
        <f>+IF(H2841="","",H2841/H2902)</f>
        <v/>
      </c>
      <c r="K2841" s="172"/>
      <c r="L2841" s="170"/>
      <c r="M2841" s="193" t="str">
        <f t="shared" si="535"/>
        <v/>
      </c>
      <c r="N2841" s="194" t="str">
        <f t="shared" si="531"/>
        <v/>
      </c>
      <c r="R2841" s="75" t="e">
        <f t="shared" si="532"/>
        <v>#REF!</v>
      </c>
    </row>
    <row r="2842" spans="1:18" ht="15" customHeight="1" x14ac:dyDescent="0.3">
      <c r="A2842" s="86"/>
      <c r="B2842" s="84"/>
      <c r="C2842" s="125"/>
      <c r="D2842" s="146"/>
      <c r="E2842" s="149"/>
      <c r="F2842" s="184" t="str">
        <f t="shared" si="533"/>
        <v/>
      </c>
      <c r="G2842" s="185" t="str">
        <f>+IF(F2842="","",H2832)</f>
        <v/>
      </c>
      <c r="H2842" s="186" t="str">
        <f t="shared" si="534"/>
        <v/>
      </c>
      <c r="J2842" s="195" t="str">
        <f>+IF(H2842="","",H2842/H2902)</f>
        <v/>
      </c>
      <c r="K2842" s="172"/>
      <c r="L2842" s="170"/>
      <c r="M2842" s="193" t="str">
        <f t="shared" si="535"/>
        <v/>
      </c>
      <c r="N2842" s="194" t="str">
        <f t="shared" si="531"/>
        <v/>
      </c>
      <c r="R2842" s="75" t="e">
        <f t="shared" si="532"/>
        <v>#REF!</v>
      </c>
    </row>
    <row r="2843" spans="1:18" ht="15" customHeight="1" x14ac:dyDescent="0.3">
      <c r="A2843" s="86"/>
      <c r="B2843" s="84"/>
      <c r="C2843" s="125"/>
      <c r="D2843" s="146"/>
      <c r="E2843" s="149"/>
      <c r="F2843" s="184" t="str">
        <f t="shared" si="533"/>
        <v/>
      </c>
      <c r="G2843" s="185" t="str">
        <f>+IF(F2843="","",H2832)</f>
        <v/>
      </c>
      <c r="H2843" s="186" t="str">
        <f t="shared" si="534"/>
        <v/>
      </c>
      <c r="J2843" s="195" t="str">
        <f>+IF(H2843="","",H2843/H2902)</f>
        <v/>
      </c>
      <c r="K2843" s="172"/>
      <c r="L2843" s="170"/>
      <c r="M2843" s="193" t="str">
        <f t="shared" si="535"/>
        <v/>
      </c>
      <c r="N2843" s="194" t="str">
        <f t="shared" si="531"/>
        <v/>
      </c>
      <c r="R2843" s="75" t="e">
        <f t="shared" si="532"/>
        <v>#REF!</v>
      </c>
    </row>
    <row r="2844" spans="1:18" ht="15" customHeight="1" x14ac:dyDescent="0.3">
      <c r="A2844" s="86"/>
      <c r="B2844" s="84"/>
      <c r="C2844" s="125"/>
      <c r="D2844" s="146"/>
      <c r="E2844" s="149"/>
      <c r="F2844" s="184" t="str">
        <f t="shared" si="533"/>
        <v/>
      </c>
      <c r="G2844" s="185" t="str">
        <f>+IF(F2844="","",H2832)</f>
        <v/>
      </c>
      <c r="H2844" s="186" t="str">
        <f t="shared" si="534"/>
        <v/>
      </c>
      <c r="J2844" s="195" t="str">
        <f>+IF(H2844="","",H2844/H2902)</f>
        <v/>
      </c>
      <c r="K2844" s="172"/>
      <c r="L2844" s="170"/>
      <c r="M2844" s="193" t="str">
        <f t="shared" si="535"/>
        <v/>
      </c>
      <c r="N2844" s="194" t="str">
        <f t="shared" si="531"/>
        <v/>
      </c>
      <c r="R2844" s="75" t="e">
        <f t="shared" si="532"/>
        <v>#REF!</v>
      </c>
    </row>
    <row r="2845" spans="1:18" ht="15" customHeight="1" x14ac:dyDescent="0.3">
      <c r="A2845" s="86"/>
      <c r="B2845" s="84"/>
      <c r="C2845" s="125"/>
      <c r="D2845" s="146"/>
      <c r="E2845" s="149"/>
      <c r="F2845" s="184" t="str">
        <f t="shared" si="533"/>
        <v/>
      </c>
      <c r="G2845" s="185" t="str">
        <f>+IF(F2845="","",H2832)</f>
        <v/>
      </c>
      <c r="H2845" s="186" t="str">
        <f t="shared" si="534"/>
        <v/>
      </c>
      <c r="J2845" s="195" t="str">
        <f>+IF(H2845="","",H2845/H2902)</f>
        <v/>
      </c>
      <c r="K2845" s="172"/>
      <c r="L2845" s="170"/>
      <c r="M2845" s="193" t="str">
        <f t="shared" si="535"/>
        <v/>
      </c>
      <c r="N2845" s="194" t="str">
        <f t="shared" si="531"/>
        <v/>
      </c>
      <c r="R2845" s="75" t="e">
        <f t="shared" si="532"/>
        <v>#REF!</v>
      </c>
    </row>
    <row r="2846" spans="1:18" ht="15" customHeight="1" thickBot="1" x14ac:dyDescent="0.35">
      <c r="A2846" s="86"/>
      <c r="B2846" s="84"/>
      <c r="C2846" s="127"/>
      <c r="D2846" s="147"/>
      <c r="E2846" s="150"/>
      <c r="F2846" s="187" t="str">
        <f t="shared" si="533"/>
        <v/>
      </c>
      <c r="G2846" s="188" t="str">
        <f>+IF(F2846="","",H2831)</f>
        <v/>
      </c>
      <c r="H2846" s="189" t="str">
        <f t="shared" si="534"/>
        <v/>
      </c>
      <c r="J2846" s="195" t="str">
        <f>+IF(H2846="","",H2846/H2902)</f>
        <v/>
      </c>
      <c r="K2846" s="172"/>
      <c r="L2846" s="170"/>
      <c r="M2846" s="193" t="str">
        <f t="shared" si="535"/>
        <v/>
      </c>
      <c r="N2846" s="194" t="str">
        <f t="shared" si="531"/>
        <v/>
      </c>
      <c r="R2846" s="75" t="e">
        <f t="shared" si="532"/>
        <v>#REF!</v>
      </c>
    </row>
    <row r="2847" spans="1:18" ht="15" customHeight="1" thickBot="1" x14ac:dyDescent="0.35">
      <c r="A2847" s="86"/>
      <c r="B2847" s="84"/>
      <c r="C2847" s="160"/>
      <c r="D2847" s="160"/>
      <c r="E2847" s="160"/>
      <c r="F2847" s="160"/>
      <c r="G2847" s="161" t="s">
        <v>27</v>
      </c>
      <c r="H2847" s="157">
        <f>SUM(H2834:H2846)</f>
        <v>2.5485144999999996</v>
      </c>
      <c r="J2847" s="110">
        <f>SUM(J2834:J2846)</f>
        <v>0.82739558228140098</v>
      </c>
      <c r="K2847" s="109"/>
      <c r="L2847" s="109"/>
      <c r="M2847" s="109"/>
      <c r="N2847" s="110">
        <f>SUM(N2834:N2846)</f>
        <v>0</v>
      </c>
    </row>
    <row r="2848" spans="1:18" s="73" customFormat="1" ht="15" customHeight="1" thickBot="1" x14ac:dyDescent="0.35">
      <c r="A2848" s="86"/>
      <c r="B2848" s="84"/>
      <c r="C2848" s="73" t="s">
        <v>10</v>
      </c>
      <c r="H2848" s="74"/>
      <c r="J2848" s="112"/>
      <c r="K2848" s="112"/>
      <c r="L2848" s="112"/>
      <c r="M2848" s="112"/>
      <c r="N2848" s="112"/>
    </row>
    <row r="2849" spans="1:18" ht="31.5" customHeight="1" thickBot="1" x14ac:dyDescent="0.35">
      <c r="A2849" s="86"/>
      <c r="B2849" s="84"/>
      <c r="C2849" s="122" t="s">
        <v>48</v>
      </c>
      <c r="D2849" s="123" t="s">
        <v>0</v>
      </c>
      <c r="E2849" s="123" t="s">
        <v>65</v>
      </c>
      <c r="F2849" s="123" t="s">
        <v>66</v>
      </c>
      <c r="G2849" s="123" t="s">
        <v>8</v>
      </c>
      <c r="H2849" s="124" t="s">
        <v>9</v>
      </c>
      <c r="J2849" s="106" t="s">
        <v>59</v>
      </c>
      <c r="K2849" s="107" t="s">
        <v>60</v>
      </c>
      <c r="L2849" s="107" t="s">
        <v>61</v>
      </c>
      <c r="M2849" s="107" t="s">
        <v>62</v>
      </c>
      <c r="N2849" s="108" t="s">
        <v>63</v>
      </c>
    </row>
    <row r="2850" spans="1:18" ht="15" customHeight="1" x14ac:dyDescent="0.3">
      <c r="A2850" s="86"/>
      <c r="B2850" s="84"/>
      <c r="C2850" s="125" t="s">
        <v>326</v>
      </c>
      <c r="D2850" s="146">
        <v>1</v>
      </c>
      <c r="E2850" s="149">
        <v>4.2300000000000004</v>
      </c>
      <c r="F2850" s="184">
        <f t="shared" ref="F2850:F2862" si="536">+IF(E2850="","",D2850*E2850)</f>
        <v>4.2300000000000004</v>
      </c>
      <c r="G2850" s="185">
        <f>+IF(F2850="","",H2832)</f>
        <v>4.8999999999999998E-3</v>
      </c>
      <c r="H2850" s="186">
        <f t="shared" ref="H2850:H2862" si="537">+IF(G2850="","",F2850*G2850)</f>
        <v>2.0727000000000002E-2</v>
      </c>
      <c r="I2850" s="95"/>
      <c r="J2850" s="195">
        <f>+IF(H2850="","",H2850/H2902)</f>
        <v>6.7291860548357096E-3</v>
      </c>
      <c r="K2850" s="174">
        <v>851230012</v>
      </c>
      <c r="L2850" s="170" t="s">
        <v>77</v>
      </c>
      <c r="M2850" s="193">
        <v>0</v>
      </c>
      <c r="N2850" s="194">
        <f t="shared" ref="N2850:N2862" si="538">+IF(H2850="","",J2850*M2850)</f>
        <v>0</v>
      </c>
      <c r="R2850" s="75" t="e">
        <f t="shared" ref="R2850:R2862" si="539">+R2762+1</f>
        <v>#REF!</v>
      </c>
    </row>
    <row r="2851" spans="1:18" ht="15" customHeight="1" x14ac:dyDescent="0.25">
      <c r="A2851" s="86"/>
      <c r="B2851" s="84"/>
      <c r="C2851" s="125" t="s">
        <v>344</v>
      </c>
      <c r="D2851" s="146">
        <v>1</v>
      </c>
      <c r="E2851" s="209">
        <v>4.75</v>
      </c>
      <c r="F2851" s="184">
        <f t="shared" si="536"/>
        <v>4.75</v>
      </c>
      <c r="G2851" s="185">
        <f>+IF(F2851="","",H2832)</f>
        <v>4.8999999999999998E-3</v>
      </c>
      <c r="H2851" s="186">
        <f t="shared" si="537"/>
        <v>2.3275000000000001E-2</v>
      </c>
      <c r="J2851" s="195">
        <f>+IF(H2851="","",H2851/H2902)</f>
        <v>7.5564146005838335E-3</v>
      </c>
      <c r="K2851" s="174">
        <v>851230012</v>
      </c>
      <c r="L2851" s="170" t="s">
        <v>77</v>
      </c>
      <c r="M2851" s="193">
        <v>0</v>
      </c>
      <c r="N2851" s="194">
        <f t="shared" si="538"/>
        <v>0</v>
      </c>
      <c r="R2851" s="75" t="e">
        <f t="shared" si="539"/>
        <v>#REF!</v>
      </c>
    </row>
    <row r="2852" spans="1:18" ht="15" customHeight="1" x14ac:dyDescent="0.25">
      <c r="A2852" s="86"/>
      <c r="B2852" s="84"/>
      <c r="C2852" s="125" t="s">
        <v>345</v>
      </c>
      <c r="D2852" s="146">
        <v>16</v>
      </c>
      <c r="E2852" s="209">
        <v>6.22</v>
      </c>
      <c r="F2852" s="184">
        <f t="shared" si="536"/>
        <v>99.52</v>
      </c>
      <c r="G2852" s="185">
        <f>+IF(F2852="","",H2832)</f>
        <v>4.8999999999999998E-3</v>
      </c>
      <c r="H2852" s="186">
        <f t="shared" si="537"/>
        <v>0.48764799999999997</v>
      </c>
      <c r="J2852" s="195">
        <f>+IF(H2852="","",H2852/H2902)</f>
        <v>0.1583188170631796</v>
      </c>
      <c r="K2852" s="174">
        <v>851230012</v>
      </c>
      <c r="L2852" s="170" t="s">
        <v>77</v>
      </c>
      <c r="M2852" s="193">
        <v>0</v>
      </c>
      <c r="N2852" s="194">
        <f t="shared" si="538"/>
        <v>0</v>
      </c>
      <c r="R2852" s="75" t="e">
        <f t="shared" si="539"/>
        <v>#REF!</v>
      </c>
    </row>
    <row r="2853" spans="1:18" ht="15" customHeight="1" x14ac:dyDescent="0.3">
      <c r="A2853" s="86"/>
      <c r="B2853" s="84"/>
      <c r="C2853" s="125"/>
      <c r="D2853" s="146"/>
      <c r="E2853" s="149"/>
      <c r="F2853" s="184" t="str">
        <f t="shared" si="536"/>
        <v/>
      </c>
      <c r="G2853" s="185" t="str">
        <f>+IF(F2853="","",H2832)</f>
        <v/>
      </c>
      <c r="H2853" s="186" t="str">
        <f t="shared" si="537"/>
        <v/>
      </c>
      <c r="J2853" s="195" t="str">
        <f>+IF(H2853="","",H2853/H2902)</f>
        <v/>
      </c>
      <c r="K2853" s="174"/>
      <c r="L2853" s="170"/>
      <c r="M2853" s="193" t="str">
        <f t="shared" ref="M2853:M2862" si="540">IF(L2853="NP", 0, (IF(L2853="EP", 1, (IF(L2853="ND", 0.4, "")))))</f>
        <v/>
      </c>
      <c r="N2853" s="194" t="str">
        <f t="shared" si="538"/>
        <v/>
      </c>
      <c r="R2853" s="75" t="e">
        <f t="shared" si="539"/>
        <v>#REF!</v>
      </c>
    </row>
    <row r="2854" spans="1:18" ht="15" customHeight="1" x14ac:dyDescent="0.3">
      <c r="A2854" s="86"/>
      <c r="B2854" s="84"/>
      <c r="C2854" s="125"/>
      <c r="D2854" s="146"/>
      <c r="E2854" s="149"/>
      <c r="F2854" s="184" t="str">
        <f t="shared" si="536"/>
        <v/>
      </c>
      <c r="G2854" s="185" t="str">
        <f>+IF(F2854="","",H2832)</f>
        <v/>
      </c>
      <c r="H2854" s="186" t="str">
        <f t="shared" si="537"/>
        <v/>
      </c>
      <c r="J2854" s="195" t="str">
        <f>+IF(H2854="","",H2854/H2902)</f>
        <v/>
      </c>
      <c r="K2854" s="174"/>
      <c r="L2854" s="170"/>
      <c r="M2854" s="193" t="str">
        <f t="shared" si="540"/>
        <v/>
      </c>
      <c r="N2854" s="194" t="str">
        <f t="shared" si="538"/>
        <v/>
      </c>
      <c r="R2854" s="75" t="e">
        <f t="shared" si="539"/>
        <v>#REF!</v>
      </c>
    </row>
    <row r="2855" spans="1:18" ht="15" customHeight="1" x14ac:dyDescent="0.3">
      <c r="A2855" s="86"/>
      <c r="B2855" s="84"/>
      <c r="C2855" s="125"/>
      <c r="D2855" s="146"/>
      <c r="E2855" s="149"/>
      <c r="F2855" s="184" t="str">
        <f t="shared" si="536"/>
        <v/>
      </c>
      <c r="G2855" s="185" t="str">
        <f>+IF(F2855="","",H2832)</f>
        <v/>
      </c>
      <c r="H2855" s="186" t="str">
        <f t="shared" si="537"/>
        <v/>
      </c>
      <c r="I2855" s="96"/>
      <c r="J2855" s="195" t="str">
        <f>+IF(H2855="","",H2855/H2902)</f>
        <v/>
      </c>
      <c r="K2855" s="174"/>
      <c r="L2855" s="170"/>
      <c r="M2855" s="193" t="str">
        <f t="shared" si="540"/>
        <v/>
      </c>
      <c r="N2855" s="194" t="str">
        <f t="shared" si="538"/>
        <v/>
      </c>
      <c r="R2855" s="75" t="e">
        <f t="shared" si="539"/>
        <v>#REF!</v>
      </c>
    </row>
    <row r="2856" spans="1:18" ht="15" customHeight="1" x14ac:dyDescent="0.3">
      <c r="A2856" s="86"/>
      <c r="B2856" s="84"/>
      <c r="C2856" s="125"/>
      <c r="D2856" s="146"/>
      <c r="E2856" s="149"/>
      <c r="F2856" s="184" t="str">
        <f t="shared" si="536"/>
        <v/>
      </c>
      <c r="G2856" s="185" t="str">
        <f>+IF(F2856="","",H2832)</f>
        <v/>
      </c>
      <c r="H2856" s="186" t="str">
        <f t="shared" si="537"/>
        <v/>
      </c>
      <c r="J2856" s="195" t="str">
        <f>+IF(H2856="","",H2856/H2902)</f>
        <v/>
      </c>
      <c r="K2856" s="174"/>
      <c r="L2856" s="170"/>
      <c r="M2856" s="193" t="str">
        <f t="shared" si="540"/>
        <v/>
      </c>
      <c r="N2856" s="194" t="str">
        <f t="shared" si="538"/>
        <v/>
      </c>
      <c r="R2856" s="75" t="e">
        <f t="shared" si="539"/>
        <v>#REF!</v>
      </c>
    </row>
    <row r="2857" spans="1:18" ht="15" customHeight="1" x14ac:dyDescent="0.3">
      <c r="A2857" s="86"/>
      <c r="B2857" s="84"/>
      <c r="C2857" s="125"/>
      <c r="D2857" s="146"/>
      <c r="E2857" s="149"/>
      <c r="F2857" s="184" t="str">
        <f t="shared" si="536"/>
        <v/>
      </c>
      <c r="G2857" s="185" t="str">
        <f>+IF(F2857="","",H2832)</f>
        <v/>
      </c>
      <c r="H2857" s="186" t="str">
        <f t="shared" si="537"/>
        <v/>
      </c>
      <c r="J2857" s="195" t="str">
        <f>+IF(H2857="","",H2857/H2902)</f>
        <v/>
      </c>
      <c r="K2857" s="174"/>
      <c r="L2857" s="170"/>
      <c r="M2857" s="193" t="str">
        <f t="shared" si="540"/>
        <v/>
      </c>
      <c r="N2857" s="194" t="str">
        <f t="shared" si="538"/>
        <v/>
      </c>
      <c r="R2857" s="75" t="e">
        <f t="shared" si="539"/>
        <v>#REF!</v>
      </c>
    </row>
    <row r="2858" spans="1:18" ht="15" customHeight="1" x14ac:dyDescent="0.3">
      <c r="A2858" s="86"/>
      <c r="B2858" s="84"/>
      <c r="C2858" s="125"/>
      <c r="D2858" s="146"/>
      <c r="E2858" s="149"/>
      <c r="F2858" s="184" t="str">
        <f t="shared" si="536"/>
        <v/>
      </c>
      <c r="G2858" s="185" t="str">
        <f>+IF(F2858="","",H2832)</f>
        <v/>
      </c>
      <c r="H2858" s="186" t="str">
        <f t="shared" si="537"/>
        <v/>
      </c>
      <c r="I2858" s="96"/>
      <c r="J2858" s="195" t="str">
        <f>+IF(H2858="","",H2858/H2902)</f>
        <v/>
      </c>
      <c r="K2858" s="174"/>
      <c r="L2858" s="170"/>
      <c r="M2858" s="193" t="str">
        <f t="shared" si="540"/>
        <v/>
      </c>
      <c r="N2858" s="194" t="str">
        <f t="shared" si="538"/>
        <v/>
      </c>
      <c r="R2858" s="75" t="e">
        <f t="shared" si="539"/>
        <v>#REF!</v>
      </c>
    </row>
    <row r="2859" spans="1:18" ht="15" customHeight="1" x14ac:dyDescent="0.3">
      <c r="A2859" s="86"/>
      <c r="B2859" s="84"/>
      <c r="C2859" s="125"/>
      <c r="D2859" s="146"/>
      <c r="E2859" s="149"/>
      <c r="F2859" s="184" t="str">
        <f t="shared" si="536"/>
        <v/>
      </c>
      <c r="G2859" s="185" t="str">
        <f>+IF(F2859="","",H2832)</f>
        <v/>
      </c>
      <c r="H2859" s="186" t="str">
        <f t="shared" si="537"/>
        <v/>
      </c>
      <c r="J2859" s="195" t="str">
        <f>+IF(H2859="","",H2859/H2902)</f>
        <v/>
      </c>
      <c r="K2859" s="174"/>
      <c r="L2859" s="170"/>
      <c r="M2859" s="193" t="str">
        <f t="shared" si="540"/>
        <v/>
      </c>
      <c r="N2859" s="194" t="str">
        <f t="shared" si="538"/>
        <v/>
      </c>
      <c r="R2859" s="75" t="e">
        <f t="shared" si="539"/>
        <v>#REF!</v>
      </c>
    </row>
    <row r="2860" spans="1:18" ht="15" customHeight="1" x14ac:dyDescent="0.3">
      <c r="A2860" s="86"/>
      <c r="B2860" s="84"/>
      <c r="C2860" s="125"/>
      <c r="D2860" s="146"/>
      <c r="E2860" s="149"/>
      <c r="F2860" s="184" t="str">
        <f t="shared" si="536"/>
        <v/>
      </c>
      <c r="G2860" s="185" t="str">
        <f>+IF(F2860="","",H2832)</f>
        <v/>
      </c>
      <c r="H2860" s="186" t="str">
        <f t="shared" si="537"/>
        <v/>
      </c>
      <c r="I2860" s="96"/>
      <c r="J2860" s="195" t="str">
        <f>+IF(H2860="","",H2860/H2902)</f>
        <v/>
      </c>
      <c r="K2860" s="174"/>
      <c r="L2860" s="170"/>
      <c r="M2860" s="193" t="str">
        <f t="shared" si="540"/>
        <v/>
      </c>
      <c r="N2860" s="194" t="str">
        <f t="shared" si="538"/>
        <v/>
      </c>
      <c r="R2860" s="75" t="e">
        <f t="shared" si="539"/>
        <v>#REF!</v>
      </c>
    </row>
    <row r="2861" spans="1:18" ht="15" customHeight="1" x14ac:dyDescent="0.3">
      <c r="A2861" s="86"/>
      <c r="B2861" s="84"/>
      <c r="C2861" s="125"/>
      <c r="D2861" s="146"/>
      <c r="E2861" s="149"/>
      <c r="F2861" s="184" t="str">
        <f t="shared" si="536"/>
        <v/>
      </c>
      <c r="G2861" s="185" t="str">
        <f>+IF(F2861="","",H2832)</f>
        <v/>
      </c>
      <c r="H2861" s="186" t="str">
        <f t="shared" si="537"/>
        <v/>
      </c>
      <c r="I2861" s="96"/>
      <c r="J2861" s="195" t="str">
        <f>+IF(H2861="","",H2861/H2902)</f>
        <v/>
      </c>
      <c r="K2861" s="174"/>
      <c r="L2861" s="170"/>
      <c r="M2861" s="193" t="str">
        <f t="shared" si="540"/>
        <v/>
      </c>
      <c r="N2861" s="194" t="str">
        <f t="shared" si="538"/>
        <v/>
      </c>
      <c r="R2861" s="75" t="e">
        <f t="shared" si="539"/>
        <v>#REF!</v>
      </c>
    </row>
    <row r="2862" spans="1:18" ht="15" customHeight="1" thickBot="1" x14ac:dyDescent="0.35">
      <c r="A2862" s="86"/>
      <c r="B2862" s="84"/>
      <c r="C2862" s="127"/>
      <c r="D2862" s="147"/>
      <c r="E2862" s="150"/>
      <c r="F2862" s="187" t="str">
        <f t="shared" si="536"/>
        <v/>
      </c>
      <c r="G2862" s="188" t="str">
        <f>+IF(F2862="","",H2831)</f>
        <v/>
      </c>
      <c r="H2862" s="189" t="str">
        <f t="shared" si="537"/>
        <v/>
      </c>
      <c r="J2862" s="195" t="str">
        <f>+IF(H2862="","",H2862/H2902)</f>
        <v/>
      </c>
      <c r="K2862" s="174"/>
      <c r="L2862" s="170"/>
      <c r="M2862" s="193" t="str">
        <f t="shared" si="540"/>
        <v/>
      </c>
      <c r="N2862" s="194" t="str">
        <f t="shared" si="538"/>
        <v/>
      </c>
      <c r="R2862" s="75" t="e">
        <f t="shared" si="539"/>
        <v>#REF!</v>
      </c>
    </row>
    <row r="2863" spans="1:18" ht="15" customHeight="1" thickBot="1" x14ac:dyDescent="0.35">
      <c r="A2863" s="86"/>
      <c r="B2863" s="84"/>
      <c r="C2863" s="160"/>
      <c r="D2863" s="160"/>
      <c r="E2863" s="160"/>
      <c r="F2863" s="160"/>
      <c r="G2863" s="161" t="s">
        <v>28</v>
      </c>
      <c r="H2863" s="157">
        <f>SUM(H2850:H2862)</f>
        <v>0.53164999999999996</v>
      </c>
      <c r="J2863" s="110">
        <f>SUM(J2850:J2862)</f>
        <v>0.17260441771859913</v>
      </c>
      <c r="K2863" s="109"/>
      <c r="L2863" s="109"/>
      <c r="M2863" s="109"/>
      <c r="N2863" s="110">
        <f>SUM(N2850:N2862)</f>
        <v>0</v>
      </c>
    </row>
    <row r="2864" spans="1:18" s="73" customFormat="1" ht="15" customHeight="1" thickBot="1" x14ac:dyDescent="0.35">
      <c r="A2864" s="86"/>
      <c r="B2864" s="84"/>
      <c r="C2864" s="73" t="s">
        <v>11</v>
      </c>
      <c r="H2864" s="74"/>
      <c r="J2864" s="112"/>
      <c r="K2864" s="112"/>
      <c r="L2864" s="112"/>
      <c r="M2864" s="112"/>
      <c r="N2864" s="112"/>
    </row>
    <row r="2865" spans="1:18" ht="34.5" customHeight="1" thickBot="1" x14ac:dyDescent="0.35">
      <c r="A2865" s="86"/>
      <c r="B2865" s="84"/>
      <c r="C2865" s="122" t="s">
        <v>48</v>
      </c>
      <c r="D2865" s="129"/>
      <c r="E2865" s="123" t="s">
        <v>3</v>
      </c>
      <c r="F2865" s="123" t="s">
        <v>0</v>
      </c>
      <c r="G2865" s="123" t="s">
        <v>16</v>
      </c>
      <c r="H2865" s="124" t="s">
        <v>9</v>
      </c>
      <c r="J2865" s="106" t="s">
        <v>59</v>
      </c>
      <c r="K2865" s="107" t="s">
        <v>60</v>
      </c>
      <c r="L2865" s="107" t="s">
        <v>61</v>
      </c>
      <c r="M2865" s="107" t="s">
        <v>62</v>
      </c>
      <c r="N2865" s="108" t="s">
        <v>63</v>
      </c>
    </row>
    <row r="2866" spans="1:18" ht="15" customHeight="1" x14ac:dyDescent="0.3">
      <c r="A2866" s="86"/>
      <c r="B2866" s="84"/>
      <c r="C2866" s="125"/>
      <c r="E2866" s="151"/>
      <c r="F2866" s="151"/>
      <c r="G2866" s="151"/>
      <c r="H2866" s="190"/>
      <c r="J2866" s="195"/>
      <c r="K2866" s="174"/>
      <c r="L2866" s="170"/>
      <c r="M2866" s="193"/>
      <c r="N2866" s="194" t="str">
        <f t="shared" ref="N2866:N2891" si="541">+IF(H2866="","",J2866*M2866)</f>
        <v/>
      </c>
      <c r="R2866" s="75" t="e">
        <f t="shared" ref="R2866:R2891" si="542">+R2778+1</f>
        <v>#REF!</v>
      </c>
    </row>
    <row r="2867" spans="1:18" ht="15" customHeight="1" x14ac:dyDescent="0.3">
      <c r="A2867" s="86"/>
      <c r="B2867" s="84"/>
      <c r="C2867" s="125"/>
      <c r="E2867" s="151"/>
      <c r="F2867" s="151"/>
      <c r="G2867" s="151"/>
      <c r="H2867" s="190"/>
      <c r="J2867" s="195"/>
      <c r="K2867" s="174"/>
      <c r="L2867" s="170"/>
      <c r="M2867" s="193"/>
      <c r="N2867" s="194" t="str">
        <f t="shared" si="541"/>
        <v/>
      </c>
      <c r="R2867" s="75" t="e">
        <f t="shared" si="542"/>
        <v>#REF!</v>
      </c>
    </row>
    <row r="2868" spans="1:18" ht="15" customHeight="1" x14ac:dyDescent="0.3">
      <c r="A2868" s="86"/>
      <c r="B2868" s="84"/>
      <c r="C2868" s="125"/>
      <c r="E2868" s="151"/>
      <c r="F2868" s="151"/>
      <c r="G2868" s="151"/>
      <c r="H2868" s="190"/>
      <c r="J2868" s="195"/>
      <c r="K2868" s="174"/>
      <c r="L2868" s="170"/>
      <c r="M2868" s="193"/>
      <c r="N2868" s="194" t="str">
        <f t="shared" si="541"/>
        <v/>
      </c>
      <c r="R2868" s="75" t="e">
        <f t="shared" si="542"/>
        <v>#REF!</v>
      </c>
    </row>
    <row r="2869" spans="1:18" ht="15" customHeight="1" x14ac:dyDescent="0.3">
      <c r="A2869" s="86"/>
      <c r="B2869" s="84"/>
      <c r="C2869" s="125"/>
      <c r="E2869" s="151"/>
      <c r="F2869" s="151"/>
      <c r="G2869" s="151"/>
      <c r="H2869" s="190"/>
      <c r="J2869" s="195"/>
      <c r="K2869" s="174"/>
      <c r="L2869" s="170"/>
      <c r="M2869" s="193"/>
      <c r="N2869" s="194" t="str">
        <f t="shared" si="541"/>
        <v/>
      </c>
      <c r="R2869" s="75" t="e">
        <f t="shared" si="542"/>
        <v>#REF!</v>
      </c>
    </row>
    <row r="2870" spans="1:18" ht="15" customHeight="1" x14ac:dyDescent="0.3">
      <c r="A2870" s="86"/>
      <c r="B2870" s="84"/>
      <c r="C2870" s="125"/>
      <c r="E2870" s="151"/>
      <c r="F2870" s="151"/>
      <c r="G2870" s="151"/>
      <c r="H2870" s="190"/>
      <c r="J2870" s="195"/>
      <c r="K2870" s="174"/>
      <c r="L2870" s="170"/>
      <c r="M2870" s="193"/>
      <c r="N2870" s="194" t="str">
        <f t="shared" si="541"/>
        <v/>
      </c>
      <c r="R2870" s="75" t="e">
        <f t="shared" si="542"/>
        <v>#REF!</v>
      </c>
    </row>
    <row r="2871" spans="1:18" ht="15" customHeight="1" x14ac:dyDescent="0.3">
      <c r="A2871" s="86"/>
      <c r="B2871" s="84"/>
      <c r="C2871" s="125"/>
      <c r="E2871" s="151"/>
      <c r="F2871" s="151"/>
      <c r="G2871" s="151"/>
      <c r="H2871" s="190" t="str">
        <f t="shared" ref="H2871:H2891" si="543">+IF(G2871="","",F2871*G2871)</f>
        <v/>
      </c>
      <c r="J2871" s="195" t="str">
        <f>+IF(H2871="","",H2871/H2902)</f>
        <v/>
      </c>
      <c r="K2871" s="174"/>
      <c r="L2871" s="170"/>
      <c r="M2871" s="193" t="str">
        <f t="shared" ref="M2871:M2891" si="544">IF(L2871="NP", 0, (IF(L2871="EP", 1, (IF(L2871="ND", 0.4, "")))))</f>
        <v/>
      </c>
      <c r="N2871" s="194" t="str">
        <f t="shared" si="541"/>
        <v/>
      </c>
      <c r="R2871" s="75" t="e">
        <f t="shared" si="542"/>
        <v>#REF!</v>
      </c>
    </row>
    <row r="2872" spans="1:18" ht="15" customHeight="1" x14ac:dyDescent="0.3">
      <c r="A2872" s="86"/>
      <c r="B2872" s="84"/>
      <c r="C2872" s="125"/>
      <c r="E2872" s="151"/>
      <c r="F2872" s="151"/>
      <c r="G2872" s="151"/>
      <c r="H2872" s="190" t="str">
        <f t="shared" si="543"/>
        <v/>
      </c>
      <c r="J2872" s="195" t="str">
        <f>+IF(H2872="","",H2872/H2902)</f>
        <v/>
      </c>
      <c r="K2872" s="174"/>
      <c r="L2872" s="170"/>
      <c r="M2872" s="193" t="str">
        <f t="shared" si="544"/>
        <v/>
      </c>
      <c r="N2872" s="194" t="str">
        <f t="shared" si="541"/>
        <v/>
      </c>
      <c r="R2872" s="75" t="e">
        <f t="shared" si="542"/>
        <v>#REF!</v>
      </c>
    </row>
    <row r="2873" spans="1:18" ht="15" customHeight="1" x14ac:dyDescent="0.3">
      <c r="A2873" s="86"/>
      <c r="B2873" s="84"/>
      <c r="C2873" s="125"/>
      <c r="E2873" s="151"/>
      <c r="F2873" s="151"/>
      <c r="G2873" s="151"/>
      <c r="H2873" s="190" t="str">
        <f t="shared" si="543"/>
        <v/>
      </c>
      <c r="J2873" s="195" t="str">
        <f>+IF(H2873="","",H2873/H2902)</f>
        <v/>
      </c>
      <c r="K2873" s="174"/>
      <c r="L2873" s="170"/>
      <c r="M2873" s="193" t="str">
        <f t="shared" si="544"/>
        <v/>
      </c>
      <c r="N2873" s="194" t="str">
        <f t="shared" si="541"/>
        <v/>
      </c>
      <c r="R2873" s="75" t="e">
        <f t="shared" si="542"/>
        <v>#REF!</v>
      </c>
    </row>
    <row r="2874" spans="1:18" ht="15" customHeight="1" x14ac:dyDescent="0.3">
      <c r="A2874" s="86"/>
      <c r="B2874" s="84"/>
      <c r="C2874" s="125"/>
      <c r="E2874" s="151"/>
      <c r="F2874" s="151"/>
      <c r="G2874" s="151"/>
      <c r="H2874" s="190" t="str">
        <f t="shared" si="543"/>
        <v/>
      </c>
      <c r="J2874" s="195" t="str">
        <f>+IF(H2874="","",H2874/H2902)</f>
        <v/>
      </c>
      <c r="K2874" s="174"/>
      <c r="L2874" s="170"/>
      <c r="M2874" s="193" t="str">
        <f t="shared" si="544"/>
        <v/>
      </c>
      <c r="N2874" s="194" t="str">
        <f t="shared" si="541"/>
        <v/>
      </c>
      <c r="R2874" s="75" t="e">
        <f t="shared" si="542"/>
        <v>#REF!</v>
      </c>
    </row>
    <row r="2875" spans="1:18" ht="15" customHeight="1" x14ac:dyDescent="0.3">
      <c r="A2875" s="86"/>
      <c r="B2875" s="84"/>
      <c r="C2875" s="125"/>
      <c r="E2875" s="151"/>
      <c r="F2875" s="151"/>
      <c r="G2875" s="151"/>
      <c r="H2875" s="190" t="str">
        <f t="shared" si="543"/>
        <v/>
      </c>
      <c r="J2875" s="195" t="str">
        <f>+IF(H2875="","",H2875/H2902)</f>
        <v/>
      </c>
      <c r="K2875" s="174"/>
      <c r="L2875" s="170"/>
      <c r="M2875" s="193" t="str">
        <f t="shared" si="544"/>
        <v/>
      </c>
      <c r="N2875" s="194" t="str">
        <f t="shared" si="541"/>
        <v/>
      </c>
      <c r="R2875" s="75" t="e">
        <f t="shared" si="542"/>
        <v>#REF!</v>
      </c>
    </row>
    <row r="2876" spans="1:18" ht="15" customHeight="1" x14ac:dyDescent="0.3">
      <c r="A2876" s="86"/>
      <c r="B2876" s="84"/>
      <c r="C2876" s="125"/>
      <c r="E2876" s="151"/>
      <c r="F2876" s="151"/>
      <c r="G2876" s="151"/>
      <c r="H2876" s="190" t="str">
        <f t="shared" si="543"/>
        <v/>
      </c>
      <c r="J2876" s="195" t="str">
        <f>+IF(H2876="","",H2876/H2902)</f>
        <v/>
      </c>
      <c r="K2876" s="174"/>
      <c r="L2876" s="170"/>
      <c r="M2876" s="193" t="str">
        <f t="shared" si="544"/>
        <v/>
      </c>
      <c r="N2876" s="194" t="str">
        <f t="shared" si="541"/>
        <v/>
      </c>
      <c r="R2876" s="75" t="e">
        <f t="shared" si="542"/>
        <v>#REF!</v>
      </c>
    </row>
    <row r="2877" spans="1:18" ht="15" customHeight="1" x14ac:dyDescent="0.3">
      <c r="A2877" s="86"/>
      <c r="B2877" s="84"/>
      <c r="C2877" s="125"/>
      <c r="E2877" s="151"/>
      <c r="F2877" s="151"/>
      <c r="G2877" s="151"/>
      <c r="H2877" s="190" t="str">
        <f t="shared" si="543"/>
        <v/>
      </c>
      <c r="J2877" s="195" t="str">
        <f>+IF(H2877="","",H2877/H2902)</f>
        <v/>
      </c>
      <c r="K2877" s="174"/>
      <c r="L2877" s="170"/>
      <c r="M2877" s="193" t="str">
        <f t="shared" si="544"/>
        <v/>
      </c>
      <c r="N2877" s="194" t="str">
        <f t="shared" si="541"/>
        <v/>
      </c>
      <c r="R2877" s="75" t="e">
        <f t="shared" si="542"/>
        <v>#REF!</v>
      </c>
    </row>
    <row r="2878" spans="1:18" ht="15" customHeight="1" x14ac:dyDescent="0.3">
      <c r="A2878" s="86"/>
      <c r="B2878" s="84"/>
      <c r="C2878" s="125"/>
      <c r="E2878" s="151"/>
      <c r="F2878" s="151"/>
      <c r="G2878" s="151"/>
      <c r="H2878" s="190" t="str">
        <f t="shared" si="543"/>
        <v/>
      </c>
      <c r="J2878" s="195" t="str">
        <f>+IF(H2878="","",H2878/H2902)</f>
        <v/>
      </c>
      <c r="K2878" s="174"/>
      <c r="L2878" s="170"/>
      <c r="M2878" s="193" t="str">
        <f t="shared" si="544"/>
        <v/>
      </c>
      <c r="N2878" s="194" t="str">
        <f t="shared" si="541"/>
        <v/>
      </c>
      <c r="R2878" s="75" t="e">
        <f t="shared" si="542"/>
        <v>#REF!</v>
      </c>
    </row>
    <row r="2879" spans="1:18" ht="15" customHeight="1" x14ac:dyDescent="0.3">
      <c r="A2879" s="86"/>
      <c r="B2879" s="84"/>
      <c r="C2879" s="125"/>
      <c r="E2879" s="151"/>
      <c r="F2879" s="151"/>
      <c r="G2879" s="151"/>
      <c r="H2879" s="190" t="str">
        <f t="shared" si="543"/>
        <v/>
      </c>
      <c r="J2879" s="195" t="str">
        <f>+IF(H2879="","",H2879/H2902)</f>
        <v/>
      </c>
      <c r="K2879" s="174"/>
      <c r="L2879" s="170"/>
      <c r="M2879" s="193" t="str">
        <f t="shared" si="544"/>
        <v/>
      </c>
      <c r="N2879" s="194" t="str">
        <f t="shared" si="541"/>
        <v/>
      </c>
      <c r="R2879" s="75" t="e">
        <f t="shared" si="542"/>
        <v>#REF!</v>
      </c>
    </row>
    <row r="2880" spans="1:18" ht="15" customHeight="1" x14ac:dyDescent="0.3">
      <c r="A2880" s="86"/>
      <c r="B2880" s="84"/>
      <c r="C2880" s="125"/>
      <c r="E2880" s="151"/>
      <c r="F2880" s="151"/>
      <c r="G2880" s="151"/>
      <c r="H2880" s="190" t="str">
        <f t="shared" si="543"/>
        <v/>
      </c>
      <c r="J2880" s="195" t="str">
        <f>+IF(H2880="","",H2880/H2902)</f>
        <v/>
      </c>
      <c r="K2880" s="174"/>
      <c r="L2880" s="170"/>
      <c r="M2880" s="193" t="str">
        <f t="shared" si="544"/>
        <v/>
      </c>
      <c r="N2880" s="194" t="str">
        <f t="shared" si="541"/>
        <v/>
      </c>
      <c r="R2880" s="75" t="e">
        <f t="shared" si="542"/>
        <v>#REF!</v>
      </c>
    </row>
    <row r="2881" spans="1:18" ht="15" customHeight="1" x14ac:dyDescent="0.3">
      <c r="A2881" s="86"/>
      <c r="B2881" s="84"/>
      <c r="C2881" s="125"/>
      <c r="E2881" s="151"/>
      <c r="F2881" s="151"/>
      <c r="G2881" s="151"/>
      <c r="H2881" s="190" t="str">
        <f t="shared" si="543"/>
        <v/>
      </c>
      <c r="J2881" s="195" t="str">
        <f>+IF(H2881="","",H2881/H2902)</f>
        <v/>
      </c>
      <c r="K2881" s="174"/>
      <c r="L2881" s="170"/>
      <c r="M2881" s="193" t="str">
        <f t="shared" si="544"/>
        <v/>
      </c>
      <c r="N2881" s="194" t="str">
        <f t="shared" si="541"/>
        <v/>
      </c>
      <c r="R2881" s="75" t="e">
        <f t="shared" si="542"/>
        <v>#REF!</v>
      </c>
    </row>
    <row r="2882" spans="1:18" ht="15" customHeight="1" x14ac:dyDescent="0.3">
      <c r="A2882" s="86"/>
      <c r="B2882" s="84"/>
      <c r="C2882" s="125"/>
      <c r="E2882" s="151"/>
      <c r="F2882" s="151"/>
      <c r="G2882" s="151"/>
      <c r="H2882" s="190" t="str">
        <f t="shared" si="543"/>
        <v/>
      </c>
      <c r="J2882" s="195" t="str">
        <f>+IF(H2882="","",H2882/H2902)</f>
        <v/>
      </c>
      <c r="K2882" s="174"/>
      <c r="L2882" s="170"/>
      <c r="M2882" s="193" t="str">
        <f t="shared" si="544"/>
        <v/>
      </c>
      <c r="N2882" s="194" t="str">
        <f t="shared" si="541"/>
        <v/>
      </c>
      <c r="R2882" s="75" t="e">
        <f t="shared" si="542"/>
        <v>#REF!</v>
      </c>
    </row>
    <row r="2883" spans="1:18" ht="15" customHeight="1" x14ac:dyDescent="0.3">
      <c r="A2883" s="86"/>
      <c r="B2883" s="84"/>
      <c r="C2883" s="125"/>
      <c r="E2883" s="151"/>
      <c r="F2883" s="151"/>
      <c r="G2883" s="151"/>
      <c r="H2883" s="190" t="str">
        <f t="shared" si="543"/>
        <v/>
      </c>
      <c r="J2883" s="195" t="str">
        <f>+IF(H2883="","",H2883/H2902)</f>
        <v/>
      </c>
      <c r="K2883" s="174"/>
      <c r="L2883" s="170"/>
      <c r="M2883" s="193" t="str">
        <f t="shared" si="544"/>
        <v/>
      </c>
      <c r="N2883" s="194" t="str">
        <f t="shared" si="541"/>
        <v/>
      </c>
      <c r="R2883" s="75" t="e">
        <f t="shared" si="542"/>
        <v>#REF!</v>
      </c>
    </row>
    <row r="2884" spans="1:18" ht="15" customHeight="1" x14ac:dyDescent="0.3">
      <c r="A2884" s="86"/>
      <c r="B2884" s="84"/>
      <c r="C2884" s="125"/>
      <c r="E2884" s="151"/>
      <c r="F2884" s="151"/>
      <c r="G2884" s="151"/>
      <c r="H2884" s="190" t="str">
        <f t="shared" si="543"/>
        <v/>
      </c>
      <c r="J2884" s="195" t="str">
        <f>+IF(H2884="","",H2884/H2902)</f>
        <v/>
      </c>
      <c r="K2884" s="174"/>
      <c r="L2884" s="170"/>
      <c r="M2884" s="193" t="str">
        <f t="shared" si="544"/>
        <v/>
      </c>
      <c r="N2884" s="194" t="str">
        <f t="shared" si="541"/>
        <v/>
      </c>
      <c r="R2884" s="75" t="e">
        <f t="shared" si="542"/>
        <v>#REF!</v>
      </c>
    </row>
    <row r="2885" spans="1:18" ht="15" customHeight="1" x14ac:dyDescent="0.3">
      <c r="A2885" s="86"/>
      <c r="B2885" s="84"/>
      <c r="C2885" s="125"/>
      <c r="E2885" s="151"/>
      <c r="F2885" s="151"/>
      <c r="G2885" s="151"/>
      <c r="H2885" s="190" t="str">
        <f t="shared" si="543"/>
        <v/>
      </c>
      <c r="J2885" s="195" t="str">
        <f>+IF(H2885="","",H2885/H2902)</f>
        <v/>
      </c>
      <c r="K2885" s="174"/>
      <c r="L2885" s="170"/>
      <c r="M2885" s="193" t="str">
        <f t="shared" si="544"/>
        <v/>
      </c>
      <c r="N2885" s="194" t="str">
        <f t="shared" si="541"/>
        <v/>
      </c>
      <c r="R2885" s="75" t="e">
        <f t="shared" si="542"/>
        <v>#REF!</v>
      </c>
    </row>
    <row r="2886" spans="1:18" ht="15" customHeight="1" x14ac:dyDescent="0.3">
      <c r="A2886" s="86"/>
      <c r="B2886" s="84"/>
      <c r="C2886" s="125"/>
      <c r="E2886" s="151"/>
      <c r="F2886" s="151"/>
      <c r="G2886" s="151"/>
      <c r="H2886" s="190" t="str">
        <f t="shared" si="543"/>
        <v/>
      </c>
      <c r="J2886" s="195" t="str">
        <f>+IF(H2886="","",H2886/H2902)</f>
        <v/>
      </c>
      <c r="K2886" s="174"/>
      <c r="L2886" s="170"/>
      <c r="M2886" s="193" t="str">
        <f t="shared" si="544"/>
        <v/>
      </c>
      <c r="N2886" s="194" t="str">
        <f t="shared" si="541"/>
        <v/>
      </c>
      <c r="R2886" s="75" t="e">
        <f t="shared" si="542"/>
        <v>#REF!</v>
      </c>
    </row>
    <row r="2887" spans="1:18" ht="15" customHeight="1" x14ac:dyDescent="0.3">
      <c r="A2887" s="86"/>
      <c r="B2887" s="84"/>
      <c r="C2887" s="125"/>
      <c r="E2887" s="151"/>
      <c r="F2887" s="151"/>
      <c r="G2887" s="151"/>
      <c r="H2887" s="190" t="str">
        <f t="shared" si="543"/>
        <v/>
      </c>
      <c r="J2887" s="195" t="str">
        <f>+IF(H2887="","",H2887/H2902)</f>
        <v/>
      </c>
      <c r="K2887" s="174"/>
      <c r="L2887" s="170"/>
      <c r="M2887" s="193" t="str">
        <f t="shared" si="544"/>
        <v/>
      </c>
      <c r="N2887" s="194" t="str">
        <f t="shared" si="541"/>
        <v/>
      </c>
      <c r="R2887" s="75" t="e">
        <f t="shared" si="542"/>
        <v>#REF!</v>
      </c>
    </row>
    <row r="2888" spans="1:18" ht="15" customHeight="1" x14ac:dyDescent="0.3">
      <c r="A2888" s="86"/>
      <c r="B2888" s="84"/>
      <c r="C2888" s="125"/>
      <c r="E2888" s="151"/>
      <c r="F2888" s="151"/>
      <c r="G2888" s="151"/>
      <c r="H2888" s="190" t="str">
        <f t="shared" si="543"/>
        <v/>
      </c>
      <c r="J2888" s="195" t="str">
        <f>+IF(H2888="","",H2888/H2902)</f>
        <v/>
      </c>
      <c r="K2888" s="174"/>
      <c r="L2888" s="170"/>
      <c r="M2888" s="193" t="str">
        <f t="shared" si="544"/>
        <v/>
      </c>
      <c r="N2888" s="194" t="str">
        <f t="shared" si="541"/>
        <v/>
      </c>
      <c r="R2888" s="75" t="e">
        <f t="shared" si="542"/>
        <v>#REF!</v>
      </c>
    </row>
    <row r="2889" spans="1:18" ht="15" customHeight="1" x14ac:dyDescent="0.3">
      <c r="A2889" s="86"/>
      <c r="B2889" s="84"/>
      <c r="C2889" s="125"/>
      <c r="E2889" s="151"/>
      <c r="F2889" s="151"/>
      <c r="G2889" s="151"/>
      <c r="H2889" s="190" t="str">
        <f t="shared" si="543"/>
        <v/>
      </c>
      <c r="J2889" s="195" t="str">
        <f>+IF(H2889="","",H2889/H2902)</f>
        <v/>
      </c>
      <c r="K2889" s="174"/>
      <c r="L2889" s="170"/>
      <c r="M2889" s="193" t="str">
        <f t="shared" si="544"/>
        <v/>
      </c>
      <c r="N2889" s="194" t="str">
        <f t="shared" si="541"/>
        <v/>
      </c>
      <c r="R2889" s="75" t="e">
        <f t="shared" si="542"/>
        <v>#REF!</v>
      </c>
    </row>
    <row r="2890" spans="1:18" ht="15" customHeight="1" x14ac:dyDescent="0.3">
      <c r="A2890" s="86"/>
      <c r="B2890" s="84"/>
      <c r="C2890" s="125"/>
      <c r="E2890" s="151"/>
      <c r="F2890" s="151"/>
      <c r="G2890" s="151"/>
      <c r="H2890" s="190" t="str">
        <f t="shared" si="543"/>
        <v/>
      </c>
      <c r="J2890" s="195" t="str">
        <f>+IF(H2890="","",H2890/H2902)</f>
        <v/>
      </c>
      <c r="K2890" s="174"/>
      <c r="L2890" s="170"/>
      <c r="M2890" s="193" t="str">
        <f t="shared" si="544"/>
        <v/>
      </c>
      <c r="N2890" s="194" t="str">
        <f t="shared" si="541"/>
        <v/>
      </c>
      <c r="R2890" s="75" t="e">
        <f t="shared" si="542"/>
        <v>#REF!</v>
      </c>
    </row>
    <row r="2891" spans="1:18" ht="15" customHeight="1" thickBot="1" x14ac:dyDescent="0.35">
      <c r="A2891" s="86"/>
      <c r="B2891" s="84"/>
      <c r="C2891" s="125"/>
      <c r="E2891" s="152"/>
      <c r="F2891" s="152"/>
      <c r="G2891" s="152"/>
      <c r="H2891" s="191" t="str">
        <f t="shared" si="543"/>
        <v/>
      </c>
      <c r="J2891" s="195" t="str">
        <f>+IF(H2891="","",H2891/H2902)</f>
        <v/>
      </c>
      <c r="K2891" s="174"/>
      <c r="L2891" s="170"/>
      <c r="M2891" s="193" t="str">
        <f t="shared" si="544"/>
        <v/>
      </c>
      <c r="N2891" s="194" t="str">
        <f t="shared" si="541"/>
        <v/>
      </c>
      <c r="R2891" s="75" t="e">
        <f t="shared" si="542"/>
        <v>#REF!</v>
      </c>
    </row>
    <row r="2892" spans="1:18" ht="15" customHeight="1" thickBot="1" x14ac:dyDescent="0.35">
      <c r="A2892" s="86"/>
      <c r="B2892" s="84"/>
      <c r="C2892" s="160"/>
      <c r="D2892" s="160"/>
      <c r="E2892" s="160"/>
      <c r="F2892" s="160"/>
      <c r="G2892" s="161" t="s">
        <v>29</v>
      </c>
      <c r="H2892" s="157">
        <f>SUM(H2866:H2891)</f>
        <v>0</v>
      </c>
      <c r="J2892" s="110">
        <f>SUM(J2866:J2891)</f>
        <v>0</v>
      </c>
      <c r="K2892" s="109"/>
      <c r="L2892" s="109"/>
      <c r="M2892" s="109"/>
      <c r="N2892" s="110">
        <f>SUM(N2866:N2891)</f>
        <v>0</v>
      </c>
    </row>
    <row r="2893" spans="1:18" s="73" customFormat="1" ht="15" customHeight="1" thickBot="1" x14ac:dyDescent="0.35">
      <c r="A2893" s="86"/>
      <c r="B2893" s="84"/>
      <c r="C2893" s="73" t="s">
        <v>12</v>
      </c>
      <c r="H2893" s="74"/>
      <c r="J2893" s="111"/>
      <c r="K2893" s="111"/>
      <c r="L2893" s="111"/>
      <c r="M2893" s="111"/>
      <c r="N2893" s="111"/>
    </row>
    <row r="2894" spans="1:18" ht="33" customHeight="1" thickBot="1" x14ac:dyDescent="0.35">
      <c r="A2894" s="86"/>
      <c r="B2894" s="84"/>
      <c r="C2894" s="122" t="s">
        <v>48</v>
      </c>
      <c r="D2894" s="129"/>
      <c r="E2894" s="130" t="s">
        <v>3</v>
      </c>
      <c r="F2894" s="130" t="s">
        <v>0</v>
      </c>
      <c r="G2894" s="123" t="s">
        <v>6</v>
      </c>
      <c r="H2894" s="124" t="s">
        <v>9</v>
      </c>
      <c r="J2894" s="106" t="s">
        <v>59</v>
      </c>
      <c r="K2894" s="107" t="s">
        <v>60</v>
      </c>
      <c r="L2894" s="107" t="s">
        <v>61</v>
      </c>
      <c r="M2894" s="107" t="s">
        <v>62</v>
      </c>
      <c r="N2894" s="108" t="s">
        <v>63</v>
      </c>
    </row>
    <row r="2895" spans="1:18" ht="15" customHeight="1" x14ac:dyDescent="0.3">
      <c r="A2895" s="86"/>
      <c r="B2895" s="84"/>
      <c r="C2895" s="125"/>
      <c r="E2895" s="149"/>
      <c r="F2895" s="146"/>
      <c r="G2895" s="154"/>
      <c r="H2895" s="186" t="str">
        <f>+IF(G2895="","",F2895*G2895)</f>
        <v/>
      </c>
      <c r="J2895" s="195" t="str">
        <f>+IF(H2895="","",H2895/H2902)</f>
        <v/>
      </c>
      <c r="K2895" s="175"/>
      <c r="L2895" s="175"/>
      <c r="M2895" s="193" t="str">
        <f>IF(L2895="NP", 0, (IF(L2895="EP", 1, (IF(L2895="ND", 0.4, "")))))</f>
        <v/>
      </c>
      <c r="N2895" s="194" t="str">
        <f>+IF(H2895="","",J2895*M2895)</f>
        <v/>
      </c>
      <c r="R2895" s="75" t="e">
        <f t="shared" ref="R2895:R2899" si="545">+R2807+1</f>
        <v>#REF!</v>
      </c>
    </row>
    <row r="2896" spans="1:18" ht="15" customHeight="1" x14ac:dyDescent="0.3">
      <c r="A2896" s="86"/>
      <c r="B2896" s="84"/>
      <c r="C2896" s="125"/>
      <c r="E2896" s="149"/>
      <c r="F2896" s="146"/>
      <c r="G2896" s="154"/>
      <c r="H2896" s="186" t="str">
        <f>+IF(G2896="","",F2896*G2896)</f>
        <v/>
      </c>
      <c r="J2896" s="195" t="str">
        <f>+IF(H2896="","",H2896/H2900)</f>
        <v/>
      </c>
      <c r="K2896" s="175"/>
      <c r="L2896" s="175"/>
      <c r="M2896" s="193" t="str">
        <f>IF(L2896="NP", 0, (IF(L2896="EP", 1, (IF(L2896="ND", 0.4, "")))))</f>
        <v/>
      </c>
      <c r="N2896" s="194" t="str">
        <f>+IF(H2896="","",J2896*M2896)</f>
        <v/>
      </c>
      <c r="R2896" s="75" t="e">
        <f t="shared" si="545"/>
        <v>#REF!</v>
      </c>
    </row>
    <row r="2897" spans="1:18" ht="15" customHeight="1" x14ac:dyDescent="0.3">
      <c r="A2897" s="86"/>
      <c r="B2897" s="84"/>
      <c r="C2897" s="125"/>
      <c r="E2897" s="149"/>
      <c r="F2897" s="146"/>
      <c r="G2897" s="154"/>
      <c r="H2897" s="186" t="str">
        <f>+IF(G2897="","",F2897*G2897)</f>
        <v/>
      </c>
      <c r="J2897" s="195" t="str">
        <f>+IF(H2897="","",H2897/H2901)</f>
        <v/>
      </c>
      <c r="K2897" s="175"/>
      <c r="L2897" s="175"/>
      <c r="M2897" s="193" t="str">
        <f>IF(L2897="NP", 0, (IF(L2897="EP", 1, (IF(L2897="ND", 0.4, "")))))</f>
        <v/>
      </c>
      <c r="N2897" s="194" t="str">
        <f>+IF(H2897="","",J2897*M2897)</f>
        <v/>
      </c>
      <c r="R2897" s="75" t="e">
        <f t="shared" si="545"/>
        <v>#REF!</v>
      </c>
    </row>
    <row r="2898" spans="1:18" ht="15" customHeight="1" x14ac:dyDescent="0.3">
      <c r="A2898" s="86"/>
      <c r="B2898" s="84"/>
      <c r="C2898" s="125"/>
      <c r="E2898" s="149"/>
      <c r="F2898" s="146"/>
      <c r="G2898" s="154"/>
      <c r="H2898" s="186" t="str">
        <f>+IF(G2898="","",F2898*G2898)</f>
        <v/>
      </c>
      <c r="J2898" s="195" t="str">
        <f>+IF(H2898="","",H2898/H2902)</f>
        <v/>
      </c>
      <c r="K2898" s="175"/>
      <c r="L2898" s="175"/>
      <c r="M2898" s="193" t="str">
        <f>IF(L2898="NP", 0, (IF(L2898="EP", 1, (IF(L2898="ND", 0.4, "")))))</f>
        <v/>
      </c>
      <c r="N2898" s="194" t="str">
        <f>+IF(H2898="","",J2898*M2898)</f>
        <v/>
      </c>
      <c r="R2898" s="75" t="e">
        <f t="shared" si="545"/>
        <v>#REF!</v>
      </c>
    </row>
    <row r="2899" spans="1:18" ht="15" customHeight="1" thickBot="1" x14ac:dyDescent="0.35">
      <c r="A2899" s="86"/>
      <c r="B2899" s="84"/>
      <c r="C2899" s="127"/>
      <c r="D2899" s="128"/>
      <c r="E2899" s="150"/>
      <c r="F2899" s="147"/>
      <c r="G2899" s="155"/>
      <c r="H2899" s="192" t="str">
        <f>+IF(G2899="","",F2899*G2899)</f>
        <v/>
      </c>
      <c r="J2899" s="195" t="str">
        <f>+IF(H2899="","",H2899/H2902)</f>
        <v/>
      </c>
      <c r="K2899" s="176"/>
      <c r="L2899" s="177"/>
      <c r="M2899" s="193" t="str">
        <f>IF(L2899="NP", 0, (IF(L2899="EP", 1, (IF(L2899="ND", 0.4, "")))))</f>
        <v/>
      </c>
      <c r="N2899" s="194" t="str">
        <f>+IF(H2899="","",J2899*M2899)</f>
        <v/>
      </c>
      <c r="R2899" s="75" t="e">
        <f t="shared" si="545"/>
        <v>#REF!</v>
      </c>
    </row>
    <row r="2900" spans="1:18" ht="15" customHeight="1" thickBot="1" x14ac:dyDescent="0.35">
      <c r="A2900" s="86"/>
      <c r="B2900" s="84"/>
      <c r="C2900" s="160"/>
      <c r="D2900" s="160"/>
      <c r="E2900" s="160"/>
      <c r="F2900" s="160"/>
      <c r="G2900" s="161" t="s">
        <v>30</v>
      </c>
      <c r="H2900" s="157">
        <f>SUM(H2895:H2899)</f>
        <v>0</v>
      </c>
      <c r="J2900" s="110">
        <f>SUM(J2895:J2899)</f>
        <v>0</v>
      </c>
      <c r="K2900" s="109"/>
      <c r="L2900" s="109"/>
      <c r="M2900" s="109"/>
      <c r="N2900" s="110">
        <f>SUM(N2895:N2899)</f>
        <v>0</v>
      </c>
    </row>
    <row r="2901" spans="1:18" ht="13.5" customHeight="1" thickBot="1" x14ac:dyDescent="0.35">
      <c r="A2901" s="86"/>
      <c r="B2901" s="84"/>
      <c r="H2901" s="84"/>
      <c r="J2901" s="103"/>
      <c r="K2901" s="104"/>
      <c r="L2901" s="104"/>
      <c r="M2901" s="104"/>
      <c r="N2901" s="105"/>
    </row>
    <row r="2902" spans="1:18" ht="15" customHeight="1" x14ac:dyDescent="0.3">
      <c r="A2902" s="86"/>
      <c r="B2902" s="84"/>
      <c r="D2902" s="132" t="s">
        <v>13</v>
      </c>
      <c r="E2902" s="133"/>
      <c r="F2902" s="133"/>
      <c r="G2902" s="134"/>
      <c r="H2902" s="158">
        <f>+H2847+H2863+H2892+H2900</f>
        <v>3.0801644999999995</v>
      </c>
      <c r="J2902" s="113"/>
      <c r="K2902" s="78"/>
      <c r="M2902" s="78"/>
      <c r="N2902" s="114"/>
    </row>
    <row r="2903" spans="1:18" ht="15" customHeight="1" thickBot="1" x14ac:dyDescent="0.35">
      <c r="A2903" s="86"/>
      <c r="B2903" s="84"/>
      <c r="D2903" s="135" t="s">
        <v>67</v>
      </c>
      <c r="E2903" s="136"/>
      <c r="F2903" s="136"/>
      <c r="G2903" s="141">
        <f>+$Q$1</f>
        <v>0.15</v>
      </c>
      <c r="H2903" s="159">
        <f>+H2902*G2903</f>
        <v>0.46202467499999988</v>
      </c>
      <c r="J2903" s="115"/>
      <c r="K2903" s="116"/>
      <c r="L2903" s="116"/>
      <c r="M2903" s="116"/>
      <c r="N2903" s="117"/>
    </row>
    <row r="2904" spans="1:18" ht="15" customHeight="1" x14ac:dyDescent="0.3">
      <c r="A2904" s="86"/>
      <c r="B2904" s="84"/>
      <c r="D2904" s="135" t="s">
        <v>68</v>
      </c>
      <c r="E2904" s="136"/>
      <c r="F2904" s="136"/>
      <c r="G2904" s="141">
        <f>+$Q$2</f>
        <v>0</v>
      </c>
      <c r="H2904" s="159">
        <f>+(H2902+H2903)*G2904</f>
        <v>0</v>
      </c>
      <c r="J2904" s="120">
        <f>+J2847+J2863+J2892+J2900</f>
        <v>1</v>
      </c>
      <c r="K2904" s="118"/>
      <c r="L2904" s="118"/>
      <c r="M2904" s="118"/>
      <c r="N2904" s="120">
        <f>+N2847+N2863+N2892+N2900</f>
        <v>0</v>
      </c>
    </row>
    <row r="2905" spans="1:18" ht="15" customHeight="1" thickBot="1" x14ac:dyDescent="0.35">
      <c r="A2905" s="86"/>
      <c r="B2905" s="84"/>
      <c r="C2905" s="75" t="s">
        <v>64</v>
      </c>
      <c r="D2905" s="135" t="s">
        <v>14</v>
      </c>
      <c r="E2905" s="136"/>
      <c r="F2905" s="136"/>
      <c r="G2905" s="137"/>
      <c r="H2905" s="159">
        <f>SUM(H2902:H2904)</f>
        <v>3.5421891749999994</v>
      </c>
      <c r="J2905" s="121" t="s">
        <v>69</v>
      </c>
      <c r="K2905" s="119"/>
      <c r="L2905" s="119"/>
      <c r="M2905" s="119"/>
      <c r="N2905" s="121" t="s">
        <v>70</v>
      </c>
    </row>
    <row r="2906" spans="1:18" ht="15" customHeight="1" thickBot="1" x14ac:dyDescent="0.35">
      <c r="A2906" s="86"/>
      <c r="B2906" s="84"/>
      <c r="C2906" s="75" t="s">
        <v>64</v>
      </c>
      <c r="D2906" s="138" t="s">
        <v>15</v>
      </c>
      <c r="E2906" s="139"/>
      <c r="F2906" s="139"/>
      <c r="G2906" s="140"/>
      <c r="H2906" s="131">
        <f>+ROUND(H2905,2)</f>
        <v>3.54</v>
      </c>
      <c r="N2906" s="165">
        <f>+ROUND(N2904,4)</f>
        <v>0</v>
      </c>
    </row>
    <row r="2907" spans="1:18" ht="13.5" customHeight="1" x14ac:dyDescent="0.3">
      <c r="A2907" s="86"/>
      <c r="B2907" s="84"/>
      <c r="G2907" s="76"/>
    </row>
    <row r="2908" spans="1:18" ht="13.5" customHeight="1" x14ac:dyDescent="0.3">
      <c r="A2908" s="86"/>
      <c r="B2908" s="84"/>
      <c r="G2908" s="76"/>
    </row>
    <row r="2909" spans="1:18" ht="15" customHeight="1" x14ac:dyDescent="0.3">
      <c r="A2909" s="83"/>
      <c r="B2909" s="84"/>
      <c r="G2909" s="76"/>
      <c r="H2909" s="84"/>
      <c r="J2909" s="85"/>
      <c r="K2909" s="85"/>
      <c r="L2909" s="85"/>
      <c r="M2909" s="85"/>
      <c r="N2909" s="85"/>
    </row>
    <row r="2910" spans="1:18" ht="14.1" customHeight="1" x14ac:dyDescent="0.3">
      <c r="A2910" s="86"/>
      <c r="B2910" s="84"/>
      <c r="C2910" s="87"/>
      <c r="D2910" s="87"/>
      <c r="E2910" s="87"/>
      <c r="F2910" s="87"/>
      <c r="G2910" s="87"/>
      <c r="H2910" s="87"/>
      <c r="K2910" s="78"/>
      <c r="M2910" s="78"/>
    </row>
    <row r="2911" spans="1:18" ht="12" customHeight="1" x14ac:dyDescent="0.3">
      <c r="A2911" s="86"/>
      <c r="B2911" s="84"/>
      <c r="C2911" s="73"/>
      <c r="D2911" s="73"/>
      <c r="E2911" s="73"/>
      <c r="F2911" s="73"/>
      <c r="G2911" s="73"/>
      <c r="H2911" s="73"/>
      <c r="K2911" s="78"/>
      <c r="M2911" s="78"/>
    </row>
    <row r="2912" spans="1:18" ht="12" customHeight="1" x14ac:dyDescent="0.3">
      <c r="A2912" s="86"/>
      <c r="B2912" s="84"/>
      <c r="G2912" s="88"/>
      <c r="H2912" s="84"/>
      <c r="K2912" s="78"/>
      <c r="M2912" s="78"/>
    </row>
    <row r="2913" spans="1:18" ht="14.25" customHeight="1" x14ac:dyDescent="0.3">
      <c r="A2913" s="86"/>
      <c r="B2913" s="84"/>
      <c r="C2913" s="89"/>
      <c r="D2913" s="90"/>
      <c r="E2913" s="90"/>
      <c r="F2913" s="90"/>
      <c r="G2913" s="90"/>
      <c r="H2913" s="91"/>
      <c r="K2913" s="78"/>
      <c r="M2913" s="78"/>
    </row>
    <row r="2914" spans="1:18" ht="14.25" customHeight="1" x14ac:dyDescent="0.3">
      <c r="A2914" s="86"/>
      <c r="B2914" s="84"/>
      <c r="C2914" s="89"/>
      <c r="H2914" s="84"/>
      <c r="K2914" s="78"/>
      <c r="M2914" s="78"/>
    </row>
    <row r="2915" spans="1:18" ht="12" customHeight="1" thickBot="1" x14ac:dyDescent="0.35">
      <c r="A2915" s="86"/>
      <c r="B2915" s="84"/>
      <c r="C2915" s="89"/>
      <c r="H2915" s="84"/>
      <c r="K2915" s="78"/>
      <c r="M2915" s="78"/>
    </row>
    <row r="2916" spans="1:18" ht="20.100000000000001" customHeight="1" thickBot="1" x14ac:dyDescent="0.35">
      <c r="A2916" s="86"/>
      <c r="B2916" s="84"/>
      <c r="C2916" s="142" t="s">
        <v>55</v>
      </c>
      <c r="D2916" s="143"/>
      <c r="E2916" s="143"/>
      <c r="F2916" s="143"/>
      <c r="G2916" s="143"/>
      <c r="H2916" s="144"/>
    </row>
    <row r="2917" spans="1:18" ht="20.100000000000001" customHeight="1" x14ac:dyDescent="0.3">
      <c r="A2917" s="86"/>
      <c r="B2917" s="84"/>
      <c r="C2917" s="92"/>
      <c r="H2917" s="93" t="s">
        <v>56</v>
      </c>
      <c r="I2917" s="84"/>
      <c r="J2917" s="97" t="s">
        <v>26</v>
      </c>
      <c r="K2917" s="98"/>
      <c r="L2917" s="98"/>
      <c r="M2917" s="98"/>
      <c r="N2917" s="99"/>
    </row>
    <row r="2918" spans="1:18" ht="16.5" customHeight="1" thickBot="1" x14ac:dyDescent="0.35">
      <c r="A2918" s="169"/>
      <c r="B2918" s="84"/>
      <c r="C2918" s="73" t="s">
        <v>57</v>
      </c>
      <c r="D2918" s="84">
        <v>34</v>
      </c>
      <c r="G2918" s="74" t="s">
        <v>4</v>
      </c>
      <c r="H2918" s="75" t="str">
        <f>+VLOOKUP(D2918,PRESUP!$A$6:$N$183,3,FALSE)</f>
        <v>m3</v>
      </c>
      <c r="I2918" s="84"/>
      <c r="J2918" s="100"/>
      <c r="K2918" s="101"/>
      <c r="L2918" s="101"/>
      <c r="M2918" s="101"/>
      <c r="N2918" s="102"/>
    </row>
    <row r="2919" spans="1:18" ht="32.25" customHeight="1" x14ac:dyDescent="0.3">
      <c r="A2919" s="86"/>
      <c r="B2919" s="84"/>
      <c r="C2919" s="22" t="str">
        <f>+VLOOKUP(D2918,PRESUP!$A$6:$N$183,14,FALSE)</f>
        <v>DETALLE: EXCAVACION Y RELLENO PARA ESTRUCTURAS</v>
      </c>
      <c r="J2919" s="103"/>
      <c r="K2919" s="104"/>
      <c r="L2919" s="104"/>
      <c r="M2919" s="104"/>
      <c r="N2919" s="105"/>
      <c r="O2919" s="84" t="s">
        <v>71</v>
      </c>
      <c r="P2919" s="84" t="s">
        <v>73</v>
      </c>
      <c r="Q2919" s="84" t="s">
        <v>72</v>
      </c>
    </row>
    <row r="2920" spans="1:18" s="73" customFormat="1" ht="15" customHeight="1" thickBot="1" x14ac:dyDescent="0.35">
      <c r="A2920" s="86"/>
      <c r="B2920" s="84"/>
      <c r="C2920" s="73" t="s">
        <v>5</v>
      </c>
      <c r="D2920" s="94"/>
      <c r="E2920" s="94"/>
      <c r="F2920" s="94"/>
      <c r="G2920" s="196" t="s">
        <v>58</v>
      </c>
      <c r="H2920" s="197">
        <v>2.86E-2</v>
      </c>
      <c r="J2920" s="162"/>
      <c r="K2920" s="163"/>
      <c r="L2920" s="163"/>
      <c r="M2920" s="163"/>
      <c r="N2920" s="164"/>
      <c r="O2920" s="166">
        <f>+H2994</f>
        <v>6.93</v>
      </c>
      <c r="P2920" s="168">
        <f>+H2990</f>
        <v>6.0276647000000008</v>
      </c>
      <c r="Q2920" s="167">
        <f>+N2994</f>
        <v>0.15329999999999999</v>
      </c>
      <c r="R2920" s="73">
        <f t="shared" ref="R2920" si="546">+D2918</f>
        <v>34</v>
      </c>
    </row>
    <row r="2921" spans="1:18" s="94" customFormat="1" ht="30" customHeight="1" thickBot="1" x14ac:dyDescent="0.35">
      <c r="A2921" s="86"/>
      <c r="B2921" s="84"/>
      <c r="C2921" s="122" t="s">
        <v>48</v>
      </c>
      <c r="D2921" s="123" t="s">
        <v>0</v>
      </c>
      <c r="E2921" s="123" t="s">
        <v>6</v>
      </c>
      <c r="F2921" s="123" t="s">
        <v>7</v>
      </c>
      <c r="G2921" s="123" t="s">
        <v>8</v>
      </c>
      <c r="H2921" s="124" t="s">
        <v>9</v>
      </c>
      <c r="J2921" s="106" t="s">
        <v>59</v>
      </c>
      <c r="K2921" s="107" t="s">
        <v>60</v>
      </c>
      <c r="L2921" s="107" t="s">
        <v>61</v>
      </c>
      <c r="M2921" s="107" t="s">
        <v>62</v>
      </c>
      <c r="N2921" s="108" t="s">
        <v>63</v>
      </c>
    </row>
    <row r="2922" spans="1:18" ht="15" customHeight="1" x14ac:dyDescent="0.3">
      <c r="A2922" s="86"/>
      <c r="B2922" s="84"/>
      <c r="C2922" s="125" t="s">
        <v>78</v>
      </c>
      <c r="D2922" s="145" t="s">
        <v>20</v>
      </c>
      <c r="E2922" s="148"/>
      <c r="F2922" s="148" t="s">
        <v>64</v>
      </c>
      <c r="G2922" s="153" t="s">
        <v>20</v>
      </c>
      <c r="H2922" s="126">
        <f>+H2951*0.05</f>
        <v>2.5010700000000004E-2</v>
      </c>
      <c r="J2922" s="171">
        <f>+IF(H2922="","",H2922/H2990)</f>
        <v>4.1493183919138702E-3</v>
      </c>
      <c r="K2922" s="172">
        <v>4292100117</v>
      </c>
      <c r="L2922" s="170" t="s">
        <v>77</v>
      </c>
      <c r="M2922" s="156">
        <v>0</v>
      </c>
      <c r="N2922" s="173">
        <f t="shared" ref="N2922:N2934" si="547">+IF(H2922="","",J2922*M2922)</f>
        <v>0</v>
      </c>
    </row>
    <row r="2923" spans="1:18" ht="15" customHeight="1" x14ac:dyDescent="0.3">
      <c r="A2923" s="86"/>
      <c r="B2923" s="84"/>
      <c r="C2923" s="125" t="s">
        <v>369</v>
      </c>
      <c r="D2923" s="146">
        <v>1</v>
      </c>
      <c r="E2923" s="149">
        <v>70.97</v>
      </c>
      <c r="F2923" s="184">
        <f>+IF(E2923="","",D2923*E2923)</f>
        <v>70.97</v>
      </c>
      <c r="G2923" s="185">
        <f>+IF(F2923="","",H2920)</f>
        <v>2.86E-2</v>
      </c>
      <c r="H2923" s="186">
        <f>+IF(G2923="","",F2923*G2923)</f>
        <v>2.0297420000000002</v>
      </c>
      <c r="J2923" s="195">
        <f>+IF(H2923="","",H2923/H2990)</f>
        <v>0.33673770871827025</v>
      </c>
      <c r="K2923" s="172">
        <v>548000014</v>
      </c>
      <c r="L2923" s="170" t="s">
        <v>77</v>
      </c>
      <c r="M2923" s="193">
        <f>IF(L2923="NP", 0, (IF(L2923="EP", 1, (IF(L2923="ND", 0.4, "")))))</f>
        <v>0</v>
      </c>
      <c r="N2923" s="194">
        <f t="shared" si="547"/>
        <v>0</v>
      </c>
      <c r="R2923" s="75" t="e">
        <f t="shared" ref="R2923:R2934" si="548">+R2835+1</f>
        <v>#REF!</v>
      </c>
    </row>
    <row r="2924" spans="1:18" ht="15" customHeight="1" x14ac:dyDescent="0.3">
      <c r="A2924" s="86"/>
      <c r="B2924" s="84"/>
      <c r="C2924" s="125" t="s">
        <v>373</v>
      </c>
      <c r="D2924" s="146">
        <v>1</v>
      </c>
      <c r="E2924" s="149">
        <v>14.43</v>
      </c>
      <c r="F2924" s="184">
        <f>+IF(E2924="","",D2924*E2924)</f>
        <v>14.43</v>
      </c>
      <c r="G2924" s="185">
        <f>+IF(F2924="","",H2920)</f>
        <v>2.86E-2</v>
      </c>
      <c r="H2924" s="186">
        <f>+IF(G2924="","",F2924*G2924)</f>
        <v>0.41269800000000001</v>
      </c>
      <c r="J2924" s="195">
        <f>+IF(H2924="","",H2924/H2990)</f>
        <v>6.8467312058681687E-2</v>
      </c>
      <c r="K2924" s="172">
        <v>548000014</v>
      </c>
      <c r="L2924" s="170" t="s">
        <v>77</v>
      </c>
      <c r="M2924" s="193">
        <f>IF(L2924="NP", 0, (IF(L2924="EP", 1, (IF(L2924="ND", 0.4, "")))))</f>
        <v>0</v>
      </c>
      <c r="N2924" s="194">
        <f t="shared" si="547"/>
        <v>0</v>
      </c>
      <c r="R2924" s="75" t="e">
        <f t="shared" si="548"/>
        <v>#REF!</v>
      </c>
    </row>
    <row r="2925" spans="1:18" ht="15" customHeight="1" x14ac:dyDescent="0.3">
      <c r="A2925" s="86"/>
      <c r="B2925" s="84"/>
      <c r="C2925" s="125"/>
      <c r="D2925" s="146"/>
      <c r="E2925" s="149"/>
      <c r="F2925" s="184"/>
      <c r="G2925" s="185"/>
      <c r="H2925" s="186"/>
      <c r="J2925" s="195"/>
      <c r="K2925" s="172"/>
      <c r="L2925" s="170"/>
      <c r="M2925" s="193"/>
      <c r="N2925" s="194" t="str">
        <f t="shared" si="547"/>
        <v/>
      </c>
      <c r="R2925" s="75" t="e">
        <f t="shared" si="548"/>
        <v>#REF!</v>
      </c>
    </row>
    <row r="2926" spans="1:18" ht="15" customHeight="1" x14ac:dyDescent="0.3">
      <c r="A2926" s="86"/>
      <c r="B2926" s="84"/>
      <c r="C2926" s="125"/>
      <c r="D2926" s="146"/>
      <c r="E2926" s="149"/>
      <c r="F2926" s="184"/>
      <c r="G2926" s="185"/>
      <c r="H2926" s="186"/>
      <c r="J2926" s="195"/>
      <c r="K2926" s="172"/>
      <c r="L2926" s="170"/>
      <c r="M2926" s="193"/>
      <c r="N2926" s="194" t="str">
        <f t="shared" si="547"/>
        <v/>
      </c>
      <c r="R2926" s="75" t="e">
        <f t="shared" si="548"/>
        <v>#REF!</v>
      </c>
    </row>
    <row r="2927" spans="1:18" ht="15" customHeight="1" x14ac:dyDescent="0.3">
      <c r="A2927" s="86"/>
      <c r="B2927" s="84"/>
      <c r="C2927" s="125"/>
      <c r="D2927" s="146"/>
      <c r="E2927" s="149"/>
      <c r="F2927" s="184"/>
      <c r="G2927" s="185"/>
      <c r="H2927" s="186"/>
      <c r="J2927" s="195"/>
      <c r="K2927" s="172"/>
      <c r="L2927" s="170"/>
      <c r="M2927" s="193"/>
      <c r="N2927" s="194" t="str">
        <f t="shared" si="547"/>
        <v/>
      </c>
      <c r="R2927" s="75" t="e">
        <f t="shared" si="548"/>
        <v>#REF!</v>
      </c>
    </row>
    <row r="2928" spans="1:18" ht="15" customHeight="1" x14ac:dyDescent="0.3">
      <c r="A2928" s="86"/>
      <c r="B2928" s="84"/>
      <c r="C2928" s="125"/>
      <c r="D2928" s="146"/>
      <c r="E2928" s="149"/>
      <c r="F2928" s="184" t="str">
        <f t="shared" ref="F2928:F2934" si="549">+IF(E2928="","",D2928*E2928)</f>
        <v/>
      </c>
      <c r="G2928" s="185" t="str">
        <f>+IF(F2928="","",H2920)</f>
        <v/>
      </c>
      <c r="H2928" s="186" t="str">
        <f t="shared" ref="H2928:H2934" si="550">+IF(G2928="","",F2928*G2928)</f>
        <v/>
      </c>
      <c r="J2928" s="195" t="str">
        <f>+IF(H2928="","",H2928/H2990)</f>
        <v/>
      </c>
      <c r="K2928" s="172"/>
      <c r="L2928" s="170"/>
      <c r="M2928" s="193" t="str">
        <f t="shared" ref="M2928:M2934" si="551">IF(L2928="NP", 0, (IF(L2928="EP", 1, (IF(L2928="ND", 0.4, "")))))</f>
        <v/>
      </c>
      <c r="N2928" s="194" t="str">
        <f t="shared" si="547"/>
        <v/>
      </c>
      <c r="R2928" s="75" t="e">
        <f t="shared" si="548"/>
        <v>#REF!</v>
      </c>
    </row>
    <row r="2929" spans="1:18" ht="15" customHeight="1" x14ac:dyDescent="0.3">
      <c r="A2929" s="86"/>
      <c r="B2929" s="84"/>
      <c r="C2929" s="125"/>
      <c r="D2929" s="146"/>
      <c r="E2929" s="149"/>
      <c r="F2929" s="184" t="str">
        <f t="shared" si="549"/>
        <v/>
      </c>
      <c r="G2929" s="185" t="str">
        <f>+IF(F2929="","",H2920)</f>
        <v/>
      </c>
      <c r="H2929" s="186" t="str">
        <f t="shared" si="550"/>
        <v/>
      </c>
      <c r="J2929" s="195" t="str">
        <f>+IF(H2929="","",H2929/H2990)</f>
        <v/>
      </c>
      <c r="K2929" s="172"/>
      <c r="L2929" s="170"/>
      <c r="M2929" s="193" t="str">
        <f t="shared" si="551"/>
        <v/>
      </c>
      <c r="N2929" s="194" t="str">
        <f t="shared" si="547"/>
        <v/>
      </c>
      <c r="R2929" s="75" t="e">
        <f t="shared" si="548"/>
        <v>#REF!</v>
      </c>
    </row>
    <row r="2930" spans="1:18" ht="15" customHeight="1" x14ac:dyDescent="0.3">
      <c r="A2930" s="86"/>
      <c r="B2930" s="84"/>
      <c r="C2930" s="125"/>
      <c r="D2930" s="146"/>
      <c r="E2930" s="149"/>
      <c r="F2930" s="184" t="str">
        <f t="shared" si="549"/>
        <v/>
      </c>
      <c r="G2930" s="185" t="str">
        <f>+IF(F2930="","",H2920)</f>
        <v/>
      </c>
      <c r="H2930" s="186" t="str">
        <f t="shared" si="550"/>
        <v/>
      </c>
      <c r="J2930" s="195" t="str">
        <f>+IF(H2930="","",H2930/H2990)</f>
        <v/>
      </c>
      <c r="K2930" s="172"/>
      <c r="L2930" s="170"/>
      <c r="M2930" s="193" t="str">
        <f t="shared" si="551"/>
        <v/>
      </c>
      <c r="N2930" s="194" t="str">
        <f t="shared" si="547"/>
        <v/>
      </c>
      <c r="R2930" s="75" t="e">
        <f t="shared" si="548"/>
        <v>#REF!</v>
      </c>
    </row>
    <row r="2931" spans="1:18" ht="15" customHeight="1" x14ac:dyDescent="0.3">
      <c r="A2931" s="86"/>
      <c r="B2931" s="84"/>
      <c r="C2931" s="125"/>
      <c r="D2931" s="146"/>
      <c r="E2931" s="149"/>
      <c r="F2931" s="184" t="str">
        <f t="shared" si="549"/>
        <v/>
      </c>
      <c r="G2931" s="185" t="str">
        <f>+IF(F2931="","",H2920)</f>
        <v/>
      </c>
      <c r="H2931" s="186" t="str">
        <f t="shared" si="550"/>
        <v/>
      </c>
      <c r="J2931" s="195" t="str">
        <f>+IF(H2931="","",H2931/H2990)</f>
        <v/>
      </c>
      <c r="K2931" s="172"/>
      <c r="L2931" s="170"/>
      <c r="M2931" s="193" t="str">
        <f t="shared" si="551"/>
        <v/>
      </c>
      <c r="N2931" s="194" t="str">
        <f t="shared" si="547"/>
        <v/>
      </c>
      <c r="R2931" s="75" t="e">
        <f t="shared" si="548"/>
        <v>#REF!</v>
      </c>
    </row>
    <row r="2932" spans="1:18" ht="15" customHeight="1" x14ac:dyDescent="0.3">
      <c r="A2932" s="86"/>
      <c r="B2932" s="84"/>
      <c r="C2932" s="125"/>
      <c r="D2932" s="146"/>
      <c r="E2932" s="149"/>
      <c r="F2932" s="184" t="str">
        <f t="shared" si="549"/>
        <v/>
      </c>
      <c r="G2932" s="185" t="str">
        <f>+IF(F2932="","",H2920)</f>
        <v/>
      </c>
      <c r="H2932" s="186" t="str">
        <f t="shared" si="550"/>
        <v/>
      </c>
      <c r="J2932" s="195" t="str">
        <f>+IF(H2932="","",H2932/H2990)</f>
        <v/>
      </c>
      <c r="K2932" s="172"/>
      <c r="L2932" s="170"/>
      <c r="M2932" s="193" t="str">
        <f t="shared" si="551"/>
        <v/>
      </c>
      <c r="N2932" s="194" t="str">
        <f t="shared" si="547"/>
        <v/>
      </c>
      <c r="R2932" s="75" t="e">
        <f t="shared" si="548"/>
        <v>#REF!</v>
      </c>
    </row>
    <row r="2933" spans="1:18" ht="15" customHeight="1" x14ac:dyDescent="0.3">
      <c r="A2933" s="86"/>
      <c r="B2933" s="84"/>
      <c r="C2933" s="125"/>
      <c r="D2933" s="146"/>
      <c r="E2933" s="149"/>
      <c r="F2933" s="184" t="str">
        <f t="shared" si="549"/>
        <v/>
      </c>
      <c r="G2933" s="185" t="str">
        <f>+IF(F2933="","",H2920)</f>
        <v/>
      </c>
      <c r="H2933" s="186" t="str">
        <f t="shared" si="550"/>
        <v/>
      </c>
      <c r="J2933" s="195" t="str">
        <f>+IF(H2933="","",H2933/H2990)</f>
        <v/>
      </c>
      <c r="K2933" s="172"/>
      <c r="L2933" s="170"/>
      <c r="M2933" s="193" t="str">
        <f t="shared" si="551"/>
        <v/>
      </c>
      <c r="N2933" s="194" t="str">
        <f t="shared" si="547"/>
        <v/>
      </c>
      <c r="R2933" s="75" t="e">
        <f t="shared" si="548"/>
        <v>#REF!</v>
      </c>
    </row>
    <row r="2934" spans="1:18" ht="15" customHeight="1" thickBot="1" x14ac:dyDescent="0.35">
      <c r="A2934" s="86"/>
      <c r="B2934" s="84"/>
      <c r="C2934" s="127"/>
      <c r="D2934" s="147"/>
      <c r="E2934" s="150"/>
      <c r="F2934" s="187" t="str">
        <f t="shared" si="549"/>
        <v/>
      </c>
      <c r="G2934" s="188" t="str">
        <f>+IF(F2934="","",H2919)</f>
        <v/>
      </c>
      <c r="H2934" s="189" t="str">
        <f t="shared" si="550"/>
        <v/>
      </c>
      <c r="J2934" s="195" t="str">
        <f>+IF(H2934="","",H2934/H2990)</f>
        <v/>
      </c>
      <c r="K2934" s="172"/>
      <c r="L2934" s="170"/>
      <c r="M2934" s="193" t="str">
        <f t="shared" si="551"/>
        <v/>
      </c>
      <c r="N2934" s="194" t="str">
        <f t="shared" si="547"/>
        <v/>
      </c>
      <c r="R2934" s="75" t="e">
        <f t="shared" si="548"/>
        <v>#REF!</v>
      </c>
    </row>
    <row r="2935" spans="1:18" ht="15" customHeight="1" thickBot="1" x14ac:dyDescent="0.35">
      <c r="A2935" s="86"/>
      <c r="B2935" s="84"/>
      <c r="C2935" s="160"/>
      <c r="D2935" s="160"/>
      <c r="E2935" s="160"/>
      <c r="F2935" s="160"/>
      <c r="G2935" s="161" t="s">
        <v>27</v>
      </c>
      <c r="H2935" s="157">
        <f>SUM(H2922:H2934)</f>
        <v>2.4674507000000006</v>
      </c>
      <c r="J2935" s="110">
        <f>SUM(J2922:J2934)</f>
        <v>0.40935433916886577</v>
      </c>
      <c r="K2935" s="109"/>
      <c r="L2935" s="109"/>
      <c r="M2935" s="109"/>
      <c r="N2935" s="110">
        <f>SUM(N2922:N2934)</f>
        <v>0</v>
      </c>
    </row>
    <row r="2936" spans="1:18" s="73" customFormat="1" ht="15" customHeight="1" thickBot="1" x14ac:dyDescent="0.35">
      <c r="A2936" s="86"/>
      <c r="B2936" s="84"/>
      <c r="C2936" s="73" t="s">
        <v>10</v>
      </c>
      <c r="H2936" s="74"/>
      <c r="J2936" s="112"/>
      <c r="K2936" s="112"/>
      <c r="L2936" s="112"/>
      <c r="M2936" s="112"/>
      <c r="N2936" s="112"/>
    </row>
    <row r="2937" spans="1:18" ht="31.5" customHeight="1" thickBot="1" x14ac:dyDescent="0.35">
      <c r="A2937" s="86"/>
      <c r="B2937" s="84"/>
      <c r="C2937" s="122" t="s">
        <v>48</v>
      </c>
      <c r="D2937" s="123" t="s">
        <v>0</v>
      </c>
      <c r="E2937" s="123" t="s">
        <v>65</v>
      </c>
      <c r="F2937" s="123" t="s">
        <v>66</v>
      </c>
      <c r="G2937" s="123" t="s">
        <v>8</v>
      </c>
      <c r="H2937" s="124" t="s">
        <v>9</v>
      </c>
      <c r="J2937" s="106" t="s">
        <v>59</v>
      </c>
      <c r="K2937" s="107" t="s">
        <v>60</v>
      </c>
      <c r="L2937" s="107" t="s">
        <v>61</v>
      </c>
      <c r="M2937" s="107" t="s">
        <v>62</v>
      </c>
      <c r="N2937" s="108" t="s">
        <v>63</v>
      </c>
    </row>
    <row r="2938" spans="1:18" ht="15" customHeight="1" x14ac:dyDescent="0.3">
      <c r="A2938" s="86"/>
      <c r="B2938" s="84"/>
      <c r="C2938" s="125" t="s">
        <v>325</v>
      </c>
      <c r="D2938" s="146">
        <v>1</v>
      </c>
      <c r="E2938" s="149">
        <v>4.28</v>
      </c>
      <c r="F2938" s="184">
        <f t="shared" ref="F2938:F2950" si="552">+IF(E2938="","",D2938*E2938)</f>
        <v>4.28</v>
      </c>
      <c r="G2938" s="185">
        <f>+IF(F2938="","",H2920)</f>
        <v>2.86E-2</v>
      </c>
      <c r="H2938" s="186">
        <f t="shared" ref="H2938:H2950" si="553">+IF(G2938="","",F2938*G2938)</f>
        <v>0.122408</v>
      </c>
      <c r="I2938" s="95"/>
      <c r="J2938" s="195">
        <f>+IF(H2938="","",H2938/H2990)</f>
        <v>2.0307698933552158E-2</v>
      </c>
      <c r="K2938" s="174">
        <v>851230012</v>
      </c>
      <c r="L2938" s="170" t="s">
        <v>77</v>
      </c>
      <c r="M2938" s="193">
        <v>0</v>
      </c>
      <c r="N2938" s="194">
        <f t="shared" ref="N2938:N2950" si="554">+IF(H2938="","",J2938*M2938)</f>
        <v>0</v>
      </c>
      <c r="R2938" s="75" t="e">
        <f t="shared" ref="R2938:R2950" si="555">+R2850+1</f>
        <v>#REF!</v>
      </c>
    </row>
    <row r="2939" spans="1:18" ht="15" customHeight="1" x14ac:dyDescent="0.25">
      <c r="A2939" s="86"/>
      <c r="B2939" s="84"/>
      <c r="C2939" s="125" t="s">
        <v>326</v>
      </c>
      <c r="D2939" s="146">
        <v>2</v>
      </c>
      <c r="E2939" s="209">
        <v>4.2300000000000004</v>
      </c>
      <c r="F2939" s="184">
        <f t="shared" si="552"/>
        <v>8.4600000000000009</v>
      </c>
      <c r="G2939" s="185">
        <f>+IF(F2939="","",H2920)</f>
        <v>2.86E-2</v>
      </c>
      <c r="H2939" s="186">
        <f t="shared" si="553"/>
        <v>0.24195600000000003</v>
      </c>
      <c r="J2939" s="195">
        <f>+IF(H2939="","",H2939/H2990)</f>
        <v>4.0140918920058707E-2</v>
      </c>
      <c r="K2939" s="174">
        <v>851230012</v>
      </c>
      <c r="L2939" s="170" t="s">
        <v>77</v>
      </c>
      <c r="M2939" s="193">
        <v>0</v>
      </c>
      <c r="N2939" s="194">
        <f t="shared" si="554"/>
        <v>0</v>
      </c>
      <c r="R2939" s="75" t="e">
        <f t="shared" si="555"/>
        <v>#REF!</v>
      </c>
    </row>
    <row r="2940" spans="1:18" ht="15" customHeight="1" x14ac:dyDescent="0.25">
      <c r="A2940" s="86"/>
      <c r="B2940" s="84"/>
      <c r="C2940" s="125" t="s">
        <v>370</v>
      </c>
      <c r="D2940" s="146">
        <v>1</v>
      </c>
      <c r="E2940" s="209">
        <v>4.75</v>
      </c>
      <c r="F2940" s="184">
        <f t="shared" si="552"/>
        <v>4.75</v>
      </c>
      <c r="G2940" s="185">
        <f>+IF(F2940="","",H2920)</f>
        <v>2.86E-2</v>
      </c>
      <c r="H2940" s="186">
        <f t="shared" si="553"/>
        <v>0.13585</v>
      </c>
      <c r="J2940" s="195">
        <f>+IF(H2940="","",H2940/H2990)</f>
        <v>2.2537749984666528E-2</v>
      </c>
      <c r="K2940" s="174">
        <v>851230012</v>
      </c>
      <c r="L2940" s="170" t="s">
        <v>77</v>
      </c>
      <c r="M2940" s="193">
        <v>0</v>
      </c>
      <c r="N2940" s="194">
        <f t="shared" si="554"/>
        <v>0</v>
      </c>
      <c r="R2940" s="75" t="e">
        <f t="shared" si="555"/>
        <v>#REF!</v>
      </c>
    </row>
    <row r="2941" spans="1:18" ht="15" customHeight="1" x14ac:dyDescent="0.3">
      <c r="A2941" s="86"/>
      <c r="B2941" s="84"/>
      <c r="C2941" s="125"/>
      <c r="D2941" s="146"/>
      <c r="E2941" s="149"/>
      <c r="F2941" s="184" t="str">
        <f t="shared" si="552"/>
        <v/>
      </c>
      <c r="G2941" s="185" t="str">
        <f>+IF(F2941="","",H2920)</f>
        <v/>
      </c>
      <c r="H2941" s="186" t="str">
        <f t="shared" si="553"/>
        <v/>
      </c>
      <c r="J2941" s="195" t="str">
        <f>+IF(H2941="","",H2941/H2990)</f>
        <v/>
      </c>
      <c r="K2941" s="174"/>
      <c r="L2941" s="170"/>
      <c r="M2941" s="193" t="str">
        <f t="shared" ref="M2941:M2950" si="556">IF(L2941="NP", 0, (IF(L2941="EP", 1, (IF(L2941="ND", 0.4, "")))))</f>
        <v/>
      </c>
      <c r="N2941" s="194" t="str">
        <f t="shared" si="554"/>
        <v/>
      </c>
      <c r="R2941" s="75" t="e">
        <f t="shared" si="555"/>
        <v>#REF!</v>
      </c>
    </row>
    <row r="2942" spans="1:18" ht="15" customHeight="1" x14ac:dyDescent="0.3">
      <c r="A2942" s="86"/>
      <c r="B2942" s="84"/>
      <c r="C2942" s="125"/>
      <c r="D2942" s="146"/>
      <c r="E2942" s="149"/>
      <c r="F2942" s="184" t="str">
        <f t="shared" si="552"/>
        <v/>
      </c>
      <c r="G2942" s="185" t="str">
        <f>+IF(F2942="","",H2920)</f>
        <v/>
      </c>
      <c r="H2942" s="186" t="str">
        <f t="shared" si="553"/>
        <v/>
      </c>
      <c r="J2942" s="195" t="str">
        <f>+IF(H2942="","",H2942/H2990)</f>
        <v/>
      </c>
      <c r="K2942" s="174"/>
      <c r="L2942" s="170"/>
      <c r="M2942" s="193" t="str">
        <f t="shared" si="556"/>
        <v/>
      </c>
      <c r="N2942" s="194" t="str">
        <f t="shared" si="554"/>
        <v/>
      </c>
      <c r="R2942" s="75" t="e">
        <f t="shared" si="555"/>
        <v>#REF!</v>
      </c>
    </row>
    <row r="2943" spans="1:18" ht="15" customHeight="1" x14ac:dyDescent="0.3">
      <c r="A2943" s="86"/>
      <c r="B2943" s="84"/>
      <c r="C2943" s="125"/>
      <c r="D2943" s="146"/>
      <c r="E2943" s="149"/>
      <c r="F2943" s="184" t="str">
        <f t="shared" si="552"/>
        <v/>
      </c>
      <c r="G2943" s="185" t="str">
        <f>+IF(F2943="","",H2920)</f>
        <v/>
      </c>
      <c r="H2943" s="186" t="str">
        <f t="shared" si="553"/>
        <v/>
      </c>
      <c r="I2943" s="96"/>
      <c r="J2943" s="195" t="str">
        <f>+IF(H2943="","",H2943/H2990)</f>
        <v/>
      </c>
      <c r="K2943" s="174"/>
      <c r="L2943" s="170"/>
      <c r="M2943" s="193" t="str">
        <f t="shared" si="556"/>
        <v/>
      </c>
      <c r="N2943" s="194" t="str">
        <f t="shared" si="554"/>
        <v/>
      </c>
      <c r="R2943" s="75" t="e">
        <f t="shared" si="555"/>
        <v>#REF!</v>
      </c>
    </row>
    <row r="2944" spans="1:18" ht="15" customHeight="1" x14ac:dyDescent="0.3">
      <c r="A2944" s="86"/>
      <c r="B2944" s="84"/>
      <c r="C2944" s="125"/>
      <c r="D2944" s="146"/>
      <c r="E2944" s="149"/>
      <c r="F2944" s="184" t="str">
        <f t="shared" si="552"/>
        <v/>
      </c>
      <c r="G2944" s="185" t="str">
        <f>+IF(F2944="","",H2920)</f>
        <v/>
      </c>
      <c r="H2944" s="186" t="str">
        <f t="shared" si="553"/>
        <v/>
      </c>
      <c r="J2944" s="195" t="str">
        <f>+IF(H2944="","",H2944/H2990)</f>
        <v/>
      </c>
      <c r="K2944" s="174"/>
      <c r="L2944" s="170"/>
      <c r="M2944" s="193" t="str">
        <f t="shared" si="556"/>
        <v/>
      </c>
      <c r="N2944" s="194" t="str">
        <f t="shared" si="554"/>
        <v/>
      </c>
      <c r="R2944" s="75" t="e">
        <f t="shared" si="555"/>
        <v>#REF!</v>
      </c>
    </row>
    <row r="2945" spans="1:18" ht="15" customHeight="1" x14ac:dyDescent="0.3">
      <c r="A2945" s="86"/>
      <c r="B2945" s="84"/>
      <c r="C2945" s="125"/>
      <c r="D2945" s="146"/>
      <c r="E2945" s="149"/>
      <c r="F2945" s="184" t="str">
        <f t="shared" si="552"/>
        <v/>
      </c>
      <c r="G2945" s="185" t="str">
        <f>+IF(F2945="","",H2920)</f>
        <v/>
      </c>
      <c r="H2945" s="186" t="str">
        <f t="shared" si="553"/>
        <v/>
      </c>
      <c r="J2945" s="195" t="str">
        <f>+IF(H2945="","",H2945/H2990)</f>
        <v/>
      </c>
      <c r="K2945" s="174"/>
      <c r="L2945" s="170"/>
      <c r="M2945" s="193" t="str">
        <f t="shared" si="556"/>
        <v/>
      </c>
      <c r="N2945" s="194" t="str">
        <f t="shared" si="554"/>
        <v/>
      </c>
      <c r="R2945" s="75" t="e">
        <f t="shared" si="555"/>
        <v>#REF!</v>
      </c>
    </row>
    <row r="2946" spans="1:18" ht="15" customHeight="1" x14ac:dyDescent="0.3">
      <c r="A2946" s="86"/>
      <c r="B2946" s="84"/>
      <c r="C2946" s="125"/>
      <c r="D2946" s="146"/>
      <c r="E2946" s="149"/>
      <c r="F2946" s="184" t="str">
        <f t="shared" si="552"/>
        <v/>
      </c>
      <c r="G2946" s="185" t="str">
        <f>+IF(F2946="","",H2920)</f>
        <v/>
      </c>
      <c r="H2946" s="186" t="str">
        <f t="shared" si="553"/>
        <v/>
      </c>
      <c r="I2946" s="96"/>
      <c r="J2946" s="195" t="str">
        <f>+IF(H2946="","",H2946/H2990)</f>
        <v/>
      </c>
      <c r="K2946" s="174"/>
      <c r="L2946" s="170"/>
      <c r="M2946" s="193" t="str">
        <f t="shared" si="556"/>
        <v/>
      </c>
      <c r="N2946" s="194" t="str">
        <f t="shared" si="554"/>
        <v/>
      </c>
      <c r="R2946" s="75" t="e">
        <f t="shared" si="555"/>
        <v>#REF!</v>
      </c>
    </row>
    <row r="2947" spans="1:18" ht="15" customHeight="1" x14ac:dyDescent="0.3">
      <c r="A2947" s="86"/>
      <c r="B2947" s="84"/>
      <c r="C2947" s="125"/>
      <c r="D2947" s="146"/>
      <c r="E2947" s="149"/>
      <c r="F2947" s="184" t="str">
        <f t="shared" si="552"/>
        <v/>
      </c>
      <c r="G2947" s="185" t="str">
        <f>+IF(F2947="","",H2920)</f>
        <v/>
      </c>
      <c r="H2947" s="186" t="str">
        <f t="shared" si="553"/>
        <v/>
      </c>
      <c r="J2947" s="195" t="str">
        <f>+IF(H2947="","",H2947/H2990)</f>
        <v/>
      </c>
      <c r="K2947" s="174"/>
      <c r="L2947" s="170"/>
      <c r="M2947" s="193" t="str">
        <f t="shared" si="556"/>
        <v/>
      </c>
      <c r="N2947" s="194" t="str">
        <f t="shared" si="554"/>
        <v/>
      </c>
      <c r="R2947" s="75" t="e">
        <f t="shared" si="555"/>
        <v>#REF!</v>
      </c>
    </row>
    <row r="2948" spans="1:18" ht="15" customHeight="1" x14ac:dyDescent="0.3">
      <c r="A2948" s="86"/>
      <c r="B2948" s="84"/>
      <c r="C2948" s="125"/>
      <c r="D2948" s="146"/>
      <c r="E2948" s="149"/>
      <c r="F2948" s="184" t="str">
        <f t="shared" si="552"/>
        <v/>
      </c>
      <c r="G2948" s="185" t="str">
        <f>+IF(F2948="","",H2920)</f>
        <v/>
      </c>
      <c r="H2948" s="186" t="str">
        <f t="shared" si="553"/>
        <v/>
      </c>
      <c r="I2948" s="96"/>
      <c r="J2948" s="195" t="str">
        <f>+IF(H2948="","",H2948/H2990)</f>
        <v/>
      </c>
      <c r="K2948" s="174"/>
      <c r="L2948" s="170"/>
      <c r="M2948" s="193" t="str">
        <f t="shared" si="556"/>
        <v/>
      </c>
      <c r="N2948" s="194" t="str">
        <f t="shared" si="554"/>
        <v/>
      </c>
      <c r="R2948" s="75" t="e">
        <f t="shared" si="555"/>
        <v>#REF!</v>
      </c>
    </row>
    <row r="2949" spans="1:18" ht="15" customHeight="1" x14ac:dyDescent="0.3">
      <c r="A2949" s="86"/>
      <c r="B2949" s="84"/>
      <c r="C2949" s="125"/>
      <c r="D2949" s="146"/>
      <c r="E2949" s="149"/>
      <c r="F2949" s="184" t="str">
        <f t="shared" si="552"/>
        <v/>
      </c>
      <c r="G2949" s="185" t="str">
        <f>+IF(F2949="","",H2920)</f>
        <v/>
      </c>
      <c r="H2949" s="186" t="str">
        <f t="shared" si="553"/>
        <v/>
      </c>
      <c r="I2949" s="96"/>
      <c r="J2949" s="195" t="str">
        <f>+IF(H2949="","",H2949/H2990)</f>
        <v/>
      </c>
      <c r="K2949" s="174"/>
      <c r="L2949" s="170"/>
      <c r="M2949" s="193" t="str">
        <f t="shared" si="556"/>
        <v/>
      </c>
      <c r="N2949" s="194" t="str">
        <f t="shared" si="554"/>
        <v/>
      </c>
      <c r="R2949" s="75" t="e">
        <f t="shared" si="555"/>
        <v>#REF!</v>
      </c>
    </row>
    <row r="2950" spans="1:18" ht="15" customHeight="1" thickBot="1" x14ac:dyDescent="0.35">
      <c r="A2950" s="86"/>
      <c r="B2950" s="84"/>
      <c r="C2950" s="127"/>
      <c r="D2950" s="147"/>
      <c r="E2950" s="150"/>
      <c r="F2950" s="187" t="str">
        <f t="shared" si="552"/>
        <v/>
      </c>
      <c r="G2950" s="188" t="str">
        <f>+IF(F2950="","",H2919)</f>
        <v/>
      </c>
      <c r="H2950" s="189" t="str">
        <f t="shared" si="553"/>
        <v/>
      </c>
      <c r="J2950" s="195" t="str">
        <f>+IF(H2950="","",H2950/H2990)</f>
        <v/>
      </c>
      <c r="K2950" s="174"/>
      <c r="L2950" s="170"/>
      <c r="M2950" s="193" t="str">
        <f t="shared" si="556"/>
        <v/>
      </c>
      <c r="N2950" s="194" t="str">
        <f t="shared" si="554"/>
        <v/>
      </c>
      <c r="R2950" s="75" t="e">
        <f t="shared" si="555"/>
        <v>#REF!</v>
      </c>
    </row>
    <row r="2951" spans="1:18" ht="15" customHeight="1" thickBot="1" x14ac:dyDescent="0.35">
      <c r="A2951" s="86"/>
      <c r="B2951" s="84"/>
      <c r="C2951" s="160"/>
      <c r="D2951" s="160"/>
      <c r="E2951" s="160"/>
      <c r="F2951" s="160"/>
      <c r="G2951" s="161" t="s">
        <v>28</v>
      </c>
      <c r="H2951" s="157">
        <f>SUM(H2938:H2950)</f>
        <v>0.50021400000000005</v>
      </c>
      <c r="J2951" s="110">
        <f>SUM(J2938:J2950)</f>
        <v>8.2986367838277397E-2</v>
      </c>
      <c r="K2951" s="109"/>
      <c r="L2951" s="109"/>
      <c r="M2951" s="109"/>
      <c r="N2951" s="110">
        <f>SUM(N2938:N2950)</f>
        <v>0</v>
      </c>
    </row>
    <row r="2952" spans="1:18" s="73" customFormat="1" ht="15" customHeight="1" thickBot="1" x14ac:dyDescent="0.35">
      <c r="A2952" s="86"/>
      <c r="B2952" s="84"/>
      <c r="C2952" s="73" t="s">
        <v>11</v>
      </c>
      <c r="H2952" s="74"/>
      <c r="J2952" s="112"/>
      <c r="K2952" s="112"/>
      <c r="L2952" s="112"/>
      <c r="M2952" s="112"/>
      <c r="N2952" s="112"/>
    </row>
    <row r="2953" spans="1:18" ht="34.5" customHeight="1" thickBot="1" x14ac:dyDescent="0.35">
      <c r="A2953" s="86"/>
      <c r="B2953" s="84"/>
      <c r="C2953" s="122" t="s">
        <v>48</v>
      </c>
      <c r="D2953" s="129"/>
      <c r="E2953" s="123" t="s">
        <v>3</v>
      </c>
      <c r="F2953" s="123" t="s">
        <v>0</v>
      </c>
      <c r="G2953" s="123" t="s">
        <v>16</v>
      </c>
      <c r="H2953" s="124" t="s">
        <v>9</v>
      </c>
      <c r="J2953" s="106" t="s">
        <v>59</v>
      </c>
      <c r="K2953" s="107" t="s">
        <v>60</v>
      </c>
      <c r="L2953" s="107" t="s">
        <v>61</v>
      </c>
      <c r="M2953" s="107" t="s">
        <v>62</v>
      </c>
      <c r="N2953" s="108" t="s">
        <v>63</v>
      </c>
    </row>
    <row r="2954" spans="1:18" ht="15" customHeight="1" x14ac:dyDescent="0.3">
      <c r="A2954" s="86"/>
      <c r="B2954" s="84"/>
      <c r="C2954" s="125" t="s">
        <v>374</v>
      </c>
      <c r="E2954" s="151" t="s">
        <v>87</v>
      </c>
      <c r="F2954" s="151">
        <v>1.2</v>
      </c>
      <c r="G2954" s="151">
        <v>2.5499999999999998</v>
      </c>
      <c r="H2954" s="190">
        <f t="shared" ref="H2954:H2979" si="557">+IF(G2954="","",F2954*G2954)</f>
        <v>3.0599999999999996</v>
      </c>
      <c r="J2954" s="195">
        <f>+IF(H2954="","",H2954/H2990)</f>
        <v>0.50765929299285661</v>
      </c>
      <c r="K2954" s="174">
        <v>153200015</v>
      </c>
      <c r="L2954" s="170" t="s">
        <v>76</v>
      </c>
      <c r="M2954" s="193">
        <v>0.3019</v>
      </c>
      <c r="N2954" s="194">
        <f t="shared" ref="N2954:N2979" si="558">+IF(H2954="","",J2954*M2954)</f>
        <v>0.15326234055454341</v>
      </c>
      <c r="R2954" s="75" t="e">
        <f t="shared" ref="R2954:R2979" si="559">+R2866+1</f>
        <v>#REF!</v>
      </c>
    </row>
    <row r="2955" spans="1:18" ht="15" customHeight="1" x14ac:dyDescent="0.3">
      <c r="A2955" s="86"/>
      <c r="B2955" s="84"/>
      <c r="C2955" s="125"/>
      <c r="E2955" s="151"/>
      <c r="F2955" s="151"/>
      <c r="G2955" s="151"/>
      <c r="H2955" s="190"/>
      <c r="J2955" s="195"/>
      <c r="K2955" s="174"/>
      <c r="L2955" s="170"/>
      <c r="M2955" s="193"/>
      <c r="N2955" s="194" t="str">
        <f t="shared" si="558"/>
        <v/>
      </c>
      <c r="R2955" s="75" t="e">
        <f t="shared" si="559"/>
        <v>#REF!</v>
      </c>
    </row>
    <row r="2956" spans="1:18" ht="15" customHeight="1" x14ac:dyDescent="0.3">
      <c r="A2956" s="86"/>
      <c r="B2956" s="84"/>
      <c r="C2956" s="125"/>
      <c r="E2956" s="151"/>
      <c r="F2956" s="151"/>
      <c r="G2956" s="151"/>
      <c r="H2956" s="190"/>
      <c r="J2956" s="195"/>
      <c r="K2956" s="174"/>
      <c r="L2956" s="170"/>
      <c r="M2956" s="193"/>
      <c r="N2956" s="194" t="str">
        <f t="shared" si="558"/>
        <v/>
      </c>
      <c r="R2956" s="75" t="e">
        <f t="shared" si="559"/>
        <v>#REF!</v>
      </c>
    </row>
    <row r="2957" spans="1:18" ht="15" customHeight="1" x14ac:dyDescent="0.3">
      <c r="A2957" s="86"/>
      <c r="B2957" s="84"/>
      <c r="C2957" s="125"/>
      <c r="E2957" s="151"/>
      <c r="F2957" s="151"/>
      <c r="G2957" s="151"/>
      <c r="H2957" s="190"/>
      <c r="J2957" s="195"/>
      <c r="K2957" s="174"/>
      <c r="L2957" s="170"/>
      <c r="M2957" s="193"/>
      <c r="N2957" s="194" t="str">
        <f t="shared" si="558"/>
        <v/>
      </c>
      <c r="R2957" s="75" t="e">
        <f t="shared" si="559"/>
        <v>#REF!</v>
      </c>
    </row>
    <row r="2958" spans="1:18" ht="15" customHeight="1" x14ac:dyDescent="0.3">
      <c r="A2958" s="86"/>
      <c r="B2958" s="84"/>
      <c r="C2958" s="125"/>
      <c r="E2958" s="151"/>
      <c r="F2958" s="151"/>
      <c r="G2958" s="151"/>
      <c r="H2958" s="190" t="str">
        <f t="shared" si="557"/>
        <v/>
      </c>
      <c r="J2958" s="195" t="str">
        <f>+IF(H2958="","",H2958/H2990)</f>
        <v/>
      </c>
      <c r="K2958" s="174"/>
      <c r="L2958" s="170"/>
      <c r="M2958" s="193" t="str">
        <f t="shared" ref="M2958:M2979" si="560">IF(L2958="NP", 0, (IF(L2958="EP", 1, (IF(L2958="ND", 0.4, "")))))</f>
        <v/>
      </c>
      <c r="N2958" s="194" t="str">
        <f t="shared" si="558"/>
        <v/>
      </c>
      <c r="R2958" s="75" t="e">
        <f t="shared" si="559"/>
        <v>#REF!</v>
      </c>
    </row>
    <row r="2959" spans="1:18" ht="15" customHeight="1" x14ac:dyDescent="0.3">
      <c r="A2959" s="86"/>
      <c r="B2959" s="84"/>
      <c r="C2959" s="125"/>
      <c r="E2959" s="151"/>
      <c r="F2959" s="151"/>
      <c r="G2959" s="151"/>
      <c r="H2959" s="190" t="str">
        <f t="shared" si="557"/>
        <v/>
      </c>
      <c r="J2959" s="195" t="str">
        <f>+IF(H2959="","",H2959/H2990)</f>
        <v/>
      </c>
      <c r="K2959" s="174"/>
      <c r="L2959" s="170"/>
      <c r="M2959" s="193" t="str">
        <f t="shared" si="560"/>
        <v/>
      </c>
      <c r="N2959" s="194" t="str">
        <f t="shared" si="558"/>
        <v/>
      </c>
      <c r="R2959" s="75" t="e">
        <f t="shared" si="559"/>
        <v>#REF!</v>
      </c>
    </row>
    <row r="2960" spans="1:18" ht="15" customHeight="1" x14ac:dyDescent="0.3">
      <c r="A2960" s="86"/>
      <c r="B2960" s="84"/>
      <c r="C2960" s="125"/>
      <c r="E2960" s="151"/>
      <c r="F2960" s="151"/>
      <c r="G2960" s="151"/>
      <c r="H2960" s="190" t="str">
        <f t="shared" si="557"/>
        <v/>
      </c>
      <c r="J2960" s="195" t="str">
        <f>+IF(H2960="","",H2960/H2990)</f>
        <v/>
      </c>
      <c r="K2960" s="174"/>
      <c r="L2960" s="170"/>
      <c r="M2960" s="193" t="str">
        <f t="shared" si="560"/>
        <v/>
      </c>
      <c r="N2960" s="194" t="str">
        <f t="shared" si="558"/>
        <v/>
      </c>
      <c r="R2960" s="75" t="e">
        <f t="shared" si="559"/>
        <v>#REF!</v>
      </c>
    </row>
    <row r="2961" spans="1:18" ht="15" customHeight="1" x14ac:dyDescent="0.3">
      <c r="A2961" s="86"/>
      <c r="B2961" s="84"/>
      <c r="C2961" s="125"/>
      <c r="E2961" s="151"/>
      <c r="F2961" s="151"/>
      <c r="G2961" s="151"/>
      <c r="H2961" s="190" t="str">
        <f t="shared" si="557"/>
        <v/>
      </c>
      <c r="J2961" s="195" t="str">
        <f>+IF(H2961="","",H2961/H2990)</f>
        <v/>
      </c>
      <c r="K2961" s="174"/>
      <c r="L2961" s="170"/>
      <c r="M2961" s="193" t="str">
        <f t="shared" si="560"/>
        <v/>
      </c>
      <c r="N2961" s="194" t="str">
        <f t="shared" si="558"/>
        <v/>
      </c>
      <c r="R2961" s="75" t="e">
        <f t="shared" si="559"/>
        <v>#REF!</v>
      </c>
    </row>
    <row r="2962" spans="1:18" ht="15" customHeight="1" x14ac:dyDescent="0.3">
      <c r="A2962" s="86"/>
      <c r="B2962" s="84"/>
      <c r="C2962" s="125"/>
      <c r="E2962" s="151"/>
      <c r="F2962" s="151"/>
      <c r="G2962" s="151"/>
      <c r="H2962" s="190" t="str">
        <f t="shared" si="557"/>
        <v/>
      </c>
      <c r="J2962" s="195" t="str">
        <f>+IF(H2962="","",H2962/H2990)</f>
        <v/>
      </c>
      <c r="K2962" s="174"/>
      <c r="L2962" s="170"/>
      <c r="M2962" s="193" t="str">
        <f t="shared" si="560"/>
        <v/>
      </c>
      <c r="N2962" s="194" t="str">
        <f t="shared" si="558"/>
        <v/>
      </c>
      <c r="R2962" s="75" t="e">
        <f t="shared" si="559"/>
        <v>#REF!</v>
      </c>
    </row>
    <row r="2963" spans="1:18" ht="15" customHeight="1" x14ac:dyDescent="0.3">
      <c r="A2963" s="86"/>
      <c r="B2963" s="84"/>
      <c r="C2963" s="125"/>
      <c r="E2963" s="151"/>
      <c r="F2963" s="151"/>
      <c r="G2963" s="151"/>
      <c r="H2963" s="190" t="str">
        <f t="shared" si="557"/>
        <v/>
      </c>
      <c r="J2963" s="195" t="str">
        <f>+IF(H2963="","",H2963/H2990)</f>
        <v/>
      </c>
      <c r="K2963" s="174"/>
      <c r="L2963" s="170"/>
      <c r="M2963" s="193" t="str">
        <f t="shared" si="560"/>
        <v/>
      </c>
      <c r="N2963" s="194" t="str">
        <f t="shared" si="558"/>
        <v/>
      </c>
      <c r="R2963" s="75" t="e">
        <f t="shared" si="559"/>
        <v>#REF!</v>
      </c>
    </row>
    <row r="2964" spans="1:18" ht="15" customHeight="1" x14ac:dyDescent="0.3">
      <c r="A2964" s="86"/>
      <c r="B2964" s="84"/>
      <c r="C2964" s="125"/>
      <c r="E2964" s="151"/>
      <c r="F2964" s="151"/>
      <c r="G2964" s="151"/>
      <c r="H2964" s="190" t="str">
        <f t="shared" si="557"/>
        <v/>
      </c>
      <c r="J2964" s="195" t="str">
        <f>+IF(H2964="","",H2964/H2990)</f>
        <v/>
      </c>
      <c r="K2964" s="174"/>
      <c r="L2964" s="170"/>
      <c r="M2964" s="193" t="str">
        <f t="shared" si="560"/>
        <v/>
      </c>
      <c r="N2964" s="194" t="str">
        <f t="shared" si="558"/>
        <v/>
      </c>
      <c r="R2964" s="75" t="e">
        <f t="shared" si="559"/>
        <v>#REF!</v>
      </c>
    </row>
    <row r="2965" spans="1:18" ht="15" customHeight="1" x14ac:dyDescent="0.3">
      <c r="A2965" s="86"/>
      <c r="B2965" s="84"/>
      <c r="C2965" s="125"/>
      <c r="E2965" s="151"/>
      <c r="F2965" s="151"/>
      <c r="G2965" s="151"/>
      <c r="H2965" s="190" t="str">
        <f t="shared" si="557"/>
        <v/>
      </c>
      <c r="J2965" s="195" t="str">
        <f>+IF(H2965="","",H2965/H2990)</f>
        <v/>
      </c>
      <c r="K2965" s="174"/>
      <c r="L2965" s="170"/>
      <c r="M2965" s="193" t="str">
        <f t="shared" si="560"/>
        <v/>
      </c>
      <c r="N2965" s="194" t="str">
        <f t="shared" si="558"/>
        <v/>
      </c>
      <c r="R2965" s="75" t="e">
        <f t="shared" si="559"/>
        <v>#REF!</v>
      </c>
    </row>
    <row r="2966" spans="1:18" ht="15" customHeight="1" x14ac:dyDescent="0.3">
      <c r="A2966" s="86"/>
      <c r="B2966" s="84"/>
      <c r="C2966" s="125"/>
      <c r="E2966" s="151"/>
      <c r="F2966" s="151"/>
      <c r="G2966" s="151"/>
      <c r="H2966" s="190" t="str">
        <f t="shared" si="557"/>
        <v/>
      </c>
      <c r="J2966" s="195" t="str">
        <f>+IF(H2966="","",H2966/H2990)</f>
        <v/>
      </c>
      <c r="K2966" s="174"/>
      <c r="L2966" s="170"/>
      <c r="M2966" s="193" t="str">
        <f t="shared" si="560"/>
        <v/>
      </c>
      <c r="N2966" s="194" t="str">
        <f t="shared" si="558"/>
        <v/>
      </c>
      <c r="R2966" s="75" t="e">
        <f t="shared" si="559"/>
        <v>#REF!</v>
      </c>
    </row>
    <row r="2967" spans="1:18" ht="15" customHeight="1" x14ac:dyDescent="0.3">
      <c r="A2967" s="86"/>
      <c r="B2967" s="84"/>
      <c r="C2967" s="125"/>
      <c r="E2967" s="151"/>
      <c r="F2967" s="151"/>
      <c r="G2967" s="151"/>
      <c r="H2967" s="190" t="str">
        <f t="shared" si="557"/>
        <v/>
      </c>
      <c r="J2967" s="195" t="str">
        <f>+IF(H2967="","",H2967/H2990)</f>
        <v/>
      </c>
      <c r="K2967" s="174"/>
      <c r="L2967" s="170"/>
      <c r="M2967" s="193" t="str">
        <f t="shared" si="560"/>
        <v/>
      </c>
      <c r="N2967" s="194" t="str">
        <f t="shared" si="558"/>
        <v/>
      </c>
      <c r="R2967" s="75" t="e">
        <f t="shared" si="559"/>
        <v>#REF!</v>
      </c>
    </row>
    <row r="2968" spans="1:18" ht="15" customHeight="1" x14ac:dyDescent="0.3">
      <c r="A2968" s="86"/>
      <c r="B2968" s="84"/>
      <c r="C2968" s="125"/>
      <c r="E2968" s="151"/>
      <c r="F2968" s="151"/>
      <c r="G2968" s="151"/>
      <c r="H2968" s="190" t="str">
        <f t="shared" si="557"/>
        <v/>
      </c>
      <c r="J2968" s="195" t="str">
        <f>+IF(H2968="","",H2968/H2990)</f>
        <v/>
      </c>
      <c r="K2968" s="174"/>
      <c r="L2968" s="170"/>
      <c r="M2968" s="193" t="str">
        <f t="shared" si="560"/>
        <v/>
      </c>
      <c r="N2968" s="194" t="str">
        <f t="shared" si="558"/>
        <v/>
      </c>
      <c r="R2968" s="75" t="e">
        <f t="shared" si="559"/>
        <v>#REF!</v>
      </c>
    </row>
    <row r="2969" spans="1:18" ht="15" customHeight="1" x14ac:dyDescent="0.3">
      <c r="A2969" s="86"/>
      <c r="B2969" s="84"/>
      <c r="C2969" s="125"/>
      <c r="E2969" s="151"/>
      <c r="F2969" s="151"/>
      <c r="G2969" s="151"/>
      <c r="H2969" s="190" t="str">
        <f t="shared" si="557"/>
        <v/>
      </c>
      <c r="J2969" s="195" t="str">
        <f>+IF(H2969="","",H2969/H2990)</f>
        <v/>
      </c>
      <c r="K2969" s="174"/>
      <c r="L2969" s="170"/>
      <c r="M2969" s="193" t="str">
        <f t="shared" si="560"/>
        <v/>
      </c>
      <c r="N2969" s="194" t="str">
        <f t="shared" si="558"/>
        <v/>
      </c>
      <c r="R2969" s="75" t="e">
        <f t="shared" si="559"/>
        <v>#REF!</v>
      </c>
    </row>
    <row r="2970" spans="1:18" ht="15" customHeight="1" x14ac:dyDescent="0.3">
      <c r="A2970" s="86"/>
      <c r="B2970" s="84"/>
      <c r="C2970" s="125"/>
      <c r="E2970" s="151"/>
      <c r="F2970" s="151"/>
      <c r="G2970" s="151"/>
      <c r="H2970" s="190" t="str">
        <f t="shared" si="557"/>
        <v/>
      </c>
      <c r="J2970" s="195" t="str">
        <f>+IF(H2970="","",H2970/H2990)</f>
        <v/>
      </c>
      <c r="K2970" s="174"/>
      <c r="L2970" s="170"/>
      <c r="M2970" s="193" t="str">
        <f t="shared" si="560"/>
        <v/>
      </c>
      <c r="N2970" s="194" t="str">
        <f t="shared" si="558"/>
        <v/>
      </c>
      <c r="R2970" s="75" t="e">
        <f t="shared" si="559"/>
        <v>#REF!</v>
      </c>
    </row>
    <row r="2971" spans="1:18" ht="15" customHeight="1" x14ac:dyDescent="0.3">
      <c r="A2971" s="86"/>
      <c r="B2971" s="84"/>
      <c r="C2971" s="125"/>
      <c r="E2971" s="151"/>
      <c r="F2971" s="151"/>
      <c r="G2971" s="151"/>
      <c r="H2971" s="190" t="str">
        <f t="shared" si="557"/>
        <v/>
      </c>
      <c r="J2971" s="195" t="str">
        <f>+IF(H2971="","",H2971/H2990)</f>
        <v/>
      </c>
      <c r="K2971" s="174"/>
      <c r="L2971" s="170"/>
      <c r="M2971" s="193" t="str">
        <f t="shared" si="560"/>
        <v/>
      </c>
      <c r="N2971" s="194" t="str">
        <f t="shared" si="558"/>
        <v/>
      </c>
      <c r="R2971" s="75" t="e">
        <f t="shared" si="559"/>
        <v>#REF!</v>
      </c>
    </row>
    <row r="2972" spans="1:18" ht="15" customHeight="1" x14ac:dyDescent="0.3">
      <c r="A2972" s="86"/>
      <c r="B2972" s="84"/>
      <c r="C2972" s="125"/>
      <c r="E2972" s="151"/>
      <c r="F2972" s="151"/>
      <c r="G2972" s="151"/>
      <c r="H2972" s="190" t="str">
        <f t="shared" si="557"/>
        <v/>
      </c>
      <c r="J2972" s="195" t="str">
        <f>+IF(H2972="","",H2972/H2990)</f>
        <v/>
      </c>
      <c r="K2972" s="174"/>
      <c r="L2972" s="170"/>
      <c r="M2972" s="193" t="str">
        <f t="shared" si="560"/>
        <v/>
      </c>
      <c r="N2972" s="194" t="str">
        <f t="shared" si="558"/>
        <v/>
      </c>
      <c r="R2972" s="75" t="e">
        <f t="shared" si="559"/>
        <v>#REF!</v>
      </c>
    </row>
    <row r="2973" spans="1:18" ht="15" customHeight="1" x14ac:dyDescent="0.3">
      <c r="A2973" s="86"/>
      <c r="B2973" s="84"/>
      <c r="C2973" s="125"/>
      <c r="E2973" s="151"/>
      <c r="F2973" s="151"/>
      <c r="G2973" s="151"/>
      <c r="H2973" s="190" t="str">
        <f t="shared" si="557"/>
        <v/>
      </c>
      <c r="J2973" s="195" t="str">
        <f>+IF(H2973="","",H2973/H2990)</f>
        <v/>
      </c>
      <c r="K2973" s="174"/>
      <c r="L2973" s="170"/>
      <c r="M2973" s="193" t="str">
        <f t="shared" si="560"/>
        <v/>
      </c>
      <c r="N2973" s="194" t="str">
        <f t="shared" si="558"/>
        <v/>
      </c>
      <c r="R2973" s="75" t="e">
        <f t="shared" si="559"/>
        <v>#REF!</v>
      </c>
    </row>
    <row r="2974" spans="1:18" ht="15" customHeight="1" x14ac:dyDescent="0.3">
      <c r="A2974" s="86"/>
      <c r="B2974" s="84"/>
      <c r="C2974" s="125"/>
      <c r="E2974" s="151"/>
      <c r="F2974" s="151"/>
      <c r="G2974" s="151"/>
      <c r="H2974" s="190" t="str">
        <f t="shared" si="557"/>
        <v/>
      </c>
      <c r="J2974" s="195" t="str">
        <f>+IF(H2974="","",H2974/H2990)</f>
        <v/>
      </c>
      <c r="K2974" s="174"/>
      <c r="L2974" s="170"/>
      <c r="M2974" s="193" t="str">
        <f t="shared" si="560"/>
        <v/>
      </c>
      <c r="N2974" s="194" t="str">
        <f t="shared" si="558"/>
        <v/>
      </c>
      <c r="R2974" s="75" t="e">
        <f t="shared" si="559"/>
        <v>#REF!</v>
      </c>
    </row>
    <row r="2975" spans="1:18" ht="15" customHeight="1" x14ac:dyDescent="0.3">
      <c r="A2975" s="86"/>
      <c r="B2975" s="84"/>
      <c r="C2975" s="125"/>
      <c r="E2975" s="151"/>
      <c r="F2975" s="151"/>
      <c r="G2975" s="151"/>
      <c r="H2975" s="190" t="str">
        <f t="shared" si="557"/>
        <v/>
      </c>
      <c r="J2975" s="195" t="str">
        <f>+IF(H2975="","",H2975/H2990)</f>
        <v/>
      </c>
      <c r="K2975" s="174"/>
      <c r="L2975" s="170"/>
      <c r="M2975" s="193" t="str">
        <f t="shared" si="560"/>
        <v/>
      </c>
      <c r="N2975" s="194" t="str">
        <f t="shared" si="558"/>
        <v/>
      </c>
      <c r="R2975" s="75" t="e">
        <f t="shared" si="559"/>
        <v>#REF!</v>
      </c>
    </row>
    <row r="2976" spans="1:18" ht="15" customHeight="1" x14ac:dyDescent="0.3">
      <c r="A2976" s="86"/>
      <c r="B2976" s="84"/>
      <c r="C2976" s="125"/>
      <c r="E2976" s="151"/>
      <c r="F2976" s="151"/>
      <c r="G2976" s="151"/>
      <c r="H2976" s="190" t="str">
        <f t="shared" si="557"/>
        <v/>
      </c>
      <c r="J2976" s="195" t="str">
        <f>+IF(H2976="","",H2976/H2990)</f>
        <v/>
      </c>
      <c r="K2976" s="174"/>
      <c r="L2976" s="170"/>
      <c r="M2976" s="193" t="str">
        <f t="shared" si="560"/>
        <v/>
      </c>
      <c r="N2976" s="194" t="str">
        <f t="shared" si="558"/>
        <v/>
      </c>
      <c r="R2976" s="75" t="e">
        <f t="shared" si="559"/>
        <v>#REF!</v>
      </c>
    </row>
    <row r="2977" spans="1:18" ht="15" customHeight="1" x14ac:dyDescent="0.3">
      <c r="A2977" s="86"/>
      <c r="B2977" s="84"/>
      <c r="C2977" s="125"/>
      <c r="E2977" s="151"/>
      <c r="F2977" s="151"/>
      <c r="G2977" s="151"/>
      <c r="H2977" s="190" t="str">
        <f t="shared" si="557"/>
        <v/>
      </c>
      <c r="J2977" s="195" t="str">
        <f>+IF(H2977="","",H2977/H2990)</f>
        <v/>
      </c>
      <c r="K2977" s="174"/>
      <c r="L2977" s="170"/>
      <c r="M2977" s="193" t="str">
        <f t="shared" si="560"/>
        <v/>
      </c>
      <c r="N2977" s="194" t="str">
        <f t="shared" si="558"/>
        <v/>
      </c>
      <c r="R2977" s="75" t="e">
        <f t="shared" si="559"/>
        <v>#REF!</v>
      </c>
    </row>
    <row r="2978" spans="1:18" ht="15" customHeight="1" x14ac:dyDescent="0.3">
      <c r="A2978" s="86"/>
      <c r="B2978" s="84"/>
      <c r="C2978" s="125"/>
      <c r="E2978" s="151"/>
      <c r="F2978" s="151"/>
      <c r="G2978" s="151"/>
      <c r="H2978" s="190" t="str">
        <f t="shared" si="557"/>
        <v/>
      </c>
      <c r="J2978" s="195" t="str">
        <f>+IF(H2978="","",H2978/H2990)</f>
        <v/>
      </c>
      <c r="K2978" s="174"/>
      <c r="L2978" s="170"/>
      <c r="M2978" s="193" t="str">
        <f t="shared" si="560"/>
        <v/>
      </c>
      <c r="N2978" s="194" t="str">
        <f t="shared" si="558"/>
        <v/>
      </c>
      <c r="R2978" s="75" t="e">
        <f t="shared" si="559"/>
        <v>#REF!</v>
      </c>
    </row>
    <row r="2979" spans="1:18" ht="15" customHeight="1" thickBot="1" x14ac:dyDescent="0.35">
      <c r="A2979" s="86"/>
      <c r="B2979" s="84"/>
      <c r="C2979" s="125"/>
      <c r="E2979" s="152"/>
      <c r="F2979" s="152"/>
      <c r="G2979" s="152"/>
      <c r="H2979" s="191" t="str">
        <f t="shared" si="557"/>
        <v/>
      </c>
      <c r="J2979" s="195" t="str">
        <f>+IF(H2979="","",H2979/H2990)</f>
        <v/>
      </c>
      <c r="K2979" s="174"/>
      <c r="L2979" s="170"/>
      <c r="M2979" s="193" t="str">
        <f t="shared" si="560"/>
        <v/>
      </c>
      <c r="N2979" s="194" t="str">
        <f t="shared" si="558"/>
        <v/>
      </c>
      <c r="R2979" s="75" t="e">
        <f t="shared" si="559"/>
        <v>#REF!</v>
      </c>
    </row>
    <row r="2980" spans="1:18" ht="15" customHeight="1" thickBot="1" x14ac:dyDescent="0.35">
      <c r="A2980" s="86"/>
      <c r="B2980" s="84"/>
      <c r="C2980" s="160"/>
      <c r="D2980" s="160"/>
      <c r="E2980" s="160"/>
      <c r="F2980" s="160"/>
      <c r="G2980" s="161" t="s">
        <v>29</v>
      </c>
      <c r="H2980" s="157">
        <f>SUM(H2954:H2979)</f>
        <v>3.0599999999999996</v>
      </c>
      <c r="J2980" s="110">
        <f>SUM(J2954:J2979)</f>
        <v>0.50765929299285661</v>
      </c>
      <c r="K2980" s="109"/>
      <c r="L2980" s="109"/>
      <c r="M2980" s="109"/>
      <c r="N2980" s="110">
        <f>SUM(N2954:N2979)</f>
        <v>0.15326234055454341</v>
      </c>
    </row>
    <row r="2981" spans="1:18" s="73" customFormat="1" ht="15" customHeight="1" thickBot="1" x14ac:dyDescent="0.35">
      <c r="A2981" s="86"/>
      <c r="B2981" s="84"/>
      <c r="C2981" s="73" t="s">
        <v>12</v>
      </c>
      <c r="H2981" s="74"/>
      <c r="J2981" s="111"/>
      <c r="K2981" s="111"/>
      <c r="L2981" s="111"/>
      <c r="M2981" s="111"/>
      <c r="N2981" s="111"/>
    </row>
    <row r="2982" spans="1:18" ht="33" customHeight="1" thickBot="1" x14ac:dyDescent="0.35">
      <c r="A2982" s="86"/>
      <c r="B2982" s="84"/>
      <c r="C2982" s="122" t="s">
        <v>48</v>
      </c>
      <c r="D2982" s="129"/>
      <c r="E2982" s="130" t="s">
        <v>3</v>
      </c>
      <c r="F2982" s="130" t="s">
        <v>0</v>
      </c>
      <c r="G2982" s="123" t="s">
        <v>6</v>
      </c>
      <c r="H2982" s="124" t="s">
        <v>9</v>
      </c>
      <c r="J2982" s="106" t="s">
        <v>59</v>
      </c>
      <c r="K2982" s="107" t="s">
        <v>60</v>
      </c>
      <c r="L2982" s="107" t="s">
        <v>61</v>
      </c>
      <c r="M2982" s="107" t="s">
        <v>62</v>
      </c>
      <c r="N2982" s="108" t="s">
        <v>63</v>
      </c>
    </row>
    <row r="2983" spans="1:18" ht="15" customHeight="1" x14ac:dyDescent="0.3">
      <c r="A2983" s="86"/>
      <c r="B2983" s="84"/>
      <c r="C2983" s="125"/>
      <c r="E2983" s="149"/>
      <c r="F2983" s="146"/>
      <c r="G2983" s="154"/>
      <c r="H2983" s="186" t="str">
        <f>+IF(G2983="","",F2983*G2983)</f>
        <v/>
      </c>
      <c r="J2983" s="195" t="str">
        <f>+IF(H2983="","",H2983/H2990)</f>
        <v/>
      </c>
      <c r="K2983" s="175"/>
      <c r="L2983" s="175"/>
      <c r="M2983" s="193" t="str">
        <f>IF(L2983="NP", 0, (IF(L2983="EP", 1, (IF(L2983="ND", 0.4, "")))))</f>
        <v/>
      </c>
      <c r="N2983" s="194" t="str">
        <f>+IF(H2983="","",J2983*M2983)</f>
        <v/>
      </c>
      <c r="R2983" s="75" t="e">
        <f t="shared" ref="R2983:R2987" si="561">+R2895+1</f>
        <v>#REF!</v>
      </c>
    </row>
    <row r="2984" spans="1:18" ht="15" customHeight="1" x14ac:dyDescent="0.3">
      <c r="A2984" s="86"/>
      <c r="B2984" s="84"/>
      <c r="C2984" s="125"/>
      <c r="E2984" s="149"/>
      <c r="F2984" s="146"/>
      <c r="G2984" s="154"/>
      <c r="H2984" s="186" t="str">
        <f>+IF(G2984="","",F2984*G2984)</f>
        <v/>
      </c>
      <c r="J2984" s="195" t="str">
        <f>+IF(H2984="","",H2984/H2988)</f>
        <v/>
      </c>
      <c r="K2984" s="175"/>
      <c r="L2984" s="175"/>
      <c r="M2984" s="193" t="str">
        <f>IF(L2984="NP", 0, (IF(L2984="EP", 1, (IF(L2984="ND", 0.4, "")))))</f>
        <v/>
      </c>
      <c r="N2984" s="194" t="str">
        <f>+IF(H2984="","",J2984*M2984)</f>
        <v/>
      </c>
      <c r="R2984" s="75" t="e">
        <f t="shared" si="561"/>
        <v>#REF!</v>
      </c>
    </row>
    <row r="2985" spans="1:18" ht="15" customHeight="1" x14ac:dyDescent="0.3">
      <c r="A2985" s="86"/>
      <c r="B2985" s="84"/>
      <c r="C2985" s="125"/>
      <c r="E2985" s="149"/>
      <c r="F2985" s="146"/>
      <c r="G2985" s="154"/>
      <c r="H2985" s="186" t="str">
        <f>+IF(G2985="","",F2985*G2985)</f>
        <v/>
      </c>
      <c r="J2985" s="195" t="str">
        <f>+IF(H2985="","",H2985/H2989)</f>
        <v/>
      </c>
      <c r="K2985" s="175"/>
      <c r="L2985" s="175"/>
      <c r="M2985" s="193" t="str">
        <f>IF(L2985="NP", 0, (IF(L2985="EP", 1, (IF(L2985="ND", 0.4, "")))))</f>
        <v/>
      </c>
      <c r="N2985" s="194" t="str">
        <f>+IF(H2985="","",J2985*M2985)</f>
        <v/>
      </c>
      <c r="R2985" s="75" t="e">
        <f t="shared" si="561"/>
        <v>#REF!</v>
      </c>
    </row>
    <row r="2986" spans="1:18" ht="15" customHeight="1" x14ac:dyDescent="0.3">
      <c r="A2986" s="86"/>
      <c r="B2986" s="84"/>
      <c r="C2986" s="125"/>
      <c r="E2986" s="149"/>
      <c r="F2986" s="146"/>
      <c r="G2986" s="154"/>
      <c r="H2986" s="186" t="str">
        <f>+IF(G2986="","",F2986*G2986)</f>
        <v/>
      </c>
      <c r="J2986" s="195" t="str">
        <f>+IF(H2986="","",H2986/H2990)</f>
        <v/>
      </c>
      <c r="K2986" s="175"/>
      <c r="L2986" s="175"/>
      <c r="M2986" s="193" t="str">
        <f>IF(L2986="NP", 0, (IF(L2986="EP", 1, (IF(L2986="ND", 0.4, "")))))</f>
        <v/>
      </c>
      <c r="N2986" s="194" t="str">
        <f>+IF(H2986="","",J2986*M2986)</f>
        <v/>
      </c>
      <c r="R2986" s="75" t="e">
        <f t="shared" si="561"/>
        <v>#REF!</v>
      </c>
    </row>
    <row r="2987" spans="1:18" ht="15" customHeight="1" thickBot="1" x14ac:dyDescent="0.35">
      <c r="A2987" s="86"/>
      <c r="B2987" s="84"/>
      <c r="C2987" s="127"/>
      <c r="D2987" s="128"/>
      <c r="E2987" s="150"/>
      <c r="F2987" s="147"/>
      <c r="G2987" s="155"/>
      <c r="H2987" s="192" t="str">
        <f>+IF(G2987="","",F2987*G2987)</f>
        <v/>
      </c>
      <c r="J2987" s="195" t="str">
        <f>+IF(H2987="","",H2987/H2990)</f>
        <v/>
      </c>
      <c r="K2987" s="176"/>
      <c r="L2987" s="177"/>
      <c r="M2987" s="193" t="str">
        <f>IF(L2987="NP", 0, (IF(L2987="EP", 1, (IF(L2987="ND", 0.4, "")))))</f>
        <v/>
      </c>
      <c r="N2987" s="194" t="str">
        <f>+IF(H2987="","",J2987*M2987)</f>
        <v/>
      </c>
      <c r="R2987" s="75" t="e">
        <f t="shared" si="561"/>
        <v>#REF!</v>
      </c>
    </row>
    <row r="2988" spans="1:18" ht="15" customHeight="1" thickBot="1" x14ac:dyDescent="0.35">
      <c r="A2988" s="86"/>
      <c r="B2988" s="84"/>
      <c r="C2988" s="160"/>
      <c r="D2988" s="160"/>
      <c r="E2988" s="160"/>
      <c r="F2988" s="160"/>
      <c r="G2988" s="161" t="s">
        <v>30</v>
      </c>
      <c r="H2988" s="157">
        <f>SUM(H2983:H2987)</f>
        <v>0</v>
      </c>
      <c r="J2988" s="110">
        <f>SUM(J2983:J2987)</f>
        <v>0</v>
      </c>
      <c r="K2988" s="109"/>
      <c r="L2988" s="109"/>
      <c r="M2988" s="109"/>
      <c r="N2988" s="110">
        <f>SUM(N2983:N2987)</f>
        <v>0</v>
      </c>
    </row>
    <row r="2989" spans="1:18" ht="13.5" customHeight="1" thickBot="1" x14ac:dyDescent="0.35">
      <c r="A2989" s="86"/>
      <c r="B2989" s="84"/>
      <c r="H2989" s="84"/>
      <c r="J2989" s="103"/>
      <c r="K2989" s="104"/>
      <c r="L2989" s="104"/>
      <c r="M2989" s="104"/>
      <c r="N2989" s="105"/>
    </row>
    <row r="2990" spans="1:18" ht="15" customHeight="1" x14ac:dyDescent="0.3">
      <c r="A2990" s="86"/>
      <c r="B2990" s="84"/>
      <c r="D2990" s="132" t="s">
        <v>13</v>
      </c>
      <c r="E2990" s="133"/>
      <c r="F2990" s="133"/>
      <c r="G2990" s="134"/>
      <c r="H2990" s="158">
        <f>+H2935+H2951+H2980+H2988</f>
        <v>6.0276647000000008</v>
      </c>
      <c r="J2990" s="113"/>
      <c r="K2990" s="78"/>
      <c r="M2990" s="78"/>
      <c r="N2990" s="114"/>
    </row>
    <row r="2991" spans="1:18" ht="15" customHeight="1" thickBot="1" x14ac:dyDescent="0.35">
      <c r="A2991" s="86"/>
      <c r="B2991" s="84"/>
      <c r="D2991" s="135" t="s">
        <v>67</v>
      </c>
      <c r="E2991" s="136"/>
      <c r="F2991" s="136"/>
      <c r="G2991" s="141">
        <f>+$Q$1</f>
        <v>0.15</v>
      </c>
      <c r="H2991" s="159">
        <f>+H2990*G2991</f>
        <v>0.90414970500000003</v>
      </c>
      <c r="J2991" s="115"/>
      <c r="K2991" s="116"/>
      <c r="L2991" s="116"/>
      <c r="M2991" s="116"/>
      <c r="N2991" s="117"/>
    </row>
    <row r="2992" spans="1:18" ht="15" customHeight="1" x14ac:dyDescent="0.3">
      <c r="A2992" s="86"/>
      <c r="B2992" s="84"/>
      <c r="D2992" s="135" t="s">
        <v>68</v>
      </c>
      <c r="E2992" s="136"/>
      <c r="F2992" s="136"/>
      <c r="G2992" s="141">
        <f>+$Q$2</f>
        <v>0</v>
      </c>
      <c r="H2992" s="159">
        <f>+(H2990+H2991)*G2992</f>
        <v>0</v>
      </c>
      <c r="J2992" s="120">
        <f>+J2935+J2951+J2980+J2988</f>
        <v>0.99999999999999978</v>
      </c>
      <c r="K2992" s="118"/>
      <c r="L2992" s="118"/>
      <c r="M2992" s="118"/>
      <c r="N2992" s="120">
        <f>+N2935+N2951+N2980+N2988</f>
        <v>0.15326234055454341</v>
      </c>
    </row>
    <row r="2993" spans="1:18" ht="15" customHeight="1" thickBot="1" x14ac:dyDescent="0.35">
      <c r="A2993" s="86"/>
      <c r="B2993" s="84"/>
      <c r="C2993" s="75" t="s">
        <v>64</v>
      </c>
      <c r="D2993" s="135" t="s">
        <v>14</v>
      </c>
      <c r="E2993" s="136"/>
      <c r="F2993" s="136"/>
      <c r="G2993" s="137"/>
      <c r="H2993" s="159">
        <f>SUM(H2990:H2992)</f>
        <v>6.9318144050000008</v>
      </c>
      <c r="J2993" s="121" t="s">
        <v>69</v>
      </c>
      <c r="K2993" s="119"/>
      <c r="L2993" s="119"/>
      <c r="M2993" s="119"/>
      <c r="N2993" s="121" t="s">
        <v>70</v>
      </c>
    </row>
    <row r="2994" spans="1:18" ht="15" customHeight="1" thickBot="1" x14ac:dyDescent="0.35">
      <c r="A2994" s="86"/>
      <c r="B2994" s="84"/>
      <c r="C2994" s="75" t="s">
        <v>64</v>
      </c>
      <c r="D2994" s="138" t="s">
        <v>15</v>
      </c>
      <c r="E2994" s="139"/>
      <c r="F2994" s="139"/>
      <c r="G2994" s="140"/>
      <c r="H2994" s="131">
        <f>+ROUND(H2993,2)</f>
        <v>6.93</v>
      </c>
      <c r="N2994" s="165">
        <f>+ROUND(N2992,4)</f>
        <v>0.15329999999999999</v>
      </c>
    </row>
    <row r="2995" spans="1:18" ht="13.5" customHeight="1" x14ac:dyDescent="0.3">
      <c r="A2995" s="86"/>
      <c r="B2995" s="84"/>
      <c r="G2995" s="76"/>
    </row>
    <row r="2996" spans="1:18" ht="13.5" customHeight="1" x14ac:dyDescent="0.3">
      <c r="A2996" s="86"/>
      <c r="B2996" s="84"/>
      <c r="G2996" s="76"/>
    </row>
    <row r="2997" spans="1:18" ht="15" customHeight="1" x14ac:dyDescent="0.3">
      <c r="A2997" s="83"/>
      <c r="B2997" s="84"/>
      <c r="G2997" s="76"/>
      <c r="H2997" s="84"/>
      <c r="J2997" s="85"/>
      <c r="K2997" s="85"/>
      <c r="L2997" s="85"/>
      <c r="M2997" s="85"/>
      <c r="N2997" s="85"/>
    </row>
    <row r="2998" spans="1:18" ht="14.1" customHeight="1" x14ac:dyDescent="0.3">
      <c r="A2998" s="86"/>
      <c r="B2998" s="84"/>
      <c r="C2998" s="87"/>
      <c r="D2998" s="87"/>
      <c r="E2998" s="87"/>
      <c r="F2998" s="87"/>
      <c r="G2998" s="87"/>
      <c r="H2998" s="87"/>
      <c r="K2998" s="78"/>
      <c r="M2998" s="78"/>
    </row>
    <row r="2999" spans="1:18" ht="12" customHeight="1" x14ac:dyDescent="0.3">
      <c r="A2999" s="86"/>
      <c r="B2999" s="84"/>
      <c r="C2999" s="73"/>
      <c r="D2999" s="73"/>
      <c r="E2999" s="73"/>
      <c r="F2999" s="73"/>
      <c r="G2999" s="73"/>
      <c r="H2999" s="73"/>
      <c r="K2999" s="78"/>
      <c r="M2999" s="78"/>
    </row>
    <row r="3000" spans="1:18" ht="12" customHeight="1" x14ac:dyDescent="0.3">
      <c r="A3000" s="86"/>
      <c r="B3000" s="84"/>
      <c r="G3000" s="88"/>
      <c r="H3000" s="84"/>
      <c r="K3000" s="78"/>
      <c r="M3000" s="78"/>
    </row>
    <row r="3001" spans="1:18" ht="14.25" customHeight="1" x14ac:dyDescent="0.3">
      <c r="A3001" s="86"/>
      <c r="B3001" s="84"/>
      <c r="C3001" s="89"/>
      <c r="D3001" s="90"/>
      <c r="E3001" s="90"/>
      <c r="F3001" s="90"/>
      <c r="G3001" s="90"/>
      <c r="H3001" s="91"/>
      <c r="K3001" s="78"/>
      <c r="M3001" s="78"/>
    </row>
    <row r="3002" spans="1:18" ht="14.25" customHeight="1" x14ac:dyDescent="0.3">
      <c r="A3002" s="86"/>
      <c r="B3002" s="84"/>
      <c r="C3002" s="89"/>
      <c r="H3002" s="84"/>
      <c r="K3002" s="78"/>
      <c r="M3002" s="78"/>
    </row>
    <row r="3003" spans="1:18" ht="12" customHeight="1" thickBot="1" x14ac:dyDescent="0.35">
      <c r="A3003" s="86"/>
      <c r="B3003" s="84"/>
      <c r="C3003" s="89"/>
      <c r="H3003" s="84"/>
      <c r="K3003" s="78"/>
      <c r="M3003" s="78"/>
    </row>
    <row r="3004" spans="1:18" ht="20.100000000000001" customHeight="1" thickBot="1" x14ac:dyDescent="0.35">
      <c r="A3004" s="86"/>
      <c r="B3004" s="84"/>
      <c r="C3004" s="142" t="s">
        <v>55</v>
      </c>
      <c r="D3004" s="143"/>
      <c r="E3004" s="143"/>
      <c r="F3004" s="143"/>
      <c r="G3004" s="143"/>
      <c r="H3004" s="144"/>
    </row>
    <row r="3005" spans="1:18" ht="20.100000000000001" customHeight="1" x14ac:dyDescent="0.3">
      <c r="A3005" s="86"/>
      <c r="B3005" s="84"/>
      <c r="C3005" s="92"/>
      <c r="H3005" s="93" t="s">
        <v>56</v>
      </c>
      <c r="I3005" s="84"/>
      <c r="J3005" s="97" t="s">
        <v>26</v>
      </c>
      <c r="K3005" s="98"/>
      <c r="L3005" s="98"/>
      <c r="M3005" s="98"/>
      <c r="N3005" s="99"/>
    </row>
    <row r="3006" spans="1:18" ht="16.5" customHeight="1" thickBot="1" x14ac:dyDescent="0.35">
      <c r="A3006" s="169"/>
      <c r="B3006" s="84"/>
      <c r="C3006" s="73" t="s">
        <v>57</v>
      </c>
      <c r="D3006" s="84">
        <v>35</v>
      </c>
      <c r="G3006" s="74" t="s">
        <v>4</v>
      </c>
      <c r="H3006" s="75" t="str">
        <f>+VLOOKUP(D3006,PRESUP!$A$6:$N$183,3,FALSE)</f>
        <v>m3</v>
      </c>
      <c r="I3006" s="84"/>
      <c r="J3006" s="100"/>
      <c r="K3006" s="101"/>
      <c r="L3006" s="101"/>
      <c r="M3006" s="101"/>
      <c r="N3006" s="102"/>
    </row>
    <row r="3007" spans="1:18" ht="32.25" customHeight="1" x14ac:dyDescent="0.3">
      <c r="A3007" s="86"/>
      <c r="B3007" s="84"/>
      <c r="C3007" s="22" t="str">
        <f>+VLOOKUP(D3006,PRESUP!$A$6:$N$183,14,FALSE)</f>
        <v>DETALLE: HORMIGON NO ESTRUCTURAL CLASE "E"  (f´c=180 kg/cm2) PARA REPLANTILLOS</v>
      </c>
      <c r="J3007" s="103"/>
      <c r="K3007" s="104"/>
      <c r="L3007" s="104"/>
      <c r="M3007" s="104"/>
      <c r="N3007" s="105"/>
      <c r="O3007" s="84" t="s">
        <v>71</v>
      </c>
      <c r="P3007" s="84" t="s">
        <v>73</v>
      </c>
      <c r="Q3007" s="84" t="s">
        <v>72</v>
      </c>
    </row>
    <row r="3008" spans="1:18" s="73" customFormat="1" ht="15" customHeight="1" thickBot="1" x14ac:dyDescent="0.35">
      <c r="A3008" s="86"/>
      <c r="B3008" s="84"/>
      <c r="C3008" s="73" t="s">
        <v>5</v>
      </c>
      <c r="D3008" s="94"/>
      <c r="E3008" s="94"/>
      <c r="F3008" s="94"/>
      <c r="G3008" s="196" t="s">
        <v>58</v>
      </c>
      <c r="H3008" s="197">
        <v>0.83330000000000004</v>
      </c>
      <c r="J3008" s="162"/>
      <c r="K3008" s="163"/>
      <c r="L3008" s="163"/>
      <c r="M3008" s="163"/>
      <c r="N3008" s="164"/>
      <c r="O3008" s="166">
        <f>+H3082</f>
        <v>139.75</v>
      </c>
      <c r="P3008" s="168">
        <f>+H3078</f>
        <v>121.51890159999999</v>
      </c>
      <c r="Q3008" s="167">
        <f>+N3082</f>
        <v>0.24030000000000001</v>
      </c>
      <c r="R3008" s="73">
        <f t="shared" ref="R3008" si="562">+D3006</f>
        <v>35</v>
      </c>
    </row>
    <row r="3009" spans="1:18" s="94" customFormat="1" ht="30" customHeight="1" thickBot="1" x14ac:dyDescent="0.35">
      <c r="A3009" s="86"/>
      <c r="B3009" s="84"/>
      <c r="C3009" s="122" t="s">
        <v>48</v>
      </c>
      <c r="D3009" s="123" t="s">
        <v>0</v>
      </c>
      <c r="E3009" s="123" t="s">
        <v>6</v>
      </c>
      <c r="F3009" s="123" t="s">
        <v>7</v>
      </c>
      <c r="G3009" s="123" t="s">
        <v>8</v>
      </c>
      <c r="H3009" s="124" t="s">
        <v>9</v>
      </c>
      <c r="J3009" s="106" t="s">
        <v>59</v>
      </c>
      <c r="K3009" s="107" t="s">
        <v>60</v>
      </c>
      <c r="L3009" s="107" t="s">
        <v>61</v>
      </c>
      <c r="M3009" s="107" t="s">
        <v>62</v>
      </c>
      <c r="N3009" s="108" t="s">
        <v>63</v>
      </c>
    </row>
    <row r="3010" spans="1:18" ht="15" customHeight="1" x14ac:dyDescent="0.3">
      <c r="A3010" s="86"/>
      <c r="B3010" s="84"/>
      <c r="C3010" s="125" t="s">
        <v>78</v>
      </c>
      <c r="D3010" s="145" t="s">
        <v>20</v>
      </c>
      <c r="E3010" s="148"/>
      <c r="F3010" s="148" t="s">
        <v>64</v>
      </c>
      <c r="G3010" s="153" t="s">
        <v>20</v>
      </c>
      <c r="H3010" s="126">
        <f>+H3039*0.05</f>
        <v>1.6099356</v>
      </c>
      <c r="J3010" s="171">
        <f>+IF(H3010="","",H3010/H3078)</f>
        <v>1.324843772287685E-2</v>
      </c>
      <c r="K3010" s="172">
        <v>4292100117</v>
      </c>
      <c r="L3010" s="170" t="s">
        <v>77</v>
      </c>
      <c r="M3010" s="156">
        <v>0</v>
      </c>
      <c r="N3010" s="173">
        <f t="shared" ref="N3010:N3022" si="563">+IF(H3010="","",J3010*M3010)</f>
        <v>0</v>
      </c>
    </row>
    <row r="3011" spans="1:18" ht="15" customHeight="1" x14ac:dyDescent="0.3">
      <c r="A3011" s="86"/>
      <c r="B3011" s="84"/>
      <c r="C3011" s="125" t="s">
        <v>375</v>
      </c>
      <c r="D3011" s="146">
        <v>1</v>
      </c>
      <c r="E3011" s="149">
        <v>4.38</v>
      </c>
      <c r="F3011" s="184">
        <f>+IF(E3011="","",D3011*E3011)</f>
        <v>4.38</v>
      </c>
      <c r="G3011" s="185">
        <f>+IF(F3011="","",H3008)</f>
        <v>0.83330000000000004</v>
      </c>
      <c r="H3011" s="186">
        <f>+IF(G3011="","",F3011*G3011)</f>
        <v>3.6498539999999999</v>
      </c>
      <c r="J3011" s="195">
        <f>+IF(H3011="","",H3011/H3078)</f>
        <v>3.0035278067391619E-2</v>
      </c>
      <c r="K3011" s="172">
        <v>4292100117</v>
      </c>
      <c r="L3011" s="170" t="s">
        <v>77</v>
      </c>
      <c r="M3011" s="193">
        <f>IF(L3011="NP", 0, (IF(L3011="EP", 1, (IF(L3011="ND", 0.4, "")))))</f>
        <v>0</v>
      </c>
      <c r="N3011" s="194">
        <f t="shared" si="563"/>
        <v>0</v>
      </c>
      <c r="R3011" s="75" t="e">
        <f t="shared" ref="R3011:R3022" si="564">+R2923+1</f>
        <v>#REF!</v>
      </c>
    </row>
    <row r="3012" spans="1:18" ht="15" customHeight="1" x14ac:dyDescent="0.3">
      <c r="A3012" s="86"/>
      <c r="B3012" s="84"/>
      <c r="C3012" s="125"/>
      <c r="D3012" s="146"/>
      <c r="E3012" s="149"/>
      <c r="F3012" s="184"/>
      <c r="G3012" s="185"/>
      <c r="H3012" s="186"/>
      <c r="J3012" s="195"/>
      <c r="K3012" s="172"/>
      <c r="L3012" s="170"/>
      <c r="M3012" s="193"/>
      <c r="N3012" s="194" t="str">
        <f t="shared" si="563"/>
        <v/>
      </c>
      <c r="R3012" s="75" t="e">
        <f t="shared" si="564"/>
        <v>#REF!</v>
      </c>
    </row>
    <row r="3013" spans="1:18" ht="15" customHeight="1" x14ac:dyDescent="0.3">
      <c r="A3013" s="86"/>
      <c r="B3013" s="84"/>
      <c r="C3013" s="125"/>
      <c r="D3013" s="146"/>
      <c r="E3013" s="149"/>
      <c r="F3013" s="184"/>
      <c r="G3013" s="185"/>
      <c r="H3013" s="186"/>
      <c r="J3013" s="195"/>
      <c r="K3013" s="172"/>
      <c r="L3013" s="170"/>
      <c r="M3013" s="193"/>
      <c r="N3013" s="194" t="str">
        <f t="shared" si="563"/>
        <v/>
      </c>
      <c r="R3013" s="75" t="e">
        <f t="shared" si="564"/>
        <v>#REF!</v>
      </c>
    </row>
    <row r="3014" spans="1:18" ht="15" customHeight="1" x14ac:dyDescent="0.3">
      <c r="A3014" s="86"/>
      <c r="B3014" s="84"/>
      <c r="C3014" s="125"/>
      <c r="D3014" s="146"/>
      <c r="E3014" s="149"/>
      <c r="F3014" s="184"/>
      <c r="G3014" s="185"/>
      <c r="H3014" s="186"/>
      <c r="J3014" s="195"/>
      <c r="K3014" s="172"/>
      <c r="L3014" s="170"/>
      <c r="M3014" s="193"/>
      <c r="N3014" s="194" t="str">
        <f t="shared" si="563"/>
        <v/>
      </c>
      <c r="R3014" s="75" t="e">
        <f t="shared" si="564"/>
        <v>#REF!</v>
      </c>
    </row>
    <row r="3015" spans="1:18" ht="15" customHeight="1" x14ac:dyDescent="0.3">
      <c r="A3015" s="86"/>
      <c r="B3015" s="84"/>
      <c r="C3015" s="125"/>
      <c r="D3015" s="146"/>
      <c r="E3015" s="149"/>
      <c r="F3015" s="184"/>
      <c r="G3015" s="185"/>
      <c r="H3015" s="186"/>
      <c r="J3015" s="195"/>
      <c r="K3015" s="172"/>
      <c r="L3015" s="170"/>
      <c r="M3015" s="193"/>
      <c r="N3015" s="194" t="str">
        <f t="shared" si="563"/>
        <v/>
      </c>
      <c r="R3015" s="75" t="e">
        <f t="shared" si="564"/>
        <v>#REF!</v>
      </c>
    </row>
    <row r="3016" spans="1:18" ht="15" customHeight="1" x14ac:dyDescent="0.3">
      <c r="A3016" s="86"/>
      <c r="B3016" s="84"/>
      <c r="C3016" s="125"/>
      <c r="D3016" s="146"/>
      <c r="E3016" s="149"/>
      <c r="F3016" s="184" t="str">
        <f t="shared" ref="F3016:F3022" si="565">+IF(E3016="","",D3016*E3016)</f>
        <v/>
      </c>
      <c r="G3016" s="185" t="str">
        <f>+IF(F3016="","",H3008)</f>
        <v/>
      </c>
      <c r="H3016" s="186" t="str">
        <f t="shared" ref="H3016:H3022" si="566">+IF(G3016="","",F3016*G3016)</f>
        <v/>
      </c>
      <c r="J3016" s="195" t="str">
        <f>+IF(H3016="","",H3016/H3078)</f>
        <v/>
      </c>
      <c r="K3016" s="172"/>
      <c r="L3016" s="170"/>
      <c r="M3016" s="193" t="str">
        <f t="shared" ref="M3016:M3022" si="567">IF(L3016="NP", 0, (IF(L3016="EP", 1, (IF(L3016="ND", 0.4, "")))))</f>
        <v/>
      </c>
      <c r="N3016" s="194" t="str">
        <f t="shared" si="563"/>
        <v/>
      </c>
      <c r="R3016" s="75" t="e">
        <f t="shared" si="564"/>
        <v>#REF!</v>
      </c>
    </row>
    <row r="3017" spans="1:18" ht="15" customHeight="1" x14ac:dyDescent="0.3">
      <c r="A3017" s="86"/>
      <c r="B3017" s="84"/>
      <c r="C3017" s="125"/>
      <c r="D3017" s="146"/>
      <c r="E3017" s="149"/>
      <c r="F3017" s="184" t="str">
        <f t="shared" si="565"/>
        <v/>
      </c>
      <c r="G3017" s="185" t="str">
        <f>+IF(F3017="","",H3008)</f>
        <v/>
      </c>
      <c r="H3017" s="186" t="str">
        <f t="shared" si="566"/>
        <v/>
      </c>
      <c r="J3017" s="195" t="str">
        <f>+IF(H3017="","",H3017/H3078)</f>
        <v/>
      </c>
      <c r="K3017" s="172"/>
      <c r="L3017" s="170"/>
      <c r="M3017" s="193" t="str">
        <f t="shared" si="567"/>
        <v/>
      </c>
      <c r="N3017" s="194" t="str">
        <f t="shared" si="563"/>
        <v/>
      </c>
      <c r="R3017" s="75" t="e">
        <f t="shared" si="564"/>
        <v>#REF!</v>
      </c>
    </row>
    <row r="3018" spans="1:18" ht="15" customHeight="1" x14ac:dyDescent="0.3">
      <c r="A3018" s="86"/>
      <c r="B3018" s="84"/>
      <c r="C3018" s="125"/>
      <c r="D3018" s="146"/>
      <c r="E3018" s="149"/>
      <c r="F3018" s="184" t="str">
        <f t="shared" si="565"/>
        <v/>
      </c>
      <c r="G3018" s="185" t="str">
        <f>+IF(F3018="","",H3008)</f>
        <v/>
      </c>
      <c r="H3018" s="186" t="str">
        <f t="shared" si="566"/>
        <v/>
      </c>
      <c r="J3018" s="195" t="str">
        <f>+IF(H3018="","",H3018/H3078)</f>
        <v/>
      </c>
      <c r="K3018" s="172"/>
      <c r="L3018" s="170"/>
      <c r="M3018" s="193" t="str">
        <f t="shared" si="567"/>
        <v/>
      </c>
      <c r="N3018" s="194" t="str">
        <f t="shared" si="563"/>
        <v/>
      </c>
      <c r="R3018" s="75" t="e">
        <f t="shared" si="564"/>
        <v>#REF!</v>
      </c>
    </row>
    <row r="3019" spans="1:18" ht="15" customHeight="1" x14ac:dyDescent="0.3">
      <c r="A3019" s="86"/>
      <c r="B3019" s="84"/>
      <c r="C3019" s="125"/>
      <c r="D3019" s="146"/>
      <c r="E3019" s="149"/>
      <c r="F3019" s="184" t="str">
        <f t="shared" si="565"/>
        <v/>
      </c>
      <c r="G3019" s="185" t="str">
        <f>+IF(F3019="","",H3008)</f>
        <v/>
      </c>
      <c r="H3019" s="186" t="str">
        <f t="shared" si="566"/>
        <v/>
      </c>
      <c r="J3019" s="195" t="str">
        <f>+IF(H3019="","",H3019/H3078)</f>
        <v/>
      </c>
      <c r="K3019" s="172"/>
      <c r="L3019" s="170"/>
      <c r="M3019" s="193" t="str">
        <f t="shared" si="567"/>
        <v/>
      </c>
      <c r="N3019" s="194" t="str">
        <f t="shared" si="563"/>
        <v/>
      </c>
      <c r="R3019" s="75" t="e">
        <f t="shared" si="564"/>
        <v>#REF!</v>
      </c>
    </row>
    <row r="3020" spans="1:18" ht="15" customHeight="1" x14ac:dyDescent="0.3">
      <c r="A3020" s="86"/>
      <c r="B3020" s="84"/>
      <c r="C3020" s="125"/>
      <c r="D3020" s="146"/>
      <c r="E3020" s="149"/>
      <c r="F3020" s="184" t="str">
        <f t="shared" si="565"/>
        <v/>
      </c>
      <c r="G3020" s="185" t="str">
        <f>+IF(F3020="","",H3008)</f>
        <v/>
      </c>
      <c r="H3020" s="186" t="str">
        <f t="shared" si="566"/>
        <v/>
      </c>
      <c r="J3020" s="195" t="str">
        <f>+IF(H3020="","",H3020/H3078)</f>
        <v/>
      </c>
      <c r="K3020" s="172"/>
      <c r="L3020" s="170"/>
      <c r="M3020" s="193" t="str">
        <f t="shared" si="567"/>
        <v/>
      </c>
      <c r="N3020" s="194" t="str">
        <f t="shared" si="563"/>
        <v/>
      </c>
      <c r="R3020" s="75" t="e">
        <f t="shared" si="564"/>
        <v>#REF!</v>
      </c>
    </row>
    <row r="3021" spans="1:18" ht="15" customHeight="1" x14ac:dyDescent="0.3">
      <c r="A3021" s="86"/>
      <c r="B3021" s="84"/>
      <c r="C3021" s="125"/>
      <c r="D3021" s="146"/>
      <c r="E3021" s="149"/>
      <c r="F3021" s="184" t="str">
        <f t="shared" si="565"/>
        <v/>
      </c>
      <c r="G3021" s="185" t="str">
        <f>+IF(F3021="","",H3008)</f>
        <v/>
      </c>
      <c r="H3021" s="186" t="str">
        <f t="shared" si="566"/>
        <v/>
      </c>
      <c r="J3021" s="195" t="str">
        <f>+IF(H3021="","",H3021/H3078)</f>
        <v/>
      </c>
      <c r="K3021" s="172"/>
      <c r="L3021" s="170"/>
      <c r="M3021" s="193" t="str">
        <f t="shared" si="567"/>
        <v/>
      </c>
      <c r="N3021" s="194" t="str">
        <f t="shared" si="563"/>
        <v/>
      </c>
      <c r="R3021" s="75" t="e">
        <f t="shared" si="564"/>
        <v>#REF!</v>
      </c>
    </row>
    <row r="3022" spans="1:18" ht="15" customHeight="1" thickBot="1" x14ac:dyDescent="0.35">
      <c r="A3022" s="86"/>
      <c r="B3022" s="84"/>
      <c r="C3022" s="127"/>
      <c r="D3022" s="147"/>
      <c r="E3022" s="150"/>
      <c r="F3022" s="187" t="str">
        <f t="shared" si="565"/>
        <v/>
      </c>
      <c r="G3022" s="188" t="str">
        <f>+IF(F3022="","",H3007)</f>
        <v/>
      </c>
      <c r="H3022" s="189" t="str">
        <f t="shared" si="566"/>
        <v/>
      </c>
      <c r="J3022" s="195" t="str">
        <f>+IF(H3022="","",H3022/H3078)</f>
        <v/>
      </c>
      <c r="K3022" s="172"/>
      <c r="L3022" s="170"/>
      <c r="M3022" s="193" t="str">
        <f t="shared" si="567"/>
        <v/>
      </c>
      <c r="N3022" s="194" t="str">
        <f t="shared" si="563"/>
        <v/>
      </c>
      <c r="R3022" s="75" t="e">
        <f t="shared" si="564"/>
        <v>#REF!</v>
      </c>
    </row>
    <row r="3023" spans="1:18" ht="15" customHeight="1" thickBot="1" x14ac:dyDescent="0.35">
      <c r="A3023" s="86"/>
      <c r="B3023" s="84"/>
      <c r="C3023" s="160"/>
      <c r="D3023" s="160"/>
      <c r="E3023" s="160"/>
      <c r="F3023" s="160"/>
      <c r="G3023" s="161" t="s">
        <v>27</v>
      </c>
      <c r="H3023" s="157">
        <f>SUM(H3010:H3022)</f>
        <v>5.2597895999999995</v>
      </c>
      <c r="J3023" s="110">
        <f>SUM(J3010:J3022)</f>
        <v>4.3283715790268469E-2</v>
      </c>
      <c r="K3023" s="109"/>
      <c r="L3023" s="109"/>
      <c r="M3023" s="109"/>
      <c r="N3023" s="110">
        <f>SUM(N3010:N3022)</f>
        <v>0</v>
      </c>
    </row>
    <row r="3024" spans="1:18" s="73" customFormat="1" ht="15" customHeight="1" thickBot="1" x14ac:dyDescent="0.35">
      <c r="A3024" s="86"/>
      <c r="B3024" s="84"/>
      <c r="C3024" s="73" t="s">
        <v>10</v>
      </c>
      <c r="H3024" s="74"/>
      <c r="J3024" s="112"/>
      <c r="K3024" s="112"/>
      <c r="L3024" s="112"/>
      <c r="M3024" s="112"/>
      <c r="N3024" s="112"/>
    </row>
    <row r="3025" spans="1:18" ht="31.5" customHeight="1" thickBot="1" x14ac:dyDescent="0.35">
      <c r="A3025" s="86"/>
      <c r="B3025" s="84"/>
      <c r="C3025" s="122" t="s">
        <v>48</v>
      </c>
      <c r="D3025" s="123" t="s">
        <v>0</v>
      </c>
      <c r="E3025" s="123" t="s">
        <v>65</v>
      </c>
      <c r="F3025" s="123" t="s">
        <v>66</v>
      </c>
      <c r="G3025" s="123" t="s">
        <v>8</v>
      </c>
      <c r="H3025" s="124" t="s">
        <v>9</v>
      </c>
      <c r="J3025" s="106" t="s">
        <v>59</v>
      </c>
      <c r="K3025" s="107" t="s">
        <v>60</v>
      </c>
      <c r="L3025" s="107" t="s">
        <v>61</v>
      </c>
      <c r="M3025" s="107" t="s">
        <v>62</v>
      </c>
      <c r="N3025" s="108" t="s">
        <v>63</v>
      </c>
    </row>
    <row r="3026" spans="1:18" ht="15" customHeight="1" x14ac:dyDescent="0.3">
      <c r="A3026" s="86"/>
      <c r="B3026" s="84"/>
      <c r="C3026" s="125" t="s">
        <v>326</v>
      </c>
      <c r="D3026" s="146">
        <v>7</v>
      </c>
      <c r="E3026" s="149">
        <v>4.2300000000000004</v>
      </c>
      <c r="F3026" s="184">
        <f t="shared" ref="F3026:F3038" si="568">+IF(E3026="","",D3026*E3026)</f>
        <v>29.610000000000003</v>
      </c>
      <c r="G3026" s="185">
        <f>+IF(F3026="","",H3008)</f>
        <v>0.83330000000000004</v>
      </c>
      <c r="H3026" s="186">
        <f t="shared" ref="H3026:H3038" si="569">+IF(G3026="","",F3026*G3026)</f>
        <v>24.674013000000002</v>
      </c>
      <c r="I3026" s="95"/>
      <c r="J3026" s="195">
        <f>+IF(H3026="","",H3026/H3078)</f>
        <v>0.2030467085788735</v>
      </c>
      <c r="K3026" s="174">
        <v>851230012</v>
      </c>
      <c r="L3026" s="170" t="s">
        <v>77</v>
      </c>
      <c r="M3026" s="193">
        <v>0</v>
      </c>
      <c r="N3026" s="194">
        <f t="shared" ref="N3026:N3038" si="570">+IF(H3026="","",J3026*M3026)</f>
        <v>0</v>
      </c>
      <c r="R3026" s="75" t="e">
        <f t="shared" ref="R3026:R3038" si="571">+R2938+1</f>
        <v>#REF!</v>
      </c>
    </row>
    <row r="3027" spans="1:18" ht="15" customHeight="1" x14ac:dyDescent="0.25">
      <c r="A3027" s="86"/>
      <c r="B3027" s="84"/>
      <c r="C3027" s="125" t="s">
        <v>309</v>
      </c>
      <c r="D3027" s="146">
        <v>1</v>
      </c>
      <c r="E3027" s="209">
        <v>4.75</v>
      </c>
      <c r="F3027" s="184">
        <f t="shared" si="568"/>
        <v>4.75</v>
      </c>
      <c r="G3027" s="185">
        <f>+IF(F3027="","",H3008)</f>
        <v>0.83330000000000004</v>
      </c>
      <c r="H3027" s="186">
        <f t="shared" si="569"/>
        <v>3.9581750000000002</v>
      </c>
      <c r="J3027" s="195">
        <f>+IF(H3027="","",H3027/H3078)</f>
        <v>3.2572504753449819E-2</v>
      </c>
      <c r="K3027" s="174">
        <v>851230012</v>
      </c>
      <c r="L3027" s="170" t="s">
        <v>77</v>
      </c>
      <c r="M3027" s="193">
        <v>0</v>
      </c>
      <c r="N3027" s="194">
        <f t="shared" si="570"/>
        <v>0</v>
      </c>
      <c r="R3027" s="75" t="e">
        <f t="shared" si="571"/>
        <v>#REF!</v>
      </c>
    </row>
    <row r="3028" spans="1:18" ht="15" customHeight="1" x14ac:dyDescent="0.25">
      <c r="A3028" s="86"/>
      <c r="B3028" s="84"/>
      <c r="C3028" s="125" t="s">
        <v>372</v>
      </c>
      <c r="D3028" s="146">
        <v>1</v>
      </c>
      <c r="E3028" s="209">
        <v>4.28</v>
      </c>
      <c r="F3028" s="184">
        <f t="shared" si="568"/>
        <v>4.28</v>
      </c>
      <c r="G3028" s="185">
        <f>+IF(F3028="","",H3008)</f>
        <v>0.83330000000000004</v>
      </c>
      <c r="H3028" s="186">
        <f t="shared" si="569"/>
        <v>3.5665240000000002</v>
      </c>
      <c r="J3028" s="195">
        <f>+IF(H3028="","",H3028/H3078)</f>
        <v>2.9349541125213728E-2</v>
      </c>
      <c r="K3028" s="174">
        <v>851230012</v>
      </c>
      <c r="L3028" s="170" t="s">
        <v>77</v>
      </c>
      <c r="M3028" s="193">
        <v>0</v>
      </c>
      <c r="N3028" s="194">
        <f t="shared" si="570"/>
        <v>0</v>
      </c>
      <c r="R3028" s="75" t="e">
        <f t="shared" si="571"/>
        <v>#REF!</v>
      </c>
    </row>
    <row r="3029" spans="1:18" ht="15" customHeight="1" x14ac:dyDescent="0.3">
      <c r="A3029" s="86"/>
      <c r="B3029" s="84"/>
      <c r="C3029" s="125"/>
      <c r="D3029" s="146"/>
      <c r="E3029" s="149"/>
      <c r="F3029" s="184" t="str">
        <f t="shared" si="568"/>
        <v/>
      </c>
      <c r="G3029" s="185" t="str">
        <f>+IF(F3029="","",H3008)</f>
        <v/>
      </c>
      <c r="H3029" s="186" t="str">
        <f t="shared" si="569"/>
        <v/>
      </c>
      <c r="J3029" s="195" t="str">
        <f>+IF(H3029="","",H3029/H3078)</f>
        <v/>
      </c>
      <c r="K3029" s="174"/>
      <c r="L3029" s="170"/>
      <c r="M3029" s="193" t="str">
        <f t="shared" ref="M3029:M3038" si="572">IF(L3029="NP", 0, (IF(L3029="EP", 1, (IF(L3029="ND", 0.4, "")))))</f>
        <v/>
      </c>
      <c r="N3029" s="194" t="str">
        <f t="shared" si="570"/>
        <v/>
      </c>
      <c r="R3029" s="75" t="e">
        <f t="shared" si="571"/>
        <v>#REF!</v>
      </c>
    </row>
    <row r="3030" spans="1:18" ht="15" customHeight="1" x14ac:dyDescent="0.3">
      <c r="A3030" s="86"/>
      <c r="B3030" s="84"/>
      <c r="C3030" s="125"/>
      <c r="D3030" s="146"/>
      <c r="E3030" s="149"/>
      <c r="F3030" s="184" t="str">
        <f t="shared" si="568"/>
        <v/>
      </c>
      <c r="G3030" s="185" t="str">
        <f>+IF(F3030="","",H3008)</f>
        <v/>
      </c>
      <c r="H3030" s="186" t="str">
        <f t="shared" si="569"/>
        <v/>
      </c>
      <c r="J3030" s="195" t="str">
        <f>+IF(H3030="","",H3030/H3078)</f>
        <v/>
      </c>
      <c r="K3030" s="174"/>
      <c r="L3030" s="170"/>
      <c r="M3030" s="193" t="str">
        <f t="shared" si="572"/>
        <v/>
      </c>
      <c r="N3030" s="194" t="str">
        <f t="shared" si="570"/>
        <v/>
      </c>
      <c r="R3030" s="75" t="e">
        <f t="shared" si="571"/>
        <v>#REF!</v>
      </c>
    </row>
    <row r="3031" spans="1:18" ht="15" customHeight="1" x14ac:dyDescent="0.3">
      <c r="A3031" s="86"/>
      <c r="B3031" s="84"/>
      <c r="C3031" s="125"/>
      <c r="D3031" s="146"/>
      <c r="E3031" s="149"/>
      <c r="F3031" s="184" t="str">
        <f t="shared" si="568"/>
        <v/>
      </c>
      <c r="G3031" s="185" t="str">
        <f>+IF(F3031="","",H3008)</f>
        <v/>
      </c>
      <c r="H3031" s="186" t="str">
        <f t="shared" si="569"/>
        <v/>
      </c>
      <c r="I3031" s="96"/>
      <c r="J3031" s="195" t="str">
        <f>+IF(H3031="","",H3031/H3078)</f>
        <v/>
      </c>
      <c r="K3031" s="174"/>
      <c r="L3031" s="170"/>
      <c r="M3031" s="193" t="str">
        <f t="shared" si="572"/>
        <v/>
      </c>
      <c r="N3031" s="194" t="str">
        <f t="shared" si="570"/>
        <v/>
      </c>
      <c r="R3031" s="75" t="e">
        <f t="shared" si="571"/>
        <v>#REF!</v>
      </c>
    </row>
    <row r="3032" spans="1:18" ht="15" customHeight="1" x14ac:dyDescent="0.3">
      <c r="A3032" s="86"/>
      <c r="B3032" s="84"/>
      <c r="C3032" s="125"/>
      <c r="D3032" s="146"/>
      <c r="E3032" s="149"/>
      <c r="F3032" s="184" t="str">
        <f t="shared" si="568"/>
        <v/>
      </c>
      <c r="G3032" s="185" t="str">
        <f>+IF(F3032="","",H3008)</f>
        <v/>
      </c>
      <c r="H3032" s="186" t="str">
        <f t="shared" si="569"/>
        <v/>
      </c>
      <c r="J3032" s="195" t="str">
        <f>+IF(H3032="","",H3032/H3078)</f>
        <v/>
      </c>
      <c r="K3032" s="174"/>
      <c r="L3032" s="170"/>
      <c r="M3032" s="193" t="str">
        <f t="shared" si="572"/>
        <v/>
      </c>
      <c r="N3032" s="194" t="str">
        <f t="shared" si="570"/>
        <v/>
      </c>
      <c r="R3032" s="75" t="e">
        <f t="shared" si="571"/>
        <v>#REF!</v>
      </c>
    </row>
    <row r="3033" spans="1:18" ht="15" customHeight="1" x14ac:dyDescent="0.3">
      <c r="A3033" s="86"/>
      <c r="B3033" s="84"/>
      <c r="C3033" s="125"/>
      <c r="D3033" s="146"/>
      <c r="E3033" s="149"/>
      <c r="F3033" s="184" t="str">
        <f t="shared" si="568"/>
        <v/>
      </c>
      <c r="G3033" s="185" t="str">
        <f>+IF(F3033="","",H3008)</f>
        <v/>
      </c>
      <c r="H3033" s="186" t="str">
        <f t="shared" si="569"/>
        <v/>
      </c>
      <c r="J3033" s="195" t="str">
        <f>+IF(H3033="","",H3033/H3078)</f>
        <v/>
      </c>
      <c r="K3033" s="174"/>
      <c r="L3033" s="170"/>
      <c r="M3033" s="193" t="str">
        <f t="shared" si="572"/>
        <v/>
      </c>
      <c r="N3033" s="194" t="str">
        <f t="shared" si="570"/>
        <v/>
      </c>
      <c r="R3033" s="75" t="e">
        <f t="shared" si="571"/>
        <v>#REF!</v>
      </c>
    </row>
    <row r="3034" spans="1:18" ht="15" customHeight="1" x14ac:dyDescent="0.3">
      <c r="A3034" s="86"/>
      <c r="B3034" s="84"/>
      <c r="C3034" s="125"/>
      <c r="D3034" s="146"/>
      <c r="E3034" s="149"/>
      <c r="F3034" s="184" t="str">
        <f t="shared" si="568"/>
        <v/>
      </c>
      <c r="G3034" s="185" t="str">
        <f>+IF(F3034="","",H3008)</f>
        <v/>
      </c>
      <c r="H3034" s="186" t="str">
        <f t="shared" si="569"/>
        <v/>
      </c>
      <c r="I3034" s="96"/>
      <c r="J3034" s="195" t="str">
        <f>+IF(H3034="","",H3034/H3078)</f>
        <v/>
      </c>
      <c r="K3034" s="174"/>
      <c r="L3034" s="170"/>
      <c r="M3034" s="193" t="str">
        <f t="shared" si="572"/>
        <v/>
      </c>
      <c r="N3034" s="194" t="str">
        <f t="shared" si="570"/>
        <v/>
      </c>
      <c r="R3034" s="75" t="e">
        <f t="shared" si="571"/>
        <v>#REF!</v>
      </c>
    </row>
    <row r="3035" spans="1:18" ht="15" customHeight="1" x14ac:dyDescent="0.3">
      <c r="A3035" s="86"/>
      <c r="B3035" s="84"/>
      <c r="C3035" s="125"/>
      <c r="D3035" s="146"/>
      <c r="E3035" s="149"/>
      <c r="F3035" s="184" t="str">
        <f t="shared" si="568"/>
        <v/>
      </c>
      <c r="G3035" s="185" t="str">
        <f>+IF(F3035="","",H3008)</f>
        <v/>
      </c>
      <c r="H3035" s="186" t="str">
        <f t="shared" si="569"/>
        <v/>
      </c>
      <c r="J3035" s="195" t="str">
        <f>+IF(H3035="","",H3035/H3078)</f>
        <v/>
      </c>
      <c r="K3035" s="174"/>
      <c r="L3035" s="170"/>
      <c r="M3035" s="193" t="str">
        <f t="shared" si="572"/>
        <v/>
      </c>
      <c r="N3035" s="194" t="str">
        <f t="shared" si="570"/>
        <v/>
      </c>
      <c r="R3035" s="75" t="e">
        <f t="shared" si="571"/>
        <v>#REF!</v>
      </c>
    </row>
    <row r="3036" spans="1:18" ht="15" customHeight="1" x14ac:dyDescent="0.3">
      <c r="A3036" s="86"/>
      <c r="B3036" s="84"/>
      <c r="C3036" s="125"/>
      <c r="D3036" s="146"/>
      <c r="E3036" s="149"/>
      <c r="F3036" s="184" t="str">
        <f t="shared" si="568"/>
        <v/>
      </c>
      <c r="G3036" s="185" t="str">
        <f>+IF(F3036="","",H3008)</f>
        <v/>
      </c>
      <c r="H3036" s="186" t="str">
        <f t="shared" si="569"/>
        <v/>
      </c>
      <c r="I3036" s="96"/>
      <c r="J3036" s="195" t="str">
        <f>+IF(H3036="","",H3036/H3078)</f>
        <v/>
      </c>
      <c r="K3036" s="174"/>
      <c r="L3036" s="170"/>
      <c r="M3036" s="193" t="str">
        <f t="shared" si="572"/>
        <v/>
      </c>
      <c r="N3036" s="194" t="str">
        <f t="shared" si="570"/>
        <v/>
      </c>
      <c r="R3036" s="75" t="e">
        <f t="shared" si="571"/>
        <v>#REF!</v>
      </c>
    </row>
    <row r="3037" spans="1:18" ht="15" customHeight="1" x14ac:dyDescent="0.3">
      <c r="A3037" s="86"/>
      <c r="B3037" s="84"/>
      <c r="C3037" s="125"/>
      <c r="D3037" s="146"/>
      <c r="E3037" s="149"/>
      <c r="F3037" s="184" t="str">
        <f t="shared" si="568"/>
        <v/>
      </c>
      <c r="G3037" s="185" t="str">
        <f>+IF(F3037="","",H3008)</f>
        <v/>
      </c>
      <c r="H3037" s="186" t="str">
        <f t="shared" si="569"/>
        <v/>
      </c>
      <c r="I3037" s="96"/>
      <c r="J3037" s="195" t="str">
        <f>+IF(H3037="","",H3037/H3078)</f>
        <v/>
      </c>
      <c r="K3037" s="174"/>
      <c r="L3037" s="170"/>
      <c r="M3037" s="193" t="str">
        <f t="shared" si="572"/>
        <v/>
      </c>
      <c r="N3037" s="194" t="str">
        <f t="shared" si="570"/>
        <v/>
      </c>
      <c r="R3037" s="75" t="e">
        <f t="shared" si="571"/>
        <v>#REF!</v>
      </c>
    </row>
    <row r="3038" spans="1:18" ht="15" customHeight="1" thickBot="1" x14ac:dyDescent="0.35">
      <c r="A3038" s="86"/>
      <c r="B3038" s="84"/>
      <c r="C3038" s="127"/>
      <c r="D3038" s="147"/>
      <c r="E3038" s="150"/>
      <c r="F3038" s="187" t="str">
        <f t="shared" si="568"/>
        <v/>
      </c>
      <c r="G3038" s="188" t="str">
        <f>+IF(F3038="","",H3007)</f>
        <v/>
      </c>
      <c r="H3038" s="189" t="str">
        <f t="shared" si="569"/>
        <v/>
      </c>
      <c r="J3038" s="195" t="str">
        <f>+IF(H3038="","",H3038/H3078)</f>
        <v/>
      </c>
      <c r="K3038" s="174"/>
      <c r="L3038" s="170"/>
      <c r="M3038" s="193" t="str">
        <f t="shared" si="572"/>
        <v/>
      </c>
      <c r="N3038" s="194" t="str">
        <f t="shared" si="570"/>
        <v/>
      </c>
      <c r="R3038" s="75" t="e">
        <f t="shared" si="571"/>
        <v>#REF!</v>
      </c>
    </row>
    <row r="3039" spans="1:18" ht="15" customHeight="1" thickBot="1" x14ac:dyDescent="0.35">
      <c r="A3039" s="86"/>
      <c r="B3039" s="84"/>
      <c r="C3039" s="160"/>
      <c r="D3039" s="160"/>
      <c r="E3039" s="160"/>
      <c r="F3039" s="160"/>
      <c r="G3039" s="161" t="s">
        <v>28</v>
      </c>
      <c r="H3039" s="157">
        <f>SUM(H3026:H3038)</f>
        <v>32.198712</v>
      </c>
      <c r="J3039" s="110">
        <f>SUM(J3026:J3038)</f>
        <v>0.26496875445753704</v>
      </c>
      <c r="K3039" s="109"/>
      <c r="L3039" s="109"/>
      <c r="M3039" s="109"/>
      <c r="N3039" s="110">
        <f>SUM(N3026:N3038)</f>
        <v>0</v>
      </c>
    </row>
    <row r="3040" spans="1:18" s="73" customFormat="1" ht="15" customHeight="1" thickBot="1" x14ac:dyDescent="0.35">
      <c r="A3040" s="86"/>
      <c r="B3040" s="84"/>
      <c r="C3040" s="73" t="s">
        <v>11</v>
      </c>
      <c r="H3040" s="74"/>
      <c r="J3040" s="112"/>
      <c r="K3040" s="112"/>
      <c r="L3040" s="112"/>
      <c r="M3040" s="112"/>
      <c r="N3040" s="112"/>
    </row>
    <row r="3041" spans="1:18" ht="34.5" customHeight="1" thickBot="1" x14ac:dyDescent="0.35">
      <c r="A3041" s="86"/>
      <c r="B3041" s="84"/>
      <c r="C3041" s="122" t="s">
        <v>48</v>
      </c>
      <c r="D3041" s="129"/>
      <c r="E3041" s="123" t="s">
        <v>3</v>
      </c>
      <c r="F3041" s="123" t="s">
        <v>0</v>
      </c>
      <c r="G3041" s="123" t="s">
        <v>16</v>
      </c>
      <c r="H3041" s="124" t="s">
        <v>9</v>
      </c>
      <c r="J3041" s="106" t="s">
        <v>59</v>
      </c>
      <c r="K3041" s="107" t="s">
        <v>60</v>
      </c>
      <c r="L3041" s="107" t="s">
        <v>61</v>
      </c>
      <c r="M3041" s="107" t="s">
        <v>62</v>
      </c>
      <c r="N3041" s="108" t="s">
        <v>63</v>
      </c>
    </row>
    <row r="3042" spans="1:18" ht="15" customHeight="1" x14ac:dyDescent="0.3">
      <c r="A3042" s="86"/>
      <c r="B3042" s="84"/>
      <c r="C3042" s="125" t="s">
        <v>376</v>
      </c>
      <c r="E3042" s="151" t="s">
        <v>32</v>
      </c>
      <c r="F3042" s="151">
        <v>0.21</v>
      </c>
      <c r="G3042" s="151">
        <v>1.24</v>
      </c>
      <c r="H3042" s="190">
        <f t="shared" ref="H3042:H3067" si="573">+IF(G3042="","",F3042*G3042)</f>
        <v>0.26039999999999996</v>
      </c>
      <c r="J3042" s="195">
        <f>+IF(H3042="","",H3042/H3078)</f>
        <v>2.1428765119779519E-3</v>
      </c>
      <c r="K3042" s="174">
        <v>180000111</v>
      </c>
      <c r="L3042" s="170" t="s">
        <v>76</v>
      </c>
      <c r="M3042" s="193">
        <v>0.217</v>
      </c>
      <c r="N3042" s="194">
        <f t="shared" ref="N3042:N3067" si="574">+IF(H3042="","",J3042*M3042)</f>
        <v>4.6500420309921554E-4</v>
      </c>
      <c r="R3042" s="75" t="e">
        <f t="shared" ref="R3042:R3067" si="575">+R2954+1</f>
        <v>#REF!</v>
      </c>
    </row>
    <row r="3043" spans="1:18" ht="15" customHeight="1" x14ac:dyDescent="0.3">
      <c r="A3043" s="86"/>
      <c r="B3043" s="84"/>
      <c r="C3043" s="125" t="s">
        <v>377</v>
      </c>
      <c r="E3043" s="151" t="s">
        <v>32</v>
      </c>
      <c r="F3043" s="151">
        <v>1.05</v>
      </c>
      <c r="G3043" s="151">
        <v>11.5</v>
      </c>
      <c r="H3043" s="190">
        <f t="shared" si="573"/>
        <v>12.075000000000001</v>
      </c>
      <c r="J3043" s="195">
        <f>+IF(H3043="","",H3043/H3078)</f>
        <v>9.9367257611880866E-2</v>
      </c>
      <c r="K3043" s="174">
        <v>352605342021</v>
      </c>
      <c r="L3043" s="170" t="s">
        <v>76</v>
      </c>
      <c r="M3043" s="193">
        <v>0.20180000000000001</v>
      </c>
      <c r="N3043" s="194">
        <f t="shared" si="574"/>
        <v>2.0052312586077561E-2</v>
      </c>
      <c r="R3043" s="75" t="e">
        <f t="shared" si="575"/>
        <v>#REF!</v>
      </c>
    </row>
    <row r="3044" spans="1:18" ht="15" customHeight="1" x14ac:dyDescent="0.3">
      <c r="A3044" s="86"/>
      <c r="B3044" s="84"/>
      <c r="C3044" s="125" t="s">
        <v>378</v>
      </c>
      <c r="E3044" s="151" t="s">
        <v>32</v>
      </c>
      <c r="F3044" s="151">
        <v>0.74</v>
      </c>
      <c r="G3044" s="151">
        <v>13.25</v>
      </c>
      <c r="H3044" s="190">
        <f t="shared" si="573"/>
        <v>9.8049999999999997</v>
      </c>
      <c r="J3044" s="195">
        <f>+IF(H3044="","",H3044/H3078)</f>
        <v>8.068703609809455E-2</v>
      </c>
      <c r="K3044" s="174">
        <v>352605342021</v>
      </c>
      <c r="L3044" s="170" t="s">
        <v>76</v>
      </c>
      <c r="M3044" s="193">
        <v>0.20180000000000001</v>
      </c>
      <c r="N3044" s="194">
        <f t="shared" si="574"/>
        <v>1.628264388459548E-2</v>
      </c>
      <c r="R3044" s="75" t="e">
        <f t="shared" si="575"/>
        <v>#REF!</v>
      </c>
    </row>
    <row r="3045" spans="1:18" ht="15" customHeight="1" x14ac:dyDescent="0.3">
      <c r="A3045" s="86"/>
      <c r="B3045" s="84"/>
      <c r="C3045" s="125" t="s">
        <v>379</v>
      </c>
      <c r="E3045" s="151" t="s">
        <v>42</v>
      </c>
      <c r="F3045" s="151">
        <v>344</v>
      </c>
      <c r="G3045" s="151">
        <v>0.18</v>
      </c>
      <c r="H3045" s="190">
        <f t="shared" si="573"/>
        <v>61.919999999999995</v>
      </c>
      <c r="J3045" s="195">
        <f>+IF(H3045="","",H3045/H3078)</f>
        <v>0.50955035953024119</v>
      </c>
      <c r="K3045" s="174">
        <v>374400011</v>
      </c>
      <c r="L3045" s="170" t="s">
        <v>76</v>
      </c>
      <c r="M3045" s="193">
        <v>0.39939999999999998</v>
      </c>
      <c r="N3045" s="194">
        <f t="shared" si="574"/>
        <v>0.20351441359637831</v>
      </c>
      <c r="R3045" s="75" t="e">
        <f t="shared" si="575"/>
        <v>#REF!</v>
      </c>
    </row>
    <row r="3046" spans="1:18" ht="15" customHeight="1" x14ac:dyDescent="0.3">
      <c r="A3046" s="86"/>
      <c r="B3046" s="84"/>
      <c r="C3046" s="125"/>
      <c r="E3046" s="151"/>
      <c r="F3046" s="151"/>
      <c r="G3046" s="151"/>
      <c r="H3046" s="190" t="str">
        <f t="shared" si="573"/>
        <v/>
      </c>
      <c r="J3046" s="195" t="str">
        <f>+IF(H3046="","",H3046/H3078)</f>
        <v/>
      </c>
      <c r="K3046" s="174"/>
      <c r="L3046" s="170"/>
      <c r="M3046" s="193" t="str">
        <f t="shared" ref="M3046:M3067" si="576">IF(L3046="NP", 0, (IF(L3046="EP", 1, (IF(L3046="ND", 0.4, "")))))</f>
        <v/>
      </c>
      <c r="N3046" s="194" t="str">
        <f t="shared" si="574"/>
        <v/>
      </c>
      <c r="R3046" s="75" t="e">
        <f t="shared" si="575"/>
        <v>#REF!</v>
      </c>
    </row>
    <row r="3047" spans="1:18" ht="15" customHeight="1" x14ac:dyDescent="0.3">
      <c r="A3047" s="86"/>
      <c r="B3047" s="84"/>
      <c r="C3047" s="125"/>
      <c r="E3047" s="151"/>
      <c r="F3047" s="151"/>
      <c r="G3047" s="151"/>
      <c r="H3047" s="190" t="str">
        <f t="shared" si="573"/>
        <v/>
      </c>
      <c r="J3047" s="195" t="str">
        <f>+IF(H3047="","",H3047/H3078)</f>
        <v/>
      </c>
      <c r="K3047" s="174"/>
      <c r="L3047" s="170"/>
      <c r="M3047" s="193" t="str">
        <f t="shared" si="576"/>
        <v/>
      </c>
      <c r="N3047" s="194" t="str">
        <f t="shared" si="574"/>
        <v/>
      </c>
      <c r="R3047" s="75" t="e">
        <f t="shared" si="575"/>
        <v>#REF!</v>
      </c>
    </row>
    <row r="3048" spans="1:18" ht="15" customHeight="1" x14ac:dyDescent="0.3">
      <c r="A3048" s="86"/>
      <c r="B3048" s="84"/>
      <c r="C3048" s="125"/>
      <c r="E3048" s="151"/>
      <c r="F3048" s="151"/>
      <c r="G3048" s="151"/>
      <c r="H3048" s="190" t="str">
        <f t="shared" si="573"/>
        <v/>
      </c>
      <c r="J3048" s="195" t="str">
        <f>+IF(H3048="","",H3048/H3078)</f>
        <v/>
      </c>
      <c r="K3048" s="174"/>
      <c r="L3048" s="170"/>
      <c r="M3048" s="193" t="str">
        <f t="shared" si="576"/>
        <v/>
      </c>
      <c r="N3048" s="194" t="str">
        <f t="shared" si="574"/>
        <v/>
      </c>
      <c r="R3048" s="75" t="e">
        <f t="shared" si="575"/>
        <v>#REF!</v>
      </c>
    </row>
    <row r="3049" spans="1:18" ht="15" customHeight="1" x14ac:dyDescent="0.3">
      <c r="A3049" s="86"/>
      <c r="B3049" s="84"/>
      <c r="C3049" s="125"/>
      <c r="E3049" s="151"/>
      <c r="F3049" s="151"/>
      <c r="G3049" s="151"/>
      <c r="H3049" s="190" t="str">
        <f t="shared" si="573"/>
        <v/>
      </c>
      <c r="J3049" s="195" t="str">
        <f>+IF(H3049="","",H3049/H3078)</f>
        <v/>
      </c>
      <c r="K3049" s="174"/>
      <c r="L3049" s="170"/>
      <c r="M3049" s="193" t="str">
        <f t="shared" si="576"/>
        <v/>
      </c>
      <c r="N3049" s="194" t="str">
        <f t="shared" si="574"/>
        <v/>
      </c>
      <c r="R3049" s="75" t="e">
        <f t="shared" si="575"/>
        <v>#REF!</v>
      </c>
    </row>
    <row r="3050" spans="1:18" ht="15" customHeight="1" x14ac:dyDescent="0.3">
      <c r="A3050" s="86"/>
      <c r="B3050" s="84"/>
      <c r="C3050" s="125"/>
      <c r="E3050" s="151"/>
      <c r="F3050" s="151"/>
      <c r="G3050" s="151"/>
      <c r="H3050" s="190" t="str">
        <f t="shared" si="573"/>
        <v/>
      </c>
      <c r="J3050" s="195" t="str">
        <f>+IF(H3050="","",H3050/H3078)</f>
        <v/>
      </c>
      <c r="K3050" s="174"/>
      <c r="L3050" s="170"/>
      <c r="M3050" s="193" t="str">
        <f t="shared" si="576"/>
        <v/>
      </c>
      <c r="N3050" s="194" t="str">
        <f t="shared" si="574"/>
        <v/>
      </c>
      <c r="R3050" s="75" t="e">
        <f t="shared" si="575"/>
        <v>#REF!</v>
      </c>
    </row>
    <row r="3051" spans="1:18" ht="15" customHeight="1" x14ac:dyDescent="0.3">
      <c r="A3051" s="86"/>
      <c r="B3051" s="84"/>
      <c r="C3051" s="125"/>
      <c r="E3051" s="151"/>
      <c r="F3051" s="151"/>
      <c r="G3051" s="151"/>
      <c r="H3051" s="190" t="str">
        <f t="shared" si="573"/>
        <v/>
      </c>
      <c r="J3051" s="195" t="str">
        <f>+IF(H3051="","",H3051/H3078)</f>
        <v/>
      </c>
      <c r="K3051" s="174"/>
      <c r="L3051" s="170"/>
      <c r="M3051" s="193" t="str">
        <f t="shared" si="576"/>
        <v/>
      </c>
      <c r="N3051" s="194" t="str">
        <f t="shared" si="574"/>
        <v/>
      </c>
      <c r="R3051" s="75" t="e">
        <f t="shared" si="575"/>
        <v>#REF!</v>
      </c>
    </row>
    <row r="3052" spans="1:18" ht="15" customHeight="1" x14ac:dyDescent="0.3">
      <c r="A3052" s="86"/>
      <c r="B3052" s="84"/>
      <c r="C3052" s="125"/>
      <c r="E3052" s="151"/>
      <c r="F3052" s="151"/>
      <c r="G3052" s="151"/>
      <c r="H3052" s="190" t="str">
        <f t="shared" si="573"/>
        <v/>
      </c>
      <c r="J3052" s="195" t="str">
        <f>+IF(H3052="","",H3052/H3078)</f>
        <v/>
      </c>
      <c r="K3052" s="174"/>
      <c r="L3052" s="170"/>
      <c r="M3052" s="193" t="str">
        <f t="shared" si="576"/>
        <v/>
      </c>
      <c r="N3052" s="194" t="str">
        <f t="shared" si="574"/>
        <v/>
      </c>
      <c r="R3052" s="75" t="e">
        <f t="shared" si="575"/>
        <v>#REF!</v>
      </c>
    </row>
    <row r="3053" spans="1:18" ht="15" customHeight="1" x14ac:dyDescent="0.3">
      <c r="A3053" s="86"/>
      <c r="B3053" s="84"/>
      <c r="C3053" s="125"/>
      <c r="E3053" s="151"/>
      <c r="F3053" s="151"/>
      <c r="G3053" s="151"/>
      <c r="H3053" s="190" t="str">
        <f t="shared" si="573"/>
        <v/>
      </c>
      <c r="J3053" s="195" t="str">
        <f>+IF(H3053="","",H3053/H3078)</f>
        <v/>
      </c>
      <c r="K3053" s="174"/>
      <c r="L3053" s="170"/>
      <c r="M3053" s="193" t="str">
        <f t="shared" si="576"/>
        <v/>
      </c>
      <c r="N3053" s="194" t="str">
        <f t="shared" si="574"/>
        <v/>
      </c>
      <c r="R3053" s="75" t="e">
        <f t="shared" si="575"/>
        <v>#REF!</v>
      </c>
    </row>
    <row r="3054" spans="1:18" ht="15" customHeight="1" x14ac:dyDescent="0.3">
      <c r="A3054" s="86"/>
      <c r="B3054" s="84"/>
      <c r="C3054" s="125"/>
      <c r="E3054" s="151"/>
      <c r="F3054" s="151"/>
      <c r="G3054" s="151"/>
      <c r="H3054" s="190" t="str">
        <f t="shared" si="573"/>
        <v/>
      </c>
      <c r="J3054" s="195" t="str">
        <f>+IF(H3054="","",H3054/H3078)</f>
        <v/>
      </c>
      <c r="K3054" s="174"/>
      <c r="L3054" s="170"/>
      <c r="M3054" s="193" t="str">
        <f t="shared" si="576"/>
        <v/>
      </c>
      <c r="N3054" s="194" t="str">
        <f t="shared" si="574"/>
        <v/>
      </c>
      <c r="R3054" s="75" t="e">
        <f t="shared" si="575"/>
        <v>#REF!</v>
      </c>
    </row>
    <row r="3055" spans="1:18" ht="15" customHeight="1" x14ac:dyDescent="0.3">
      <c r="A3055" s="86"/>
      <c r="B3055" s="84"/>
      <c r="C3055" s="125"/>
      <c r="E3055" s="151"/>
      <c r="F3055" s="151"/>
      <c r="G3055" s="151"/>
      <c r="H3055" s="190" t="str">
        <f t="shared" si="573"/>
        <v/>
      </c>
      <c r="J3055" s="195" t="str">
        <f>+IF(H3055="","",H3055/H3078)</f>
        <v/>
      </c>
      <c r="K3055" s="174"/>
      <c r="L3055" s="170"/>
      <c r="M3055" s="193" t="str">
        <f t="shared" si="576"/>
        <v/>
      </c>
      <c r="N3055" s="194" t="str">
        <f t="shared" si="574"/>
        <v/>
      </c>
      <c r="R3055" s="75" t="e">
        <f t="shared" si="575"/>
        <v>#REF!</v>
      </c>
    </row>
    <row r="3056" spans="1:18" ht="15" customHeight="1" x14ac:dyDescent="0.3">
      <c r="A3056" s="86"/>
      <c r="B3056" s="84"/>
      <c r="C3056" s="125"/>
      <c r="E3056" s="151"/>
      <c r="F3056" s="151"/>
      <c r="G3056" s="151"/>
      <c r="H3056" s="190" t="str">
        <f t="shared" si="573"/>
        <v/>
      </c>
      <c r="J3056" s="195" t="str">
        <f>+IF(H3056="","",H3056/H3078)</f>
        <v/>
      </c>
      <c r="K3056" s="174"/>
      <c r="L3056" s="170"/>
      <c r="M3056" s="193" t="str">
        <f t="shared" si="576"/>
        <v/>
      </c>
      <c r="N3056" s="194" t="str">
        <f t="shared" si="574"/>
        <v/>
      </c>
      <c r="R3056" s="75" t="e">
        <f t="shared" si="575"/>
        <v>#REF!</v>
      </c>
    </row>
    <row r="3057" spans="1:18" ht="15" customHeight="1" x14ac:dyDescent="0.3">
      <c r="A3057" s="86"/>
      <c r="B3057" s="84"/>
      <c r="C3057" s="125"/>
      <c r="E3057" s="151"/>
      <c r="F3057" s="151"/>
      <c r="G3057" s="151"/>
      <c r="H3057" s="190" t="str">
        <f t="shared" si="573"/>
        <v/>
      </c>
      <c r="J3057" s="195" t="str">
        <f>+IF(H3057="","",H3057/H3078)</f>
        <v/>
      </c>
      <c r="K3057" s="174"/>
      <c r="L3057" s="170"/>
      <c r="M3057" s="193" t="str">
        <f t="shared" si="576"/>
        <v/>
      </c>
      <c r="N3057" s="194" t="str">
        <f t="shared" si="574"/>
        <v/>
      </c>
      <c r="R3057" s="75" t="e">
        <f t="shared" si="575"/>
        <v>#REF!</v>
      </c>
    </row>
    <row r="3058" spans="1:18" ht="15" customHeight="1" x14ac:dyDescent="0.3">
      <c r="A3058" s="86"/>
      <c r="B3058" s="84"/>
      <c r="C3058" s="125"/>
      <c r="E3058" s="151"/>
      <c r="F3058" s="151"/>
      <c r="G3058" s="151"/>
      <c r="H3058" s="190" t="str">
        <f t="shared" si="573"/>
        <v/>
      </c>
      <c r="J3058" s="195" t="str">
        <f>+IF(H3058="","",H3058/H3078)</f>
        <v/>
      </c>
      <c r="K3058" s="174"/>
      <c r="L3058" s="170"/>
      <c r="M3058" s="193" t="str">
        <f t="shared" si="576"/>
        <v/>
      </c>
      <c r="N3058" s="194" t="str">
        <f t="shared" si="574"/>
        <v/>
      </c>
      <c r="R3058" s="75" t="e">
        <f t="shared" si="575"/>
        <v>#REF!</v>
      </c>
    </row>
    <row r="3059" spans="1:18" ht="15" customHeight="1" x14ac:dyDescent="0.3">
      <c r="A3059" s="86"/>
      <c r="B3059" s="84"/>
      <c r="C3059" s="125"/>
      <c r="E3059" s="151"/>
      <c r="F3059" s="151"/>
      <c r="G3059" s="151"/>
      <c r="H3059" s="190" t="str">
        <f t="shared" si="573"/>
        <v/>
      </c>
      <c r="J3059" s="195" t="str">
        <f>+IF(H3059="","",H3059/H3078)</f>
        <v/>
      </c>
      <c r="K3059" s="174"/>
      <c r="L3059" s="170"/>
      <c r="M3059" s="193" t="str">
        <f t="shared" si="576"/>
        <v/>
      </c>
      <c r="N3059" s="194" t="str">
        <f t="shared" si="574"/>
        <v/>
      </c>
      <c r="R3059" s="75" t="e">
        <f t="shared" si="575"/>
        <v>#REF!</v>
      </c>
    </row>
    <row r="3060" spans="1:18" ht="15" customHeight="1" x14ac:dyDescent="0.3">
      <c r="A3060" s="86"/>
      <c r="B3060" s="84"/>
      <c r="C3060" s="125"/>
      <c r="E3060" s="151"/>
      <c r="F3060" s="151"/>
      <c r="G3060" s="151"/>
      <c r="H3060" s="190" t="str">
        <f t="shared" si="573"/>
        <v/>
      </c>
      <c r="J3060" s="195" t="str">
        <f>+IF(H3060="","",H3060/H3078)</f>
        <v/>
      </c>
      <c r="K3060" s="174"/>
      <c r="L3060" s="170"/>
      <c r="M3060" s="193" t="str">
        <f t="shared" si="576"/>
        <v/>
      </c>
      <c r="N3060" s="194" t="str">
        <f t="shared" si="574"/>
        <v/>
      </c>
      <c r="R3060" s="75" t="e">
        <f t="shared" si="575"/>
        <v>#REF!</v>
      </c>
    </row>
    <row r="3061" spans="1:18" ht="15" customHeight="1" x14ac:dyDescent="0.3">
      <c r="A3061" s="86"/>
      <c r="B3061" s="84"/>
      <c r="C3061" s="125"/>
      <c r="E3061" s="151"/>
      <c r="F3061" s="151"/>
      <c r="G3061" s="151"/>
      <c r="H3061" s="190" t="str">
        <f t="shared" si="573"/>
        <v/>
      </c>
      <c r="J3061" s="195" t="str">
        <f>+IF(H3061="","",H3061/H3078)</f>
        <v/>
      </c>
      <c r="K3061" s="174"/>
      <c r="L3061" s="170"/>
      <c r="M3061" s="193" t="str">
        <f t="shared" si="576"/>
        <v/>
      </c>
      <c r="N3061" s="194" t="str">
        <f t="shared" si="574"/>
        <v/>
      </c>
      <c r="R3061" s="75" t="e">
        <f t="shared" si="575"/>
        <v>#REF!</v>
      </c>
    </row>
    <row r="3062" spans="1:18" ht="15" customHeight="1" x14ac:dyDescent="0.3">
      <c r="A3062" s="86"/>
      <c r="B3062" s="84"/>
      <c r="C3062" s="125"/>
      <c r="E3062" s="151"/>
      <c r="F3062" s="151"/>
      <c r="G3062" s="151"/>
      <c r="H3062" s="190" t="str">
        <f t="shared" si="573"/>
        <v/>
      </c>
      <c r="J3062" s="195" t="str">
        <f>+IF(H3062="","",H3062/H3078)</f>
        <v/>
      </c>
      <c r="K3062" s="174"/>
      <c r="L3062" s="170"/>
      <c r="M3062" s="193" t="str">
        <f t="shared" si="576"/>
        <v/>
      </c>
      <c r="N3062" s="194" t="str">
        <f t="shared" si="574"/>
        <v/>
      </c>
      <c r="R3062" s="75" t="e">
        <f t="shared" si="575"/>
        <v>#REF!</v>
      </c>
    </row>
    <row r="3063" spans="1:18" ht="15" customHeight="1" x14ac:dyDescent="0.3">
      <c r="A3063" s="86"/>
      <c r="B3063" s="84"/>
      <c r="C3063" s="125"/>
      <c r="E3063" s="151"/>
      <c r="F3063" s="151"/>
      <c r="G3063" s="151"/>
      <c r="H3063" s="190" t="str">
        <f t="shared" si="573"/>
        <v/>
      </c>
      <c r="J3063" s="195" t="str">
        <f>+IF(H3063="","",H3063/H3078)</f>
        <v/>
      </c>
      <c r="K3063" s="174"/>
      <c r="L3063" s="170"/>
      <c r="M3063" s="193" t="str">
        <f t="shared" si="576"/>
        <v/>
      </c>
      <c r="N3063" s="194" t="str">
        <f t="shared" si="574"/>
        <v/>
      </c>
      <c r="R3063" s="75" t="e">
        <f t="shared" si="575"/>
        <v>#REF!</v>
      </c>
    </row>
    <row r="3064" spans="1:18" ht="15" customHeight="1" x14ac:dyDescent="0.3">
      <c r="A3064" s="86"/>
      <c r="B3064" s="84"/>
      <c r="C3064" s="125"/>
      <c r="E3064" s="151"/>
      <c r="F3064" s="151"/>
      <c r="G3064" s="151"/>
      <c r="H3064" s="190" t="str">
        <f t="shared" si="573"/>
        <v/>
      </c>
      <c r="J3064" s="195" t="str">
        <f>+IF(H3064="","",H3064/H3078)</f>
        <v/>
      </c>
      <c r="K3064" s="174"/>
      <c r="L3064" s="170"/>
      <c r="M3064" s="193" t="str">
        <f t="shared" si="576"/>
        <v/>
      </c>
      <c r="N3064" s="194" t="str">
        <f t="shared" si="574"/>
        <v/>
      </c>
      <c r="R3064" s="75" t="e">
        <f t="shared" si="575"/>
        <v>#REF!</v>
      </c>
    </row>
    <row r="3065" spans="1:18" ht="15" customHeight="1" x14ac:dyDescent="0.3">
      <c r="A3065" s="86"/>
      <c r="B3065" s="84"/>
      <c r="C3065" s="125"/>
      <c r="E3065" s="151"/>
      <c r="F3065" s="151"/>
      <c r="G3065" s="151"/>
      <c r="H3065" s="190" t="str">
        <f t="shared" si="573"/>
        <v/>
      </c>
      <c r="J3065" s="195" t="str">
        <f>+IF(H3065="","",H3065/H3078)</f>
        <v/>
      </c>
      <c r="K3065" s="174"/>
      <c r="L3065" s="170"/>
      <c r="M3065" s="193" t="str">
        <f t="shared" si="576"/>
        <v/>
      </c>
      <c r="N3065" s="194" t="str">
        <f t="shared" si="574"/>
        <v/>
      </c>
      <c r="R3065" s="75" t="e">
        <f t="shared" si="575"/>
        <v>#REF!</v>
      </c>
    </row>
    <row r="3066" spans="1:18" ht="15" customHeight="1" x14ac:dyDescent="0.3">
      <c r="A3066" s="86"/>
      <c r="B3066" s="84"/>
      <c r="C3066" s="125"/>
      <c r="E3066" s="151"/>
      <c r="F3066" s="151"/>
      <c r="G3066" s="151"/>
      <c r="H3066" s="190" t="str">
        <f t="shared" si="573"/>
        <v/>
      </c>
      <c r="J3066" s="195" t="str">
        <f>+IF(H3066="","",H3066/H3078)</f>
        <v/>
      </c>
      <c r="K3066" s="174"/>
      <c r="L3066" s="170"/>
      <c r="M3066" s="193" t="str">
        <f t="shared" si="576"/>
        <v/>
      </c>
      <c r="N3066" s="194" t="str">
        <f t="shared" si="574"/>
        <v/>
      </c>
      <c r="R3066" s="75" t="e">
        <f t="shared" si="575"/>
        <v>#REF!</v>
      </c>
    </row>
    <row r="3067" spans="1:18" ht="15" customHeight="1" thickBot="1" x14ac:dyDescent="0.35">
      <c r="A3067" s="86"/>
      <c r="B3067" s="84"/>
      <c r="C3067" s="125"/>
      <c r="E3067" s="152"/>
      <c r="F3067" s="152"/>
      <c r="G3067" s="152"/>
      <c r="H3067" s="191" t="str">
        <f t="shared" si="573"/>
        <v/>
      </c>
      <c r="J3067" s="195" t="str">
        <f>+IF(H3067="","",H3067/H3078)</f>
        <v/>
      </c>
      <c r="K3067" s="174"/>
      <c r="L3067" s="170"/>
      <c r="M3067" s="193" t="str">
        <f t="shared" si="576"/>
        <v/>
      </c>
      <c r="N3067" s="194" t="str">
        <f t="shared" si="574"/>
        <v/>
      </c>
      <c r="R3067" s="75" t="e">
        <f t="shared" si="575"/>
        <v>#REF!</v>
      </c>
    </row>
    <row r="3068" spans="1:18" ht="15" customHeight="1" thickBot="1" x14ac:dyDescent="0.35">
      <c r="A3068" s="86"/>
      <c r="B3068" s="84"/>
      <c r="C3068" s="160"/>
      <c r="D3068" s="160"/>
      <c r="E3068" s="160"/>
      <c r="F3068" s="160"/>
      <c r="G3068" s="161" t="s">
        <v>29</v>
      </c>
      <c r="H3068" s="157">
        <f>SUM(H3042:H3067)</f>
        <v>84.060399999999987</v>
      </c>
      <c r="J3068" s="110">
        <f>SUM(J3042:J3067)</f>
        <v>0.69174752975219456</v>
      </c>
      <c r="K3068" s="109"/>
      <c r="L3068" s="109"/>
      <c r="M3068" s="109"/>
      <c r="N3068" s="110">
        <f>SUM(N3042:N3067)</f>
        <v>0.24031437427015057</v>
      </c>
    </row>
    <row r="3069" spans="1:18" s="73" customFormat="1" ht="15" customHeight="1" thickBot="1" x14ac:dyDescent="0.35">
      <c r="A3069" s="86"/>
      <c r="B3069" s="84"/>
      <c r="C3069" s="73" t="s">
        <v>12</v>
      </c>
      <c r="H3069" s="74"/>
      <c r="J3069" s="111"/>
      <c r="K3069" s="111"/>
      <c r="L3069" s="111"/>
      <c r="M3069" s="111"/>
      <c r="N3069" s="111"/>
    </row>
    <row r="3070" spans="1:18" ht="33" customHeight="1" thickBot="1" x14ac:dyDescent="0.35">
      <c r="A3070" s="86"/>
      <c r="B3070" s="84"/>
      <c r="C3070" s="122" t="s">
        <v>48</v>
      </c>
      <c r="D3070" s="129"/>
      <c r="E3070" s="130" t="s">
        <v>3</v>
      </c>
      <c r="F3070" s="130" t="s">
        <v>0</v>
      </c>
      <c r="G3070" s="123" t="s">
        <v>6</v>
      </c>
      <c r="H3070" s="124" t="s">
        <v>9</v>
      </c>
      <c r="J3070" s="106" t="s">
        <v>59</v>
      </c>
      <c r="K3070" s="107" t="s">
        <v>60</v>
      </c>
      <c r="L3070" s="107" t="s">
        <v>61</v>
      </c>
      <c r="M3070" s="107" t="s">
        <v>62</v>
      </c>
      <c r="N3070" s="108" t="s">
        <v>63</v>
      </c>
    </row>
    <row r="3071" spans="1:18" ht="15" customHeight="1" x14ac:dyDescent="0.3">
      <c r="A3071" s="86"/>
      <c r="B3071" s="84"/>
      <c r="C3071" s="125"/>
      <c r="E3071" s="149"/>
      <c r="F3071" s="146"/>
      <c r="G3071" s="154"/>
      <c r="H3071" s="186" t="str">
        <f>+IF(G3071="","",F3071*G3071)</f>
        <v/>
      </c>
      <c r="J3071" s="195" t="str">
        <f>+IF(H3071="","",H3071/H3078)</f>
        <v/>
      </c>
      <c r="K3071" s="175"/>
      <c r="L3071" s="175"/>
      <c r="M3071" s="193" t="str">
        <f>IF(L3071="NP", 0, (IF(L3071="EP", 1, (IF(L3071="ND", 0.4, "")))))</f>
        <v/>
      </c>
      <c r="N3071" s="194" t="str">
        <f>+IF(H3071="","",J3071*M3071)</f>
        <v/>
      </c>
      <c r="R3071" s="75" t="e">
        <f t="shared" ref="R3071:R3075" si="577">+R2983+1</f>
        <v>#REF!</v>
      </c>
    </row>
    <row r="3072" spans="1:18" ht="15" customHeight="1" x14ac:dyDescent="0.3">
      <c r="A3072" s="86"/>
      <c r="B3072" s="84"/>
      <c r="C3072" s="125"/>
      <c r="E3072" s="149"/>
      <c r="F3072" s="146"/>
      <c r="G3072" s="154"/>
      <c r="H3072" s="186" t="str">
        <f>+IF(G3072="","",F3072*G3072)</f>
        <v/>
      </c>
      <c r="J3072" s="195" t="str">
        <f>+IF(H3072="","",H3072/H3076)</f>
        <v/>
      </c>
      <c r="K3072" s="175"/>
      <c r="L3072" s="175"/>
      <c r="M3072" s="193" t="str">
        <f>IF(L3072="NP", 0, (IF(L3072="EP", 1, (IF(L3072="ND", 0.4, "")))))</f>
        <v/>
      </c>
      <c r="N3072" s="194" t="str">
        <f>+IF(H3072="","",J3072*M3072)</f>
        <v/>
      </c>
      <c r="R3072" s="75" t="e">
        <f t="shared" si="577"/>
        <v>#REF!</v>
      </c>
    </row>
    <row r="3073" spans="1:18" ht="15" customHeight="1" x14ac:dyDescent="0.3">
      <c r="A3073" s="86"/>
      <c r="B3073" s="84"/>
      <c r="C3073" s="125"/>
      <c r="E3073" s="149"/>
      <c r="F3073" s="146"/>
      <c r="G3073" s="154"/>
      <c r="H3073" s="186" t="str">
        <f>+IF(G3073="","",F3073*G3073)</f>
        <v/>
      </c>
      <c r="J3073" s="195" t="str">
        <f>+IF(H3073="","",H3073/H3077)</f>
        <v/>
      </c>
      <c r="K3073" s="175"/>
      <c r="L3073" s="175"/>
      <c r="M3073" s="193" t="str">
        <f>IF(L3073="NP", 0, (IF(L3073="EP", 1, (IF(L3073="ND", 0.4, "")))))</f>
        <v/>
      </c>
      <c r="N3073" s="194" t="str">
        <f>+IF(H3073="","",J3073*M3073)</f>
        <v/>
      </c>
      <c r="R3073" s="75" t="e">
        <f t="shared" si="577"/>
        <v>#REF!</v>
      </c>
    </row>
    <row r="3074" spans="1:18" ht="15" customHeight="1" x14ac:dyDescent="0.3">
      <c r="A3074" s="86"/>
      <c r="B3074" s="84"/>
      <c r="C3074" s="125"/>
      <c r="E3074" s="149"/>
      <c r="F3074" s="146"/>
      <c r="G3074" s="154"/>
      <c r="H3074" s="186" t="str">
        <f>+IF(G3074="","",F3074*G3074)</f>
        <v/>
      </c>
      <c r="J3074" s="195" t="str">
        <f>+IF(H3074="","",H3074/H3078)</f>
        <v/>
      </c>
      <c r="K3074" s="175"/>
      <c r="L3074" s="175"/>
      <c r="M3074" s="193" t="str">
        <f>IF(L3074="NP", 0, (IF(L3074="EP", 1, (IF(L3074="ND", 0.4, "")))))</f>
        <v/>
      </c>
      <c r="N3074" s="194" t="str">
        <f>+IF(H3074="","",J3074*M3074)</f>
        <v/>
      </c>
      <c r="R3074" s="75" t="e">
        <f t="shared" si="577"/>
        <v>#REF!</v>
      </c>
    </row>
    <row r="3075" spans="1:18" ht="15" customHeight="1" thickBot="1" x14ac:dyDescent="0.35">
      <c r="A3075" s="86"/>
      <c r="B3075" s="84"/>
      <c r="C3075" s="127"/>
      <c r="D3075" s="128"/>
      <c r="E3075" s="150"/>
      <c r="F3075" s="147"/>
      <c r="G3075" s="155"/>
      <c r="H3075" s="192" t="str">
        <f>+IF(G3075="","",F3075*G3075)</f>
        <v/>
      </c>
      <c r="J3075" s="195" t="str">
        <f>+IF(H3075="","",H3075/H3078)</f>
        <v/>
      </c>
      <c r="K3075" s="176"/>
      <c r="L3075" s="177"/>
      <c r="M3075" s="193" t="str">
        <f>IF(L3075="NP", 0, (IF(L3075="EP", 1, (IF(L3075="ND", 0.4, "")))))</f>
        <v/>
      </c>
      <c r="N3075" s="194" t="str">
        <f>+IF(H3075="","",J3075*M3075)</f>
        <v/>
      </c>
      <c r="R3075" s="75" t="e">
        <f t="shared" si="577"/>
        <v>#REF!</v>
      </c>
    </row>
    <row r="3076" spans="1:18" ht="15" customHeight="1" thickBot="1" x14ac:dyDescent="0.35">
      <c r="A3076" s="86"/>
      <c r="B3076" s="84"/>
      <c r="C3076" s="160"/>
      <c r="D3076" s="160"/>
      <c r="E3076" s="160"/>
      <c r="F3076" s="160"/>
      <c r="G3076" s="161" t="s">
        <v>30</v>
      </c>
      <c r="H3076" s="157">
        <f>SUM(H3071:H3075)</f>
        <v>0</v>
      </c>
      <c r="J3076" s="110">
        <f>SUM(J3071:J3075)</f>
        <v>0</v>
      </c>
      <c r="K3076" s="109"/>
      <c r="L3076" s="109"/>
      <c r="M3076" s="109"/>
      <c r="N3076" s="110">
        <f>SUM(N3071:N3075)</f>
        <v>0</v>
      </c>
    </row>
    <row r="3077" spans="1:18" ht="13.5" customHeight="1" thickBot="1" x14ac:dyDescent="0.35">
      <c r="A3077" s="86"/>
      <c r="B3077" s="84"/>
      <c r="H3077" s="84"/>
      <c r="J3077" s="103"/>
      <c r="K3077" s="104"/>
      <c r="L3077" s="104"/>
      <c r="M3077" s="104"/>
      <c r="N3077" s="105"/>
    </row>
    <row r="3078" spans="1:18" ht="15" customHeight="1" x14ac:dyDescent="0.3">
      <c r="A3078" s="86"/>
      <c r="B3078" s="84"/>
      <c r="D3078" s="132" t="s">
        <v>13</v>
      </c>
      <c r="E3078" s="133"/>
      <c r="F3078" s="133"/>
      <c r="G3078" s="134"/>
      <c r="H3078" s="158">
        <f>+H3023+H3039+H3068+H3076</f>
        <v>121.51890159999999</v>
      </c>
      <c r="J3078" s="113"/>
      <c r="K3078" s="78"/>
      <c r="M3078" s="78"/>
      <c r="N3078" s="114"/>
    </row>
    <row r="3079" spans="1:18" ht="15" customHeight="1" thickBot="1" x14ac:dyDescent="0.35">
      <c r="A3079" s="86"/>
      <c r="B3079" s="84"/>
      <c r="D3079" s="135" t="s">
        <v>67</v>
      </c>
      <c r="E3079" s="136"/>
      <c r="F3079" s="136"/>
      <c r="G3079" s="141">
        <f>+$Q$1</f>
        <v>0.15</v>
      </c>
      <c r="H3079" s="159">
        <f>+H3078*G3079</f>
        <v>18.227835239999997</v>
      </c>
      <c r="J3079" s="115"/>
      <c r="K3079" s="116"/>
      <c r="L3079" s="116"/>
      <c r="M3079" s="116"/>
      <c r="N3079" s="117"/>
    </row>
    <row r="3080" spans="1:18" ht="15" customHeight="1" x14ac:dyDescent="0.3">
      <c r="A3080" s="86"/>
      <c r="B3080" s="84"/>
      <c r="D3080" s="135" t="s">
        <v>68</v>
      </c>
      <c r="E3080" s="136"/>
      <c r="F3080" s="136"/>
      <c r="G3080" s="141">
        <f>+$Q$2</f>
        <v>0</v>
      </c>
      <c r="H3080" s="159">
        <f>+(H3078+H3079)*G3080</f>
        <v>0</v>
      </c>
      <c r="J3080" s="120">
        <f>+J3023+J3039+J3068+J3076</f>
        <v>1</v>
      </c>
      <c r="K3080" s="118"/>
      <c r="L3080" s="118"/>
      <c r="M3080" s="118"/>
      <c r="N3080" s="120">
        <f>+N3023+N3039+N3068+N3076</f>
        <v>0.24031437427015057</v>
      </c>
    </row>
    <row r="3081" spans="1:18" ht="15" customHeight="1" thickBot="1" x14ac:dyDescent="0.35">
      <c r="A3081" s="86"/>
      <c r="B3081" s="84"/>
      <c r="C3081" s="75" t="s">
        <v>64</v>
      </c>
      <c r="D3081" s="135" t="s">
        <v>14</v>
      </c>
      <c r="E3081" s="136"/>
      <c r="F3081" s="136"/>
      <c r="G3081" s="137"/>
      <c r="H3081" s="159">
        <f>SUM(H3078:H3080)</f>
        <v>139.74673683999998</v>
      </c>
      <c r="J3081" s="121" t="s">
        <v>69</v>
      </c>
      <c r="K3081" s="119"/>
      <c r="L3081" s="119"/>
      <c r="M3081" s="119"/>
      <c r="N3081" s="121" t="s">
        <v>70</v>
      </c>
    </row>
    <row r="3082" spans="1:18" ht="15" customHeight="1" thickBot="1" x14ac:dyDescent="0.35">
      <c r="A3082" s="86"/>
      <c r="B3082" s="84"/>
      <c r="C3082" s="75" t="s">
        <v>64</v>
      </c>
      <c r="D3082" s="138" t="s">
        <v>15</v>
      </c>
      <c r="E3082" s="139"/>
      <c r="F3082" s="139"/>
      <c r="G3082" s="140"/>
      <c r="H3082" s="131">
        <f>+ROUND(H3081,2)</f>
        <v>139.75</v>
      </c>
      <c r="N3082" s="165">
        <f>+ROUND(N3080,4)</f>
        <v>0.24030000000000001</v>
      </c>
    </row>
    <row r="3083" spans="1:18" ht="13.5" customHeight="1" x14ac:dyDescent="0.3">
      <c r="A3083" s="86"/>
      <c r="B3083" s="84"/>
      <c r="G3083" s="76"/>
    </row>
    <row r="3084" spans="1:18" ht="13.5" customHeight="1" x14ac:dyDescent="0.3">
      <c r="A3084" s="86"/>
      <c r="B3084" s="84"/>
      <c r="G3084" s="76"/>
    </row>
    <row r="3085" spans="1:18" ht="15" customHeight="1" x14ac:dyDescent="0.3">
      <c r="A3085" s="83"/>
      <c r="B3085" s="84"/>
      <c r="G3085" s="76"/>
      <c r="H3085" s="84"/>
      <c r="J3085" s="85"/>
      <c r="K3085" s="85"/>
      <c r="L3085" s="85"/>
      <c r="M3085" s="85"/>
      <c r="N3085" s="85"/>
    </row>
    <row r="3086" spans="1:18" ht="14.1" customHeight="1" x14ac:dyDescent="0.3">
      <c r="A3086" s="86"/>
      <c r="B3086" s="84"/>
      <c r="C3086" s="87"/>
      <c r="D3086" s="87"/>
      <c r="E3086" s="87"/>
      <c r="F3086" s="87"/>
      <c r="G3086" s="87"/>
      <c r="H3086" s="87"/>
      <c r="K3086" s="78"/>
      <c r="M3086" s="78"/>
    </row>
    <row r="3087" spans="1:18" ht="12" customHeight="1" x14ac:dyDescent="0.3">
      <c r="A3087" s="86"/>
      <c r="B3087" s="84"/>
      <c r="C3087" s="73"/>
      <c r="D3087" s="73"/>
      <c r="E3087" s="73"/>
      <c r="F3087" s="73"/>
      <c r="G3087" s="73"/>
      <c r="H3087" s="73"/>
      <c r="K3087" s="78"/>
      <c r="M3087" s="78"/>
    </row>
    <row r="3088" spans="1:18" ht="12" customHeight="1" x14ac:dyDescent="0.3">
      <c r="A3088" s="86"/>
      <c r="B3088" s="84"/>
      <c r="G3088" s="88"/>
      <c r="H3088" s="84"/>
      <c r="K3088" s="78"/>
      <c r="M3088" s="78"/>
    </row>
    <row r="3089" spans="1:18" ht="14.25" customHeight="1" x14ac:dyDescent="0.3">
      <c r="A3089" s="86"/>
      <c r="B3089" s="84"/>
      <c r="C3089" s="89"/>
      <c r="D3089" s="90"/>
      <c r="E3089" s="90"/>
      <c r="F3089" s="90"/>
      <c r="G3089" s="90"/>
      <c r="H3089" s="91"/>
      <c r="K3089" s="78"/>
      <c r="M3089" s="78"/>
    </row>
    <row r="3090" spans="1:18" ht="14.25" customHeight="1" x14ac:dyDescent="0.3">
      <c r="A3090" s="86"/>
      <c r="B3090" s="84"/>
      <c r="C3090" s="89"/>
      <c r="H3090" s="84"/>
      <c r="K3090" s="78"/>
      <c r="M3090" s="78"/>
    </row>
    <row r="3091" spans="1:18" ht="12" customHeight="1" thickBot="1" x14ac:dyDescent="0.35">
      <c r="A3091" s="86"/>
      <c r="B3091" s="84"/>
      <c r="C3091" s="89"/>
      <c r="H3091" s="84"/>
      <c r="K3091" s="78"/>
      <c r="M3091" s="78"/>
    </row>
    <row r="3092" spans="1:18" ht="20.100000000000001" customHeight="1" thickBot="1" x14ac:dyDescent="0.35">
      <c r="A3092" s="86"/>
      <c r="B3092" s="84"/>
      <c r="C3092" s="142" t="s">
        <v>55</v>
      </c>
      <c r="D3092" s="143"/>
      <c r="E3092" s="143"/>
      <c r="F3092" s="143"/>
      <c r="G3092" s="143"/>
      <c r="H3092" s="144"/>
    </row>
    <row r="3093" spans="1:18" ht="20.100000000000001" customHeight="1" x14ac:dyDescent="0.3">
      <c r="A3093" s="86"/>
      <c r="B3093" s="84"/>
      <c r="C3093" s="92"/>
      <c r="H3093" s="93" t="s">
        <v>56</v>
      </c>
      <c r="I3093" s="84"/>
      <c r="J3093" s="97" t="s">
        <v>26</v>
      </c>
      <c r="K3093" s="98"/>
      <c r="L3093" s="98"/>
      <c r="M3093" s="98"/>
      <c r="N3093" s="99"/>
    </row>
    <row r="3094" spans="1:18" ht="16.5" customHeight="1" thickBot="1" x14ac:dyDescent="0.35">
      <c r="A3094" s="169"/>
      <c r="B3094" s="84"/>
      <c r="C3094" s="73" t="s">
        <v>57</v>
      </c>
      <c r="D3094" s="84">
        <v>36</v>
      </c>
      <c r="G3094" s="74" t="s">
        <v>4</v>
      </c>
      <c r="H3094" s="75" t="str">
        <f>+VLOOKUP(D3094,PRESUP!$A$6:$N$183,3,FALSE)</f>
        <v>m3</v>
      </c>
      <c r="I3094" s="84"/>
      <c r="J3094" s="100"/>
      <c r="K3094" s="101"/>
      <c r="L3094" s="101"/>
      <c r="M3094" s="101"/>
      <c r="N3094" s="102"/>
    </row>
    <row r="3095" spans="1:18" ht="32.25" customHeight="1" x14ac:dyDescent="0.3">
      <c r="A3095" s="86"/>
      <c r="B3095" s="84"/>
      <c r="C3095" s="22" t="str">
        <f>+VLOOKUP(D3094,PRESUP!$A$6:$N$183,14,FALSE)</f>
        <v>DETALLE: HORMIGON ESTRUCTURAL CLASE "B"  (f´c=240 kg/cm2) (INC. INHIBIDOR DE CORROSION Y ENCOFRADO)</v>
      </c>
      <c r="J3095" s="103"/>
      <c r="K3095" s="104"/>
      <c r="L3095" s="104"/>
      <c r="M3095" s="104"/>
      <c r="N3095" s="105"/>
      <c r="O3095" s="84" t="s">
        <v>71</v>
      </c>
      <c r="P3095" s="84" t="s">
        <v>73</v>
      </c>
      <c r="Q3095" s="84" t="s">
        <v>72</v>
      </c>
    </row>
    <row r="3096" spans="1:18" s="73" customFormat="1" ht="15" customHeight="1" thickBot="1" x14ac:dyDescent="0.35">
      <c r="A3096" s="86"/>
      <c r="B3096" s="84"/>
      <c r="C3096" s="73" t="s">
        <v>5</v>
      </c>
      <c r="D3096" s="94"/>
      <c r="E3096" s="94"/>
      <c r="F3096" s="94"/>
      <c r="G3096" s="196" t="s">
        <v>58</v>
      </c>
      <c r="H3096" s="197">
        <v>1.0308999999999999</v>
      </c>
      <c r="J3096" s="162"/>
      <c r="K3096" s="163"/>
      <c r="L3096" s="163"/>
      <c r="M3096" s="163"/>
      <c r="N3096" s="164"/>
      <c r="O3096" s="166">
        <f>+H3170</f>
        <v>294.06</v>
      </c>
      <c r="P3096" s="168">
        <f>+H3166</f>
        <v>255.70315445</v>
      </c>
      <c r="Q3096" s="167">
        <f>+N3170</f>
        <v>0.1855</v>
      </c>
      <c r="R3096" s="73">
        <f t="shared" ref="R3096" si="578">+D3094</f>
        <v>36</v>
      </c>
    </row>
    <row r="3097" spans="1:18" s="94" customFormat="1" ht="30" customHeight="1" thickBot="1" x14ac:dyDescent="0.35">
      <c r="A3097" s="86"/>
      <c r="B3097" s="84"/>
      <c r="C3097" s="122" t="s">
        <v>48</v>
      </c>
      <c r="D3097" s="123" t="s">
        <v>0</v>
      </c>
      <c r="E3097" s="123" t="s">
        <v>6</v>
      </c>
      <c r="F3097" s="123" t="s">
        <v>7</v>
      </c>
      <c r="G3097" s="123" t="s">
        <v>8</v>
      </c>
      <c r="H3097" s="124" t="s">
        <v>9</v>
      </c>
      <c r="J3097" s="106" t="s">
        <v>59</v>
      </c>
      <c r="K3097" s="107" t="s">
        <v>60</v>
      </c>
      <c r="L3097" s="107" t="s">
        <v>61</v>
      </c>
      <c r="M3097" s="107" t="s">
        <v>62</v>
      </c>
      <c r="N3097" s="108" t="s">
        <v>63</v>
      </c>
    </row>
    <row r="3098" spans="1:18" ht="15" customHeight="1" x14ac:dyDescent="0.3">
      <c r="A3098" s="86"/>
      <c r="B3098" s="84"/>
      <c r="C3098" s="125" t="s">
        <v>78</v>
      </c>
      <c r="D3098" s="145" t="s">
        <v>20</v>
      </c>
      <c r="E3098" s="148"/>
      <c r="F3098" s="148" t="s">
        <v>64</v>
      </c>
      <c r="G3098" s="153" t="s">
        <v>20</v>
      </c>
      <c r="H3098" s="126">
        <f>+H3127*0.05</f>
        <v>3.9591714500000004</v>
      </c>
      <c r="J3098" s="171">
        <f>+IF(H3098="","",H3098/H3166)</f>
        <v>1.5483467376520666E-2</v>
      </c>
      <c r="K3098" s="172">
        <v>4292100117</v>
      </c>
      <c r="L3098" s="170" t="s">
        <v>77</v>
      </c>
      <c r="M3098" s="156">
        <v>0</v>
      </c>
      <c r="N3098" s="173">
        <f t="shared" ref="N3098:N3110" si="579">+IF(H3098="","",J3098*M3098)</f>
        <v>0</v>
      </c>
    </row>
    <row r="3099" spans="1:18" ht="15" customHeight="1" x14ac:dyDescent="0.3">
      <c r="A3099" s="86"/>
      <c r="B3099" s="84"/>
      <c r="C3099" s="125" t="s">
        <v>375</v>
      </c>
      <c r="D3099" s="146">
        <v>1</v>
      </c>
      <c r="E3099" s="149">
        <v>4.38</v>
      </c>
      <c r="F3099" s="184">
        <f t="shared" ref="F3099:F3100" si="580">+IF(E3099="","",D3099*E3099)</f>
        <v>4.38</v>
      </c>
      <c r="G3099" s="185">
        <f>+IF(F3099="","",H3096)</f>
        <v>1.0308999999999999</v>
      </c>
      <c r="H3099" s="186">
        <f t="shared" ref="H3099:H3100" si="581">+IF(G3099="","",F3099*G3099)</f>
        <v>4.5153419999999995</v>
      </c>
      <c r="J3099" s="195">
        <f>+IF(H3099="","",H3099/H3166)</f>
        <v>1.7658530688493816E-2</v>
      </c>
      <c r="K3099" s="172">
        <v>4292100117</v>
      </c>
      <c r="L3099" s="170" t="s">
        <v>77</v>
      </c>
      <c r="M3099" s="193">
        <v>0</v>
      </c>
      <c r="N3099" s="194">
        <f t="shared" si="579"/>
        <v>0</v>
      </c>
      <c r="R3099" s="75" t="e">
        <f t="shared" ref="R3099:R3110" si="582">+R3011+1</f>
        <v>#REF!</v>
      </c>
    </row>
    <row r="3100" spans="1:18" ht="15" customHeight="1" x14ac:dyDescent="0.3">
      <c r="A3100" s="86"/>
      <c r="B3100" s="84"/>
      <c r="C3100" s="125" t="s">
        <v>380</v>
      </c>
      <c r="D3100" s="146">
        <v>2</v>
      </c>
      <c r="E3100" s="149">
        <v>3.84</v>
      </c>
      <c r="F3100" s="184">
        <f t="shared" si="580"/>
        <v>7.68</v>
      </c>
      <c r="G3100" s="185">
        <f>+IF(F3100="","",H3096)</f>
        <v>1.0308999999999999</v>
      </c>
      <c r="H3100" s="186">
        <f t="shared" si="581"/>
        <v>7.917311999999999</v>
      </c>
      <c r="J3100" s="195">
        <f>+IF(H3100="","",H3100/H3166)</f>
        <v>3.0962903125030257E-2</v>
      </c>
      <c r="K3100" s="172">
        <v>4292100117</v>
      </c>
      <c r="L3100" s="170" t="s">
        <v>77</v>
      </c>
      <c r="M3100" s="193">
        <v>0</v>
      </c>
      <c r="N3100" s="194">
        <f t="shared" si="579"/>
        <v>0</v>
      </c>
      <c r="R3100" s="75" t="e">
        <f t="shared" si="582"/>
        <v>#REF!</v>
      </c>
    </row>
    <row r="3101" spans="1:18" ht="15" customHeight="1" x14ac:dyDescent="0.3">
      <c r="A3101" s="86"/>
      <c r="B3101" s="84"/>
      <c r="C3101" s="125"/>
      <c r="D3101" s="146"/>
      <c r="E3101" s="149"/>
      <c r="F3101" s="184"/>
      <c r="G3101" s="185"/>
      <c r="H3101" s="186"/>
      <c r="J3101" s="195"/>
      <c r="K3101" s="172"/>
      <c r="L3101" s="170"/>
      <c r="M3101" s="193"/>
      <c r="N3101" s="194" t="str">
        <f t="shared" si="579"/>
        <v/>
      </c>
      <c r="R3101" s="75" t="e">
        <f t="shared" si="582"/>
        <v>#REF!</v>
      </c>
    </row>
    <row r="3102" spans="1:18" ht="15" customHeight="1" x14ac:dyDescent="0.3">
      <c r="A3102" s="86"/>
      <c r="B3102" s="84"/>
      <c r="C3102" s="125"/>
      <c r="D3102" s="146"/>
      <c r="E3102" s="149"/>
      <c r="F3102" s="184"/>
      <c r="G3102" s="185"/>
      <c r="H3102" s="186"/>
      <c r="J3102" s="195"/>
      <c r="K3102" s="172"/>
      <c r="L3102" s="170"/>
      <c r="M3102" s="193"/>
      <c r="N3102" s="194" t="str">
        <f t="shared" si="579"/>
        <v/>
      </c>
      <c r="R3102" s="75" t="e">
        <f t="shared" si="582"/>
        <v>#REF!</v>
      </c>
    </row>
    <row r="3103" spans="1:18" ht="15" customHeight="1" x14ac:dyDescent="0.3">
      <c r="A3103" s="86"/>
      <c r="B3103" s="84"/>
      <c r="C3103" s="125"/>
      <c r="D3103" s="146"/>
      <c r="E3103" s="149"/>
      <c r="F3103" s="184"/>
      <c r="G3103" s="185"/>
      <c r="H3103" s="186"/>
      <c r="J3103" s="195"/>
      <c r="K3103" s="172"/>
      <c r="L3103" s="170"/>
      <c r="M3103" s="193"/>
      <c r="N3103" s="194" t="str">
        <f t="shared" si="579"/>
        <v/>
      </c>
      <c r="R3103" s="75" t="e">
        <f t="shared" si="582"/>
        <v>#REF!</v>
      </c>
    </row>
    <row r="3104" spans="1:18" ht="15" customHeight="1" x14ac:dyDescent="0.3">
      <c r="A3104" s="86"/>
      <c r="B3104" s="84"/>
      <c r="C3104" s="125"/>
      <c r="D3104" s="146"/>
      <c r="E3104" s="149"/>
      <c r="F3104" s="184" t="str">
        <f t="shared" ref="F3104:F3110" si="583">+IF(E3104="","",D3104*E3104)</f>
        <v/>
      </c>
      <c r="G3104" s="185" t="str">
        <f>+IF(F3104="","",H3096)</f>
        <v/>
      </c>
      <c r="H3104" s="186" t="str">
        <f t="shared" ref="H3104:H3110" si="584">+IF(G3104="","",F3104*G3104)</f>
        <v/>
      </c>
      <c r="J3104" s="195" t="str">
        <f>+IF(H3104="","",H3104/H3166)</f>
        <v/>
      </c>
      <c r="K3104" s="172"/>
      <c r="L3104" s="170"/>
      <c r="M3104" s="193" t="str">
        <f t="shared" ref="M3104:M3110" si="585">IF(L3104="NP", 0, (IF(L3104="EP", 1, (IF(L3104="ND", 0.4, "")))))</f>
        <v/>
      </c>
      <c r="N3104" s="194" t="str">
        <f t="shared" si="579"/>
        <v/>
      </c>
      <c r="R3104" s="75" t="e">
        <f t="shared" si="582"/>
        <v>#REF!</v>
      </c>
    </row>
    <row r="3105" spans="1:18" ht="15" customHeight="1" x14ac:dyDescent="0.3">
      <c r="A3105" s="86"/>
      <c r="B3105" s="84"/>
      <c r="C3105" s="125"/>
      <c r="D3105" s="146"/>
      <c r="E3105" s="149"/>
      <c r="F3105" s="184" t="str">
        <f t="shared" si="583"/>
        <v/>
      </c>
      <c r="G3105" s="185" t="str">
        <f>+IF(F3105="","",H3096)</f>
        <v/>
      </c>
      <c r="H3105" s="186" t="str">
        <f t="shared" si="584"/>
        <v/>
      </c>
      <c r="J3105" s="195" t="str">
        <f>+IF(H3105="","",H3105/H3166)</f>
        <v/>
      </c>
      <c r="K3105" s="172"/>
      <c r="L3105" s="170"/>
      <c r="M3105" s="193" t="str">
        <f t="shared" si="585"/>
        <v/>
      </c>
      <c r="N3105" s="194" t="str">
        <f t="shared" si="579"/>
        <v/>
      </c>
      <c r="R3105" s="75" t="e">
        <f t="shared" si="582"/>
        <v>#REF!</v>
      </c>
    </row>
    <row r="3106" spans="1:18" ht="15" customHeight="1" x14ac:dyDescent="0.3">
      <c r="A3106" s="86"/>
      <c r="B3106" s="84"/>
      <c r="C3106" s="125"/>
      <c r="D3106" s="146"/>
      <c r="E3106" s="149"/>
      <c r="F3106" s="184" t="str">
        <f t="shared" si="583"/>
        <v/>
      </c>
      <c r="G3106" s="185" t="str">
        <f>+IF(F3106="","",H3096)</f>
        <v/>
      </c>
      <c r="H3106" s="186" t="str">
        <f t="shared" si="584"/>
        <v/>
      </c>
      <c r="J3106" s="195" t="str">
        <f>+IF(H3106="","",H3106/H3166)</f>
        <v/>
      </c>
      <c r="K3106" s="172"/>
      <c r="L3106" s="170"/>
      <c r="M3106" s="193" t="str">
        <f t="shared" si="585"/>
        <v/>
      </c>
      <c r="N3106" s="194" t="str">
        <f t="shared" si="579"/>
        <v/>
      </c>
      <c r="R3106" s="75" t="e">
        <f t="shared" si="582"/>
        <v>#REF!</v>
      </c>
    </row>
    <row r="3107" spans="1:18" ht="15" customHeight="1" x14ac:dyDescent="0.3">
      <c r="A3107" s="86"/>
      <c r="B3107" s="84"/>
      <c r="C3107" s="125"/>
      <c r="D3107" s="146"/>
      <c r="E3107" s="149"/>
      <c r="F3107" s="184" t="str">
        <f t="shared" si="583"/>
        <v/>
      </c>
      <c r="G3107" s="185" t="str">
        <f>+IF(F3107="","",H3096)</f>
        <v/>
      </c>
      <c r="H3107" s="186" t="str">
        <f t="shared" si="584"/>
        <v/>
      </c>
      <c r="J3107" s="195" t="str">
        <f>+IF(H3107="","",H3107/H3166)</f>
        <v/>
      </c>
      <c r="K3107" s="172"/>
      <c r="L3107" s="170"/>
      <c r="M3107" s="193" t="str">
        <f t="shared" si="585"/>
        <v/>
      </c>
      <c r="N3107" s="194" t="str">
        <f t="shared" si="579"/>
        <v/>
      </c>
      <c r="R3107" s="75" t="e">
        <f t="shared" si="582"/>
        <v>#REF!</v>
      </c>
    </row>
    <row r="3108" spans="1:18" ht="15" customHeight="1" x14ac:dyDescent="0.3">
      <c r="A3108" s="86"/>
      <c r="B3108" s="84"/>
      <c r="C3108" s="125"/>
      <c r="D3108" s="146"/>
      <c r="E3108" s="149"/>
      <c r="F3108" s="184" t="str">
        <f t="shared" si="583"/>
        <v/>
      </c>
      <c r="G3108" s="185" t="str">
        <f>+IF(F3108="","",H3096)</f>
        <v/>
      </c>
      <c r="H3108" s="186" t="str">
        <f t="shared" si="584"/>
        <v/>
      </c>
      <c r="J3108" s="195" t="str">
        <f>+IF(H3108="","",H3108/H3166)</f>
        <v/>
      </c>
      <c r="K3108" s="172"/>
      <c r="L3108" s="170"/>
      <c r="M3108" s="193" t="str">
        <f t="shared" si="585"/>
        <v/>
      </c>
      <c r="N3108" s="194" t="str">
        <f t="shared" si="579"/>
        <v/>
      </c>
      <c r="R3108" s="75" t="e">
        <f t="shared" si="582"/>
        <v>#REF!</v>
      </c>
    </row>
    <row r="3109" spans="1:18" ht="15" customHeight="1" x14ac:dyDescent="0.3">
      <c r="A3109" s="86"/>
      <c r="B3109" s="84"/>
      <c r="C3109" s="125"/>
      <c r="D3109" s="146"/>
      <c r="E3109" s="149"/>
      <c r="F3109" s="184" t="str">
        <f t="shared" si="583"/>
        <v/>
      </c>
      <c r="G3109" s="185" t="str">
        <f>+IF(F3109="","",H3096)</f>
        <v/>
      </c>
      <c r="H3109" s="186" t="str">
        <f t="shared" si="584"/>
        <v/>
      </c>
      <c r="J3109" s="195" t="str">
        <f>+IF(H3109="","",H3109/H3166)</f>
        <v/>
      </c>
      <c r="K3109" s="172"/>
      <c r="L3109" s="170"/>
      <c r="M3109" s="193" t="str">
        <f t="shared" si="585"/>
        <v/>
      </c>
      <c r="N3109" s="194" t="str">
        <f t="shared" si="579"/>
        <v/>
      </c>
      <c r="R3109" s="75" t="e">
        <f t="shared" si="582"/>
        <v>#REF!</v>
      </c>
    </row>
    <row r="3110" spans="1:18" ht="15" customHeight="1" thickBot="1" x14ac:dyDescent="0.35">
      <c r="A3110" s="86"/>
      <c r="B3110" s="84"/>
      <c r="C3110" s="127"/>
      <c r="D3110" s="147"/>
      <c r="E3110" s="150"/>
      <c r="F3110" s="187" t="str">
        <f t="shared" si="583"/>
        <v/>
      </c>
      <c r="G3110" s="188" t="str">
        <f>+IF(F3110="","",H3095)</f>
        <v/>
      </c>
      <c r="H3110" s="189" t="str">
        <f t="shared" si="584"/>
        <v/>
      </c>
      <c r="J3110" s="195" t="str">
        <f>+IF(H3110="","",H3110/H3166)</f>
        <v/>
      </c>
      <c r="K3110" s="172"/>
      <c r="L3110" s="170"/>
      <c r="M3110" s="193" t="str">
        <f t="shared" si="585"/>
        <v/>
      </c>
      <c r="N3110" s="194" t="str">
        <f t="shared" si="579"/>
        <v/>
      </c>
      <c r="R3110" s="75" t="e">
        <f t="shared" si="582"/>
        <v>#REF!</v>
      </c>
    </row>
    <row r="3111" spans="1:18" ht="15" customHeight="1" thickBot="1" x14ac:dyDescent="0.35">
      <c r="A3111" s="86"/>
      <c r="B3111" s="84"/>
      <c r="C3111" s="160"/>
      <c r="D3111" s="160"/>
      <c r="E3111" s="160"/>
      <c r="F3111" s="160"/>
      <c r="G3111" s="161" t="s">
        <v>27</v>
      </c>
      <c r="H3111" s="157">
        <f>SUM(H3098:H3110)</f>
        <v>16.391825449999999</v>
      </c>
      <c r="J3111" s="110">
        <f>SUM(J3098:J3110)</f>
        <v>6.410490119004475E-2</v>
      </c>
      <c r="K3111" s="109"/>
      <c r="L3111" s="109"/>
      <c r="M3111" s="109"/>
      <c r="N3111" s="110">
        <f>SUM(N3098:N3110)</f>
        <v>0</v>
      </c>
    </row>
    <row r="3112" spans="1:18" s="73" customFormat="1" ht="15" customHeight="1" thickBot="1" x14ac:dyDescent="0.35">
      <c r="A3112" s="86"/>
      <c r="B3112" s="84"/>
      <c r="C3112" s="73" t="s">
        <v>10</v>
      </c>
      <c r="H3112" s="74"/>
      <c r="J3112" s="112"/>
      <c r="K3112" s="112"/>
      <c r="L3112" s="112"/>
      <c r="M3112" s="112"/>
      <c r="N3112" s="112"/>
    </row>
    <row r="3113" spans="1:18" ht="31.5" customHeight="1" thickBot="1" x14ac:dyDescent="0.35">
      <c r="A3113" s="86"/>
      <c r="B3113" s="84"/>
      <c r="C3113" s="122" t="s">
        <v>48</v>
      </c>
      <c r="D3113" s="123" t="s">
        <v>0</v>
      </c>
      <c r="E3113" s="123" t="s">
        <v>65</v>
      </c>
      <c r="F3113" s="123" t="s">
        <v>66</v>
      </c>
      <c r="G3113" s="123" t="s">
        <v>8</v>
      </c>
      <c r="H3113" s="124" t="s">
        <v>9</v>
      </c>
      <c r="J3113" s="106" t="s">
        <v>59</v>
      </c>
      <c r="K3113" s="107" t="s">
        <v>60</v>
      </c>
      <c r="L3113" s="107" t="s">
        <v>61</v>
      </c>
      <c r="M3113" s="107" t="s">
        <v>62</v>
      </c>
      <c r="N3113" s="108" t="s">
        <v>63</v>
      </c>
    </row>
    <row r="3114" spans="1:18" ht="15" customHeight="1" x14ac:dyDescent="0.3">
      <c r="A3114" s="86"/>
      <c r="B3114" s="84"/>
      <c r="C3114" s="125" t="s">
        <v>326</v>
      </c>
      <c r="D3114" s="146">
        <v>14</v>
      </c>
      <c r="E3114" s="149">
        <v>4.2300000000000004</v>
      </c>
      <c r="F3114" s="184">
        <f t="shared" ref="F3114:F3126" si="586">+IF(E3114="","",D3114*E3114)</f>
        <v>59.220000000000006</v>
      </c>
      <c r="G3114" s="185">
        <f>+IF(F3114="","",H3096)</f>
        <v>1.0308999999999999</v>
      </c>
      <c r="H3114" s="186">
        <f t="shared" ref="H3114:H3126" si="587">+IF(G3114="","",F3114*G3114)</f>
        <v>61.049897999999999</v>
      </c>
      <c r="I3114" s="95"/>
      <c r="J3114" s="195">
        <f>+IF(H3114="","",H3114/H3166)</f>
        <v>0.238753010815663</v>
      </c>
      <c r="K3114" s="174">
        <v>851230012</v>
      </c>
      <c r="L3114" s="170" t="s">
        <v>77</v>
      </c>
      <c r="M3114" s="193">
        <v>0</v>
      </c>
      <c r="N3114" s="194">
        <f t="shared" ref="N3114:N3126" si="588">+IF(H3114="","",J3114*M3114)</f>
        <v>0</v>
      </c>
      <c r="R3114" s="75" t="e">
        <f t="shared" ref="R3114:R3126" si="589">+R3026+1</f>
        <v>#REF!</v>
      </c>
    </row>
    <row r="3115" spans="1:18" ht="15" customHeight="1" x14ac:dyDescent="0.25">
      <c r="A3115" s="86"/>
      <c r="B3115" s="84"/>
      <c r="C3115" s="125" t="s">
        <v>309</v>
      </c>
      <c r="D3115" s="146">
        <v>1</v>
      </c>
      <c r="E3115" s="209">
        <v>4.75</v>
      </c>
      <c r="F3115" s="184">
        <f t="shared" si="586"/>
        <v>4.75</v>
      </c>
      <c r="G3115" s="185">
        <f>+IF(F3115="","",H3096)</f>
        <v>1.0308999999999999</v>
      </c>
      <c r="H3115" s="186">
        <f t="shared" si="587"/>
        <v>4.8967749999999999</v>
      </c>
      <c r="J3115" s="195">
        <f>+IF(H3115="","",H3115/H3166)</f>
        <v>1.9150233052590331E-2</v>
      </c>
      <c r="K3115" s="174">
        <v>851230012</v>
      </c>
      <c r="L3115" s="170" t="s">
        <v>77</v>
      </c>
      <c r="M3115" s="193">
        <v>0</v>
      </c>
      <c r="N3115" s="194">
        <f t="shared" si="588"/>
        <v>0</v>
      </c>
      <c r="R3115" s="75" t="e">
        <f t="shared" si="589"/>
        <v>#REF!</v>
      </c>
    </row>
    <row r="3116" spans="1:18" ht="15" customHeight="1" x14ac:dyDescent="0.25">
      <c r="A3116" s="86"/>
      <c r="B3116" s="84"/>
      <c r="C3116" s="125" t="s">
        <v>381</v>
      </c>
      <c r="D3116" s="146">
        <v>1</v>
      </c>
      <c r="E3116" s="209">
        <v>4.28</v>
      </c>
      <c r="F3116" s="184">
        <f t="shared" si="586"/>
        <v>4.28</v>
      </c>
      <c r="G3116" s="185">
        <f>+IF(F3116="","",H3096)</f>
        <v>1.0308999999999999</v>
      </c>
      <c r="H3116" s="186">
        <f t="shared" si="587"/>
        <v>4.4122519999999996</v>
      </c>
      <c r="J3116" s="195">
        <f>+IF(H3116="","",H3116/H3166)</f>
        <v>1.7255367887386654E-2</v>
      </c>
      <c r="K3116" s="174">
        <v>851230012</v>
      </c>
      <c r="L3116" s="170" t="s">
        <v>77</v>
      </c>
      <c r="M3116" s="193">
        <v>0</v>
      </c>
      <c r="N3116" s="194">
        <f t="shared" si="588"/>
        <v>0</v>
      </c>
      <c r="R3116" s="75" t="e">
        <f t="shared" si="589"/>
        <v>#REF!</v>
      </c>
    </row>
    <row r="3117" spans="1:18" ht="15" customHeight="1" x14ac:dyDescent="0.3">
      <c r="A3117" s="86"/>
      <c r="B3117" s="84"/>
      <c r="C3117" s="125" t="s">
        <v>372</v>
      </c>
      <c r="D3117" s="146">
        <v>2</v>
      </c>
      <c r="E3117" s="149">
        <v>4.28</v>
      </c>
      <c r="F3117" s="184">
        <f t="shared" si="586"/>
        <v>8.56</v>
      </c>
      <c r="G3117" s="185">
        <f>+IF(F3117="","",H3096)</f>
        <v>1.0308999999999999</v>
      </c>
      <c r="H3117" s="186">
        <f t="shared" si="587"/>
        <v>8.8245039999999992</v>
      </c>
      <c r="J3117" s="195">
        <f>+IF(H3117="","",H3117/H3166)</f>
        <v>3.4510735774773309E-2</v>
      </c>
      <c r="K3117" s="174">
        <v>851230012</v>
      </c>
      <c r="L3117" s="170" t="s">
        <v>77</v>
      </c>
      <c r="M3117" s="193">
        <f t="shared" ref="M3117:M3126" si="590">IF(L3117="NP", 0, (IF(L3117="EP", 1, (IF(L3117="ND", 0.4, "")))))</f>
        <v>0</v>
      </c>
      <c r="N3117" s="194">
        <f t="shared" si="588"/>
        <v>0</v>
      </c>
      <c r="R3117" s="75" t="e">
        <f t="shared" si="589"/>
        <v>#REF!</v>
      </c>
    </row>
    <row r="3118" spans="1:18" ht="15" customHeight="1" x14ac:dyDescent="0.3">
      <c r="A3118" s="86"/>
      <c r="B3118" s="84"/>
      <c r="C3118" s="125"/>
      <c r="D3118" s="146"/>
      <c r="E3118" s="149"/>
      <c r="F3118" s="184" t="str">
        <f t="shared" si="586"/>
        <v/>
      </c>
      <c r="G3118" s="185" t="str">
        <f>+IF(F3118="","",H3096)</f>
        <v/>
      </c>
      <c r="H3118" s="186" t="str">
        <f t="shared" si="587"/>
        <v/>
      </c>
      <c r="J3118" s="195" t="str">
        <f>+IF(H3118="","",H3118/H3166)</f>
        <v/>
      </c>
      <c r="K3118" s="174"/>
      <c r="L3118" s="170"/>
      <c r="M3118" s="193" t="str">
        <f t="shared" si="590"/>
        <v/>
      </c>
      <c r="N3118" s="194" t="str">
        <f t="shared" si="588"/>
        <v/>
      </c>
      <c r="R3118" s="75" t="e">
        <f t="shared" si="589"/>
        <v>#REF!</v>
      </c>
    </row>
    <row r="3119" spans="1:18" ht="15" customHeight="1" x14ac:dyDescent="0.3">
      <c r="A3119" s="86"/>
      <c r="B3119" s="84"/>
      <c r="C3119" s="125"/>
      <c r="D3119" s="146"/>
      <c r="E3119" s="149"/>
      <c r="F3119" s="184" t="str">
        <f t="shared" si="586"/>
        <v/>
      </c>
      <c r="G3119" s="185" t="str">
        <f>+IF(F3119="","",H3096)</f>
        <v/>
      </c>
      <c r="H3119" s="186" t="str">
        <f t="shared" si="587"/>
        <v/>
      </c>
      <c r="I3119" s="96"/>
      <c r="J3119" s="195" t="str">
        <f>+IF(H3119="","",H3119/H3166)</f>
        <v/>
      </c>
      <c r="K3119" s="174"/>
      <c r="L3119" s="170"/>
      <c r="M3119" s="193" t="str">
        <f t="shared" si="590"/>
        <v/>
      </c>
      <c r="N3119" s="194" t="str">
        <f t="shared" si="588"/>
        <v/>
      </c>
      <c r="R3119" s="75" t="e">
        <f t="shared" si="589"/>
        <v>#REF!</v>
      </c>
    </row>
    <row r="3120" spans="1:18" ht="15" customHeight="1" x14ac:dyDescent="0.3">
      <c r="A3120" s="86"/>
      <c r="B3120" s="84"/>
      <c r="C3120" s="125"/>
      <c r="D3120" s="146"/>
      <c r="E3120" s="149"/>
      <c r="F3120" s="184" t="str">
        <f t="shared" si="586"/>
        <v/>
      </c>
      <c r="G3120" s="185" t="str">
        <f>+IF(F3120="","",H3096)</f>
        <v/>
      </c>
      <c r="H3120" s="186" t="str">
        <f t="shared" si="587"/>
        <v/>
      </c>
      <c r="J3120" s="195" t="str">
        <f>+IF(H3120="","",H3120/H3166)</f>
        <v/>
      </c>
      <c r="K3120" s="174"/>
      <c r="L3120" s="170"/>
      <c r="M3120" s="193" t="str">
        <f t="shared" si="590"/>
        <v/>
      </c>
      <c r="N3120" s="194" t="str">
        <f t="shared" si="588"/>
        <v/>
      </c>
      <c r="R3120" s="75" t="e">
        <f t="shared" si="589"/>
        <v>#REF!</v>
      </c>
    </row>
    <row r="3121" spans="1:18" ht="15" customHeight="1" x14ac:dyDescent="0.3">
      <c r="A3121" s="86"/>
      <c r="B3121" s="84"/>
      <c r="C3121" s="125"/>
      <c r="D3121" s="146"/>
      <c r="E3121" s="149"/>
      <c r="F3121" s="184" t="str">
        <f t="shared" si="586"/>
        <v/>
      </c>
      <c r="G3121" s="185" t="str">
        <f>+IF(F3121="","",H3096)</f>
        <v/>
      </c>
      <c r="H3121" s="186" t="str">
        <f t="shared" si="587"/>
        <v/>
      </c>
      <c r="J3121" s="195" t="str">
        <f>+IF(H3121="","",H3121/H3166)</f>
        <v/>
      </c>
      <c r="K3121" s="174"/>
      <c r="L3121" s="170"/>
      <c r="M3121" s="193" t="str">
        <f t="shared" si="590"/>
        <v/>
      </c>
      <c r="N3121" s="194" t="str">
        <f t="shared" si="588"/>
        <v/>
      </c>
      <c r="R3121" s="75" t="e">
        <f t="shared" si="589"/>
        <v>#REF!</v>
      </c>
    </row>
    <row r="3122" spans="1:18" ht="15" customHeight="1" x14ac:dyDescent="0.3">
      <c r="A3122" s="86"/>
      <c r="B3122" s="84"/>
      <c r="C3122" s="125"/>
      <c r="D3122" s="146"/>
      <c r="E3122" s="149"/>
      <c r="F3122" s="184" t="str">
        <f t="shared" si="586"/>
        <v/>
      </c>
      <c r="G3122" s="185" t="str">
        <f>+IF(F3122="","",H3096)</f>
        <v/>
      </c>
      <c r="H3122" s="186" t="str">
        <f t="shared" si="587"/>
        <v/>
      </c>
      <c r="I3122" s="96"/>
      <c r="J3122" s="195" t="str">
        <f>+IF(H3122="","",H3122/H3166)</f>
        <v/>
      </c>
      <c r="K3122" s="174"/>
      <c r="L3122" s="170"/>
      <c r="M3122" s="193" t="str">
        <f t="shared" si="590"/>
        <v/>
      </c>
      <c r="N3122" s="194" t="str">
        <f t="shared" si="588"/>
        <v/>
      </c>
      <c r="R3122" s="75" t="e">
        <f t="shared" si="589"/>
        <v>#REF!</v>
      </c>
    </row>
    <row r="3123" spans="1:18" ht="15" customHeight="1" x14ac:dyDescent="0.3">
      <c r="A3123" s="86"/>
      <c r="B3123" s="84"/>
      <c r="C3123" s="125"/>
      <c r="D3123" s="146"/>
      <c r="E3123" s="149"/>
      <c r="F3123" s="184" t="str">
        <f t="shared" si="586"/>
        <v/>
      </c>
      <c r="G3123" s="185" t="str">
        <f>+IF(F3123="","",H3096)</f>
        <v/>
      </c>
      <c r="H3123" s="186" t="str">
        <f t="shared" si="587"/>
        <v/>
      </c>
      <c r="J3123" s="195" t="str">
        <f>+IF(H3123="","",H3123/H3166)</f>
        <v/>
      </c>
      <c r="K3123" s="174"/>
      <c r="L3123" s="170"/>
      <c r="M3123" s="193" t="str">
        <f t="shared" si="590"/>
        <v/>
      </c>
      <c r="N3123" s="194" t="str">
        <f t="shared" si="588"/>
        <v/>
      </c>
      <c r="R3123" s="75" t="e">
        <f t="shared" si="589"/>
        <v>#REF!</v>
      </c>
    </row>
    <row r="3124" spans="1:18" ht="15" customHeight="1" x14ac:dyDescent="0.3">
      <c r="A3124" s="86"/>
      <c r="B3124" s="84"/>
      <c r="C3124" s="125"/>
      <c r="D3124" s="146"/>
      <c r="E3124" s="149"/>
      <c r="F3124" s="184" t="str">
        <f t="shared" si="586"/>
        <v/>
      </c>
      <c r="G3124" s="185" t="str">
        <f>+IF(F3124="","",H3096)</f>
        <v/>
      </c>
      <c r="H3124" s="186" t="str">
        <f t="shared" si="587"/>
        <v/>
      </c>
      <c r="I3124" s="96"/>
      <c r="J3124" s="195" t="str">
        <f>+IF(H3124="","",H3124/H3166)</f>
        <v/>
      </c>
      <c r="K3124" s="174"/>
      <c r="L3124" s="170"/>
      <c r="M3124" s="193" t="str">
        <f t="shared" si="590"/>
        <v/>
      </c>
      <c r="N3124" s="194" t="str">
        <f t="shared" si="588"/>
        <v/>
      </c>
      <c r="R3124" s="75" t="e">
        <f t="shared" si="589"/>
        <v>#REF!</v>
      </c>
    </row>
    <row r="3125" spans="1:18" ht="15" customHeight="1" x14ac:dyDescent="0.3">
      <c r="A3125" s="86"/>
      <c r="B3125" s="84"/>
      <c r="C3125" s="125"/>
      <c r="D3125" s="146"/>
      <c r="E3125" s="149"/>
      <c r="F3125" s="184" t="str">
        <f t="shared" si="586"/>
        <v/>
      </c>
      <c r="G3125" s="185" t="str">
        <f>+IF(F3125="","",H3096)</f>
        <v/>
      </c>
      <c r="H3125" s="186" t="str">
        <f t="shared" si="587"/>
        <v/>
      </c>
      <c r="I3125" s="96"/>
      <c r="J3125" s="195" t="str">
        <f>+IF(H3125="","",H3125/H3166)</f>
        <v/>
      </c>
      <c r="K3125" s="174"/>
      <c r="L3125" s="170"/>
      <c r="M3125" s="193" t="str">
        <f t="shared" si="590"/>
        <v/>
      </c>
      <c r="N3125" s="194" t="str">
        <f t="shared" si="588"/>
        <v/>
      </c>
      <c r="R3125" s="75" t="e">
        <f t="shared" si="589"/>
        <v>#REF!</v>
      </c>
    </row>
    <row r="3126" spans="1:18" ht="15" customHeight="1" thickBot="1" x14ac:dyDescent="0.35">
      <c r="A3126" s="86"/>
      <c r="B3126" s="84"/>
      <c r="C3126" s="127"/>
      <c r="D3126" s="147"/>
      <c r="E3126" s="150"/>
      <c r="F3126" s="187" t="str">
        <f t="shared" si="586"/>
        <v/>
      </c>
      <c r="G3126" s="188" t="str">
        <f>+IF(F3126="","",H3095)</f>
        <v/>
      </c>
      <c r="H3126" s="189" t="str">
        <f t="shared" si="587"/>
        <v/>
      </c>
      <c r="J3126" s="195" t="str">
        <f>+IF(H3126="","",H3126/H3166)</f>
        <v/>
      </c>
      <c r="K3126" s="174"/>
      <c r="L3126" s="170"/>
      <c r="M3126" s="193" t="str">
        <f t="shared" si="590"/>
        <v/>
      </c>
      <c r="N3126" s="194" t="str">
        <f t="shared" si="588"/>
        <v/>
      </c>
      <c r="R3126" s="75" t="e">
        <f t="shared" si="589"/>
        <v>#REF!</v>
      </c>
    </row>
    <row r="3127" spans="1:18" ht="15" customHeight="1" thickBot="1" x14ac:dyDescent="0.35">
      <c r="A3127" s="86"/>
      <c r="B3127" s="84"/>
      <c r="C3127" s="160"/>
      <c r="D3127" s="160"/>
      <c r="E3127" s="160"/>
      <c r="F3127" s="160"/>
      <c r="G3127" s="161" t="s">
        <v>28</v>
      </c>
      <c r="H3127" s="157">
        <f>SUM(H3114:H3126)</f>
        <v>79.183429000000004</v>
      </c>
      <c r="J3127" s="110">
        <f>SUM(J3114:J3126)</f>
        <v>0.30966934753041325</v>
      </c>
      <c r="K3127" s="109"/>
      <c r="L3127" s="109"/>
      <c r="M3127" s="109"/>
      <c r="N3127" s="110">
        <f>SUM(N3114:N3126)</f>
        <v>0</v>
      </c>
    </row>
    <row r="3128" spans="1:18" s="73" customFormat="1" ht="15" customHeight="1" thickBot="1" x14ac:dyDescent="0.35">
      <c r="A3128" s="86"/>
      <c r="B3128" s="84"/>
      <c r="C3128" s="73" t="s">
        <v>11</v>
      </c>
      <c r="H3128" s="74"/>
      <c r="J3128" s="112"/>
      <c r="K3128" s="112"/>
      <c r="L3128" s="112"/>
      <c r="M3128" s="112"/>
      <c r="N3128" s="112"/>
    </row>
    <row r="3129" spans="1:18" ht="34.5" customHeight="1" thickBot="1" x14ac:dyDescent="0.35">
      <c r="A3129" s="86"/>
      <c r="B3129" s="84"/>
      <c r="C3129" s="122" t="s">
        <v>48</v>
      </c>
      <c r="D3129" s="129"/>
      <c r="E3129" s="123" t="s">
        <v>3</v>
      </c>
      <c r="F3129" s="123" t="s">
        <v>0</v>
      </c>
      <c r="G3129" s="123" t="s">
        <v>16</v>
      </c>
      <c r="H3129" s="124" t="s">
        <v>9</v>
      </c>
      <c r="J3129" s="106" t="s">
        <v>59</v>
      </c>
      <c r="K3129" s="107" t="s">
        <v>60</v>
      </c>
      <c r="L3129" s="107" t="s">
        <v>61</v>
      </c>
      <c r="M3129" s="107" t="s">
        <v>62</v>
      </c>
      <c r="N3129" s="108" t="s">
        <v>63</v>
      </c>
    </row>
    <row r="3130" spans="1:18" ht="15" customHeight="1" x14ac:dyDescent="0.3">
      <c r="A3130" s="86"/>
      <c r="B3130" s="84"/>
      <c r="C3130" s="125" t="s">
        <v>382</v>
      </c>
      <c r="E3130" s="151" t="s">
        <v>385</v>
      </c>
      <c r="F3130" s="151">
        <v>1</v>
      </c>
      <c r="G3130" s="151">
        <v>46.02</v>
      </c>
      <c r="H3130" s="190">
        <f t="shared" ref="H3130:H3136" si="591">+IF(G3130="","",F3130*G3130)</f>
        <v>46.02</v>
      </c>
      <c r="J3130" s="195">
        <f>+IF(H3130="","",H3130/H3166)</f>
        <v>0.17997431474392983</v>
      </c>
      <c r="K3130" s="174">
        <v>352605342021</v>
      </c>
      <c r="L3130" s="170" t="s">
        <v>76</v>
      </c>
      <c r="M3130" s="193">
        <v>0.20180000000000001</v>
      </c>
      <c r="N3130" s="194">
        <f t="shared" ref="N3130:N3155" si="592">+IF(H3130="","",J3130*M3130)</f>
        <v>3.6318816715325039E-2</v>
      </c>
      <c r="R3130" s="75" t="e">
        <f t="shared" ref="R3130:R3155" si="593">+R3042+1</f>
        <v>#REF!</v>
      </c>
    </row>
    <row r="3131" spans="1:18" ht="15" customHeight="1" x14ac:dyDescent="0.3">
      <c r="A3131" s="86"/>
      <c r="B3131" s="84"/>
      <c r="C3131" s="125" t="s">
        <v>376</v>
      </c>
      <c r="E3131" s="151" t="s">
        <v>32</v>
      </c>
      <c r="F3131" s="151">
        <v>0.27</v>
      </c>
      <c r="G3131" s="151">
        <v>1.24</v>
      </c>
      <c r="H3131" s="190">
        <f t="shared" si="591"/>
        <v>0.33480000000000004</v>
      </c>
      <c r="J3131" s="195">
        <f>+IF(H3131="","",H3131/H3166)</f>
        <v>1.3093307382935184E-3</v>
      </c>
      <c r="K3131" s="174">
        <v>180000111</v>
      </c>
      <c r="L3131" s="170" t="s">
        <v>76</v>
      </c>
      <c r="M3131" s="193">
        <v>0.217</v>
      </c>
      <c r="N3131" s="194">
        <f t="shared" si="592"/>
        <v>2.8412477020969346E-4</v>
      </c>
      <c r="R3131" s="75" t="e">
        <f t="shared" si="593"/>
        <v>#REF!</v>
      </c>
    </row>
    <row r="3132" spans="1:18" ht="15" customHeight="1" x14ac:dyDescent="0.3">
      <c r="A3132" s="86"/>
      <c r="B3132" s="84"/>
      <c r="C3132" s="125" t="s">
        <v>383</v>
      </c>
      <c r="E3132" s="151" t="s">
        <v>89</v>
      </c>
      <c r="F3132" s="151">
        <v>2.17</v>
      </c>
      <c r="G3132" s="151">
        <v>2.4300000000000002</v>
      </c>
      <c r="H3132" s="190">
        <f t="shared" si="591"/>
        <v>5.2731000000000003</v>
      </c>
      <c r="J3132" s="195">
        <f>+IF(H3132="","",H3132/H3166)</f>
        <v>2.0621959128122914E-2</v>
      </c>
      <c r="K3132" s="174">
        <v>352605342021</v>
      </c>
      <c r="L3132" s="170" t="s">
        <v>76</v>
      </c>
      <c r="M3132" s="193">
        <v>0.20180000000000001</v>
      </c>
      <c r="N3132" s="194">
        <f t="shared" si="592"/>
        <v>4.1615113520552041E-3</v>
      </c>
      <c r="R3132" s="75" t="e">
        <f t="shared" si="593"/>
        <v>#REF!</v>
      </c>
    </row>
    <row r="3133" spans="1:18" ht="15" customHeight="1" x14ac:dyDescent="0.3">
      <c r="A3133" s="86"/>
      <c r="B3133" s="84"/>
      <c r="C3133" s="125" t="s">
        <v>384</v>
      </c>
      <c r="E3133" s="151" t="s">
        <v>386</v>
      </c>
      <c r="F3133" s="151">
        <v>0.6</v>
      </c>
      <c r="G3133" s="151">
        <v>25.5</v>
      </c>
      <c r="H3133" s="190">
        <f t="shared" si="591"/>
        <v>15.299999999999999</v>
      </c>
      <c r="J3133" s="195">
        <f>+IF(H3133="","",H3133/H3166)</f>
        <v>5.9835006857499484E-2</v>
      </c>
      <c r="K3133" s="174">
        <v>352605342021</v>
      </c>
      <c r="L3133" s="170" t="s">
        <v>76</v>
      </c>
      <c r="M3133" s="193">
        <v>0.20180000000000001</v>
      </c>
      <c r="N3133" s="194">
        <f t="shared" si="592"/>
        <v>1.2074704383843397E-2</v>
      </c>
      <c r="R3133" s="75" t="e">
        <f t="shared" si="593"/>
        <v>#REF!</v>
      </c>
    </row>
    <row r="3134" spans="1:18" ht="15" customHeight="1" x14ac:dyDescent="0.3">
      <c r="A3134" s="86"/>
      <c r="B3134" s="84"/>
      <c r="C3134" s="125" t="s">
        <v>377</v>
      </c>
      <c r="E3134" s="151" t="s">
        <v>32</v>
      </c>
      <c r="F3134" s="151">
        <v>0.83</v>
      </c>
      <c r="G3134" s="151">
        <v>11.5</v>
      </c>
      <c r="H3134" s="190">
        <f t="shared" si="591"/>
        <v>9.5449999999999999</v>
      </c>
      <c r="J3134" s="195">
        <f>+IF(H3134="","",H3134/H3166)</f>
        <v>3.732844055260344E-2</v>
      </c>
      <c r="K3134" s="174">
        <v>352605342021</v>
      </c>
      <c r="L3134" s="170" t="s">
        <v>76</v>
      </c>
      <c r="M3134" s="193">
        <v>0.20180000000000001</v>
      </c>
      <c r="N3134" s="194">
        <f t="shared" si="592"/>
        <v>7.5328793035153744E-3</v>
      </c>
      <c r="R3134" s="75" t="e">
        <f t="shared" si="593"/>
        <v>#REF!</v>
      </c>
    </row>
    <row r="3135" spans="1:18" ht="15" customHeight="1" x14ac:dyDescent="0.3">
      <c r="A3135" s="86"/>
      <c r="B3135" s="84"/>
      <c r="C3135" s="125" t="s">
        <v>378</v>
      </c>
      <c r="E3135" s="151" t="s">
        <v>32</v>
      </c>
      <c r="F3135" s="151">
        <v>0.54</v>
      </c>
      <c r="G3135" s="151">
        <v>13.25</v>
      </c>
      <c r="H3135" s="190">
        <f t="shared" si="591"/>
        <v>7.1550000000000002</v>
      </c>
      <c r="J3135" s="195">
        <f>+IF(H3135="","",H3135/H3166)</f>
        <v>2.7981664971595349E-2</v>
      </c>
      <c r="K3135" s="174">
        <v>352605342021</v>
      </c>
      <c r="L3135" s="170" t="s">
        <v>76</v>
      </c>
      <c r="M3135" s="193">
        <v>0.20180000000000001</v>
      </c>
      <c r="N3135" s="194">
        <f t="shared" si="592"/>
        <v>5.6466999912679417E-3</v>
      </c>
      <c r="R3135" s="75" t="e">
        <f t="shared" si="593"/>
        <v>#REF!</v>
      </c>
    </row>
    <row r="3136" spans="1:18" ht="15" customHeight="1" x14ac:dyDescent="0.3">
      <c r="A3136" s="86"/>
      <c r="B3136" s="84"/>
      <c r="C3136" s="125" t="s">
        <v>379</v>
      </c>
      <c r="E3136" s="151" t="s">
        <v>42</v>
      </c>
      <c r="F3136" s="151">
        <v>425</v>
      </c>
      <c r="G3136" s="151">
        <v>0.18</v>
      </c>
      <c r="H3136" s="190">
        <f t="shared" si="591"/>
        <v>76.5</v>
      </c>
      <c r="J3136" s="195">
        <f>+IF(H3136="","",H3136/H3166)</f>
        <v>0.29917503428749742</v>
      </c>
      <c r="K3136" s="174">
        <v>374400011</v>
      </c>
      <c r="L3136" s="170" t="s">
        <v>76</v>
      </c>
      <c r="M3136" s="193">
        <v>0.39939999999999998</v>
      </c>
      <c r="N3136" s="194">
        <f t="shared" si="592"/>
        <v>0.11949050869442647</v>
      </c>
      <c r="R3136" s="75" t="e">
        <f t="shared" si="593"/>
        <v>#REF!</v>
      </c>
    </row>
    <row r="3137" spans="1:18" ht="15" customHeight="1" x14ac:dyDescent="0.3">
      <c r="A3137" s="86"/>
      <c r="B3137" s="84"/>
      <c r="C3137" s="125"/>
      <c r="E3137" s="151"/>
      <c r="F3137" s="151"/>
      <c r="G3137" s="151"/>
      <c r="H3137" s="190"/>
      <c r="J3137" s="195"/>
      <c r="K3137" s="174"/>
      <c r="L3137" s="170"/>
      <c r="M3137" s="193"/>
      <c r="N3137" s="194" t="str">
        <f t="shared" si="592"/>
        <v/>
      </c>
      <c r="R3137" s="75" t="e">
        <f t="shared" si="593"/>
        <v>#REF!</v>
      </c>
    </row>
    <row r="3138" spans="1:18" ht="15" customHeight="1" x14ac:dyDescent="0.3">
      <c r="A3138" s="86"/>
      <c r="B3138" s="84"/>
      <c r="C3138" s="125"/>
      <c r="E3138" s="151"/>
      <c r="F3138" s="151"/>
      <c r="G3138" s="151"/>
      <c r="H3138" s="190"/>
      <c r="J3138" s="195"/>
      <c r="K3138" s="174"/>
      <c r="L3138" s="170"/>
      <c r="M3138" s="193"/>
      <c r="N3138" s="194" t="str">
        <f t="shared" si="592"/>
        <v/>
      </c>
      <c r="R3138" s="75" t="e">
        <f t="shared" si="593"/>
        <v>#REF!</v>
      </c>
    </row>
    <row r="3139" spans="1:18" ht="15" customHeight="1" x14ac:dyDescent="0.3">
      <c r="A3139" s="86"/>
      <c r="B3139" s="84"/>
      <c r="C3139" s="125"/>
      <c r="E3139" s="151"/>
      <c r="F3139" s="151"/>
      <c r="G3139" s="151"/>
      <c r="H3139" s="190"/>
      <c r="J3139" s="195"/>
      <c r="K3139" s="174"/>
      <c r="L3139" s="170"/>
      <c r="M3139" s="193"/>
      <c r="N3139" s="194" t="str">
        <f t="shared" si="592"/>
        <v/>
      </c>
      <c r="R3139" s="75" t="e">
        <f t="shared" si="593"/>
        <v>#REF!</v>
      </c>
    </row>
    <row r="3140" spans="1:18" ht="15" customHeight="1" x14ac:dyDescent="0.3">
      <c r="A3140" s="86"/>
      <c r="B3140" s="84"/>
      <c r="C3140" s="125"/>
      <c r="E3140" s="151"/>
      <c r="F3140" s="151"/>
      <c r="G3140" s="151"/>
      <c r="H3140" s="190" t="str">
        <f>+IF(G3140="","",F3140*G3140)</f>
        <v/>
      </c>
      <c r="J3140" s="195" t="str">
        <f>+IF(H3140="","",H3140/H3166)</f>
        <v/>
      </c>
      <c r="K3140" s="174"/>
      <c r="L3140" s="170"/>
      <c r="M3140" s="193" t="str">
        <f>IF(L3140="NP", 0, (IF(L3140="EP", 1, (IF(L3140="ND", 0.4, "")))))</f>
        <v/>
      </c>
      <c r="N3140" s="194" t="str">
        <f t="shared" si="592"/>
        <v/>
      </c>
      <c r="R3140" s="75" t="e">
        <f t="shared" si="593"/>
        <v>#REF!</v>
      </c>
    </row>
    <row r="3141" spans="1:18" ht="15" customHeight="1" x14ac:dyDescent="0.3">
      <c r="A3141" s="86"/>
      <c r="B3141" s="84"/>
      <c r="C3141" s="125"/>
      <c r="E3141" s="151"/>
      <c r="F3141" s="151"/>
      <c r="G3141" s="151"/>
      <c r="H3141" s="190" t="str">
        <f>+IF(G3141="","",F3141*G3141)</f>
        <v/>
      </c>
      <c r="J3141" s="195" t="str">
        <f>+IF(H3141="","",H3141/H3166)</f>
        <v/>
      </c>
      <c r="K3141" s="174"/>
      <c r="L3141" s="170"/>
      <c r="M3141" s="193" t="str">
        <f>IF(L3141="NP", 0, (IF(L3141="EP", 1, (IF(L3141="ND", 0.4, "")))))</f>
        <v/>
      </c>
      <c r="N3141" s="194" t="str">
        <f t="shared" si="592"/>
        <v/>
      </c>
      <c r="R3141" s="75" t="e">
        <f t="shared" si="593"/>
        <v>#REF!</v>
      </c>
    </row>
    <row r="3142" spans="1:18" ht="15" customHeight="1" x14ac:dyDescent="0.3">
      <c r="A3142" s="86"/>
      <c r="B3142" s="84"/>
      <c r="C3142" s="125"/>
      <c r="E3142" s="151"/>
      <c r="F3142" s="151"/>
      <c r="G3142" s="151"/>
      <c r="H3142" s="190" t="str">
        <f>+IF(G3142="","",F3142*G3142)</f>
        <v/>
      </c>
      <c r="J3142" s="195" t="str">
        <f>+IF(H3142="","",H3142/H3166)</f>
        <v/>
      </c>
      <c r="K3142" s="174"/>
      <c r="L3142" s="170"/>
      <c r="M3142" s="193" t="str">
        <f>IF(L3142="NP", 0, (IF(L3142="EP", 1, (IF(L3142="ND", 0.4, "")))))</f>
        <v/>
      </c>
      <c r="N3142" s="194" t="str">
        <f t="shared" si="592"/>
        <v/>
      </c>
      <c r="R3142" s="75" t="e">
        <f t="shared" si="593"/>
        <v>#REF!</v>
      </c>
    </row>
    <row r="3143" spans="1:18" ht="15" customHeight="1" x14ac:dyDescent="0.3">
      <c r="A3143" s="86"/>
      <c r="B3143" s="84"/>
      <c r="C3143" s="125"/>
      <c r="E3143" s="151"/>
      <c r="F3143" s="151"/>
      <c r="G3143" s="151"/>
      <c r="H3143" s="190" t="str">
        <f t="shared" ref="H3143:H3155" si="594">+IF(G3143="","",F3143*G3143)</f>
        <v/>
      </c>
      <c r="J3143" s="195" t="str">
        <f>+IF(H3143="","",H3143/H3166)</f>
        <v/>
      </c>
      <c r="K3143" s="174"/>
      <c r="L3143" s="170"/>
      <c r="M3143" s="193" t="str">
        <f t="shared" ref="M3143:M3155" si="595">IF(L3143="NP", 0, (IF(L3143="EP", 1, (IF(L3143="ND", 0.4, "")))))</f>
        <v/>
      </c>
      <c r="N3143" s="194" t="str">
        <f t="shared" si="592"/>
        <v/>
      </c>
      <c r="R3143" s="75" t="e">
        <f t="shared" si="593"/>
        <v>#REF!</v>
      </c>
    </row>
    <row r="3144" spans="1:18" ht="15" customHeight="1" x14ac:dyDescent="0.3">
      <c r="A3144" s="86"/>
      <c r="B3144" s="84"/>
      <c r="C3144" s="125"/>
      <c r="E3144" s="151"/>
      <c r="F3144" s="151"/>
      <c r="G3144" s="151"/>
      <c r="H3144" s="190" t="str">
        <f t="shared" si="594"/>
        <v/>
      </c>
      <c r="J3144" s="195" t="str">
        <f>+IF(H3144="","",H3144/H3166)</f>
        <v/>
      </c>
      <c r="K3144" s="174"/>
      <c r="L3144" s="170"/>
      <c r="M3144" s="193" t="str">
        <f t="shared" si="595"/>
        <v/>
      </c>
      <c r="N3144" s="194" t="str">
        <f t="shared" si="592"/>
        <v/>
      </c>
      <c r="R3144" s="75" t="e">
        <f t="shared" si="593"/>
        <v>#REF!</v>
      </c>
    </row>
    <row r="3145" spans="1:18" ht="15" customHeight="1" x14ac:dyDescent="0.3">
      <c r="A3145" s="86"/>
      <c r="B3145" s="84"/>
      <c r="C3145" s="125"/>
      <c r="E3145" s="151"/>
      <c r="F3145" s="151"/>
      <c r="G3145" s="151"/>
      <c r="H3145" s="190" t="str">
        <f t="shared" si="594"/>
        <v/>
      </c>
      <c r="J3145" s="195" t="str">
        <f>+IF(H3145="","",H3145/H3166)</f>
        <v/>
      </c>
      <c r="K3145" s="174"/>
      <c r="L3145" s="170"/>
      <c r="M3145" s="193" t="str">
        <f t="shared" si="595"/>
        <v/>
      </c>
      <c r="N3145" s="194" t="str">
        <f t="shared" si="592"/>
        <v/>
      </c>
      <c r="R3145" s="75" t="e">
        <f t="shared" si="593"/>
        <v>#REF!</v>
      </c>
    </row>
    <row r="3146" spans="1:18" ht="15" customHeight="1" x14ac:dyDescent="0.3">
      <c r="A3146" s="86"/>
      <c r="B3146" s="84"/>
      <c r="C3146" s="125"/>
      <c r="E3146" s="151"/>
      <c r="F3146" s="151"/>
      <c r="G3146" s="151"/>
      <c r="H3146" s="190" t="str">
        <f t="shared" si="594"/>
        <v/>
      </c>
      <c r="J3146" s="195" t="str">
        <f>+IF(H3146="","",H3146/H3166)</f>
        <v/>
      </c>
      <c r="K3146" s="174"/>
      <c r="L3146" s="170"/>
      <c r="M3146" s="193" t="str">
        <f t="shared" si="595"/>
        <v/>
      </c>
      <c r="N3146" s="194" t="str">
        <f t="shared" si="592"/>
        <v/>
      </c>
      <c r="R3146" s="75" t="e">
        <f t="shared" si="593"/>
        <v>#REF!</v>
      </c>
    </row>
    <row r="3147" spans="1:18" ht="15" customHeight="1" x14ac:dyDescent="0.3">
      <c r="A3147" s="86"/>
      <c r="B3147" s="84"/>
      <c r="C3147" s="125"/>
      <c r="E3147" s="151"/>
      <c r="F3147" s="151"/>
      <c r="G3147" s="151"/>
      <c r="H3147" s="190" t="str">
        <f t="shared" si="594"/>
        <v/>
      </c>
      <c r="J3147" s="195" t="str">
        <f>+IF(H3147="","",H3147/H3166)</f>
        <v/>
      </c>
      <c r="K3147" s="174"/>
      <c r="L3147" s="170"/>
      <c r="M3147" s="193" t="str">
        <f t="shared" si="595"/>
        <v/>
      </c>
      <c r="N3147" s="194" t="str">
        <f t="shared" si="592"/>
        <v/>
      </c>
      <c r="R3147" s="75" t="e">
        <f t="shared" si="593"/>
        <v>#REF!</v>
      </c>
    </row>
    <row r="3148" spans="1:18" ht="15" customHeight="1" x14ac:dyDescent="0.3">
      <c r="A3148" s="86"/>
      <c r="B3148" s="84"/>
      <c r="C3148" s="125"/>
      <c r="E3148" s="151"/>
      <c r="F3148" s="151"/>
      <c r="G3148" s="151"/>
      <c r="H3148" s="190" t="str">
        <f t="shared" si="594"/>
        <v/>
      </c>
      <c r="J3148" s="195" t="str">
        <f>+IF(H3148="","",H3148/H3166)</f>
        <v/>
      </c>
      <c r="K3148" s="174"/>
      <c r="L3148" s="170"/>
      <c r="M3148" s="193" t="str">
        <f t="shared" si="595"/>
        <v/>
      </c>
      <c r="N3148" s="194" t="str">
        <f t="shared" si="592"/>
        <v/>
      </c>
      <c r="R3148" s="75" t="e">
        <f t="shared" si="593"/>
        <v>#REF!</v>
      </c>
    </row>
    <row r="3149" spans="1:18" ht="15" customHeight="1" x14ac:dyDescent="0.3">
      <c r="A3149" s="86"/>
      <c r="B3149" s="84"/>
      <c r="C3149" s="125"/>
      <c r="E3149" s="151"/>
      <c r="F3149" s="151"/>
      <c r="G3149" s="151"/>
      <c r="H3149" s="190" t="str">
        <f t="shared" si="594"/>
        <v/>
      </c>
      <c r="J3149" s="195" t="str">
        <f>+IF(H3149="","",H3149/H3166)</f>
        <v/>
      </c>
      <c r="K3149" s="174"/>
      <c r="L3149" s="170"/>
      <c r="M3149" s="193" t="str">
        <f t="shared" si="595"/>
        <v/>
      </c>
      <c r="N3149" s="194" t="str">
        <f t="shared" si="592"/>
        <v/>
      </c>
      <c r="R3149" s="75" t="e">
        <f t="shared" si="593"/>
        <v>#REF!</v>
      </c>
    </row>
    <row r="3150" spans="1:18" ht="15" customHeight="1" x14ac:dyDescent="0.3">
      <c r="A3150" s="86"/>
      <c r="B3150" s="84"/>
      <c r="C3150" s="125"/>
      <c r="E3150" s="151"/>
      <c r="F3150" s="151"/>
      <c r="G3150" s="151"/>
      <c r="H3150" s="190" t="str">
        <f t="shared" si="594"/>
        <v/>
      </c>
      <c r="J3150" s="195" t="str">
        <f>+IF(H3150="","",H3150/H3166)</f>
        <v/>
      </c>
      <c r="K3150" s="174"/>
      <c r="L3150" s="170"/>
      <c r="M3150" s="193" t="str">
        <f t="shared" si="595"/>
        <v/>
      </c>
      <c r="N3150" s="194" t="str">
        <f t="shared" si="592"/>
        <v/>
      </c>
      <c r="R3150" s="75" t="e">
        <f t="shared" si="593"/>
        <v>#REF!</v>
      </c>
    </row>
    <row r="3151" spans="1:18" ht="15" customHeight="1" x14ac:dyDescent="0.3">
      <c r="A3151" s="86"/>
      <c r="B3151" s="84"/>
      <c r="C3151" s="125"/>
      <c r="E3151" s="151"/>
      <c r="F3151" s="151"/>
      <c r="G3151" s="151"/>
      <c r="H3151" s="190" t="str">
        <f t="shared" si="594"/>
        <v/>
      </c>
      <c r="J3151" s="195" t="str">
        <f>+IF(H3151="","",H3151/H3166)</f>
        <v/>
      </c>
      <c r="K3151" s="174"/>
      <c r="L3151" s="170"/>
      <c r="M3151" s="193" t="str">
        <f t="shared" si="595"/>
        <v/>
      </c>
      <c r="N3151" s="194" t="str">
        <f t="shared" si="592"/>
        <v/>
      </c>
      <c r="R3151" s="75" t="e">
        <f t="shared" si="593"/>
        <v>#REF!</v>
      </c>
    </row>
    <row r="3152" spans="1:18" ht="15" customHeight="1" x14ac:dyDescent="0.3">
      <c r="A3152" s="86"/>
      <c r="B3152" s="84"/>
      <c r="C3152" s="125"/>
      <c r="E3152" s="151"/>
      <c r="F3152" s="151"/>
      <c r="G3152" s="151"/>
      <c r="H3152" s="190" t="str">
        <f t="shared" si="594"/>
        <v/>
      </c>
      <c r="J3152" s="195" t="str">
        <f>+IF(H3152="","",H3152/H3166)</f>
        <v/>
      </c>
      <c r="K3152" s="174"/>
      <c r="L3152" s="170"/>
      <c r="M3152" s="193" t="str">
        <f t="shared" si="595"/>
        <v/>
      </c>
      <c r="N3152" s="194" t="str">
        <f t="shared" si="592"/>
        <v/>
      </c>
      <c r="R3152" s="75" t="e">
        <f t="shared" si="593"/>
        <v>#REF!</v>
      </c>
    </row>
    <row r="3153" spans="1:18" ht="15" customHeight="1" x14ac:dyDescent="0.3">
      <c r="A3153" s="86"/>
      <c r="B3153" s="84"/>
      <c r="C3153" s="125"/>
      <c r="E3153" s="151"/>
      <c r="F3153" s="151"/>
      <c r="G3153" s="151"/>
      <c r="H3153" s="190" t="str">
        <f t="shared" si="594"/>
        <v/>
      </c>
      <c r="J3153" s="195" t="str">
        <f>+IF(H3153="","",H3153/H3166)</f>
        <v/>
      </c>
      <c r="K3153" s="174"/>
      <c r="L3153" s="170"/>
      <c r="M3153" s="193" t="str">
        <f t="shared" si="595"/>
        <v/>
      </c>
      <c r="N3153" s="194" t="str">
        <f t="shared" si="592"/>
        <v/>
      </c>
      <c r="R3153" s="75" t="e">
        <f t="shared" si="593"/>
        <v>#REF!</v>
      </c>
    </row>
    <row r="3154" spans="1:18" ht="15" customHeight="1" x14ac:dyDescent="0.3">
      <c r="A3154" s="86"/>
      <c r="B3154" s="84"/>
      <c r="C3154" s="125"/>
      <c r="E3154" s="151"/>
      <c r="F3154" s="151"/>
      <c r="G3154" s="151"/>
      <c r="H3154" s="190" t="str">
        <f t="shared" si="594"/>
        <v/>
      </c>
      <c r="J3154" s="195" t="str">
        <f>+IF(H3154="","",H3154/H3166)</f>
        <v/>
      </c>
      <c r="K3154" s="174"/>
      <c r="L3154" s="170"/>
      <c r="M3154" s="193" t="str">
        <f t="shared" si="595"/>
        <v/>
      </c>
      <c r="N3154" s="194" t="str">
        <f t="shared" si="592"/>
        <v/>
      </c>
      <c r="R3154" s="75" t="e">
        <f t="shared" si="593"/>
        <v>#REF!</v>
      </c>
    </row>
    <row r="3155" spans="1:18" ht="15" customHeight="1" thickBot="1" x14ac:dyDescent="0.35">
      <c r="A3155" s="86"/>
      <c r="B3155" s="84"/>
      <c r="C3155" s="125"/>
      <c r="E3155" s="152"/>
      <c r="F3155" s="152"/>
      <c r="G3155" s="152"/>
      <c r="H3155" s="191" t="str">
        <f t="shared" si="594"/>
        <v/>
      </c>
      <c r="J3155" s="195" t="str">
        <f>+IF(H3155="","",H3155/H3166)</f>
        <v/>
      </c>
      <c r="K3155" s="174"/>
      <c r="L3155" s="170"/>
      <c r="M3155" s="193" t="str">
        <f t="shared" si="595"/>
        <v/>
      </c>
      <c r="N3155" s="194" t="str">
        <f t="shared" si="592"/>
        <v/>
      </c>
      <c r="R3155" s="75" t="e">
        <f t="shared" si="593"/>
        <v>#REF!</v>
      </c>
    </row>
    <row r="3156" spans="1:18" ht="15" customHeight="1" thickBot="1" x14ac:dyDescent="0.35">
      <c r="A3156" s="86"/>
      <c r="B3156" s="84"/>
      <c r="C3156" s="160"/>
      <c r="D3156" s="160"/>
      <c r="E3156" s="160"/>
      <c r="F3156" s="160"/>
      <c r="G3156" s="161" t="s">
        <v>29</v>
      </c>
      <c r="H3156" s="157">
        <f>SUM(H3130:H3155)</f>
        <v>160.12790000000001</v>
      </c>
      <c r="J3156" s="110">
        <f>SUM(J3130:J3155)</f>
        <v>0.62622575127954194</v>
      </c>
      <c r="K3156" s="109"/>
      <c r="L3156" s="109"/>
      <c r="M3156" s="109"/>
      <c r="N3156" s="110">
        <f>SUM(N3130:N3155)</f>
        <v>0.1855092452106431</v>
      </c>
    </row>
    <row r="3157" spans="1:18" s="73" customFormat="1" ht="15" customHeight="1" thickBot="1" x14ac:dyDescent="0.35">
      <c r="A3157" s="86"/>
      <c r="B3157" s="84"/>
      <c r="C3157" s="73" t="s">
        <v>12</v>
      </c>
      <c r="H3157" s="74"/>
      <c r="J3157" s="111"/>
      <c r="K3157" s="111"/>
      <c r="L3157" s="111"/>
      <c r="M3157" s="111"/>
      <c r="N3157" s="111"/>
    </row>
    <row r="3158" spans="1:18" ht="33" customHeight="1" thickBot="1" x14ac:dyDescent="0.35">
      <c r="A3158" s="86"/>
      <c r="B3158" s="84"/>
      <c r="C3158" s="122" t="s">
        <v>48</v>
      </c>
      <c r="D3158" s="129"/>
      <c r="E3158" s="130" t="s">
        <v>3</v>
      </c>
      <c r="F3158" s="130" t="s">
        <v>0</v>
      </c>
      <c r="G3158" s="123" t="s">
        <v>6</v>
      </c>
      <c r="H3158" s="124" t="s">
        <v>9</v>
      </c>
      <c r="J3158" s="106" t="s">
        <v>59</v>
      </c>
      <c r="K3158" s="107" t="s">
        <v>60</v>
      </c>
      <c r="L3158" s="107" t="s">
        <v>61</v>
      </c>
      <c r="M3158" s="107" t="s">
        <v>62</v>
      </c>
      <c r="N3158" s="108" t="s">
        <v>63</v>
      </c>
    </row>
    <row r="3159" spans="1:18" ht="15" customHeight="1" x14ac:dyDescent="0.3">
      <c r="A3159" s="86"/>
      <c r="B3159" s="84"/>
      <c r="C3159" s="125"/>
      <c r="E3159" s="149"/>
      <c r="F3159" s="146"/>
      <c r="G3159" s="154"/>
      <c r="H3159" s="186" t="str">
        <f>+IF(G3159="","",F3159*G3159)</f>
        <v/>
      </c>
      <c r="J3159" s="195" t="str">
        <f>+IF(H3159="","",H3159/H3166)</f>
        <v/>
      </c>
      <c r="K3159" s="175"/>
      <c r="L3159" s="175"/>
      <c r="M3159" s="193" t="str">
        <f>IF(L3159="NP", 0, (IF(L3159="EP", 1, (IF(L3159="ND", 0.4, "")))))</f>
        <v/>
      </c>
      <c r="N3159" s="194" t="str">
        <f>+IF(H3159="","",J3159*M3159)</f>
        <v/>
      </c>
      <c r="R3159" s="75" t="e">
        <f t="shared" ref="R3159:R3163" si="596">+R3071+1</f>
        <v>#REF!</v>
      </c>
    </row>
    <row r="3160" spans="1:18" ht="15" customHeight="1" x14ac:dyDescent="0.3">
      <c r="A3160" s="86"/>
      <c r="B3160" s="84"/>
      <c r="C3160" s="125"/>
      <c r="E3160" s="149"/>
      <c r="F3160" s="146"/>
      <c r="G3160" s="154"/>
      <c r="H3160" s="186" t="str">
        <f>+IF(G3160="","",F3160*G3160)</f>
        <v/>
      </c>
      <c r="J3160" s="195" t="str">
        <f>+IF(H3160="","",H3160/H3164)</f>
        <v/>
      </c>
      <c r="K3160" s="175"/>
      <c r="L3160" s="175"/>
      <c r="M3160" s="193" t="str">
        <f>IF(L3160="NP", 0, (IF(L3160="EP", 1, (IF(L3160="ND", 0.4, "")))))</f>
        <v/>
      </c>
      <c r="N3160" s="194" t="str">
        <f>+IF(H3160="","",J3160*M3160)</f>
        <v/>
      </c>
      <c r="R3160" s="75" t="e">
        <f t="shared" si="596"/>
        <v>#REF!</v>
      </c>
    </row>
    <row r="3161" spans="1:18" ht="15" customHeight="1" x14ac:dyDescent="0.3">
      <c r="A3161" s="86"/>
      <c r="B3161" s="84"/>
      <c r="C3161" s="125"/>
      <c r="E3161" s="149"/>
      <c r="F3161" s="146"/>
      <c r="G3161" s="154"/>
      <c r="H3161" s="186" t="str">
        <f>+IF(G3161="","",F3161*G3161)</f>
        <v/>
      </c>
      <c r="J3161" s="195" t="str">
        <f>+IF(H3161="","",H3161/H3165)</f>
        <v/>
      </c>
      <c r="K3161" s="175"/>
      <c r="L3161" s="175"/>
      <c r="M3161" s="193" t="str">
        <f>IF(L3161="NP", 0, (IF(L3161="EP", 1, (IF(L3161="ND", 0.4, "")))))</f>
        <v/>
      </c>
      <c r="N3161" s="194" t="str">
        <f>+IF(H3161="","",J3161*M3161)</f>
        <v/>
      </c>
      <c r="R3161" s="75" t="e">
        <f t="shared" si="596"/>
        <v>#REF!</v>
      </c>
    </row>
    <row r="3162" spans="1:18" ht="15" customHeight="1" x14ac:dyDescent="0.3">
      <c r="A3162" s="86"/>
      <c r="B3162" s="84"/>
      <c r="C3162" s="125"/>
      <c r="E3162" s="149"/>
      <c r="F3162" s="146"/>
      <c r="G3162" s="154"/>
      <c r="H3162" s="186" t="str">
        <f>+IF(G3162="","",F3162*G3162)</f>
        <v/>
      </c>
      <c r="J3162" s="195" t="str">
        <f>+IF(H3162="","",H3162/H3166)</f>
        <v/>
      </c>
      <c r="K3162" s="175"/>
      <c r="L3162" s="175"/>
      <c r="M3162" s="193" t="str">
        <f>IF(L3162="NP", 0, (IF(L3162="EP", 1, (IF(L3162="ND", 0.4, "")))))</f>
        <v/>
      </c>
      <c r="N3162" s="194" t="str">
        <f>+IF(H3162="","",J3162*M3162)</f>
        <v/>
      </c>
      <c r="R3162" s="75" t="e">
        <f t="shared" si="596"/>
        <v>#REF!</v>
      </c>
    </row>
    <row r="3163" spans="1:18" ht="15" customHeight="1" thickBot="1" x14ac:dyDescent="0.35">
      <c r="A3163" s="86"/>
      <c r="B3163" s="84"/>
      <c r="C3163" s="127"/>
      <c r="D3163" s="128"/>
      <c r="E3163" s="150"/>
      <c r="F3163" s="147"/>
      <c r="G3163" s="155"/>
      <c r="H3163" s="192" t="str">
        <f>+IF(G3163="","",F3163*G3163)</f>
        <v/>
      </c>
      <c r="J3163" s="195" t="str">
        <f>+IF(H3163="","",H3163/H3166)</f>
        <v/>
      </c>
      <c r="K3163" s="176"/>
      <c r="L3163" s="177"/>
      <c r="M3163" s="193" t="str">
        <f>IF(L3163="NP", 0, (IF(L3163="EP", 1, (IF(L3163="ND", 0.4, "")))))</f>
        <v/>
      </c>
      <c r="N3163" s="194" t="str">
        <f>+IF(H3163="","",J3163*M3163)</f>
        <v/>
      </c>
      <c r="R3163" s="75" t="e">
        <f t="shared" si="596"/>
        <v>#REF!</v>
      </c>
    </row>
    <row r="3164" spans="1:18" ht="15" customHeight="1" thickBot="1" x14ac:dyDescent="0.35">
      <c r="A3164" s="86"/>
      <c r="B3164" s="84"/>
      <c r="C3164" s="160"/>
      <c r="D3164" s="160"/>
      <c r="E3164" s="160"/>
      <c r="F3164" s="160"/>
      <c r="G3164" s="161" t="s">
        <v>30</v>
      </c>
      <c r="H3164" s="157">
        <f>SUM(H3159:H3163)</f>
        <v>0</v>
      </c>
      <c r="J3164" s="110">
        <f>SUM(J3159:J3163)</f>
        <v>0</v>
      </c>
      <c r="K3164" s="109"/>
      <c r="L3164" s="109"/>
      <c r="M3164" s="109"/>
      <c r="N3164" s="110">
        <f>SUM(N3159:N3163)</f>
        <v>0</v>
      </c>
    </row>
    <row r="3165" spans="1:18" ht="13.5" customHeight="1" thickBot="1" x14ac:dyDescent="0.35">
      <c r="A3165" s="86"/>
      <c r="B3165" s="84"/>
      <c r="H3165" s="84"/>
      <c r="J3165" s="103"/>
      <c r="K3165" s="104"/>
      <c r="L3165" s="104"/>
      <c r="M3165" s="104"/>
      <c r="N3165" s="105"/>
    </row>
    <row r="3166" spans="1:18" ht="15" customHeight="1" x14ac:dyDescent="0.3">
      <c r="A3166" s="86"/>
      <c r="B3166" s="84"/>
      <c r="D3166" s="132" t="s">
        <v>13</v>
      </c>
      <c r="E3166" s="133"/>
      <c r="F3166" s="133"/>
      <c r="G3166" s="134"/>
      <c r="H3166" s="158">
        <f>+H3111+H3127+H3156+H3164</f>
        <v>255.70315445</v>
      </c>
      <c r="J3166" s="113"/>
      <c r="K3166" s="78"/>
      <c r="M3166" s="78"/>
      <c r="N3166" s="114"/>
    </row>
    <row r="3167" spans="1:18" ht="15" customHeight="1" thickBot="1" x14ac:dyDescent="0.35">
      <c r="A3167" s="86"/>
      <c r="B3167" s="84"/>
      <c r="D3167" s="135" t="s">
        <v>67</v>
      </c>
      <c r="E3167" s="136"/>
      <c r="F3167" s="136"/>
      <c r="G3167" s="141">
        <f>+$Q$1</f>
        <v>0.15</v>
      </c>
      <c r="H3167" s="159">
        <f>+H3166*G3167</f>
        <v>38.355473167500001</v>
      </c>
      <c r="J3167" s="115"/>
      <c r="K3167" s="116"/>
      <c r="L3167" s="116"/>
      <c r="M3167" s="116"/>
      <c r="N3167" s="117"/>
    </row>
    <row r="3168" spans="1:18" ht="15" customHeight="1" x14ac:dyDescent="0.3">
      <c r="A3168" s="86"/>
      <c r="B3168" s="84"/>
      <c r="D3168" s="135" t="s">
        <v>68</v>
      </c>
      <c r="E3168" s="136"/>
      <c r="F3168" s="136"/>
      <c r="G3168" s="141">
        <f>+$Q$2</f>
        <v>0</v>
      </c>
      <c r="H3168" s="159">
        <f>+(H3166+H3167)*G3168</f>
        <v>0</v>
      </c>
      <c r="J3168" s="120">
        <f>+J3111+J3127+J3156+J3164</f>
        <v>1</v>
      </c>
      <c r="K3168" s="118"/>
      <c r="L3168" s="118"/>
      <c r="M3168" s="118"/>
      <c r="N3168" s="120">
        <f>+N3111+N3127+N3156+N3164</f>
        <v>0.1855092452106431</v>
      </c>
    </row>
    <row r="3169" spans="1:18" ht="15" customHeight="1" thickBot="1" x14ac:dyDescent="0.35">
      <c r="A3169" s="86"/>
      <c r="B3169" s="84"/>
      <c r="C3169" s="75" t="s">
        <v>64</v>
      </c>
      <c r="D3169" s="135" t="s">
        <v>14</v>
      </c>
      <c r="E3169" s="136"/>
      <c r="F3169" s="136"/>
      <c r="G3169" s="137"/>
      <c r="H3169" s="159">
        <f>SUM(H3166:H3168)</f>
        <v>294.05862761750001</v>
      </c>
      <c r="J3169" s="121" t="s">
        <v>69</v>
      </c>
      <c r="K3169" s="119"/>
      <c r="L3169" s="119"/>
      <c r="M3169" s="119"/>
      <c r="N3169" s="121" t="s">
        <v>70</v>
      </c>
    </row>
    <row r="3170" spans="1:18" ht="15" customHeight="1" thickBot="1" x14ac:dyDescent="0.35">
      <c r="A3170" s="86"/>
      <c r="B3170" s="84"/>
      <c r="C3170" s="75" t="s">
        <v>64</v>
      </c>
      <c r="D3170" s="138" t="s">
        <v>15</v>
      </c>
      <c r="E3170" s="139"/>
      <c r="F3170" s="139"/>
      <c r="G3170" s="140"/>
      <c r="H3170" s="131">
        <f>+ROUND(H3169,2)</f>
        <v>294.06</v>
      </c>
      <c r="N3170" s="165">
        <f>+ROUND(N3168,4)</f>
        <v>0.1855</v>
      </c>
    </row>
    <row r="3171" spans="1:18" ht="13.5" customHeight="1" x14ac:dyDescent="0.3">
      <c r="A3171" s="86"/>
      <c r="B3171" s="84"/>
      <c r="G3171" s="76"/>
    </row>
    <row r="3172" spans="1:18" ht="13.5" customHeight="1" x14ac:dyDescent="0.3">
      <c r="A3172" s="86"/>
      <c r="B3172" s="84"/>
      <c r="G3172" s="76"/>
    </row>
    <row r="3173" spans="1:18" ht="15" customHeight="1" x14ac:dyDescent="0.3">
      <c r="A3173" s="83"/>
      <c r="B3173" s="84"/>
      <c r="G3173" s="76"/>
      <c r="H3173" s="84"/>
      <c r="J3173" s="85"/>
      <c r="K3173" s="85"/>
      <c r="L3173" s="85"/>
      <c r="M3173" s="85"/>
      <c r="N3173" s="85"/>
    </row>
    <row r="3174" spans="1:18" ht="14.1" customHeight="1" x14ac:dyDescent="0.3">
      <c r="A3174" s="86"/>
      <c r="B3174" s="84"/>
      <c r="C3174" s="87"/>
      <c r="D3174" s="87"/>
      <c r="E3174" s="87"/>
      <c r="F3174" s="87"/>
      <c r="G3174" s="87"/>
      <c r="H3174" s="87"/>
      <c r="K3174" s="78"/>
      <c r="M3174" s="78"/>
    </row>
    <row r="3175" spans="1:18" ht="12" customHeight="1" x14ac:dyDescent="0.3">
      <c r="A3175" s="86"/>
      <c r="B3175" s="84"/>
      <c r="C3175" s="73"/>
      <c r="D3175" s="73"/>
      <c r="E3175" s="73"/>
      <c r="F3175" s="73"/>
      <c r="G3175" s="73"/>
      <c r="H3175" s="73"/>
      <c r="K3175" s="78"/>
      <c r="M3175" s="78"/>
    </row>
    <row r="3176" spans="1:18" ht="12" customHeight="1" x14ac:dyDescent="0.3">
      <c r="A3176" s="86"/>
      <c r="B3176" s="84"/>
      <c r="G3176" s="88"/>
      <c r="H3176" s="84"/>
      <c r="K3176" s="78"/>
      <c r="M3176" s="78"/>
    </row>
    <row r="3177" spans="1:18" ht="14.25" customHeight="1" x14ac:dyDescent="0.3">
      <c r="A3177" s="86"/>
      <c r="B3177" s="84"/>
      <c r="C3177" s="89"/>
      <c r="D3177" s="90"/>
      <c r="E3177" s="90"/>
      <c r="F3177" s="90"/>
      <c r="G3177" s="90"/>
      <c r="H3177" s="91"/>
      <c r="K3177" s="78"/>
      <c r="M3177" s="78"/>
    </row>
    <row r="3178" spans="1:18" ht="14.25" customHeight="1" x14ac:dyDescent="0.3">
      <c r="A3178" s="86"/>
      <c r="B3178" s="84"/>
      <c r="C3178" s="89"/>
      <c r="H3178" s="84"/>
      <c r="K3178" s="78"/>
      <c r="M3178" s="78"/>
    </row>
    <row r="3179" spans="1:18" ht="12" customHeight="1" thickBot="1" x14ac:dyDescent="0.35">
      <c r="A3179" s="86"/>
      <c r="B3179" s="84"/>
      <c r="C3179" s="89"/>
      <c r="H3179" s="84"/>
      <c r="K3179" s="78"/>
      <c r="M3179" s="78"/>
    </row>
    <row r="3180" spans="1:18" ht="20.100000000000001" customHeight="1" thickBot="1" x14ac:dyDescent="0.35">
      <c r="A3180" s="86"/>
      <c r="B3180" s="84"/>
      <c r="C3180" s="142" t="s">
        <v>55</v>
      </c>
      <c r="D3180" s="143"/>
      <c r="E3180" s="143"/>
      <c r="F3180" s="143"/>
      <c r="G3180" s="143"/>
      <c r="H3180" s="144"/>
    </row>
    <row r="3181" spans="1:18" ht="20.100000000000001" customHeight="1" x14ac:dyDescent="0.3">
      <c r="A3181" s="86"/>
      <c r="B3181" s="84"/>
      <c r="C3181" s="92"/>
      <c r="H3181" s="93" t="s">
        <v>56</v>
      </c>
      <c r="I3181" s="84"/>
      <c r="J3181" s="97" t="s">
        <v>26</v>
      </c>
      <c r="K3181" s="98"/>
      <c r="L3181" s="98"/>
      <c r="M3181" s="98"/>
      <c r="N3181" s="99"/>
    </row>
    <row r="3182" spans="1:18" ht="16.5" customHeight="1" thickBot="1" x14ac:dyDescent="0.35">
      <c r="A3182" s="169"/>
      <c r="B3182" s="84"/>
      <c r="C3182" s="73" t="s">
        <v>57</v>
      </c>
      <c r="D3182" s="84">
        <v>37</v>
      </c>
      <c r="G3182" s="74" t="s">
        <v>4</v>
      </c>
      <c r="H3182" s="75" t="str">
        <f>+VLOOKUP(D3182,PRESUP!$A$6:$N$183,3,FALSE)</f>
        <v>Kg</v>
      </c>
      <c r="I3182" s="84"/>
      <c r="J3182" s="100"/>
      <c r="K3182" s="101"/>
      <c r="L3182" s="101"/>
      <c r="M3182" s="101"/>
      <c r="N3182" s="102"/>
    </row>
    <row r="3183" spans="1:18" ht="32.25" customHeight="1" x14ac:dyDescent="0.3">
      <c r="A3183" s="86"/>
      <c r="B3183" s="84"/>
      <c r="C3183" s="22" t="str">
        <f>+VLOOKUP(D3182,PRESUP!$A$6:$N$183,14,FALSE)</f>
        <v>DETALLE: ACERO DE REFUERZO EN BARRAS (f´y=4200 kg/cm2)</v>
      </c>
      <c r="J3183" s="103"/>
      <c r="K3183" s="104"/>
      <c r="L3183" s="104"/>
      <c r="M3183" s="104"/>
      <c r="N3183" s="105"/>
      <c r="O3183" s="84" t="s">
        <v>71</v>
      </c>
      <c r="P3183" s="84" t="s">
        <v>73</v>
      </c>
      <c r="Q3183" s="84" t="s">
        <v>72</v>
      </c>
    </row>
    <row r="3184" spans="1:18" s="73" customFormat="1" ht="15" customHeight="1" thickBot="1" x14ac:dyDescent="0.35">
      <c r="A3184" s="86"/>
      <c r="B3184" s="84"/>
      <c r="C3184" s="73" t="s">
        <v>5</v>
      </c>
      <c r="D3184" s="94"/>
      <c r="E3184" s="94"/>
      <c r="F3184" s="94"/>
      <c r="G3184" s="196" t="s">
        <v>58</v>
      </c>
      <c r="H3184" s="197">
        <v>4.5900000000000003E-2</v>
      </c>
      <c r="J3184" s="162"/>
      <c r="K3184" s="163"/>
      <c r="L3184" s="163"/>
      <c r="M3184" s="163"/>
      <c r="N3184" s="164"/>
      <c r="O3184" s="166">
        <f>+H3258</f>
        <v>2.69</v>
      </c>
      <c r="P3184" s="168">
        <f>+H3254</f>
        <v>2.33650555</v>
      </c>
      <c r="Q3184" s="167">
        <f>+N3258</f>
        <v>0.18229999999999999</v>
      </c>
      <c r="R3184" s="73">
        <f t="shared" ref="R3184" si="597">+D3182</f>
        <v>37</v>
      </c>
    </row>
    <row r="3185" spans="1:18" s="94" customFormat="1" ht="30" customHeight="1" thickBot="1" x14ac:dyDescent="0.35">
      <c r="A3185" s="86"/>
      <c r="B3185" s="84"/>
      <c r="C3185" s="122" t="s">
        <v>48</v>
      </c>
      <c r="D3185" s="123" t="s">
        <v>0</v>
      </c>
      <c r="E3185" s="123" t="s">
        <v>6</v>
      </c>
      <c r="F3185" s="123" t="s">
        <v>7</v>
      </c>
      <c r="G3185" s="123" t="s">
        <v>8</v>
      </c>
      <c r="H3185" s="124" t="s">
        <v>9</v>
      </c>
      <c r="J3185" s="106" t="s">
        <v>59</v>
      </c>
      <c r="K3185" s="107" t="s">
        <v>60</v>
      </c>
      <c r="L3185" s="107" t="s">
        <v>61</v>
      </c>
      <c r="M3185" s="107" t="s">
        <v>62</v>
      </c>
      <c r="N3185" s="108" t="s">
        <v>63</v>
      </c>
    </row>
    <row r="3186" spans="1:18" ht="15" customHeight="1" x14ac:dyDescent="0.3">
      <c r="A3186" s="86"/>
      <c r="B3186" s="84"/>
      <c r="C3186" s="125" t="s">
        <v>78</v>
      </c>
      <c r="D3186" s="145" t="s">
        <v>20</v>
      </c>
      <c r="E3186" s="148"/>
      <c r="F3186" s="148" t="s">
        <v>64</v>
      </c>
      <c r="G3186" s="153" t="s">
        <v>20</v>
      </c>
      <c r="H3186" s="126">
        <f>+H3215*0.05</f>
        <v>4.0139550000000003E-2</v>
      </c>
      <c r="J3186" s="171">
        <f>+IF(H3186="","",H3186/H3254)</f>
        <v>1.7179308647479994E-2</v>
      </c>
      <c r="K3186" s="172">
        <v>4292100117</v>
      </c>
      <c r="L3186" s="170" t="s">
        <v>77</v>
      </c>
      <c r="M3186" s="156">
        <v>0</v>
      </c>
      <c r="N3186" s="173">
        <f t="shared" ref="N3186:N3198" si="598">+IF(H3186="","",J3186*M3186)</f>
        <v>0</v>
      </c>
    </row>
    <row r="3187" spans="1:18" ht="15" customHeight="1" x14ac:dyDescent="0.3">
      <c r="A3187" s="86"/>
      <c r="B3187" s="84"/>
      <c r="C3187" s="125" t="s">
        <v>387</v>
      </c>
      <c r="D3187" s="146">
        <v>1</v>
      </c>
      <c r="E3187" s="149">
        <v>1.25</v>
      </c>
      <c r="F3187" s="184">
        <f t="shared" ref="F3187" si="599">+IF(E3187="","",D3187*E3187)</f>
        <v>1.25</v>
      </c>
      <c r="G3187" s="185">
        <f>+IF(F3187="","",H3184)</f>
        <v>4.5900000000000003E-2</v>
      </c>
      <c r="H3187" s="186">
        <f t="shared" ref="H3187" si="600">+IF(G3187="","",F3187*G3187)</f>
        <v>5.7375000000000002E-2</v>
      </c>
      <c r="J3187" s="195">
        <f>+IF(H3187="","",H3187/H3254)</f>
        <v>2.4555901440080036E-2</v>
      </c>
      <c r="K3187" s="172">
        <v>4292100117</v>
      </c>
      <c r="L3187" s="170" t="s">
        <v>77</v>
      </c>
      <c r="M3187" s="193">
        <v>0</v>
      </c>
      <c r="N3187" s="194">
        <f t="shared" si="598"/>
        <v>0</v>
      </c>
      <c r="R3187" s="75" t="e">
        <f t="shared" ref="R3187:R3198" si="601">+R3099+1</f>
        <v>#REF!</v>
      </c>
    </row>
    <row r="3188" spans="1:18" ht="15" customHeight="1" x14ac:dyDescent="0.3">
      <c r="A3188" s="86"/>
      <c r="B3188" s="84"/>
      <c r="C3188" s="125"/>
      <c r="D3188" s="146"/>
      <c r="E3188" s="149"/>
      <c r="F3188" s="184"/>
      <c r="G3188" s="185"/>
      <c r="H3188" s="186"/>
      <c r="J3188" s="195"/>
      <c r="K3188" s="172"/>
      <c r="L3188" s="170"/>
      <c r="M3188" s="193"/>
      <c r="N3188" s="194" t="str">
        <f t="shared" si="598"/>
        <v/>
      </c>
      <c r="R3188" s="75" t="e">
        <f t="shared" si="601"/>
        <v>#REF!</v>
      </c>
    </row>
    <row r="3189" spans="1:18" ht="15" customHeight="1" x14ac:dyDescent="0.3">
      <c r="A3189" s="86"/>
      <c r="B3189" s="84"/>
      <c r="C3189" s="125"/>
      <c r="D3189" s="146"/>
      <c r="E3189" s="149"/>
      <c r="F3189" s="184"/>
      <c r="G3189" s="185"/>
      <c r="H3189" s="186"/>
      <c r="J3189" s="195"/>
      <c r="K3189" s="172"/>
      <c r="L3189" s="170"/>
      <c r="M3189" s="193"/>
      <c r="N3189" s="194" t="str">
        <f t="shared" si="598"/>
        <v/>
      </c>
      <c r="R3189" s="75" t="e">
        <f t="shared" si="601"/>
        <v>#REF!</v>
      </c>
    </row>
    <row r="3190" spans="1:18" ht="15" customHeight="1" x14ac:dyDescent="0.3">
      <c r="A3190" s="86"/>
      <c r="B3190" s="84"/>
      <c r="C3190" s="125"/>
      <c r="D3190" s="146"/>
      <c r="E3190" s="149"/>
      <c r="F3190" s="184"/>
      <c r="G3190" s="185"/>
      <c r="H3190" s="186"/>
      <c r="J3190" s="195"/>
      <c r="K3190" s="172"/>
      <c r="L3190" s="170"/>
      <c r="M3190" s="193"/>
      <c r="N3190" s="194" t="str">
        <f t="shared" si="598"/>
        <v/>
      </c>
      <c r="R3190" s="75" t="e">
        <f t="shared" si="601"/>
        <v>#REF!</v>
      </c>
    </row>
    <row r="3191" spans="1:18" ht="15" customHeight="1" x14ac:dyDescent="0.3">
      <c r="A3191" s="86"/>
      <c r="B3191" s="84"/>
      <c r="C3191" s="125"/>
      <c r="D3191" s="146"/>
      <c r="E3191" s="149"/>
      <c r="F3191" s="184" t="str">
        <f t="shared" ref="F3191:F3198" si="602">+IF(E3191="","",D3191*E3191)</f>
        <v/>
      </c>
      <c r="G3191" s="185" t="str">
        <f>+IF(F3191="","",H3184)</f>
        <v/>
      </c>
      <c r="H3191" s="186" t="str">
        <f t="shared" ref="H3191:H3198" si="603">+IF(G3191="","",F3191*G3191)</f>
        <v/>
      </c>
      <c r="J3191" s="195" t="str">
        <f>+IF(H3191="","",H3191/H3254)</f>
        <v/>
      </c>
      <c r="K3191" s="172"/>
      <c r="L3191" s="170"/>
      <c r="M3191" s="193" t="str">
        <f t="shared" ref="M3191:M3198" si="604">IF(L3191="NP", 0, (IF(L3191="EP", 1, (IF(L3191="ND", 0.4, "")))))</f>
        <v/>
      </c>
      <c r="N3191" s="194" t="str">
        <f t="shared" si="598"/>
        <v/>
      </c>
      <c r="R3191" s="75" t="e">
        <f t="shared" si="601"/>
        <v>#REF!</v>
      </c>
    </row>
    <row r="3192" spans="1:18" ht="15" customHeight="1" x14ac:dyDescent="0.3">
      <c r="A3192" s="86"/>
      <c r="B3192" s="84"/>
      <c r="C3192" s="125"/>
      <c r="D3192" s="146"/>
      <c r="E3192" s="149"/>
      <c r="F3192" s="184" t="str">
        <f t="shared" si="602"/>
        <v/>
      </c>
      <c r="G3192" s="185" t="str">
        <f>+IF(F3192="","",H3184)</f>
        <v/>
      </c>
      <c r="H3192" s="186" t="str">
        <f t="shared" si="603"/>
        <v/>
      </c>
      <c r="J3192" s="195" t="str">
        <f>+IF(H3192="","",H3192/H3254)</f>
        <v/>
      </c>
      <c r="K3192" s="172"/>
      <c r="L3192" s="170"/>
      <c r="M3192" s="193" t="str">
        <f t="shared" si="604"/>
        <v/>
      </c>
      <c r="N3192" s="194" t="str">
        <f t="shared" si="598"/>
        <v/>
      </c>
      <c r="R3192" s="75" t="e">
        <f t="shared" si="601"/>
        <v>#REF!</v>
      </c>
    </row>
    <row r="3193" spans="1:18" ht="15" customHeight="1" x14ac:dyDescent="0.3">
      <c r="A3193" s="86"/>
      <c r="B3193" s="84"/>
      <c r="C3193" s="125"/>
      <c r="D3193" s="146"/>
      <c r="E3193" s="149"/>
      <c r="F3193" s="184" t="str">
        <f t="shared" si="602"/>
        <v/>
      </c>
      <c r="G3193" s="185" t="str">
        <f>+IF(F3193="","",H3184)</f>
        <v/>
      </c>
      <c r="H3193" s="186" t="str">
        <f t="shared" si="603"/>
        <v/>
      </c>
      <c r="J3193" s="195" t="str">
        <f>+IF(H3193="","",H3193/H3254)</f>
        <v/>
      </c>
      <c r="K3193" s="172"/>
      <c r="L3193" s="170"/>
      <c r="M3193" s="193" t="str">
        <f t="shared" si="604"/>
        <v/>
      </c>
      <c r="N3193" s="194" t="str">
        <f t="shared" si="598"/>
        <v/>
      </c>
      <c r="R3193" s="75" t="e">
        <f t="shared" si="601"/>
        <v>#REF!</v>
      </c>
    </row>
    <row r="3194" spans="1:18" ht="15" customHeight="1" x14ac:dyDescent="0.3">
      <c r="A3194" s="86"/>
      <c r="B3194" s="84"/>
      <c r="C3194" s="125"/>
      <c r="D3194" s="146"/>
      <c r="E3194" s="149"/>
      <c r="F3194" s="184" t="str">
        <f t="shared" si="602"/>
        <v/>
      </c>
      <c r="G3194" s="185" t="str">
        <f>+IF(F3194="","",H3184)</f>
        <v/>
      </c>
      <c r="H3194" s="186" t="str">
        <f t="shared" si="603"/>
        <v/>
      </c>
      <c r="J3194" s="195" t="str">
        <f>+IF(H3194="","",H3194/H3254)</f>
        <v/>
      </c>
      <c r="K3194" s="172"/>
      <c r="L3194" s="170"/>
      <c r="M3194" s="193" t="str">
        <f t="shared" si="604"/>
        <v/>
      </c>
      <c r="N3194" s="194" t="str">
        <f t="shared" si="598"/>
        <v/>
      </c>
      <c r="R3194" s="75" t="e">
        <f t="shared" si="601"/>
        <v>#REF!</v>
      </c>
    </row>
    <row r="3195" spans="1:18" ht="15" customHeight="1" x14ac:dyDescent="0.3">
      <c r="A3195" s="86"/>
      <c r="B3195" s="84"/>
      <c r="C3195" s="125"/>
      <c r="D3195" s="146"/>
      <c r="E3195" s="149"/>
      <c r="F3195" s="184" t="str">
        <f t="shared" si="602"/>
        <v/>
      </c>
      <c r="G3195" s="185" t="str">
        <f>+IF(F3195="","",H3184)</f>
        <v/>
      </c>
      <c r="H3195" s="186" t="str">
        <f t="shared" si="603"/>
        <v/>
      </c>
      <c r="J3195" s="195" t="str">
        <f>+IF(H3195="","",H3195/H3254)</f>
        <v/>
      </c>
      <c r="K3195" s="172"/>
      <c r="L3195" s="170"/>
      <c r="M3195" s="193" t="str">
        <f t="shared" si="604"/>
        <v/>
      </c>
      <c r="N3195" s="194" t="str">
        <f t="shared" si="598"/>
        <v/>
      </c>
      <c r="R3195" s="75" t="e">
        <f t="shared" si="601"/>
        <v>#REF!</v>
      </c>
    </row>
    <row r="3196" spans="1:18" ht="15" customHeight="1" x14ac:dyDescent="0.3">
      <c r="A3196" s="86"/>
      <c r="B3196" s="84"/>
      <c r="C3196" s="125"/>
      <c r="D3196" s="146"/>
      <c r="E3196" s="149"/>
      <c r="F3196" s="184" t="str">
        <f t="shared" si="602"/>
        <v/>
      </c>
      <c r="G3196" s="185" t="str">
        <f>+IF(F3196="","",H3184)</f>
        <v/>
      </c>
      <c r="H3196" s="186" t="str">
        <f t="shared" si="603"/>
        <v/>
      </c>
      <c r="J3196" s="195" t="str">
        <f>+IF(H3196="","",H3196/H3254)</f>
        <v/>
      </c>
      <c r="K3196" s="172"/>
      <c r="L3196" s="170"/>
      <c r="M3196" s="193" t="str">
        <f t="shared" si="604"/>
        <v/>
      </c>
      <c r="N3196" s="194" t="str">
        <f t="shared" si="598"/>
        <v/>
      </c>
      <c r="R3196" s="75" t="e">
        <f t="shared" si="601"/>
        <v>#REF!</v>
      </c>
    </row>
    <row r="3197" spans="1:18" ht="15" customHeight="1" x14ac:dyDescent="0.3">
      <c r="A3197" s="86"/>
      <c r="B3197" s="84"/>
      <c r="C3197" s="125"/>
      <c r="D3197" s="146"/>
      <c r="E3197" s="149"/>
      <c r="F3197" s="184" t="str">
        <f t="shared" si="602"/>
        <v/>
      </c>
      <c r="G3197" s="185" t="str">
        <f>+IF(F3197="","",H3184)</f>
        <v/>
      </c>
      <c r="H3197" s="186" t="str">
        <f t="shared" si="603"/>
        <v/>
      </c>
      <c r="J3197" s="195" t="str">
        <f>+IF(H3197="","",H3197/H3254)</f>
        <v/>
      </c>
      <c r="K3197" s="172"/>
      <c r="L3197" s="170"/>
      <c r="M3197" s="193" t="str">
        <f t="shared" si="604"/>
        <v/>
      </c>
      <c r="N3197" s="194" t="str">
        <f t="shared" si="598"/>
        <v/>
      </c>
      <c r="R3197" s="75" t="e">
        <f t="shared" si="601"/>
        <v>#REF!</v>
      </c>
    </row>
    <row r="3198" spans="1:18" ht="15" customHeight="1" thickBot="1" x14ac:dyDescent="0.35">
      <c r="A3198" s="86"/>
      <c r="B3198" s="84"/>
      <c r="C3198" s="127"/>
      <c r="D3198" s="147"/>
      <c r="E3198" s="150"/>
      <c r="F3198" s="187" t="str">
        <f t="shared" si="602"/>
        <v/>
      </c>
      <c r="G3198" s="188" t="str">
        <f>+IF(F3198="","",H3183)</f>
        <v/>
      </c>
      <c r="H3198" s="189" t="str">
        <f t="shared" si="603"/>
        <v/>
      </c>
      <c r="J3198" s="195" t="str">
        <f>+IF(H3198="","",H3198/H3254)</f>
        <v/>
      </c>
      <c r="K3198" s="172"/>
      <c r="L3198" s="170"/>
      <c r="M3198" s="193" t="str">
        <f t="shared" si="604"/>
        <v/>
      </c>
      <c r="N3198" s="194" t="str">
        <f t="shared" si="598"/>
        <v/>
      </c>
      <c r="R3198" s="75" t="e">
        <f t="shared" si="601"/>
        <v>#REF!</v>
      </c>
    </row>
    <row r="3199" spans="1:18" ht="15" customHeight="1" thickBot="1" x14ac:dyDescent="0.35">
      <c r="A3199" s="86"/>
      <c r="B3199" s="84"/>
      <c r="C3199" s="160"/>
      <c r="D3199" s="160"/>
      <c r="E3199" s="160"/>
      <c r="F3199" s="160"/>
      <c r="G3199" s="161" t="s">
        <v>27</v>
      </c>
      <c r="H3199" s="157">
        <f>SUM(H3186:H3198)</f>
        <v>9.7514550000000005E-2</v>
      </c>
      <c r="J3199" s="110">
        <f>SUM(J3186:J3198)</f>
        <v>4.173521008756003E-2</v>
      </c>
      <c r="K3199" s="109"/>
      <c r="L3199" s="109"/>
      <c r="M3199" s="109"/>
      <c r="N3199" s="110">
        <f>SUM(N3186:N3198)</f>
        <v>0</v>
      </c>
    </row>
    <row r="3200" spans="1:18" s="73" customFormat="1" ht="15" customHeight="1" thickBot="1" x14ac:dyDescent="0.35">
      <c r="A3200" s="86"/>
      <c r="B3200" s="84"/>
      <c r="C3200" s="73" t="s">
        <v>10</v>
      </c>
      <c r="H3200" s="74"/>
      <c r="J3200" s="112"/>
      <c r="K3200" s="112"/>
      <c r="L3200" s="112"/>
      <c r="M3200" s="112"/>
      <c r="N3200" s="112"/>
    </row>
    <row r="3201" spans="1:18" ht="31.5" customHeight="1" thickBot="1" x14ac:dyDescent="0.35">
      <c r="A3201" s="86"/>
      <c r="B3201" s="84"/>
      <c r="C3201" s="122" t="s">
        <v>48</v>
      </c>
      <c r="D3201" s="123" t="s">
        <v>0</v>
      </c>
      <c r="E3201" s="123" t="s">
        <v>65</v>
      </c>
      <c r="F3201" s="123" t="s">
        <v>66</v>
      </c>
      <c r="G3201" s="123" t="s">
        <v>8</v>
      </c>
      <c r="H3201" s="124" t="s">
        <v>9</v>
      </c>
      <c r="J3201" s="106" t="s">
        <v>59</v>
      </c>
      <c r="K3201" s="107" t="s">
        <v>60</v>
      </c>
      <c r="L3201" s="107" t="s">
        <v>61</v>
      </c>
      <c r="M3201" s="107" t="s">
        <v>62</v>
      </c>
      <c r="N3201" s="108" t="s">
        <v>63</v>
      </c>
    </row>
    <row r="3202" spans="1:18" ht="15" customHeight="1" x14ac:dyDescent="0.3">
      <c r="A3202" s="86"/>
      <c r="B3202" s="84"/>
      <c r="C3202" s="125" t="s">
        <v>326</v>
      </c>
      <c r="D3202" s="146">
        <v>2</v>
      </c>
      <c r="E3202" s="149">
        <v>4.2300000000000004</v>
      </c>
      <c r="F3202" s="184">
        <f t="shared" ref="F3202:F3214" si="605">+IF(E3202="","",D3202*E3202)</f>
        <v>8.4600000000000009</v>
      </c>
      <c r="G3202" s="185">
        <f>+IF(F3202="","",H3184)</f>
        <v>4.5900000000000003E-2</v>
      </c>
      <c r="H3202" s="186">
        <f t="shared" ref="H3202:H3214" si="606">+IF(G3202="","",F3202*G3202)</f>
        <v>0.38831400000000005</v>
      </c>
      <c r="I3202" s="95"/>
      <c r="J3202" s="195">
        <f>+IF(H3202="","",H3202/H3254)</f>
        <v>0.16619434094646171</v>
      </c>
      <c r="K3202" s="174">
        <v>851230012</v>
      </c>
      <c r="L3202" s="170" t="s">
        <v>77</v>
      </c>
      <c r="M3202" s="193">
        <v>0</v>
      </c>
      <c r="N3202" s="194">
        <f t="shared" ref="N3202:N3214" si="607">+IF(H3202="","",J3202*M3202)</f>
        <v>0</v>
      </c>
      <c r="R3202" s="75" t="e">
        <f t="shared" ref="R3202:R3214" si="608">+R3114+1</f>
        <v>#REF!</v>
      </c>
    </row>
    <row r="3203" spans="1:18" ht="15" customHeight="1" x14ac:dyDescent="0.25">
      <c r="A3203" s="86"/>
      <c r="B3203" s="84"/>
      <c r="C3203" s="125" t="s">
        <v>309</v>
      </c>
      <c r="D3203" s="146">
        <v>1</v>
      </c>
      <c r="E3203" s="209">
        <v>4.75</v>
      </c>
      <c r="F3203" s="184">
        <f t="shared" si="605"/>
        <v>4.75</v>
      </c>
      <c r="G3203" s="185">
        <f>+IF(F3203="","",H3184)</f>
        <v>4.5900000000000003E-2</v>
      </c>
      <c r="H3203" s="186">
        <f t="shared" si="606"/>
        <v>0.21802500000000002</v>
      </c>
      <c r="J3203" s="195">
        <f>+IF(H3203="","",H3203/H3254)</f>
        <v>9.3312425472304145E-2</v>
      </c>
      <c r="K3203" s="174">
        <v>851230012</v>
      </c>
      <c r="L3203" s="170" t="s">
        <v>77</v>
      </c>
      <c r="M3203" s="193">
        <v>0</v>
      </c>
      <c r="N3203" s="194">
        <f t="shared" si="607"/>
        <v>0</v>
      </c>
      <c r="R3203" s="75" t="e">
        <f t="shared" si="608"/>
        <v>#REF!</v>
      </c>
    </row>
    <row r="3204" spans="1:18" ht="15" customHeight="1" x14ac:dyDescent="0.25">
      <c r="A3204" s="86"/>
      <c r="B3204" s="84"/>
      <c r="C3204" s="125" t="s">
        <v>388</v>
      </c>
      <c r="D3204" s="146">
        <v>1</v>
      </c>
      <c r="E3204" s="209">
        <v>4.28</v>
      </c>
      <c r="F3204" s="184">
        <f t="shared" si="605"/>
        <v>4.28</v>
      </c>
      <c r="G3204" s="185">
        <f>+IF(F3204="","",H3184)</f>
        <v>4.5900000000000003E-2</v>
      </c>
      <c r="H3204" s="186">
        <f t="shared" si="606"/>
        <v>0.19645200000000002</v>
      </c>
      <c r="J3204" s="195">
        <f>+IF(H3204="","",H3204/H3254)</f>
        <v>8.4079406530834053E-2</v>
      </c>
      <c r="K3204" s="174">
        <v>851230012</v>
      </c>
      <c r="L3204" s="170" t="s">
        <v>77</v>
      </c>
      <c r="M3204" s="193">
        <v>0</v>
      </c>
      <c r="N3204" s="194">
        <f t="shared" si="607"/>
        <v>0</v>
      </c>
      <c r="R3204" s="75" t="e">
        <f t="shared" si="608"/>
        <v>#REF!</v>
      </c>
    </row>
    <row r="3205" spans="1:18" ht="15" customHeight="1" x14ac:dyDescent="0.3">
      <c r="A3205" s="86"/>
      <c r="B3205" s="84"/>
      <c r="C3205" s="125"/>
      <c r="D3205" s="146"/>
      <c r="E3205" s="149" t="s">
        <v>64</v>
      </c>
      <c r="F3205" s="184" t="str">
        <f t="shared" si="605"/>
        <v/>
      </c>
      <c r="G3205" s="185" t="str">
        <f>+IF(F3205="","",H3184)</f>
        <v/>
      </c>
      <c r="H3205" s="186" t="str">
        <f t="shared" si="606"/>
        <v/>
      </c>
      <c r="J3205" s="195" t="str">
        <f>+IF(H3205="","",H3205/H3254)</f>
        <v/>
      </c>
      <c r="K3205" s="174"/>
      <c r="L3205" s="170"/>
      <c r="M3205" s="193" t="str">
        <f t="shared" ref="M3205:M3214" si="609">IF(L3205="NP", 0, (IF(L3205="EP", 1, (IF(L3205="ND", 0.4, "")))))</f>
        <v/>
      </c>
      <c r="N3205" s="194" t="str">
        <f t="shared" si="607"/>
        <v/>
      </c>
      <c r="R3205" s="75" t="e">
        <f t="shared" si="608"/>
        <v>#REF!</v>
      </c>
    </row>
    <row r="3206" spans="1:18" ht="15" customHeight="1" x14ac:dyDescent="0.3">
      <c r="A3206" s="86"/>
      <c r="B3206" s="84"/>
      <c r="C3206" s="125"/>
      <c r="D3206" s="146"/>
      <c r="E3206" s="149"/>
      <c r="F3206" s="184" t="str">
        <f t="shared" si="605"/>
        <v/>
      </c>
      <c r="G3206" s="185" t="str">
        <f>+IF(F3206="","",H3184)</f>
        <v/>
      </c>
      <c r="H3206" s="186" t="str">
        <f t="shared" si="606"/>
        <v/>
      </c>
      <c r="J3206" s="195" t="str">
        <f>+IF(H3206="","",H3206/H3254)</f>
        <v/>
      </c>
      <c r="K3206" s="174"/>
      <c r="L3206" s="170"/>
      <c r="M3206" s="193" t="str">
        <f t="shared" si="609"/>
        <v/>
      </c>
      <c r="N3206" s="194" t="str">
        <f t="shared" si="607"/>
        <v/>
      </c>
      <c r="R3206" s="75" t="e">
        <f t="shared" si="608"/>
        <v>#REF!</v>
      </c>
    </row>
    <row r="3207" spans="1:18" ht="15" customHeight="1" x14ac:dyDescent="0.3">
      <c r="A3207" s="86"/>
      <c r="B3207" s="84"/>
      <c r="C3207" s="125"/>
      <c r="D3207" s="146"/>
      <c r="E3207" s="149"/>
      <c r="F3207" s="184" t="str">
        <f t="shared" si="605"/>
        <v/>
      </c>
      <c r="G3207" s="185" t="str">
        <f>+IF(F3207="","",H3184)</f>
        <v/>
      </c>
      <c r="H3207" s="186" t="str">
        <f t="shared" si="606"/>
        <v/>
      </c>
      <c r="I3207" s="96"/>
      <c r="J3207" s="195" t="str">
        <f>+IF(H3207="","",H3207/H3254)</f>
        <v/>
      </c>
      <c r="K3207" s="174"/>
      <c r="L3207" s="170"/>
      <c r="M3207" s="193" t="str">
        <f t="shared" si="609"/>
        <v/>
      </c>
      <c r="N3207" s="194" t="str">
        <f t="shared" si="607"/>
        <v/>
      </c>
      <c r="R3207" s="75" t="e">
        <f t="shared" si="608"/>
        <v>#REF!</v>
      </c>
    </row>
    <row r="3208" spans="1:18" ht="15" customHeight="1" x14ac:dyDescent="0.3">
      <c r="A3208" s="86"/>
      <c r="B3208" s="84"/>
      <c r="C3208" s="125"/>
      <c r="D3208" s="146"/>
      <c r="E3208" s="149"/>
      <c r="F3208" s="184" t="str">
        <f t="shared" si="605"/>
        <v/>
      </c>
      <c r="G3208" s="185" t="str">
        <f>+IF(F3208="","",H3184)</f>
        <v/>
      </c>
      <c r="H3208" s="186" t="str">
        <f t="shared" si="606"/>
        <v/>
      </c>
      <c r="J3208" s="195" t="str">
        <f>+IF(H3208="","",H3208/H3254)</f>
        <v/>
      </c>
      <c r="K3208" s="174"/>
      <c r="L3208" s="170"/>
      <c r="M3208" s="193" t="str">
        <f t="shared" si="609"/>
        <v/>
      </c>
      <c r="N3208" s="194" t="str">
        <f t="shared" si="607"/>
        <v/>
      </c>
      <c r="R3208" s="75" t="e">
        <f t="shared" si="608"/>
        <v>#REF!</v>
      </c>
    </row>
    <row r="3209" spans="1:18" ht="15" customHeight="1" x14ac:dyDescent="0.3">
      <c r="A3209" s="86"/>
      <c r="B3209" s="84"/>
      <c r="C3209" s="125"/>
      <c r="D3209" s="146"/>
      <c r="E3209" s="149"/>
      <c r="F3209" s="184" t="str">
        <f t="shared" si="605"/>
        <v/>
      </c>
      <c r="G3209" s="185" t="str">
        <f>+IF(F3209="","",H3184)</f>
        <v/>
      </c>
      <c r="H3209" s="186" t="str">
        <f t="shared" si="606"/>
        <v/>
      </c>
      <c r="J3209" s="195" t="str">
        <f>+IF(H3209="","",H3209/H3254)</f>
        <v/>
      </c>
      <c r="K3209" s="174"/>
      <c r="L3209" s="170"/>
      <c r="M3209" s="193" t="str">
        <f t="shared" si="609"/>
        <v/>
      </c>
      <c r="N3209" s="194" t="str">
        <f t="shared" si="607"/>
        <v/>
      </c>
      <c r="R3209" s="75" t="e">
        <f t="shared" si="608"/>
        <v>#REF!</v>
      </c>
    </row>
    <row r="3210" spans="1:18" ht="15" customHeight="1" x14ac:dyDescent="0.3">
      <c r="A3210" s="86"/>
      <c r="B3210" s="84"/>
      <c r="C3210" s="125"/>
      <c r="D3210" s="146"/>
      <c r="E3210" s="149"/>
      <c r="F3210" s="184" t="str">
        <f t="shared" si="605"/>
        <v/>
      </c>
      <c r="G3210" s="185" t="str">
        <f>+IF(F3210="","",H3184)</f>
        <v/>
      </c>
      <c r="H3210" s="186" t="str">
        <f t="shared" si="606"/>
        <v/>
      </c>
      <c r="I3210" s="96"/>
      <c r="J3210" s="195" t="str">
        <f>+IF(H3210="","",H3210/H3254)</f>
        <v/>
      </c>
      <c r="K3210" s="174"/>
      <c r="L3210" s="170"/>
      <c r="M3210" s="193" t="str">
        <f t="shared" si="609"/>
        <v/>
      </c>
      <c r="N3210" s="194" t="str">
        <f t="shared" si="607"/>
        <v/>
      </c>
      <c r="R3210" s="75" t="e">
        <f t="shared" si="608"/>
        <v>#REF!</v>
      </c>
    </row>
    <row r="3211" spans="1:18" ht="15" customHeight="1" x14ac:dyDescent="0.3">
      <c r="A3211" s="86"/>
      <c r="B3211" s="84"/>
      <c r="C3211" s="125"/>
      <c r="D3211" s="146"/>
      <c r="E3211" s="149"/>
      <c r="F3211" s="184" t="str">
        <f t="shared" si="605"/>
        <v/>
      </c>
      <c r="G3211" s="185" t="str">
        <f>+IF(F3211="","",H3184)</f>
        <v/>
      </c>
      <c r="H3211" s="186" t="str">
        <f t="shared" si="606"/>
        <v/>
      </c>
      <c r="J3211" s="195" t="str">
        <f>+IF(H3211="","",H3211/H3254)</f>
        <v/>
      </c>
      <c r="K3211" s="174"/>
      <c r="L3211" s="170"/>
      <c r="M3211" s="193" t="str">
        <f t="shared" si="609"/>
        <v/>
      </c>
      <c r="N3211" s="194" t="str">
        <f t="shared" si="607"/>
        <v/>
      </c>
      <c r="R3211" s="75" t="e">
        <f t="shared" si="608"/>
        <v>#REF!</v>
      </c>
    </row>
    <row r="3212" spans="1:18" ht="15" customHeight="1" x14ac:dyDescent="0.3">
      <c r="A3212" s="86"/>
      <c r="B3212" s="84"/>
      <c r="C3212" s="125"/>
      <c r="D3212" s="146"/>
      <c r="E3212" s="149"/>
      <c r="F3212" s="184" t="str">
        <f t="shared" si="605"/>
        <v/>
      </c>
      <c r="G3212" s="185" t="str">
        <f>+IF(F3212="","",H3184)</f>
        <v/>
      </c>
      <c r="H3212" s="186" t="str">
        <f t="shared" si="606"/>
        <v/>
      </c>
      <c r="I3212" s="96"/>
      <c r="J3212" s="195" t="str">
        <f>+IF(H3212="","",H3212/H3254)</f>
        <v/>
      </c>
      <c r="K3212" s="174"/>
      <c r="L3212" s="170"/>
      <c r="M3212" s="193" t="str">
        <f t="shared" si="609"/>
        <v/>
      </c>
      <c r="N3212" s="194" t="str">
        <f t="shared" si="607"/>
        <v/>
      </c>
      <c r="R3212" s="75" t="e">
        <f t="shared" si="608"/>
        <v>#REF!</v>
      </c>
    </row>
    <row r="3213" spans="1:18" ht="15" customHeight="1" x14ac:dyDescent="0.3">
      <c r="A3213" s="86"/>
      <c r="B3213" s="84"/>
      <c r="C3213" s="125"/>
      <c r="D3213" s="146"/>
      <c r="E3213" s="149"/>
      <c r="F3213" s="184" t="str">
        <f t="shared" si="605"/>
        <v/>
      </c>
      <c r="G3213" s="185" t="str">
        <f>+IF(F3213="","",H3184)</f>
        <v/>
      </c>
      <c r="H3213" s="186" t="str">
        <f t="shared" si="606"/>
        <v/>
      </c>
      <c r="I3213" s="96"/>
      <c r="J3213" s="195" t="str">
        <f>+IF(H3213="","",H3213/H3254)</f>
        <v/>
      </c>
      <c r="K3213" s="174"/>
      <c r="L3213" s="170"/>
      <c r="M3213" s="193" t="str">
        <f t="shared" si="609"/>
        <v/>
      </c>
      <c r="N3213" s="194" t="str">
        <f t="shared" si="607"/>
        <v/>
      </c>
      <c r="R3213" s="75" t="e">
        <f t="shared" si="608"/>
        <v>#REF!</v>
      </c>
    </row>
    <row r="3214" spans="1:18" ht="15" customHeight="1" thickBot="1" x14ac:dyDescent="0.35">
      <c r="A3214" s="86"/>
      <c r="B3214" s="84"/>
      <c r="C3214" s="127"/>
      <c r="D3214" s="147"/>
      <c r="E3214" s="150"/>
      <c r="F3214" s="187" t="str">
        <f t="shared" si="605"/>
        <v/>
      </c>
      <c r="G3214" s="188" t="str">
        <f>+IF(F3214="","",H3183)</f>
        <v/>
      </c>
      <c r="H3214" s="189" t="str">
        <f t="shared" si="606"/>
        <v/>
      </c>
      <c r="J3214" s="195" t="str">
        <f>+IF(H3214="","",H3214/H3254)</f>
        <v/>
      </c>
      <c r="K3214" s="174"/>
      <c r="L3214" s="170"/>
      <c r="M3214" s="193" t="str">
        <f t="shared" si="609"/>
        <v/>
      </c>
      <c r="N3214" s="194" t="str">
        <f t="shared" si="607"/>
        <v/>
      </c>
      <c r="R3214" s="75" t="e">
        <f t="shared" si="608"/>
        <v>#REF!</v>
      </c>
    </row>
    <row r="3215" spans="1:18" ht="15" customHeight="1" thickBot="1" x14ac:dyDescent="0.35">
      <c r="A3215" s="86"/>
      <c r="B3215" s="84"/>
      <c r="C3215" s="160"/>
      <c r="D3215" s="160"/>
      <c r="E3215" s="160"/>
      <c r="F3215" s="160"/>
      <c r="G3215" s="161" t="s">
        <v>28</v>
      </c>
      <c r="H3215" s="157">
        <f>SUM(H3202:H3214)</f>
        <v>0.80279100000000003</v>
      </c>
      <c r="J3215" s="110">
        <f>SUM(J3202:J3214)</f>
        <v>0.34358617294959992</v>
      </c>
      <c r="K3215" s="109"/>
      <c r="L3215" s="109"/>
      <c r="M3215" s="109"/>
      <c r="N3215" s="110">
        <f>SUM(N3202:N3214)</f>
        <v>0</v>
      </c>
    </row>
    <row r="3216" spans="1:18" s="73" customFormat="1" ht="15" customHeight="1" thickBot="1" x14ac:dyDescent="0.35">
      <c r="A3216" s="86"/>
      <c r="B3216" s="84"/>
      <c r="C3216" s="73" t="s">
        <v>11</v>
      </c>
      <c r="H3216" s="74"/>
      <c r="J3216" s="112"/>
      <c r="K3216" s="112"/>
      <c r="L3216" s="112"/>
      <c r="M3216" s="112"/>
      <c r="N3216" s="112"/>
    </row>
    <row r="3217" spans="1:18" ht="34.5" customHeight="1" thickBot="1" x14ac:dyDescent="0.35">
      <c r="A3217" s="86"/>
      <c r="B3217" s="84"/>
      <c r="C3217" s="122" t="s">
        <v>48</v>
      </c>
      <c r="D3217" s="129"/>
      <c r="E3217" s="123" t="s">
        <v>3</v>
      </c>
      <c r="F3217" s="123" t="s">
        <v>0</v>
      </c>
      <c r="G3217" s="123" t="s">
        <v>16</v>
      </c>
      <c r="H3217" s="124" t="s">
        <v>9</v>
      </c>
      <c r="J3217" s="106" t="s">
        <v>59</v>
      </c>
      <c r="K3217" s="107" t="s">
        <v>60</v>
      </c>
      <c r="L3217" s="107" t="s">
        <v>61</v>
      </c>
      <c r="M3217" s="107" t="s">
        <v>62</v>
      </c>
      <c r="N3217" s="108" t="s">
        <v>63</v>
      </c>
    </row>
    <row r="3218" spans="1:18" ht="15" customHeight="1" x14ac:dyDescent="0.3">
      <c r="A3218" s="86"/>
      <c r="B3218" s="84"/>
      <c r="C3218" s="125" t="s">
        <v>312</v>
      </c>
      <c r="E3218" s="151" t="s">
        <v>89</v>
      </c>
      <c r="F3218" s="151">
        <v>0.05</v>
      </c>
      <c r="G3218" s="151">
        <v>1.1200000000000001</v>
      </c>
      <c r="H3218" s="190">
        <f t="shared" ref="H3218:H3219" si="610">+IF(G3218="","",F3218*G3218)</f>
        <v>5.6000000000000008E-2</v>
      </c>
      <c r="J3218" s="195">
        <f>+IF(H3218="","",H3218/H3254)</f>
        <v>2.3967415784653286E-2</v>
      </c>
      <c r="K3218" s="174">
        <v>411211912</v>
      </c>
      <c r="L3218" s="170" t="s">
        <v>76</v>
      </c>
      <c r="M3218" s="193">
        <v>0.29659999999999997</v>
      </c>
      <c r="N3218" s="194">
        <f t="shared" ref="N3218:N3243" si="611">+IF(H3218="","",J3218*M3218)</f>
        <v>7.1087355217281639E-3</v>
      </c>
      <c r="R3218" s="75" t="e">
        <f t="shared" ref="R3218:R3243" si="612">+R3130+1</f>
        <v>#REF!</v>
      </c>
    </row>
    <row r="3219" spans="1:18" ht="15" customHeight="1" x14ac:dyDescent="0.3">
      <c r="A3219" s="86"/>
      <c r="B3219" s="84"/>
      <c r="C3219" s="125" t="s">
        <v>320</v>
      </c>
      <c r="E3219" s="151" t="s">
        <v>89</v>
      </c>
      <c r="F3219" s="151">
        <v>1.03</v>
      </c>
      <c r="G3219" s="151">
        <v>1.34</v>
      </c>
      <c r="H3219" s="190">
        <f t="shared" si="610"/>
        <v>1.3802000000000001</v>
      </c>
      <c r="J3219" s="195">
        <f>+IF(H3219="","",H3219/H3254)</f>
        <v>0.59071120117818687</v>
      </c>
      <c r="K3219" s="218">
        <v>411211912</v>
      </c>
      <c r="L3219" s="212" t="s">
        <v>76</v>
      </c>
      <c r="M3219" s="193">
        <v>0.29659999999999997</v>
      </c>
      <c r="N3219" s="194">
        <f t="shared" si="611"/>
        <v>0.17520494226945021</v>
      </c>
      <c r="R3219" s="75" t="e">
        <f t="shared" si="612"/>
        <v>#REF!</v>
      </c>
    </row>
    <row r="3220" spans="1:18" ht="15" customHeight="1" x14ac:dyDescent="0.3">
      <c r="A3220" s="86"/>
      <c r="B3220" s="84"/>
      <c r="C3220" s="125"/>
      <c r="E3220" s="151"/>
      <c r="F3220" s="151"/>
      <c r="G3220" s="151"/>
      <c r="H3220" s="190"/>
      <c r="J3220" s="195"/>
      <c r="K3220" s="212"/>
      <c r="L3220" s="212"/>
      <c r="M3220" s="193"/>
      <c r="N3220" s="194" t="str">
        <f t="shared" si="611"/>
        <v/>
      </c>
      <c r="R3220" s="75" t="e">
        <f t="shared" si="612"/>
        <v>#REF!</v>
      </c>
    </row>
    <row r="3221" spans="1:18" ht="15" customHeight="1" x14ac:dyDescent="0.3">
      <c r="A3221" s="86"/>
      <c r="B3221" s="84"/>
      <c r="C3221" s="125"/>
      <c r="E3221" s="151"/>
      <c r="F3221" s="151"/>
      <c r="G3221" s="151"/>
      <c r="H3221" s="190"/>
      <c r="J3221" s="195"/>
      <c r="K3221" s="211"/>
      <c r="L3221" s="212"/>
      <c r="M3221" s="193"/>
      <c r="N3221" s="194" t="str">
        <f t="shared" si="611"/>
        <v/>
      </c>
      <c r="R3221" s="75" t="e">
        <f t="shared" si="612"/>
        <v>#REF!</v>
      </c>
    </row>
    <row r="3222" spans="1:18" ht="15" customHeight="1" x14ac:dyDescent="0.3">
      <c r="A3222" s="86"/>
      <c r="B3222" s="84"/>
      <c r="C3222" s="125"/>
      <c r="E3222" s="151"/>
      <c r="F3222" s="151"/>
      <c r="G3222" s="151"/>
      <c r="H3222" s="190"/>
      <c r="J3222" s="195"/>
      <c r="K3222" s="174"/>
      <c r="L3222" s="170"/>
      <c r="M3222" s="193"/>
      <c r="N3222" s="194" t="str">
        <f t="shared" si="611"/>
        <v/>
      </c>
      <c r="R3222" s="75" t="e">
        <f t="shared" si="612"/>
        <v>#REF!</v>
      </c>
    </row>
    <row r="3223" spans="1:18" ht="15" customHeight="1" x14ac:dyDescent="0.3">
      <c r="A3223" s="86"/>
      <c r="B3223" s="84"/>
      <c r="C3223" s="125"/>
      <c r="E3223" s="151"/>
      <c r="F3223" s="151"/>
      <c r="G3223" s="151"/>
      <c r="H3223" s="190"/>
      <c r="J3223" s="195"/>
      <c r="K3223" s="174"/>
      <c r="L3223" s="170"/>
      <c r="M3223" s="193"/>
      <c r="N3223" s="194" t="str">
        <f t="shared" si="611"/>
        <v/>
      </c>
      <c r="R3223" s="75" t="e">
        <f t="shared" si="612"/>
        <v>#REF!</v>
      </c>
    </row>
    <row r="3224" spans="1:18" ht="15" customHeight="1" x14ac:dyDescent="0.3">
      <c r="A3224" s="86"/>
      <c r="B3224" s="84"/>
      <c r="C3224" s="125"/>
      <c r="E3224" s="151"/>
      <c r="F3224" s="151"/>
      <c r="G3224" s="151"/>
      <c r="H3224" s="190"/>
      <c r="J3224" s="195"/>
      <c r="K3224" s="174"/>
      <c r="L3224" s="170"/>
      <c r="M3224" s="193"/>
      <c r="N3224" s="194" t="str">
        <f t="shared" si="611"/>
        <v/>
      </c>
      <c r="R3224" s="75" t="e">
        <f t="shared" si="612"/>
        <v>#REF!</v>
      </c>
    </row>
    <row r="3225" spans="1:18" ht="15" customHeight="1" x14ac:dyDescent="0.3">
      <c r="A3225" s="86"/>
      <c r="B3225" s="84"/>
      <c r="C3225" s="125"/>
      <c r="E3225" s="151"/>
      <c r="F3225" s="151"/>
      <c r="G3225" s="151"/>
      <c r="H3225" s="190"/>
      <c r="J3225" s="195"/>
      <c r="K3225" s="211"/>
      <c r="L3225" s="210"/>
      <c r="M3225" s="193"/>
      <c r="N3225" s="194" t="str">
        <f t="shared" si="611"/>
        <v/>
      </c>
      <c r="R3225" s="75" t="e">
        <f t="shared" si="612"/>
        <v>#REF!</v>
      </c>
    </row>
    <row r="3226" spans="1:18" ht="15" customHeight="1" x14ac:dyDescent="0.3">
      <c r="A3226" s="86"/>
      <c r="B3226" s="84"/>
      <c r="C3226" s="125"/>
      <c r="E3226" s="151"/>
      <c r="F3226" s="151"/>
      <c r="G3226" s="151"/>
      <c r="H3226" s="190"/>
      <c r="J3226" s="195"/>
      <c r="K3226" s="174"/>
      <c r="L3226" s="170"/>
      <c r="M3226" s="193"/>
      <c r="N3226" s="194" t="str">
        <f t="shared" si="611"/>
        <v/>
      </c>
      <c r="R3226" s="75" t="e">
        <f t="shared" si="612"/>
        <v>#REF!</v>
      </c>
    </row>
    <row r="3227" spans="1:18" ht="15" customHeight="1" x14ac:dyDescent="0.3">
      <c r="A3227" s="86"/>
      <c r="B3227" s="84"/>
      <c r="C3227" s="125"/>
      <c r="E3227" s="151"/>
      <c r="F3227" s="151"/>
      <c r="G3227" s="151"/>
      <c r="H3227" s="190"/>
      <c r="J3227" s="195"/>
      <c r="K3227" s="174"/>
      <c r="L3227" s="170"/>
      <c r="M3227" s="193"/>
      <c r="N3227" s="194" t="str">
        <f t="shared" si="611"/>
        <v/>
      </c>
      <c r="R3227" s="75" t="e">
        <f t="shared" si="612"/>
        <v>#REF!</v>
      </c>
    </row>
    <row r="3228" spans="1:18" ht="15" customHeight="1" x14ac:dyDescent="0.3">
      <c r="A3228" s="86"/>
      <c r="B3228" s="84"/>
      <c r="C3228" s="125"/>
      <c r="E3228" s="151"/>
      <c r="F3228" s="151"/>
      <c r="G3228" s="151"/>
      <c r="H3228" s="190" t="str">
        <f t="shared" ref="H3228:H3243" si="613">+IF(G3228="","",F3228*G3228)</f>
        <v/>
      </c>
      <c r="J3228" s="195" t="str">
        <f>+IF(H3228="","",H3228/H3254)</f>
        <v/>
      </c>
      <c r="K3228" s="174"/>
      <c r="L3228" s="170"/>
      <c r="M3228" s="193" t="str">
        <f t="shared" ref="M3228:M3243" si="614">IF(L3228="NP", 0, (IF(L3228="EP", 1, (IF(L3228="ND", 0.4, "")))))</f>
        <v/>
      </c>
      <c r="N3228" s="194" t="str">
        <f t="shared" si="611"/>
        <v/>
      </c>
      <c r="R3228" s="75" t="e">
        <f t="shared" si="612"/>
        <v>#REF!</v>
      </c>
    </row>
    <row r="3229" spans="1:18" ht="15" customHeight="1" x14ac:dyDescent="0.3">
      <c r="A3229" s="86"/>
      <c r="B3229" s="84"/>
      <c r="C3229" s="125"/>
      <c r="E3229" s="151"/>
      <c r="F3229" s="151"/>
      <c r="G3229" s="151"/>
      <c r="H3229" s="190" t="str">
        <f t="shared" si="613"/>
        <v/>
      </c>
      <c r="J3229" s="195" t="str">
        <f>+IF(H3229="","",H3229/H3254)</f>
        <v/>
      </c>
      <c r="K3229" s="174"/>
      <c r="L3229" s="170"/>
      <c r="M3229" s="193" t="str">
        <f t="shared" si="614"/>
        <v/>
      </c>
      <c r="N3229" s="194" t="str">
        <f t="shared" si="611"/>
        <v/>
      </c>
      <c r="R3229" s="75" t="e">
        <f t="shared" si="612"/>
        <v>#REF!</v>
      </c>
    </row>
    <row r="3230" spans="1:18" ht="15" customHeight="1" x14ac:dyDescent="0.3">
      <c r="A3230" s="86"/>
      <c r="B3230" s="84"/>
      <c r="C3230" s="125"/>
      <c r="E3230" s="151"/>
      <c r="F3230" s="151"/>
      <c r="G3230" s="151"/>
      <c r="H3230" s="190" t="str">
        <f t="shared" si="613"/>
        <v/>
      </c>
      <c r="J3230" s="195" t="str">
        <f>+IF(H3230="","",H3230/H3254)</f>
        <v/>
      </c>
      <c r="K3230" s="174"/>
      <c r="L3230" s="170"/>
      <c r="M3230" s="193" t="str">
        <f t="shared" si="614"/>
        <v/>
      </c>
      <c r="N3230" s="194" t="str">
        <f t="shared" si="611"/>
        <v/>
      </c>
      <c r="R3230" s="75" t="e">
        <f t="shared" si="612"/>
        <v>#REF!</v>
      </c>
    </row>
    <row r="3231" spans="1:18" ht="15" customHeight="1" x14ac:dyDescent="0.3">
      <c r="A3231" s="86"/>
      <c r="B3231" s="84"/>
      <c r="C3231" s="125"/>
      <c r="E3231" s="151"/>
      <c r="F3231" s="151"/>
      <c r="G3231" s="151"/>
      <c r="H3231" s="190" t="str">
        <f t="shared" si="613"/>
        <v/>
      </c>
      <c r="J3231" s="195" t="str">
        <f>+IF(H3231="","",H3231/H3254)</f>
        <v/>
      </c>
      <c r="K3231" s="174"/>
      <c r="L3231" s="170"/>
      <c r="M3231" s="193" t="str">
        <f t="shared" si="614"/>
        <v/>
      </c>
      <c r="N3231" s="194" t="str">
        <f t="shared" si="611"/>
        <v/>
      </c>
      <c r="R3231" s="75" t="e">
        <f t="shared" si="612"/>
        <v>#REF!</v>
      </c>
    </row>
    <row r="3232" spans="1:18" ht="15" customHeight="1" x14ac:dyDescent="0.3">
      <c r="A3232" s="86"/>
      <c r="B3232" s="84"/>
      <c r="C3232" s="125"/>
      <c r="E3232" s="151"/>
      <c r="F3232" s="151"/>
      <c r="G3232" s="151"/>
      <c r="H3232" s="190" t="str">
        <f t="shared" si="613"/>
        <v/>
      </c>
      <c r="J3232" s="195" t="str">
        <f>+IF(H3232="","",H3232/H3254)</f>
        <v/>
      </c>
      <c r="K3232" s="174"/>
      <c r="L3232" s="170"/>
      <c r="M3232" s="193" t="str">
        <f t="shared" si="614"/>
        <v/>
      </c>
      <c r="N3232" s="194" t="str">
        <f t="shared" si="611"/>
        <v/>
      </c>
      <c r="R3232" s="75" t="e">
        <f t="shared" si="612"/>
        <v>#REF!</v>
      </c>
    </row>
    <row r="3233" spans="1:18" ht="15" customHeight="1" x14ac:dyDescent="0.3">
      <c r="A3233" s="86"/>
      <c r="B3233" s="84"/>
      <c r="C3233" s="125"/>
      <c r="E3233" s="151"/>
      <c r="F3233" s="151"/>
      <c r="G3233" s="151"/>
      <c r="H3233" s="190" t="str">
        <f t="shared" si="613"/>
        <v/>
      </c>
      <c r="J3233" s="195" t="str">
        <f>+IF(H3233="","",H3233/H3254)</f>
        <v/>
      </c>
      <c r="K3233" s="174"/>
      <c r="L3233" s="170"/>
      <c r="M3233" s="193" t="str">
        <f t="shared" si="614"/>
        <v/>
      </c>
      <c r="N3233" s="194" t="str">
        <f t="shared" si="611"/>
        <v/>
      </c>
      <c r="R3233" s="75" t="e">
        <f t="shared" si="612"/>
        <v>#REF!</v>
      </c>
    </row>
    <row r="3234" spans="1:18" ht="15" customHeight="1" x14ac:dyDescent="0.3">
      <c r="A3234" s="86"/>
      <c r="B3234" s="84"/>
      <c r="C3234" s="125"/>
      <c r="E3234" s="151"/>
      <c r="F3234" s="151"/>
      <c r="G3234" s="151"/>
      <c r="H3234" s="190" t="str">
        <f t="shared" si="613"/>
        <v/>
      </c>
      <c r="J3234" s="195" t="str">
        <f>+IF(H3234="","",H3234/H3254)</f>
        <v/>
      </c>
      <c r="K3234" s="174"/>
      <c r="L3234" s="170"/>
      <c r="M3234" s="193" t="str">
        <f t="shared" si="614"/>
        <v/>
      </c>
      <c r="N3234" s="194" t="str">
        <f t="shared" si="611"/>
        <v/>
      </c>
      <c r="R3234" s="75" t="e">
        <f t="shared" si="612"/>
        <v>#REF!</v>
      </c>
    </row>
    <row r="3235" spans="1:18" ht="15" customHeight="1" x14ac:dyDescent="0.3">
      <c r="A3235" s="86"/>
      <c r="B3235" s="84"/>
      <c r="C3235" s="125"/>
      <c r="E3235" s="151"/>
      <c r="F3235" s="151"/>
      <c r="G3235" s="151"/>
      <c r="H3235" s="190" t="str">
        <f t="shared" si="613"/>
        <v/>
      </c>
      <c r="J3235" s="195" t="str">
        <f>+IF(H3235="","",H3235/H3254)</f>
        <v/>
      </c>
      <c r="K3235" s="174"/>
      <c r="L3235" s="170"/>
      <c r="M3235" s="193" t="str">
        <f t="shared" si="614"/>
        <v/>
      </c>
      <c r="N3235" s="194" t="str">
        <f t="shared" si="611"/>
        <v/>
      </c>
      <c r="R3235" s="75" t="e">
        <f t="shared" si="612"/>
        <v>#REF!</v>
      </c>
    </row>
    <row r="3236" spans="1:18" ht="15" customHeight="1" x14ac:dyDescent="0.3">
      <c r="A3236" s="86"/>
      <c r="B3236" s="84"/>
      <c r="C3236" s="125"/>
      <c r="E3236" s="151"/>
      <c r="F3236" s="151"/>
      <c r="G3236" s="151"/>
      <c r="H3236" s="190" t="str">
        <f t="shared" si="613"/>
        <v/>
      </c>
      <c r="J3236" s="195" t="str">
        <f>+IF(H3236="","",H3236/H3254)</f>
        <v/>
      </c>
      <c r="K3236" s="174"/>
      <c r="L3236" s="170"/>
      <c r="M3236" s="193" t="str">
        <f t="shared" si="614"/>
        <v/>
      </c>
      <c r="N3236" s="194" t="str">
        <f t="shared" si="611"/>
        <v/>
      </c>
      <c r="R3236" s="75" t="e">
        <f t="shared" si="612"/>
        <v>#REF!</v>
      </c>
    </row>
    <row r="3237" spans="1:18" ht="15" customHeight="1" x14ac:dyDescent="0.3">
      <c r="A3237" s="86"/>
      <c r="B3237" s="84"/>
      <c r="C3237" s="125"/>
      <c r="E3237" s="151"/>
      <c r="F3237" s="151"/>
      <c r="G3237" s="151"/>
      <c r="H3237" s="190" t="str">
        <f t="shared" si="613"/>
        <v/>
      </c>
      <c r="J3237" s="195" t="str">
        <f>+IF(H3237="","",H3237/H3254)</f>
        <v/>
      </c>
      <c r="K3237" s="174"/>
      <c r="L3237" s="170"/>
      <c r="M3237" s="193" t="str">
        <f t="shared" si="614"/>
        <v/>
      </c>
      <c r="N3237" s="194" t="str">
        <f t="shared" si="611"/>
        <v/>
      </c>
      <c r="R3237" s="75" t="e">
        <f t="shared" si="612"/>
        <v>#REF!</v>
      </c>
    </row>
    <row r="3238" spans="1:18" ht="15" customHeight="1" x14ac:dyDescent="0.3">
      <c r="A3238" s="86"/>
      <c r="B3238" s="84"/>
      <c r="C3238" s="125"/>
      <c r="E3238" s="151"/>
      <c r="F3238" s="151"/>
      <c r="G3238" s="151"/>
      <c r="H3238" s="190" t="str">
        <f t="shared" si="613"/>
        <v/>
      </c>
      <c r="J3238" s="195" t="str">
        <f>+IF(H3238="","",H3238/H3254)</f>
        <v/>
      </c>
      <c r="K3238" s="174"/>
      <c r="L3238" s="170"/>
      <c r="M3238" s="193" t="str">
        <f t="shared" si="614"/>
        <v/>
      </c>
      <c r="N3238" s="194" t="str">
        <f t="shared" si="611"/>
        <v/>
      </c>
      <c r="R3238" s="75" t="e">
        <f t="shared" si="612"/>
        <v>#REF!</v>
      </c>
    </row>
    <row r="3239" spans="1:18" ht="15" customHeight="1" x14ac:dyDescent="0.3">
      <c r="A3239" s="86"/>
      <c r="B3239" s="84"/>
      <c r="C3239" s="125"/>
      <c r="E3239" s="151"/>
      <c r="F3239" s="151"/>
      <c r="G3239" s="151"/>
      <c r="H3239" s="190" t="str">
        <f t="shared" si="613"/>
        <v/>
      </c>
      <c r="J3239" s="195" t="str">
        <f>+IF(H3239="","",H3239/H3254)</f>
        <v/>
      </c>
      <c r="K3239" s="174"/>
      <c r="L3239" s="170"/>
      <c r="M3239" s="193" t="str">
        <f t="shared" si="614"/>
        <v/>
      </c>
      <c r="N3239" s="194" t="str">
        <f t="shared" si="611"/>
        <v/>
      </c>
      <c r="R3239" s="75" t="e">
        <f t="shared" si="612"/>
        <v>#REF!</v>
      </c>
    </row>
    <row r="3240" spans="1:18" ht="15" customHeight="1" x14ac:dyDescent="0.3">
      <c r="A3240" s="86"/>
      <c r="B3240" s="84"/>
      <c r="C3240" s="125"/>
      <c r="E3240" s="151"/>
      <c r="F3240" s="151"/>
      <c r="G3240" s="151"/>
      <c r="H3240" s="190" t="str">
        <f t="shared" si="613"/>
        <v/>
      </c>
      <c r="J3240" s="195" t="str">
        <f>+IF(H3240="","",H3240/H3254)</f>
        <v/>
      </c>
      <c r="K3240" s="174"/>
      <c r="L3240" s="170"/>
      <c r="M3240" s="193" t="str">
        <f t="shared" si="614"/>
        <v/>
      </c>
      <c r="N3240" s="194" t="str">
        <f t="shared" si="611"/>
        <v/>
      </c>
      <c r="R3240" s="75" t="e">
        <f t="shared" si="612"/>
        <v>#REF!</v>
      </c>
    </row>
    <row r="3241" spans="1:18" ht="15" customHeight="1" x14ac:dyDescent="0.3">
      <c r="A3241" s="86"/>
      <c r="B3241" s="84"/>
      <c r="C3241" s="125"/>
      <c r="E3241" s="151"/>
      <c r="F3241" s="151"/>
      <c r="G3241" s="151"/>
      <c r="H3241" s="190" t="str">
        <f t="shared" si="613"/>
        <v/>
      </c>
      <c r="J3241" s="195" t="str">
        <f>+IF(H3241="","",H3241/H3254)</f>
        <v/>
      </c>
      <c r="K3241" s="174"/>
      <c r="L3241" s="170"/>
      <c r="M3241" s="193" t="str">
        <f t="shared" si="614"/>
        <v/>
      </c>
      <c r="N3241" s="194" t="str">
        <f t="shared" si="611"/>
        <v/>
      </c>
      <c r="R3241" s="75" t="e">
        <f t="shared" si="612"/>
        <v>#REF!</v>
      </c>
    </row>
    <row r="3242" spans="1:18" ht="15" customHeight="1" x14ac:dyDescent="0.3">
      <c r="A3242" s="86"/>
      <c r="B3242" s="84"/>
      <c r="C3242" s="125"/>
      <c r="E3242" s="151"/>
      <c r="F3242" s="151"/>
      <c r="G3242" s="151"/>
      <c r="H3242" s="190" t="str">
        <f t="shared" si="613"/>
        <v/>
      </c>
      <c r="J3242" s="195" t="str">
        <f>+IF(H3242="","",H3242/H3254)</f>
        <v/>
      </c>
      <c r="K3242" s="174"/>
      <c r="L3242" s="170"/>
      <c r="M3242" s="193" t="str">
        <f t="shared" si="614"/>
        <v/>
      </c>
      <c r="N3242" s="194" t="str">
        <f t="shared" si="611"/>
        <v/>
      </c>
      <c r="R3242" s="75" t="e">
        <f t="shared" si="612"/>
        <v>#REF!</v>
      </c>
    </row>
    <row r="3243" spans="1:18" ht="15" customHeight="1" thickBot="1" x14ac:dyDescent="0.35">
      <c r="A3243" s="86"/>
      <c r="B3243" s="84"/>
      <c r="C3243" s="125"/>
      <c r="E3243" s="152"/>
      <c r="F3243" s="152"/>
      <c r="G3243" s="152"/>
      <c r="H3243" s="191" t="str">
        <f t="shared" si="613"/>
        <v/>
      </c>
      <c r="J3243" s="195" t="str">
        <f>+IF(H3243="","",H3243/H3254)</f>
        <v/>
      </c>
      <c r="K3243" s="174"/>
      <c r="L3243" s="170"/>
      <c r="M3243" s="193" t="str">
        <f t="shared" si="614"/>
        <v/>
      </c>
      <c r="N3243" s="194" t="str">
        <f t="shared" si="611"/>
        <v/>
      </c>
      <c r="R3243" s="75" t="e">
        <f t="shared" si="612"/>
        <v>#REF!</v>
      </c>
    </row>
    <row r="3244" spans="1:18" ht="15" customHeight="1" thickBot="1" x14ac:dyDescent="0.35">
      <c r="A3244" s="86"/>
      <c r="B3244" s="84"/>
      <c r="C3244" s="160"/>
      <c r="D3244" s="160"/>
      <c r="E3244" s="160"/>
      <c r="F3244" s="160"/>
      <c r="G3244" s="161" t="s">
        <v>29</v>
      </c>
      <c r="H3244" s="157">
        <f>SUM(H3218:H3243)</f>
        <v>1.4362000000000001</v>
      </c>
      <c r="J3244" s="110">
        <f>SUM(J3218:J3243)</f>
        <v>0.61467861696284021</v>
      </c>
      <c r="K3244" s="109"/>
      <c r="L3244" s="109"/>
      <c r="M3244" s="109"/>
      <c r="N3244" s="110">
        <f>SUM(N3218:N3243)</f>
        <v>0.18231367779117838</v>
      </c>
    </row>
    <row r="3245" spans="1:18" s="73" customFormat="1" ht="15" customHeight="1" thickBot="1" x14ac:dyDescent="0.35">
      <c r="A3245" s="86"/>
      <c r="B3245" s="84"/>
      <c r="C3245" s="73" t="s">
        <v>12</v>
      </c>
      <c r="H3245" s="74"/>
      <c r="J3245" s="111"/>
      <c r="K3245" s="111"/>
      <c r="L3245" s="111"/>
      <c r="M3245" s="111"/>
      <c r="N3245" s="111"/>
    </row>
    <row r="3246" spans="1:18" ht="33" customHeight="1" thickBot="1" x14ac:dyDescent="0.35">
      <c r="A3246" s="86"/>
      <c r="B3246" s="84"/>
      <c r="C3246" s="122" t="s">
        <v>48</v>
      </c>
      <c r="D3246" s="129"/>
      <c r="E3246" s="130" t="s">
        <v>3</v>
      </c>
      <c r="F3246" s="130" t="s">
        <v>0</v>
      </c>
      <c r="G3246" s="123" t="s">
        <v>6</v>
      </c>
      <c r="H3246" s="124" t="s">
        <v>9</v>
      </c>
      <c r="J3246" s="106" t="s">
        <v>59</v>
      </c>
      <c r="K3246" s="107" t="s">
        <v>60</v>
      </c>
      <c r="L3246" s="107" t="s">
        <v>61</v>
      </c>
      <c r="M3246" s="107" t="s">
        <v>62</v>
      </c>
      <c r="N3246" s="108" t="s">
        <v>63</v>
      </c>
    </row>
    <row r="3247" spans="1:18" ht="15" customHeight="1" x14ac:dyDescent="0.3">
      <c r="A3247" s="86"/>
      <c r="B3247" s="84"/>
      <c r="C3247" s="125"/>
      <c r="E3247" s="149"/>
      <c r="F3247" s="146"/>
      <c r="G3247" s="154"/>
      <c r="H3247" s="186"/>
      <c r="J3247" s="195"/>
      <c r="K3247" s="175"/>
      <c r="L3247" s="175"/>
      <c r="M3247" s="193"/>
      <c r="N3247" s="194" t="str">
        <f>+IF(H3247="","",J3247*M3247)</f>
        <v/>
      </c>
      <c r="R3247" s="75" t="e">
        <f t="shared" ref="R3247:R3251" si="615">+R3159+1</f>
        <v>#REF!</v>
      </c>
    </row>
    <row r="3248" spans="1:18" ht="15" customHeight="1" x14ac:dyDescent="0.3">
      <c r="A3248" s="86"/>
      <c r="B3248" s="84"/>
      <c r="C3248" s="125"/>
      <c r="E3248" s="149"/>
      <c r="F3248" s="146"/>
      <c r="G3248" s="154"/>
      <c r="H3248" s="186"/>
      <c r="J3248" s="195"/>
      <c r="K3248" s="175"/>
      <c r="L3248" s="175"/>
      <c r="M3248" s="193"/>
      <c r="N3248" s="194" t="str">
        <f>+IF(H3248="","",J3248*M3248)</f>
        <v/>
      </c>
      <c r="R3248" s="75" t="e">
        <f t="shared" si="615"/>
        <v>#REF!</v>
      </c>
    </row>
    <row r="3249" spans="1:18" ht="15" customHeight="1" x14ac:dyDescent="0.3">
      <c r="A3249" s="86"/>
      <c r="B3249" s="84"/>
      <c r="C3249" s="125"/>
      <c r="E3249" s="149"/>
      <c r="F3249" s="146"/>
      <c r="G3249" s="154"/>
      <c r="H3249" s="186" t="str">
        <f>+IF(G3249="","",F3249*G3249)</f>
        <v/>
      </c>
      <c r="J3249" s="195" t="str">
        <f>+IF(H3249="","",H3249/H3253)</f>
        <v/>
      </c>
      <c r="K3249" s="175"/>
      <c r="L3249" s="175"/>
      <c r="M3249" s="193" t="str">
        <f>IF(L3249="NP", 0, (IF(L3249="EP", 1, (IF(L3249="ND", 0.4, "")))))</f>
        <v/>
      </c>
      <c r="N3249" s="194" t="str">
        <f>+IF(H3249="","",J3249*M3249)</f>
        <v/>
      </c>
      <c r="R3249" s="75" t="e">
        <f t="shared" si="615"/>
        <v>#REF!</v>
      </c>
    </row>
    <row r="3250" spans="1:18" ht="15" customHeight="1" x14ac:dyDescent="0.3">
      <c r="A3250" s="86"/>
      <c r="B3250" s="84"/>
      <c r="C3250" s="125"/>
      <c r="E3250" s="149"/>
      <c r="F3250" s="146"/>
      <c r="G3250" s="154"/>
      <c r="H3250" s="186" t="str">
        <f>+IF(G3250="","",F3250*G3250)</f>
        <v/>
      </c>
      <c r="J3250" s="195" t="str">
        <f>+IF(H3250="","",H3250/H3254)</f>
        <v/>
      </c>
      <c r="K3250" s="175"/>
      <c r="L3250" s="175"/>
      <c r="M3250" s="193" t="str">
        <f>IF(L3250="NP", 0, (IF(L3250="EP", 1, (IF(L3250="ND", 0.4, "")))))</f>
        <v/>
      </c>
      <c r="N3250" s="194" t="str">
        <f>+IF(H3250="","",J3250*M3250)</f>
        <v/>
      </c>
      <c r="R3250" s="75" t="e">
        <f t="shared" si="615"/>
        <v>#REF!</v>
      </c>
    </row>
    <row r="3251" spans="1:18" ht="15" customHeight="1" thickBot="1" x14ac:dyDescent="0.35">
      <c r="A3251" s="86"/>
      <c r="B3251" s="84"/>
      <c r="C3251" s="127"/>
      <c r="D3251" s="128"/>
      <c r="E3251" s="150"/>
      <c r="F3251" s="147"/>
      <c r="G3251" s="155"/>
      <c r="H3251" s="192" t="str">
        <f>+IF(G3251="","",F3251*G3251)</f>
        <v/>
      </c>
      <c r="J3251" s="195" t="str">
        <f>+IF(H3251="","",H3251/H3254)</f>
        <v/>
      </c>
      <c r="K3251" s="176"/>
      <c r="L3251" s="177"/>
      <c r="M3251" s="193" t="str">
        <f>IF(L3251="NP", 0, (IF(L3251="EP", 1, (IF(L3251="ND", 0.4, "")))))</f>
        <v/>
      </c>
      <c r="N3251" s="194" t="str">
        <f>+IF(H3251="","",J3251*M3251)</f>
        <v/>
      </c>
      <c r="R3251" s="75" t="e">
        <f t="shared" si="615"/>
        <v>#REF!</v>
      </c>
    </row>
    <row r="3252" spans="1:18" ht="15" customHeight="1" thickBot="1" x14ac:dyDescent="0.35">
      <c r="A3252" s="86"/>
      <c r="B3252" s="84"/>
      <c r="C3252" s="160"/>
      <c r="D3252" s="160"/>
      <c r="E3252" s="160"/>
      <c r="F3252" s="160"/>
      <c r="G3252" s="161" t="s">
        <v>30</v>
      </c>
      <c r="H3252" s="157">
        <f>SUM(H3247:H3251)</f>
        <v>0</v>
      </c>
      <c r="J3252" s="110">
        <f>SUM(J3247:J3251)</f>
        <v>0</v>
      </c>
      <c r="K3252" s="109"/>
      <c r="L3252" s="109"/>
      <c r="M3252" s="109"/>
      <c r="N3252" s="110">
        <f>SUM(N3247:N3251)</f>
        <v>0</v>
      </c>
    </row>
    <row r="3253" spans="1:18" ht="13.5" customHeight="1" thickBot="1" x14ac:dyDescent="0.35">
      <c r="A3253" s="86"/>
      <c r="B3253" s="84"/>
      <c r="H3253" s="84"/>
      <c r="J3253" s="103"/>
      <c r="K3253" s="104"/>
      <c r="L3253" s="104"/>
      <c r="M3253" s="104"/>
      <c r="N3253" s="105"/>
    </row>
    <row r="3254" spans="1:18" ht="15" customHeight="1" x14ac:dyDescent="0.3">
      <c r="A3254" s="86"/>
      <c r="B3254" s="84"/>
      <c r="D3254" s="132" t="s">
        <v>13</v>
      </c>
      <c r="E3254" s="133"/>
      <c r="F3254" s="133"/>
      <c r="G3254" s="134"/>
      <c r="H3254" s="158">
        <f>+H3199+H3215+H3244+H3252</f>
        <v>2.33650555</v>
      </c>
      <c r="J3254" s="113"/>
      <c r="K3254" s="78"/>
      <c r="M3254" s="78"/>
      <c r="N3254" s="114"/>
    </row>
    <row r="3255" spans="1:18" ht="15" customHeight="1" thickBot="1" x14ac:dyDescent="0.35">
      <c r="A3255" s="86"/>
      <c r="B3255" s="84"/>
      <c r="D3255" s="135" t="s">
        <v>67</v>
      </c>
      <c r="E3255" s="136"/>
      <c r="F3255" s="136"/>
      <c r="G3255" s="141">
        <f>+$Q$1</f>
        <v>0.15</v>
      </c>
      <c r="H3255" s="159">
        <f>+H3254*G3255</f>
        <v>0.35047583249999997</v>
      </c>
      <c r="J3255" s="115"/>
      <c r="K3255" s="116"/>
      <c r="L3255" s="116"/>
      <c r="M3255" s="116"/>
      <c r="N3255" s="117"/>
    </row>
    <row r="3256" spans="1:18" ht="15" customHeight="1" x14ac:dyDescent="0.3">
      <c r="A3256" s="86"/>
      <c r="B3256" s="84"/>
      <c r="D3256" s="135" t="s">
        <v>68</v>
      </c>
      <c r="E3256" s="136"/>
      <c r="F3256" s="136"/>
      <c r="G3256" s="141">
        <f>+$Q$2</f>
        <v>0</v>
      </c>
      <c r="H3256" s="159">
        <f>+(H3254+H3255)*G3256</f>
        <v>0</v>
      </c>
      <c r="J3256" s="120">
        <f>+J3199+J3215+J3244+J3252</f>
        <v>1.0000000000000002</v>
      </c>
      <c r="K3256" s="118"/>
      <c r="L3256" s="118"/>
      <c r="M3256" s="118"/>
      <c r="N3256" s="120">
        <f>+N3199+N3215+N3244+N3252</f>
        <v>0.18231367779117838</v>
      </c>
    </row>
    <row r="3257" spans="1:18" ht="15" customHeight="1" thickBot="1" x14ac:dyDescent="0.35">
      <c r="A3257" s="86"/>
      <c r="B3257" s="84"/>
      <c r="C3257" s="75" t="s">
        <v>64</v>
      </c>
      <c r="D3257" s="135" t="s">
        <v>14</v>
      </c>
      <c r="E3257" s="136"/>
      <c r="F3257" s="136"/>
      <c r="G3257" s="137"/>
      <c r="H3257" s="159">
        <f>SUM(H3254:H3256)</f>
        <v>2.6869813825</v>
      </c>
      <c r="J3257" s="121" t="s">
        <v>69</v>
      </c>
      <c r="K3257" s="119"/>
      <c r="L3257" s="119"/>
      <c r="M3257" s="119"/>
      <c r="N3257" s="121" t="s">
        <v>70</v>
      </c>
    </row>
    <row r="3258" spans="1:18" ht="15" customHeight="1" thickBot="1" x14ac:dyDescent="0.35">
      <c r="A3258" s="86"/>
      <c r="B3258" s="84"/>
      <c r="C3258" s="75" t="s">
        <v>64</v>
      </c>
      <c r="D3258" s="138" t="s">
        <v>15</v>
      </c>
      <c r="E3258" s="139"/>
      <c r="F3258" s="139"/>
      <c r="G3258" s="140"/>
      <c r="H3258" s="131">
        <f>+ROUND(H3257,2)</f>
        <v>2.69</v>
      </c>
      <c r="N3258" s="165">
        <f>+ROUND(N3256,4)</f>
        <v>0.18229999999999999</v>
      </c>
    </row>
    <row r="3259" spans="1:18" ht="13.5" customHeight="1" x14ac:dyDescent="0.3">
      <c r="A3259" s="86"/>
      <c r="B3259" s="84"/>
      <c r="G3259" s="76"/>
    </row>
    <row r="3260" spans="1:18" ht="13.5" customHeight="1" x14ac:dyDescent="0.3">
      <c r="A3260" s="86"/>
      <c r="B3260" s="84"/>
      <c r="G3260" s="76"/>
    </row>
    <row r="3261" spans="1:18" ht="15" customHeight="1" x14ac:dyDescent="0.3">
      <c r="A3261" s="83"/>
      <c r="B3261" s="84"/>
      <c r="G3261" s="76"/>
      <c r="H3261" s="84"/>
      <c r="J3261" s="85"/>
      <c r="K3261" s="85"/>
      <c r="L3261" s="85"/>
      <c r="M3261" s="85"/>
      <c r="N3261" s="85"/>
    </row>
    <row r="3262" spans="1:18" ht="14.1" customHeight="1" x14ac:dyDescent="0.3">
      <c r="A3262" s="86"/>
      <c r="B3262" s="84"/>
      <c r="C3262" s="87"/>
      <c r="D3262" s="87"/>
      <c r="E3262" s="87"/>
      <c r="F3262" s="87"/>
      <c r="G3262" s="87"/>
      <c r="H3262" s="87"/>
      <c r="K3262" s="78"/>
      <c r="M3262" s="78"/>
    </row>
    <row r="3263" spans="1:18" ht="12" customHeight="1" x14ac:dyDescent="0.3">
      <c r="A3263" s="86"/>
      <c r="B3263" s="84"/>
      <c r="C3263" s="73"/>
      <c r="D3263" s="73"/>
      <c r="E3263" s="73"/>
      <c r="F3263" s="73"/>
      <c r="G3263" s="73"/>
      <c r="H3263" s="73"/>
      <c r="K3263" s="78"/>
      <c r="M3263" s="78"/>
    </row>
    <row r="3264" spans="1:18" ht="12" customHeight="1" x14ac:dyDescent="0.3">
      <c r="A3264" s="86"/>
      <c r="B3264" s="84"/>
      <c r="G3264" s="88"/>
      <c r="H3264" s="84"/>
      <c r="K3264" s="78"/>
      <c r="M3264" s="78"/>
    </row>
    <row r="3265" spans="1:18" ht="14.25" customHeight="1" x14ac:dyDescent="0.3">
      <c r="A3265" s="86"/>
      <c r="B3265" s="84"/>
      <c r="C3265" s="89"/>
      <c r="D3265" s="90"/>
      <c r="E3265" s="90"/>
      <c r="F3265" s="90"/>
      <c r="G3265" s="90"/>
      <c r="H3265" s="91"/>
      <c r="K3265" s="78"/>
      <c r="M3265" s="78"/>
    </row>
    <row r="3266" spans="1:18" ht="14.25" customHeight="1" x14ac:dyDescent="0.3">
      <c r="A3266" s="86"/>
      <c r="B3266" s="84"/>
      <c r="C3266" s="89"/>
      <c r="H3266" s="84"/>
      <c r="K3266" s="78"/>
      <c r="M3266" s="78"/>
    </row>
    <row r="3267" spans="1:18" ht="12" customHeight="1" thickBot="1" x14ac:dyDescent="0.35">
      <c r="A3267" s="86"/>
      <c r="B3267" s="84"/>
      <c r="C3267" s="89"/>
      <c r="H3267" s="84"/>
      <c r="K3267" s="78"/>
      <c r="M3267" s="78"/>
    </row>
    <row r="3268" spans="1:18" ht="20.100000000000001" customHeight="1" thickBot="1" x14ac:dyDescent="0.35">
      <c r="A3268" s="86"/>
      <c r="B3268" s="84"/>
      <c r="C3268" s="142" t="s">
        <v>55</v>
      </c>
      <c r="D3268" s="143"/>
      <c r="E3268" s="143"/>
      <c r="F3268" s="143"/>
      <c r="G3268" s="143"/>
      <c r="H3268" s="144"/>
    </row>
    <row r="3269" spans="1:18" ht="20.100000000000001" customHeight="1" x14ac:dyDescent="0.3">
      <c r="A3269" s="86"/>
      <c r="B3269" s="84"/>
      <c r="C3269" s="92"/>
      <c r="H3269" s="93" t="s">
        <v>56</v>
      </c>
      <c r="I3269" s="84"/>
      <c r="J3269" s="97" t="s">
        <v>26</v>
      </c>
      <c r="K3269" s="98"/>
      <c r="L3269" s="98"/>
      <c r="M3269" s="98"/>
      <c r="N3269" s="99"/>
    </row>
    <row r="3270" spans="1:18" ht="16.5" customHeight="1" thickBot="1" x14ac:dyDescent="0.35">
      <c r="A3270" s="169"/>
      <c r="B3270" s="84"/>
      <c r="C3270" s="73" t="s">
        <v>57</v>
      </c>
      <c r="D3270" s="84">
        <v>38</v>
      </c>
      <c r="G3270" s="74" t="s">
        <v>4</v>
      </c>
      <c r="H3270" s="75" t="str">
        <f>+VLOOKUP(D3270,PRESUP!$A$6:$N$183,3,FALSE)</f>
        <v>m3</v>
      </c>
      <c r="I3270" s="84"/>
      <c r="J3270" s="100"/>
      <c r="K3270" s="101"/>
      <c r="L3270" s="101"/>
      <c r="M3270" s="101"/>
      <c r="N3270" s="102"/>
    </row>
    <row r="3271" spans="1:18" ht="32.25" customHeight="1" x14ac:dyDescent="0.3">
      <c r="A3271" s="86"/>
      <c r="B3271" s="84"/>
      <c r="C3271" s="22" t="str">
        <f>+VLOOKUP(D3270,PRESUP!$A$6:$N$183,14,FALSE)</f>
        <v>DETALLE: RELLENO COMPACTADO (compactador manual)</v>
      </c>
      <c r="J3271" s="103"/>
      <c r="K3271" s="104"/>
      <c r="L3271" s="104"/>
      <c r="M3271" s="104"/>
      <c r="N3271" s="105"/>
      <c r="O3271" s="84" t="s">
        <v>71</v>
      </c>
      <c r="P3271" s="84" t="s">
        <v>73</v>
      </c>
      <c r="Q3271" s="84" t="s">
        <v>72</v>
      </c>
    </row>
    <row r="3272" spans="1:18" s="73" customFormat="1" ht="15" customHeight="1" thickBot="1" x14ac:dyDescent="0.35">
      <c r="A3272" s="86"/>
      <c r="B3272" s="84"/>
      <c r="C3272" s="73" t="s">
        <v>5</v>
      </c>
      <c r="D3272" s="94"/>
      <c r="E3272" s="94"/>
      <c r="F3272" s="94"/>
      <c r="G3272" s="196" t="s">
        <v>58</v>
      </c>
      <c r="H3272" s="197">
        <v>0.5</v>
      </c>
      <c r="J3272" s="162"/>
      <c r="K3272" s="163"/>
      <c r="L3272" s="163"/>
      <c r="M3272" s="163"/>
      <c r="N3272" s="164"/>
      <c r="O3272" s="166">
        <f>+H3346</f>
        <v>14.06</v>
      </c>
      <c r="P3272" s="168">
        <f>+H3342</f>
        <v>12.225249999999999</v>
      </c>
      <c r="Q3272" s="167">
        <f>+N3346</f>
        <v>8.1100000000000005E-2</v>
      </c>
      <c r="R3272" s="73">
        <f t="shared" ref="R3272" si="616">+D3270</f>
        <v>38</v>
      </c>
    </row>
    <row r="3273" spans="1:18" s="94" customFormat="1" ht="30" customHeight="1" thickBot="1" x14ac:dyDescent="0.35">
      <c r="A3273" s="86"/>
      <c r="B3273" s="84"/>
      <c r="C3273" s="122" t="s">
        <v>48</v>
      </c>
      <c r="D3273" s="123" t="s">
        <v>0</v>
      </c>
      <c r="E3273" s="123" t="s">
        <v>6</v>
      </c>
      <c r="F3273" s="123" t="s">
        <v>7</v>
      </c>
      <c r="G3273" s="123" t="s">
        <v>8</v>
      </c>
      <c r="H3273" s="124" t="s">
        <v>9</v>
      </c>
      <c r="J3273" s="106" t="s">
        <v>59</v>
      </c>
      <c r="K3273" s="107" t="s">
        <v>60</v>
      </c>
      <c r="L3273" s="107" t="s">
        <v>61</v>
      </c>
      <c r="M3273" s="107" t="s">
        <v>62</v>
      </c>
      <c r="N3273" s="108" t="s">
        <v>63</v>
      </c>
    </row>
    <row r="3274" spans="1:18" ht="15" customHeight="1" x14ac:dyDescent="0.3">
      <c r="A3274" s="86"/>
      <c r="B3274" s="84"/>
      <c r="C3274" s="125" t="s">
        <v>78</v>
      </c>
      <c r="D3274" s="145" t="s">
        <v>20</v>
      </c>
      <c r="E3274" s="148"/>
      <c r="F3274" s="148" t="s">
        <v>64</v>
      </c>
      <c r="G3274" s="153" t="s">
        <v>20</v>
      </c>
      <c r="H3274" s="126">
        <f>+H3303*0.05</f>
        <v>0.33025000000000004</v>
      </c>
      <c r="J3274" s="171">
        <f>+IF(H3274="","",H3274/H3342)</f>
        <v>2.7013762499744388E-2</v>
      </c>
      <c r="K3274" s="172">
        <v>4292100117</v>
      </c>
      <c r="L3274" s="170" t="s">
        <v>77</v>
      </c>
      <c r="M3274" s="156">
        <v>0</v>
      </c>
      <c r="N3274" s="173">
        <f t="shared" ref="N3274:N3286" si="617">+IF(H3274="","",J3274*M3274)</f>
        <v>0</v>
      </c>
    </row>
    <row r="3275" spans="1:18" ht="15" customHeight="1" x14ac:dyDescent="0.3">
      <c r="A3275" s="86"/>
      <c r="B3275" s="84"/>
      <c r="C3275" s="125" t="s">
        <v>389</v>
      </c>
      <c r="D3275" s="146">
        <v>1</v>
      </c>
      <c r="E3275" s="149">
        <v>3.84</v>
      </c>
      <c r="F3275" s="184">
        <f t="shared" ref="F3275:F3286" si="618">+IF(E3275="","",D3275*E3275)</f>
        <v>3.84</v>
      </c>
      <c r="G3275" s="185">
        <f>+IF(F3275="","",H3272)</f>
        <v>0.5</v>
      </c>
      <c r="H3275" s="186">
        <f t="shared" ref="H3275:H3286" si="619">+IF(G3275="","",F3275*G3275)</f>
        <v>1.92</v>
      </c>
      <c r="J3275" s="195">
        <f>+IF(H3275="","",H3275/H3342)</f>
        <v>0.15705200302652297</v>
      </c>
      <c r="K3275" s="172">
        <v>4292100117</v>
      </c>
      <c r="L3275" s="170" t="s">
        <v>77</v>
      </c>
      <c r="M3275" s="193">
        <f t="shared" ref="M3275:M3286" si="620">IF(L3275="NP", 0, (IF(L3275="EP", 1, (IF(L3275="ND", 0.4, "")))))</f>
        <v>0</v>
      </c>
      <c r="N3275" s="194">
        <f t="shared" si="617"/>
        <v>0</v>
      </c>
      <c r="R3275" s="75" t="e">
        <f t="shared" ref="R3275:R3286" si="621">+R3187+1</f>
        <v>#REF!</v>
      </c>
    </row>
    <row r="3276" spans="1:18" ht="15" customHeight="1" x14ac:dyDescent="0.3">
      <c r="A3276" s="86"/>
      <c r="B3276" s="84"/>
      <c r="C3276" s="125"/>
      <c r="D3276" s="146"/>
      <c r="E3276" s="149"/>
      <c r="F3276" s="184" t="str">
        <f t="shared" si="618"/>
        <v/>
      </c>
      <c r="G3276" s="185" t="str">
        <f>+IF(F3276="","",H3272)</f>
        <v/>
      </c>
      <c r="H3276" s="186" t="str">
        <f t="shared" si="619"/>
        <v/>
      </c>
      <c r="J3276" s="195" t="str">
        <f>+IF(H3276="","",H3276/H3342)</f>
        <v/>
      </c>
      <c r="K3276" s="172"/>
      <c r="L3276" s="170"/>
      <c r="M3276" s="193" t="str">
        <f t="shared" si="620"/>
        <v/>
      </c>
      <c r="N3276" s="194" t="str">
        <f t="shared" si="617"/>
        <v/>
      </c>
      <c r="R3276" s="75" t="e">
        <f t="shared" si="621"/>
        <v>#REF!</v>
      </c>
    </row>
    <row r="3277" spans="1:18" ht="15" customHeight="1" x14ac:dyDescent="0.3">
      <c r="A3277" s="86"/>
      <c r="B3277" s="84"/>
      <c r="C3277" s="125"/>
      <c r="D3277" s="146"/>
      <c r="E3277" s="149"/>
      <c r="F3277" s="184" t="str">
        <f t="shared" si="618"/>
        <v/>
      </c>
      <c r="G3277" s="185" t="str">
        <f>+IF(F3277="","",H3272)</f>
        <v/>
      </c>
      <c r="H3277" s="186" t="str">
        <f t="shared" si="619"/>
        <v/>
      </c>
      <c r="J3277" s="195" t="str">
        <f>+IF(H3277="","",H3277/H3342)</f>
        <v/>
      </c>
      <c r="K3277" s="172"/>
      <c r="L3277" s="170"/>
      <c r="M3277" s="193" t="str">
        <f t="shared" si="620"/>
        <v/>
      </c>
      <c r="N3277" s="194" t="str">
        <f t="shared" si="617"/>
        <v/>
      </c>
      <c r="R3277" s="75" t="e">
        <f t="shared" si="621"/>
        <v>#REF!</v>
      </c>
    </row>
    <row r="3278" spans="1:18" ht="15" customHeight="1" x14ac:dyDescent="0.3">
      <c r="A3278" s="86"/>
      <c r="B3278" s="84"/>
      <c r="C3278" s="125"/>
      <c r="D3278" s="146"/>
      <c r="E3278" s="149"/>
      <c r="F3278" s="184" t="str">
        <f t="shared" si="618"/>
        <v/>
      </c>
      <c r="G3278" s="185" t="str">
        <f>+IF(F3278="","",H3272)</f>
        <v/>
      </c>
      <c r="H3278" s="186" t="str">
        <f t="shared" si="619"/>
        <v/>
      </c>
      <c r="J3278" s="195" t="str">
        <f>+IF(H3278="","",H3278/H3342)</f>
        <v/>
      </c>
      <c r="K3278" s="172"/>
      <c r="L3278" s="170"/>
      <c r="M3278" s="193" t="str">
        <f t="shared" si="620"/>
        <v/>
      </c>
      <c r="N3278" s="194" t="str">
        <f t="shared" si="617"/>
        <v/>
      </c>
      <c r="R3278" s="75" t="e">
        <f t="shared" si="621"/>
        <v>#REF!</v>
      </c>
    </row>
    <row r="3279" spans="1:18" ht="15" customHeight="1" x14ac:dyDescent="0.3">
      <c r="A3279" s="86"/>
      <c r="B3279" s="84"/>
      <c r="C3279" s="125"/>
      <c r="D3279" s="146"/>
      <c r="E3279" s="149"/>
      <c r="F3279" s="184" t="str">
        <f t="shared" si="618"/>
        <v/>
      </c>
      <c r="G3279" s="185" t="str">
        <f>+IF(F3279="","",H3272)</f>
        <v/>
      </c>
      <c r="H3279" s="186" t="str">
        <f t="shared" si="619"/>
        <v/>
      </c>
      <c r="J3279" s="195" t="str">
        <f>+IF(H3279="","",H3279/H3342)</f>
        <v/>
      </c>
      <c r="K3279" s="172"/>
      <c r="L3279" s="170"/>
      <c r="M3279" s="193" t="str">
        <f t="shared" si="620"/>
        <v/>
      </c>
      <c r="N3279" s="194" t="str">
        <f t="shared" si="617"/>
        <v/>
      </c>
      <c r="R3279" s="75" t="e">
        <f t="shared" si="621"/>
        <v>#REF!</v>
      </c>
    </row>
    <row r="3280" spans="1:18" ht="15" customHeight="1" x14ac:dyDescent="0.3">
      <c r="A3280" s="86"/>
      <c r="B3280" s="84"/>
      <c r="C3280" s="125"/>
      <c r="D3280" s="146"/>
      <c r="E3280" s="149"/>
      <c r="F3280" s="184" t="str">
        <f t="shared" si="618"/>
        <v/>
      </c>
      <c r="G3280" s="185" t="str">
        <f>+IF(F3280="","",H3272)</f>
        <v/>
      </c>
      <c r="H3280" s="186" t="str">
        <f t="shared" si="619"/>
        <v/>
      </c>
      <c r="J3280" s="195" t="str">
        <f>+IF(H3280="","",H3280/H3342)</f>
        <v/>
      </c>
      <c r="K3280" s="172"/>
      <c r="L3280" s="170"/>
      <c r="M3280" s="193" t="str">
        <f t="shared" si="620"/>
        <v/>
      </c>
      <c r="N3280" s="194" t="str">
        <f t="shared" si="617"/>
        <v/>
      </c>
      <c r="R3280" s="75" t="e">
        <f t="shared" si="621"/>
        <v>#REF!</v>
      </c>
    </row>
    <row r="3281" spans="1:18" ht="15" customHeight="1" x14ac:dyDescent="0.3">
      <c r="A3281" s="86"/>
      <c r="B3281" s="84"/>
      <c r="C3281" s="125"/>
      <c r="D3281" s="146"/>
      <c r="E3281" s="149"/>
      <c r="F3281" s="184" t="str">
        <f t="shared" si="618"/>
        <v/>
      </c>
      <c r="G3281" s="185" t="str">
        <f>+IF(F3281="","",H3272)</f>
        <v/>
      </c>
      <c r="H3281" s="186" t="str">
        <f t="shared" si="619"/>
        <v/>
      </c>
      <c r="J3281" s="195" t="str">
        <f>+IF(H3281="","",H3281/H3342)</f>
        <v/>
      </c>
      <c r="K3281" s="172"/>
      <c r="L3281" s="170"/>
      <c r="M3281" s="193" t="str">
        <f t="shared" si="620"/>
        <v/>
      </c>
      <c r="N3281" s="194" t="str">
        <f t="shared" si="617"/>
        <v/>
      </c>
      <c r="R3281" s="75" t="e">
        <f t="shared" si="621"/>
        <v>#REF!</v>
      </c>
    </row>
    <row r="3282" spans="1:18" ht="15" customHeight="1" x14ac:dyDescent="0.3">
      <c r="A3282" s="86"/>
      <c r="B3282" s="84"/>
      <c r="C3282" s="125"/>
      <c r="D3282" s="146"/>
      <c r="E3282" s="149"/>
      <c r="F3282" s="184" t="str">
        <f t="shared" si="618"/>
        <v/>
      </c>
      <c r="G3282" s="185" t="str">
        <f>+IF(F3282="","",H3272)</f>
        <v/>
      </c>
      <c r="H3282" s="186" t="str">
        <f t="shared" si="619"/>
        <v/>
      </c>
      <c r="J3282" s="195" t="str">
        <f>+IF(H3282="","",H3282/H3342)</f>
        <v/>
      </c>
      <c r="K3282" s="172"/>
      <c r="L3282" s="170"/>
      <c r="M3282" s="193" t="str">
        <f t="shared" si="620"/>
        <v/>
      </c>
      <c r="N3282" s="194" t="str">
        <f t="shared" si="617"/>
        <v/>
      </c>
      <c r="R3282" s="75" t="e">
        <f t="shared" si="621"/>
        <v>#REF!</v>
      </c>
    </row>
    <row r="3283" spans="1:18" ht="15" customHeight="1" x14ac:dyDescent="0.3">
      <c r="A3283" s="86"/>
      <c r="B3283" s="84"/>
      <c r="C3283" s="125"/>
      <c r="D3283" s="146"/>
      <c r="E3283" s="149"/>
      <c r="F3283" s="184" t="str">
        <f t="shared" si="618"/>
        <v/>
      </c>
      <c r="G3283" s="185" t="str">
        <f>+IF(F3283="","",H3272)</f>
        <v/>
      </c>
      <c r="H3283" s="186" t="str">
        <f t="shared" si="619"/>
        <v/>
      </c>
      <c r="J3283" s="195" t="str">
        <f>+IF(H3283="","",H3283/H3342)</f>
        <v/>
      </c>
      <c r="K3283" s="172"/>
      <c r="L3283" s="170"/>
      <c r="M3283" s="193" t="str">
        <f t="shared" si="620"/>
        <v/>
      </c>
      <c r="N3283" s="194" t="str">
        <f t="shared" si="617"/>
        <v/>
      </c>
      <c r="R3283" s="75" t="e">
        <f t="shared" si="621"/>
        <v>#REF!</v>
      </c>
    </row>
    <row r="3284" spans="1:18" ht="15" customHeight="1" x14ac:dyDescent="0.3">
      <c r="A3284" s="86"/>
      <c r="B3284" s="84"/>
      <c r="C3284" s="125"/>
      <c r="D3284" s="146"/>
      <c r="E3284" s="149"/>
      <c r="F3284" s="184" t="str">
        <f t="shared" si="618"/>
        <v/>
      </c>
      <c r="G3284" s="185" t="str">
        <f>+IF(F3284="","",H3272)</f>
        <v/>
      </c>
      <c r="H3284" s="186" t="str">
        <f t="shared" si="619"/>
        <v/>
      </c>
      <c r="J3284" s="195" t="str">
        <f>+IF(H3284="","",H3284/H3342)</f>
        <v/>
      </c>
      <c r="K3284" s="172"/>
      <c r="L3284" s="170"/>
      <c r="M3284" s="193" t="str">
        <f t="shared" si="620"/>
        <v/>
      </c>
      <c r="N3284" s="194" t="str">
        <f t="shared" si="617"/>
        <v/>
      </c>
      <c r="R3284" s="75" t="e">
        <f t="shared" si="621"/>
        <v>#REF!</v>
      </c>
    </row>
    <row r="3285" spans="1:18" ht="15" customHeight="1" x14ac:dyDescent="0.3">
      <c r="A3285" s="86"/>
      <c r="B3285" s="84"/>
      <c r="C3285" s="125"/>
      <c r="D3285" s="146"/>
      <c r="E3285" s="149"/>
      <c r="F3285" s="184" t="str">
        <f t="shared" si="618"/>
        <v/>
      </c>
      <c r="G3285" s="185" t="str">
        <f>+IF(F3285="","",H3272)</f>
        <v/>
      </c>
      <c r="H3285" s="186" t="str">
        <f t="shared" si="619"/>
        <v/>
      </c>
      <c r="J3285" s="195" t="str">
        <f>+IF(H3285="","",H3285/H3342)</f>
        <v/>
      </c>
      <c r="K3285" s="172"/>
      <c r="L3285" s="170"/>
      <c r="M3285" s="193" t="str">
        <f t="shared" si="620"/>
        <v/>
      </c>
      <c r="N3285" s="194" t="str">
        <f t="shared" si="617"/>
        <v/>
      </c>
      <c r="R3285" s="75" t="e">
        <f t="shared" si="621"/>
        <v>#REF!</v>
      </c>
    </row>
    <row r="3286" spans="1:18" ht="15" customHeight="1" thickBot="1" x14ac:dyDescent="0.35">
      <c r="A3286" s="86"/>
      <c r="B3286" s="84"/>
      <c r="C3286" s="127"/>
      <c r="D3286" s="147"/>
      <c r="E3286" s="150"/>
      <c r="F3286" s="187" t="str">
        <f t="shared" si="618"/>
        <v/>
      </c>
      <c r="G3286" s="188" t="str">
        <f>+IF(F3286="","",H3271)</f>
        <v/>
      </c>
      <c r="H3286" s="189" t="str">
        <f t="shared" si="619"/>
        <v/>
      </c>
      <c r="J3286" s="195" t="str">
        <f>+IF(H3286="","",H3286/H3342)</f>
        <v/>
      </c>
      <c r="K3286" s="172"/>
      <c r="L3286" s="170"/>
      <c r="M3286" s="193" t="str">
        <f t="shared" si="620"/>
        <v/>
      </c>
      <c r="N3286" s="194" t="str">
        <f t="shared" si="617"/>
        <v/>
      </c>
      <c r="R3286" s="75" t="e">
        <f t="shared" si="621"/>
        <v>#REF!</v>
      </c>
    </row>
    <row r="3287" spans="1:18" ht="15" customHeight="1" thickBot="1" x14ac:dyDescent="0.35">
      <c r="A3287" s="86"/>
      <c r="B3287" s="84"/>
      <c r="C3287" s="160"/>
      <c r="D3287" s="160"/>
      <c r="E3287" s="160"/>
      <c r="F3287" s="160"/>
      <c r="G3287" s="161" t="s">
        <v>27</v>
      </c>
      <c r="H3287" s="157">
        <f>SUM(H3274:H3286)</f>
        <v>2.2502499999999999</v>
      </c>
      <c r="J3287" s="110">
        <f>SUM(J3274:J3286)</f>
        <v>0.18406576552626736</v>
      </c>
      <c r="K3287" s="109"/>
      <c r="L3287" s="109"/>
      <c r="M3287" s="109"/>
      <c r="N3287" s="110">
        <f>SUM(N3274:N3286)</f>
        <v>0</v>
      </c>
    </row>
    <row r="3288" spans="1:18" s="73" customFormat="1" ht="15" customHeight="1" thickBot="1" x14ac:dyDescent="0.35">
      <c r="A3288" s="86"/>
      <c r="B3288" s="84"/>
      <c r="C3288" s="73" t="s">
        <v>10</v>
      </c>
      <c r="H3288" s="74"/>
      <c r="J3288" s="112"/>
      <c r="K3288" s="112"/>
      <c r="L3288" s="112"/>
      <c r="M3288" s="112"/>
      <c r="N3288" s="112"/>
    </row>
    <row r="3289" spans="1:18" ht="31.5" customHeight="1" thickBot="1" x14ac:dyDescent="0.35">
      <c r="A3289" s="86"/>
      <c r="B3289" s="84"/>
      <c r="C3289" s="122" t="s">
        <v>48</v>
      </c>
      <c r="D3289" s="123" t="s">
        <v>0</v>
      </c>
      <c r="E3289" s="123" t="s">
        <v>65</v>
      </c>
      <c r="F3289" s="123" t="s">
        <v>66</v>
      </c>
      <c r="G3289" s="123" t="s">
        <v>8</v>
      </c>
      <c r="H3289" s="124" t="s">
        <v>9</v>
      </c>
      <c r="J3289" s="106" t="s">
        <v>59</v>
      </c>
      <c r="K3289" s="107" t="s">
        <v>60</v>
      </c>
      <c r="L3289" s="107" t="s">
        <v>61</v>
      </c>
      <c r="M3289" s="107" t="s">
        <v>62</v>
      </c>
      <c r="N3289" s="108" t="s">
        <v>63</v>
      </c>
    </row>
    <row r="3290" spans="1:18" ht="15" customHeight="1" x14ac:dyDescent="0.3">
      <c r="A3290" s="86"/>
      <c r="B3290" s="84"/>
      <c r="C3290" s="125" t="s">
        <v>326</v>
      </c>
      <c r="D3290" s="146">
        <v>2</v>
      </c>
      <c r="E3290" s="149">
        <v>4.2300000000000004</v>
      </c>
      <c r="F3290" s="184">
        <f t="shared" ref="F3290:F3291" si="622">+IF(E3290="","",D3290*E3290)</f>
        <v>8.4600000000000009</v>
      </c>
      <c r="G3290" s="185">
        <f>+IF(F3290="","",H3272)</f>
        <v>0.5</v>
      </c>
      <c r="H3290" s="186">
        <f t="shared" ref="H3290:H3291" si="623">+IF(G3290="","",F3290*G3290)</f>
        <v>4.2300000000000004</v>
      </c>
      <c r="I3290" s="95"/>
      <c r="J3290" s="195">
        <f>+IF(H3290="","",H3290/H3342)</f>
        <v>0.34600519416780851</v>
      </c>
      <c r="K3290" s="174">
        <v>851230012</v>
      </c>
      <c r="L3290" s="170" t="s">
        <v>77</v>
      </c>
      <c r="M3290" s="193">
        <v>0</v>
      </c>
      <c r="N3290" s="194">
        <f t="shared" ref="N3290:N3302" si="624">+IF(H3290="","",J3290*M3290)</f>
        <v>0</v>
      </c>
      <c r="R3290" s="75" t="e">
        <f t="shared" ref="R3290:R3302" si="625">+R3202+1</f>
        <v>#REF!</v>
      </c>
    </row>
    <row r="3291" spans="1:18" ht="15" customHeight="1" x14ac:dyDescent="0.25">
      <c r="A3291" s="86"/>
      <c r="B3291" s="84"/>
      <c r="C3291" s="125" t="s">
        <v>309</v>
      </c>
      <c r="D3291" s="146">
        <v>1</v>
      </c>
      <c r="E3291" s="209">
        <v>4.75</v>
      </c>
      <c r="F3291" s="184">
        <f t="shared" si="622"/>
        <v>4.75</v>
      </c>
      <c r="G3291" s="185">
        <f>+IF(F3291="","",H3272)</f>
        <v>0.5</v>
      </c>
      <c r="H3291" s="186">
        <f t="shared" si="623"/>
        <v>2.375</v>
      </c>
      <c r="J3291" s="195">
        <f>+IF(H3291="","",H3291/H3342)</f>
        <v>0.19427005582707921</v>
      </c>
      <c r="K3291" s="174">
        <v>851230012</v>
      </c>
      <c r="L3291" s="170" t="s">
        <v>77</v>
      </c>
      <c r="M3291" s="193">
        <v>0</v>
      </c>
      <c r="N3291" s="194">
        <f t="shared" si="624"/>
        <v>0</v>
      </c>
      <c r="R3291" s="75" t="e">
        <f t="shared" si="625"/>
        <v>#REF!</v>
      </c>
    </row>
    <row r="3292" spans="1:18" ht="15" customHeight="1" x14ac:dyDescent="0.3">
      <c r="A3292" s="86"/>
      <c r="B3292" s="84"/>
      <c r="C3292" s="125"/>
      <c r="D3292" s="146"/>
      <c r="E3292" s="149"/>
      <c r="F3292" s="184"/>
      <c r="G3292" s="185"/>
      <c r="H3292" s="186"/>
      <c r="J3292" s="195"/>
      <c r="K3292" s="174"/>
      <c r="L3292" s="170"/>
      <c r="M3292" s="193"/>
      <c r="N3292" s="194" t="str">
        <f t="shared" si="624"/>
        <v/>
      </c>
      <c r="R3292" s="75" t="e">
        <f t="shared" si="625"/>
        <v>#REF!</v>
      </c>
    </row>
    <row r="3293" spans="1:18" ht="15" customHeight="1" x14ac:dyDescent="0.3">
      <c r="A3293" s="86"/>
      <c r="B3293" s="84"/>
      <c r="C3293" s="125"/>
      <c r="D3293" s="146"/>
      <c r="E3293" s="149"/>
      <c r="F3293" s="184"/>
      <c r="G3293" s="185"/>
      <c r="H3293" s="186"/>
      <c r="J3293" s="195"/>
      <c r="K3293" s="174"/>
      <c r="L3293" s="170"/>
      <c r="M3293" s="193"/>
      <c r="N3293" s="194" t="str">
        <f t="shared" si="624"/>
        <v/>
      </c>
      <c r="R3293" s="75" t="e">
        <f t="shared" si="625"/>
        <v>#REF!</v>
      </c>
    </row>
    <row r="3294" spans="1:18" ht="15" customHeight="1" x14ac:dyDescent="0.3">
      <c r="A3294" s="86"/>
      <c r="B3294" s="84"/>
      <c r="C3294" s="125"/>
      <c r="D3294" s="146"/>
      <c r="E3294" s="149"/>
      <c r="F3294" s="184"/>
      <c r="G3294" s="185"/>
      <c r="H3294" s="186"/>
      <c r="J3294" s="195"/>
      <c r="K3294" s="174"/>
      <c r="L3294" s="170"/>
      <c r="M3294" s="193"/>
      <c r="N3294" s="194" t="str">
        <f t="shared" si="624"/>
        <v/>
      </c>
      <c r="R3294" s="75" t="e">
        <f t="shared" si="625"/>
        <v>#REF!</v>
      </c>
    </row>
    <row r="3295" spans="1:18" ht="15" customHeight="1" x14ac:dyDescent="0.3">
      <c r="A3295" s="86"/>
      <c r="B3295" s="84"/>
      <c r="C3295" s="125"/>
      <c r="D3295" s="146"/>
      <c r="E3295" s="149"/>
      <c r="F3295" s="184" t="str">
        <f t="shared" ref="F3295:F3302" si="626">+IF(E3295="","",D3295*E3295)</f>
        <v/>
      </c>
      <c r="G3295" s="185" t="str">
        <f>+IF(F3295="","",H3272)</f>
        <v/>
      </c>
      <c r="H3295" s="186" t="str">
        <f t="shared" ref="H3295:H3302" si="627">+IF(G3295="","",F3295*G3295)</f>
        <v/>
      </c>
      <c r="I3295" s="96"/>
      <c r="J3295" s="195" t="str">
        <f>+IF(H3295="","",H3295/H3342)</f>
        <v/>
      </c>
      <c r="K3295" s="174"/>
      <c r="L3295" s="170"/>
      <c r="M3295" s="193" t="str">
        <f t="shared" ref="M3295:M3302" si="628">IF(L3295="NP", 0, (IF(L3295="EP", 1, (IF(L3295="ND", 0.4, "")))))</f>
        <v/>
      </c>
      <c r="N3295" s="194" t="str">
        <f t="shared" si="624"/>
        <v/>
      </c>
      <c r="R3295" s="75" t="e">
        <f t="shared" si="625"/>
        <v>#REF!</v>
      </c>
    </row>
    <row r="3296" spans="1:18" ht="15" customHeight="1" x14ac:dyDescent="0.3">
      <c r="A3296" s="86"/>
      <c r="B3296" s="84"/>
      <c r="C3296" s="125"/>
      <c r="D3296" s="146"/>
      <c r="E3296" s="149"/>
      <c r="F3296" s="184" t="str">
        <f t="shared" si="626"/>
        <v/>
      </c>
      <c r="G3296" s="185" t="str">
        <f>+IF(F3296="","",H3272)</f>
        <v/>
      </c>
      <c r="H3296" s="186" t="str">
        <f t="shared" si="627"/>
        <v/>
      </c>
      <c r="J3296" s="195" t="str">
        <f>+IF(H3296="","",H3296/H3342)</f>
        <v/>
      </c>
      <c r="K3296" s="174"/>
      <c r="L3296" s="170"/>
      <c r="M3296" s="193" t="str">
        <f t="shared" si="628"/>
        <v/>
      </c>
      <c r="N3296" s="194" t="str">
        <f t="shared" si="624"/>
        <v/>
      </c>
      <c r="R3296" s="75" t="e">
        <f t="shared" si="625"/>
        <v>#REF!</v>
      </c>
    </row>
    <row r="3297" spans="1:18" ht="15" customHeight="1" x14ac:dyDescent="0.3">
      <c r="A3297" s="86"/>
      <c r="B3297" s="84"/>
      <c r="C3297" s="125"/>
      <c r="D3297" s="146"/>
      <c r="E3297" s="149"/>
      <c r="F3297" s="184" t="str">
        <f t="shared" si="626"/>
        <v/>
      </c>
      <c r="G3297" s="185" t="str">
        <f>+IF(F3297="","",H3272)</f>
        <v/>
      </c>
      <c r="H3297" s="186" t="str">
        <f t="shared" si="627"/>
        <v/>
      </c>
      <c r="J3297" s="195" t="str">
        <f>+IF(H3297="","",H3297/H3342)</f>
        <v/>
      </c>
      <c r="K3297" s="174"/>
      <c r="L3297" s="170"/>
      <c r="M3297" s="193" t="str">
        <f t="shared" si="628"/>
        <v/>
      </c>
      <c r="N3297" s="194" t="str">
        <f t="shared" si="624"/>
        <v/>
      </c>
      <c r="R3297" s="75" t="e">
        <f t="shared" si="625"/>
        <v>#REF!</v>
      </c>
    </row>
    <row r="3298" spans="1:18" ht="15" customHeight="1" x14ac:dyDescent="0.3">
      <c r="A3298" s="86"/>
      <c r="B3298" s="84"/>
      <c r="C3298" s="125"/>
      <c r="D3298" s="146"/>
      <c r="E3298" s="149"/>
      <c r="F3298" s="184" t="str">
        <f t="shared" si="626"/>
        <v/>
      </c>
      <c r="G3298" s="185" t="str">
        <f>+IF(F3298="","",H3272)</f>
        <v/>
      </c>
      <c r="H3298" s="186" t="str">
        <f t="shared" si="627"/>
        <v/>
      </c>
      <c r="I3298" s="96"/>
      <c r="J3298" s="195" t="str">
        <f>+IF(H3298="","",H3298/H3342)</f>
        <v/>
      </c>
      <c r="K3298" s="174"/>
      <c r="L3298" s="170"/>
      <c r="M3298" s="193" t="str">
        <f t="shared" si="628"/>
        <v/>
      </c>
      <c r="N3298" s="194" t="str">
        <f t="shared" si="624"/>
        <v/>
      </c>
      <c r="R3298" s="75" t="e">
        <f t="shared" si="625"/>
        <v>#REF!</v>
      </c>
    </row>
    <row r="3299" spans="1:18" ht="15" customHeight="1" x14ac:dyDescent="0.3">
      <c r="A3299" s="86"/>
      <c r="B3299" s="84"/>
      <c r="C3299" s="125"/>
      <c r="D3299" s="146"/>
      <c r="E3299" s="149"/>
      <c r="F3299" s="184" t="str">
        <f t="shared" si="626"/>
        <v/>
      </c>
      <c r="G3299" s="185" t="str">
        <f>+IF(F3299="","",H3272)</f>
        <v/>
      </c>
      <c r="H3299" s="186" t="str">
        <f t="shared" si="627"/>
        <v/>
      </c>
      <c r="J3299" s="195" t="str">
        <f>+IF(H3299="","",H3299/H3342)</f>
        <v/>
      </c>
      <c r="K3299" s="174"/>
      <c r="L3299" s="170"/>
      <c r="M3299" s="193" t="str">
        <f t="shared" si="628"/>
        <v/>
      </c>
      <c r="N3299" s="194" t="str">
        <f t="shared" si="624"/>
        <v/>
      </c>
      <c r="R3299" s="75" t="e">
        <f t="shared" si="625"/>
        <v>#REF!</v>
      </c>
    </row>
    <row r="3300" spans="1:18" ht="15" customHeight="1" x14ac:dyDescent="0.3">
      <c r="A3300" s="86"/>
      <c r="B3300" s="84"/>
      <c r="C3300" s="125"/>
      <c r="D3300" s="146"/>
      <c r="E3300" s="149"/>
      <c r="F3300" s="184" t="str">
        <f t="shared" si="626"/>
        <v/>
      </c>
      <c r="G3300" s="185" t="str">
        <f>+IF(F3300="","",H3272)</f>
        <v/>
      </c>
      <c r="H3300" s="186" t="str">
        <f t="shared" si="627"/>
        <v/>
      </c>
      <c r="I3300" s="96"/>
      <c r="J3300" s="195" t="str">
        <f>+IF(H3300="","",H3300/H3342)</f>
        <v/>
      </c>
      <c r="K3300" s="174"/>
      <c r="L3300" s="170"/>
      <c r="M3300" s="193" t="str">
        <f t="shared" si="628"/>
        <v/>
      </c>
      <c r="N3300" s="194" t="str">
        <f t="shared" si="624"/>
        <v/>
      </c>
      <c r="R3300" s="75" t="e">
        <f t="shared" si="625"/>
        <v>#REF!</v>
      </c>
    </row>
    <row r="3301" spans="1:18" ht="15" customHeight="1" x14ac:dyDescent="0.3">
      <c r="A3301" s="86"/>
      <c r="B3301" s="84"/>
      <c r="C3301" s="125"/>
      <c r="D3301" s="146"/>
      <c r="E3301" s="149"/>
      <c r="F3301" s="184" t="str">
        <f t="shared" si="626"/>
        <v/>
      </c>
      <c r="G3301" s="185" t="str">
        <f>+IF(F3301="","",H3272)</f>
        <v/>
      </c>
      <c r="H3301" s="186" t="str">
        <f t="shared" si="627"/>
        <v/>
      </c>
      <c r="I3301" s="96"/>
      <c r="J3301" s="195" t="str">
        <f>+IF(H3301="","",H3301/H3342)</f>
        <v/>
      </c>
      <c r="K3301" s="174"/>
      <c r="L3301" s="170"/>
      <c r="M3301" s="193" t="str">
        <f t="shared" si="628"/>
        <v/>
      </c>
      <c r="N3301" s="194" t="str">
        <f t="shared" si="624"/>
        <v/>
      </c>
      <c r="R3301" s="75" t="e">
        <f t="shared" si="625"/>
        <v>#REF!</v>
      </c>
    </row>
    <row r="3302" spans="1:18" ht="15" customHeight="1" thickBot="1" x14ac:dyDescent="0.35">
      <c r="A3302" s="86"/>
      <c r="B3302" s="84"/>
      <c r="C3302" s="127"/>
      <c r="D3302" s="147"/>
      <c r="E3302" s="150"/>
      <c r="F3302" s="187" t="str">
        <f t="shared" si="626"/>
        <v/>
      </c>
      <c r="G3302" s="188" t="str">
        <f>+IF(F3302="","",H3271)</f>
        <v/>
      </c>
      <c r="H3302" s="189" t="str">
        <f t="shared" si="627"/>
        <v/>
      </c>
      <c r="J3302" s="195" t="str">
        <f>+IF(H3302="","",H3302/H3342)</f>
        <v/>
      </c>
      <c r="K3302" s="174"/>
      <c r="L3302" s="170"/>
      <c r="M3302" s="193" t="str">
        <f t="shared" si="628"/>
        <v/>
      </c>
      <c r="N3302" s="194" t="str">
        <f t="shared" si="624"/>
        <v/>
      </c>
      <c r="R3302" s="75" t="e">
        <f t="shared" si="625"/>
        <v>#REF!</v>
      </c>
    </row>
    <row r="3303" spans="1:18" ht="15" customHeight="1" thickBot="1" x14ac:dyDescent="0.35">
      <c r="A3303" s="86"/>
      <c r="B3303" s="84"/>
      <c r="C3303" s="160"/>
      <c r="D3303" s="160"/>
      <c r="E3303" s="160"/>
      <c r="F3303" s="160"/>
      <c r="G3303" s="161" t="s">
        <v>28</v>
      </c>
      <c r="H3303" s="157">
        <f>SUM(H3290:H3302)</f>
        <v>6.6050000000000004</v>
      </c>
      <c r="J3303" s="110">
        <f>SUM(J3290:J3302)</f>
        <v>0.54027524999488774</v>
      </c>
      <c r="K3303" s="109"/>
      <c r="L3303" s="109"/>
      <c r="M3303" s="109"/>
      <c r="N3303" s="110">
        <f>SUM(N3290:N3302)</f>
        <v>0</v>
      </c>
    </row>
    <row r="3304" spans="1:18" s="73" customFormat="1" ht="15" customHeight="1" thickBot="1" x14ac:dyDescent="0.35">
      <c r="A3304" s="86"/>
      <c r="B3304" s="84"/>
      <c r="C3304" s="73" t="s">
        <v>11</v>
      </c>
      <c r="H3304" s="74"/>
      <c r="J3304" s="112"/>
      <c r="K3304" s="112"/>
      <c r="L3304" s="112"/>
      <c r="M3304" s="112"/>
      <c r="N3304" s="112"/>
    </row>
    <row r="3305" spans="1:18" ht="34.5" customHeight="1" thickBot="1" x14ac:dyDescent="0.35">
      <c r="A3305" s="86"/>
      <c r="B3305" s="84"/>
      <c r="C3305" s="122" t="s">
        <v>48</v>
      </c>
      <c r="D3305" s="129"/>
      <c r="E3305" s="123" t="s">
        <v>3</v>
      </c>
      <c r="F3305" s="123" t="s">
        <v>0</v>
      </c>
      <c r="G3305" s="123" t="s">
        <v>16</v>
      </c>
      <c r="H3305" s="124" t="s">
        <v>9</v>
      </c>
      <c r="J3305" s="106" t="s">
        <v>59</v>
      </c>
      <c r="K3305" s="107" t="s">
        <v>60</v>
      </c>
      <c r="L3305" s="107" t="s">
        <v>61</v>
      </c>
      <c r="M3305" s="107" t="s">
        <v>62</v>
      </c>
      <c r="N3305" s="108" t="s">
        <v>63</v>
      </c>
    </row>
    <row r="3306" spans="1:18" ht="15" customHeight="1" x14ac:dyDescent="0.3">
      <c r="A3306" s="86"/>
      <c r="B3306" s="84"/>
      <c r="C3306" s="125" t="s">
        <v>376</v>
      </c>
      <c r="E3306" s="151" t="s">
        <v>87</v>
      </c>
      <c r="F3306" s="151">
        <v>0.25</v>
      </c>
      <c r="G3306" s="151">
        <v>1.24</v>
      </c>
      <c r="H3306" s="190">
        <f t="shared" ref="H3306:H3331" si="629">+IF(G3306="","",F3306*G3306)</f>
        <v>0.31</v>
      </c>
      <c r="J3306" s="195">
        <f>+IF(H3306="","",H3306/H3342)</f>
        <v>2.5357354655324023E-2</v>
      </c>
      <c r="K3306" s="218">
        <v>180000111</v>
      </c>
      <c r="L3306" s="212" t="s">
        <v>76</v>
      </c>
      <c r="M3306" s="193">
        <v>0.217</v>
      </c>
      <c r="N3306" s="194">
        <f t="shared" ref="N3306:N3331" si="630">+IF(H3306="","",J3306*M3306)</f>
        <v>5.502545960205313E-3</v>
      </c>
      <c r="R3306" s="75" t="e">
        <f t="shared" ref="R3306:R3331" si="631">+R3218+1</f>
        <v>#REF!</v>
      </c>
    </row>
    <row r="3307" spans="1:18" ht="15" customHeight="1" x14ac:dyDescent="0.3">
      <c r="A3307" s="86"/>
      <c r="B3307" s="84"/>
      <c r="C3307" s="125" t="s">
        <v>374</v>
      </c>
      <c r="E3307" s="151" t="s">
        <v>87</v>
      </c>
      <c r="F3307" s="151">
        <v>1.2</v>
      </c>
      <c r="G3307" s="151">
        <v>2.5499999999999998</v>
      </c>
      <c r="H3307" s="190">
        <f t="shared" si="629"/>
        <v>3.0599999999999996</v>
      </c>
      <c r="J3307" s="195">
        <f>+IF(H3307="","",H3307/H3342)</f>
        <v>0.250301629823521</v>
      </c>
      <c r="K3307" s="212">
        <v>153200015</v>
      </c>
      <c r="L3307" s="212" t="s">
        <v>76</v>
      </c>
      <c r="M3307" s="193">
        <v>0.3019</v>
      </c>
      <c r="N3307" s="194">
        <f t="shared" si="630"/>
        <v>7.5566062043720988E-2</v>
      </c>
      <c r="R3307" s="75" t="e">
        <f t="shared" si="631"/>
        <v>#REF!</v>
      </c>
    </row>
    <row r="3308" spans="1:18" ht="15" customHeight="1" x14ac:dyDescent="0.3">
      <c r="A3308" s="86"/>
      <c r="B3308" s="84"/>
      <c r="C3308" s="125"/>
      <c r="E3308" s="151"/>
      <c r="F3308" s="151"/>
      <c r="G3308" s="151"/>
      <c r="H3308" s="190"/>
      <c r="J3308" s="195"/>
      <c r="K3308" s="174"/>
      <c r="L3308" s="170"/>
      <c r="M3308" s="193"/>
      <c r="N3308" s="194" t="str">
        <f t="shared" si="630"/>
        <v/>
      </c>
      <c r="R3308" s="75" t="e">
        <f t="shared" si="631"/>
        <v>#REF!</v>
      </c>
    </row>
    <row r="3309" spans="1:18" ht="15" customHeight="1" x14ac:dyDescent="0.3">
      <c r="A3309" s="86"/>
      <c r="B3309" s="84"/>
      <c r="C3309" s="125"/>
      <c r="E3309" s="151"/>
      <c r="F3309" s="151"/>
      <c r="G3309" s="151"/>
      <c r="H3309" s="190"/>
      <c r="J3309" s="195"/>
      <c r="K3309" s="211"/>
      <c r="L3309" s="212"/>
      <c r="M3309" s="193"/>
      <c r="N3309" s="194" t="str">
        <f t="shared" si="630"/>
        <v/>
      </c>
      <c r="R3309" s="75" t="e">
        <f t="shared" si="631"/>
        <v>#REF!</v>
      </c>
    </row>
    <row r="3310" spans="1:18" ht="15" customHeight="1" x14ac:dyDescent="0.3">
      <c r="A3310" s="86"/>
      <c r="B3310" s="84"/>
      <c r="C3310" s="125"/>
      <c r="E3310" s="151"/>
      <c r="F3310" s="151"/>
      <c r="G3310" s="151"/>
      <c r="H3310" s="190"/>
      <c r="J3310" s="195"/>
      <c r="K3310" s="174"/>
      <c r="L3310" s="170"/>
      <c r="M3310" s="193"/>
      <c r="N3310" s="194" t="str">
        <f t="shared" si="630"/>
        <v/>
      </c>
      <c r="R3310" s="75" t="e">
        <f t="shared" si="631"/>
        <v>#REF!</v>
      </c>
    </row>
    <row r="3311" spans="1:18" ht="15" customHeight="1" x14ac:dyDescent="0.3">
      <c r="A3311" s="86"/>
      <c r="B3311" s="84"/>
      <c r="C3311" s="125"/>
      <c r="E3311" s="151"/>
      <c r="F3311" s="151"/>
      <c r="G3311" s="151"/>
      <c r="H3311" s="190"/>
      <c r="J3311" s="195"/>
      <c r="K3311" s="174"/>
      <c r="L3311" s="170"/>
      <c r="M3311" s="193"/>
      <c r="N3311" s="194" t="str">
        <f t="shared" si="630"/>
        <v/>
      </c>
      <c r="R3311" s="75" t="e">
        <f t="shared" si="631"/>
        <v>#REF!</v>
      </c>
    </row>
    <row r="3312" spans="1:18" ht="15" customHeight="1" x14ac:dyDescent="0.3">
      <c r="A3312" s="86"/>
      <c r="B3312" s="84"/>
      <c r="C3312" s="125"/>
      <c r="E3312" s="151"/>
      <c r="F3312" s="151"/>
      <c r="G3312" s="151"/>
      <c r="H3312" s="190"/>
      <c r="J3312" s="195"/>
      <c r="K3312" s="174"/>
      <c r="L3312" s="170"/>
      <c r="M3312" s="193"/>
      <c r="N3312" s="194" t="str">
        <f t="shared" si="630"/>
        <v/>
      </c>
      <c r="R3312" s="75" t="e">
        <f t="shared" si="631"/>
        <v>#REF!</v>
      </c>
    </row>
    <row r="3313" spans="1:18" ht="15" customHeight="1" x14ac:dyDescent="0.3">
      <c r="A3313" s="86"/>
      <c r="B3313" s="84"/>
      <c r="C3313" s="125"/>
      <c r="E3313" s="151"/>
      <c r="F3313" s="151"/>
      <c r="G3313" s="151"/>
      <c r="H3313" s="190"/>
      <c r="J3313" s="195"/>
      <c r="K3313" s="211"/>
      <c r="L3313" s="210"/>
      <c r="M3313" s="193"/>
      <c r="N3313" s="194" t="str">
        <f t="shared" si="630"/>
        <v/>
      </c>
      <c r="R3313" s="75" t="e">
        <f t="shared" si="631"/>
        <v>#REF!</v>
      </c>
    </row>
    <row r="3314" spans="1:18" ht="15" customHeight="1" x14ac:dyDescent="0.3">
      <c r="A3314" s="86"/>
      <c r="B3314" s="84"/>
      <c r="C3314" s="125"/>
      <c r="E3314" s="151"/>
      <c r="F3314" s="151"/>
      <c r="G3314" s="151"/>
      <c r="H3314" s="190"/>
      <c r="J3314" s="195"/>
      <c r="K3314" s="174"/>
      <c r="L3314" s="170"/>
      <c r="M3314" s="193"/>
      <c r="N3314" s="194" t="str">
        <f t="shared" si="630"/>
        <v/>
      </c>
      <c r="R3314" s="75" t="e">
        <f t="shared" si="631"/>
        <v>#REF!</v>
      </c>
    </row>
    <row r="3315" spans="1:18" ht="15" customHeight="1" x14ac:dyDescent="0.3">
      <c r="A3315" s="86"/>
      <c r="B3315" s="84"/>
      <c r="C3315" s="125"/>
      <c r="E3315" s="151"/>
      <c r="F3315" s="151"/>
      <c r="G3315" s="151"/>
      <c r="H3315" s="190" t="str">
        <f t="shared" si="629"/>
        <v/>
      </c>
      <c r="J3315" s="195" t="str">
        <f>+IF(H3315="","",H3315/H3342)</f>
        <v/>
      </c>
      <c r="K3315" s="174"/>
      <c r="L3315" s="170"/>
      <c r="M3315" s="193" t="str">
        <f t="shared" ref="M3315:M3331" si="632">IF(L3315="NP", 0, (IF(L3315="EP", 1, (IF(L3315="ND", 0.4, "")))))</f>
        <v/>
      </c>
      <c r="N3315" s="194" t="str">
        <f t="shared" si="630"/>
        <v/>
      </c>
      <c r="R3315" s="75" t="e">
        <f t="shared" si="631"/>
        <v>#REF!</v>
      </c>
    </row>
    <row r="3316" spans="1:18" ht="15" customHeight="1" x14ac:dyDescent="0.3">
      <c r="A3316" s="86"/>
      <c r="B3316" s="84"/>
      <c r="C3316" s="125"/>
      <c r="E3316" s="151"/>
      <c r="F3316" s="151"/>
      <c r="G3316" s="151"/>
      <c r="H3316" s="190" t="str">
        <f t="shared" si="629"/>
        <v/>
      </c>
      <c r="J3316" s="195" t="str">
        <f>+IF(H3316="","",H3316/H3342)</f>
        <v/>
      </c>
      <c r="K3316" s="174"/>
      <c r="L3316" s="170"/>
      <c r="M3316" s="193" t="str">
        <f t="shared" si="632"/>
        <v/>
      </c>
      <c r="N3316" s="194" t="str">
        <f t="shared" si="630"/>
        <v/>
      </c>
      <c r="R3316" s="75" t="e">
        <f t="shared" si="631"/>
        <v>#REF!</v>
      </c>
    </row>
    <row r="3317" spans="1:18" ht="15" customHeight="1" x14ac:dyDescent="0.3">
      <c r="A3317" s="86"/>
      <c r="B3317" s="84"/>
      <c r="C3317" s="125"/>
      <c r="E3317" s="151"/>
      <c r="F3317" s="151"/>
      <c r="G3317" s="151"/>
      <c r="H3317" s="190" t="str">
        <f t="shared" si="629"/>
        <v/>
      </c>
      <c r="J3317" s="195" t="str">
        <f>+IF(H3317="","",H3317/H3342)</f>
        <v/>
      </c>
      <c r="K3317" s="174"/>
      <c r="L3317" s="170"/>
      <c r="M3317" s="193" t="str">
        <f t="shared" si="632"/>
        <v/>
      </c>
      <c r="N3317" s="194" t="str">
        <f t="shared" si="630"/>
        <v/>
      </c>
      <c r="R3317" s="75" t="e">
        <f t="shared" si="631"/>
        <v>#REF!</v>
      </c>
    </row>
    <row r="3318" spans="1:18" ht="15" customHeight="1" x14ac:dyDescent="0.3">
      <c r="A3318" s="86"/>
      <c r="B3318" s="84"/>
      <c r="C3318" s="125"/>
      <c r="E3318" s="151"/>
      <c r="F3318" s="151"/>
      <c r="G3318" s="151"/>
      <c r="H3318" s="190" t="str">
        <f t="shared" si="629"/>
        <v/>
      </c>
      <c r="J3318" s="195" t="str">
        <f>+IF(H3318="","",H3318/H3342)</f>
        <v/>
      </c>
      <c r="K3318" s="174"/>
      <c r="L3318" s="170"/>
      <c r="M3318" s="193" t="str">
        <f t="shared" si="632"/>
        <v/>
      </c>
      <c r="N3318" s="194" t="str">
        <f t="shared" si="630"/>
        <v/>
      </c>
      <c r="R3318" s="75" t="e">
        <f t="shared" si="631"/>
        <v>#REF!</v>
      </c>
    </row>
    <row r="3319" spans="1:18" ht="15" customHeight="1" x14ac:dyDescent="0.3">
      <c r="A3319" s="86"/>
      <c r="B3319" s="84"/>
      <c r="C3319" s="125"/>
      <c r="E3319" s="151"/>
      <c r="F3319" s="151"/>
      <c r="G3319" s="151"/>
      <c r="H3319" s="190" t="str">
        <f t="shared" si="629"/>
        <v/>
      </c>
      <c r="J3319" s="195" t="str">
        <f>+IF(H3319="","",H3319/H3342)</f>
        <v/>
      </c>
      <c r="K3319" s="174"/>
      <c r="L3319" s="170"/>
      <c r="M3319" s="193" t="str">
        <f t="shared" si="632"/>
        <v/>
      </c>
      <c r="N3319" s="194" t="str">
        <f t="shared" si="630"/>
        <v/>
      </c>
      <c r="R3319" s="75" t="e">
        <f t="shared" si="631"/>
        <v>#REF!</v>
      </c>
    </row>
    <row r="3320" spans="1:18" ht="15" customHeight="1" x14ac:dyDescent="0.3">
      <c r="A3320" s="86"/>
      <c r="B3320" s="84"/>
      <c r="C3320" s="125"/>
      <c r="E3320" s="151"/>
      <c r="F3320" s="151"/>
      <c r="G3320" s="151"/>
      <c r="H3320" s="190" t="str">
        <f t="shared" si="629"/>
        <v/>
      </c>
      <c r="J3320" s="195" t="str">
        <f>+IF(H3320="","",H3320/H3342)</f>
        <v/>
      </c>
      <c r="K3320" s="174"/>
      <c r="L3320" s="170"/>
      <c r="M3320" s="193" t="str">
        <f t="shared" si="632"/>
        <v/>
      </c>
      <c r="N3320" s="194" t="str">
        <f t="shared" si="630"/>
        <v/>
      </c>
      <c r="R3320" s="75" t="e">
        <f t="shared" si="631"/>
        <v>#REF!</v>
      </c>
    </row>
    <row r="3321" spans="1:18" ht="15" customHeight="1" x14ac:dyDescent="0.3">
      <c r="A3321" s="86"/>
      <c r="B3321" s="84"/>
      <c r="C3321" s="125"/>
      <c r="E3321" s="151"/>
      <c r="F3321" s="151"/>
      <c r="G3321" s="151"/>
      <c r="H3321" s="190" t="str">
        <f t="shared" si="629"/>
        <v/>
      </c>
      <c r="J3321" s="195" t="str">
        <f>+IF(H3321="","",H3321/H3342)</f>
        <v/>
      </c>
      <c r="K3321" s="174"/>
      <c r="L3321" s="170"/>
      <c r="M3321" s="193" t="str">
        <f t="shared" si="632"/>
        <v/>
      </c>
      <c r="N3321" s="194" t="str">
        <f t="shared" si="630"/>
        <v/>
      </c>
      <c r="R3321" s="75" t="e">
        <f t="shared" si="631"/>
        <v>#REF!</v>
      </c>
    </row>
    <row r="3322" spans="1:18" ht="15" customHeight="1" x14ac:dyDescent="0.3">
      <c r="A3322" s="86"/>
      <c r="B3322" s="84"/>
      <c r="C3322" s="125"/>
      <c r="E3322" s="151"/>
      <c r="F3322" s="151"/>
      <c r="G3322" s="151"/>
      <c r="H3322" s="190" t="str">
        <f t="shared" si="629"/>
        <v/>
      </c>
      <c r="J3322" s="195" t="str">
        <f>+IF(H3322="","",H3322/H3342)</f>
        <v/>
      </c>
      <c r="K3322" s="174"/>
      <c r="L3322" s="170"/>
      <c r="M3322" s="193" t="str">
        <f t="shared" si="632"/>
        <v/>
      </c>
      <c r="N3322" s="194" t="str">
        <f t="shared" si="630"/>
        <v/>
      </c>
      <c r="R3322" s="75" t="e">
        <f t="shared" si="631"/>
        <v>#REF!</v>
      </c>
    </row>
    <row r="3323" spans="1:18" ht="15" customHeight="1" x14ac:dyDescent="0.3">
      <c r="A3323" s="86"/>
      <c r="B3323" s="84"/>
      <c r="C3323" s="125"/>
      <c r="E3323" s="151"/>
      <c r="F3323" s="151"/>
      <c r="G3323" s="151"/>
      <c r="H3323" s="190" t="str">
        <f t="shared" si="629"/>
        <v/>
      </c>
      <c r="J3323" s="195" t="str">
        <f>+IF(H3323="","",H3323/H3342)</f>
        <v/>
      </c>
      <c r="K3323" s="174"/>
      <c r="L3323" s="170"/>
      <c r="M3323" s="193" t="str">
        <f t="shared" si="632"/>
        <v/>
      </c>
      <c r="N3323" s="194" t="str">
        <f t="shared" si="630"/>
        <v/>
      </c>
      <c r="R3323" s="75" t="e">
        <f t="shared" si="631"/>
        <v>#REF!</v>
      </c>
    </row>
    <row r="3324" spans="1:18" ht="15" customHeight="1" x14ac:dyDescent="0.3">
      <c r="A3324" s="86"/>
      <c r="B3324" s="84"/>
      <c r="C3324" s="125"/>
      <c r="E3324" s="151"/>
      <c r="F3324" s="151"/>
      <c r="G3324" s="151"/>
      <c r="H3324" s="190" t="str">
        <f t="shared" si="629"/>
        <v/>
      </c>
      <c r="J3324" s="195" t="str">
        <f>+IF(H3324="","",H3324/H3342)</f>
        <v/>
      </c>
      <c r="K3324" s="174"/>
      <c r="L3324" s="170"/>
      <c r="M3324" s="193" t="str">
        <f t="shared" si="632"/>
        <v/>
      </c>
      <c r="N3324" s="194" t="str">
        <f t="shared" si="630"/>
        <v/>
      </c>
      <c r="R3324" s="75" t="e">
        <f t="shared" si="631"/>
        <v>#REF!</v>
      </c>
    </row>
    <row r="3325" spans="1:18" ht="15" customHeight="1" x14ac:dyDescent="0.3">
      <c r="A3325" s="86"/>
      <c r="B3325" s="84"/>
      <c r="C3325" s="125"/>
      <c r="E3325" s="151"/>
      <c r="F3325" s="151"/>
      <c r="G3325" s="151"/>
      <c r="H3325" s="190" t="str">
        <f t="shared" si="629"/>
        <v/>
      </c>
      <c r="J3325" s="195" t="str">
        <f>+IF(H3325="","",H3325/H3342)</f>
        <v/>
      </c>
      <c r="K3325" s="174"/>
      <c r="L3325" s="170"/>
      <c r="M3325" s="193" t="str">
        <f t="shared" si="632"/>
        <v/>
      </c>
      <c r="N3325" s="194" t="str">
        <f t="shared" si="630"/>
        <v/>
      </c>
      <c r="R3325" s="75" t="e">
        <f t="shared" si="631"/>
        <v>#REF!</v>
      </c>
    </row>
    <row r="3326" spans="1:18" ht="15" customHeight="1" x14ac:dyDescent="0.3">
      <c r="A3326" s="86"/>
      <c r="B3326" s="84"/>
      <c r="C3326" s="125"/>
      <c r="E3326" s="151"/>
      <c r="F3326" s="151"/>
      <c r="G3326" s="151"/>
      <c r="H3326" s="190" t="str">
        <f t="shared" si="629"/>
        <v/>
      </c>
      <c r="J3326" s="195" t="str">
        <f>+IF(H3326="","",H3326/H3342)</f>
        <v/>
      </c>
      <c r="K3326" s="174"/>
      <c r="L3326" s="170"/>
      <c r="M3326" s="193" t="str">
        <f t="shared" si="632"/>
        <v/>
      </c>
      <c r="N3326" s="194" t="str">
        <f t="shared" si="630"/>
        <v/>
      </c>
      <c r="R3326" s="75" t="e">
        <f t="shared" si="631"/>
        <v>#REF!</v>
      </c>
    </row>
    <row r="3327" spans="1:18" ht="15" customHeight="1" x14ac:dyDescent="0.3">
      <c r="A3327" s="86"/>
      <c r="B3327" s="84"/>
      <c r="C3327" s="125"/>
      <c r="E3327" s="151"/>
      <c r="F3327" s="151"/>
      <c r="G3327" s="151"/>
      <c r="H3327" s="190" t="str">
        <f t="shared" si="629"/>
        <v/>
      </c>
      <c r="J3327" s="195" t="str">
        <f>+IF(H3327="","",H3327/H3342)</f>
        <v/>
      </c>
      <c r="K3327" s="174"/>
      <c r="L3327" s="170"/>
      <c r="M3327" s="193" t="str">
        <f t="shared" si="632"/>
        <v/>
      </c>
      <c r="N3327" s="194" t="str">
        <f t="shared" si="630"/>
        <v/>
      </c>
      <c r="R3327" s="75" t="e">
        <f t="shared" si="631"/>
        <v>#REF!</v>
      </c>
    </row>
    <row r="3328" spans="1:18" ht="15" customHeight="1" x14ac:dyDescent="0.3">
      <c r="A3328" s="86"/>
      <c r="B3328" s="84"/>
      <c r="C3328" s="125"/>
      <c r="E3328" s="151"/>
      <c r="F3328" s="151"/>
      <c r="G3328" s="151"/>
      <c r="H3328" s="190" t="str">
        <f t="shared" si="629"/>
        <v/>
      </c>
      <c r="J3328" s="195" t="str">
        <f>+IF(H3328="","",H3328/H3342)</f>
        <v/>
      </c>
      <c r="K3328" s="174"/>
      <c r="L3328" s="170"/>
      <c r="M3328" s="193" t="str">
        <f t="shared" si="632"/>
        <v/>
      </c>
      <c r="N3328" s="194" t="str">
        <f t="shared" si="630"/>
        <v/>
      </c>
      <c r="R3328" s="75" t="e">
        <f t="shared" si="631"/>
        <v>#REF!</v>
      </c>
    </row>
    <row r="3329" spans="1:18" ht="15" customHeight="1" x14ac:dyDescent="0.3">
      <c r="A3329" s="86"/>
      <c r="B3329" s="84"/>
      <c r="C3329" s="125"/>
      <c r="E3329" s="151"/>
      <c r="F3329" s="151"/>
      <c r="G3329" s="151"/>
      <c r="H3329" s="190" t="str">
        <f t="shared" si="629"/>
        <v/>
      </c>
      <c r="J3329" s="195" t="str">
        <f>+IF(H3329="","",H3329/H3342)</f>
        <v/>
      </c>
      <c r="K3329" s="174"/>
      <c r="L3329" s="170"/>
      <c r="M3329" s="193" t="str">
        <f t="shared" si="632"/>
        <v/>
      </c>
      <c r="N3329" s="194" t="str">
        <f t="shared" si="630"/>
        <v/>
      </c>
      <c r="R3329" s="75" t="e">
        <f t="shared" si="631"/>
        <v>#REF!</v>
      </c>
    </row>
    <row r="3330" spans="1:18" ht="15" customHeight="1" x14ac:dyDescent="0.3">
      <c r="A3330" s="86"/>
      <c r="B3330" s="84"/>
      <c r="C3330" s="125"/>
      <c r="E3330" s="151"/>
      <c r="F3330" s="151"/>
      <c r="G3330" s="151"/>
      <c r="H3330" s="190" t="str">
        <f t="shared" si="629"/>
        <v/>
      </c>
      <c r="J3330" s="195" t="str">
        <f>+IF(H3330="","",H3330/H3342)</f>
        <v/>
      </c>
      <c r="K3330" s="174"/>
      <c r="L3330" s="170"/>
      <c r="M3330" s="193" t="str">
        <f t="shared" si="632"/>
        <v/>
      </c>
      <c r="N3330" s="194" t="str">
        <f t="shared" si="630"/>
        <v/>
      </c>
      <c r="R3330" s="75" t="e">
        <f t="shared" si="631"/>
        <v>#REF!</v>
      </c>
    </row>
    <row r="3331" spans="1:18" ht="15" customHeight="1" thickBot="1" x14ac:dyDescent="0.35">
      <c r="A3331" s="86"/>
      <c r="B3331" s="84"/>
      <c r="C3331" s="125"/>
      <c r="E3331" s="152"/>
      <c r="F3331" s="152"/>
      <c r="G3331" s="152"/>
      <c r="H3331" s="191" t="str">
        <f t="shared" si="629"/>
        <v/>
      </c>
      <c r="J3331" s="195" t="str">
        <f>+IF(H3331="","",H3331/H3342)</f>
        <v/>
      </c>
      <c r="K3331" s="174"/>
      <c r="L3331" s="170"/>
      <c r="M3331" s="193" t="str">
        <f t="shared" si="632"/>
        <v/>
      </c>
      <c r="N3331" s="194" t="str">
        <f t="shared" si="630"/>
        <v/>
      </c>
      <c r="R3331" s="75" t="e">
        <f t="shared" si="631"/>
        <v>#REF!</v>
      </c>
    </row>
    <row r="3332" spans="1:18" ht="15" customHeight="1" thickBot="1" x14ac:dyDescent="0.35">
      <c r="A3332" s="86"/>
      <c r="B3332" s="84"/>
      <c r="C3332" s="160"/>
      <c r="D3332" s="160"/>
      <c r="E3332" s="160"/>
      <c r="F3332" s="160"/>
      <c r="G3332" s="161" t="s">
        <v>29</v>
      </c>
      <c r="H3332" s="157">
        <f>SUM(H3306:H3331)</f>
        <v>3.3699999999999997</v>
      </c>
      <c r="J3332" s="110">
        <f>SUM(J3306:J3331)</f>
        <v>0.27565898447884501</v>
      </c>
      <c r="K3332" s="109"/>
      <c r="L3332" s="109"/>
      <c r="M3332" s="109"/>
      <c r="N3332" s="110">
        <f>SUM(N3306:N3331)</f>
        <v>8.1068608003926304E-2</v>
      </c>
    </row>
    <row r="3333" spans="1:18" s="73" customFormat="1" ht="15" customHeight="1" thickBot="1" x14ac:dyDescent="0.35">
      <c r="A3333" s="86"/>
      <c r="B3333" s="84"/>
      <c r="C3333" s="73" t="s">
        <v>12</v>
      </c>
      <c r="H3333" s="74"/>
      <c r="J3333" s="111"/>
      <c r="K3333" s="111"/>
      <c r="L3333" s="111"/>
      <c r="M3333" s="111"/>
      <c r="N3333" s="111"/>
    </row>
    <row r="3334" spans="1:18" ht="33" customHeight="1" thickBot="1" x14ac:dyDescent="0.35">
      <c r="A3334" s="86"/>
      <c r="B3334" s="84"/>
      <c r="C3334" s="122" t="s">
        <v>48</v>
      </c>
      <c r="D3334" s="129"/>
      <c r="E3334" s="130" t="s">
        <v>3</v>
      </c>
      <c r="F3334" s="130" t="s">
        <v>0</v>
      </c>
      <c r="G3334" s="123" t="s">
        <v>6</v>
      </c>
      <c r="H3334" s="124" t="s">
        <v>9</v>
      </c>
      <c r="J3334" s="106" t="s">
        <v>59</v>
      </c>
      <c r="K3334" s="107" t="s">
        <v>60</v>
      </c>
      <c r="L3334" s="107" t="s">
        <v>61</v>
      </c>
      <c r="M3334" s="107" t="s">
        <v>62</v>
      </c>
      <c r="N3334" s="108" t="s">
        <v>63</v>
      </c>
    </row>
    <row r="3335" spans="1:18" ht="15" customHeight="1" x14ac:dyDescent="0.3">
      <c r="A3335" s="86"/>
      <c r="B3335" s="84"/>
      <c r="C3335" s="125"/>
      <c r="E3335" s="149"/>
      <c r="F3335" s="146"/>
      <c r="G3335" s="154"/>
      <c r="H3335" s="186" t="str">
        <f>+IF(G3335="","",F3335*G3335)</f>
        <v/>
      </c>
      <c r="J3335" s="195" t="str">
        <f>+IF(H3335="","",H3335/H3342)</f>
        <v/>
      </c>
      <c r="K3335" s="175"/>
      <c r="L3335" s="175"/>
      <c r="M3335" s="193" t="str">
        <f>IF(L3335="NP", 0, (IF(L3335="EP", 1, (IF(L3335="ND", 0.4, "")))))</f>
        <v/>
      </c>
      <c r="N3335" s="194" t="str">
        <f>+IF(H3335="","",J3335*M3335)</f>
        <v/>
      </c>
      <c r="R3335" s="75" t="e">
        <f t="shared" ref="R3335:R3339" si="633">+R3247+1</f>
        <v>#REF!</v>
      </c>
    </row>
    <row r="3336" spans="1:18" ht="15" customHeight="1" x14ac:dyDescent="0.3">
      <c r="A3336" s="86"/>
      <c r="B3336" s="84"/>
      <c r="C3336" s="125"/>
      <c r="E3336" s="149"/>
      <c r="F3336" s="146"/>
      <c r="G3336" s="154"/>
      <c r="H3336" s="186" t="str">
        <f>+IF(G3336="","",F3336*G3336)</f>
        <v/>
      </c>
      <c r="J3336" s="195" t="str">
        <f>+IF(H3336="","",H3336/H3340)</f>
        <v/>
      </c>
      <c r="K3336" s="175"/>
      <c r="L3336" s="175"/>
      <c r="M3336" s="193" t="str">
        <f>IF(L3336="NP", 0, (IF(L3336="EP", 1, (IF(L3336="ND", 0.4, "")))))</f>
        <v/>
      </c>
      <c r="N3336" s="194" t="str">
        <f>+IF(H3336="","",J3336*M3336)</f>
        <v/>
      </c>
      <c r="R3336" s="75" t="e">
        <f t="shared" si="633"/>
        <v>#REF!</v>
      </c>
    </row>
    <row r="3337" spans="1:18" ht="15" customHeight="1" x14ac:dyDescent="0.3">
      <c r="A3337" s="86"/>
      <c r="B3337" s="84"/>
      <c r="C3337" s="125"/>
      <c r="E3337" s="149"/>
      <c r="F3337" s="146"/>
      <c r="G3337" s="154"/>
      <c r="H3337" s="186" t="str">
        <f>+IF(G3337="","",F3337*G3337)</f>
        <v/>
      </c>
      <c r="J3337" s="195" t="str">
        <f>+IF(H3337="","",H3337/H3341)</f>
        <v/>
      </c>
      <c r="K3337" s="175"/>
      <c r="L3337" s="175"/>
      <c r="M3337" s="193" t="str">
        <f>IF(L3337="NP", 0, (IF(L3337="EP", 1, (IF(L3337="ND", 0.4, "")))))</f>
        <v/>
      </c>
      <c r="N3337" s="194" t="str">
        <f>+IF(H3337="","",J3337*M3337)</f>
        <v/>
      </c>
      <c r="R3337" s="75" t="e">
        <f t="shared" si="633"/>
        <v>#REF!</v>
      </c>
    </row>
    <row r="3338" spans="1:18" ht="15" customHeight="1" x14ac:dyDescent="0.3">
      <c r="A3338" s="86"/>
      <c r="B3338" s="84"/>
      <c r="C3338" s="125"/>
      <c r="E3338" s="149"/>
      <c r="F3338" s="146"/>
      <c r="G3338" s="154"/>
      <c r="H3338" s="186" t="str">
        <f>+IF(G3338="","",F3338*G3338)</f>
        <v/>
      </c>
      <c r="J3338" s="195" t="str">
        <f>+IF(H3338="","",H3338/H3342)</f>
        <v/>
      </c>
      <c r="K3338" s="175"/>
      <c r="L3338" s="175"/>
      <c r="M3338" s="193" t="str">
        <f>IF(L3338="NP", 0, (IF(L3338="EP", 1, (IF(L3338="ND", 0.4, "")))))</f>
        <v/>
      </c>
      <c r="N3338" s="194" t="str">
        <f>+IF(H3338="","",J3338*M3338)</f>
        <v/>
      </c>
      <c r="R3338" s="75" t="e">
        <f t="shared" si="633"/>
        <v>#REF!</v>
      </c>
    </row>
    <row r="3339" spans="1:18" ht="15" customHeight="1" thickBot="1" x14ac:dyDescent="0.35">
      <c r="A3339" s="86"/>
      <c r="B3339" s="84"/>
      <c r="C3339" s="127"/>
      <c r="D3339" s="128"/>
      <c r="E3339" s="150"/>
      <c r="F3339" s="147"/>
      <c r="G3339" s="155"/>
      <c r="H3339" s="192" t="str">
        <f>+IF(G3339="","",F3339*G3339)</f>
        <v/>
      </c>
      <c r="J3339" s="195" t="str">
        <f>+IF(H3339="","",H3339/H3342)</f>
        <v/>
      </c>
      <c r="K3339" s="176"/>
      <c r="L3339" s="177"/>
      <c r="M3339" s="193" t="str">
        <f>IF(L3339="NP", 0, (IF(L3339="EP", 1, (IF(L3339="ND", 0.4, "")))))</f>
        <v/>
      </c>
      <c r="N3339" s="194" t="str">
        <f>+IF(H3339="","",J3339*M3339)</f>
        <v/>
      </c>
      <c r="R3339" s="75" t="e">
        <f t="shared" si="633"/>
        <v>#REF!</v>
      </c>
    </row>
    <row r="3340" spans="1:18" ht="15" customHeight="1" thickBot="1" x14ac:dyDescent="0.35">
      <c r="A3340" s="86"/>
      <c r="B3340" s="84"/>
      <c r="C3340" s="160"/>
      <c r="D3340" s="160"/>
      <c r="E3340" s="160"/>
      <c r="F3340" s="160"/>
      <c r="G3340" s="161" t="s">
        <v>30</v>
      </c>
      <c r="H3340" s="157">
        <f>SUM(H3335:H3339)</f>
        <v>0</v>
      </c>
      <c r="J3340" s="110">
        <f>SUM(J3335:J3339)</f>
        <v>0</v>
      </c>
      <c r="K3340" s="109"/>
      <c r="L3340" s="109"/>
      <c r="M3340" s="109"/>
      <c r="N3340" s="110">
        <f>SUM(N3335:N3339)</f>
        <v>0</v>
      </c>
    </row>
    <row r="3341" spans="1:18" ht="13.5" customHeight="1" thickBot="1" x14ac:dyDescent="0.35">
      <c r="A3341" s="86"/>
      <c r="B3341" s="84"/>
      <c r="H3341" s="84"/>
      <c r="J3341" s="103"/>
      <c r="K3341" s="104"/>
      <c r="L3341" s="104"/>
      <c r="M3341" s="104"/>
      <c r="N3341" s="105"/>
    </row>
    <row r="3342" spans="1:18" ht="15" customHeight="1" x14ac:dyDescent="0.3">
      <c r="A3342" s="86"/>
      <c r="B3342" s="84"/>
      <c r="D3342" s="132" t="s">
        <v>13</v>
      </c>
      <c r="E3342" s="133"/>
      <c r="F3342" s="133"/>
      <c r="G3342" s="134"/>
      <c r="H3342" s="158">
        <f>+H3287+H3303+H3332+H3340</f>
        <v>12.225249999999999</v>
      </c>
      <c r="J3342" s="113"/>
      <c r="K3342" s="78"/>
      <c r="M3342" s="78"/>
      <c r="N3342" s="114"/>
    </row>
    <row r="3343" spans="1:18" ht="15" customHeight="1" thickBot="1" x14ac:dyDescent="0.35">
      <c r="A3343" s="86"/>
      <c r="B3343" s="84"/>
      <c r="D3343" s="135" t="s">
        <v>67</v>
      </c>
      <c r="E3343" s="136"/>
      <c r="F3343" s="136"/>
      <c r="G3343" s="141">
        <f>+$Q$1</f>
        <v>0.15</v>
      </c>
      <c r="H3343" s="159">
        <f>+H3342*G3343</f>
        <v>1.8337874999999997</v>
      </c>
      <c r="J3343" s="115"/>
      <c r="K3343" s="116"/>
      <c r="L3343" s="116"/>
      <c r="M3343" s="116"/>
      <c r="N3343" s="117"/>
    </row>
    <row r="3344" spans="1:18" ht="15" customHeight="1" x14ac:dyDescent="0.3">
      <c r="A3344" s="86"/>
      <c r="B3344" s="84"/>
      <c r="D3344" s="135" t="s">
        <v>68</v>
      </c>
      <c r="E3344" s="136"/>
      <c r="F3344" s="136"/>
      <c r="G3344" s="141">
        <f>+$Q$2</f>
        <v>0</v>
      </c>
      <c r="H3344" s="159">
        <f>+(H3342+H3343)*G3344</f>
        <v>0</v>
      </c>
      <c r="J3344" s="120">
        <f>+J3287+J3303+J3332+J3340</f>
        <v>1.0000000000000002</v>
      </c>
      <c r="K3344" s="118"/>
      <c r="L3344" s="118"/>
      <c r="M3344" s="118"/>
      <c r="N3344" s="120">
        <f>+N3287+N3303+N3332+N3340</f>
        <v>8.1068608003926304E-2</v>
      </c>
    </row>
    <row r="3345" spans="1:18" ht="15" customHeight="1" thickBot="1" x14ac:dyDescent="0.35">
      <c r="A3345" s="86"/>
      <c r="B3345" s="84"/>
      <c r="C3345" s="75" t="s">
        <v>64</v>
      </c>
      <c r="D3345" s="135" t="s">
        <v>14</v>
      </c>
      <c r="E3345" s="136"/>
      <c r="F3345" s="136"/>
      <c r="G3345" s="137"/>
      <c r="H3345" s="159">
        <f>SUM(H3342:H3344)</f>
        <v>14.059037499999999</v>
      </c>
      <c r="J3345" s="121" t="s">
        <v>69</v>
      </c>
      <c r="K3345" s="119"/>
      <c r="L3345" s="119"/>
      <c r="M3345" s="119"/>
      <c r="N3345" s="121" t="s">
        <v>70</v>
      </c>
    </row>
    <row r="3346" spans="1:18" ht="15" customHeight="1" thickBot="1" x14ac:dyDescent="0.35">
      <c r="A3346" s="86"/>
      <c r="B3346" s="84"/>
      <c r="C3346" s="75" t="s">
        <v>64</v>
      </c>
      <c r="D3346" s="138" t="s">
        <v>15</v>
      </c>
      <c r="E3346" s="139"/>
      <c r="F3346" s="139"/>
      <c r="G3346" s="140"/>
      <c r="H3346" s="131">
        <f>+ROUND(H3345,2)</f>
        <v>14.06</v>
      </c>
      <c r="N3346" s="165">
        <f>+ROUND(N3344,4)</f>
        <v>8.1100000000000005E-2</v>
      </c>
    </row>
    <row r="3347" spans="1:18" ht="13.5" customHeight="1" x14ac:dyDescent="0.3">
      <c r="A3347" s="86"/>
      <c r="B3347" s="84"/>
      <c r="G3347" s="76"/>
    </row>
    <row r="3348" spans="1:18" ht="13.5" customHeight="1" x14ac:dyDescent="0.3">
      <c r="A3348" s="86"/>
      <c r="B3348" s="84"/>
      <c r="G3348" s="76"/>
    </row>
    <row r="3349" spans="1:18" ht="15" customHeight="1" x14ac:dyDescent="0.3">
      <c r="A3349" s="83"/>
      <c r="B3349" s="84"/>
      <c r="G3349" s="76"/>
      <c r="H3349" s="84"/>
      <c r="J3349" s="85"/>
      <c r="K3349" s="85"/>
      <c r="L3349" s="85"/>
      <c r="M3349" s="85"/>
      <c r="N3349" s="85"/>
    </row>
    <row r="3350" spans="1:18" ht="14.1" customHeight="1" x14ac:dyDescent="0.3">
      <c r="A3350" s="86"/>
      <c r="B3350" s="84"/>
      <c r="C3350" s="87"/>
      <c r="D3350" s="87"/>
      <c r="E3350" s="87"/>
      <c r="F3350" s="87"/>
      <c r="G3350" s="87"/>
      <c r="H3350" s="87"/>
      <c r="K3350" s="78"/>
      <c r="M3350" s="78"/>
    </row>
    <row r="3351" spans="1:18" ht="12" customHeight="1" x14ac:dyDescent="0.3">
      <c r="A3351" s="86"/>
      <c r="B3351" s="84"/>
      <c r="C3351" s="73"/>
      <c r="D3351" s="73"/>
      <c r="E3351" s="73"/>
      <c r="F3351" s="73"/>
      <c r="G3351" s="73"/>
      <c r="H3351" s="73"/>
      <c r="K3351" s="78"/>
      <c r="M3351" s="78"/>
    </row>
    <row r="3352" spans="1:18" ht="12" customHeight="1" x14ac:dyDescent="0.3">
      <c r="A3352" s="86"/>
      <c r="B3352" s="84"/>
      <c r="G3352" s="88"/>
      <c r="H3352" s="84"/>
      <c r="K3352" s="78"/>
      <c r="M3352" s="78"/>
    </row>
    <row r="3353" spans="1:18" ht="14.25" customHeight="1" x14ac:dyDescent="0.3">
      <c r="A3353" s="86"/>
      <c r="B3353" s="84"/>
      <c r="C3353" s="89"/>
      <c r="D3353" s="90"/>
      <c r="E3353" s="90"/>
      <c r="F3353" s="90"/>
      <c r="G3353" s="90"/>
      <c r="H3353" s="91"/>
      <c r="K3353" s="78"/>
      <c r="M3353" s="78"/>
    </row>
    <row r="3354" spans="1:18" ht="14.25" customHeight="1" x14ac:dyDescent="0.3">
      <c r="A3354" s="86"/>
      <c r="B3354" s="84"/>
      <c r="C3354" s="89"/>
      <c r="H3354" s="84"/>
      <c r="K3354" s="78"/>
      <c r="M3354" s="78"/>
    </row>
    <row r="3355" spans="1:18" ht="12" customHeight="1" thickBot="1" x14ac:dyDescent="0.35">
      <c r="A3355" s="86"/>
      <c r="B3355" s="84"/>
      <c r="C3355" s="89"/>
      <c r="H3355" s="84"/>
      <c r="K3355" s="78"/>
      <c r="M3355" s="78"/>
    </row>
    <row r="3356" spans="1:18" ht="20.100000000000001" customHeight="1" thickBot="1" x14ac:dyDescent="0.35">
      <c r="A3356" s="86"/>
      <c r="B3356" s="84"/>
      <c r="C3356" s="142" t="s">
        <v>55</v>
      </c>
      <c r="D3356" s="143"/>
      <c r="E3356" s="143"/>
      <c r="F3356" s="143"/>
      <c r="G3356" s="143"/>
      <c r="H3356" s="144"/>
    </row>
    <row r="3357" spans="1:18" ht="20.100000000000001" customHeight="1" x14ac:dyDescent="0.3">
      <c r="A3357" s="86"/>
      <c r="B3357" s="84"/>
      <c r="C3357" s="92"/>
      <c r="H3357" s="93" t="s">
        <v>56</v>
      </c>
      <c r="I3357" s="84"/>
      <c r="J3357" s="97" t="s">
        <v>26</v>
      </c>
      <c r="K3357" s="98"/>
      <c r="L3357" s="98"/>
      <c r="M3357" s="98"/>
      <c r="N3357" s="99"/>
    </row>
    <row r="3358" spans="1:18" ht="16.5" customHeight="1" thickBot="1" x14ac:dyDescent="0.35">
      <c r="A3358" s="169"/>
      <c r="B3358" s="84"/>
      <c r="C3358" s="73" t="s">
        <v>57</v>
      </c>
      <c r="D3358" s="84">
        <v>39</v>
      </c>
      <c r="G3358" s="74" t="s">
        <v>4</v>
      </c>
      <c r="H3358" s="75" t="str">
        <f>+VLOOKUP(D3358,PRESUP!$A$6:$N$183,3,FALSE)</f>
        <v>m3</v>
      </c>
      <c r="I3358" s="84"/>
      <c r="J3358" s="100"/>
      <c r="K3358" s="101"/>
      <c r="L3358" s="101"/>
      <c r="M3358" s="101"/>
      <c r="N3358" s="102"/>
    </row>
    <row r="3359" spans="1:18" ht="32.25" customHeight="1" x14ac:dyDescent="0.3">
      <c r="A3359" s="86"/>
      <c r="B3359" s="84"/>
      <c r="C3359" s="22" t="str">
        <f>+VLOOKUP(D3358,PRESUP!$A$6:$N$183,14,FALSE)</f>
        <v>DETALLE: ENROCADO PARA PROTECCIÓN DE PUENTES Y RIVERAS DE RIOS</v>
      </c>
      <c r="J3359" s="103"/>
      <c r="K3359" s="104"/>
      <c r="L3359" s="104"/>
      <c r="M3359" s="104"/>
      <c r="N3359" s="105"/>
      <c r="O3359" s="84" t="s">
        <v>71</v>
      </c>
      <c r="P3359" s="84" t="s">
        <v>73</v>
      </c>
      <c r="Q3359" s="84" t="s">
        <v>72</v>
      </c>
    </row>
    <row r="3360" spans="1:18" s="73" customFormat="1" ht="15" customHeight="1" thickBot="1" x14ac:dyDescent="0.35">
      <c r="A3360" s="86"/>
      <c r="B3360" s="84"/>
      <c r="C3360" s="73" t="s">
        <v>5</v>
      </c>
      <c r="D3360" s="94"/>
      <c r="E3360" s="94"/>
      <c r="F3360" s="94"/>
      <c r="G3360" s="196" t="s">
        <v>58</v>
      </c>
      <c r="H3360" s="197">
        <v>0.05</v>
      </c>
      <c r="J3360" s="162"/>
      <c r="K3360" s="163"/>
      <c r="L3360" s="163"/>
      <c r="M3360" s="163"/>
      <c r="N3360" s="164"/>
      <c r="O3360" s="166">
        <f>+H3434</f>
        <v>23.83</v>
      </c>
      <c r="P3360" s="168">
        <f>+H3430</f>
        <v>20.7254</v>
      </c>
      <c r="Q3360" s="167">
        <f>+N3434</f>
        <v>0.20399999999999999</v>
      </c>
      <c r="R3360" s="73">
        <f t="shared" ref="R3360" si="634">+D3358</f>
        <v>39</v>
      </c>
    </row>
    <row r="3361" spans="1:18" s="94" customFormat="1" ht="30" customHeight="1" thickBot="1" x14ac:dyDescent="0.35">
      <c r="A3361" s="86"/>
      <c r="B3361" s="84"/>
      <c r="C3361" s="122" t="s">
        <v>48</v>
      </c>
      <c r="D3361" s="123" t="s">
        <v>0</v>
      </c>
      <c r="E3361" s="123" t="s">
        <v>6</v>
      </c>
      <c r="F3361" s="123" t="s">
        <v>7</v>
      </c>
      <c r="G3361" s="123" t="s">
        <v>8</v>
      </c>
      <c r="H3361" s="124" t="s">
        <v>9</v>
      </c>
      <c r="J3361" s="106" t="s">
        <v>59</v>
      </c>
      <c r="K3361" s="107" t="s">
        <v>60</v>
      </c>
      <c r="L3361" s="107" t="s">
        <v>61</v>
      </c>
      <c r="M3361" s="107" t="s">
        <v>62</v>
      </c>
      <c r="N3361" s="108" t="s">
        <v>63</v>
      </c>
    </row>
    <row r="3362" spans="1:18" ht="15" customHeight="1" x14ac:dyDescent="0.3">
      <c r="A3362" s="86"/>
      <c r="B3362" s="84"/>
      <c r="C3362" s="125" t="s">
        <v>78</v>
      </c>
      <c r="D3362" s="145" t="s">
        <v>20</v>
      </c>
      <c r="E3362" s="148"/>
      <c r="F3362" s="148" t="s">
        <v>64</v>
      </c>
      <c r="G3362" s="153" t="s">
        <v>20</v>
      </c>
      <c r="H3362" s="126">
        <f>+H3391*0.05</f>
        <v>0.15090000000000001</v>
      </c>
      <c r="J3362" s="171">
        <f>+IF(H3362="","",H3362/H3430)</f>
        <v>7.2809209954934522E-3</v>
      </c>
      <c r="K3362" s="210">
        <v>4292100117</v>
      </c>
      <c r="L3362" s="210" t="s">
        <v>77</v>
      </c>
      <c r="M3362" s="156">
        <v>0</v>
      </c>
      <c r="N3362" s="173">
        <f t="shared" ref="N3362:N3374" si="635">+IF(H3362="","",J3362*M3362)</f>
        <v>0</v>
      </c>
    </row>
    <row r="3363" spans="1:18" ht="15" customHeight="1" x14ac:dyDescent="0.3">
      <c r="A3363" s="86"/>
      <c r="B3363" s="84"/>
      <c r="C3363" s="125" t="s">
        <v>369</v>
      </c>
      <c r="D3363" s="146">
        <v>1</v>
      </c>
      <c r="E3363" s="149">
        <v>70.97</v>
      </c>
      <c r="F3363" s="184">
        <f>+IF(E3363="","",D3363*E3363)</f>
        <v>70.97</v>
      </c>
      <c r="G3363" s="185">
        <f>+IF(F3363="","",H3360)</f>
        <v>0.05</v>
      </c>
      <c r="H3363" s="186">
        <f>+IF(G3363="","",F3363*G3363)</f>
        <v>3.5485000000000002</v>
      </c>
      <c r="J3363" s="195">
        <f>+IF(H3363="","",H3363/H3430)</f>
        <v>0.17121503083173306</v>
      </c>
      <c r="K3363" s="172">
        <v>548000014</v>
      </c>
      <c r="L3363" s="170" t="s">
        <v>77</v>
      </c>
      <c r="M3363" s="193">
        <f>IF(L3363="NP", 0, (IF(L3363="EP", 1, (IF(L3363="ND", 0.4, "")))))</f>
        <v>0</v>
      </c>
      <c r="N3363" s="194">
        <f t="shared" si="635"/>
        <v>0</v>
      </c>
      <c r="R3363" s="75" t="e">
        <f t="shared" ref="R3363:R3374" si="636">+R3275+1</f>
        <v>#REF!</v>
      </c>
    </row>
    <row r="3364" spans="1:18" ht="15" customHeight="1" x14ac:dyDescent="0.3">
      <c r="A3364" s="86"/>
      <c r="B3364" s="84"/>
      <c r="C3364" s="125"/>
      <c r="D3364" s="146"/>
      <c r="E3364" s="149"/>
      <c r="F3364" s="184"/>
      <c r="G3364" s="185"/>
      <c r="H3364" s="186"/>
      <c r="J3364" s="195"/>
      <c r="K3364" s="172"/>
      <c r="L3364" s="170"/>
      <c r="M3364" s="193"/>
      <c r="N3364" s="194" t="str">
        <f t="shared" si="635"/>
        <v/>
      </c>
      <c r="R3364" s="75" t="e">
        <f t="shared" si="636"/>
        <v>#REF!</v>
      </c>
    </row>
    <row r="3365" spans="1:18" ht="15" customHeight="1" x14ac:dyDescent="0.3">
      <c r="A3365" s="86"/>
      <c r="B3365" s="84"/>
      <c r="C3365" s="125"/>
      <c r="D3365" s="146"/>
      <c r="E3365" s="149"/>
      <c r="F3365" s="184"/>
      <c r="G3365" s="185"/>
      <c r="H3365" s="186"/>
      <c r="J3365" s="195"/>
      <c r="K3365" s="172"/>
      <c r="L3365" s="170"/>
      <c r="M3365" s="193"/>
      <c r="N3365" s="194" t="str">
        <f t="shared" si="635"/>
        <v/>
      </c>
      <c r="R3365" s="75" t="e">
        <f t="shared" si="636"/>
        <v>#REF!</v>
      </c>
    </row>
    <row r="3366" spans="1:18" ht="15" customHeight="1" x14ac:dyDescent="0.3">
      <c r="A3366" s="86"/>
      <c r="B3366" s="84"/>
      <c r="C3366" s="125"/>
      <c r="D3366" s="146"/>
      <c r="E3366" s="149"/>
      <c r="F3366" s="184"/>
      <c r="G3366" s="185"/>
      <c r="H3366" s="186"/>
      <c r="J3366" s="195"/>
      <c r="K3366" s="172"/>
      <c r="L3366" s="170"/>
      <c r="M3366" s="193"/>
      <c r="N3366" s="194" t="str">
        <f t="shared" si="635"/>
        <v/>
      </c>
      <c r="R3366" s="75" t="e">
        <f t="shared" si="636"/>
        <v>#REF!</v>
      </c>
    </row>
    <row r="3367" spans="1:18" ht="15" customHeight="1" x14ac:dyDescent="0.3">
      <c r="A3367" s="86"/>
      <c r="B3367" s="84"/>
      <c r="C3367" s="125"/>
      <c r="D3367" s="146"/>
      <c r="E3367" s="149"/>
      <c r="F3367" s="184"/>
      <c r="G3367" s="185"/>
      <c r="H3367" s="186"/>
      <c r="J3367" s="195"/>
      <c r="K3367" s="172"/>
      <c r="L3367" s="170"/>
      <c r="M3367" s="193"/>
      <c r="N3367" s="194" t="str">
        <f t="shared" si="635"/>
        <v/>
      </c>
      <c r="R3367" s="75" t="e">
        <f t="shared" si="636"/>
        <v>#REF!</v>
      </c>
    </row>
    <row r="3368" spans="1:18" ht="15" customHeight="1" x14ac:dyDescent="0.3">
      <c r="A3368" s="86"/>
      <c r="B3368" s="84"/>
      <c r="C3368" s="125"/>
      <c r="D3368" s="146"/>
      <c r="E3368" s="149"/>
      <c r="F3368" s="184"/>
      <c r="G3368" s="185"/>
      <c r="H3368" s="186"/>
      <c r="J3368" s="195"/>
      <c r="K3368" s="172"/>
      <c r="L3368" s="170"/>
      <c r="M3368" s="193"/>
      <c r="N3368" s="194" t="str">
        <f t="shared" si="635"/>
        <v/>
      </c>
      <c r="R3368" s="75" t="e">
        <f t="shared" si="636"/>
        <v>#REF!</v>
      </c>
    </row>
    <row r="3369" spans="1:18" ht="15" customHeight="1" x14ac:dyDescent="0.3">
      <c r="A3369" s="86"/>
      <c r="B3369" s="84"/>
      <c r="C3369" s="125"/>
      <c r="D3369" s="146"/>
      <c r="E3369" s="149"/>
      <c r="F3369" s="184" t="str">
        <f t="shared" ref="F3369:F3374" si="637">+IF(E3369="","",D3369*E3369)</f>
        <v/>
      </c>
      <c r="G3369" s="185" t="str">
        <f>+IF(F3369="","",H3360)</f>
        <v/>
      </c>
      <c r="H3369" s="186" t="str">
        <f t="shared" ref="H3369:H3374" si="638">+IF(G3369="","",F3369*G3369)</f>
        <v/>
      </c>
      <c r="J3369" s="195" t="str">
        <f>+IF(H3369="","",H3369/H3430)</f>
        <v/>
      </c>
      <c r="K3369" s="172"/>
      <c r="L3369" s="170"/>
      <c r="M3369" s="193" t="str">
        <f t="shared" ref="M3369:M3374" si="639">IF(L3369="NP", 0, (IF(L3369="EP", 1, (IF(L3369="ND", 0.4, "")))))</f>
        <v/>
      </c>
      <c r="N3369" s="194" t="str">
        <f t="shared" si="635"/>
        <v/>
      </c>
      <c r="R3369" s="75" t="e">
        <f t="shared" si="636"/>
        <v>#REF!</v>
      </c>
    </row>
    <row r="3370" spans="1:18" ht="15" customHeight="1" x14ac:dyDescent="0.3">
      <c r="A3370" s="86"/>
      <c r="B3370" s="84"/>
      <c r="C3370" s="125"/>
      <c r="D3370" s="146"/>
      <c r="E3370" s="149"/>
      <c r="F3370" s="184" t="str">
        <f t="shared" si="637"/>
        <v/>
      </c>
      <c r="G3370" s="185" t="str">
        <f>+IF(F3370="","",H3360)</f>
        <v/>
      </c>
      <c r="H3370" s="186" t="str">
        <f t="shared" si="638"/>
        <v/>
      </c>
      <c r="J3370" s="195" t="str">
        <f>+IF(H3370="","",H3370/H3430)</f>
        <v/>
      </c>
      <c r="K3370" s="172"/>
      <c r="L3370" s="170"/>
      <c r="M3370" s="193" t="str">
        <f t="shared" si="639"/>
        <v/>
      </c>
      <c r="N3370" s="194" t="str">
        <f t="shared" si="635"/>
        <v/>
      </c>
      <c r="R3370" s="75" t="e">
        <f t="shared" si="636"/>
        <v>#REF!</v>
      </c>
    </row>
    <row r="3371" spans="1:18" ht="15" customHeight="1" x14ac:dyDescent="0.3">
      <c r="A3371" s="86"/>
      <c r="B3371" s="84"/>
      <c r="C3371" s="125"/>
      <c r="D3371" s="146"/>
      <c r="E3371" s="149"/>
      <c r="F3371" s="184" t="str">
        <f t="shared" si="637"/>
        <v/>
      </c>
      <c r="G3371" s="185" t="str">
        <f>+IF(F3371="","",H3360)</f>
        <v/>
      </c>
      <c r="H3371" s="186" t="str">
        <f t="shared" si="638"/>
        <v/>
      </c>
      <c r="J3371" s="195" t="str">
        <f>+IF(H3371="","",H3371/H3430)</f>
        <v/>
      </c>
      <c r="K3371" s="172"/>
      <c r="L3371" s="170"/>
      <c r="M3371" s="193" t="str">
        <f t="shared" si="639"/>
        <v/>
      </c>
      <c r="N3371" s="194" t="str">
        <f t="shared" si="635"/>
        <v/>
      </c>
      <c r="R3371" s="75" t="e">
        <f t="shared" si="636"/>
        <v>#REF!</v>
      </c>
    </row>
    <row r="3372" spans="1:18" ht="15" customHeight="1" x14ac:dyDescent="0.3">
      <c r="A3372" s="86"/>
      <c r="B3372" s="84"/>
      <c r="C3372" s="125"/>
      <c r="D3372" s="146"/>
      <c r="E3372" s="149"/>
      <c r="F3372" s="184" t="str">
        <f t="shared" si="637"/>
        <v/>
      </c>
      <c r="G3372" s="185" t="str">
        <f>+IF(F3372="","",H3360)</f>
        <v/>
      </c>
      <c r="H3372" s="186" t="str">
        <f t="shared" si="638"/>
        <v/>
      </c>
      <c r="J3372" s="195" t="str">
        <f>+IF(H3372="","",H3372/H3430)</f>
        <v/>
      </c>
      <c r="K3372" s="172"/>
      <c r="L3372" s="170"/>
      <c r="M3372" s="193" t="str">
        <f t="shared" si="639"/>
        <v/>
      </c>
      <c r="N3372" s="194" t="str">
        <f t="shared" si="635"/>
        <v/>
      </c>
      <c r="R3372" s="75" t="e">
        <f t="shared" si="636"/>
        <v>#REF!</v>
      </c>
    </row>
    <row r="3373" spans="1:18" ht="15" customHeight="1" x14ac:dyDescent="0.3">
      <c r="A3373" s="86"/>
      <c r="B3373" s="84"/>
      <c r="C3373" s="125"/>
      <c r="D3373" s="146"/>
      <c r="E3373" s="149"/>
      <c r="F3373" s="184" t="str">
        <f t="shared" si="637"/>
        <v/>
      </c>
      <c r="G3373" s="185" t="str">
        <f>+IF(F3373="","",H3360)</f>
        <v/>
      </c>
      <c r="H3373" s="186" t="str">
        <f t="shared" si="638"/>
        <v/>
      </c>
      <c r="J3373" s="195" t="str">
        <f>+IF(H3373="","",H3373/H3430)</f>
        <v/>
      </c>
      <c r="K3373" s="172"/>
      <c r="L3373" s="170"/>
      <c r="M3373" s="193" t="str">
        <f t="shared" si="639"/>
        <v/>
      </c>
      <c r="N3373" s="194" t="str">
        <f t="shared" si="635"/>
        <v/>
      </c>
      <c r="R3373" s="75" t="e">
        <f t="shared" si="636"/>
        <v>#REF!</v>
      </c>
    </row>
    <row r="3374" spans="1:18" ht="15" customHeight="1" thickBot="1" x14ac:dyDescent="0.35">
      <c r="A3374" s="86"/>
      <c r="B3374" s="84"/>
      <c r="C3374" s="127"/>
      <c r="D3374" s="147"/>
      <c r="E3374" s="150"/>
      <c r="F3374" s="187" t="str">
        <f t="shared" si="637"/>
        <v/>
      </c>
      <c r="G3374" s="188" t="str">
        <f>+IF(F3374="","",H3359)</f>
        <v/>
      </c>
      <c r="H3374" s="189" t="str">
        <f t="shared" si="638"/>
        <v/>
      </c>
      <c r="J3374" s="195" t="str">
        <f>+IF(H3374="","",H3374/H3430)</f>
        <v/>
      </c>
      <c r="K3374" s="172"/>
      <c r="L3374" s="170"/>
      <c r="M3374" s="193" t="str">
        <f t="shared" si="639"/>
        <v/>
      </c>
      <c r="N3374" s="194" t="str">
        <f t="shared" si="635"/>
        <v/>
      </c>
      <c r="R3374" s="75" t="e">
        <f t="shared" si="636"/>
        <v>#REF!</v>
      </c>
    </row>
    <row r="3375" spans="1:18" ht="15" customHeight="1" thickBot="1" x14ac:dyDescent="0.35">
      <c r="A3375" s="86"/>
      <c r="B3375" s="84"/>
      <c r="C3375" s="160"/>
      <c r="D3375" s="160"/>
      <c r="E3375" s="160"/>
      <c r="F3375" s="160"/>
      <c r="G3375" s="161" t="s">
        <v>27</v>
      </c>
      <c r="H3375" s="157">
        <f>SUM(H3362:H3374)</f>
        <v>3.6994000000000002</v>
      </c>
      <c r="J3375" s="110">
        <f>SUM(J3362:J3374)</f>
        <v>0.17849595182722652</v>
      </c>
      <c r="K3375" s="109"/>
      <c r="L3375" s="109"/>
      <c r="M3375" s="109"/>
      <c r="N3375" s="110">
        <f>SUM(N3362:N3374)</f>
        <v>0</v>
      </c>
    </row>
    <row r="3376" spans="1:18" s="73" customFormat="1" ht="15" customHeight="1" thickBot="1" x14ac:dyDescent="0.35">
      <c r="A3376" s="86"/>
      <c r="B3376" s="84"/>
      <c r="C3376" s="73" t="s">
        <v>10</v>
      </c>
      <c r="H3376" s="74"/>
      <c r="J3376" s="112"/>
      <c r="K3376" s="112"/>
      <c r="L3376" s="112"/>
      <c r="M3376" s="112"/>
      <c r="N3376" s="112"/>
    </row>
    <row r="3377" spans="1:18" ht="31.5" customHeight="1" thickBot="1" x14ac:dyDescent="0.35">
      <c r="A3377" s="86"/>
      <c r="B3377" s="84"/>
      <c r="C3377" s="122" t="s">
        <v>48</v>
      </c>
      <c r="D3377" s="123" t="s">
        <v>0</v>
      </c>
      <c r="E3377" s="123" t="s">
        <v>65</v>
      </c>
      <c r="F3377" s="123" t="s">
        <v>66</v>
      </c>
      <c r="G3377" s="123" t="s">
        <v>8</v>
      </c>
      <c r="H3377" s="124" t="s">
        <v>9</v>
      </c>
      <c r="J3377" s="106" t="s">
        <v>59</v>
      </c>
      <c r="K3377" s="107" t="s">
        <v>60</v>
      </c>
      <c r="L3377" s="107" t="s">
        <v>61</v>
      </c>
      <c r="M3377" s="107" t="s">
        <v>62</v>
      </c>
      <c r="N3377" s="108" t="s">
        <v>63</v>
      </c>
    </row>
    <row r="3378" spans="1:18" ht="15" customHeight="1" x14ac:dyDescent="0.3">
      <c r="A3378" s="86"/>
      <c r="B3378" s="84"/>
      <c r="C3378" s="125" t="s">
        <v>325</v>
      </c>
      <c r="D3378" s="146">
        <v>1</v>
      </c>
      <c r="E3378" s="149">
        <v>4.28</v>
      </c>
      <c r="F3378" s="184">
        <f t="shared" ref="F3378:F3390" si="640">+IF(E3378="","",D3378*E3378)</f>
        <v>4.28</v>
      </c>
      <c r="G3378" s="185">
        <f>+IF(F3378="","",H3360)</f>
        <v>0.05</v>
      </c>
      <c r="H3378" s="186">
        <f t="shared" ref="H3378:H3390" si="641">+IF(G3378="","",F3378*G3378)</f>
        <v>0.21400000000000002</v>
      </c>
      <c r="I3378" s="95"/>
      <c r="J3378" s="195">
        <f>+IF(H3378="","",H3378/H3430)</f>
        <v>1.0325494320978124E-2</v>
      </c>
      <c r="K3378" s="174">
        <v>851230012</v>
      </c>
      <c r="L3378" s="170" t="s">
        <v>77</v>
      </c>
      <c r="M3378" s="193">
        <f t="shared" ref="M3378:M3390" si="642">IF(L3378="NP", 0, (IF(L3378="EP", 1, (IF(L3378="ND", 0.4, "")))))</f>
        <v>0</v>
      </c>
      <c r="N3378" s="194">
        <f t="shared" ref="N3378:N3390" si="643">+IF(H3378="","",J3378*M3378)</f>
        <v>0</v>
      </c>
      <c r="R3378" s="75" t="e">
        <f t="shared" ref="R3378:R3390" si="644">+R3290+1</f>
        <v>#REF!</v>
      </c>
    </row>
    <row r="3379" spans="1:18" ht="15" customHeight="1" x14ac:dyDescent="0.25">
      <c r="A3379" s="86"/>
      <c r="B3379" s="84"/>
      <c r="C3379" s="125" t="s">
        <v>326</v>
      </c>
      <c r="D3379" s="146">
        <v>10</v>
      </c>
      <c r="E3379" s="209">
        <v>4.2300000000000004</v>
      </c>
      <c r="F3379" s="184">
        <f t="shared" si="640"/>
        <v>42.300000000000004</v>
      </c>
      <c r="G3379" s="185">
        <f>+IF(F3379="","",H3360)</f>
        <v>0.05</v>
      </c>
      <c r="H3379" s="186">
        <f t="shared" si="641"/>
        <v>2.1150000000000002</v>
      </c>
      <c r="J3379" s="195">
        <f>+IF(H3379="","",H3379/H3430)</f>
        <v>0.10204869387321838</v>
      </c>
      <c r="K3379" s="174">
        <v>851230012</v>
      </c>
      <c r="L3379" s="170" t="s">
        <v>77</v>
      </c>
      <c r="M3379" s="193">
        <f t="shared" si="642"/>
        <v>0</v>
      </c>
      <c r="N3379" s="194">
        <f t="shared" si="643"/>
        <v>0</v>
      </c>
      <c r="R3379" s="75" t="e">
        <f t="shared" si="644"/>
        <v>#REF!</v>
      </c>
    </row>
    <row r="3380" spans="1:18" ht="15" customHeight="1" x14ac:dyDescent="0.25">
      <c r="A3380" s="86"/>
      <c r="B3380" s="84"/>
      <c r="C3380" s="125" t="s">
        <v>309</v>
      </c>
      <c r="D3380" s="146">
        <v>1</v>
      </c>
      <c r="E3380" s="209">
        <v>4.75</v>
      </c>
      <c r="F3380" s="184">
        <f t="shared" si="640"/>
        <v>4.75</v>
      </c>
      <c r="G3380" s="185">
        <f>+IF(F3380="","",H3360)</f>
        <v>0.05</v>
      </c>
      <c r="H3380" s="186">
        <f t="shared" si="641"/>
        <v>0.23750000000000002</v>
      </c>
      <c r="J3380" s="195">
        <f>+IF(H3380="","",H3380/H3430)</f>
        <v>1.1459368697347217E-2</v>
      </c>
      <c r="K3380" s="174">
        <v>851230012</v>
      </c>
      <c r="L3380" s="170" t="s">
        <v>77</v>
      </c>
      <c r="M3380" s="193">
        <f t="shared" si="642"/>
        <v>0</v>
      </c>
      <c r="N3380" s="194">
        <f t="shared" si="643"/>
        <v>0</v>
      </c>
      <c r="R3380" s="75" t="e">
        <f t="shared" si="644"/>
        <v>#REF!</v>
      </c>
    </row>
    <row r="3381" spans="1:18" ht="15" customHeight="1" x14ac:dyDescent="0.3">
      <c r="A3381" s="86"/>
      <c r="B3381" s="84"/>
      <c r="C3381" s="125" t="s">
        <v>372</v>
      </c>
      <c r="D3381" s="146">
        <v>1</v>
      </c>
      <c r="E3381" s="149">
        <v>4.28</v>
      </c>
      <c r="F3381" s="184">
        <f t="shared" si="640"/>
        <v>4.28</v>
      </c>
      <c r="G3381" s="185">
        <f>+IF(F3381="","",H3360)</f>
        <v>0.05</v>
      </c>
      <c r="H3381" s="186">
        <f t="shared" si="641"/>
        <v>0.21400000000000002</v>
      </c>
      <c r="J3381" s="195">
        <f>+IF(H3381="","",H3381/H3430)</f>
        <v>1.0325494320978124E-2</v>
      </c>
      <c r="K3381" s="174">
        <v>851230012</v>
      </c>
      <c r="L3381" s="170" t="s">
        <v>77</v>
      </c>
      <c r="M3381" s="193">
        <f t="shared" si="642"/>
        <v>0</v>
      </c>
      <c r="N3381" s="194">
        <f t="shared" si="643"/>
        <v>0</v>
      </c>
      <c r="R3381" s="75" t="e">
        <f t="shared" si="644"/>
        <v>#REF!</v>
      </c>
    </row>
    <row r="3382" spans="1:18" ht="15" customHeight="1" x14ac:dyDescent="0.3">
      <c r="A3382" s="86"/>
      <c r="B3382" s="84"/>
      <c r="C3382" s="125" t="s">
        <v>370</v>
      </c>
      <c r="D3382" s="146">
        <v>1</v>
      </c>
      <c r="E3382" s="149">
        <v>4.75</v>
      </c>
      <c r="F3382" s="184">
        <f t="shared" si="640"/>
        <v>4.75</v>
      </c>
      <c r="G3382" s="185">
        <f>+IF(F3382="","",H3360)</f>
        <v>0.05</v>
      </c>
      <c r="H3382" s="186">
        <f t="shared" si="641"/>
        <v>0.23750000000000002</v>
      </c>
      <c r="J3382" s="195">
        <f>+IF(H3382="","",H3382/H3430)</f>
        <v>1.1459368697347217E-2</v>
      </c>
      <c r="K3382" s="174">
        <v>851230012</v>
      </c>
      <c r="L3382" s="170" t="s">
        <v>77</v>
      </c>
      <c r="M3382" s="193">
        <f t="shared" si="642"/>
        <v>0</v>
      </c>
      <c r="N3382" s="194">
        <f t="shared" si="643"/>
        <v>0</v>
      </c>
      <c r="R3382" s="75" t="e">
        <f t="shared" si="644"/>
        <v>#REF!</v>
      </c>
    </row>
    <row r="3383" spans="1:18" ht="15" customHeight="1" x14ac:dyDescent="0.3">
      <c r="A3383" s="86"/>
      <c r="B3383" s="84"/>
      <c r="C3383" s="125"/>
      <c r="D3383" s="146"/>
      <c r="E3383" s="149"/>
      <c r="F3383" s="184" t="str">
        <f t="shared" si="640"/>
        <v/>
      </c>
      <c r="G3383" s="185" t="str">
        <f>+IF(F3383="","",H3360)</f>
        <v/>
      </c>
      <c r="H3383" s="186" t="str">
        <f t="shared" si="641"/>
        <v/>
      </c>
      <c r="I3383" s="96"/>
      <c r="J3383" s="195" t="str">
        <f>+IF(H3383="","",H3383/H3430)</f>
        <v/>
      </c>
      <c r="K3383" s="174"/>
      <c r="L3383" s="170"/>
      <c r="M3383" s="193" t="str">
        <f t="shared" si="642"/>
        <v/>
      </c>
      <c r="N3383" s="194" t="str">
        <f t="shared" si="643"/>
        <v/>
      </c>
      <c r="R3383" s="75" t="e">
        <f t="shared" si="644"/>
        <v>#REF!</v>
      </c>
    </row>
    <row r="3384" spans="1:18" ht="15" customHeight="1" x14ac:dyDescent="0.3">
      <c r="A3384" s="86"/>
      <c r="B3384" s="84"/>
      <c r="C3384" s="125"/>
      <c r="D3384" s="146"/>
      <c r="E3384" s="149"/>
      <c r="F3384" s="184" t="str">
        <f t="shared" si="640"/>
        <v/>
      </c>
      <c r="G3384" s="185" t="str">
        <f>+IF(F3384="","",H3360)</f>
        <v/>
      </c>
      <c r="H3384" s="186" t="str">
        <f t="shared" si="641"/>
        <v/>
      </c>
      <c r="J3384" s="195" t="str">
        <f>+IF(H3384="","",H3384/H3430)</f>
        <v/>
      </c>
      <c r="K3384" s="174"/>
      <c r="L3384" s="170"/>
      <c r="M3384" s="193" t="str">
        <f t="shared" si="642"/>
        <v/>
      </c>
      <c r="N3384" s="194" t="str">
        <f t="shared" si="643"/>
        <v/>
      </c>
      <c r="R3384" s="75" t="e">
        <f t="shared" si="644"/>
        <v>#REF!</v>
      </c>
    </row>
    <row r="3385" spans="1:18" ht="15" customHeight="1" x14ac:dyDescent="0.3">
      <c r="A3385" s="86"/>
      <c r="B3385" s="84"/>
      <c r="C3385" s="125"/>
      <c r="D3385" s="146"/>
      <c r="E3385" s="149"/>
      <c r="F3385" s="184" t="str">
        <f t="shared" si="640"/>
        <v/>
      </c>
      <c r="G3385" s="185" t="str">
        <f>+IF(F3385="","",H3360)</f>
        <v/>
      </c>
      <c r="H3385" s="186" t="str">
        <f t="shared" si="641"/>
        <v/>
      </c>
      <c r="J3385" s="195" t="str">
        <f>+IF(H3385="","",H3385/H3430)</f>
        <v/>
      </c>
      <c r="K3385" s="174"/>
      <c r="L3385" s="170"/>
      <c r="M3385" s="193" t="str">
        <f t="shared" si="642"/>
        <v/>
      </c>
      <c r="N3385" s="194" t="str">
        <f t="shared" si="643"/>
        <v/>
      </c>
      <c r="R3385" s="75" t="e">
        <f t="shared" si="644"/>
        <v>#REF!</v>
      </c>
    </row>
    <row r="3386" spans="1:18" ht="15" customHeight="1" x14ac:dyDescent="0.3">
      <c r="A3386" s="86"/>
      <c r="B3386" s="84"/>
      <c r="C3386" s="125"/>
      <c r="D3386" s="146"/>
      <c r="E3386" s="149"/>
      <c r="F3386" s="184" t="str">
        <f t="shared" si="640"/>
        <v/>
      </c>
      <c r="G3386" s="185" t="str">
        <f>+IF(F3386="","",H3360)</f>
        <v/>
      </c>
      <c r="H3386" s="186" t="str">
        <f t="shared" si="641"/>
        <v/>
      </c>
      <c r="I3386" s="96"/>
      <c r="J3386" s="195" t="str">
        <f>+IF(H3386="","",H3386/H3430)</f>
        <v/>
      </c>
      <c r="K3386" s="174"/>
      <c r="L3386" s="170"/>
      <c r="M3386" s="193" t="str">
        <f t="shared" si="642"/>
        <v/>
      </c>
      <c r="N3386" s="194" t="str">
        <f t="shared" si="643"/>
        <v/>
      </c>
      <c r="R3386" s="75" t="e">
        <f t="shared" si="644"/>
        <v>#REF!</v>
      </c>
    </row>
    <row r="3387" spans="1:18" ht="15" customHeight="1" x14ac:dyDescent="0.3">
      <c r="A3387" s="86"/>
      <c r="B3387" s="84"/>
      <c r="C3387" s="125"/>
      <c r="D3387" s="146"/>
      <c r="E3387" s="149"/>
      <c r="F3387" s="184" t="str">
        <f t="shared" si="640"/>
        <v/>
      </c>
      <c r="G3387" s="185" t="str">
        <f>+IF(F3387="","",H3360)</f>
        <v/>
      </c>
      <c r="H3387" s="186" t="str">
        <f t="shared" si="641"/>
        <v/>
      </c>
      <c r="J3387" s="195" t="str">
        <f>+IF(H3387="","",H3387/H3430)</f>
        <v/>
      </c>
      <c r="K3387" s="174"/>
      <c r="L3387" s="170"/>
      <c r="M3387" s="193" t="str">
        <f t="shared" si="642"/>
        <v/>
      </c>
      <c r="N3387" s="194" t="str">
        <f t="shared" si="643"/>
        <v/>
      </c>
      <c r="R3387" s="75" t="e">
        <f t="shared" si="644"/>
        <v>#REF!</v>
      </c>
    </row>
    <row r="3388" spans="1:18" ht="15" customHeight="1" x14ac:dyDescent="0.3">
      <c r="A3388" s="86"/>
      <c r="B3388" s="84"/>
      <c r="C3388" s="125"/>
      <c r="D3388" s="146"/>
      <c r="E3388" s="149"/>
      <c r="F3388" s="184" t="str">
        <f t="shared" si="640"/>
        <v/>
      </c>
      <c r="G3388" s="185" t="str">
        <f>+IF(F3388="","",H3360)</f>
        <v/>
      </c>
      <c r="H3388" s="186" t="str">
        <f t="shared" si="641"/>
        <v/>
      </c>
      <c r="I3388" s="96"/>
      <c r="J3388" s="195" t="str">
        <f>+IF(H3388="","",H3388/H3430)</f>
        <v/>
      </c>
      <c r="K3388" s="174"/>
      <c r="L3388" s="170"/>
      <c r="M3388" s="193" t="str">
        <f t="shared" si="642"/>
        <v/>
      </c>
      <c r="N3388" s="194" t="str">
        <f t="shared" si="643"/>
        <v/>
      </c>
      <c r="R3388" s="75" t="e">
        <f t="shared" si="644"/>
        <v>#REF!</v>
      </c>
    </row>
    <row r="3389" spans="1:18" ht="15" customHeight="1" x14ac:dyDescent="0.3">
      <c r="A3389" s="86"/>
      <c r="B3389" s="84"/>
      <c r="C3389" s="125"/>
      <c r="D3389" s="146"/>
      <c r="E3389" s="149"/>
      <c r="F3389" s="184" t="str">
        <f t="shared" si="640"/>
        <v/>
      </c>
      <c r="G3389" s="185" t="str">
        <f>+IF(F3389="","",H3360)</f>
        <v/>
      </c>
      <c r="H3389" s="186" t="str">
        <f t="shared" si="641"/>
        <v/>
      </c>
      <c r="I3389" s="96"/>
      <c r="J3389" s="195" t="str">
        <f>+IF(H3389="","",H3389/H3430)</f>
        <v/>
      </c>
      <c r="K3389" s="174"/>
      <c r="L3389" s="170"/>
      <c r="M3389" s="193" t="str">
        <f t="shared" si="642"/>
        <v/>
      </c>
      <c r="N3389" s="194" t="str">
        <f t="shared" si="643"/>
        <v/>
      </c>
      <c r="R3389" s="75" t="e">
        <f t="shared" si="644"/>
        <v>#REF!</v>
      </c>
    </row>
    <row r="3390" spans="1:18" ht="15" customHeight="1" thickBot="1" x14ac:dyDescent="0.35">
      <c r="A3390" s="86"/>
      <c r="B3390" s="84"/>
      <c r="C3390" s="127"/>
      <c r="D3390" s="147"/>
      <c r="E3390" s="150"/>
      <c r="F3390" s="187" t="str">
        <f t="shared" si="640"/>
        <v/>
      </c>
      <c r="G3390" s="188" t="str">
        <f>+IF(F3390="","",H3359)</f>
        <v/>
      </c>
      <c r="H3390" s="189" t="str">
        <f t="shared" si="641"/>
        <v/>
      </c>
      <c r="J3390" s="195" t="str">
        <f>+IF(H3390="","",H3390/H3430)</f>
        <v/>
      </c>
      <c r="K3390" s="174"/>
      <c r="L3390" s="170"/>
      <c r="M3390" s="193" t="str">
        <f t="shared" si="642"/>
        <v/>
      </c>
      <c r="N3390" s="194" t="str">
        <f t="shared" si="643"/>
        <v/>
      </c>
      <c r="R3390" s="75" t="e">
        <f t="shared" si="644"/>
        <v>#REF!</v>
      </c>
    </row>
    <row r="3391" spans="1:18" ht="15" customHeight="1" thickBot="1" x14ac:dyDescent="0.35">
      <c r="A3391" s="86"/>
      <c r="B3391" s="84"/>
      <c r="C3391" s="160"/>
      <c r="D3391" s="160"/>
      <c r="E3391" s="160"/>
      <c r="F3391" s="160"/>
      <c r="G3391" s="161" t="s">
        <v>28</v>
      </c>
      <c r="H3391" s="157">
        <f>SUM(H3378:H3390)</f>
        <v>3.0179999999999998</v>
      </c>
      <c r="J3391" s="110">
        <f>SUM(J3378:J3390)</f>
        <v>0.14561841990986907</v>
      </c>
      <c r="K3391" s="109"/>
      <c r="L3391" s="109"/>
      <c r="M3391" s="109"/>
      <c r="N3391" s="110">
        <f>SUM(N3378:N3390)</f>
        <v>0</v>
      </c>
    </row>
    <row r="3392" spans="1:18" s="73" customFormat="1" ht="15" customHeight="1" thickBot="1" x14ac:dyDescent="0.35">
      <c r="A3392" s="86"/>
      <c r="B3392" s="84"/>
      <c r="C3392" s="73" t="s">
        <v>11</v>
      </c>
      <c r="H3392" s="74"/>
      <c r="J3392" s="112"/>
      <c r="K3392" s="112"/>
      <c r="L3392" s="112"/>
      <c r="M3392" s="112"/>
      <c r="N3392" s="112"/>
    </row>
    <row r="3393" spans="1:18" ht="34.5" customHeight="1" thickBot="1" x14ac:dyDescent="0.35">
      <c r="A3393" s="86"/>
      <c r="B3393" s="84"/>
      <c r="C3393" s="122" t="s">
        <v>48</v>
      </c>
      <c r="D3393" s="129"/>
      <c r="E3393" s="123" t="s">
        <v>3</v>
      </c>
      <c r="F3393" s="123" t="s">
        <v>0</v>
      </c>
      <c r="G3393" s="123" t="s">
        <v>16</v>
      </c>
      <c r="H3393" s="124" t="s">
        <v>9</v>
      </c>
      <c r="J3393" s="106" t="s">
        <v>59</v>
      </c>
      <c r="K3393" s="107" t="s">
        <v>60</v>
      </c>
      <c r="L3393" s="107" t="s">
        <v>61</v>
      </c>
      <c r="M3393" s="107" t="s">
        <v>62</v>
      </c>
      <c r="N3393" s="108" t="s">
        <v>63</v>
      </c>
    </row>
    <row r="3394" spans="1:18" ht="15" customHeight="1" x14ac:dyDescent="0.3">
      <c r="A3394" s="86"/>
      <c r="B3394" s="84"/>
      <c r="C3394" s="125" t="s">
        <v>390</v>
      </c>
      <c r="E3394" s="151" t="s">
        <v>32</v>
      </c>
      <c r="F3394" s="151">
        <v>1.03</v>
      </c>
      <c r="G3394" s="151">
        <v>13.6</v>
      </c>
      <c r="H3394" s="190">
        <f t="shared" ref="H3394:H3419" si="645">+IF(G3394="","",F3394*G3394)</f>
        <v>14.007999999999999</v>
      </c>
      <c r="J3394" s="195">
        <f>+IF(H3394="","",H3394/H3430)</f>
        <v>0.67588562826290444</v>
      </c>
      <c r="K3394" s="174">
        <v>153200015</v>
      </c>
      <c r="L3394" s="170" t="s">
        <v>76</v>
      </c>
      <c r="M3394" s="193">
        <v>0.3019</v>
      </c>
      <c r="N3394" s="194">
        <f t="shared" ref="N3394:N3419" si="646">+IF(H3394="","",J3394*M3394)</f>
        <v>0.20404987117257084</v>
      </c>
      <c r="R3394" s="75" t="e">
        <f t="shared" ref="R3394:R3419" si="647">+R3306+1</f>
        <v>#REF!</v>
      </c>
    </row>
    <row r="3395" spans="1:18" ht="15" customHeight="1" x14ac:dyDescent="0.3">
      <c r="A3395" s="86"/>
      <c r="B3395" s="84"/>
      <c r="C3395" s="125"/>
      <c r="E3395" s="151"/>
      <c r="F3395" s="151"/>
      <c r="G3395" s="151"/>
      <c r="H3395" s="190"/>
      <c r="J3395" s="195"/>
      <c r="K3395" s="174"/>
      <c r="L3395" s="170"/>
      <c r="M3395" s="193"/>
      <c r="N3395" s="194" t="str">
        <f t="shared" si="646"/>
        <v/>
      </c>
      <c r="R3395" s="75" t="e">
        <f t="shared" si="647"/>
        <v>#REF!</v>
      </c>
    </row>
    <row r="3396" spans="1:18" ht="15" customHeight="1" x14ac:dyDescent="0.3">
      <c r="A3396" s="86"/>
      <c r="B3396" s="84"/>
      <c r="C3396" s="125"/>
      <c r="E3396" s="151"/>
      <c r="F3396" s="151"/>
      <c r="G3396" s="151"/>
      <c r="H3396" s="190"/>
      <c r="J3396" s="195"/>
      <c r="K3396" s="174"/>
      <c r="L3396" s="170"/>
      <c r="M3396" s="193"/>
      <c r="N3396" s="194" t="str">
        <f t="shared" si="646"/>
        <v/>
      </c>
      <c r="R3396" s="75" t="e">
        <f t="shared" si="647"/>
        <v>#REF!</v>
      </c>
    </row>
    <row r="3397" spans="1:18" ht="15" customHeight="1" x14ac:dyDescent="0.3">
      <c r="A3397" s="86"/>
      <c r="B3397" s="84"/>
      <c r="C3397" s="125"/>
      <c r="E3397" s="151"/>
      <c r="F3397" s="151"/>
      <c r="G3397" s="151"/>
      <c r="H3397" s="190"/>
      <c r="J3397" s="195"/>
      <c r="K3397" s="174"/>
      <c r="L3397" s="170"/>
      <c r="M3397" s="193"/>
      <c r="N3397" s="194" t="str">
        <f t="shared" si="646"/>
        <v/>
      </c>
      <c r="R3397" s="75" t="e">
        <f t="shared" si="647"/>
        <v>#REF!</v>
      </c>
    </row>
    <row r="3398" spans="1:18" ht="15" customHeight="1" x14ac:dyDescent="0.3">
      <c r="A3398" s="86"/>
      <c r="B3398" s="84"/>
      <c r="C3398" s="125"/>
      <c r="E3398" s="151"/>
      <c r="F3398" s="151"/>
      <c r="G3398" s="151"/>
      <c r="H3398" s="190"/>
      <c r="J3398" s="195"/>
      <c r="K3398" s="174"/>
      <c r="L3398" s="170"/>
      <c r="M3398" s="193"/>
      <c r="N3398" s="194" t="str">
        <f t="shared" si="646"/>
        <v/>
      </c>
      <c r="R3398" s="75" t="e">
        <f t="shared" si="647"/>
        <v>#REF!</v>
      </c>
    </row>
    <row r="3399" spans="1:18" ht="15" customHeight="1" x14ac:dyDescent="0.3">
      <c r="A3399" s="86"/>
      <c r="B3399" s="84"/>
      <c r="C3399" s="125"/>
      <c r="E3399" s="151"/>
      <c r="F3399" s="151"/>
      <c r="G3399" s="151"/>
      <c r="H3399" s="190"/>
      <c r="J3399" s="195"/>
      <c r="K3399" s="174"/>
      <c r="L3399" s="170"/>
      <c r="M3399" s="193"/>
      <c r="N3399" s="194" t="str">
        <f t="shared" si="646"/>
        <v/>
      </c>
      <c r="R3399" s="75" t="e">
        <f t="shared" si="647"/>
        <v>#REF!</v>
      </c>
    </row>
    <row r="3400" spans="1:18" ht="15" customHeight="1" x14ac:dyDescent="0.3">
      <c r="A3400" s="86"/>
      <c r="B3400" s="84"/>
      <c r="C3400" s="125"/>
      <c r="E3400" s="151"/>
      <c r="F3400" s="151"/>
      <c r="G3400" s="151"/>
      <c r="H3400" s="190" t="str">
        <f t="shared" si="645"/>
        <v/>
      </c>
      <c r="J3400" s="195" t="str">
        <f>+IF(H3400="","",H3400/H3430)</f>
        <v/>
      </c>
      <c r="K3400" s="174"/>
      <c r="L3400" s="170"/>
      <c r="M3400" s="193" t="str">
        <f t="shared" ref="M3400:M3419" si="648">IF(L3400="NP", 0, (IF(L3400="EP", 1, (IF(L3400="ND", 0.4, "")))))</f>
        <v/>
      </c>
      <c r="N3400" s="194" t="str">
        <f t="shared" si="646"/>
        <v/>
      </c>
      <c r="R3400" s="75" t="e">
        <f t="shared" si="647"/>
        <v>#REF!</v>
      </c>
    </row>
    <row r="3401" spans="1:18" ht="15" customHeight="1" x14ac:dyDescent="0.3">
      <c r="A3401" s="86"/>
      <c r="B3401" s="84"/>
      <c r="C3401" s="125"/>
      <c r="E3401" s="151"/>
      <c r="F3401" s="151"/>
      <c r="G3401" s="151"/>
      <c r="H3401" s="190" t="str">
        <f t="shared" si="645"/>
        <v/>
      </c>
      <c r="J3401" s="195" t="str">
        <f>+IF(H3401="","",H3401/H3430)</f>
        <v/>
      </c>
      <c r="K3401" s="174"/>
      <c r="L3401" s="170"/>
      <c r="M3401" s="193" t="str">
        <f t="shared" si="648"/>
        <v/>
      </c>
      <c r="N3401" s="194" t="str">
        <f t="shared" si="646"/>
        <v/>
      </c>
      <c r="R3401" s="75" t="e">
        <f t="shared" si="647"/>
        <v>#REF!</v>
      </c>
    </row>
    <row r="3402" spans="1:18" ht="15" customHeight="1" x14ac:dyDescent="0.3">
      <c r="A3402" s="86"/>
      <c r="B3402" s="84"/>
      <c r="C3402" s="125"/>
      <c r="E3402" s="151"/>
      <c r="F3402" s="151"/>
      <c r="G3402" s="151"/>
      <c r="H3402" s="190" t="str">
        <f t="shared" si="645"/>
        <v/>
      </c>
      <c r="J3402" s="195" t="str">
        <f>+IF(H3402="","",H3402/H3430)</f>
        <v/>
      </c>
      <c r="K3402" s="174"/>
      <c r="L3402" s="170"/>
      <c r="M3402" s="193" t="str">
        <f t="shared" si="648"/>
        <v/>
      </c>
      <c r="N3402" s="194" t="str">
        <f t="shared" si="646"/>
        <v/>
      </c>
      <c r="R3402" s="75" t="e">
        <f t="shared" si="647"/>
        <v>#REF!</v>
      </c>
    </row>
    <row r="3403" spans="1:18" ht="15" customHeight="1" x14ac:dyDescent="0.3">
      <c r="A3403" s="86"/>
      <c r="B3403" s="84"/>
      <c r="C3403" s="125"/>
      <c r="E3403" s="151"/>
      <c r="F3403" s="151"/>
      <c r="G3403" s="151"/>
      <c r="H3403" s="190" t="str">
        <f t="shared" si="645"/>
        <v/>
      </c>
      <c r="J3403" s="195" t="str">
        <f>+IF(H3403="","",H3403/H3430)</f>
        <v/>
      </c>
      <c r="K3403" s="174"/>
      <c r="L3403" s="170"/>
      <c r="M3403" s="193" t="str">
        <f t="shared" si="648"/>
        <v/>
      </c>
      <c r="N3403" s="194" t="str">
        <f t="shared" si="646"/>
        <v/>
      </c>
      <c r="R3403" s="75" t="e">
        <f t="shared" si="647"/>
        <v>#REF!</v>
      </c>
    </row>
    <row r="3404" spans="1:18" ht="15" customHeight="1" x14ac:dyDescent="0.3">
      <c r="A3404" s="86"/>
      <c r="B3404" s="84"/>
      <c r="C3404" s="125"/>
      <c r="E3404" s="151"/>
      <c r="F3404" s="151"/>
      <c r="G3404" s="151"/>
      <c r="H3404" s="190" t="str">
        <f t="shared" si="645"/>
        <v/>
      </c>
      <c r="J3404" s="195" t="str">
        <f>+IF(H3404="","",H3404/H3430)</f>
        <v/>
      </c>
      <c r="K3404" s="174"/>
      <c r="L3404" s="170"/>
      <c r="M3404" s="193" t="str">
        <f t="shared" si="648"/>
        <v/>
      </c>
      <c r="N3404" s="194" t="str">
        <f t="shared" si="646"/>
        <v/>
      </c>
      <c r="R3404" s="75" t="e">
        <f t="shared" si="647"/>
        <v>#REF!</v>
      </c>
    </row>
    <row r="3405" spans="1:18" ht="15" customHeight="1" x14ac:dyDescent="0.3">
      <c r="A3405" s="86"/>
      <c r="B3405" s="84"/>
      <c r="C3405" s="125"/>
      <c r="E3405" s="151"/>
      <c r="F3405" s="151"/>
      <c r="G3405" s="151"/>
      <c r="H3405" s="190" t="str">
        <f t="shared" si="645"/>
        <v/>
      </c>
      <c r="J3405" s="195" t="str">
        <f>+IF(H3405="","",H3405/H3430)</f>
        <v/>
      </c>
      <c r="K3405" s="174"/>
      <c r="L3405" s="170"/>
      <c r="M3405" s="193" t="str">
        <f t="shared" si="648"/>
        <v/>
      </c>
      <c r="N3405" s="194" t="str">
        <f t="shared" si="646"/>
        <v/>
      </c>
      <c r="R3405" s="75" t="e">
        <f t="shared" si="647"/>
        <v>#REF!</v>
      </c>
    </row>
    <row r="3406" spans="1:18" ht="15" customHeight="1" x14ac:dyDescent="0.3">
      <c r="A3406" s="86"/>
      <c r="B3406" s="84"/>
      <c r="C3406" s="125"/>
      <c r="E3406" s="151"/>
      <c r="F3406" s="151"/>
      <c r="G3406" s="151"/>
      <c r="H3406" s="190" t="str">
        <f t="shared" si="645"/>
        <v/>
      </c>
      <c r="J3406" s="195" t="str">
        <f>+IF(H3406="","",H3406/H3430)</f>
        <v/>
      </c>
      <c r="K3406" s="174"/>
      <c r="L3406" s="170"/>
      <c r="M3406" s="193" t="str">
        <f t="shared" si="648"/>
        <v/>
      </c>
      <c r="N3406" s="194" t="str">
        <f t="shared" si="646"/>
        <v/>
      </c>
      <c r="R3406" s="75" t="e">
        <f t="shared" si="647"/>
        <v>#REF!</v>
      </c>
    </row>
    <row r="3407" spans="1:18" ht="15" customHeight="1" x14ac:dyDescent="0.3">
      <c r="A3407" s="86"/>
      <c r="B3407" s="84"/>
      <c r="C3407" s="125"/>
      <c r="E3407" s="151"/>
      <c r="F3407" s="151"/>
      <c r="G3407" s="151"/>
      <c r="H3407" s="190" t="str">
        <f t="shared" si="645"/>
        <v/>
      </c>
      <c r="J3407" s="195" t="str">
        <f>+IF(H3407="","",H3407/H3430)</f>
        <v/>
      </c>
      <c r="K3407" s="174"/>
      <c r="L3407" s="170"/>
      <c r="M3407" s="193" t="str">
        <f t="shared" si="648"/>
        <v/>
      </c>
      <c r="N3407" s="194" t="str">
        <f t="shared" si="646"/>
        <v/>
      </c>
      <c r="R3407" s="75" t="e">
        <f t="shared" si="647"/>
        <v>#REF!</v>
      </c>
    </row>
    <row r="3408" spans="1:18" ht="15" customHeight="1" x14ac:dyDescent="0.3">
      <c r="A3408" s="86"/>
      <c r="B3408" s="84"/>
      <c r="C3408" s="125"/>
      <c r="E3408" s="151"/>
      <c r="F3408" s="151"/>
      <c r="G3408" s="151"/>
      <c r="H3408" s="190" t="str">
        <f t="shared" si="645"/>
        <v/>
      </c>
      <c r="J3408" s="195" t="str">
        <f>+IF(H3408="","",H3408/H3430)</f>
        <v/>
      </c>
      <c r="K3408" s="174"/>
      <c r="L3408" s="170"/>
      <c r="M3408" s="193" t="str">
        <f t="shared" si="648"/>
        <v/>
      </c>
      <c r="N3408" s="194" t="str">
        <f t="shared" si="646"/>
        <v/>
      </c>
      <c r="R3408" s="75" t="e">
        <f t="shared" si="647"/>
        <v>#REF!</v>
      </c>
    </row>
    <row r="3409" spans="1:18" ht="15" customHeight="1" x14ac:dyDescent="0.3">
      <c r="A3409" s="86"/>
      <c r="B3409" s="84"/>
      <c r="C3409" s="125"/>
      <c r="E3409" s="151"/>
      <c r="F3409" s="151"/>
      <c r="G3409" s="151"/>
      <c r="H3409" s="190" t="str">
        <f t="shared" si="645"/>
        <v/>
      </c>
      <c r="J3409" s="195" t="str">
        <f>+IF(H3409="","",H3409/H3430)</f>
        <v/>
      </c>
      <c r="K3409" s="174"/>
      <c r="L3409" s="170"/>
      <c r="M3409" s="193" t="str">
        <f t="shared" si="648"/>
        <v/>
      </c>
      <c r="N3409" s="194" t="str">
        <f t="shared" si="646"/>
        <v/>
      </c>
      <c r="R3409" s="75" t="e">
        <f t="shared" si="647"/>
        <v>#REF!</v>
      </c>
    </row>
    <row r="3410" spans="1:18" ht="15" customHeight="1" x14ac:dyDescent="0.3">
      <c r="A3410" s="86"/>
      <c r="B3410" s="84"/>
      <c r="C3410" s="125"/>
      <c r="E3410" s="151"/>
      <c r="F3410" s="151"/>
      <c r="G3410" s="151"/>
      <c r="H3410" s="190" t="str">
        <f t="shared" si="645"/>
        <v/>
      </c>
      <c r="J3410" s="195" t="str">
        <f>+IF(H3410="","",H3410/H3430)</f>
        <v/>
      </c>
      <c r="K3410" s="174"/>
      <c r="L3410" s="170"/>
      <c r="M3410" s="193" t="str">
        <f t="shared" si="648"/>
        <v/>
      </c>
      <c r="N3410" s="194" t="str">
        <f t="shared" si="646"/>
        <v/>
      </c>
      <c r="R3410" s="75" t="e">
        <f t="shared" si="647"/>
        <v>#REF!</v>
      </c>
    </row>
    <row r="3411" spans="1:18" ht="15" customHeight="1" x14ac:dyDescent="0.3">
      <c r="A3411" s="86"/>
      <c r="B3411" s="84"/>
      <c r="C3411" s="125"/>
      <c r="E3411" s="151"/>
      <c r="F3411" s="151"/>
      <c r="G3411" s="151"/>
      <c r="H3411" s="190" t="str">
        <f t="shared" si="645"/>
        <v/>
      </c>
      <c r="J3411" s="195" t="str">
        <f>+IF(H3411="","",H3411/H3430)</f>
        <v/>
      </c>
      <c r="K3411" s="174"/>
      <c r="L3411" s="170"/>
      <c r="M3411" s="193" t="str">
        <f t="shared" si="648"/>
        <v/>
      </c>
      <c r="N3411" s="194" t="str">
        <f t="shared" si="646"/>
        <v/>
      </c>
      <c r="R3411" s="75" t="e">
        <f t="shared" si="647"/>
        <v>#REF!</v>
      </c>
    </row>
    <row r="3412" spans="1:18" ht="15" customHeight="1" x14ac:dyDescent="0.3">
      <c r="A3412" s="86"/>
      <c r="B3412" s="84"/>
      <c r="C3412" s="125"/>
      <c r="E3412" s="151"/>
      <c r="F3412" s="151"/>
      <c r="G3412" s="151"/>
      <c r="H3412" s="190" t="str">
        <f t="shared" si="645"/>
        <v/>
      </c>
      <c r="J3412" s="195" t="str">
        <f>+IF(H3412="","",H3412/H3430)</f>
        <v/>
      </c>
      <c r="K3412" s="174"/>
      <c r="L3412" s="170"/>
      <c r="M3412" s="193" t="str">
        <f t="shared" si="648"/>
        <v/>
      </c>
      <c r="N3412" s="194" t="str">
        <f t="shared" si="646"/>
        <v/>
      </c>
      <c r="R3412" s="75" t="e">
        <f t="shared" si="647"/>
        <v>#REF!</v>
      </c>
    </row>
    <row r="3413" spans="1:18" ht="15" customHeight="1" x14ac:dyDescent="0.3">
      <c r="A3413" s="86"/>
      <c r="B3413" s="84"/>
      <c r="C3413" s="125"/>
      <c r="E3413" s="151"/>
      <c r="F3413" s="151"/>
      <c r="G3413" s="151"/>
      <c r="H3413" s="190" t="str">
        <f t="shared" si="645"/>
        <v/>
      </c>
      <c r="J3413" s="195" t="str">
        <f>+IF(H3413="","",H3413/H3430)</f>
        <v/>
      </c>
      <c r="K3413" s="174"/>
      <c r="L3413" s="170"/>
      <c r="M3413" s="193" t="str">
        <f t="shared" si="648"/>
        <v/>
      </c>
      <c r="N3413" s="194" t="str">
        <f t="shared" si="646"/>
        <v/>
      </c>
      <c r="R3413" s="75" t="e">
        <f t="shared" si="647"/>
        <v>#REF!</v>
      </c>
    </row>
    <row r="3414" spans="1:18" ht="15" customHeight="1" x14ac:dyDescent="0.3">
      <c r="A3414" s="86"/>
      <c r="B3414" s="84"/>
      <c r="C3414" s="125"/>
      <c r="E3414" s="151"/>
      <c r="F3414" s="151"/>
      <c r="G3414" s="151"/>
      <c r="H3414" s="190" t="str">
        <f t="shared" si="645"/>
        <v/>
      </c>
      <c r="J3414" s="195" t="str">
        <f>+IF(H3414="","",H3414/H3430)</f>
        <v/>
      </c>
      <c r="K3414" s="174"/>
      <c r="L3414" s="170"/>
      <c r="M3414" s="193" t="str">
        <f t="shared" si="648"/>
        <v/>
      </c>
      <c r="N3414" s="194" t="str">
        <f t="shared" si="646"/>
        <v/>
      </c>
      <c r="R3414" s="75" t="e">
        <f t="shared" si="647"/>
        <v>#REF!</v>
      </c>
    </row>
    <row r="3415" spans="1:18" ht="15" customHeight="1" x14ac:dyDescent="0.3">
      <c r="A3415" s="86"/>
      <c r="B3415" s="84"/>
      <c r="C3415" s="125"/>
      <c r="E3415" s="151"/>
      <c r="F3415" s="151"/>
      <c r="G3415" s="151"/>
      <c r="H3415" s="190" t="str">
        <f t="shared" si="645"/>
        <v/>
      </c>
      <c r="J3415" s="195" t="str">
        <f>+IF(H3415="","",H3415/H3430)</f>
        <v/>
      </c>
      <c r="K3415" s="174"/>
      <c r="L3415" s="170"/>
      <c r="M3415" s="193" t="str">
        <f t="shared" si="648"/>
        <v/>
      </c>
      <c r="N3415" s="194" t="str">
        <f t="shared" si="646"/>
        <v/>
      </c>
      <c r="R3415" s="75" t="e">
        <f t="shared" si="647"/>
        <v>#REF!</v>
      </c>
    </row>
    <row r="3416" spans="1:18" ht="15" customHeight="1" x14ac:dyDescent="0.3">
      <c r="A3416" s="86"/>
      <c r="B3416" s="84"/>
      <c r="C3416" s="125"/>
      <c r="E3416" s="151"/>
      <c r="F3416" s="151"/>
      <c r="G3416" s="151"/>
      <c r="H3416" s="190" t="str">
        <f t="shared" si="645"/>
        <v/>
      </c>
      <c r="J3416" s="195" t="str">
        <f>+IF(H3416="","",H3416/H3430)</f>
        <v/>
      </c>
      <c r="K3416" s="174"/>
      <c r="L3416" s="170"/>
      <c r="M3416" s="193" t="str">
        <f t="shared" si="648"/>
        <v/>
      </c>
      <c r="N3416" s="194" t="str">
        <f t="shared" si="646"/>
        <v/>
      </c>
      <c r="R3416" s="75" t="e">
        <f t="shared" si="647"/>
        <v>#REF!</v>
      </c>
    </row>
    <row r="3417" spans="1:18" ht="15" customHeight="1" x14ac:dyDescent="0.3">
      <c r="A3417" s="86"/>
      <c r="B3417" s="84"/>
      <c r="C3417" s="125"/>
      <c r="E3417" s="151"/>
      <c r="F3417" s="151"/>
      <c r="G3417" s="151"/>
      <c r="H3417" s="190" t="str">
        <f t="shared" si="645"/>
        <v/>
      </c>
      <c r="J3417" s="195" t="str">
        <f>+IF(H3417="","",H3417/H3430)</f>
        <v/>
      </c>
      <c r="K3417" s="174"/>
      <c r="L3417" s="170"/>
      <c r="M3417" s="193" t="str">
        <f t="shared" si="648"/>
        <v/>
      </c>
      <c r="N3417" s="194" t="str">
        <f t="shared" si="646"/>
        <v/>
      </c>
      <c r="R3417" s="75" t="e">
        <f t="shared" si="647"/>
        <v>#REF!</v>
      </c>
    </row>
    <row r="3418" spans="1:18" ht="15" customHeight="1" x14ac:dyDescent="0.3">
      <c r="A3418" s="86"/>
      <c r="B3418" s="84"/>
      <c r="C3418" s="125"/>
      <c r="E3418" s="151"/>
      <c r="F3418" s="151"/>
      <c r="G3418" s="151"/>
      <c r="H3418" s="190" t="str">
        <f t="shared" si="645"/>
        <v/>
      </c>
      <c r="J3418" s="195" t="str">
        <f>+IF(H3418="","",H3418/H3430)</f>
        <v/>
      </c>
      <c r="K3418" s="174"/>
      <c r="L3418" s="170"/>
      <c r="M3418" s="193" t="str">
        <f t="shared" si="648"/>
        <v/>
      </c>
      <c r="N3418" s="194" t="str">
        <f t="shared" si="646"/>
        <v/>
      </c>
      <c r="R3418" s="75" t="e">
        <f t="shared" si="647"/>
        <v>#REF!</v>
      </c>
    </row>
    <row r="3419" spans="1:18" ht="15" customHeight="1" thickBot="1" x14ac:dyDescent="0.35">
      <c r="A3419" s="86"/>
      <c r="B3419" s="84"/>
      <c r="C3419" s="125"/>
      <c r="E3419" s="152"/>
      <c r="F3419" s="152"/>
      <c r="G3419" s="152"/>
      <c r="H3419" s="191" t="str">
        <f t="shared" si="645"/>
        <v/>
      </c>
      <c r="J3419" s="195" t="str">
        <f>+IF(H3419="","",H3419/H3430)</f>
        <v/>
      </c>
      <c r="K3419" s="174"/>
      <c r="L3419" s="170"/>
      <c r="M3419" s="193" t="str">
        <f t="shared" si="648"/>
        <v/>
      </c>
      <c r="N3419" s="194" t="str">
        <f t="shared" si="646"/>
        <v/>
      </c>
      <c r="R3419" s="75" t="e">
        <f t="shared" si="647"/>
        <v>#REF!</v>
      </c>
    </row>
    <row r="3420" spans="1:18" ht="15" customHeight="1" thickBot="1" x14ac:dyDescent="0.35">
      <c r="A3420" s="86"/>
      <c r="B3420" s="84"/>
      <c r="C3420" s="160"/>
      <c r="D3420" s="160"/>
      <c r="E3420" s="160"/>
      <c r="F3420" s="160"/>
      <c r="G3420" s="161" t="s">
        <v>29</v>
      </c>
      <c r="H3420" s="157">
        <f>SUM(H3394:H3419)</f>
        <v>14.007999999999999</v>
      </c>
      <c r="J3420" s="110">
        <f>SUM(J3394:J3419)</f>
        <v>0.67588562826290444</v>
      </c>
      <c r="K3420" s="109"/>
      <c r="L3420" s="109"/>
      <c r="M3420" s="109"/>
      <c r="N3420" s="110">
        <f>SUM(N3394:N3419)</f>
        <v>0.20404987117257084</v>
      </c>
    </row>
    <row r="3421" spans="1:18" s="73" customFormat="1" ht="15" customHeight="1" thickBot="1" x14ac:dyDescent="0.35">
      <c r="A3421" s="86"/>
      <c r="B3421" s="84"/>
      <c r="C3421" s="73" t="s">
        <v>12</v>
      </c>
      <c r="H3421" s="74"/>
      <c r="J3421" s="111"/>
      <c r="K3421" s="111"/>
      <c r="L3421" s="111"/>
      <c r="M3421" s="111"/>
      <c r="N3421" s="111"/>
    </row>
    <row r="3422" spans="1:18" ht="33" customHeight="1" thickBot="1" x14ac:dyDescent="0.35">
      <c r="A3422" s="86"/>
      <c r="B3422" s="84"/>
      <c r="C3422" s="122" t="s">
        <v>48</v>
      </c>
      <c r="D3422" s="129"/>
      <c r="E3422" s="130" t="s">
        <v>3</v>
      </c>
      <c r="F3422" s="130" t="s">
        <v>0</v>
      </c>
      <c r="G3422" s="123" t="s">
        <v>6</v>
      </c>
      <c r="H3422" s="124" t="s">
        <v>9</v>
      </c>
      <c r="J3422" s="106" t="s">
        <v>59</v>
      </c>
      <c r="K3422" s="107" t="s">
        <v>60</v>
      </c>
      <c r="L3422" s="107" t="s">
        <v>61</v>
      </c>
      <c r="M3422" s="107" t="s">
        <v>62</v>
      </c>
      <c r="N3422" s="108" t="s">
        <v>63</v>
      </c>
    </row>
    <row r="3423" spans="1:18" ht="15" customHeight="1" x14ac:dyDescent="0.3">
      <c r="A3423" s="86"/>
      <c r="B3423" s="84"/>
      <c r="C3423" s="125"/>
      <c r="E3423" s="149"/>
      <c r="F3423" s="146"/>
      <c r="G3423" s="154"/>
      <c r="H3423" s="186"/>
      <c r="J3423" s="195"/>
      <c r="K3423" s="175"/>
      <c r="L3423" s="175"/>
      <c r="M3423" s="193"/>
      <c r="N3423" s="194" t="str">
        <f>+IF(H3423="","",J3423*M3423)</f>
        <v/>
      </c>
      <c r="R3423" s="75" t="e">
        <f t="shared" ref="R3423:R3427" si="649">+R3335+1</f>
        <v>#REF!</v>
      </c>
    </row>
    <row r="3424" spans="1:18" ht="15" customHeight="1" x14ac:dyDescent="0.3">
      <c r="A3424" s="86"/>
      <c r="B3424" s="84"/>
      <c r="C3424" s="125"/>
      <c r="E3424" s="149"/>
      <c r="F3424" s="146"/>
      <c r="G3424" s="154"/>
      <c r="H3424" s="186"/>
      <c r="J3424" s="195"/>
      <c r="K3424" s="175"/>
      <c r="L3424" s="175"/>
      <c r="M3424" s="193"/>
      <c r="N3424" s="194" t="str">
        <f>+IF(H3424="","",J3424*M3424)</f>
        <v/>
      </c>
      <c r="R3424" s="75" t="e">
        <f t="shared" si="649"/>
        <v>#REF!</v>
      </c>
    </row>
    <row r="3425" spans="1:18" ht="15" customHeight="1" x14ac:dyDescent="0.3">
      <c r="A3425" s="86"/>
      <c r="B3425" s="84"/>
      <c r="C3425" s="125"/>
      <c r="E3425" s="149"/>
      <c r="F3425" s="146"/>
      <c r="G3425" s="154"/>
      <c r="H3425" s="186" t="str">
        <f>+IF(G3425="","",F3425*G3425)</f>
        <v/>
      </c>
      <c r="J3425" s="195" t="str">
        <f>+IF(H3425="","",H3425/H3429)</f>
        <v/>
      </c>
      <c r="K3425" s="175"/>
      <c r="L3425" s="175"/>
      <c r="M3425" s="193" t="str">
        <f>IF(L3425="NP", 0, (IF(L3425="EP", 1, (IF(L3425="ND", 0.4, "")))))</f>
        <v/>
      </c>
      <c r="N3425" s="194" t="str">
        <f>+IF(H3425="","",J3425*M3425)</f>
        <v/>
      </c>
      <c r="R3425" s="75" t="e">
        <f t="shared" si="649"/>
        <v>#REF!</v>
      </c>
    </row>
    <row r="3426" spans="1:18" ht="15" customHeight="1" x14ac:dyDescent="0.3">
      <c r="A3426" s="86"/>
      <c r="B3426" s="84"/>
      <c r="C3426" s="125"/>
      <c r="E3426" s="149"/>
      <c r="F3426" s="146"/>
      <c r="G3426" s="154"/>
      <c r="H3426" s="186" t="str">
        <f>+IF(G3426="","",F3426*G3426)</f>
        <v/>
      </c>
      <c r="J3426" s="195" t="str">
        <f>+IF(H3426="","",H3426/H3430)</f>
        <v/>
      </c>
      <c r="K3426" s="175"/>
      <c r="L3426" s="175"/>
      <c r="M3426" s="193" t="str">
        <f>IF(L3426="NP", 0, (IF(L3426="EP", 1, (IF(L3426="ND", 0.4, "")))))</f>
        <v/>
      </c>
      <c r="N3426" s="194" t="str">
        <f>+IF(H3426="","",J3426*M3426)</f>
        <v/>
      </c>
      <c r="R3426" s="75" t="e">
        <f t="shared" si="649"/>
        <v>#REF!</v>
      </c>
    </row>
    <row r="3427" spans="1:18" ht="15" customHeight="1" thickBot="1" x14ac:dyDescent="0.35">
      <c r="A3427" s="86"/>
      <c r="B3427" s="84"/>
      <c r="C3427" s="127"/>
      <c r="D3427" s="128"/>
      <c r="E3427" s="150"/>
      <c r="F3427" s="147"/>
      <c r="G3427" s="155"/>
      <c r="H3427" s="192" t="str">
        <f>+IF(G3427="","",F3427*G3427)</f>
        <v/>
      </c>
      <c r="J3427" s="195" t="str">
        <f>+IF(H3427="","",H3427/H3430)</f>
        <v/>
      </c>
      <c r="K3427" s="176"/>
      <c r="L3427" s="177"/>
      <c r="M3427" s="193" t="str">
        <f>IF(L3427="NP", 0, (IF(L3427="EP", 1, (IF(L3427="ND", 0.4, "")))))</f>
        <v/>
      </c>
      <c r="N3427" s="194" t="str">
        <f>+IF(H3427="","",J3427*M3427)</f>
        <v/>
      </c>
      <c r="R3427" s="75" t="e">
        <f t="shared" si="649"/>
        <v>#REF!</v>
      </c>
    </row>
    <row r="3428" spans="1:18" ht="15" customHeight="1" thickBot="1" x14ac:dyDescent="0.35">
      <c r="A3428" s="86"/>
      <c r="B3428" s="84"/>
      <c r="C3428" s="160"/>
      <c r="D3428" s="160"/>
      <c r="E3428" s="160"/>
      <c r="F3428" s="160"/>
      <c r="G3428" s="161" t="s">
        <v>30</v>
      </c>
      <c r="H3428" s="157">
        <f>SUM(H3423:H3427)</f>
        <v>0</v>
      </c>
      <c r="J3428" s="110">
        <f>SUM(J3423:J3427)</f>
        <v>0</v>
      </c>
      <c r="K3428" s="109"/>
      <c r="L3428" s="109"/>
      <c r="M3428" s="109"/>
      <c r="N3428" s="110">
        <f>SUM(N3423:N3427)</f>
        <v>0</v>
      </c>
    </row>
    <row r="3429" spans="1:18" ht="13.5" customHeight="1" thickBot="1" x14ac:dyDescent="0.35">
      <c r="A3429" s="86"/>
      <c r="B3429" s="84"/>
      <c r="H3429" s="84"/>
      <c r="J3429" s="103"/>
      <c r="K3429" s="104"/>
      <c r="L3429" s="104"/>
      <c r="M3429" s="104"/>
      <c r="N3429" s="105"/>
    </row>
    <row r="3430" spans="1:18" ht="15" customHeight="1" x14ac:dyDescent="0.3">
      <c r="A3430" s="86"/>
      <c r="B3430" s="84"/>
      <c r="D3430" s="132" t="s">
        <v>13</v>
      </c>
      <c r="E3430" s="133"/>
      <c r="F3430" s="133"/>
      <c r="G3430" s="134"/>
      <c r="H3430" s="158">
        <f>+H3375+H3391+H3420+H3428</f>
        <v>20.7254</v>
      </c>
      <c r="J3430" s="113"/>
      <c r="K3430" s="78"/>
      <c r="M3430" s="78"/>
      <c r="N3430" s="114"/>
    </row>
    <row r="3431" spans="1:18" ht="15" customHeight="1" thickBot="1" x14ac:dyDescent="0.35">
      <c r="A3431" s="86"/>
      <c r="B3431" s="84"/>
      <c r="D3431" s="135" t="s">
        <v>67</v>
      </c>
      <c r="E3431" s="136"/>
      <c r="F3431" s="136"/>
      <c r="G3431" s="141">
        <f>+$Q$1</f>
        <v>0.15</v>
      </c>
      <c r="H3431" s="159">
        <f>+H3430*G3431</f>
        <v>3.1088100000000001</v>
      </c>
      <c r="J3431" s="115"/>
      <c r="K3431" s="116"/>
      <c r="L3431" s="116"/>
      <c r="M3431" s="116"/>
      <c r="N3431" s="117"/>
    </row>
    <row r="3432" spans="1:18" ht="15" customHeight="1" x14ac:dyDescent="0.3">
      <c r="A3432" s="86"/>
      <c r="B3432" s="84"/>
      <c r="D3432" s="135" t="s">
        <v>68</v>
      </c>
      <c r="E3432" s="136"/>
      <c r="F3432" s="136"/>
      <c r="G3432" s="141">
        <f>+$Q$2</f>
        <v>0</v>
      </c>
      <c r="H3432" s="159">
        <f>+(H3430+H3431)*G3432</f>
        <v>0</v>
      </c>
      <c r="J3432" s="120">
        <f>+J3375+J3391+J3420+J3428</f>
        <v>1</v>
      </c>
      <c r="K3432" s="118"/>
      <c r="L3432" s="118"/>
      <c r="M3432" s="118"/>
      <c r="N3432" s="120">
        <f>+N3375+N3391+N3420+N3428</f>
        <v>0.20404987117257084</v>
      </c>
    </row>
    <row r="3433" spans="1:18" ht="15" customHeight="1" thickBot="1" x14ac:dyDescent="0.35">
      <c r="A3433" s="86"/>
      <c r="B3433" s="84"/>
      <c r="C3433" s="75" t="s">
        <v>64</v>
      </c>
      <c r="D3433" s="135" t="s">
        <v>14</v>
      </c>
      <c r="E3433" s="136"/>
      <c r="F3433" s="136"/>
      <c r="G3433" s="137"/>
      <c r="H3433" s="159">
        <f>SUM(H3430:H3432)</f>
        <v>23.834209999999999</v>
      </c>
      <c r="J3433" s="121" t="s">
        <v>69</v>
      </c>
      <c r="K3433" s="119"/>
      <c r="L3433" s="119"/>
      <c r="M3433" s="119"/>
      <c r="N3433" s="121" t="s">
        <v>70</v>
      </c>
    </row>
    <row r="3434" spans="1:18" ht="15" customHeight="1" thickBot="1" x14ac:dyDescent="0.35">
      <c r="A3434" s="86"/>
      <c r="B3434" s="84"/>
      <c r="C3434" s="75" t="s">
        <v>64</v>
      </c>
      <c r="D3434" s="138" t="s">
        <v>15</v>
      </c>
      <c r="E3434" s="139"/>
      <c r="F3434" s="139"/>
      <c r="G3434" s="140"/>
      <c r="H3434" s="131">
        <f>+ROUND(H3433,2)</f>
        <v>23.83</v>
      </c>
      <c r="N3434" s="165">
        <f>+ROUND(N3432,4)</f>
        <v>0.20399999999999999</v>
      </c>
    </row>
    <row r="3435" spans="1:18" ht="13.5" customHeight="1" x14ac:dyDescent="0.3">
      <c r="A3435" s="86"/>
      <c r="B3435" s="84"/>
      <c r="G3435" s="76"/>
    </row>
    <row r="3436" spans="1:18" ht="13.5" customHeight="1" x14ac:dyDescent="0.3">
      <c r="A3436" s="86"/>
      <c r="B3436" s="84"/>
      <c r="G3436" s="76"/>
    </row>
    <row r="3437" spans="1:18" ht="15" customHeight="1" x14ac:dyDescent="0.3">
      <c r="A3437" s="83"/>
      <c r="B3437" s="84"/>
      <c r="G3437" s="76"/>
      <c r="H3437" s="84"/>
      <c r="J3437" s="85"/>
      <c r="K3437" s="85"/>
      <c r="L3437" s="85"/>
      <c r="M3437" s="85"/>
      <c r="N3437" s="85"/>
    </row>
    <row r="3438" spans="1:18" ht="14.1" customHeight="1" x14ac:dyDescent="0.3">
      <c r="A3438" s="86"/>
      <c r="B3438" s="84"/>
      <c r="C3438" s="87"/>
      <c r="D3438" s="87"/>
      <c r="E3438" s="87"/>
      <c r="F3438" s="87"/>
      <c r="G3438" s="87"/>
      <c r="H3438" s="87"/>
      <c r="K3438" s="78"/>
      <c r="M3438" s="78"/>
    </row>
    <row r="3439" spans="1:18" ht="12" customHeight="1" x14ac:dyDescent="0.3">
      <c r="A3439" s="86"/>
      <c r="B3439" s="84"/>
      <c r="C3439" s="73"/>
      <c r="D3439" s="73"/>
      <c r="E3439" s="73"/>
      <c r="F3439" s="73"/>
      <c r="G3439" s="73"/>
      <c r="H3439" s="73"/>
      <c r="K3439" s="78"/>
      <c r="M3439" s="78"/>
    </row>
    <row r="3440" spans="1:18" ht="12" customHeight="1" x14ac:dyDescent="0.3">
      <c r="A3440" s="86"/>
      <c r="B3440" s="84"/>
      <c r="G3440" s="88"/>
      <c r="H3440" s="84"/>
      <c r="K3440" s="78"/>
      <c r="M3440" s="78"/>
    </row>
    <row r="3441" spans="1:18" ht="14.25" customHeight="1" x14ac:dyDescent="0.3">
      <c r="A3441" s="86"/>
      <c r="B3441" s="84"/>
      <c r="C3441" s="89"/>
      <c r="D3441" s="90"/>
      <c r="E3441" s="90"/>
      <c r="F3441" s="90"/>
      <c r="G3441" s="90"/>
      <c r="H3441" s="91"/>
      <c r="K3441" s="78"/>
      <c r="M3441" s="78"/>
    </row>
    <row r="3442" spans="1:18" ht="14.25" customHeight="1" x14ac:dyDescent="0.3">
      <c r="A3442" s="86"/>
      <c r="B3442" s="84"/>
      <c r="C3442" s="89"/>
      <c r="H3442" s="84"/>
      <c r="K3442" s="78"/>
      <c r="M3442" s="78"/>
    </row>
    <row r="3443" spans="1:18" ht="12" customHeight="1" thickBot="1" x14ac:dyDescent="0.35">
      <c r="A3443" s="86"/>
      <c r="B3443" s="84"/>
      <c r="C3443" s="89"/>
      <c r="H3443" s="84"/>
      <c r="K3443" s="78"/>
      <c r="M3443" s="78"/>
    </row>
    <row r="3444" spans="1:18" ht="20.100000000000001" customHeight="1" thickBot="1" x14ac:dyDescent="0.35">
      <c r="A3444" s="86"/>
      <c r="B3444" s="84"/>
      <c r="C3444" s="142" t="s">
        <v>55</v>
      </c>
      <c r="D3444" s="143"/>
      <c r="E3444" s="143"/>
      <c r="F3444" s="143"/>
      <c r="G3444" s="143"/>
      <c r="H3444" s="144"/>
    </row>
    <row r="3445" spans="1:18" ht="20.100000000000001" customHeight="1" x14ac:dyDescent="0.3">
      <c r="A3445" s="86"/>
      <c r="B3445" s="84"/>
      <c r="C3445" s="92"/>
      <c r="H3445" s="93" t="s">
        <v>56</v>
      </c>
      <c r="I3445" s="84"/>
      <c r="J3445" s="97" t="s">
        <v>26</v>
      </c>
      <c r="K3445" s="98"/>
      <c r="L3445" s="98"/>
      <c r="M3445" s="98"/>
      <c r="N3445" s="99"/>
    </row>
    <row r="3446" spans="1:18" ht="16.5" customHeight="1" thickBot="1" x14ac:dyDescent="0.35">
      <c r="A3446" s="169"/>
      <c r="B3446" s="84"/>
      <c r="C3446" s="73" t="s">
        <v>57</v>
      </c>
      <c r="D3446" s="84">
        <v>40</v>
      </c>
      <c r="G3446" s="74" t="s">
        <v>4</v>
      </c>
      <c r="H3446" s="75" t="str">
        <f>+VLOOKUP(D3446,PRESUP!$A$6:$N$183,3,FALSE)</f>
        <v>m3-km</v>
      </c>
      <c r="I3446" s="84"/>
      <c r="J3446" s="100"/>
      <c r="K3446" s="101"/>
      <c r="L3446" s="101"/>
      <c r="M3446" s="101"/>
      <c r="N3446" s="102"/>
    </row>
    <row r="3447" spans="1:18" ht="32.25" customHeight="1" x14ac:dyDescent="0.3">
      <c r="A3447" s="86"/>
      <c r="B3447" s="84"/>
      <c r="C3447" s="22" t="str">
        <f>+VLOOKUP(D3446,PRESUP!$A$6:$N$183,14,FALSE)</f>
        <v>DETALLE: TRANSPORTE DE MATERIAL ENROCADO-PIEDRA, LONGITUD DE ACARREO DE 75-180 KM</v>
      </c>
      <c r="J3447" s="103"/>
      <c r="K3447" s="104"/>
      <c r="L3447" s="104"/>
      <c r="M3447" s="104"/>
      <c r="N3447" s="105"/>
      <c r="O3447" s="84" t="s">
        <v>71</v>
      </c>
      <c r="P3447" s="84" t="s">
        <v>73</v>
      </c>
      <c r="Q3447" s="84" t="s">
        <v>72</v>
      </c>
    </row>
    <row r="3448" spans="1:18" s="73" customFormat="1" ht="15" customHeight="1" thickBot="1" x14ac:dyDescent="0.35">
      <c r="A3448" s="86"/>
      <c r="B3448" s="84"/>
      <c r="C3448" s="73" t="s">
        <v>5</v>
      </c>
      <c r="D3448" s="94"/>
      <c r="E3448" s="94"/>
      <c r="F3448" s="94"/>
      <c r="G3448" s="196" t="s">
        <v>58</v>
      </c>
      <c r="H3448" s="197">
        <v>9.5999999999999992E-3</v>
      </c>
      <c r="J3448" s="162"/>
      <c r="K3448" s="163"/>
      <c r="L3448" s="163"/>
      <c r="M3448" s="163"/>
      <c r="N3448" s="164"/>
      <c r="O3448" s="166">
        <f>+H3522</f>
        <v>0.39</v>
      </c>
      <c r="P3448" s="168">
        <f>+H3518</f>
        <v>0.33551999999999998</v>
      </c>
      <c r="Q3448" s="167">
        <f>+N3522</f>
        <v>0</v>
      </c>
      <c r="R3448" s="73">
        <f t="shared" ref="R3448" si="650">+D3446</f>
        <v>40</v>
      </c>
    </row>
    <row r="3449" spans="1:18" s="94" customFormat="1" ht="30" customHeight="1" thickBot="1" x14ac:dyDescent="0.35">
      <c r="A3449" s="86"/>
      <c r="B3449" s="84"/>
      <c r="C3449" s="122" t="s">
        <v>48</v>
      </c>
      <c r="D3449" s="123" t="s">
        <v>0</v>
      </c>
      <c r="E3449" s="123" t="s">
        <v>6</v>
      </c>
      <c r="F3449" s="123" t="s">
        <v>7</v>
      </c>
      <c r="G3449" s="123" t="s">
        <v>8</v>
      </c>
      <c r="H3449" s="124" t="s">
        <v>9</v>
      </c>
      <c r="J3449" s="106" t="s">
        <v>59</v>
      </c>
      <c r="K3449" s="107" t="s">
        <v>60</v>
      </c>
      <c r="L3449" s="107" t="s">
        <v>61</v>
      </c>
      <c r="M3449" s="107" t="s">
        <v>62</v>
      </c>
      <c r="N3449" s="108" t="s">
        <v>63</v>
      </c>
    </row>
    <row r="3450" spans="1:18" ht="15" customHeight="1" x14ac:dyDescent="0.3">
      <c r="A3450" s="86"/>
      <c r="B3450" s="84"/>
      <c r="C3450" s="125"/>
      <c r="D3450" s="145"/>
      <c r="E3450" s="148"/>
      <c r="F3450" s="148"/>
      <c r="G3450" s="153"/>
      <c r="H3450" s="126"/>
      <c r="J3450" s="171"/>
      <c r="K3450" s="172"/>
      <c r="L3450" s="170"/>
      <c r="M3450" s="156"/>
      <c r="N3450" s="173" t="str">
        <f t="shared" ref="N3450:N3462" si="651">+IF(H3450="","",J3450*M3450)</f>
        <v/>
      </c>
    </row>
    <row r="3451" spans="1:18" ht="15" customHeight="1" x14ac:dyDescent="0.3">
      <c r="A3451" s="86"/>
      <c r="B3451" s="84"/>
      <c r="C3451" s="125" t="s">
        <v>342</v>
      </c>
      <c r="D3451" s="146">
        <v>1</v>
      </c>
      <c r="E3451" s="149">
        <v>28.73</v>
      </c>
      <c r="F3451" s="184">
        <f>+IF(E3451="","",D3451*E3451)</f>
        <v>28.73</v>
      </c>
      <c r="G3451" s="185">
        <f>+IF(F3451="","",H3448)</f>
        <v>9.5999999999999992E-3</v>
      </c>
      <c r="H3451" s="186">
        <f>+IF(G3451="","",F3451*G3451)</f>
        <v>0.275808</v>
      </c>
      <c r="J3451" s="195">
        <f>+IF(H3451="","",H3451/H3518)</f>
        <v>0.82203147353361949</v>
      </c>
      <c r="K3451" s="172">
        <v>548000014</v>
      </c>
      <c r="L3451" s="170" t="s">
        <v>77</v>
      </c>
      <c r="M3451" s="193">
        <f>IF(L3451="NP", 0, (IF(L3451="EP", 1, (IF(L3451="ND", 0.4, "")))))</f>
        <v>0</v>
      </c>
      <c r="N3451" s="194">
        <f t="shared" si="651"/>
        <v>0</v>
      </c>
      <c r="R3451" s="75" t="e">
        <f t="shared" ref="R3451:R3462" si="652">+R3363+1</f>
        <v>#REF!</v>
      </c>
    </row>
    <row r="3452" spans="1:18" ht="15" customHeight="1" x14ac:dyDescent="0.3">
      <c r="A3452" s="86"/>
      <c r="B3452" s="84"/>
      <c r="C3452" s="125"/>
      <c r="D3452" s="146"/>
      <c r="E3452" s="149"/>
      <c r="F3452" s="184"/>
      <c r="G3452" s="185"/>
      <c r="H3452" s="186"/>
      <c r="J3452" s="195"/>
      <c r="K3452" s="172"/>
      <c r="L3452" s="170"/>
      <c r="M3452" s="193"/>
      <c r="N3452" s="194" t="str">
        <f t="shared" si="651"/>
        <v/>
      </c>
      <c r="R3452" s="75" t="e">
        <f t="shared" si="652"/>
        <v>#REF!</v>
      </c>
    </row>
    <row r="3453" spans="1:18" ht="15" customHeight="1" x14ac:dyDescent="0.3">
      <c r="A3453" s="86"/>
      <c r="B3453" s="84"/>
      <c r="C3453" s="125"/>
      <c r="D3453" s="146"/>
      <c r="E3453" s="149"/>
      <c r="F3453" s="184"/>
      <c r="G3453" s="185"/>
      <c r="H3453" s="186"/>
      <c r="J3453" s="195"/>
      <c r="K3453" s="172"/>
      <c r="L3453" s="170"/>
      <c r="M3453" s="193"/>
      <c r="N3453" s="194" t="str">
        <f t="shared" si="651"/>
        <v/>
      </c>
      <c r="R3453" s="75" t="e">
        <f t="shared" si="652"/>
        <v>#REF!</v>
      </c>
    </row>
    <row r="3454" spans="1:18" ht="15" customHeight="1" x14ac:dyDescent="0.3">
      <c r="A3454" s="86"/>
      <c r="B3454" s="84"/>
      <c r="C3454" s="125"/>
      <c r="D3454" s="146"/>
      <c r="E3454" s="149"/>
      <c r="F3454" s="184"/>
      <c r="G3454" s="185"/>
      <c r="H3454" s="186"/>
      <c r="J3454" s="195"/>
      <c r="K3454" s="172"/>
      <c r="L3454" s="170"/>
      <c r="M3454" s="193"/>
      <c r="N3454" s="194" t="str">
        <f t="shared" si="651"/>
        <v/>
      </c>
      <c r="R3454" s="75" t="e">
        <f t="shared" si="652"/>
        <v>#REF!</v>
      </c>
    </row>
    <row r="3455" spans="1:18" ht="15" customHeight="1" x14ac:dyDescent="0.3">
      <c r="A3455" s="86"/>
      <c r="B3455" s="84"/>
      <c r="C3455" s="125"/>
      <c r="D3455" s="146"/>
      <c r="E3455" s="149"/>
      <c r="F3455" s="184"/>
      <c r="G3455" s="185"/>
      <c r="H3455" s="186"/>
      <c r="J3455" s="195"/>
      <c r="K3455" s="172"/>
      <c r="L3455" s="170"/>
      <c r="M3455" s="193"/>
      <c r="N3455" s="194" t="str">
        <f t="shared" si="651"/>
        <v/>
      </c>
      <c r="R3455" s="75" t="e">
        <f t="shared" si="652"/>
        <v>#REF!</v>
      </c>
    </row>
    <row r="3456" spans="1:18" ht="15" customHeight="1" x14ac:dyDescent="0.3">
      <c r="A3456" s="86"/>
      <c r="B3456" s="84"/>
      <c r="C3456" s="125"/>
      <c r="D3456" s="146"/>
      <c r="E3456" s="149"/>
      <c r="F3456" s="184"/>
      <c r="G3456" s="185"/>
      <c r="H3456" s="186"/>
      <c r="J3456" s="195"/>
      <c r="K3456" s="172"/>
      <c r="L3456" s="170"/>
      <c r="M3456" s="193"/>
      <c r="N3456" s="194" t="str">
        <f t="shared" si="651"/>
        <v/>
      </c>
      <c r="R3456" s="75" t="e">
        <f t="shared" si="652"/>
        <v>#REF!</v>
      </c>
    </row>
    <row r="3457" spans="1:18" ht="15" customHeight="1" x14ac:dyDescent="0.3">
      <c r="A3457" s="86"/>
      <c r="B3457" s="84"/>
      <c r="C3457" s="125"/>
      <c r="D3457" s="146"/>
      <c r="E3457" s="149"/>
      <c r="F3457" s="184"/>
      <c r="G3457" s="185"/>
      <c r="H3457" s="186"/>
      <c r="J3457" s="195"/>
      <c r="K3457" s="172"/>
      <c r="L3457" s="170"/>
      <c r="M3457" s="193"/>
      <c r="N3457" s="194" t="str">
        <f t="shared" si="651"/>
        <v/>
      </c>
      <c r="R3457" s="75" t="e">
        <f t="shared" si="652"/>
        <v>#REF!</v>
      </c>
    </row>
    <row r="3458" spans="1:18" ht="15" customHeight="1" x14ac:dyDescent="0.3">
      <c r="A3458" s="86"/>
      <c r="B3458" s="84"/>
      <c r="C3458" s="125"/>
      <c r="D3458" s="146"/>
      <c r="E3458" s="149"/>
      <c r="F3458" s="184"/>
      <c r="G3458" s="185"/>
      <c r="H3458" s="186"/>
      <c r="J3458" s="195"/>
      <c r="K3458" s="172"/>
      <c r="L3458" s="170"/>
      <c r="M3458" s="193"/>
      <c r="N3458" s="194" t="str">
        <f t="shared" si="651"/>
        <v/>
      </c>
      <c r="R3458" s="75" t="e">
        <f t="shared" si="652"/>
        <v>#REF!</v>
      </c>
    </row>
    <row r="3459" spans="1:18" ht="15" customHeight="1" x14ac:dyDescent="0.3">
      <c r="A3459" s="86"/>
      <c r="B3459" s="84"/>
      <c r="C3459" s="125"/>
      <c r="D3459" s="146"/>
      <c r="E3459" s="149"/>
      <c r="F3459" s="184" t="str">
        <f>+IF(E3459="","",D3459*E3459)</f>
        <v/>
      </c>
      <c r="G3459" s="185" t="str">
        <f>+IF(F3459="","",H3448)</f>
        <v/>
      </c>
      <c r="H3459" s="186" t="str">
        <f>+IF(G3459="","",F3459*G3459)</f>
        <v/>
      </c>
      <c r="J3459" s="195" t="str">
        <f>+IF(H3459="","",H3459/H3518)</f>
        <v/>
      </c>
      <c r="K3459" s="172"/>
      <c r="L3459" s="170"/>
      <c r="M3459" s="193" t="str">
        <f>IF(L3459="NP", 0, (IF(L3459="EP", 1, (IF(L3459="ND", 0.4, "")))))</f>
        <v/>
      </c>
      <c r="N3459" s="194" t="str">
        <f t="shared" si="651"/>
        <v/>
      </c>
      <c r="R3459" s="75" t="e">
        <f t="shared" si="652"/>
        <v>#REF!</v>
      </c>
    </row>
    <row r="3460" spans="1:18" ht="15" customHeight="1" x14ac:dyDescent="0.3">
      <c r="A3460" s="86"/>
      <c r="B3460" s="84"/>
      <c r="C3460" s="125"/>
      <c r="D3460" s="146"/>
      <c r="E3460" s="149"/>
      <c r="F3460" s="184" t="str">
        <f>+IF(E3460="","",D3460*E3460)</f>
        <v/>
      </c>
      <c r="G3460" s="185" t="str">
        <f>+IF(F3460="","",H3448)</f>
        <v/>
      </c>
      <c r="H3460" s="186" t="str">
        <f>+IF(G3460="","",F3460*G3460)</f>
        <v/>
      </c>
      <c r="J3460" s="195" t="str">
        <f>+IF(H3460="","",H3460/H3518)</f>
        <v/>
      </c>
      <c r="K3460" s="172"/>
      <c r="L3460" s="170"/>
      <c r="M3460" s="193" t="str">
        <f>IF(L3460="NP", 0, (IF(L3460="EP", 1, (IF(L3460="ND", 0.4, "")))))</f>
        <v/>
      </c>
      <c r="N3460" s="194" t="str">
        <f t="shared" si="651"/>
        <v/>
      </c>
      <c r="R3460" s="75" t="e">
        <f t="shared" si="652"/>
        <v>#REF!</v>
      </c>
    </row>
    <row r="3461" spans="1:18" ht="15" customHeight="1" x14ac:dyDescent="0.3">
      <c r="A3461" s="86"/>
      <c r="B3461" s="84"/>
      <c r="C3461" s="125"/>
      <c r="D3461" s="146"/>
      <c r="E3461" s="149"/>
      <c r="F3461" s="184" t="str">
        <f>+IF(E3461="","",D3461*E3461)</f>
        <v/>
      </c>
      <c r="G3461" s="185" t="str">
        <f>+IF(F3461="","",H3448)</f>
        <v/>
      </c>
      <c r="H3461" s="186" t="str">
        <f>+IF(G3461="","",F3461*G3461)</f>
        <v/>
      </c>
      <c r="J3461" s="195" t="str">
        <f>+IF(H3461="","",H3461/H3518)</f>
        <v/>
      </c>
      <c r="K3461" s="172"/>
      <c r="L3461" s="170"/>
      <c r="M3461" s="193" t="str">
        <f>IF(L3461="NP", 0, (IF(L3461="EP", 1, (IF(L3461="ND", 0.4, "")))))</f>
        <v/>
      </c>
      <c r="N3461" s="194" t="str">
        <f t="shared" si="651"/>
        <v/>
      </c>
      <c r="R3461" s="75" t="e">
        <f t="shared" si="652"/>
        <v>#REF!</v>
      </c>
    </row>
    <row r="3462" spans="1:18" ht="15" customHeight="1" thickBot="1" x14ac:dyDescent="0.35">
      <c r="A3462" s="86"/>
      <c r="B3462" s="84"/>
      <c r="C3462" s="127"/>
      <c r="D3462" s="147"/>
      <c r="E3462" s="150"/>
      <c r="F3462" s="187" t="str">
        <f>+IF(E3462="","",D3462*E3462)</f>
        <v/>
      </c>
      <c r="G3462" s="188" t="str">
        <f>+IF(F3462="","",H3447)</f>
        <v/>
      </c>
      <c r="H3462" s="189" t="str">
        <f>+IF(G3462="","",F3462*G3462)</f>
        <v/>
      </c>
      <c r="J3462" s="195" t="str">
        <f>+IF(H3462="","",H3462/H3518)</f>
        <v/>
      </c>
      <c r="K3462" s="172"/>
      <c r="L3462" s="170"/>
      <c r="M3462" s="193" t="str">
        <f>IF(L3462="NP", 0, (IF(L3462="EP", 1, (IF(L3462="ND", 0.4, "")))))</f>
        <v/>
      </c>
      <c r="N3462" s="194" t="str">
        <f t="shared" si="651"/>
        <v/>
      </c>
      <c r="R3462" s="75" t="e">
        <f t="shared" si="652"/>
        <v>#REF!</v>
      </c>
    </row>
    <row r="3463" spans="1:18" ht="15" customHeight="1" thickBot="1" x14ac:dyDescent="0.35">
      <c r="A3463" s="86"/>
      <c r="B3463" s="84"/>
      <c r="C3463" s="160"/>
      <c r="D3463" s="160"/>
      <c r="E3463" s="160"/>
      <c r="F3463" s="160"/>
      <c r="G3463" s="161" t="s">
        <v>27</v>
      </c>
      <c r="H3463" s="157">
        <f>SUM(H3450:H3462)</f>
        <v>0.275808</v>
      </c>
      <c r="J3463" s="110">
        <f>SUM(J3450:J3462)</f>
        <v>0.82203147353361949</v>
      </c>
      <c r="K3463" s="109"/>
      <c r="L3463" s="109"/>
      <c r="M3463" s="109"/>
      <c r="N3463" s="110">
        <f>SUM(N3450:N3462)</f>
        <v>0</v>
      </c>
    </row>
    <row r="3464" spans="1:18" s="73" customFormat="1" ht="15" customHeight="1" thickBot="1" x14ac:dyDescent="0.35">
      <c r="A3464" s="86"/>
      <c r="B3464" s="84"/>
      <c r="C3464" s="73" t="s">
        <v>10</v>
      </c>
      <c r="H3464" s="74"/>
      <c r="J3464" s="112"/>
      <c r="K3464" s="112"/>
      <c r="L3464" s="112"/>
      <c r="M3464" s="112"/>
      <c r="N3464" s="112"/>
    </row>
    <row r="3465" spans="1:18" ht="31.5" customHeight="1" thickBot="1" x14ac:dyDescent="0.35">
      <c r="A3465" s="86"/>
      <c r="B3465" s="84"/>
      <c r="C3465" s="122" t="s">
        <v>48</v>
      </c>
      <c r="D3465" s="123" t="s">
        <v>0</v>
      </c>
      <c r="E3465" s="123" t="s">
        <v>65</v>
      </c>
      <c r="F3465" s="123" t="s">
        <v>66</v>
      </c>
      <c r="G3465" s="123" t="s">
        <v>8</v>
      </c>
      <c r="H3465" s="124" t="s">
        <v>9</v>
      </c>
      <c r="J3465" s="106" t="s">
        <v>59</v>
      </c>
      <c r="K3465" s="107" t="s">
        <v>60</v>
      </c>
      <c r="L3465" s="107" t="s">
        <v>61</v>
      </c>
      <c r="M3465" s="107" t="s">
        <v>62</v>
      </c>
      <c r="N3465" s="108" t="s">
        <v>63</v>
      </c>
    </row>
    <row r="3466" spans="1:18" ht="15" customHeight="1" x14ac:dyDescent="0.3">
      <c r="A3466" s="86"/>
      <c r="B3466" s="84"/>
      <c r="C3466" s="125" t="s">
        <v>345</v>
      </c>
      <c r="D3466" s="146">
        <v>1</v>
      </c>
      <c r="E3466" s="149">
        <v>6.22</v>
      </c>
      <c r="F3466" s="184">
        <f>+IF(E3466="","",D3466*E3466)</f>
        <v>6.22</v>
      </c>
      <c r="G3466" s="185">
        <f>+IF(F3466="","",H3448)</f>
        <v>9.5999999999999992E-3</v>
      </c>
      <c r="H3466" s="186">
        <f>+IF(G3466="","",F3466*G3466)</f>
        <v>5.9711999999999994E-2</v>
      </c>
      <c r="I3466" s="95"/>
      <c r="J3466" s="195">
        <f>+IF(H3466="","",H3466/H3518)</f>
        <v>0.17796852646638053</v>
      </c>
      <c r="K3466" s="174">
        <v>851230012</v>
      </c>
      <c r="L3466" s="170" t="s">
        <v>77</v>
      </c>
      <c r="M3466" s="193">
        <v>0</v>
      </c>
      <c r="N3466" s="194">
        <f t="shared" ref="N3466:N3478" si="653">+IF(H3466="","",J3466*M3466)</f>
        <v>0</v>
      </c>
      <c r="R3466" s="75" t="e">
        <f t="shared" ref="R3466:R3478" si="654">+R3378+1</f>
        <v>#REF!</v>
      </c>
    </row>
    <row r="3467" spans="1:18" ht="15" customHeight="1" x14ac:dyDescent="0.25">
      <c r="A3467" s="86"/>
      <c r="B3467" s="84"/>
      <c r="C3467" s="125"/>
      <c r="D3467" s="146"/>
      <c r="E3467" s="209"/>
      <c r="F3467" s="184"/>
      <c r="G3467" s="185"/>
      <c r="H3467" s="186"/>
      <c r="J3467" s="195"/>
      <c r="K3467" s="174"/>
      <c r="L3467" s="170"/>
      <c r="M3467" s="193"/>
      <c r="N3467" s="194" t="str">
        <f t="shared" si="653"/>
        <v/>
      </c>
      <c r="R3467" s="75" t="e">
        <f t="shared" si="654"/>
        <v>#REF!</v>
      </c>
    </row>
    <row r="3468" spans="1:18" ht="15" customHeight="1" x14ac:dyDescent="0.25">
      <c r="A3468" s="86"/>
      <c r="B3468" s="84"/>
      <c r="C3468" s="125"/>
      <c r="D3468" s="146"/>
      <c r="E3468" s="209"/>
      <c r="F3468" s="184"/>
      <c r="G3468" s="185"/>
      <c r="H3468" s="186"/>
      <c r="J3468" s="195"/>
      <c r="K3468" s="174"/>
      <c r="L3468" s="170"/>
      <c r="M3468" s="193"/>
      <c r="N3468" s="194" t="str">
        <f t="shared" si="653"/>
        <v/>
      </c>
      <c r="R3468" s="75" t="e">
        <f t="shared" si="654"/>
        <v>#REF!</v>
      </c>
    </row>
    <row r="3469" spans="1:18" ht="15" customHeight="1" x14ac:dyDescent="0.3">
      <c r="A3469" s="86"/>
      <c r="B3469" s="84"/>
      <c r="C3469" s="125"/>
      <c r="D3469" s="146"/>
      <c r="E3469" s="149"/>
      <c r="F3469" s="184"/>
      <c r="G3469" s="185"/>
      <c r="H3469" s="186"/>
      <c r="J3469" s="195"/>
      <c r="K3469" s="174"/>
      <c r="L3469" s="170"/>
      <c r="M3469" s="193"/>
      <c r="N3469" s="194" t="str">
        <f t="shared" si="653"/>
        <v/>
      </c>
      <c r="R3469" s="75" t="e">
        <f t="shared" si="654"/>
        <v>#REF!</v>
      </c>
    </row>
    <row r="3470" spans="1:18" ht="15" customHeight="1" x14ac:dyDescent="0.3">
      <c r="A3470" s="86"/>
      <c r="B3470" s="84"/>
      <c r="C3470" s="125"/>
      <c r="D3470" s="146"/>
      <c r="E3470" s="149"/>
      <c r="F3470" s="184" t="str">
        <f t="shared" ref="F3470:F3478" si="655">+IF(E3470="","",D3470*E3470)</f>
        <v/>
      </c>
      <c r="G3470" s="185" t="str">
        <f>+IF(F3470="","",H3448)</f>
        <v/>
      </c>
      <c r="H3470" s="186" t="str">
        <f t="shared" ref="H3470:H3478" si="656">+IF(G3470="","",F3470*G3470)</f>
        <v/>
      </c>
      <c r="J3470" s="195" t="str">
        <f>+IF(H3470="","",H3470/H3518)</f>
        <v/>
      </c>
      <c r="K3470" s="174"/>
      <c r="L3470" s="170"/>
      <c r="M3470" s="193" t="str">
        <f t="shared" ref="M3470:M3478" si="657">IF(L3470="NP", 0, (IF(L3470="EP", 1, (IF(L3470="ND", 0.4, "")))))</f>
        <v/>
      </c>
      <c r="N3470" s="194" t="str">
        <f t="shared" si="653"/>
        <v/>
      </c>
      <c r="R3470" s="75" t="e">
        <f t="shared" si="654"/>
        <v>#REF!</v>
      </c>
    </row>
    <row r="3471" spans="1:18" ht="15" customHeight="1" x14ac:dyDescent="0.3">
      <c r="A3471" s="86"/>
      <c r="B3471" s="84"/>
      <c r="C3471" s="125"/>
      <c r="D3471" s="146"/>
      <c r="E3471" s="149"/>
      <c r="F3471" s="184" t="str">
        <f t="shared" si="655"/>
        <v/>
      </c>
      <c r="G3471" s="185" t="str">
        <f>+IF(F3471="","",H3448)</f>
        <v/>
      </c>
      <c r="H3471" s="186" t="str">
        <f t="shared" si="656"/>
        <v/>
      </c>
      <c r="I3471" s="96"/>
      <c r="J3471" s="195" t="str">
        <f>+IF(H3471="","",H3471/H3518)</f>
        <v/>
      </c>
      <c r="K3471" s="174"/>
      <c r="L3471" s="170"/>
      <c r="M3471" s="193" t="str">
        <f t="shared" si="657"/>
        <v/>
      </c>
      <c r="N3471" s="194" t="str">
        <f t="shared" si="653"/>
        <v/>
      </c>
      <c r="R3471" s="75" t="e">
        <f t="shared" si="654"/>
        <v>#REF!</v>
      </c>
    </row>
    <row r="3472" spans="1:18" ht="15" customHeight="1" x14ac:dyDescent="0.3">
      <c r="A3472" s="86"/>
      <c r="B3472" s="84"/>
      <c r="C3472" s="125"/>
      <c r="D3472" s="146"/>
      <c r="E3472" s="149"/>
      <c r="F3472" s="184" t="str">
        <f t="shared" si="655"/>
        <v/>
      </c>
      <c r="G3472" s="185" t="str">
        <f>+IF(F3472="","",H3448)</f>
        <v/>
      </c>
      <c r="H3472" s="186" t="str">
        <f t="shared" si="656"/>
        <v/>
      </c>
      <c r="J3472" s="195" t="str">
        <f>+IF(H3472="","",H3472/H3518)</f>
        <v/>
      </c>
      <c r="K3472" s="174"/>
      <c r="L3472" s="170"/>
      <c r="M3472" s="193" t="str">
        <f t="shared" si="657"/>
        <v/>
      </c>
      <c r="N3472" s="194" t="str">
        <f t="shared" si="653"/>
        <v/>
      </c>
      <c r="R3472" s="75" t="e">
        <f t="shared" si="654"/>
        <v>#REF!</v>
      </c>
    </row>
    <row r="3473" spans="1:18" ht="15" customHeight="1" x14ac:dyDescent="0.3">
      <c r="A3473" s="86"/>
      <c r="B3473" s="84"/>
      <c r="C3473" s="125"/>
      <c r="D3473" s="146"/>
      <c r="E3473" s="149"/>
      <c r="F3473" s="184" t="str">
        <f t="shared" si="655"/>
        <v/>
      </c>
      <c r="G3473" s="185" t="str">
        <f>+IF(F3473="","",H3448)</f>
        <v/>
      </c>
      <c r="H3473" s="186" t="str">
        <f t="shared" si="656"/>
        <v/>
      </c>
      <c r="J3473" s="195" t="str">
        <f>+IF(H3473="","",H3473/H3518)</f>
        <v/>
      </c>
      <c r="K3473" s="174"/>
      <c r="L3473" s="170"/>
      <c r="M3473" s="193" t="str">
        <f t="shared" si="657"/>
        <v/>
      </c>
      <c r="N3473" s="194" t="str">
        <f t="shared" si="653"/>
        <v/>
      </c>
      <c r="R3473" s="75" t="e">
        <f t="shared" si="654"/>
        <v>#REF!</v>
      </c>
    </row>
    <row r="3474" spans="1:18" ht="15" customHeight="1" x14ac:dyDescent="0.3">
      <c r="A3474" s="86"/>
      <c r="B3474" s="84"/>
      <c r="C3474" s="125"/>
      <c r="D3474" s="146"/>
      <c r="E3474" s="149"/>
      <c r="F3474" s="184" t="str">
        <f t="shared" si="655"/>
        <v/>
      </c>
      <c r="G3474" s="185" t="str">
        <f>+IF(F3474="","",H3448)</f>
        <v/>
      </c>
      <c r="H3474" s="186" t="str">
        <f t="shared" si="656"/>
        <v/>
      </c>
      <c r="I3474" s="96"/>
      <c r="J3474" s="195" t="str">
        <f>+IF(H3474="","",H3474/H3518)</f>
        <v/>
      </c>
      <c r="K3474" s="174"/>
      <c r="L3474" s="170"/>
      <c r="M3474" s="193" t="str">
        <f t="shared" si="657"/>
        <v/>
      </c>
      <c r="N3474" s="194" t="str">
        <f t="shared" si="653"/>
        <v/>
      </c>
      <c r="R3474" s="75" t="e">
        <f t="shared" si="654"/>
        <v>#REF!</v>
      </c>
    </row>
    <row r="3475" spans="1:18" ht="15" customHeight="1" x14ac:dyDescent="0.3">
      <c r="A3475" s="86"/>
      <c r="B3475" s="84"/>
      <c r="C3475" s="125"/>
      <c r="D3475" s="146"/>
      <c r="E3475" s="149"/>
      <c r="F3475" s="184" t="str">
        <f t="shared" si="655"/>
        <v/>
      </c>
      <c r="G3475" s="185" t="str">
        <f>+IF(F3475="","",H3448)</f>
        <v/>
      </c>
      <c r="H3475" s="186" t="str">
        <f t="shared" si="656"/>
        <v/>
      </c>
      <c r="J3475" s="195" t="str">
        <f>+IF(H3475="","",H3475/H3518)</f>
        <v/>
      </c>
      <c r="K3475" s="174"/>
      <c r="L3475" s="170"/>
      <c r="M3475" s="193" t="str">
        <f t="shared" si="657"/>
        <v/>
      </c>
      <c r="N3475" s="194" t="str">
        <f t="shared" si="653"/>
        <v/>
      </c>
      <c r="R3475" s="75" t="e">
        <f t="shared" si="654"/>
        <v>#REF!</v>
      </c>
    </row>
    <row r="3476" spans="1:18" ht="15" customHeight="1" x14ac:dyDescent="0.3">
      <c r="A3476" s="86"/>
      <c r="B3476" s="84"/>
      <c r="C3476" s="125"/>
      <c r="D3476" s="146"/>
      <c r="E3476" s="149"/>
      <c r="F3476" s="184" t="str">
        <f t="shared" si="655"/>
        <v/>
      </c>
      <c r="G3476" s="185" t="str">
        <f>+IF(F3476="","",H3448)</f>
        <v/>
      </c>
      <c r="H3476" s="186" t="str">
        <f t="shared" si="656"/>
        <v/>
      </c>
      <c r="I3476" s="96"/>
      <c r="J3476" s="195" t="str">
        <f>+IF(H3476="","",H3476/H3518)</f>
        <v/>
      </c>
      <c r="K3476" s="174"/>
      <c r="L3476" s="170"/>
      <c r="M3476" s="193" t="str">
        <f t="shared" si="657"/>
        <v/>
      </c>
      <c r="N3476" s="194" t="str">
        <f t="shared" si="653"/>
        <v/>
      </c>
      <c r="R3476" s="75" t="e">
        <f t="shared" si="654"/>
        <v>#REF!</v>
      </c>
    </row>
    <row r="3477" spans="1:18" ht="15" customHeight="1" x14ac:dyDescent="0.3">
      <c r="A3477" s="86"/>
      <c r="B3477" s="84"/>
      <c r="C3477" s="125"/>
      <c r="D3477" s="146"/>
      <c r="E3477" s="149"/>
      <c r="F3477" s="184" t="str">
        <f t="shared" si="655"/>
        <v/>
      </c>
      <c r="G3477" s="185" t="str">
        <f>+IF(F3477="","",H3448)</f>
        <v/>
      </c>
      <c r="H3477" s="186" t="str">
        <f t="shared" si="656"/>
        <v/>
      </c>
      <c r="I3477" s="96"/>
      <c r="J3477" s="195" t="str">
        <f>+IF(H3477="","",H3477/H3518)</f>
        <v/>
      </c>
      <c r="K3477" s="174"/>
      <c r="L3477" s="170"/>
      <c r="M3477" s="193" t="str">
        <f t="shared" si="657"/>
        <v/>
      </c>
      <c r="N3477" s="194" t="str">
        <f t="shared" si="653"/>
        <v/>
      </c>
      <c r="R3477" s="75" t="e">
        <f t="shared" si="654"/>
        <v>#REF!</v>
      </c>
    </row>
    <row r="3478" spans="1:18" ht="15" customHeight="1" thickBot="1" x14ac:dyDescent="0.35">
      <c r="A3478" s="86"/>
      <c r="B3478" s="84"/>
      <c r="C3478" s="127"/>
      <c r="D3478" s="147"/>
      <c r="E3478" s="150"/>
      <c r="F3478" s="187" t="str">
        <f t="shared" si="655"/>
        <v/>
      </c>
      <c r="G3478" s="188" t="str">
        <f>+IF(F3478="","",H3447)</f>
        <v/>
      </c>
      <c r="H3478" s="189" t="str">
        <f t="shared" si="656"/>
        <v/>
      </c>
      <c r="J3478" s="195" t="str">
        <f>+IF(H3478="","",H3478/H3518)</f>
        <v/>
      </c>
      <c r="K3478" s="174"/>
      <c r="L3478" s="170"/>
      <c r="M3478" s="193" t="str">
        <f t="shared" si="657"/>
        <v/>
      </c>
      <c r="N3478" s="194" t="str">
        <f t="shared" si="653"/>
        <v/>
      </c>
      <c r="R3478" s="75" t="e">
        <f t="shared" si="654"/>
        <v>#REF!</v>
      </c>
    </row>
    <row r="3479" spans="1:18" ht="15" customHeight="1" thickBot="1" x14ac:dyDescent="0.35">
      <c r="A3479" s="86"/>
      <c r="B3479" s="84"/>
      <c r="C3479" s="160"/>
      <c r="D3479" s="160"/>
      <c r="E3479" s="160"/>
      <c r="F3479" s="160"/>
      <c r="G3479" s="161" t="s">
        <v>28</v>
      </c>
      <c r="H3479" s="157">
        <f>SUM(H3466:H3478)</f>
        <v>5.9711999999999994E-2</v>
      </c>
      <c r="J3479" s="110">
        <f>SUM(J3466:J3478)</f>
        <v>0.17796852646638053</v>
      </c>
      <c r="K3479" s="109"/>
      <c r="L3479" s="109"/>
      <c r="M3479" s="109"/>
      <c r="N3479" s="110">
        <f>SUM(N3466:N3478)</f>
        <v>0</v>
      </c>
    </row>
    <row r="3480" spans="1:18" s="73" customFormat="1" ht="15" customHeight="1" thickBot="1" x14ac:dyDescent="0.35">
      <c r="A3480" s="86"/>
      <c r="B3480" s="84"/>
      <c r="C3480" s="73" t="s">
        <v>11</v>
      </c>
      <c r="H3480" s="74"/>
      <c r="J3480" s="112"/>
      <c r="K3480" s="112"/>
      <c r="L3480" s="112"/>
      <c r="M3480" s="112"/>
      <c r="N3480" s="112"/>
    </row>
    <row r="3481" spans="1:18" ht="34.5" customHeight="1" thickBot="1" x14ac:dyDescent="0.35">
      <c r="A3481" s="86"/>
      <c r="B3481" s="84"/>
      <c r="C3481" s="122" t="s">
        <v>48</v>
      </c>
      <c r="D3481" s="129"/>
      <c r="E3481" s="123" t="s">
        <v>3</v>
      </c>
      <c r="F3481" s="123" t="s">
        <v>0</v>
      </c>
      <c r="G3481" s="123" t="s">
        <v>16</v>
      </c>
      <c r="H3481" s="124" t="s">
        <v>9</v>
      </c>
      <c r="J3481" s="106" t="s">
        <v>59</v>
      </c>
      <c r="K3481" s="107" t="s">
        <v>60</v>
      </c>
      <c r="L3481" s="107" t="s">
        <v>61</v>
      </c>
      <c r="M3481" s="107" t="s">
        <v>62</v>
      </c>
      <c r="N3481" s="108" t="s">
        <v>63</v>
      </c>
    </row>
    <row r="3482" spans="1:18" ht="15" customHeight="1" x14ac:dyDescent="0.3">
      <c r="A3482" s="86"/>
      <c r="B3482" s="84"/>
      <c r="C3482" s="125"/>
      <c r="E3482" s="151"/>
      <c r="F3482" s="151"/>
      <c r="G3482" s="151"/>
      <c r="H3482" s="190"/>
      <c r="J3482" s="195"/>
      <c r="K3482" s="174"/>
      <c r="L3482" s="170"/>
      <c r="M3482" s="193"/>
      <c r="N3482" s="194" t="str">
        <f t="shared" ref="N3482:N3507" si="658">+IF(H3482="","",J3482*M3482)</f>
        <v/>
      </c>
      <c r="R3482" s="75" t="e">
        <f t="shared" ref="R3482:R3507" si="659">+R3394+1</f>
        <v>#REF!</v>
      </c>
    </row>
    <row r="3483" spans="1:18" ht="15" customHeight="1" x14ac:dyDescent="0.3">
      <c r="A3483" s="86"/>
      <c r="B3483" s="84"/>
      <c r="C3483" s="125"/>
      <c r="E3483" s="151"/>
      <c r="F3483" s="151"/>
      <c r="G3483" s="151"/>
      <c r="H3483" s="190"/>
      <c r="J3483" s="195"/>
      <c r="K3483" s="218"/>
      <c r="L3483" s="212"/>
      <c r="M3483" s="193"/>
      <c r="N3483" s="194" t="str">
        <f t="shared" si="658"/>
        <v/>
      </c>
      <c r="R3483" s="75" t="e">
        <f t="shared" si="659"/>
        <v>#REF!</v>
      </c>
    </row>
    <row r="3484" spans="1:18" ht="15" customHeight="1" x14ac:dyDescent="0.3">
      <c r="A3484" s="86"/>
      <c r="B3484" s="84"/>
      <c r="C3484" s="125"/>
      <c r="E3484" s="151"/>
      <c r="F3484" s="151"/>
      <c r="G3484" s="151"/>
      <c r="H3484" s="190"/>
      <c r="J3484" s="195"/>
      <c r="K3484" s="212"/>
      <c r="L3484" s="212"/>
      <c r="M3484" s="193"/>
      <c r="N3484" s="194" t="str">
        <f t="shared" si="658"/>
        <v/>
      </c>
      <c r="R3484" s="75" t="e">
        <f t="shared" si="659"/>
        <v>#REF!</v>
      </c>
    </row>
    <row r="3485" spans="1:18" ht="15" customHeight="1" x14ac:dyDescent="0.3">
      <c r="A3485" s="86"/>
      <c r="B3485" s="84"/>
      <c r="C3485" s="125"/>
      <c r="E3485" s="151"/>
      <c r="F3485" s="151"/>
      <c r="G3485" s="151"/>
      <c r="H3485" s="190"/>
      <c r="J3485" s="195"/>
      <c r="K3485" s="211"/>
      <c r="L3485" s="212"/>
      <c r="M3485" s="193"/>
      <c r="N3485" s="194" t="str">
        <f t="shared" si="658"/>
        <v/>
      </c>
      <c r="R3485" s="75" t="e">
        <f t="shared" si="659"/>
        <v>#REF!</v>
      </c>
    </row>
    <row r="3486" spans="1:18" ht="15" customHeight="1" x14ac:dyDescent="0.3">
      <c r="A3486" s="86"/>
      <c r="B3486" s="84"/>
      <c r="C3486" s="125"/>
      <c r="E3486" s="151"/>
      <c r="F3486" s="151"/>
      <c r="G3486" s="151"/>
      <c r="H3486" s="190"/>
      <c r="J3486" s="195"/>
      <c r="K3486" s="211"/>
      <c r="L3486" s="210"/>
      <c r="M3486" s="193"/>
      <c r="N3486" s="194" t="str">
        <f t="shared" si="658"/>
        <v/>
      </c>
      <c r="R3486" s="75" t="e">
        <f t="shared" si="659"/>
        <v>#REF!</v>
      </c>
    </row>
    <row r="3487" spans="1:18" ht="15" customHeight="1" x14ac:dyDescent="0.3">
      <c r="A3487" s="86"/>
      <c r="B3487" s="84"/>
      <c r="C3487" s="125"/>
      <c r="E3487" s="151"/>
      <c r="F3487" s="151"/>
      <c r="G3487" s="151"/>
      <c r="H3487" s="190"/>
      <c r="J3487" s="195"/>
      <c r="K3487" s="174"/>
      <c r="L3487" s="170"/>
      <c r="M3487" s="193"/>
      <c r="N3487" s="194" t="str">
        <f t="shared" si="658"/>
        <v/>
      </c>
      <c r="R3487" s="75" t="e">
        <f t="shared" si="659"/>
        <v>#REF!</v>
      </c>
    </row>
    <row r="3488" spans="1:18" ht="15" customHeight="1" x14ac:dyDescent="0.3">
      <c r="A3488" s="86"/>
      <c r="B3488" s="84"/>
      <c r="C3488" s="125"/>
      <c r="E3488" s="151"/>
      <c r="F3488" s="151"/>
      <c r="G3488" s="151"/>
      <c r="H3488" s="190"/>
      <c r="J3488" s="195"/>
      <c r="K3488" s="174"/>
      <c r="L3488" s="170"/>
      <c r="M3488" s="193"/>
      <c r="N3488" s="194" t="str">
        <f t="shared" si="658"/>
        <v/>
      </c>
      <c r="R3488" s="75" t="e">
        <f t="shared" si="659"/>
        <v>#REF!</v>
      </c>
    </row>
    <row r="3489" spans="1:18" ht="15" customHeight="1" x14ac:dyDescent="0.3">
      <c r="A3489" s="86"/>
      <c r="B3489" s="84"/>
      <c r="C3489" s="125"/>
      <c r="E3489" s="151"/>
      <c r="F3489" s="151"/>
      <c r="G3489" s="151"/>
      <c r="H3489" s="190"/>
      <c r="J3489" s="195"/>
      <c r="K3489" s="174"/>
      <c r="L3489" s="170"/>
      <c r="M3489" s="193"/>
      <c r="N3489" s="194" t="str">
        <f t="shared" si="658"/>
        <v/>
      </c>
      <c r="R3489" s="75" t="e">
        <f t="shared" si="659"/>
        <v>#REF!</v>
      </c>
    </row>
    <row r="3490" spans="1:18" ht="15" customHeight="1" x14ac:dyDescent="0.3">
      <c r="A3490" s="86"/>
      <c r="B3490" s="84"/>
      <c r="C3490" s="125"/>
      <c r="E3490" s="151"/>
      <c r="F3490" s="151"/>
      <c r="G3490" s="151"/>
      <c r="H3490" s="190"/>
      <c r="J3490" s="195"/>
      <c r="K3490" s="174"/>
      <c r="L3490" s="170"/>
      <c r="M3490" s="193"/>
      <c r="N3490" s="194" t="str">
        <f t="shared" si="658"/>
        <v/>
      </c>
      <c r="R3490" s="75" t="e">
        <f t="shared" si="659"/>
        <v>#REF!</v>
      </c>
    </row>
    <row r="3491" spans="1:18" ht="15" customHeight="1" x14ac:dyDescent="0.3">
      <c r="A3491" s="86"/>
      <c r="B3491" s="84"/>
      <c r="C3491" s="125"/>
      <c r="E3491" s="151"/>
      <c r="F3491" s="151"/>
      <c r="G3491" s="151"/>
      <c r="H3491" s="190"/>
      <c r="J3491" s="195"/>
      <c r="K3491" s="174"/>
      <c r="L3491" s="170"/>
      <c r="M3491" s="193"/>
      <c r="N3491" s="194" t="str">
        <f t="shared" si="658"/>
        <v/>
      </c>
      <c r="R3491" s="75" t="e">
        <f t="shared" si="659"/>
        <v>#REF!</v>
      </c>
    </row>
    <row r="3492" spans="1:18" ht="15" customHeight="1" x14ac:dyDescent="0.3">
      <c r="A3492" s="86"/>
      <c r="B3492" s="84"/>
      <c r="C3492" s="125"/>
      <c r="E3492" s="151"/>
      <c r="F3492" s="151"/>
      <c r="G3492" s="151"/>
      <c r="H3492" s="190" t="str">
        <f t="shared" ref="H3492:H3507" si="660">+IF(G3492="","",F3492*G3492)</f>
        <v/>
      </c>
      <c r="J3492" s="195" t="str">
        <f>+IF(H3492="","",H3492/H3518)</f>
        <v/>
      </c>
      <c r="K3492" s="174"/>
      <c r="L3492" s="170"/>
      <c r="M3492" s="193" t="str">
        <f t="shared" ref="M3492:M3507" si="661">IF(L3492="NP", 0, (IF(L3492="EP", 1, (IF(L3492="ND", 0.4, "")))))</f>
        <v/>
      </c>
      <c r="N3492" s="194" t="str">
        <f t="shared" si="658"/>
        <v/>
      </c>
      <c r="R3492" s="75" t="e">
        <f t="shared" si="659"/>
        <v>#REF!</v>
      </c>
    </row>
    <row r="3493" spans="1:18" ht="15" customHeight="1" x14ac:dyDescent="0.3">
      <c r="A3493" s="86"/>
      <c r="B3493" s="84"/>
      <c r="C3493" s="125"/>
      <c r="E3493" s="151"/>
      <c r="F3493" s="151"/>
      <c r="G3493" s="151"/>
      <c r="H3493" s="190" t="str">
        <f t="shared" si="660"/>
        <v/>
      </c>
      <c r="J3493" s="195" t="str">
        <f>+IF(H3493="","",H3493/H3518)</f>
        <v/>
      </c>
      <c r="K3493" s="174"/>
      <c r="L3493" s="170"/>
      <c r="M3493" s="193" t="str">
        <f t="shared" si="661"/>
        <v/>
      </c>
      <c r="N3493" s="194" t="str">
        <f t="shared" si="658"/>
        <v/>
      </c>
      <c r="R3493" s="75" t="e">
        <f t="shared" si="659"/>
        <v>#REF!</v>
      </c>
    </row>
    <row r="3494" spans="1:18" ht="15" customHeight="1" x14ac:dyDescent="0.3">
      <c r="A3494" s="86"/>
      <c r="B3494" s="84"/>
      <c r="C3494" s="125"/>
      <c r="E3494" s="151"/>
      <c r="F3494" s="151"/>
      <c r="G3494" s="151"/>
      <c r="H3494" s="190" t="str">
        <f t="shared" si="660"/>
        <v/>
      </c>
      <c r="J3494" s="195" t="str">
        <f>+IF(H3494="","",H3494/H3518)</f>
        <v/>
      </c>
      <c r="K3494" s="174"/>
      <c r="L3494" s="170"/>
      <c r="M3494" s="193" t="str">
        <f t="shared" si="661"/>
        <v/>
      </c>
      <c r="N3494" s="194" t="str">
        <f t="shared" si="658"/>
        <v/>
      </c>
      <c r="R3494" s="75" t="e">
        <f t="shared" si="659"/>
        <v>#REF!</v>
      </c>
    </row>
    <row r="3495" spans="1:18" ht="15" customHeight="1" x14ac:dyDescent="0.3">
      <c r="A3495" s="86"/>
      <c r="B3495" s="84"/>
      <c r="C3495" s="125"/>
      <c r="E3495" s="151"/>
      <c r="F3495" s="151"/>
      <c r="G3495" s="151"/>
      <c r="H3495" s="190" t="str">
        <f t="shared" si="660"/>
        <v/>
      </c>
      <c r="J3495" s="195" t="str">
        <f>+IF(H3495="","",H3495/H3518)</f>
        <v/>
      </c>
      <c r="K3495" s="174"/>
      <c r="L3495" s="170"/>
      <c r="M3495" s="193" t="str">
        <f t="shared" si="661"/>
        <v/>
      </c>
      <c r="N3495" s="194" t="str">
        <f t="shared" si="658"/>
        <v/>
      </c>
      <c r="R3495" s="75" t="e">
        <f t="shared" si="659"/>
        <v>#REF!</v>
      </c>
    </row>
    <row r="3496" spans="1:18" ht="15" customHeight="1" x14ac:dyDescent="0.3">
      <c r="A3496" s="86"/>
      <c r="B3496" s="84"/>
      <c r="C3496" s="125"/>
      <c r="E3496" s="151"/>
      <c r="F3496" s="151"/>
      <c r="G3496" s="151"/>
      <c r="H3496" s="190" t="str">
        <f t="shared" si="660"/>
        <v/>
      </c>
      <c r="J3496" s="195" t="str">
        <f>+IF(H3496="","",H3496/H3518)</f>
        <v/>
      </c>
      <c r="K3496" s="174"/>
      <c r="L3496" s="170"/>
      <c r="M3496" s="193" t="str">
        <f t="shared" si="661"/>
        <v/>
      </c>
      <c r="N3496" s="194" t="str">
        <f t="shared" si="658"/>
        <v/>
      </c>
      <c r="R3496" s="75" t="e">
        <f t="shared" si="659"/>
        <v>#REF!</v>
      </c>
    </row>
    <row r="3497" spans="1:18" ht="15" customHeight="1" x14ac:dyDescent="0.3">
      <c r="A3497" s="86"/>
      <c r="B3497" s="84"/>
      <c r="C3497" s="125"/>
      <c r="E3497" s="151"/>
      <c r="F3497" s="151"/>
      <c r="G3497" s="151"/>
      <c r="H3497" s="190" t="str">
        <f t="shared" si="660"/>
        <v/>
      </c>
      <c r="J3497" s="195" t="str">
        <f>+IF(H3497="","",H3497/H3518)</f>
        <v/>
      </c>
      <c r="K3497" s="174"/>
      <c r="L3497" s="170"/>
      <c r="M3497" s="193" t="str">
        <f t="shared" si="661"/>
        <v/>
      </c>
      <c r="N3497" s="194" t="str">
        <f t="shared" si="658"/>
        <v/>
      </c>
      <c r="R3497" s="75" t="e">
        <f t="shared" si="659"/>
        <v>#REF!</v>
      </c>
    </row>
    <row r="3498" spans="1:18" ht="15" customHeight="1" x14ac:dyDescent="0.3">
      <c r="A3498" s="86"/>
      <c r="B3498" s="84"/>
      <c r="C3498" s="125"/>
      <c r="E3498" s="151"/>
      <c r="F3498" s="151"/>
      <c r="G3498" s="151"/>
      <c r="H3498" s="190" t="str">
        <f t="shared" si="660"/>
        <v/>
      </c>
      <c r="J3498" s="195" t="str">
        <f>+IF(H3498="","",H3498/H3518)</f>
        <v/>
      </c>
      <c r="K3498" s="174"/>
      <c r="L3498" s="170"/>
      <c r="M3498" s="193" t="str">
        <f t="shared" si="661"/>
        <v/>
      </c>
      <c r="N3498" s="194" t="str">
        <f t="shared" si="658"/>
        <v/>
      </c>
      <c r="R3498" s="75" t="e">
        <f t="shared" si="659"/>
        <v>#REF!</v>
      </c>
    </row>
    <row r="3499" spans="1:18" ht="15" customHeight="1" x14ac:dyDescent="0.3">
      <c r="A3499" s="86"/>
      <c r="B3499" s="84"/>
      <c r="C3499" s="125"/>
      <c r="E3499" s="151"/>
      <c r="F3499" s="151"/>
      <c r="G3499" s="151"/>
      <c r="H3499" s="190" t="str">
        <f t="shared" si="660"/>
        <v/>
      </c>
      <c r="J3499" s="195" t="str">
        <f>+IF(H3499="","",H3499/H3518)</f>
        <v/>
      </c>
      <c r="K3499" s="174"/>
      <c r="L3499" s="170"/>
      <c r="M3499" s="193" t="str">
        <f t="shared" si="661"/>
        <v/>
      </c>
      <c r="N3499" s="194" t="str">
        <f t="shared" si="658"/>
        <v/>
      </c>
      <c r="R3499" s="75" t="e">
        <f t="shared" si="659"/>
        <v>#REF!</v>
      </c>
    </row>
    <row r="3500" spans="1:18" ht="15" customHeight="1" x14ac:dyDescent="0.3">
      <c r="A3500" s="86"/>
      <c r="B3500" s="84"/>
      <c r="C3500" s="125"/>
      <c r="E3500" s="151"/>
      <c r="F3500" s="151"/>
      <c r="G3500" s="151"/>
      <c r="H3500" s="190" t="str">
        <f t="shared" si="660"/>
        <v/>
      </c>
      <c r="J3500" s="195" t="str">
        <f>+IF(H3500="","",H3500/H3518)</f>
        <v/>
      </c>
      <c r="K3500" s="174"/>
      <c r="L3500" s="170"/>
      <c r="M3500" s="193" t="str">
        <f t="shared" si="661"/>
        <v/>
      </c>
      <c r="N3500" s="194" t="str">
        <f t="shared" si="658"/>
        <v/>
      </c>
      <c r="R3500" s="75" t="e">
        <f t="shared" si="659"/>
        <v>#REF!</v>
      </c>
    </row>
    <row r="3501" spans="1:18" ht="15" customHeight="1" x14ac:dyDescent="0.3">
      <c r="A3501" s="86"/>
      <c r="B3501" s="84"/>
      <c r="C3501" s="125"/>
      <c r="E3501" s="151"/>
      <c r="F3501" s="151"/>
      <c r="G3501" s="151"/>
      <c r="H3501" s="190" t="str">
        <f t="shared" si="660"/>
        <v/>
      </c>
      <c r="J3501" s="195" t="str">
        <f>+IF(H3501="","",H3501/H3518)</f>
        <v/>
      </c>
      <c r="K3501" s="174"/>
      <c r="L3501" s="170"/>
      <c r="M3501" s="193" t="str">
        <f t="shared" si="661"/>
        <v/>
      </c>
      <c r="N3501" s="194" t="str">
        <f t="shared" si="658"/>
        <v/>
      </c>
      <c r="R3501" s="75" t="e">
        <f t="shared" si="659"/>
        <v>#REF!</v>
      </c>
    </row>
    <row r="3502" spans="1:18" ht="15" customHeight="1" x14ac:dyDescent="0.3">
      <c r="A3502" s="86"/>
      <c r="B3502" s="84"/>
      <c r="C3502" s="125"/>
      <c r="E3502" s="151"/>
      <c r="F3502" s="151"/>
      <c r="G3502" s="151"/>
      <c r="H3502" s="190" t="str">
        <f t="shared" si="660"/>
        <v/>
      </c>
      <c r="J3502" s="195" t="str">
        <f>+IF(H3502="","",H3502/H3518)</f>
        <v/>
      </c>
      <c r="K3502" s="174"/>
      <c r="L3502" s="170"/>
      <c r="M3502" s="193" t="str">
        <f t="shared" si="661"/>
        <v/>
      </c>
      <c r="N3502" s="194" t="str">
        <f t="shared" si="658"/>
        <v/>
      </c>
      <c r="R3502" s="75" t="e">
        <f t="shared" si="659"/>
        <v>#REF!</v>
      </c>
    </row>
    <row r="3503" spans="1:18" ht="15" customHeight="1" x14ac:dyDescent="0.3">
      <c r="A3503" s="86"/>
      <c r="B3503" s="84"/>
      <c r="C3503" s="125"/>
      <c r="E3503" s="151"/>
      <c r="F3503" s="151"/>
      <c r="G3503" s="151"/>
      <c r="H3503" s="190" t="str">
        <f t="shared" si="660"/>
        <v/>
      </c>
      <c r="J3503" s="195" t="str">
        <f>+IF(H3503="","",H3503/H3518)</f>
        <v/>
      </c>
      <c r="K3503" s="174"/>
      <c r="L3503" s="170"/>
      <c r="M3503" s="193" t="str">
        <f t="shared" si="661"/>
        <v/>
      </c>
      <c r="N3503" s="194" t="str">
        <f t="shared" si="658"/>
        <v/>
      </c>
      <c r="R3503" s="75" t="e">
        <f t="shared" si="659"/>
        <v>#REF!</v>
      </c>
    </row>
    <row r="3504" spans="1:18" ht="15" customHeight="1" x14ac:dyDescent="0.3">
      <c r="A3504" s="86"/>
      <c r="B3504" s="84"/>
      <c r="C3504" s="125"/>
      <c r="E3504" s="151"/>
      <c r="F3504" s="151"/>
      <c r="G3504" s="151"/>
      <c r="H3504" s="190" t="str">
        <f t="shared" si="660"/>
        <v/>
      </c>
      <c r="J3504" s="195" t="str">
        <f>+IF(H3504="","",H3504/H3518)</f>
        <v/>
      </c>
      <c r="K3504" s="174"/>
      <c r="L3504" s="170"/>
      <c r="M3504" s="193" t="str">
        <f t="shared" si="661"/>
        <v/>
      </c>
      <c r="N3504" s="194" t="str">
        <f t="shared" si="658"/>
        <v/>
      </c>
      <c r="R3504" s="75" t="e">
        <f t="shared" si="659"/>
        <v>#REF!</v>
      </c>
    </row>
    <row r="3505" spans="1:18" ht="15" customHeight="1" x14ac:dyDescent="0.3">
      <c r="A3505" s="86"/>
      <c r="B3505" s="84"/>
      <c r="C3505" s="125"/>
      <c r="E3505" s="151"/>
      <c r="F3505" s="151"/>
      <c r="G3505" s="151"/>
      <c r="H3505" s="190" t="str">
        <f t="shared" si="660"/>
        <v/>
      </c>
      <c r="J3505" s="195" t="str">
        <f>+IF(H3505="","",H3505/H3518)</f>
        <v/>
      </c>
      <c r="K3505" s="174"/>
      <c r="L3505" s="170"/>
      <c r="M3505" s="193" t="str">
        <f t="shared" si="661"/>
        <v/>
      </c>
      <c r="N3505" s="194" t="str">
        <f t="shared" si="658"/>
        <v/>
      </c>
      <c r="R3505" s="75" t="e">
        <f t="shared" si="659"/>
        <v>#REF!</v>
      </c>
    </row>
    <row r="3506" spans="1:18" ht="15" customHeight="1" x14ac:dyDescent="0.3">
      <c r="A3506" s="86"/>
      <c r="B3506" s="84"/>
      <c r="C3506" s="125"/>
      <c r="E3506" s="151"/>
      <c r="F3506" s="151"/>
      <c r="G3506" s="151"/>
      <c r="H3506" s="190" t="str">
        <f t="shared" si="660"/>
        <v/>
      </c>
      <c r="J3506" s="195" t="str">
        <f>+IF(H3506="","",H3506/H3518)</f>
        <v/>
      </c>
      <c r="K3506" s="174"/>
      <c r="L3506" s="170"/>
      <c r="M3506" s="193" t="str">
        <f t="shared" si="661"/>
        <v/>
      </c>
      <c r="N3506" s="194" t="str">
        <f t="shared" si="658"/>
        <v/>
      </c>
      <c r="R3506" s="75" t="e">
        <f t="shared" si="659"/>
        <v>#REF!</v>
      </c>
    </row>
    <row r="3507" spans="1:18" ht="15" customHeight="1" thickBot="1" x14ac:dyDescent="0.35">
      <c r="A3507" s="86"/>
      <c r="B3507" s="84"/>
      <c r="C3507" s="125"/>
      <c r="E3507" s="152"/>
      <c r="F3507" s="152"/>
      <c r="G3507" s="152"/>
      <c r="H3507" s="191" t="str">
        <f t="shared" si="660"/>
        <v/>
      </c>
      <c r="J3507" s="195" t="str">
        <f>+IF(H3507="","",H3507/H3518)</f>
        <v/>
      </c>
      <c r="K3507" s="174"/>
      <c r="L3507" s="170"/>
      <c r="M3507" s="193" t="str">
        <f t="shared" si="661"/>
        <v/>
      </c>
      <c r="N3507" s="194" t="str">
        <f t="shared" si="658"/>
        <v/>
      </c>
      <c r="R3507" s="75" t="e">
        <f t="shared" si="659"/>
        <v>#REF!</v>
      </c>
    </row>
    <row r="3508" spans="1:18" ht="15" customHeight="1" thickBot="1" x14ac:dyDescent="0.35">
      <c r="A3508" s="86"/>
      <c r="B3508" s="84"/>
      <c r="C3508" s="160"/>
      <c r="D3508" s="160"/>
      <c r="E3508" s="160"/>
      <c r="F3508" s="160"/>
      <c r="G3508" s="161" t="s">
        <v>29</v>
      </c>
      <c r="H3508" s="157">
        <f>SUM(H3482:H3507)</f>
        <v>0</v>
      </c>
      <c r="J3508" s="110">
        <f>SUM(J3482:J3507)</f>
        <v>0</v>
      </c>
      <c r="K3508" s="109"/>
      <c r="L3508" s="109"/>
      <c r="M3508" s="109"/>
      <c r="N3508" s="110">
        <f>SUM(N3482:N3507)</f>
        <v>0</v>
      </c>
    </row>
    <row r="3509" spans="1:18" s="73" customFormat="1" ht="15" customHeight="1" thickBot="1" x14ac:dyDescent="0.35">
      <c r="A3509" s="86"/>
      <c r="B3509" s="84"/>
      <c r="C3509" s="73" t="s">
        <v>12</v>
      </c>
      <c r="H3509" s="74"/>
      <c r="J3509" s="111"/>
      <c r="K3509" s="111"/>
      <c r="L3509" s="111"/>
      <c r="M3509" s="111"/>
      <c r="N3509" s="111"/>
    </row>
    <row r="3510" spans="1:18" ht="33" customHeight="1" thickBot="1" x14ac:dyDescent="0.35">
      <c r="A3510" s="86"/>
      <c r="B3510" s="84"/>
      <c r="C3510" s="122" t="s">
        <v>48</v>
      </c>
      <c r="D3510" s="129"/>
      <c r="E3510" s="130" t="s">
        <v>3</v>
      </c>
      <c r="F3510" s="130" t="s">
        <v>0</v>
      </c>
      <c r="G3510" s="123" t="s">
        <v>6</v>
      </c>
      <c r="H3510" s="124" t="s">
        <v>9</v>
      </c>
      <c r="J3510" s="106" t="s">
        <v>59</v>
      </c>
      <c r="K3510" s="107" t="s">
        <v>60</v>
      </c>
      <c r="L3510" s="107" t="s">
        <v>61</v>
      </c>
      <c r="M3510" s="107" t="s">
        <v>62</v>
      </c>
      <c r="N3510" s="108" t="s">
        <v>63</v>
      </c>
    </row>
    <row r="3511" spans="1:18" ht="15" customHeight="1" x14ac:dyDescent="0.3">
      <c r="A3511" s="86"/>
      <c r="B3511" s="84"/>
      <c r="C3511" s="125"/>
      <c r="E3511" s="149"/>
      <c r="F3511" s="146"/>
      <c r="G3511" s="154"/>
      <c r="H3511" s="186"/>
      <c r="J3511" s="195"/>
      <c r="K3511" s="175"/>
      <c r="L3511" s="175"/>
      <c r="M3511" s="193"/>
      <c r="N3511" s="194" t="str">
        <f>+IF(H3511="","",J3511*M3511)</f>
        <v/>
      </c>
      <c r="R3511" s="75" t="e">
        <f t="shared" ref="R3511:R3515" si="662">+R3423+1</f>
        <v>#REF!</v>
      </c>
    </row>
    <row r="3512" spans="1:18" ht="15" customHeight="1" x14ac:dyDescent="0.3">
      <c r="A3512" s="86"/>
      <c r="B3512" s="84"/>
      <c r="C3512" s="125"/>
      <c r="E3512" s="149"/>
      <c r="F3512" s="146"/>
      <c r="G3512" s="154"/>
      <c r="H3512" s="186"/>
      <c r="J3512" s="195"/>
      <c r="K3512" s="175"/>
      <c r="L3512" s="175"/>
      <c r="M3512" s="193"/>
      <c r="N3512" s="194" t="str">
        <f>+IF(H3512="","",J3512*M3512)</f>
        <v/>
      </c>
      <c r="R3512" s="75" t="e">
        <f t="shared" si="662"/>
        <v>#REF!</v>
      </c>
    </row>
    <row r="3513" spans="1:18" ht="15" customHeight="1" x14ac:dyDescent="0.3">
      <c r="A3513" s="86"/>
      <c r="B3513" s="84"/>
      <c r="C3513" s="125"/>
      <c r="E3513" s="149"/>
      <c r="F3513" s="146"/>
      <c r="G3513" s="154"/>
      <c r="H3513" s="186" t="str">
        <f>+IF(G3513="","",F3513*G3513)</f>
        <v/>
      </c>
      <c r="J3513" s="195" t="str">
        <f>+IF(H3513="","",H3513/H3517)</f>
        <v/>
      </c>
      <c r="K3513" s="175"/>
      <c r="L3513" s="175"/>
      <c r="M3513" s="193" t="str">
        <f>IF(L3513="NP", 0, (IF(L3513="EP", 1, (IF(L3513="ND", 0.4, "")))))</f>
        <v/>
      </c>
      <c r="N3513" s="194" t="str">
        <f>+IF(H3513="","",J3513*M3513)</f>
        <v/>
      </c>
      <c r="R3513" s="75" t="e">
        <f t="shared" si="662"/>
        <v>#REF!</v>
      </c>
    </row>
    <row r="3514" spans="1:18" ht="15" customHeight="1" x14ac:dyDescent="0.3">
      <c r="A3514" s="86"/>
      <c r="B3514" s="84"/>
      <c r="C3514" s="125"/>
      <c r="E3514" s="149"/>
      <c r="F3514" s="146"/>
      <c r="G3514" s="154"/>
      <c r="H3514" s="186" t="str">
        <f>+IF(G3514="","",F3514*G3514)</f>
        <v/>
      </c>
      <c r="J3514" s="195" t="str">
        <f>+IF(H3514="","",H3514/H3518)</f>
        <v/>
      </c>
      <c r="K3514" s="175"/>
      <c r="L3514" s="175"/>
      <c r="M3514" s="193" t="str">
        <f>IF(L3514="NP", 0, (IF(L3514="EP", 1, (IF(L3514="ND", 0.4, "")))))</f>
        <v/>
      </c>
      <c r="N3514" s="194" t="str">
        <f>+IF(H3514="","",J3514*M3514)</f>
        <v/>
      </c>
      <c r="R3514" s="75" t="e">
        <f t="shared" si="662"/>
        <v>#REF!</v>
      </c>
    </row>
    <row r="3515" spans="1:18" ht="15" customHeight="1" thickBot="1" x14ac:dyDescent="0.35">
      <c r="A3515" s="86"/>
      <c r="B3515" s="84"/>
      <c r="C3515" s="127"/>
      <c r="D3515" s="128"/>
      <c r="E3515" s="150"/>
      <c r="F3515" s="147"/>
      <c r="G3515" s="155"/>
      <c r="H3515" s="192" t="str">
        <f>+IF(G3515="","",F3515*G3515)</f>
        <v/>
      </c>
      <c r="J3515" s="195" t="str">
        <f>+IF(H3515="","",H3515/H3518)</f>
        <v/>
      </c>
      <c r="K3515" s="176"/>
      <c r="L3515" s="177"/>
      <c r="M3515" s="193" t="str">
        <f>IF(L3515="NP", 0, (IF(L3515="EP", 1, (IF(L3515="ND", 0.4, "")))))</f>
        <v/>
      </c>
      <c r="N3515" s="194" t="str">
        <f>+IF(H3515="","",J3515*M3515)</f>
        <v/>
      </c>
      <c r="R3515" s="75" t="e">
        <f t="shared" si="662"/>
        <v>#REF!</v>
      </c>
    </row>
    <row r="3516" spans="1:18" ht="15" customHeight="1" thickBot="1" x14ac:dyDescent="0.35">
      <c r="A3516" s="86"/>
      <c r="B3516" s="84"/>
      <c r="C3516" s="160"/>
      <c r="D3516" s="160"/>
      <c r="E3516" s="160"/>
      <c r="F3516" s="160"/>
      <c r="G3516" s="161" t="s">
        <v>30</v>
      </c>
      <c r="H3516" s="157">
        <f>SUM(H3511:H3515)</f>
        <v>0</v>
      </c>
      <c r="J3516" s="110">
        <f>SUM(J3511:J3515)</f>
        <v>0</v>
      </c>
      <c r="K3516" s="109"/>
      <c r="L3516" s="109"/>
      <c r="M3516" s="109"/>
      <c r="N3516" s="110">
        <f>SUM(N3511:N3515)</f>
        <v>0</v>
      </c>
    </row>
    <row r="3517" spans="1:18" ht="13.5" customHeight="1" thickBot="1" x14ac:dyDescent="0.35">
      <c r="A3517" s="86"/>
      <c r="B3517" s="84"/>
      <c r="H3517" s="84"/>
      <c r="J3517" s="103"/>
      <c r="K3517" s="104"/>
      <c r="L3517" s="104"/>
      <c r="M3517" s="104"/>
      <c r="N3517" s="105"/>
    </row>
    <row r="3518" spans="1:18" ht="15" customHeight="1" x14ac:dyDescent="0.3">
      <c r="A3518" s="86"/>
      <c r="B3518" s="84"/>
      <c r="D3518" s="132" t="s">
        <v>13</v>
      </c>
      <c r="E3518" s="133"/>
      <c r="F3518" s="133"/>
      <c r="G3518" s="134"/>
      <c r="H3518" s="158">
        <f>+H3463+H3479+H3508+H3516</f>
        <v>0.33551999999999998</v>
      </c>
      <c r="J3518" s="113"/>
      <c r="K3518" s="78"/>
      <c r="M3518" s="78"/>
      <c r="N3518" s="114"/>
    </row>
    <row r="3519" spans="1:18" ht="15" customHeight="1" thickBot="1" x14ac:dyDescent="0.35">
      <c r="A3519" s="86"/>
      <c r="B3519" s="84"/>
      <c r="D3519" s="135" t="s">
        <v>67</v>
      </c>
      <c r="E3519" s="136"/>
      <c r="F3519" s="136"/>
      <c r="G3519" s="141">
        <f>+$Q$1</f>
        <v>0.15</v>
      </c>
      <c r="H3519" s="159">
        <f>+H3518*G3519</f>
        <v>5.0327999999999998E-2</v>
      </c>
      <c r="J3519" s="115"/>
      <c r="K3519" s="116"/>
      <c r="L3519" s="116"/>
      <c r="M3519" s="116"/>
      <c r="N3519" s="117"/>
    </row>
    <row r="3520" spans="1:18" ht="15" customHeight="1" x14ac:dyDescent="0.3">
      <c r="A3520" s="86"/>
      <c r="B3520" s="84"/>
      <c r="D3520" s="135" t="s">
        <v>68</v>
      </c>
      <c r="E3520" s="136"/>
      <c r="F3520" s="136"/>
      <c r="G3520" s="141">
        <f>+$Q$2</f>
        <v>0</v>
      </c>
      <c r="H3520" s="159">
        <f>+(H3518+H3519)*G3520</f>
        <v>0</v>
      </c>
      <c r="J3520" s="120">
        <f>+J3463+J3479+J3508+J3516</f>
        <v>1</v>
      </c>
      <c r="K3520" s="118"/>
      <c r="L3520" s="118"/>
      <c r="M3520" s="118"/>
      <c r="N3520" s="120">
        <f>+N3463+N3479+N3508+N3516</f>
        <v>0</v>
      </c>
    </row>
    <row r="3521" spans="1:18" ht="15" customHeight="1" thickBot="1" x14ac:dyDescent="0.35">
      <c r="A3521" s="86"/>
      <c r="B3521" s="84"/>
      <c r="C3521" s="75" t="s">
        <v>64</v>
      </c>
      <c r="D3521" s="135" t="s">
        <v>14</v>
      </c>
      <c r="E3521" s="136"/>
      <c r="F3521" s="136"/>
      <c r="G3521" s="137"/>
      <c r="H3521" s="159">
        <f>SUM(H3518:H3520)</f>
        <v>0.38584799999999997</v>
      </c>
      <c r="J3521" s="121" t="s">
        <v>69</v>
      </c>
      <c r="K3521" s="119"/>
      <c r="L3521" s="119"/>
      <c r="M3521" s="119"/>
      <c r="N3521" s="121" t="s">
        <v>70</v>
      </c>
    </row>
    <row r="3522" spans="1:18" ht="15" customHeight="1" thickBot="1" x14ac:dyDescent="0.35">
      <c r="A3522" s="86"/>
      <c r="B3522" s="84"/>
      <c r="C3522" s="75" t="s">
        <v>64</v>
      </c>
      <c r="D3522" s="138" t="s">
        <v>15</v>
      </c>
      <c r="E3522" s="139"/>
      <c r="F3522" s="139"/>
      <c r="G3522" s="140"/>
      <c r="H3522" s="131">
        <f>+ROUND(H3521,2)</f>
        <v>0.39</v>
      </c>
      <c r="N3522" s="165">
        <f>+ROUND(N3520,4)</f>
        <v>0</v>
      </c>
    </row>
    <row r="3523" spans="1:18" ht="13.5" customHeight="1" x14ac:dyDescent="0.3">
      <c r="A3523" s="86"/>
      <c r="B3523" s="84"/>
      <c r="G3523" s="76"/>
    </row>
    <row r="3524" spans="1:18" ht="13.5" customHeight="1" x14ac:dyDescent="0.3">
      <c r="A3524" s="86"/>
      <c r="B3524" s="84"/>
      <c r="G3524" s="76"/>
    </row>
    <row r="3525" spans="1:18" ht="15" customHeight="1" x14ac:dyDescent="0.3">
      <c r="A3525" s="83"/>
      <c r="B3525" s="84"/>
      <c r="G3525" s="76"/>
      <c r="H3525" s="84"/>
      <c r="J3525" s="85"/>
      <c r="K3525" s="85"/>
      <c r="L3525" s="85"/>
      <c r="M3525" s="85"/>
      <c r="N3525" s="85"/>
    </row>
    <row r="3526" spans="1:18" ht="14.1" customHeight="1" x14ac:dyDescent="0.3">
      <c r="A3526" s="86"/>
      <c r="B3526" s="84"/>
      <c r="C3526" s="87"/>
      <c r="D3526" s="87"/>
      <c r="E3526" s="87"/>
      <c r="F3526" s="87"/>
      <c r="G3526" s="87"/>
      <c r="H3526" s="87"/>
      <c r="K3526" s="78"/>
      <c r="M3526" s="78"/>
    </row>
    <row r="3527" spans="1:18" ht="12" customHeight="1" x14ac:dyDescent="0.3">
      <c r="A3527" s="86"/>
      <c r="B3527" s="84"/>
      <c r="C3527" s="73"/>
      <c r="D3527" s="73"/>
      <c r="E3527" s="73"/>
      <c r="F3527" s="73"/>
      <c r="G3527" s="73"/>
      <c r="H3527" s="73"/>
      <c r="K3527" s="78"/>
      <c r="M3527" s="78"/>
    </row>
    <row r="3528" spans="1:18" ht="12" customHeight="1" x14ac:dyDescent="0.3">
      <c r="A3528" s="86"/>
      <c r="B3528" s="84"/>
      <c r="G3528" s="88"/>
      <c r="H3528" s="84"/>
      <c r="K3528" s="78"/>
      <c r="M3528" s="78"/>
    </row>
    <row r="3529" spans="1:18" ht="14.25" customHeight="1" x14ac:dyDescent="0.3">
      <c r="A3529" s="86"/>
      <c r="B3529" s="84"/>
      <c r="C3529" s="89"/>
      <c r="D3529" s="90"/>
      <c r="E3529" s="90"/>
      <c r="F3529" s="90"/>
      <c r="G3529" s="90"/>
      <c r="H3529" s="91"/>
      <c r="K3529" s="78"/>
      <c r="M3529" s="78"/>
    </row>
    <row r="3530" spans="1:18" ht="14.25" customHeight="1" x14ac:dyDescent="0.3">
      <c r="A3530" s="86"/>
      <c r="B3530" s="84"/>
      <c r="C3530" s="89"/>
      <c r="H3530" s="84"/>
      <c r="K3530" s="78"/>
      <c r="M3530" s="78"/>
    </row>
    <row r="3531" spans="1:18" ht="12" customHeight="1" thickBot="1" x14ac:dyDescent="0.35">
      <c r="A3531" s="86"/>
      <c r="B3531" s="84"/>
      <c r="C3531" s="89"/>
      <c r="H3531" s="84"/>
      <c r="K3531" s="78"/>
      <c r="M3531" s="78"/>
    </row>
    <row r="3532" spans="1:18" ht="20.100000000000001" customHeight="1" thickBot="1" x14ac:dyDescent="0.35">
      <c r="A3532" s="86"/>
      <c r="B3532" s="84"/>
      <c r="C3532" s="142" t="s">
        <v>55</v>
      </c>
      <c r="D3532" s="143"/>
      <c r="E3532" s="143"/>
      <c r="F3532" s="143"/>
      <c r="G3532" s="143"/>
      <c r="H3532" s="144"/>
    </row>
    <row r="3533" spans="1:18" ht="20.100000000000001" customHeight="1" x14ac:dyDescent="0.3">
      <c r="A3533" s="86"/>
      <c r="B3533" s="84"/>
      <c r="C3533" s="92"/>
      <c r="H3533" s="93" t="s">
        <v>56</v>
      </c>
      <c r="I3533" s="84"/>
      <c r="J3533" s="97" t="s">
        <v>26</v>
      </c>
      <c r="K3533" s="98"/>
      <c r="L3533" s="98"/>
      <c r="M3533" s="98"/>
      <c r="N3533" s="99"/>
    </row>
    <row r="3534" spans="1:18" ht="16.5" customHeight="1" thickBot="1" x14ac:dyDescent="0.35">
      <c r="A3534" s="169"/>
      <c r="B3534" s="84"/>
      <c r="C3534" s="73" t="s">
        <v>57</v>
      </c>
      <c r="D3534" s="84">
        <v>41</v>
      </c>
      <c r="G3534" s="74" t="s">
        <v>4</v>
      </c>
      <c r="H3534" s="75" t="str">
        <f>+VLOOKUP(D3534,PRESUP!$A$6:$N$183,3,FALSE)</f>
        <v>m3</v>
      </c>
      <c r="I3534" s="84"/>
      <c r="J3534" s="100"/>
      <c r="K3534" s="101"/>
      <c r="L3534" s="101"/>
      <c r="M3534" s="101"/>
      <c r="N3534" s="102"/>
    </row>
    <row r="3535" spans="1:18" ht="32.25" customHeight="1" x14ac:dyDescent="0.3">
      <c r="A3535" s="86"/>
      <c r="B3535" s="84"/>
      <c r="C3535" s="22" t="str">
        <f>+VLOOKUP(D3534,PRESUP!$A$6:$N$183,14,FALSE)</f>
        <v>DETALLE: LIMPIEZA DE CANALES o DESAZOLVE DE CAUCE (excavadora) (ancho &gt;5m)</v>
      </c>
      <c r="J3535" s="103"/>
      <c r="K3535" s="104"/>
      <c r="L3535" s="104"/>
      <c r="M3535" s="104"/>
      <c r="N3535" s="105"/>
      <c r="O3535" s="84" t="s">
        <v>71</v>
      </c>
      <c r="P3535" s="84" t="s">
        <v>73</v>
      </c>
      <c r="Q3535" s="84" t="s">
        <v>72</v>
      </c>
    </row>
    <row r="3536" spans="1:18" s="73" customFormat="1" ht="15" customHeight="1" thickBot="1" x14ac:dyDescent="0.35">
      <c r="A3536" s="86"/>
      <c r="B3536" s="84"/>
      <c r="C3536" s="73" t="s">
        <v>5</v>
      </c>
      <c r="D3536" s="94"/>
      <c r="E3536" s="94"/>
      <c r="F3536" s="94"/>
      <c r="G3536" s="196" t="s">
        <v>58</v>
      </c>
      <c r="H3536" s="197">
        <v>1.44E-2</v>
      </c>
      <c r="J3536" s="162"/>
      <c r="K3536" s="163"/>
      <c r="L3536" s="163"/>
      <c r="M3536" s="163"/>
      <c r="N3536" s="164"/>
      <c r="O3536" s="166">
        <f>+H3610</f>
        <v>1.33</v>
      </c>
      <c r="P3536" s="168">
        <f>+H3606</f>
        <v>1.1585015999999999</v>
      </c>
      <c r="Q3536" s="167">
        <f>+N3610</f>
        <v>0</v>
      </c>
      <c r="R3536" s="73">
        <f t="shared" ref="R3536" si="663">+D3534</f>
        <v>41</v>
      </c>
    </row>
    <row r="3537" spans="1:18" s="94" customFormat="1" ht="30" customHeight="1" thickBot="1" x14ac:dyDescent="0.35">
      <c r="A3537" s="86"/>
      <c r="B3537" s="84"/>
      <c r="C3537" s="122" t="s">
        <v>48</v>
      </c>
      <c r="D3537" s="123" t="s">
        <v>0</v>
      </c>
      <c r="E3537" s="123" t="s">
        <v>6</v>
      </c>
      <c r="F3537" s="123" t="s">
        <v>7</v>
      </c>
      <c r="G3537" s="123" t="s">
        <v>8</v>
      </c>
      <c r="H3537" s="124" t="s">
        <v>9</v>
      </c>
      <c r="J3537" s="106" t="s">
        <v>59</v>
      </c>
      <c r="K3537" s="107" t="s">
        <v>60</v>
      </c>
      <c r="L3537" s="107" t="s">
        <v>61</v>
      </c>
      <c r="M3537" s="107" t="s">
        <v>62</v>
      </c>
      <c r="N3537" s="108" t="s">
        <v>63</v>
      </c>
    </row>
    <row r="3538" spans="1:18" ht="15" customHeight="1" x14ac:dyDescent="0.3">
      <c r="A3538" s="86"/>
      <c r="B3538" s="84"/>
      <c r="C3538" s="125" t="s">
        <v>78</v>
      </c>
      <c r="D3538" s="145" t="s">
        <v>20</v>
      </c>
      <c r="E3538" s="148"/>
      <c r="F3538" s="148" t="s">
        <v>64</v>
      </c>
      <c r="G3538" s="153" t="s">
        <v>20</v>
      </c>
      <c r="H3538" s="126">
        <f>+H3567*0.05</f>
        <v>6.5016000000000006E-3</v>
      </c>
      <c r="J3538" s="171">
        <f>+IF(H3538="","",H3538/H3606)</f>
        <v>5.6120768413267632E-3</v>
      </c>
      <c r="K3538" s="172">
        <v>4292100117</v>
      </c>
      <c r="L3538" s="170" t="s">
        <v>77</v>
      </c>
      <c r="M3538" s="156">
        <v>0</v>
      </c>
      <c r="N3538" s="173">
        <f t="shared" ref="N3538:N3550" si="664">+IF(H3538="","",J3538*M3538)</f>
        <v>0</v>
      </c>
    </row>
    <row r="3539" spans="1:18" ht="15" customHeight="1" x14ac:dyDescent="0.3">
      <c r="A3539" s="86"/>
      <c r="B3539" s="84"/>
      <c r="C3539" s="125" t="s">
        <v>369</v>
      </c>
      <c r="D3539" s="146">
        <v>1</v>
      </c>
      <c r="E3539" s="149">
        <v>70.97</v>
      </c>
      <c r="F3539" s="184">
        <f>+IF(E3539="","",D3539*E3539)</f>
        <v>70.97</v>
      </c>
      <c r="G3539" s="185">
        <f>+IF(F3539="","",H3536)</f>
        <v>1.44E-2</v>
      </c>
      <c r="H3539" s="186">
        <f>+IF(G3539="","",F3539*G3539)</f>
        <v>1.021968</v>
      </c>
      <c r="J3539" s="195">
        <f>+IF(H3539="","",H3539/H3606)</f>
        <v>0.88214638633213804</v>
      </c>
      <c r="K3539" s="172">
        <v>548000014</v>
      </c>
      <c r="L3539" s="170" t="s">
        <v>77</v>
      </c>
      <c r="M3539" s="193">
        <f>IF(L3539="NP", 0, (IF(L3539="EP", 1, (IF(L3539="ND", 0.4, "")))))</f>
        <v>0</v>
      </c>
      <c r="N3539" s="194">
        <f t="shared" si="664"/>
        <v>0</v>
      </c>
      <c r="R3539" s="75" t="e">
        <f t="shared" ref="R3539:R3550" si="665">+R3451+1</f>
        <v>#REF!</v>
      </c>
    </row>
    <row r="3540" spans="1:18" ht="15" customHeight="1" x14ac:dyDescent="0.3">
      <c r="A3540" s="86"/>
      <c r="B3540" s="84"/>
      <c r="C3540" s="125"/>
      <c r="D3540" s="146"/>
      <c r="E3540" s="149"/>
      <c r="F3540" s="184"/>
      <c r="G3540" s="185"/>
      <c r="H3540" s="186"/>
      <c r="J3540" s="195"/>
      <c r="K3540" s="172"/>
      <c r="L3540" s="170"/>
      <c r="M3540" s="193"/>
      <c r="N3540" s="194" t="str">
        <f t="shared" si="664"/>
        <v/>
      </c>
      <c r="R3540" s="75" t="e">
        <f t="shared" si="665"/>
        <v>#REF!</v>
      </c>
    </row>
    <row r="3541" spans="1:18" ht="15" customHeight="1" x14ac:dyDescent="0.3">
      <c r="A3541" s="86"/>
      <c r="B3541" s="84"/>
      <c r="C3541" s="125"/>
      <c r="D3541" s="146"/>
      <c r="E3541" s="149"/>
      <c r="F3541" s="184"/>
      <c r="G3541" s="185"/>
      <c r="H3541" s="186"/>
      <c r="J3541" s="195"/>
      <c r="K3541" s="172"/>
      <c r="L3541" s="170"/>
      <c r="M3541" s="193"/>
      <c r="N3541" s="194" t="str">
        <f t="shared" si="664"/>
        <v/>
      </c>
      <c r="R3541" s="75" t="e">
        <f t="shared" si="665"/>
        <v>#REF!</v>
      </c>
    </row>
    <row r="3542" spans="1:18" ht="15" customHeight="1" x14ac:dyDescent="0.3">
      <c r="A3542" s="86"/>
      <c r="B3542" s="84"/>
      <c r="C3542" s="125"/>
      <c r="D3542" s="146"/>
      <c r="E3542" s="149"/>
      <c r="F3542" s="184"/>
      <c r="G3542" s="185"/>
      <c r="H3542" s="186"/>
      <c r="J3542" s="195"/>
      <c r="K3542" s="172"/>
      <c r="L3542" s="170"/>
      <c r="M3542" s="193"/>
      <c r="N3542" s="194" t="str">
        <f t="shared" si="664"/>
        <v/>
      </c>
      <c r="R3542" s="75" t="e">
        <f t="shared" si="665"/>
        <v>#REF!</v>
      </c>
    </row>
    <row r="3543" spans="1:18" ht="15" customHeight="1" x14ac:dyDescent="0.3">
      <c r="A3543" s="86"/>
      <c r="B3543" s="84"/>
      <c r="C3543" s="125"/>
      <c r="D3543" s="146"/>
      <c r="E3543" s="149"/>
      <c r="F3543" s="184"/>
      <c r="G3543" s="185"/>
      <c r="H3543" s="186"/>
      <c r="J3543" s="195"/>
      <c r="K3543" s="172"/>
      <c r="L3543" s="170"/>
      <c r="M3543" s="193"/>
      <c r="N3543" s="194" t="str">
        <f t="shared" si="664"/>
        <v/>
      </c>
      <c r="R3543" s="75" t="e">
        <f t="shared" si="665"/>
        <v>#REF!</v>
      </c>
    </row>
    <row r="3544" spans="1:18" ht="15" customHeight="1" x14ac:dyDescent="0.3">
      <c r="A3544" s="86"/>
      <c r="B3544" s="84"/>
      <c r="C3544" s="125"/>
      <c r="D3544" s="146"/>
      <c r="E3544" s="149"/>
      <c r="F3544" s="184" t="str">
        <f t="shared" ref="F3544:F3550" si="666">+IF(E3544="","",D3544*E3544)</f>
        <v/>
      </c>
      <c r="G3544" s="185" t="str">
        <f>+IF(F3544="","",H3536)</f>
        <v/>
      </c>
      <c r="H3544" s="186" t="str">
        <f t="shared" ref="H3544:H3550" si="667">+IF(G3544="","",F3544*G3544)</f>
        <v/>
      </c>
      <c r="J3544" s="195" t="str">
        <f>+IF(H3544="","",H3544/H3606)</f>
        <v/>
      </c>
      <c r="K3544" s="172"/>
      <c r="L3544" s="170"/>
      <c r="M3544" s="193" t="str">
        <f t="shared" ref="M3544:M3550" si="668">IF(L3544="NP", 0, (IF(L3544="EP", 1, (IF(L3544="ND", 0.4, "")))))</f>
        <v/>
      </c>
      <c r="N3544" s="194" t="str">
        <f t="shared" si="664"/>
        <v/>
      </c>
      <c r="R3544" s="75" t="e">
        <f t="shared" si="665"/>
        <v>#REF!</v>
      </c>
    </row>
    <row r="3545" spans="1:18" ht="15" customHeight="1" x14ac:dyDescent="0.3">
      <c r="A3545" s="86"/>
      <c r="B3545" s="84"/>
      <c r="C3545" s="125"/>
      <c r="D3545" s="146"/>
      <c r="E3545" s="149"/>
      <c r="F3545" s="184" t="str">
        <f t="shared" si="666"/>
        <v/>
      </c>
      <c r="G3545" s="185" t="str">
        <f>+IF(F3545="","",H3536)</f>
        <v/>
      </c>
      <c r="H3545" s="186" t="str">
        <f t="shared" si="667"/>
        <v/>
      </c>
      <c r="J3545" s="195" t="str">
        <f>+IF(H3545="","",H3545/H3606)</f>
        <v/>
      </c>
      <c r="K3545" s="172"/>
      <c r="L3545" s="170"/>
      <c r="M3545" s="193" t="str">
        <f t="shared" si="668"/>
        <v/>
      </c>
      <c r="N3545" s="194" t="str">
        <f t="shared" si="664"/>
        <v/>
      </c>
      <c r="R3545" s="75" t="e">
        <f t="shared" si="665"/>
        <v>#REF!</v>
      </c>
    </row>
    <row r="3546" spans="1:18" ht="15" customHeight="1" x14ac:dyDescent="0.3">
      <c r="A3546" s="86"/>
      <c r="B3546" s="84"/>
      <c r="C3546" s="125"/>
      <c r="D3546" s="146"/>
      <c r="E3546" s="149"/>
      <c r="F3546" s="184" t="str">
        <f t="shared" si="666"/>
        <v/>
      </c>
      <c r="G3546" s="185" t="str">
        <f>+IF(F3546="","",H3536)</f>
        <v/>
      </c>
      <c r="H3546" s="186" t="str">
        <f t="shared" si="667"/>
        <v/>
      </c>
      <c r="J3546" s="195" t="str">
        <f>+IF(H3546="","",H3546/H3606)</f>
        <v/>
      </c>
      <c r="K3546" s="172"/>
      <c r="L3546" s="170"/>
      <c r="M3546" s="193" t="str">
        <f t="shared" si="668"/>
        <v/>
      </c>
      <c r="N3546" s="194" t="str">
        <f t="shared" si="664"/>
        <v/>
      </c>
      <c r="R3546" s="75" t="e">
        <f t="shared" si="665"/>
        <v>#REF!</v>
      </c>
    </row>
    <row r="3547" spans="1:18" ht="15" customHeight="1" x14ac:dyDescent="0.3">
      <c r="A3547" s="86"/>
      <c r="B3547" s="84"/>
      <c r="C3547" s="125"/>
      <c r="D3547" s="146"/>
      <c r="E3547" s="149"/>
      <c r="F3547" s="184" t="str">
        <f t="shared" si="666"/>
        <v/>
      </c>
      <c r="G3547" s="185" t="str">
        <f>+IF(F3547="","",H3536)</f>
        <v/>
      </c>
      <c r="H3547" s="186" t="str">
        <f t="shared" si="667"/>
        <v/>
      </c>
      <c r="J3547" s="195" t="str">
        <f>+IF(H3547="","",H3547/H3606)</f>
        <v/>
      </c>
      <c r="K3547" s="172"/>
      <c r="L3547" s="170"/>
      <c r="M3547" s="193" t="str">
        <f t="shared" si="668"/>
        <v/>
      </c>
      <c r="N3547" s="194" t="str">
        <f t="shared" si="664"/>
        <v/>
      </c>
      <c r="R3547" s="75" t="e">
        <f t="shared" si="665"/>
        <v>#REF!</v>
      </c>
    </row>
    <row r="3548" spans="1:18" ht="15" customHeight="1" x14ac:dyDescent="0.3">
      <c r="A3548" s="86"/>
      <c r="B3548" s="84"/>
      <c r="C3548" s="125"/>
      <c r="D3548" s="146"/>
      <c r="E3548" s="149"/>
      <c r="F3548" s="184" t="str">
        <f t="shared" si="666"/>
        <v/>
      </c>
      <c r="G3548" s="185" t="str">
        <f>+IF(F3548="","",H3536)</f>
        <v/>
      </c>
      <c r="H3548" s="186" t="str">
        <f t="shared" si="667"/>
        <v/>
      </c>
      <c r="J3548" s="195" t="str">
        <f>+IF(H3548="","",H3548/H3606)</f>
        <v/>
      </c>
      <c r="K3548" s="172"/>
      <c r="L3548" s="170"/>
      <c r="M3548" s="193" t="str">
        <f t="shared" si="668"/>
        <v/>
      </c>
      <c r="N3548" s="194" t="str">
        <f t="shared" si="664"/>
        <v/>
      </c>
      <c r="R3548" s="75" t="e">
        <f t="shared" si="665"/>
        <v>#REF!</v>
      </c>
    </row>
    <row r="3549" spans="1:18" ht="15" customHeight="1" x14ac:dyDescent="0.3">
      <c r="A3549" s="86"/>
      <c r="B3549" s="84"/>
      <c r="C3549" s="125"/>
      <c r="D3549" s="146"/>
      <c r="E3549" s="149"/>
      <c r="F3549" s="184" t="str">
        <f t="shared" si="666"/>
        <v/>
      </c>
      <c r="G3549" s="185" t="str">
        <f>+IF(F3549="","",H3536)</f>
        <v/>
      </c>
      <c r="H3549" s="186" t="str">
        <f t="shared" si="667"/>
        <v/>
      </c>
      <c r="J3549" s="195" t="str">
        <f>+IF(H3549="","",H3549/H3606)</f>
        <v/>
      </c>
      <c r="K3549" s="172"/>
      <c r="L3549" s="170"/>
      <c r="M3549" s="193" t="str">
        <f t="shared" si="668"/>
        <v/>
      </c>
      <c r="N3549" s="194" t="str">
        <f t="shared" si="664"/>
        <v/>
      </c>
      <c r="R3549" s="75" t="e">
        <f t="shared" si="665"/>
        <v>#REF!</v>
      </c>
    </row>
    <row r="3550" spans="1:18" ht="15" customHeight="1" thickBot="1" x14ac:dyDescent="0.35">
      <c r="A3550" s="86"/>
      <c r="B3550" s="84"/>
      <c r="C3550" s="127"/>
      <c r="D3550" s="147"/>
      <c r="E3550" s="150"/>
      <c r="F3550" s="187" t="str">
        <f t="shared" si="666"/>
        <v/>
      </c>
      <c r="G3550" s="188" t="str">
        <f>+IF(F3550="","",H3535)</f>
        <v/>
      </c>
      <c r="H3550" s="189" t="str">
        <f t="shared" si="667"/>
        <v/>
      </c>
      <c r="J3550" s="195" t="str">
        <f>+IF(H3550="","",H3550/H3606)</f>
        <v/>
      </c>
      <c r="K3550" s="172"/>
      <c r="L3550" s="170"/>
      <c r="M3550" s="193" t="str">
        <f t="shared" si="668"/>
        <v/>
      </c>
      <c r="N3550" s="194" t="str">
        <f t="shared" si="664"/>
        <v/>
      </c>
      <c r="R3550" s="75" t="e">
        <f t="shared" si="665"/>
        <v>#REF!</v>
      </c>
    </row>
    <row r="3551" spans="1:18" ht="15" customHeight="1" thickBot="1" x14ac:dyDescent="0.35">
      <c r="A3551" s="86"/>
      <c r="B3551" s="84"/>
      <c r="C3551" s="160"/>
      <c r="D3551" s="160"/>
      <c r="E3551" s="160"/>
      <c r="F3551" s="160"/>
      <c r="G3551" s="161" t="s">
        <v>27</v>
      </c>
      <c r="H3551" s="157">
        <f>SUM(H3538:H3550)</f>
        <v>1.0284696</v>
      </c>
      <c r="J3551" s="110">
        <f>SUM(J3538:J3550)</f>
        <v>0.88775846317346485</v>
      </c>
      <c r="K3551" s="109"/>
      <c r="L3551" s="109"/>
      <c r="M3551" s="109"/>
      <c r="N3551" s="110">
        <f>SUM(N3538:N3550)</f>
        <v>0</v>
      </c>
    </row>
    <row r="3552" spans="1:18" s="73" customFormat="1" ht="15" customHeight="1" thickBot="1" x14ac:dyDescent="0.35">
      <c r="A3552" s="86"/>
      <c r="B3552" s="84"/>
      <c r="C3552" s="73" t="s">
        <v>10</v>
      </c>
      <c r="H3552" s="74"/>
      <c r="J3552" s="112"/>
      <c r="K3552" s="112"/>
      <c r="L3552" s="112"/>
      <c r="M3552" s="112"/>
      <c r="N3552" s="112"/>
    </row>
    <row r="3553" spans="1:18" ht="31.5" customHeight="1" thickBot="1" x14ac:dyDescent="0.35">
      <c r="A3553" s="86"/>
      <c r="B3553" s="84"/>
      <c r="C3553" s="122" t="s">
        <v>48</v>
      </c>
      <c r="D3553" s="123" t="s">
        <v>0</v>
      </c>
      <c r="E3553" s="123" t="s">
        <v>65</v>
      </c>
      <c r="F3553" s="123" t="s">
        <v>66</v>
      </c>
      <c r="G3553" s="123" t="s">
        <v>8</v>
      </c>
      <c r="H3553" s="124" t="s">
        <v>9</v>
      </c>
      <c r="J3553" s="106" t="s">
        <v>59</v>
      </c>
      <c r="K3553" s="107" t="s">
        <v>60</v>
      </c>
      <c r="L3553" s="107" t="s">
        <v>61</v>
      </c>
      <c r="M3553" s="107" t="s">
        <v>62</v>
      </c>
      <c r="N3553" s="108" t="s">
        <v>63</v>
      </c>
    </row>
    <row r="3554" spans="1:18" ht="15" customHeight="1" x14ac:dyDescent="0.3">
      <c r="A3554" s="86"/>
      <c r="B3554" s="84"/>
      <c r="C3554" s="125" t="s">
        <v>325</v>
      </c>
      <c r="D3554" s="146">
        <v>1</v>
      </c>
      <c r="E3554" s="149">
        <v>4.28</v>
      </c>
      <c r="F3554" s="184">
        <f t="shared" ref="F3554:F3555" si="669">+IF(E3554="","",D3554*E3554)</f>
        <v>4.28</v>
      </c>
      <c r="G3554" s="185">
        <f>+IF(F3554="","",H3536)</f>
        <v>1.44E-2</v>
      </c>
      <c r="H3554" s="186">
        <f t="shared" ref="H3554:H3555" si="670">+IF(G3554="","",F3554*G3554)</f>
        <v>6.1631999999999999E-2</v>
      </c>
      <c r="I3554" s="95"/>
      <c r="J3554" s="195">
        <f>+IF(H3554="","",H3554/H3606)</f>
        <v>5.3199753888989024E-2</v>
      </c>
      <c r="K3554" s="174">
        <v>851230012</v>
      </c>
      <c r="L3554" s="170" t="s">
        <v>77</v>
      </c>
      <c r="M3554" s="193">
        <v>0</v>
      </c>
      <c r="N3554" s="194">
        <f t="shared" ref="N3554:N3566" si="671">+IF(H3554="","",J3554*M3554)</f>
        <v>0</v>
      </c>
      <c r="R3554" s="75" t="e">
        <f t="shared" ref="R3554:R3566" si="672">+R3466+1</f>
        <v>#REF!</v>
      </c>
    </row>
    <row r="3555" spans="1:18" ht="15" customHeight="1" x14ac:dyDescent="0.25">
      <c r="A3555" s="86"/>
      <c r="B3555" s="84"/>
      <c r="C3555" s="125" t="s">
        <v>370</v>
      </c>
      <c r="D3555" s="146">
        <v>1</v>
      </c>
      <c r="E3555" s="209">
        <v>4.75</v>
      </c>
      <c r="F3555" s="184">
        <f t="shared" si="669"/>
        <v>4.75</v>
      </c>
      <c r="G3555" s="185">
        <f>+IF(F3555="","",H3536)</f>
        <v>1.44E-2</v>
      </c>
      <c r="H3555" s="186">
        <f t="shared" si="670"/>
        <v>6.8400000000000002E-2</v>
      </c>
      <c r="J3555" s="195">
        <f>+IF(H3555="","",H3555/H3606)</f>
        <v>5.9041782937546229E-2</v>
      </c>
      <c r="K3555" s="174">
        <v>851230012</v>
      </c>
      <c r="L3555" s="170" t="s">
        <v>77</v>
      </c>
      <c r="M3555" s="193">
        <v>0</v>
      </c>
      <c r="N3555" s="194">
        <f t="shared" si="671"/>
        <v>0</v>
      </c>
      <c r="R3555" s="75" t="e">
        <f t="shared" si="672"/>
        <v>#REF!</v>
      </c>
    </row>
    <row r="3556" spans="1:18" ht="15" customHeight="1" x14ac:dyDescent="0.25">
      <c r="A3556" s="86"/>
      <c r="B3556" s="84"/>
      <c r="C3556" s="125"/>
      <c r="D3556" s="146"/>
      <c r="E3556" s="209"/>
      <c r="F3556" s="184"/>
      <c r="G3556" s="185"/>
      <c r="H3556" s="186"/>
      <c r="J3556" s="195"/>
      <c r="K3556" s="174"/>
      <c r="L3556" s="170"/>
      <c r="M3556" s="193"/>
      <c r="N3556" s="194" t="str">
        <f t="shared" si="671"/>
        <v/>
      </c>
      <c r="R3556" s="75" t="e">
        <f t="shared" si="672"/>
        <v>#REF!</v>
      </c>
    </row>
    <row r="3557" spans="1:18" ht="15" customHeight="1" x14ac:dyDescent="0.3">
      <c r="A3557" s="86"/>
      <c r="B3557" s="84"/>
      <c r="C3557" s="125"/>
      <c r="D3557" s="146"/>
      <c r="E3557" s="149"/>
      <c r="F3557" s="184"/>
      <c r="G3557" s="185"/>
      <c r="H3557" s="186"/>
      <c r="J3557" s="195"/>
      <c r="K3557" s="174"/>
      <c r="L3557" s="170"/>
      <c r="M3557" s="193"/>
      <c r="N3557" s="194" t="str">
        <f t="shared" si="671"/>
        <v/>
      </c>
      <c r="R3557" s="75" t="e">
        <f t="shared" si="672"/>
        <v>#REF!</v>
      </c>
    </row>
    <row r="3558" spans="1:18" ht="15" customHeight="1" x14ac:dyDescent="0.3">
      <c r="A3558" s="86"/>
      <c r="B3558" s="84"/>
      <c r="C3558" s="125"/>
      <c r="D3558" s="146"/>
      <c r="E3558" s="149"/>
      <c r="F3558" s="184" t="str">
        <f t="shared" ref="F3558:F3566" si="673">+IF(E3558="","",D3558*E3558)</f>
        <v/>
      </c>
      <c r="G3558" s="185" t="str">
        <f>+IF(F3558="","",H3536)</f>
        <v/>
      </c>
      <c r="H3558" s="186" t="str">
        <f t="shared" ref="H3558:H3566" si="674">+IF(G3558="","",F3558*G3558)</f>
        <v/>
      </c>
      <c r="J3558" s="195" t="str">
        <f>+IF(H3558="","",H3558/H3606)</f>
        <v/>
      </c>
      <c r="K3558" s="174"/>
      <c r="L3558" s="170"/>
      <c r="M3558" s="193" t="str">
        <f t="shared" ref="M3558:M3566" si="675">IF(L3558="NP", 0, (IF(L3558="EP", 1, (IF(L3558="ND", 0.4, "")))))</f>
        <v/>
      </c>
      <c r="N3558" s="194" t="str">
        <f t="shared" si="671"/>
        <v/>
      </c>
      <c r="R3558" s="75" t="e">
        <f t="shared" si="672"/>
        <v>#REF!</v>
      </c>
    </row>
    <row r="3559" spans="1:18" ht="15" customHeight="1" x14ac:dyDescent="0.3">
      <c r="A3559" s="86"/>
      <c r="B3559" s="84"/>
      <c r="C3559" s="125"/>
      <c r="D3559" s="146"/>
      <c r="E3559" s="149"/>
      <c r="F3559" s="184" t="str">
        <f t="shared" si="673"/>
        <v/>
      </c>
      <c r="G3559" s="185" t="str">
        <f>+IF(F3559="","",H3536)</f>
        <v/>
      </c>
      <c r="H3559" s="186" t="str">
        <f t="shared" si="674"/>
        <v/>
      </c>
      <c r="I3559" s="96"/>
      <c r="J3559" s="195" t="str">
        <f>+IF(H3559="","",H3559/H3606)</f>
        <v/>
      </c>
      <c r="K3559" s="174"/>
      <c r="L3559" s="170"/>
      <c r="M3559" s="193" t="str">
        <f t="shared" si="675"/>
        <v/>
      </c>
      <c r="N3559" s="194" t="str">
        <f t="shared" si="671"/>
        <v/>
      </c>
      <c r="R3559" s="75" t="e">
        <f t="shared" si="672"/>
        <v>#REF!</v>
      </c>
    </row>
    <row r="3560" spans="1:18" ht="15" customHeight="1" x14ac:dyDescent="0.3">
      <c r="A3560" s="86"/>
      <c r="B3560" s="84"/>
      <c r="C3560" s="125"/>
      <c r="D3560" s="146"/>
      <c r="E3560" s="149"/>
      <c r="F3560" s="184" t="str">
        <f t="shared" si="673"/>
        <v/>
      </c>
      <c r="G3560" s="185" t="str">
        <f>+IF(F3560="","",H3536)</f>
        <v/>
      </c>
      <c r="H3560" s="186" t="str">
        <f t="shared" si="674"/>
        <v/>
      </c>
      <c r="J3560" s="195" t="str">
        <f>+IF(H3560="","",H3560/H3606)</f>
        <v/>
      </c>
      <c r="K3560" s="174"/>
      <c r="L3560" s="170"/>
      <c r="M3560" s="193" t="str">
        <f t="shared" si="675"/>
        <v/>
      </c>
      <c r="N3560" s="194" t="str">
        <f t="shared" si="671"/>
        <v/>
      </c>
      <c r="R3560" s="75" t="e">
        <f t="shared" si="672"/>
        <v>#REF!</v>
      </c>
    </row>
    <row r="3561" spans="1:18" ht="15" customHeight="1" x14ac:dyDescent="0.3">
      <c r="A3561" s="86"/>
      <c r="B3561" s="84"/>
      <c r="C3561" s="125"/>
      <c r="D3561" s="146"/>
      <c r="E3561" s="149"/>
      <c r="F3561" s="184" t="str">
        <f t="shared" si="673"/>
        <v/>
      </c>
      <c r="G3561" s="185" t="str">
        <f>+IF(F3561="","",H3536)</f>
        <v/>
      </c>
      <c r="H3561" s="186" t="str">
        <f t="shared" si="674"/>
        <v/>
      </c>
      <c r="J3561" s="195" t="str">
        <f>+IF(H3561="","",H3561/H3606)</f>
        <v/>
      </c>
      <c r="K3561" s="174"/>
      <c r="L3561" s="170"/>
      <c r="M3561" s="193" t="str">
        <f t="shared" si="675"/>
        <v/>
      </c>
      <c r="N3561" s="194" t="str">
        <f t="shared" si="671"/>
        <v/>
      </c>
      <c r="R3561" s="75" t="e">
        <f t="shared" si="672"/>
        <v>#REF!</v>
      </c>
    </row>
    <row r="3562" spans="1:18" ht="15" customHeight="1" x14ac:dyDescent="0.3">
      <c r="A3562" s="86"/>
      <c r="B3562" s="84"/>
      <c r="C3562" s="125"/>
      <c r="D3562" s="146"/>
      <c r="E3562" s="149"/>
      <c r="F3562" s="184" t="str">
        <f t="shared" si="673"/>
        <v/>
      </c>
      <c r="G3562" s="185" t="str">
        <f>+IF(F3562="","",H3536)</f>
        <v/>
      </c>
      <c r="H3562" s="186" t="str">
        <f t="shared" si="674"/>
        <v/>
      </c>
      <c r="I3562" s="96"/>
      <c r="J3562" s="195" t="str">
        <f>+IF(H3562="","",H3562/H3606)</f>
        <v/>
      </c>
      <c r="K3562" s="174"/>
      <c r="L3562" s="170"/>
      <c r="M3562" s="193" t="str">
        <f t="shared" si="675"/>
        <v/>
      </c>
      <c r="N3562" s="194" t="str">
        <f t="shared" si="671"/>
        <v/>
      </c>
      <c r="R3562" s="75" t="e">
        <f t="shared" si="672"/>
        <v>#REF!</v>
      </c>
    </row>
    <row r="3563" spans="1:18" ht="15" customHeight="1" x14ac:dyDescent="0.3">
      <c r="A3563" s="86"/>
      <c r="B3563" s="84"/>
      <c r="C3563" s="125"/>
      <c r="D3563" s="146"/>
      <c r="E3563" s="149"/>
      <c r="F3563" s="184" t="str">
        <f t="shared" si="673"/>
        <v/>
      </c>
      <c r="G3563" s="185" t="str">
        <f>+IF(F3563="","",H3536)</f>
        <v/>
      </c>
      <c r="H3563" s="186" t="str">
        <f t="shared" si="674"/>
        <v/>
      </c>
      <c r="J3563" s="195" t="str">
        <f>+IF(H3563="","",H3563/H3606)</f>
        <v/>
      </c>
      <c r="K3563" s="174"/>
      <c r="L3563" s="170"/>
      <c r="M3563" s="193" t="str">
        <f t="shared" si="675"/>
        <v/>
      </c>
      <c r="N3563" s="194" t="str">
        <f t="shared" si="671"/>
        <v/>
      </c>
      <c r="R3563" s="75" t="e">
        <f t="shared" si="672"/>
        <v>#REF!</v>
      </c>
    </row>
    <row r="3564" spans="1:18" ht="15" customHeight="1" x14ac:dyDescent="0.3">
      <c r="A3564" s="86"/>
      <c r="B3564" s="84"/>
      <c r="C3564" s="125"/>
      <c r="D3564" s="146"/>
      <c r="E3564" s="149"/>
      <c r="F3564" s="184" t="str">
        <f t="shared" si="673"/>
        <v/>
      </c>
      <c r="G3564" s="185" t="str">
        <f>+IF(F3564="","",H3536)</f>
        <v/>
      </c>
      <c r="H3564" s="186" t="str">
        <f t="shared" si="674"/>
        <v/>
      </c>
      <c r="I3564" s="96"/>
      <c r="J3564" s="195" t="str">
        <f>+IF(H3564="","",H3564/H3606)</f>
        <v/>
      </c>
      <c r="K3564" s="174"/>
      <c r="L3564" s="170"/>
      <c r="M3564" s="193" t="str">
        <f t="shared" si="675"/>
        <v/>
      </c>
      <c r="N3564" s="194" t="str">
        <f t="shared" si="671"/>
        <v/>
      </c>
      <c r="R3564" s="75" t="e">
        <f t="shared" si="672"/>
        <v>#REF!</v>
      </c>
    </row>
    <row r="3565" spans="1:18" ht="15" customHeight="1" x14ac:dyDescent="0.3">
      <c r="A3565" s="86"/>
      <c r="B3565" s="84"/>
      <c r="C3565" s="125"/>
      <c r="D3565" s="146"/>
      <c r="E3565" s="149"/>
      <c r="F3565" s="184" t="str">
        <f t="shared" si="673"/>
        <v/>
      </c>
      <c r="G3565" s="185" t="str">
        <f>+IF(F3565="","",H3536)</f>
        <v/>
      </c>
      <c r="H3565" s="186" t="str">
        <f t="shared" si="674"/>
        <v/>
      </c>
      <c r="I3565" s="96"/>
      <c r="J3565" s="195" t="str">
        <f>+IF(H3565="","",H3565/H3606)</f>
        <v/>
      </c>
      <c r="K3565" s="174"/>
      <c r="L3565" s="170"/>
      <c r="M3565" s="193" t="str">
        <f t="shared" si="675"/>
        <v/>
      </c>
      <c r="N3565" s="194" t="str">
        <f t="shared" si="671"/>
        <v/>
      </c>
      <c r="R3565" s="75" t="e">
        <f t="shared" si="672"/>
        <v>#REF!</v>
      </c>
    </row>
    <row r="3566" spans="1:18" ht="15" customHeight="1" thickBot="1" x14ac:dyDescent="0.35">
      <c r="A3566" s="86"/>
      <c r="B3566" s="84"/>
      <c r="C3566" s="127"/>
      <c r="D3566" s="147"/>
      <c r="E3566" s="150"/>
      <c r="F3566" s="187" t="str">
        <f t="shared" si="673"/>
        <v/>
      </c>
      <c r="G3566" s="188" t="str">
        <f>+IF(F3566="","",H3535)</f>
        <v/>
      </c>
      <c r="H3566" s="189" t="str">
        <f t="shared" si="674"/>
        <v/>
      </c>
      <c r="J3566" s="195" t="str">
        <f>+IF(H3566="","",H3566/H3606)</f>
        <v/>
      </c>
      <c r="K3566" s="174"/>
      <c r="L3566" s="170"/>
      <c r="M3566" s="193" t="str">
        <f t="shared" si="675"/>
        <v/>
      </c>
      <c r="N3566" s="194" t="str">
        <f t="shared" si="671"/>
        <v/>
      </c>
      <c r="R3566" s="75" t="e">
        <f t="shared" si="672"/>
        <v>#REF!</v>
      </c>
    </row>
    <row r="3567" spans="1:18" ht="15" customHeight="1" thickBot="1" x14ac:dyDescent="0.35">
      <c r="A3567" s="86"/>
      <c r="B3567" s="84"/>
      <c r="C3567" s="160"/>
      <c r="D3567" s="160"/>
      <c r="E3567" s="160"/>
      <c r="F3567" s="160"/>
      <c r="G3567" s="161" t="s">
        <v>28</v>
      </c>
      <c r="H3567" s="157">
        <f>SUM(H3554:H3566)</f>
        <v>0.13003200000000001</v>
      </c>
      <c r="J3567" s="110">
        <f>SUM(J3554:J3566)</f>
        <v>0.11224153682653526</v>
      </c>
      <c r="K3567" s="109"/>
      <c r="L3567" s="109"/>
      <c r="M3567" s="109"/>
      <c r="N3567" s="110">
        <f>SUM(N3554:N3566)</f>
        <v>0</v>
      </c>
    </row>
    <row r="3568" spans="1:18" s="73" customFormat="1" ht="15" customHeight="1" thickBot="1" x14ac:dyDescent="0.35">
      <c r="A3568" s="86"/>
      <c r="B3568" s="84"/>
      <c r="C3568" s="73" t="s">
        <v>11</v>
      </c>
      <c r="H3568" s="74"/>
      <c r="J3568" s="112"/>
      <c r="K3568" s="112"/>
      <c r="L3568" s="112"/>
      <c r="M3568" s="112"/>
      <c r="N3568" s="112"/>
    </row>
    <row r="3569" spans="1:18" ht="34.5" customHeight="1" thickBot="1" x14ac:dyDescent="0.35">
      <c r="A3569" s="86"/>
      <c r="B3569" s="84"/>
      <c r="C3569" s="122" t="s">
        <v>48</v>
      </c>
      <c r="D3569" s="129"/>
      <c r="E3569" s="123" t="s">
        <v>3</v>
      </c>
      <c r="F3569" s="123" t="s">
        <v>0</v>
      </c>
      <c r="G3569" s="123" t="s">
        <v>16</v>
      </c>
      <c r="H3569" s="124" t="s">
        <v>9</v>
      </c>
      <c r="J3569" s="106" t="s">
        <v>59</v>
      </c>
      <c r="K3569" s="107" t="s">
        <v>60</v>
      </c>
      <c r="L3569" s="107" t="s">
        <v>61</v>
      </c>
      <c r="M3569" s="107" t="s">
        <v>62</v>
      </c>
      <c r="N3569" s="108" t="s">
        <v>63</v>
      </c>
    </row>
    <row r="3570" spans="1:18" ht="15" customHeight="1" x14ac:dyDescent="0.3">
      <c r="A3570" s="86"/>
      <c r="B3570" s="84"/>
      <c r="C3570" s="125"/>
      <c r="E3570" s="151"/>
      <c r="F3570" s="151"/>
      <c r="G3570" s="151"/>
      <c r="H3570" s="190"/>
      <c r="J3570" s="195"/>
      <c r="K3570" s="174"/>
      <c r="L3570" s="170"/>
      <c r="M3570" s="193"/>
      <c r="N3570" s="194" t="str">
        <f t="shared" ref="N3570:N3595" si="676">+IF(H3570="","",J3570*M3570)</f>
        <v/>
      </c>
      <c r="R3570" s="75" t="e">
        <f t="shared" ref="R3570:R3595" si="677">+R3482+1</f>
        <v>#REF!</v>
      </c>
    </row>
    <row r="3571" spans="1:18" ht="15" customHeight="1" x14ac:dyDescent="0.3">
      <c r="A3571" s="86"/>
      <c r="B3571" s="84"/>
      <c r="C3571" s="125"/>
      <c r="E3571" s="151"/>
      <c r="F3571" s="151"/>
      <c r="G3571" s="151"/>
      <c r="H3571" s="190"/>
      <c r="J3571" s="195"/>
      <c r="K3571" s="174"/>
      <c r="L3571" s="170"/>
      <c r="M3571" s="193"/>
      <c r="N3571" s="194" t="str">
        <f t="shared" si="676"/>
        <v/>
      </c>
      <c r="R3571" s="75" t="e">
        <f t="shared" si="677"/>
        <v>#REF!</v>
      </c>
    </row>
    <row r="3572" spans="1:18" ht="15" customHeight="1" x14ac:dyDescent="0.3">
      <c r="A3572" s="86"/>
      <c r="B3572" s="84"/>
      <c r="C3572" s="125"/>
      <c r="E3572" s="151"/>
      <c r="F3572" s="151"/>
      <c r="G3572" s="151"/>
      <c r="H3572" s="190"/>
      <c r="J3572" s="195"/>
      <c r="K3572" s="174"/>
      <c r="L3572" s="170"/>
      <c r="M3572" s="193"/>
      <c r="N3572" s="194" t="str">
        <f t="shared" si="676"/>
        <v/>
      </c>
      <c r="R3572" s="75" t="e">
        <f t="shared" si="677"/>
        <v>#REF!</v>
      </c>
    </row>
    <row r="3573" spans="1:18" ht="15" customHeight="1" x14ac:dyDescent="0.3">
      <c r="A3573" s="86"/>
      <c r="B3573" s="84"/>
      <c r="C3573" s="125"/>
      <c r="E3573" s="151"/>
      <c r="F3573" s="151"/>
      <c r="G3573" s="151"/>
      <c r="H3573" s="190"/>
      <c r="J3573" s="195"/>
      <c r="K3573" s="174"/>
      <c r="L3573" s="170"/>
      <c r="M3573" s="193"/>
      <c r="N3573" s="194" t="str">
        <f t="shared" si="676"/>
        <v/>
      </c>
      <c r="R3573" s="75" t="e">
        <f t="shared" si="677"/>
        <v>#REF!</v>
      </c>
    </row>
    <row r="3574" spans="1:18" ht="15" customHeight="1" x14ac:dyDescent="0.3">
      <c r="A3574" s="86"/>
      <c r="B3574" s="84"/>
      <c r="C3574" s="125"/>
      <c r="E3574" s="151"/>
      <c r="F3574" s="151"/>
      <c r="G3574" s="151"/>
      <c r="H3574" s="190" t="str">
        <f t="shared" ref="H3574:H3595" si="678">+IF(G3574="","",F3574*G3574)</f>
        <v/>
      </c>
      <c r="J3574" s="195" t="str">
        <f>+IF(H3574="","",H3574/H3606)</f>
        <v/>
      </c>
      <c r="K3574" s="174"/>
      <c r="L3574" s="170"/>
      <c r="M3574" s="193" t="str">
        <f t="shared" ref="M3574:M3595" si="679">IF(L3574="NP", 0, (IF(L3574="EP", 1, (IF(L3574="ND", 0.4, "")))))</f>
        <v/>
      </c>
      <c r="N3574" s="194" t="str">
        <f t="shared" si="676"/>
        <v/>
      </c>
      <c r="R3574" s="75" t="e">
        <f t="shared" si="677"/>
        <v>#REF!</v>
      </c>
    </row>
    <row r="3575" spans="1:18" ht="15" customHeight="1" x14ac:dyDescent="0.3">
      <c r="A3575" s="86"/>
      <c r="B3575" s="84"/>
      <c r="C3575" s="125"/>
      <c r="E3575" s="151"/>
      <c r="F3575" s="151"/>
      <c r="G3575" s="151"/>
      <c r="H3575" s="190" t="str">
        <f t="shared" si="678"/>
        <v/>
      </c>
      <c r="J3575" s="195" t="str">
        <f>+IF(H3575="","",H3575/H3606)</f>
        <v/>
      </c>
      <c r="K3575" s="174"/>
      <c r="L3575" s="170"/>
      <c r="M3575" s="193" t="str">
        <f t="shared" si="679"/>
        <v/>
      </c>
      <c r="N3575" s="194" t="str">
        <f t="shared" si="676"/>
        <v/>
      </c>
      <c r="R3575" s="75" t="e">
        <f t="shared" si="677"/>
        <v>#REF!</v>
      </c>
    </row>
    <row r="3576" spans="1:18" ht="15" customHeight="1" x14ac:dyDescent="0.3">
      <c r="A3576" s="86"/>
      <c r="B3576" s="84"/>
      <c r="C3576" s="125"/>
      <c r="E3576" s="151"/>
      <c r="F3576" s="151"/>
      <c r="G3576" s="151"/>
      <c r="H3576" s="190" t="str">
        <f t="shared" si="678"/>
        <v/>
      </c>
      <c r="J3576" s="195" t="str">
        <f>+IF(H3576="","",H3576/H3606)</f>
        <v/>
      </c>
      <c r="K3576" s="174"/>
      <c r="L3576" s="170"/>
      <c r="M3576" s="193" t="str">
        <f t="shared" si="679"/>
        <v/>
      </c>
      <c r="N3576" s="194" t="str">
        <f t="shared" si="676"/>
        <v/>
      </c>
      <c r="R3576" s="75" t="e">
        <f t="shared" si="677"/>
        <v>#REF!</v>
      </c>
    </row>
    <row r="3577" spans="1:18" ht="15" customHeight="1" x14ac:dyDescent="0.3">
      <c r="A3577" s="86"/>
      <c r="B3577" s="84"/>
      <c r="C3577" s="125"/>
      <c r="E3577" s="151"/>
      <c r="F3577" s="151"/>
      <c r="G3577" s="151"/>
      <c r="H3577" s="190" t="str">
        <f t="shared" si="678"/>
        <v/>
      </c>
      <c r="J3577" s="195" t="str">
        <f>+IF(H3577="","",H3577/H3606)</f>
        <v/>
      </c>
      <c r="K3577" s="174"/>
      <c r="L3577" s="170"/>
      <c r="M3577" s="193" t="str">
        <f t="shared" si="679"/>
        <v/>
      </c>
      <c r="N3577" s="194" t="str">
        <f t="shared" si="676"/>
        <v/>
      </c>
      <c r="R3577" s="75" t="e">
        <f t="shared" si="677"/>
        <v>#REF!</v>
      </c>
    </row>
    <row r="3578" spans="1:18" ht="15" customHeight="1" x14ac:dyDescent="0.3">
      <c r="A3578" s="86"/>
      <c r="B3578" s="84"/>
      <c r="C3578" s="125"/>
      <c r="E3578" s="151"/>
      <c r="F3578" s="151"/>
      <c r="G3578" s="151"/>
      <c r="H3578" s="190" t="str">
        <f t="shared" si="678"/>
        <v/>
      </c>
      <c r="J3578" s="195" t="str">
        <f>+IF(H3578="","",H3578/H3606)</f>
        <v/>
      </c>
      <c r="K3578" s="174"/>
      <c r="L3578" s="170"/>
      <c r="M3578" s="193" t="str">
        <f t="shared" si="679"/>
        <v/>
      </c>
      <c r="N3578" s="194" t="str">
        <f t="shared" si="676"/>
        <v/>
      </c>
      <c r="R3578" s="75" t="e">
        <f t="shared" si="677"/>
        <v>#REF!</v>
      </c>
    </row>
    <row r="3579" spans="1:18" ht="15" customHeight="1" x14ac:dyDescent="0.3">
      <c r="A3579" s="86"/>
      <c r="B3579" s="84"/>
      <c r="C3579" s="125"/>
      <c r="E3579" s="151"/>
      <c r="F3579" s="151"/>
      <c r="G3579" s="151"/>
      <c r="H3579" s="190" t="str">
        <f t="shared" si="678"/>
        <v/>
      </c>
      <c r="J3579" s="195" t="str">
        <f>+IF(H3579="","",H3579/H3606)</f>
        <v/>
      </c>
      <c r="K3579" s="174"/>
      <c r="L3579" s="170"/>
      <c r="M3579" s="193" t="str">
        <f t="shared" si="679"/>
        <v/>
      </c>
      <c r="N3579" s="194" t="str">
        <f t="shared" si="676"/>
        <v/>
      </c>
      <c r="R3579" s="75" t="e">
        <f t="shared" si="677"/>
        <v>#REF!</v>
      </c>
    </row>
    <row r="3580" spans="1:18" ht="15" customHeight="1" x14ac:dyDescent="0.3">
      <c r="A3580" s="86"/>
      <c r="B3580" s="84"/>
      <c r="C3580" s="125"/>
      <c r="E3580" s="151"/>
      <c r="F3580" s="151"/>
      <c r="G3580" s="151"/>
      <c r="H3580" s="190" t="str">
        <f t="shared" si="678"/>
        <v/>
      </c>
      <c r="J3580" s="195" t="str">
        <f>+IF(H3580="","",H3580/H3606)</f>
        <v/>
      </c>
      <c r="K3580" s="174"/>
      <c r="L3580" s="170"/>
      <c r="M3580" s="193" t="str">
        <f t="shared" si="679"/>
        <v/>
      </c>
      <c r="N3580" s="194" t="str">
        <f t="shared" si="676"/>
        <v/>
      </c>
      <c r="R3580" s="75" t="e">
        <f t="shared" si="677"/>
        <v>#REF!</v>
      </c>
    </row>
    <row r="3581" spans="1:18" ht="15" customHeight="1" x14ac:dyDescent="0.3">
      <c r="A3581" s="86"/>
      <c r="B3581" s="84"/>
      <c r="C3581" s="125"/>
      <c r="E3581" s="151"/>
      <c r="F3581" s="151"/>
      <c r="G3581" s="151"/>
      <c r="H3581" s="190" t="str">
        <f t="shared" si="678"/>
        <v/>
      </c>
      <c r="J3581" s="195" t="str">
        <f>+IF(H3581="","",H3581/H3606)</f>
        <v/>
      </c>
      <c r="K3581" s="174"/>
      <c r="L3581" s="170"/>
      <c r="M3581" s="193" t="str">
        <f t="shared" si="679"/>
        <v/>
      </c>
      <c r="N3581" s="194" t="str">
        <f t="shared" si="676"/>
        <v/>
      </c>
      <c r="R3581" s="75" t="e">
        <f t="shared" si="677"/>
        <v>#REF!</v>
      </c>
    </row>
    <row r="3582" spans="1:18" ht="15" customHeight="1" x14ac:dyDescent="0.3">
      <c r="A3582" s="86"/>
      <c r="B3582" s="84"/>
      <c r="C3582" s="125"/>
      <c r="E3582" s="151"/>
      <c r="F3582" s="151"/>
      <c r="G3582" s="151"/>
      <c r="H3582" s="190" t="str">
        <f t="shared" si="678"/>
        <v/>
      </c>
      <c r="J3582" s="195" t="str">
        <f>+IF(H3582="","",H3582/H3606)</f>
        <v/>
      </c>
      <c r="K3582" s="174"/>
      <c r="L3582" s="170"/>
      <c r="M3582" s="193" t="str">
        <f t="shared" si="679"/>
        <v/>
      </c>
      <c r="N3582" s="194" t="str">
        <f t="shared" si="676"/>
        <v/>
      </c>
      <c r="R3582" s="75" t="e">
        <f t="shared" si="677"/>
        <v>#REF!</v>
      </c>
    </row>
    <row r="3583" spans="1:18" ht="15" customHeight="1" x14ac:dyDescent="0.3">
      <c r="A3583" s="86"/>
      <c r="B3583" s="84"/>
      <c r="C3583" s="125"/>
      <c r="E3583" s="151"/>
      <c r="F3583" s="151"/>
      <c r="G3583" s="151"/>
      <c r="H3583" s="190" t="str">
        <f t="shared" si="678"/>
        <v/>
      </c>
      <c r="J3583" s="195" t="str">
        <f>+IF(H3583="","",H3583/H3606)</f>
        <v/>
      </c>
      <c r="K3583" s="174"/>
      <c r="L3583" s="170"/>
      <c r="M3583" s="193" t="str">
        <f t="shared" si="679"/>
        <v/>
      </c>
      <c r="N3583" s="194" t="str">
        <f t="shared" si="676"/>
        <v/>
      </c>
      <c r="R3583" s="75" t="e">
        <f t="shared" si="677"/>
        <v>#REF!</v>
      </c>
    </row>
    <row r="3584" spans="1:18" ht="15" customHeight="1" x14ac:dyDescent="0.3">
      <c r="A3584" s="86"/>
      <c r="B3584" s="84"/>
      <c r="C3584" s="125"/>
      <c r="E3584" s="151"/>
      <c r="F3584" s="151"/>
      <c r="G3584" s="151"/>
      <c r="H3584" s="190" t="str">
        <f t="shared" si="678"/>
        <v/>
      </c>
      <c r="J3584" s="195" t="str">
        <f>+IF(H3584="","",H3584/H3606)</f>
        <v/>
      </c>
      <c r="K3584" s="174"/>
      <c r="L3584" s="170"/>
      <c r="M3584" s="193" t="str">
        <f t="shared" si="679"/>
        <v/>
      </c>
      <c r="N3584" s="194" t="str">
        <f t="shared" si="676"/>
        <v/>
      </c>
      <c r="R3584" s="75" t="e">
        <f t="shared" si="677"/>
        <v>#REF!</v>
      </c>
    </row>
    <row r="3585" spans="1:18" ht="15" customHeight="1" x14ac:dyDescent="0.3">
      <c r="A3585" s="86"/>
      <c r="B3585" s="84"/>
      <c r="C3585" s="125"/>
      <c r="E3585" s="151"/>
      <c r="F3585" s="151"/>
      <c r="G3585" s="151"/>
      <c r="H3585" s="190" t="str">
        <f t="shared" si="678"/>
        <v/>
      </c>
      <c r="J3585" s="195" t="str">
        <f>+IF(H3585="","",H3585/H3606)</f>
        <v/>
      </c>
      <c r="K3585" s="174"/>
      <c r="L3585" s="170"/>
      <c r="M3585" s="193" t="str">
        <f t="shared" si="679"/>
        <v/>
      </c>
      <c r="N3585" s="194" t="str">
        <f t="shared" si="676"/>
        <v/>
      </c>
      <c r="R3585" s="75" t="e">
        <f t="shared" si="677"/>
        <v>#REF!</v>
      </c>
    </row>
    <row r="3586" spans="1:18" ht="15" customHeight="1" x14ac:dyDescent="0.3">
      <c r="A3586" s="86"/>
      <c r="B3586" s="84"/>
      <c r="C3586" s="125"/>
      <c r="E3586" s="151"/>
      <c r="F3586" s="151"/>
      <c r="G3586" s="151"/>
      <c r="H3586" s="190" t="str">
        <f t="shared" si="678"/>
        <v/>
      </c>
      <c r="J3586" s="195" t="str">
        <f>+IF(H3586="","",H3586/H3606)</f>
        <v/>
      </c>
      <c r="K3586" s="174"/>
      <c r="L3586" s="170"/>
      <c r="M3586" s="193" t="str">
        <f t="shared" si="679"/>
        <v/>
      </c>
      <c r="N3586" s="194" t="str">
        <f t="shared" si="676"/>
        <v/>
      </c>
      <c r="R3586" s="75" t="e">
        <f t="shared" si="677"/>
        <v>#REF!</v>
      </c>
    </row>
    <row r="3587" spans="1:18" ht="15" customHeight="1" x14ac:dyDescent="0.3">
      <c r="A3587" s="86"/>
      <c r="B3587" s="84"/>
      <c r="C3587" s="125"/>
      <c r="E3587" s="151"/>
      <c r="F3587" s="151"/>
      <c r="G3587" s="151"/>
      <c r="H3587" s="190" t="str">
        <f t="shared" si="678"/>
        <v/>
      </c>
      <c r="J3587" s="195" t="str">
        <f>+IF(H3587="","",H3587/H3606)</f>
        <v/>
      </c>
      <c r="K3587" s="174"/>
      <c r="L3587" s="170"/>
      <c r="M3587" s="193" t="str">
        <f t="shared" si="679"/>
        <v/>
      </c>
      <c r="N3587" s="194" t="str">
        <f t="shared" si="676"/>
        <v/>
      </c>
      <c r="R3587" s="75" t="e">
        <f t="shared" si="677"/>
        <v>#REF!</v>
      </c>
    </row>
    <row r="3588" spans="1:18" ht="15" customHeight="1" x14ac:dyDescent="0.3">
      <c r="A3588" s="86"/>
      <c r="B3588" s="84"/>
      <c r="C3588" s="125"/>
      <c r="E3588" s="151"/>
      <c r="F3588" s="151"/>
      <c r="G3588" s="151"/>
      <c r="H3588" s="190" t="str">
        <f t="shared" si="678"/>
        <v/>
      </c>
      <c r="J3588" s="195" t="str">
        <f>+IF(H3588="","",H3588/H3606)</f>
        <v/>
      </c>
      <c r="K3588" s="174"/>
      <c r="L3588" s="170"/>
      <c r="M3588" s="193" t="str">
        <f t="shared" si="679"/>
        <v/>
      </c>
      <c r="N3588" s="194" t="str">
        <f t="shared" si="676"/>
        <v/>
      </c>
      <c r="R3588" s="75" t="e">
        <f t="shared" si="677"/>
        <v>#REF!</v>
      </c>
    </row>
    <row r="3589" spans="1:18" ht="15" customHeight="1" x14ac:dyDescent="0.3">
      <c r="A3589" s="86"/>
      <c r="B3589" s="84"/>
      <c r="C3589" s="125"/>
      <c r="E3589" s="151"/>
      <c r="F3589" s="151"/>
      <c r="G3589" s="151"/>
      <c r="H3589" s="190" t="str">
        <f t="shared" si="678"/>
        <v/>
      </c>
      <c r="J3589" s="195" t="str">
        <f>+IF(H3589="","",H3589/H3606)</f>
        <v/>
      </c>
      <c r="K3589" s="174"/>
      <c r="L3589" s="170"/>
      <c r="M3589" s="193" t="str">
        <f t="shared" si="679"/>
        <v/>
      </c>
      <c r="N3589" s="194" t="str">
        <f t="shared" si="676"/>
        <v/>
      </c>
      <c r="R3589" s="75" t="e">
        <f t="shared" si="677"/>
        <v>#REF!</v>
      </c>
    </row>
    <row r="3590" spans="1:18" ht="15" customHeight="1" x14ac:dyDescent="0.3">
      <c r="A3590" s="86"/>
      <c r="B3590" s="84"/>
      <c r="C3590" s="125"/>
      <c r="E3590" s="151"/>
      <c r="F3590" s="151"/>
      <c r="G3590" s="151"/>
      <c r="H3590" s="190" t="str">
        <f t="shared" si="678"/>
        <v/>
      </c>
      <c r="J3590" s="195" t="str">
        <f>+IF(H3590="","",H3590/H3606)</f>
        <v/>
      </c>
      <c r="K3590" s="174"/>
      <c r="L3590" s="170"/>
      <c r="M3590" s="193" t="str">
        <f t="shared" si="679"/>
        <v/>
      </c>
      <c r="N3590" s="194" t="str">
        <f t="shared" si="676"/>
        <v/>
      </c>
      <c r="R3590" s="75" t="e">
        <f t="shared" si="677"/>
        <v>#REF!</v>
      </c>
    </row>
    <row r="3591" spans="1:18" ht="15" customHeight="1" x14ac:dyDescent="0.3">
      <c r="A3591" s="86"/>
      <c r="B3591" s="84"/>
      <c r="C3591" s="125"/>
      <c r="E3591" s="151"/>
      <c r="F3591" s="151"/>
      <c r="G3591" s="151"/>
      <c r="H3591" s="190" t="str">
        <f t="shared" si="678"/>
        <v/>
      </c>
      <c r="J3591" s="195" t="str">
        <f>+IF(H3591="","",H3591/H3606)</f>
        <v/>
      </c>
      <c r="K3591" s="174"/>
      <c r="L3591" s="170"/>
      <c r="M3591" s="193" t="str">
        <f t="shared" si="679"/>
        <v/>
      </c>
      <c r="N3591" s="194" t="str">
        <f t="shared" si="676"/>
        <v/>
      </c>
      <c r="R3591" s="75" t="e">
        <f t="shared" si="677"/>
        <v>#REF!</v>
      </c>
    </row>
    <row r="3592" spans="1:18" ht="15" customHeight="1" x14ac:dyDescent="0.3">
      <c r="A3592" s="86"/>
      <c r="B3592" s="84"/>
      <c r="C3592" s="125"/>
      <c r="E3592" s="151"/>
      <c r="F3592" s="151"/>
      <c r="G3592" s="151"/>
      <c r="H3592" s="190" t="str">
        <f t="shared" si="678"/>
        <v/>
      </c>
      <c r="J3592" s="195" t="str">
        <f>+IF(H3592="","",H3592/H3606)</f>
        <v/>
      </c>
      <c r="K3592" s="174"/>
      <c r="L3592" s="170"/>
      <c r="M3592" s="193" t="str">
        <f t="shared" si="679"/>
        <v/>
      </c>
      <c r="N3592" s="194" t="str">
        <f t="shared" si="676"/>
        <v/>
      </c>
      <c r="R3592" s="75" t="e">
        <f t="shared" si="677"/>
        <v>#REF!</v>
      </c>
    </row>
    <row r="3593" spans="1:18" ht="15" customHeight="1" x14ac:dyDescent="0.3">
      <c r="A3593" s="86"/>
      <c r="B3593" s="84"/>
      <c r="C3593" s="125"/>
      <c r="E3593" s="151"/>
      <c r="F3593" s="151"/>
      <c r="G3593" s="151"/>
      <c r="H3593" s="190" t="str">
        <f t="shared" si="678"/>
        <v/>
      </c>
      <c r="J3593" s="195" t="str">
        <f>+IF(H3593="","",H3593/H3606)</f>
        <v/>
      </c>
      <c r="K3593" s="174"/>
      <c r="L3593" s="170"/>
      <c r="M3593" s="193" t="str">
        <f t="shared" si="679"/>
        <v/>
      </c>
      <c r="N3593" s="194" t="str">
        <f t="shared" si="676"/>
        <v/>
      </c>
      <c r="R3593" s="75" t="e">
        <f t="shared" si="677"/>
        <v>#REF!</v>
      </c>
    </row>
    <row r="3594" spans="1:18" ht="15" customHeight="1" x14ac:dyDescent="0.3">
      <c r="A3594" s="86"/>
      <c r="B3594" s="84"/>
      <c r="C3594" s="125"/>
      <c r="E3594" s="151"/>
      <c r="F3594" s="151"/>
      <c r="G3594" s="151"/>
      <c r="H3594" s="190" t="str">
        <f t="shared" si="678"/>
        <v/>
      </c>
      <c r="J3594" s="195" t="str">
        <f>+IF(H3594="","",H3594/H3606)</f>
        <v/>
      </c>
      <c r="K3594" s="174"/>
      <c r="L3594" s="170"/>
      <c r="M3594" s="193" t="str">
        <f t="shared" si="679"/>
        <v/>
      </c>
      <c r="N3594" s="194" t="str">
        <f t="shared" si="676"/>
        <v/>
      </c>
      <c r="R3594" s="75" t="e">
        <f t="shared" si="677"/>
        <v>#REF!</v>
      </c>
    </row>
    <row r="3595" spans="1:18" ht="15" customHeight="1" thickBot="1" x14ac:dyDescent="0.35">
      <c r="A3595" s="86"/>
      <c r="B3595" s="84"/>
      <c r="C3595" s="125"/>
      <c r="E3595" s="152"/>
      <c r="F3595" s="152"/>
      <c r="G3595" s="152"/>
      <c r="H3595" s="191" t="str">
        <f t="shared" si="678"/>
        <v/>
      </c>
      <c r="J3595" s="195" t="str">
        <f>+IF(H3595="","",H3595/H3606)</f>
        <v/>
      </c>
      <c r="K3595" s="174"/>
      <c r="L3595" s="170"/>
      <c r="M3595" s="193" t="str">
        <f t="shared" si="679"/>
        <v/>
      </c>
      <c r="N3595" s="194" t="str">
        <f t="shared" si="676"/>
        <v/>
      </c>
      <c r="R3595" s="75" t="e">
        <f t="shared" si="677"/>
        <v>#REF!</v>
      </c>
    </row>
    <row r="3596" spans="1:18" ht="15" customHeight="1" thickBot="1" x14ac:dyDescent="0.35">
      <c r="A3596" s="86"/>
      <c r="B3596" s="84"/>
      <c r="C3596" s="160"/>
      <c r="D3596" s="160"/>
      <c r="E3596" s="160"/>
      <c r="F3596" s="160"/>
      <c r="G3596" s="161" t="s">
        <v>29</v>
      </c>
      <c r="H3596" s="157">
        <f>SUM(H3570:H3595)</f>
        <v>0</v>
      </c>
      <c r="J3596" s="110">
        <f>SUM(J3570:J3595)</f>
        <v>0</v>
      </c>
      <c r="K3596" s="109"/>
      <c r="L3596" s="109"/>
      <c r="M3596" s="109"/>
      <c r="N3596" s="110">
        <f>SUM(N3570:N3595)</f>
        <v>0</v>
      </c>
    </row>
    <row r="3597" spans="1:18" s="73" customFormat="1" ht="15" customHeight="1" thickBot="1" x14ac:dyDescent="0.35">
      <c r="A3597" s="86"/>
      <c r="B3597" s="84"/>
      <c r="C3597" s="73" t="s">
        <v>12</v>
      </c>
      <c r="H3597" s="74"/>
      <c r="J3597" s="111"/>
      <c r="K3597" s="111"/>
      <c r="L3597" s="111"/>
      <c r="M3597" s="111"/>
      <c r="N3597" s="111"/>
    </row>
    <row r="3598" spans="1:18" ht="33" customHeight="1" thickBot="1" x14ac:dyDescent="0.35">
      <c r="A3598" s="86"/>
      <c r="B3598" s="84"/>
      <c r="C3598" s="122" t="s">
        <v>48</v>
      </c>
      <c r="D3598" s="129"/>
      <c r="E3598" s="130" t="s">
        <v>3</v>
      </c>
      <c r="F3598" s="130" t="s">
        <v>0</v>
      </c>
      <c r="G3598" s="123" t="s">
        <v>6</v>
      </c>
      <c r="H3598" s="124" t="s">
        <v>9</v>
      </c>
      <c r="J3598" s="106" t="s">
        <v>59</v>
      </c>
      <c r="K3598" s="107" t="s">
        <v>60</v>
      </c>
      <c r="L3598" s="107" t="s">
        <v>61</v>
      </c>
      <c r="M3598" s="107" t="s">
        <v>62</v>
      </c>
      <c r="N3598" s="108" t="s">
        <v>63</v>
      </c>
    </row>
    <row r="3599" spans="1:18" ht="15" customHeight="1" x14ac:dyDescent="0.3">
      <c r="A3599" s="86"/>
      <c r="B3599" s="84"/>
      <c r="C3599" s="125"/>
      <c r="E3599" s="149"/>
      <c r="F3599" s="146"/>
      <c r="G3599" s="154"/>
      <c r="H3599" s="186" t="str">
        <f>+IF(G3599="","",F3599*G3599)</f>
        <v/>
      </c>
      <c r="J3599" s="195" t="str">
        <f>+IF(H3599="","",H3599/H3606)</f>
        <v/>
      </c>
      <c r="K3599" s="175"/>
      <c r="L3599" s="175"/>
      <c r="M3599" s="193" t="str">
        <f>IF(L3599="NP", 0, (IF(L3599="EP", 1, (IF(L3599="ND", 0.4, "")))))</f>
        <v/>
      </c>
      <c r="N3599" s="194" t="str">
        <f>+IF(H3599="","",J3599*M3599)</f>
        <v/>
      </c>
      <c r="R3599" s="75" t="e">
        <f t="shared" ref="R3599:R3603" si="680">+R3511+1</f>
        <v>#REF!</v>
      </c>
    </row>
    <row r="3600" spans="1:18" ht="15" customHeight="1" x14ac:dyDescent="0.3">
      <c r="A3600" s="86"/>
      <c r="B3600" s="84"/>
      <c r="C3600" s="125"/>
      <c r="E3600" s="149"/>
      <c r="F3600" s="146"/>
      <c r="G3600" s="154"/>
      <c r="H3600" s="186" t="str">
        <f>+IF(G3600="","",F3600*G3600)</f>
        <v/>
      </c>
      <c r="J3600" s="195" t="str">
        <f>+IF(H3600="","",H3600/H3604)</f>
        <v/>
      </c>
      <c r="K3600" s="175"/>
      <c r="L3600" s="175"/>
      <c r="M3600" s="193" t="str">
        <f>IF(L3600="NP", 0, (IF(L3600="EP", 1, (IF(L3600="ND", 0.4, "")))))</f>
        <v/>
      </c>
      <c r="N3600" s="194" t="str">
        <f>+IF(H3600="","",J3600*M3600)</f>
        <v/>
      </c>
      <c r="R3600" s="75" t="e">
        <f t="shared" si="680"/>
        <v>#REF!</v>
      </c>
    </row>
    <row r="3601" spans="1:18" ht="15" customHeight="1" x14ac:dyDescent="0.3">
      <c r="A3601" s="86"/>
      <c r="B3601" s="84"/>
      <c r="C3601" s="125"/>
      <c r="E3601" s="149"/>
      <c r="F3601" s="146"/>
      <c r="G3601" s="154"/>
      <c r="H3601" s="186" t="str">
        <f>+IF(G3601="","",F3601*G3601)</f>
        <v/>
      </c>
      <c r="J3601" s="195" t="str">
        <f>+IF(H3601="","",H3601/H3605)</f>
        <v/>
      </c>
      <c r="K3601" s="175"/>
      <c r="L3601" s="175"/>
      <c r="M3601" s="193" t="str">
        <f>IF(L3601="NP", 0, (IF(L3601="EP", 1, (IF(L3601="ND", 0.4, "")))))</f>
        <v/>
      </c>
      <c r="N3601" s="194" t="str">
        <f>+IF(H3601="","",J3601*M3601)</f>
        <v/>
      </c>
      <c r="R3601" s="75" t="e">
        <f t="shared" si="680"/>
        <v>#REF!</v>
      </c>
    </row>
    <row r="3602" spans="1:18" ht="15" customHeight="1" x14ac:dyDescent="0.3">
      <c r="A3602" s="86"/>
      <c r="B3602" s="84"/>
      <c r="C3602" s="125"/>
      <c r="E3602" s="149"/>
      <c r="F3602" s="146"/>
      <c r="G3602" s="154"/>
      <c r="H3602" s="186" t="str">
        <f>+IF(G3602="","",F3602*G3602)</f>
        <v/>
      </c>
      <c r="J3602" s="195" t="str">
        <f>+IF(H3602="","",H3602/H3606)</f>
        <v/>
      </c>
      <c r="K3602" s="175"/>
      <c r="L3602" s="175"/>
      <c r="M3602" s="193" t="str">
        <f>IF(L3602="NP", 0, (IF(L3602="EP", 1, (IF(L3602="ND", 0.4, "")))))</f>
        <v/>
      </c>
      <c r="N3602" s="194" t="str">
        <f>+IF(H3602="","",J3602*M3602)</f>
        <v/>
      </c>
      <c r="R3602" s="75" t="e">
        <f t="shared" si="680"/>
        <v>#REF!</v>
      </c>
    </row>
    <row r="3603" spans="1:18" ht="15" customHeight="1" thickBot="1" x14ac:dyDescent="0.35">
      <c r="A3603" s="86"/>
      <c r="B3603" s="84"/>
      <c r="C3603" s="127"/>
      <c r="D3603" s="128"/>
      <c r="E3603" s="150"/>
      <c r="F3603" s="147"/>
      <c r="G3603" s="155"/>
      <c r="H3603" s="192" t="str">
        <f>+IF(G3603="","",F3603*G3603)</f>
        <v/>
      </c>
      <c r="J3603" s="195" t="str">
        <f>+IF(H3603="","",H3603/H3606)</f>
        <v/>
      </c>
      <c r="K3603" s="176"/>
      <c r="L3603" s="177"/>
      <c r="M3603" s="193" t="str">
        <f>IF(L3603="NP", 0, (IF(L3603="EP", 1, (IF(L3603="ND", 0.4, "")))))</f>
        <v/>
      </c>
      <c r="N3603" s="194" t="str">
        <f>+IF(H3603="","",J3603*M3603)</f>
        <v/>
      </c>
      <c r="R3603" s="75" t="e">
        <f t="shared" si="680"/>
        <v>#REF!</v>
      </c>
    </row>
    <row r="3604" spans="1:18" ht="15" customHeight="1" thickBot="1" x14ac:dyDescent="0.35">
      <c r="A3604" s="86"/>
      <c r="B3604" s="84"/>
      <c r="C3604" s="160"/>
      <c r="D3604" s="160"/>
      <c r="E3604" s="160"/>
      <c r="F3604" s="160"/>
      <c r="G3604" s="161" t="s">
        <v>30</v>
      </c>
      <c r="H3604" s="157">
        <f>SUM(H3599:H3603)</f>
        <v>0</v>
      </c>
      <c r="J3604" s="110">
        <f>SUM(J3599:J3603)</f>
        <v>0</v>
      </c>
      <c r="K3604" s="109"/>
      <c r="L3604" s="109"/>
      <c r="M3604" s="109"/>
      <c r="N3604" s="110">
        <f>SUM(N3599:N3603)</f>
        <v>0</v>
      </c>
    </row>
    <row r="3605" spans="1:18" ht="13.5" customHeight="1" thickBot="1" x14ac:dyDescent="0.35">
      <c r="A3605" s="86"/>
      <c r="B3605" s="84"/>
      <c r="H3605" s="84"/>
      <c r="J3605" s="103"/>
      <c r="K3605" s="104"/>
      <c r="L3605" s="104"/>
      <c r="M3605" s="104"/>
      <c r="N3605" s="105"/>
    </row>
    <row r="3606" spans="1:18" ht="15" customHeight="1" x14ac:dyDescent="0.3">
      <c r="A3606" s="86"/>
      <c r="B3606" s="84"/>
      <c r="D3606" s="132" t="s">
        <v>13</v>
      </c>
      <c r="E3606" s="133"/>
      <c r="F3606" s="133"/>
      <c r="G3606" s="134"/>
      <c r="H3606" s="158">
        <f>+H3551+H3567+H3596+H3604</f>
        <v>1.1585015999999999</v>
      </c>
      <c r="J3606" s="113"/>
      <c r="K3606" s="78"/>
      <c r="M3606" s="78"/>
      <c r="N3606" s="114"/>
    </row>
    <row r="3607" spans="1:18" ht="15" customHeight="1" thickBot="1" x14ac:dyDescent="0.35">
      <c r="A3607" s="86"/>
      <c r="B3607" s="84"/>
      <c r="D3607" s="135" t="s">
        <v>67</v>
      </c>
      <c r="E3607" s="136"/>
      <c r="F3607" s="136"/>
      <c r="G3607" s="141">
        <f>+$Q$1</f>
        <v>0.15</v>
      </c>
      <c r="H3607" s="159">
        <f>+H3606*G3607</f>
        <v>0.17377523999999997</v>
      </c>
      <c r="J3607" s="115"/>
      <c r="K3607" s="116"/>
      <c r="L3607" s="116"/>
      <c r="M3607" s="116"/>
      <c r="N3607" s="117"/>
    </row>
    <row r="3608" spans="1:18" ht="15" customHeight="1" x14ac:dyDescent="0.3">
      <c r="A3608" s="86"/>
      <c r="B3608" s="84"/>
      <c r="D3608" s="135" t="s">
        <v>68</v>
      </c>
      <c r="E3608" s="136"/>
      <c r="F3608" s="136"/>
      <c r="G3608" s="141">
        <f>+$Q$2</f>
        <v>0</v>
      </c>
      <c r="H3608" s="159">
        <f>+(H3606+H3607)*G3608</f>
        <v>0</v>
      </c>
      <c r="J3608" s="120">
        <f>+J3551+J3567+J3596+J3604</f>
        <v>1</v>
      </c>
      <c r="K3608" s="118"/>
      <c r="L3608" s="118"/>
      <c r="M3608" s="118"/>
      <c r="N3608" s="120">
        <f>+N3551+N3567+N3596+N3604</f>
        <v>0</v>
      </c>
    </row>
    <row r="3609" spans="1:18" ht="15" customHeight="1" thickBot="1" x14ac:dyDescent="0.35">
      <c r="A3609" s="86"/>
      <c r="B3609" s="84"/>
      <c r="C3609" s="75" t="s">
        <v>64</v>
      </c>
      <c r="D3609" s="135" t="s">
        <v>14</v>
      </c>
      <c r="E3609" s="136"/>
      <c r="F3609" s="136"/>
      <c r="G3609" s="137"/>
      <c r="H3609" s="159">
        <f>SUM(H3606:H3608)</f>
        <v>1.3322768399999998</v>
      </c>
      <c r="J3609" s="121" t="s">
        <v>69</v>
      </c>
      <c r="K3609" s="119"/>
      <c r="L3609" s="119"/>
      <c r="M3609" s="119"/>
      <c r="N3609" s="121" t="s">
        <v>70</v>
      </c>
    </row>
    <row r="3610" spans="1:18" ht="15" customHeight="1" thickBot="1" x14ac:dyDescent="0.35">
      <c r="A3610" s="86"/>
      <c r="B3610" s="84"/>
      <c r="C3610" s="75" t="s">
        <v>64</v>
      </c>
      <c r="D3610" s="138" t="s">
        <v>15</v>
      </c>
      <c r="E3610" s="139"/>
      <c r="F3610" s="139"/>
      <c r="G3610" s="140"/>
      <c r="H3610" s="131">
        <f>+ROUND(H3609,2)</f>
        <v>1.33</v>
      </c>
      <c r="N3610" s="165">
        <f>+ROUND(N3608,4)</f>
        <v>0</v>
      </c>
    </row>
    <row r="3611" spans="1:18" ht="13.5" customHeight="1" x14ac:dyDescent="0.3">
      <c r="A3611" s="86"/>
      <c r="B3611" s="84"/>
      <c r="G3611" s="76"/>
    </row>
    <row r="3612" spans="1:18" ht="13.5" customHeight="1" x14ac:dyDescent="0.3">
      <c r="A3612" s="86"/>
      <c r="B3612" s="84"/>
      <c r="G3612" s="76"/>
    </row>
    <row r="3613" spans="1:18" ht="15" customHeight="1" x14ac:dyDescent="0.3">
      <c r="A3613" s="83"/>
      <c r="B3613" s="84"/>
      <c r="G3613" s="76"/>
      <c r="H3613" s="84"/>
      <c r="J3613" s="85"/>
      <c r="K3613" s="85"/>
      <c r="L3613" s="85"/>
      <c r="M3613" s="85"/>
      <c r="N3613" s="85"/>
    </row>
    <row r="3614" spans="1:18" ht="14.1" customHeight="1" x14ac:dyDescent="0.3">
      <c r="A3614" s="86"/>
      <c r="B3614" s="84"/>
      <c r="C3614" s="87"/>
      <c r="D3614" s="87"/>
      <c r="E3614" s="87"/>
      <c r="F3614" s="87"/>
      <c r="G3614" s="87"/>
      <c r="H3614" s="87"/>
      <c r="K3614" s="78"/>
      <c r="M3614" s="78"/>
    </row>
    <row r="3615" spans="1:18" ht="12" customHeight="1" x14ac:dyDescent="0.3">
      <c r="A3615" s="86"/>
      <c r="B3615" s="84"/>
      <c r="C3615" s="73"/>
      <c r="D3615" s="73"/>
      <c r="E3615" s="73"/>
      <c r="F3615" s="73"/>
      <c r="G3615" s="73"/>
      <c r="H3615" s="73"/>
      <c r="K3615" s="78"/>
      <c r="M3615" s="78"/>
    </row>
    <row r="3616" spans="1:18" ht="12" customHeight="1" x14ac:dyDescent="0.3">
      <c r="A3616" s="86"/>
      <c r="B3616" s="84"/>
      <c r="G3616" s="88"/>
      <c r="H3616" s="84"/>
      <c r="K3616" s="78"/>
      <c r="M3616" s="78"/>
    </row>
    <row r="3617" spans="1:18" ht="14.25" customHeight="1" x14ac:dyDescent="0.3">
      <c r="A3617" s="86"/>
      <c r="B3617" s="84"/>
      <c r="C3617" s="89"/>
      <c r="D3617" s="90"/>
      <c r="E3617" s="90"/>
      <c r="F3617" s="90"/>
      <c r="G3617" s="90"/>
      <c r="H3617" s="91"/>
      <c r="K3617" s="78"/>
      <c r="M3617" s="78"/>
    </row>
    <row r="3618" spans="1:18" ht="14.25" customHeight="1" x14ac:dyDescent="0.3">
      <c r="A3618" s="86"/>
      <c r="B3618" s="84"/>
      <c r="C3618" s="89"/>
      <c r="H3618" s="84"/>
      <c r="K3618" s="78"/>
      <c r="M3618" s="78"/>
    </row>
    <row r="3619" spans="1:18" ht="12" customHeight="1" thickBot="1" x14ac:dyDescent="0.35">
      <c r="A3619" s="86"/>
      <c r="B3619" s="84"/>
      <c r="C3619" s="89"/>
      <c r="H3619" s="84"/>
      <c r="K3619" s="78"/>
      <c r="M3619" s="78"/>
    </row>
    <row r="3620" spans="1:18" ht="20.100000000000001" customHeight="1" thickBot="1" x14ac:dyDescent="0.35">
      <c r="A3620" s="86"/>
      <c r="B3620" s="84"/>
      <c r="C3620" s="142" t="s">
        <v>55</v>
      </c>
      <c r="D3620" s="143"/>
      <c r="E3620" s="143"/>
      <c r="F3620" s="143"/>
      <c r="G3620" s="143"/>
      <c r="H3620" s="144"/>
    </row>
    <row r="3621" spans="1:18" ht="20.100000000000001" customHeight="1" x14ac:dyDescent="0.3">
      <c r="A3621" s="86"/>
      <c r="B3621" s="84"/>
      <c r="C3621" s="92"/>
      <c r="H3621" s="93" t="s">
        <v>56</v>
      </c>
      <c r="I3621" s="84"/>
      <c r="J3621" s="97" t="s">
        <v>26</v>
      </c>
      <c r="K3621" s="98"/>
      <c r="L3621" s="98"/>
      <c r="M3621" s="98"/>
      <c r="N3621" s="99"/>
    </row>
    <row r="3622" spans="1:18" ht="16.5" customHeight="1" thickBot="1" x14ac:dyDescent="0.35">
      <c r="A3622" s="169"/>
      <c r="B3622" s="84"/>
      <c r="C3622" s="73" t="s">
        <v>57</v>
      </c>
      <c r="D3622" s="84">
        <v>42</v>
      </c>
      <c r="G3622" s="74" t="s">
        <v>4</v>
      </c>
      <c r="H3622" s="75" t="str">
        <f>+VLOOKUP(D3622,PRESUP!$A$6:$N$183,3,FALSE)</f>
        <v>m2</v>
      </c>
      <c r="I3622" s="84"/>
      <c r="J3622" s="100"/>
      <c r="K3622" s="101"/>
      <c r="L3622" s="101"/>
      <c r="M3622" s="101"/>
      <c r="N3622" s="102"/>
    </row>
    <row r="3623" spans="1:18" ht="32.25" customHeight="1" x14ac:dyDescent="0.3">
      <c r="A3623" s="86"/>
      <c r="B3623" s="84"/>
      <c r="C3623" s="22" t="str">
        <f>+VLOOKUP(D3622,PRESUP!$A$6:$N$183,14,FALSE)</f>
        <v>DETALLE: GEOTEXTIL 1600NT</v>
      </c>
      <c r="J3623" s="103"/>
      <c r="K3623" s="104"/>
      <c r="L3623" s="104"/>
      <c r="M3623" s="104"/>
      <c r="N3623" s="105"/>
      <c r="O3623" s="84" t="s">
        <v>71</v>
      </c>
      <c r="P3623" s="84" t="s">
        <v>73</v>
      </c>
      <c r="Q3623" s="84" t="s">
        <v>72</v>
      </c>
    </row>
    <row r="3624" spans="1:18" s="73" customFormat="1" ht="15" customHeight="1" thickBot="1" x14ac:dyDescent="0.35">
      <c r="A3624" s="86"/>
      <c r="B3624" s="84"/>
      <c r="C3624" s="73" t="s">
        <v>5</v>
      </c>
      <c r="D3624" s="94"/>
      <c r="E3624" s="94"/>
      <c r="F3624" s="94"/>
      <c r="G3624" s="196" t="s">
        <v>58</v>
      </c>
      <c r="H3624" s="197">
        <v>0.05</v>
      </c>
      <c r="J3624" s="162"/>
      <c r="K3624" s="163"/>
      <c r="L3624" s="163"/>
      <c r="M3624" s="163"/>
      <c r="N3624" s="164"/>
      <c r="O3624" s="166">
        <f>+H3698</f>
        <v>3.12</v>
      </c>
      <c r="P3624" s="168">
        <f>+H3694</f>
        <v>2.7171500000000002</v>
      </c>
      <c r="Q3624" s="167">
        <f>+N3698</f>
        <v>8.6199999999999999E-2</v>
      </c>
      <c r="R3624" s="73">
        <f t="shared" ref="R3624" si="681">+D3622</f>
        <v>42</v>
      </c>
    </row>
    <row r="3625" spans="1:18" s="94" customFormat="1" ht="30" customHeight="1" thickBot="1" x14ac:dyDescent="0.35">
      <c r="A3625" s="86"/>
      <c r="B3625" s="84"/>
      <c r="C3625" s="122" t="s">
        <v>48</v>
      </c>
      <c r="D3625" s="123" t="s">
        <v>0</v>
      </c>
      <c r="E3625" s="123" t="s">
        <v>6</v>
      </c>
      <c r="F3625" s="123" t="s">
        <v>7</v>
      </c>
      <c r="G3625" s="123" t="s">
        <v>8</v>
      </c>
      <c r="H3625" s="124" t="s">
        <v>9</v>
      </c>
      <c r="J3625" s="106" t="s">
        <v>59</v>
      </c>
      <c r="K3625" s="107" t="s">
        <v>60</v>
      </c>
      <c r="L3625" s="107" t="s">
        <v>61</v>
      </c>
      <c r="M3625" s="107" t="s">
        <v>62</v>
      </c>
      <c r="N3625" s="108" t="s">
        <v>63</v>
      </c>
    </row>
    <row r="3626" spans="1:18" ht="15" customHeight="1" x14ac:dyDescent="0.3">
      <c r="A3626" s="86"/>
      <c r="B3626" s="84"/>
      <c r="C3626" s="125" t="s">
        <v>78</v>
      </c>
      <c r="D3626" s="145" t="s">
        <v>20</v>
      </c>
      <c r="E3626" s="148"/>
      <c r="F3626" s="148" t="s">
        <v>64</v>
      </c>
      <c r="G3626" s="153" t="s">
        <v>20</v>
      </c>
      <c r="H3626" s="126">
        <f>+H3655*0.05</f>
        <v>7.4150000000000008E-2</v>
      </c>
      <c r="J3626" s="171">
        <f>+IF(H3626="","",H3626/H3694)</f>
        <v>2.7289623318550688E-2</v>
      </c>
      <c r="K3626" s="172">
        <v>4292100117</v>
      </c>
      <c r="L3626" s="170" t="s">
        <v>77</v>
      </c>
      <c r="M3626" s="156">
        <v>0</v>
      </c>
      <c r="N3626" s="173">
        <f t="shared" ref="N3626:N3638" si="682">+IF(H3626="","",J3626*M3626)</f>
        <v>0</v>
      </c>
    </row>
    <row r="3627" spans="1:18" ht="15" customHeight="1" x14ac:dyDescent="0.3">
      <c r="A3627" s="86"/>
      <c r="B3627" s="84"/>
      <c r="C3627" s="125"/>
      <c r="D3627" s="146"/>
      <c r="E3627" s="149"/>
      <c r="F3627" s="184"/>
      <c r="G3627" s="185"/>
      <c r="H3627" s="186"/>
      <c r="J3627" s="195"/>
      <c r="K3627" s="172"/>
      <c r="L3627" s="170"/>
      <c r="M3627" s="193"/>
      <c r="N3627" s="194" t="str">
        <f t="shared" si="682"/>
        <v/>
      </c>
      <c r="R3627" s="75" t="e">
        <f t="shared" ref="R3627:R3638" si="683">+R3539+1</f>
        <v>#REF!</v>
      </c>
    </row>
    <row r="3628" spans="1:18" ht="15" customHeight="1" x14ac:dyDescent="0.3">
      <c r="A3628" s="86"/>
      <c r="B3628" s="84"/>
      <c r="C3628" s="125"/>
      <c r="D3628" s="146"/>
      <c r="E3628" s="149"/>
      <c r="F3628" s="184"/>
      <c r="G3628" s="185"/>
      <c r="H3628" s="186"/>
      <c r="J3628" s="195"/>
      <c r="K3628" s="172"/>
      <c r="L3628" s="170"/>
      <c r="M3628" s="193"/>
      <c r="N3628" s="194" t="str">
        <f t="shared" si="682"/>
        <v/>
      </c>
      <c r="R3628" s="75" t="e">
        <f t="shared" si="683"/>
        <v>#REF!</v>
      </c>
    </row>
    <row r="3629" spans="1:18" ht="15" customHeight="1" x14ac:dyDescent="0.3">
      <c r="A3629" s="86"/>
      <c r="B3629" s="84"/>
      <c r="C3629" s="125"/>
      <c r="D3629" s="146"/>
      <c r="E3629" s="149"/>
      <c r="F3629" s="184"/>
      <c r="G3629" s="185"/>
      <c r="H3629" s="186"/>
      <c r="J3629" s="195"/>
      <c r="K3629" s="172"/>
      <c r="L3629" s="170"/>
      <c r="M3629" s="193"/>
      <c r="N3629" s="194" t="str">
        <f t="shared" si="682"/>
        <v/>
      </c>
      <c r="R3629" s="75" t="e">
        <f t="shared" si="683"/>
        <v>#REF!</v>
      </c>
    </row>
    <row r="3630" spans="1:18" ht="15" customHeight="1" x14ac:dyDescent="0.3">
      <c r="A3630" s="86"/>
      <c r="B3630" s="84"/>
      <c r="C3630" s="125"/>
      <c r="D3630" s="146"/>
      <c r="E3630" s="149"/>
      <c r="F3630" s="184"/>
      <c r="G3630" s="185"/>
      <c r="H3630" s="186"/>
      <c r="J3630" s="195"/>
      <c r="K3630" s="172"/>
      <c r="L3630" s="170"/>
      <c r="M3630" s="193"/>
      <c r="N3630" s="194" t="str">
        <f t="shared" si="682"/>
        <v/>
      </c>
      <c r="R3630" s="75" t="e">
        <f t="shared" si="683"/>
        <v>#REF!</v>
      </c>
    </row>
    <row r="3631" spans="1:18" ht="15" customHeight="1" x14ac:dyDescent="0.3">
      <c r="A3631" s="86"/>
      <c r="B3631" s="84"/>
      <c r="C3631" s="125"/>
      <c r="D3631" s="146"/>
      <c r="E3631" s="149"/>
      <c r="F3631" s="184" t="str">
        <f t="shared" ref="F3631:F3638" si="684">+IF(E3631="","",D3631*E3631)</f>
        <v/>
      </c>
      <c r="G3631" s="185" t="str">
        <f>+IF(F3631="","",H3624)</f>
        <v/>
      </c>
      <c r="H3631" s="186" t="str">
        <f t="shared" ref="H3631:H3638" si="685">+IF(G3631="","",F3631*G3631)</f>
        <v/>
      </c>
      <c r="J3631" s="195" t="str">
        <f>+IF(H3631="","",H3631/H3694)</f>
        <v/>
      </c>
      <c r="K3631" s="172"/>
      <c r="L3631" s="170"/>
      <c r="M3631" s="193" t="str">
        <f t="shared" ref="M3631:M3638" si="686">IF(L3631="NP", 0, (IF(L3631="EP", 1, (IF(L3631="ND", 0.4, "")))))</f>
        <v/>
      </c>
      <c r="N3631" s="194" t="str">
        <f t="shared" si="682"/>
        <v/>
      </c>
      <c r="R3631" s="75" t="e">
        <f t="shared" si="683"/>
        <v>#REF!</v>
      </c>
    </row>
    <row r="3632" spans="1:18" ht="15" customHeight="1" x14ac:dyDescent="0.3">
      <c r="A3632" s="86"/>
      <c r="B3632" s="84"/>
      <c r="C3632" s="125"/>
      <c r="D3632" s="146"/>
      <c r="E3632" s="149"/>
      <c r="F3632" s="184" t="str">
        <f t="shared" si="684"/>
        <v/>
      </c>
      <c r="G3632" s="185" t="str">
        <f>+IF(F3632="","",H3624)</f>
        <v/>
      </c>
      <c r="H3632" s="186" t="str">
        <f t="shared" si="685"/>
        <v/>
      </c>
      <c r="J3632" s="195" t="str">
        <f>+IF(H3632="","",H3632/H3694)</f>
        <v/>
      </c>
      <c r="K3632" s="172"/>
      <c r="L3632" s="170"/>
      <c r="M3632" s="193" t="str">
        <f t="shared" si="686"/>
        <v/>
      </c>
      <c r="N3632" s="194" t="str">
        <f t="shared" si="682"/>
        <v/>
      </c>
      <c r="R3632" s="75" t="e">
        <f t="shared" si="683"/>
        <v>#REF!</v>
      </c>
    </row>
    <row r="3633" spans="1:18" ht="15" customHeight="1" x14ac:dyDescent="0.3">
      <c r="A3633" s="86"/>
      <c r="B3633" s="84"/>
      <c r="C3633" s="125"/>
      <c r="D3633" s="146"/>
      <c r="E3633" s="149"/>
      <c r="F3633" s="184" t="str">
        <f t="shared" si="684"/>
        <v/>
      </c>
      <c r="G3633" s="185" t="str">
        <f>+IF(F3633="","",H3624)</f>
        <v/>
      </c>
      <c r="H3633" s="186" t="str">
        <f t="shared" si="685"/>
        <v/>
      </c>
      <c r="J3633" s="195" t="str">
        <f>+IF(H3633="","",H3633/H3694)</f>
        <v/>
      </c>
      <c r="K3633" s="172"/>
      <c r="L3633" s="170"/>
      <c r="M3633" s="193" t="str">
        <f t="shared" si="686"/>
        <v/>
      </c>
      <c r="N3633" s="194" t="str">
        <f t="shared" si="682"/>
        <v/>
      </c>
      <c r="R3633" s="75" t="e">
        <f t="shared" si="683"/>
        <v>#REF!</v>
      </c>
    </row>
    <row r="3634" spans="1:18" ht="15" customHeight="1" x14ac:dyDescent="0.3">
      <c r="A3634" s="86"/>
      <c r="B3634" s="84"/>
      <c r="C3634" s="125"/>
      <c r="D3634" s="146"/>
      <c r="E3634" s="149"/>
      <c r="F3634" s="184" t="str">
        <f t="shared" si="684"/>
        <v/>
      </c>
      <c r="G3634" s="185" t="str">
        <f>+IF(F3634="","",H3624)</f>
        <v/>
      </c>
      <c r="H3634" s="186" t="str">
        <f t="shared" si="685"/>
        <v/>
      </c>
      <c r="J3634" s="195" t="str">
        <f>+IF(H3634="","",H3634/H3694)</f>
        <v/>
      </c>
      <c r="K3634" s="172"/>
      <c r="L3634" s="170"/>
      <c r="M3634" s="193" t="str">
        <f t="shared" si="686"/>
        <v/>
      </c>
      <c r="N3634" s="194" t="str">
        <f t="shared" si="682"/>
        <v/>
      </c>
      <c r="R3634" s="75" t="e">
        <f t="shared" si="683"/>
        <v>#REF!</v>
      </c>
    </row>
    <row r="3635" spans="1:18" ht="15" customHeight="1" x14ac:dyDescent="0.3">
      <c r="A3635" s="86"/>
      <c r="B3635" s="84"/>
      <c r="C3635" s="125"/>
      <c r="D3635" s="146"/>
      <c r="E3635" s="149"/>
      <c r="F3635" s="184" t="str">
        <f t="shared" si="684"/>
        <v/>
      </c>
      <c r="G3635" s="185" t="str">
        <f>+IF(F3635="","",H3624)</f>
        <v/>
      </c>
      <c r="H3635" s="186" t="str">
        <f t="shared" si="685"/>
        <v/>
      </c>
      <c r="J3635" s="195" t="str">
        <f>+IF(H3635="","",H3635/H3694)</f>
        <v/>
      </c>
      <c r="K3635" s="172"/>
      <c r="L3635" s="170"/>
      <c r="M3635" s="193" t="str">
        <f t="shared" si="686"/>
        <v/>
      </c>
      <c r="N3635" s="194" t="str">
        <f t="shared" si="682"/>
        <v/>
      </c>
      <c r="R3635" s="75" t="e">
        <f t="shared" si="683"/>
        <v>#REF!</v>
      </c>
    </row>
    <row r="3636" spans="1:18" ht="15" customHeight="1" x14ac:dyDescent="0.3">
      <c r="A3636" s="86"/>
      <c r="B3636" s="84"/>
      <c r="C3636" s="125"/>
      <c r="D3636" s="146"/>
      <c r="E3636" s="149"/>
      <c r="F3636" s="184" t="str">
        <f t="shared" si="684"/>
        <v/>
      </c>
      <c r="G3636" s="185" t="str">
        <f>+IF(F3636="","",H3624)</f>
        <v/>
      </c>
      <c r="H3636" s="186" t="str">
        <f t="shared" si="685"/>
        <v/>
      </c>
      <c r="J3636" s="195" t="str">
        <f>+IF(H3636="","",H3636/H3694)</f>
        <v/>
      </c>
      <c r="K3636" s="172"/>
      <c r="L3636" s="170"/>
      <c r="M3636" s="193" t="str">
        <f t="shared" si="686"/>
        <v/>
      </c>
      <c r="N3636" s="194" t="str">
        <f t="shared" si="682"/>
        <v/>
      </c>
      <c r="R3636" s="75" t="e">
        <f t="shared" si="683"/>
        <v>#REF!</v>
      </c>
    </row>
    <row r="3637" spans="1:18" ht="15" customHeight="1" x14ac:dyDescent="0.3">
      <c r="A3637" s="86"/>
      <c r="B3637" s="84"/>
      <c r="C3637" s="125"/>
      <c r="D3637" s="146"/>
      <c r="E3637" s="149"/>
      <c r="F3637" s="184" t="str">
        <f t="shared" si="684"/>
        <v/>
      </c>
      <c r="G3637" s="185" t="str">
        <f>+IF(F3637="","",H3624)</f>
        <v/>
      </c>
      <c r="H3637" s="186" t="str">
        <f t="shared" si="685"/>
        <v/>
      </c>
      <c r="J3637" s="195" t="str">
        <f>+IF(H3637="","",H3637/H3694)</f>
        <v/>
      </c>
      <c r="K3637" s="172"/>
      <c r="L3637" s="170"/>
      <c r="M3637" s="193" t="str">
        <f t="shared" si="686"/>
        <v/>
      </c>
      <c r="N3637" s="194" t="str">
        <f t="shared" si="682"/>
        <v/>
      </c>
      <c r="R3637" s="75" t="e">
        <f t="shared" si="683"/>
        <v>#REF!</v>
      </c>
    </row>
    <row r="3638" spans="1:18" ht="15" customHeight="1" thickBot="1" x14ac:dyDescent="0.35">
      <c r="A3638" s="86"/>
      <c r="B3638" s="84"/>
      <c r="C3638" s="127"/>
      <c r="D3638" s="147"/>
      <c r="E3638" s="150"/>
      <c r="F3638" s="187" t="str">
        <f t="shared" si="684"/>
        <v/>
      </c>
      <c r="G3638" s="188" t="str">
        <f>+IF(F3638="","",H3623)</f>
        <v/>
      </c>
      <c r="H3638" s="189" t="str">
        <f t="shared" si="685"/>
        <v/>
      </c>
      <c r="J3638" s="195" t="str">
        <f>+IF(H3638="","",H3638/H3694)</f>
        <v/>
      </c>
      <c r="K3638" s="172"/>
      <c r="L3638" s="170"/>
      <c r="M3638" s="193" t="str">
        <f t="shared" si="686"/>
        <v/>
      </c>
      <c r="N3638" s="194" t="str">
        <f t="shared" si="682"/>
        <v/>
      </c>
      <c r="R3638" s="75" t="e">
        <f t="shared" si="683"/>
        <v>#REF!</v>
      </c>
    </row>
    <row r="3639" spans="1:18" ht="15" customHeight="1" thickBot="1" x14ac:dyDescent="0.35">
      <c r="A3639" s="86"/>
      <c r="B3639" s="84"/>
      <c r="C3639" s="160"/>
      <c r="D3639" s="160"/>
      <c r="E3639" s="160"/>
      <c r="F3639" s="160"/>
      <c r="G3639" s="161" t="s">
        <v>27</v>
      </c>
      <c r="H3639" s="157">
        <f>SUM(H3626:H3638)</f>
        <v>7.4150000000000008E-2</v>
      </c>
      <c r="J3639" s="110">
        <f>SUM(J3626:J3638)</f>
        <v>2.7289623318550688E-2</v>
      </c>
      <c r="K3639" s="109"/>
      <c r="L3639" s="109"/>
      <c r="M3639" s="109"/>
      <c r="N3639" s="110">
        <f>SUM(N3626:N3638)</f>
        <v>0</v>
      </c>
    </row>
    <row r="3640" spans="1:18" s="73" customFormat="1" ht="15" customHeight="1" thickBot="1" x14ac:dyDescent="0.35">
      <c r="A3640" s="86"/>
      <c r="B3640" s="84"/>
      <c r="C3640" s="73" t="s">
        <v>10</v>
      </c>
      <c r="H3640" s="74"/>
      <c r="J3640" s="112"/>
      <c r="K3640" s="112"/>
      <c r="L3640" s="112"/>
      <c r="M3640" s="112"/>
      <c r="N3640" s="112"/>
    </row>
    <row r="3641" spans="1:18" ht="31.5" customHeight="1" thickBot="1" x14ac:dyDescent="0.35">
      <c r="A3641" s="86"/>
      <c r="B3641" s="84"/>
      <c r="C3641" s="122" t="s">
        <v>48</v>
      </c>
      <c r="D3641" s="123" t="s">
        <v>0</v>
      </c>
      <c r="E3641" s="123" t="s">
        <v>65</v>
      </c>
      <c r="F3641" s="123" t="s">
        <v>66</v>
      </c>
      <c r="G3641" s="123" t="s">
        <v>8</v>
      </c>
      <c r="H3641" s="124" t="s">
        <v>9</v>
      </c>
      <c r="J3641" s="106" t="s">
        <v>59</v>
      </c>
      <c r="K3641" s="107" t="s">
        <v>60</v>
      </c>
      <c r="L3641" s="107" t="s">
        <v>61</v>
      </c>
      <c r="M3641" s="107" t="s">
        <v>62</v>
      </c>
      <c r="N3641" s="108" t="s">
        <v>63</v>
      </c>
    </row>
    <row r="3642" spans="1:18" ht="15" customHeight="1" x14ac:dyDescent="0.3">
      <c r="A3642" s="86"/>
      <c r="B3642" s="84"/>
      <c r="C3642" s="125" t="s">
        <v>326</v>
      </c>
      <c r="D3642" s="146">
        <v>6</v>
      </c>
      <c r="E3642" s="149">
        <v>4.2300000000000004</v>
      </c>
      <c r="F3642" s="184">
        <f t="shared" ref="F3642:F3654" si="687">+IF(E3642="","",D3642*E3642)</f>
        <v>25.380000000000003</v>
      </c>
      <c r="G3642" s="185">
        <f>+IF(F3642="","",H3624)</f>
        <v>0.05</v>
      </c>
      <c r="H3642" s="186">
        <f t="shared" ref="H3642:H3654" si="688">+IF(G3642="","",F3642*G3642)</f>
        <v>1.2690000000000001</v>
      </c>
      <c r="I3642" s="95"/>
      <c r="J3642" s="195">
        <f>+IF(H3642="","",H3642/H3694)</f>
        <v>0.46703347257236444</v>
      </c>
      <c r="K3642" s="174">
        <v>851230012</v>
      </c>
      <c r="L3642" s="170" t="s">
        <v>77</v>
      </c>
      <c r="M3642" s="193">
        <v>0</v>
      </c>
      <c r="N3642" s="194">
        <f t="shared" ref="N3642:N3654" si="689">+IF(H3642="","",J3642*M3642)</f>
        <v>0</v>
      </c>
      <c r="R3642" s="75" t="e">
        <f t="shared" ref="R3642:R3654" si="690">+R3554+1</f>
        <v>#REF!</v>
      </c>
    </row>
    <row r="3643" spans="1:18" ht="15" customHeight="1" x14ac:dyDescent="0.25">
      <c r="A3643" s="86"/>
      <c r="B3643" s="84"/>
      <c r="C3643" s="125" t="s">
        <v>372</v>
      </c>
      <c r="D3643" s="146">
        <v>1</v>
      </c>
      <c r="E3643" s="209">
        <v>4.28</v>
      </c>
      <c r="F3643" s="184">
        <f t="shared" si="687"/>
        <v>4.28</v>
      </c>
      <c r="G3643" s="185">
        <f>+IF(F3643="","",H3624)</f>
        <v>0.05</v>
      </c>
      <c r="H3643" s="186">
        <f t="shared" si="688"/>
        <v>0.21400000000000002</v>
      </c>
      <c r="J3643" s="195">
        <f>+IF(H3643="","",H3643/H3694)</f>
        <v>7.8758993798649327E-2</v>
      </c>
      <c r="K3643" s="174">
        <v>851230012</v>
      </c>
      <c r="L3643" s="170" t="s">
        <v>77</v>
      </c>
      <c r="M3643" s="193">
        <v>0</v>
      </c>
      <c r="N3643" s="194">
        <f t="shared" si="689"/>
        <v>0</v>
      </c>
      <c r="R3643" s="75" t="e">
        <f t="shared" si="690"/>
        <v>#REF!</v>
      </c>
    </row>
    <row r="3644" spans="1:18" ht="15" customHeight="1" x14ac:dyDescent="0.25">
      <c r="A3644" s="86"/>
      <c r="B3644" s="84"/>
      <c r="C3644" s="125"/>
      <c r="D3644" s="146"/>
      <c r="E3644" s="209"/>
      <c r="F3644" s="184"/>
      <c r="G3644" s="185"/>
      <c r="H3644" s="186"/>
      <c r="J3644" s="195"/>
      <c r="K3644" s="174"/>
      <c r="L3644" s="170"/>
      <c r="M3644" s="193"/>
      <c r="N3644" s="194" t="str">
        <f t="shared" si="689"/>
        <v/>
      </c>
      <c r="R3644" s="75" t="e">
        <f t="shared" si="690"/>
        <v>#REF!</v>
      </c>
    </row>
    <row r="3645" spans="1:18" ht="15" customHeight="1" x14ac:dyDescent="0.3">
      <c r="A3645" s="86"/>
      <c r="B3645" s="84"/>
      <c r="C3645" s="125"/>
      <c r="D3645" s="146"/>
      <c r="E3645" s="149"/>
      <c r="F3645" s="184"/>
      <c r="G3645" s="185"/>
      <c r="H3645" s="186"/>
      <c r="J3645" s="195"/>
      <c r="K3645" s="174"/>
      <c r="L3645" s="170"/>
      <c r="M3645" s="193"/>
      <c r="N3645" s="194" t="str">
        <f t="shared" si="689"/>
        <v/>
      </c>
      <c r="R3645" s="75" t="e">
        <f t="shared" si="690"/>
        <v>#REF!</v>
      </c>
    </row>
    <row r="3646" spans="1:18" ht="15" customHeight="1" x14ac:dyDescent="0.3">
      <c r="A3646" s="86"/>
      <c r="B3646" s="84"/>
      <c r="C3646" s="125"/>
      <c r="D3646" s="146"/>
      <c r="E3646" s="149"/>
      <c r="F3646" s="184" t="str">
        <f t="shared" si="687"/>
        <v/>
      </c>
      <c r="G3646" s="185" t="str">
        <f>+IF(F3646="","",H3624)</f>
        <v/>
      </c>
      <c r="H3646" s="186" t="str">
        <f t="shared" si="688"/>
        <v/>
      </c>
      <c r="J3646" s="195" t="str">
        <f>+IF(H3646="","",H3646/H3694)</f>
        <v/>
      </c>
      <c r="K3646" s="174"/>
      <c r="L3646" s="170"/>
      <c r="M3646" s="193" t="str">
        <f t="shared" ref="M3646:M3654" si="691">IF(L3646="NP", 0, (IF(L3646="EP", 1, (IF(L3646="ND", 0.4, "")))))</f>
        <v/>
      </c>
      <c r="N3646" s="194" t="str">
        <f t="shared" si="689"/>
        <v/>
      </c>
      <c r="R3646" s="75" t="e">
        <f t="shared" si="690"/>
        <v>#REF!</v>
      </c>
    </row>
    <row r="3647" spans="1:18" ht="15" customHeight="1" x14ac:dyDescent="0.3">
      <c r="A3647" s="86"/>
      <c r="B3647" s="84"/>
      <c r="C3647" s="125"/>
      <c r="D3647" s="146"/>
      <c r="E3647" s="149"/>
      <c r="F3647" s="184" t="str">
        <f t="shared" si="687"/>
        <v/>
      </c>
      <c r="G3647" s="185" t="str">
        <f>+IF(F3647="","",H3624)</f>
        <v/>
      </c>
      <c r="H3647" s="186" t="str">
        <f t="shared" si="688"/>
        <v/>
      </c>
      <c r="I3647" s="96"/>
      <c r="J3647" s="195" t="str">
        <f>+IF(H3647="","",H3647/H3694)</f>
        <v/>
      </c>
      <c r="K3647" s="174"/>
      <c r="L3647" s="170"/>
      <c r="M3647" s="193" t="str">
        <f t="shared" si="691"/>
        <v/>
      </c>
      <c r="N3647" s="194" t="str">
        <f t="shared" si="689"/>
        <v/>
      </c>
      <c r="R3647" s="75" t="e">
        <f t="shared" si="690"/>
        <v>#REF!</v>
      </c>
    </row>
    <row r="3648" spans="1:18" ht="15" customHeight="1" x14ac:dyDescent="0.3">
      <c r="A3648" s="86"/>
      <c r="B3648" s="84"/>
      <c r="C3648" s="125"/>
      <c r="D3648" s="146"/>
      <c r="E3648" s="149"/>
      <c r="F3648" s="184" t="str">
        <f t="shared" si="687"/>
        <v/>
      </c>
      <c r="G3648" s="185" t="str">
        <f>+IF(F3648="","",H3624)</f>
        <v/>
      </c>
      <c r="H3648" s="186" t="str">
        <f t="shared" si="688"/>
        <v/>
      </c>
      <c r="J3648" s="195" t="str">
        <f>+IF(H3648="","",H3648/H3694)</f>
        <v/>
      </c>
      <c r="K3648" s="174"/>
      <c r="L3648" s="170"/>
      <c r="M3648" s="193" t="str">
        <f t="shared" si="691"/>
        <v/>
      </c>
      <c r="N3648" s="194" t="str">
        <f t="shared" si="689"/>
        <v/>
      </c>
      <c r="R3648" s="75" t="e">
        <f t="shared" si="690"/>
        <v>#REF!</v>
      </c>
    </row>
    <row r="3649" spans="1:18" ht="15" customHeight="1" x14ac:dyDescent="0.3">
      <c r="A3649" s="86"/>
      <c r="B3649" s="84"/>
      <c r="C3649" s="125"/>
      <c r="D3649" s="146"/>
      <c r="E3649" s="149"/>
      <c r="F3649" s="184" t="str">
        <f t="shared" si="687"/>
        <v/>
      </c>
      <c r="G3649" s="185" t="str">
        <f>+IF(F3649="","",H3624)</f>
        <v/>
      </c>
      <c r="H3649" s="186" t="str">
        <f t="shared" si="688"/>
        <v/>
      </c>
      <c r="J3649" s="195" t="str">
        <f>+IF(H3649="","",H3649/H3694)</f>
        <v/>
      </c>
      <c r="K3649" s="174"/>
      <c r="L3649" s="170"/>
      <c r="M3649" s="193" t="str">
        <f t="shared" si="691"/>
        <v/>
      </c>
      <c r="N3649" s="194" t="str">
        <f t="shared" si="689"/>
        <v/>
      </c>
      <c r="R3649" s="75" t="e">
        <f t="shared" si="690"/>
        <v>#REF!</v>
      </c>
    </row>
    <row r="3650" spans="1:18" ht="15" customHeight="1" x14ac:dyDescent="0.3">
      <c r="A3650" s="86"/>
      <c r="B3650" s="84"/>
      <c r="C3650" s="125"/>
      <c r="D3650" s="146"/>
      <c r="E3650" s="149"/>
      <c r="F3650" s="184" t="str">
        <f t="shared" si="687"/>
        <v/>
      </c>
      <c r="G3650" s="185" t="str">
        <f>+IF(F3650="","",H3624)</f>
        <v/>
      </c>
      <c r="H3650" s="186" t="str">
        <f t="shared" si="688"/>
        <v/>
      </c>
      <c r="I3650" s="96"/>
      <c r="J3650" s="195" t="str">
        <f>+IF(H3650="","",H3650/H3694)</f>
        <v/>
      </c>
      <c r="K3650" s="174"/>
      <c r="L3650" s="170"/>
      <c r="M3650" s="193" t="str">
        <f t="shared" si="691"/>
        <v/>
      </c>
      <c r="N3650" s="194" t="str">
        <f t="shared" si="689"/>
        <v/>
      </c>
      <c r="R3650" s="75" t="e">
        <f t="shared" si="690"/>
        <v>#REF!</v>
      </c>
    </row>
    <row r="3651" spans="1:18" ht="15" customHeight="1" x14ac:dyDescent="0.3">
      <c r="A3651" s="86"/>
      <c r="B3651" s="84"/>
      <c r="C3651" s="125"/>
      <c r="D3651" s="146"/>
      <c r="E3651" s="149"/>
      <c r="F3651" s="184" t="str">
        <f t="shared" si="687"/>
        <v/>
      </c>
      <c r="G3651" s="185" t="str">
        <f>+IF(F3651="","",H3624)</f>
        <v/>
      </c>
      <c r="H3651" s="186" t="str">
        <f t="shared" si="688"/>
        <v/>
      </c>
      <c r="J3651" s="195" t="str">
        <f>+IF(H3651="","",H3651/H3694)</f>
        <v/>
      </c>
      <c r="K3651" s="174"/>
      <c r="L3651" s="170"/>
      <c r="M3651" s="193" t="str">
        <f t="shared" si="691"/>
        <v/>
      </c>
      <c r="N3651" s="194" t="str">
        <f t="shared" si="689"/>
        <v/>
      </c>
      <c r="R3651" s="75" t="e">
        <f t="shared" si="690"/>
        <v>#REF!</v>
      </c>
    </row>
    <row r="3652" spans="1:18" ht="15" customHeight="1" x14ac:dyDescent="0.3">
      <c r="A3652" s="86"/>
      <c r="B3652" s="84"/>
      <c r="C3652" s="125"/>
      <c r="D3652" s="146"/>
      <c r="E3652" s="149"/>
      <c r="F3652" s="184" t="str">
        <f t="shared" si="687"/>
        <v/>
      </c>
      <c r="G3652" s="185" t="str">
        <f>+IF(F3652="","",H3624)</f>
        <v/>
      </c>
      <c r="H3652" s="186" t="str">
        <f t="shared" si="688"/>
        <v/>
      </c>
      <c r="I3652" s="96"/>
      <c r="J3652" s="195" t="str">
        <f>+IF(H3652="","",H3652/H3694)</f>
        <v/>
      </c>
      <c r="K3652" s="174"/>
      <c r="L3652" s="170"/>
      <c r="M3652" s="193" t="str">
        <f t="shared" si="691"/>
        <v/>
      </c>
      <c r="N3652" s="194" t="str">
        <f t="shared" si="689"/>
        <v/>
      </c>
      <c r="R3652" s="75" t="e">
        <f t="shared" si="690"/>
        <v>#REF!</v>
      </c>
    </row>
    <row r="3653" spans="1:18" ht="15" customHeight="1" x14ac:dyDescent="0.3">
      <c r="A3653" s="86"/>
      <c r="B3653" s="84"/>
      <c r="C3653" s="125"/>
      <c r="D3653" s="146"/>
      <c r="E3653" s="149"/>
      <c r="F3653" s="184" t="str">
        <f t="shared" si="687"/>
        <v/>
      </c>
      <c r="G3653" s="185" t="str">
        <f>+IF(F3653="","",H3624)</f>
        <v/>
      </c>
      <c r="H3653" s="186" t="str">
        <f t="shared" si="688"/>
        <v/>
      </c>
      <c r="I3653" s="96"/>
      <c r="J3653" s="195" t="str">
        <f>+IF(H3653="","",H3653/H3694)</f>
        <v/>
      </c>
      <c r="K3653" s="174"/>
      <c r="L3653" s="170"/>
      <c r="M3653" s="193" t="str">
        <f t="shared" si="691"/>
        <v/>
      </c>
      <c r="N3653" s="194" t="str">
        <f t="shared" si="689"/>
        <v/>
      </c>
      <c r="R3653" s="75" t="e">
        <f t="shared" si="690"/>
        <v>#REF!</v>
      </c>
    </row>
    <row r="3654" spans="1:18" ht="15" customHeight="1" thickBot="1" x14ac:dyDescent="0.35">
      <c r="A3654" s="86"/>
      <c r="B3654" s="84"/>
      <c r="C3654" s="127"/>
      <c r="D3654" s="147"/>
      <c r="E3654" s="150"/>
      <c r="F3654" s="187" t="str">
        <f t="shared" si="687"/>
        <v/>
      </c>
      <c r="G3654" s="188" t="str">
        <f>+IF(F3654="","",H3623)</f>
        <v/>
      </c>
      <c r="H3654" s="189" t="str">
        <f t="shared" si="688"/>
        <v/>
      </c>
      <c r="J3654" s="195" t="str">
        <f>+IF(H3654="","",H3654/H3694)</f>
        <v/>
      </c>
      <c r="K3654" s="174"/>
      <c r="L3654" s="170"/>
      <c r="M3654" s="193" t="str">
        <f t="shared" si="691"/>
        <v/>
      </c>
      <c r="N3654" s="194" t="str">
        <f t="shared" si="689"/>
        <v/>
      </c>
      <c r="R3654" s="75" t="e">
        <f t="shared" si="690"/>
        <v>#REF!</v>
      </c>
    </row>
    <row r="3655" spans="1:18" ht="15" customHeight="1" thickBot="1" x14ac:dyDescent="0.35">
      <c r="A3655" s="86"/>
      <c r="B3655" s="84"/>
      <c r="C3655" s="160"/>
      <c r="D3655" s="160"/>
      <c r="E3655" s="160"/>
      <c r="F3655" s="160"/>
      <c r="G3655" s="161" t="s">
        <v>28</v>
      </c>
      <c r="H3655" s="157">
        <f>SUM(H3642:H3654)</f>
        <v>1.4830000000000001</v>
      </c>
      <c r="J3655" s="110">
        <f>SUM(J3642:J3654)</f>
        <v>0.54579246637101375</v>
      </c>
      <c r="K3655" s="109"/>
      <c r="L3655" s="109"/>
      <c r="M3655" s="109"/>
      <c r="N3655" s="110">
        <f>SUM(N3642:N3654)</f>
        <v>0</v>
      </c>
    </row>
    <row r="3656" spans="1:18" s="73" customFormat="1" ht="15" customHeight="1" thickBot="1" x14ac:dyDescent="0.35">
      <c r="A3656" s="86"/>
      <c r="B3656" s="84"/>
      <c r="C3656" s="73" t="s">
        <v>11</v>
      </c>
      <c r="H3656" s="74"/>
      <c r="J3656" s="112"/>
      <c r="K3656" s="112"/>
      <c r="L3656" s="112"/>
      <c r="M3656" s="112"/>
      <c r="N3656" s="112"/>
    </row>
    <row r="3657" spans="1:18" ht="34.5" customHeight="1" thickBot="1" x14ac:dyDescent="0.35">
      <c r="A3657" s="86"/>
      <c r="B3657" s="84"/>
      <c r="C3657" s="122" t="s">
        <v>48</v>
      </c>
      <c r="D3657" s="129"/>
      <c r="E3657" s="123" t="s">
        <v>3</v>
      </c>
      <c r="F3657" s="123" t="s">
        <v>0</v>
      </c>
      <c r="G3657" s="123" t="s">
        <v>16</v>
      </c>
      <c r="H3657" s="124" t="s">
        <v>9</v>
      </c>
      <c r="J3657" s="106" t="s">
        <v>59</v>
      </c>
      <c r="K3657" s="107" t="s">
        <v>60</v>
      </c>
      <c r="L3657" s="107" t="s">
        <v>61</v>
      </c>
      <c r="M3657" s="107" t="s">
        <v>62</v>
      </c>
      <c r="N3657" s="108" t="s">
        <v>63</v>
      </c>
    </row>
    <row r="3658" spans="1:18" ht="15" customHeight="1" x14ac:dyDescent="0.3">
      <c r="A3658" s="86"/>
      <c r="B3658" s="84"/>
      <c r="C3658" s="125" t="s">
        <v>391</v>
      </c>
      <c r="E3658" s="151" t="s">
        <v>392</v>
      </c>
      <c r="F3658" s="151">
        <v>1</v>
      </c>
      <c r="G3658" s="151">
        <v>1.1599999999999999</v>
      </c>
      <c r="H3658" s="190">
        <f t="shared" ref="H3658:H3683" si="692">+IF(G3658="","",F3658*G3658)</f>
        <v>1.1599999999999999</v>
      </c>
      <c r="J3658" s="195">
        <f>+IF(H3658="","",H3658/H3694)</f>
        <v>0.42691791031043552</v>
      </c>
      <c r="K3658" s="174">
        <v>352605342021</v>
      </c>
      <c r="L3658" s="170" t="s">
        <v>76</v>
      </c>
      <c r="M3658" s="193">
        <v>0.20180000000000001</v>
      </c>
      <c r="N3658" s="194">
        <f t="shared" ref="N3658:N3683" si="693">+IF(H3658="","",J3658*M3658)</f>
        <v>8.6152034300645886E-2</v>
      </c>
      <c r="R3658" s="75" t="e">
        <f t="shared" ref="R3658:R3683" si="694">+R3570+1</f>
        <v>#REF!</v>
      </c>
    </row>
    <row r="3659" spans="1:18" ht="15" customHeight="1" x14ac:dyDescent="0.3">
      <c r="A3659" s="86"/>
      <c r="B3659" s="84"/>
      <c r="C3659" s="125"/>
      <c r="E3659" s="151"/>
      <c r="F3659" s="151"/>
      <c r="G3659" s="151"/>
      <c r="H3659" s="190"/>
      <c r="J3659" s="195"/>
      <c r="K3659" s="174"/>
      <c r="L3659" s="170"/>
      <c r="M3659" s="193"/>
      <c r="N3659" s="194" t="str">
        <f t="shared" si="693"/>
        <v/>
      </c>
      <c r="R3659" s="75" t="e">
        <f t="shared" si="694"/>
        <v>#REF!</v>
      </c>
    </row>
    <row r="3660" spans="1:18" ht="15" customHeight="1" x14ac:dyDescent="0.3">
      <c r="A3660" s="86"/>
      <c r="B3660" s="84"/>
      <c r="C3660" s="125"/>
      <c r="E3660" s="151"/>
      <c r="F3660" s="151"/>
      <c r="G3660" s="151"/>
      <c r="H3660" s="190"/>
      <c r="J3660" s="195"/>
      <c r="K3660" s="174"/>
      <c r="L3660" s="170"/>
      <c r="M3660" s="193"/>
      <c r="N3660" s="194" t="str">
        <f t="shared" si="693"/>
        <v/>
      </c>
      <c r="R3660" s="75" t="e">
        <f t="shared" si="694"/>
        <v>#REF!</v>
      </c>
    </row>
    <row r="3661" spans="1:18" ht="15" customHeight="1" x14ac:dyDescent="0.3">
      <c r="A3661" s="86"/>
      <c r="B3661" s="84"/>
      <c r="C3661" s="125"/>
      <c r="E3661" s="151"/>
      <c r="F3661" s="151"/>
      <c r="G3661" s="151"/>
      <c r="H3661" s="190"/>
      <c r="J3661" s="195"/>
      <c r="K3661" s="174"/>
      <c r="L3661" s="170"/>
      <c r="M3661" s="193"/>
      <c r="N3661" s="194" t="str">
        <f t="shared" si="693"/>
        <v/>
      </c>
      <c r="R3661" s="75" t="e">
        <f t="shared" si="694"/>
        <v>#REF!</v>
      </c>
    </row>
    <row r="3662" spans="1:18" ht="15" customHeight="1" x14ac:dyDescent="0.3">
      <c r="A3662" s="86"/>
      <c r="B3662" s="84"/>
      <c r="C3662" s="125"/>
      <c r="E3662" s="151"/>
      <c r="F3662" s="151"/>
      <c r="G3662" s="151"/>
      <c r="H3662" s="190"/>
      <c r="J3662" s="195"/>
      <c r="K3662" s="174"/>
      <c r="L3662" s="170"/>
      <c r="M3662" s="193"/>
      <c r="N3662" s="194" t="str">
        <f t="shared" si="693"/>
        <v/>
      </c>
      <c r="R3662" s="75" t="e">
        <f t="shared" si="694"/>
        <v>#REF!</v>
      </c>
    </row>
    <row r="3663" spans="1:18" ht="15" customHeight="1" x14ac:dyDescent="0.3">
      <c r="A3663" s="86"/>
      <c r="B3663" s="84"/>
      <c r="C3663" s="125"/>
      <c r="E3663" s="151"/>
      <c r="F3663" s="151"/>
      <c r="G3663" s="151"/>
      <c r="H3663" s="190" t="str">
        <f t="shared" si="692"/>
        <v/>
      </c>
      <c r="J3663" s="195" t="str">
        <f>+IF(H3663="","",H3663/H3694)</f>
        <v/>
      </c>
      <c r="K3663" s="174"/>
      <c r="L3663" s="170"/>
      <c r="M3663" s="193" t="str">
        <f t="shared" ref="M3663:M3683" si="695">IF(L3663="NP", 0, (IF(L3663="EP", 1, (IF(L3663="ND", 0.4, "")))))</f>
        <v/>
      </c>
      <c r="N3663" s="194" t="str">
        <f t="shared" si="693"/>
        <v/>
      </c>
      <c r="R3663" s="75" t="e">
        <f t="shared" si="694"/>
        <v>#REF!</v>
      </c>
    </row>
    <row r="3664" spans="1:18" ht="15" customHeight="1" x14ac:dyDescent="0.3">
      <c r="A3664" s="86"/>
      <c r="B3664" s="84"/>
      <c r="C3664" s="125"/>
      <c r="E3664" s="151"/>
      <c r="F3664" s="151"/>
      <c r="G3664" s="151"/>
      <c r="H3664" s="190" t="str">
        <f t="shared" si="692"/>
        <v/>
      </c>
      <c r="J3664" s="195" t="str">
        <f>+IF(H3664="","",H3664/H3694)</f>
        <v/>
      </c>
      <c r="K3664" s="174"/>
      <c r="L3664" s="170"/>
      <c r="M3664" s="193" t="str">
        <f t="shared" si="695"/>
        <v/>
      </c>
      <c r="N3664" s="194" t="str">
        <f t="shared" si="693"/>
        <v/>
      </c>
      <c r="R3664" s="75" t="e">
        <f t="shared" si="694"/>
        <v>#REF!</v>
      </c>
    </row>
    <row r="3665" spans="1:18" ht="15" customHeight="1" x14ac:dyDescent="0.3">
      <c r="A3665" s="86"/>
      <c r="B3665" s="84"/>
      <c r="C3665" s="125"/>
      <c r="E3665" s="151"/>
      <c r="F3665" s="151"/>
      <c r="G3665" s="151"/>
      <c r="H3665" s="190" t="str">
        <f t="shared" si="692"/>
        <v/>
      </c>
      <c r="J3665" s="195" t="str">
        <f>+IF(H3665="","",H3665/H3694)</f>
        <v/>
      </c>
      <c r="K3665" s="174"/>
      <c r="L3665" s="170"/>
      <c r="M3665" s="193" t="str">
        <f t="shared" si="695"/>
        <v/>
      </c>
      <c r="N3665" s="194" t="str">
        <f t="shared" si="693"/>
        <v/>
      </c>
      <c r="R3665" s="75" t="e">
        <f t="shared" si="694"/>
        <v>#REF!</v>
      </c>
    </row>
    <row r="3666" spans="1:18" ht="15" customHeight="1" x14ac:dyDescent="0.3">
      <c r="A3666" s="86"/>
      <c r="B3666" s="84"/>
      <c r="C3666" s="125"/>
      <c r="E3666" s="151"/>
      <c r="F3666" s="151"/>
      <c r="G3666" s="151"/>
      <c r="H3666" s="190" t="str">
        <f t="shared" si="692"/>
        <v/>
      </c>
      <c r="J3666" s="195" t="str">
        <f>+IF(H3666="","",H3666/H3694)</f>
        <v/>
      </c>
      <c r="K3666" s="174"/>
      <c r="L3666" s="170"/>
      <c r="M3666" s="193" t="str">
        <f t="shared" si="695"/>
        <v/>
      </c>
      <c r="N3666" s="194" t="str">
        <f t="shared" si="693"/>
        <v/>
      </c>
      <c r="R3666" s="75" t="e">
        <f t="shared" si="694"/>
        <v>#REF!</v>
      </c>
    </row>
    <row r="3667" spans="1:18" ht="15" customHeight="1" x14ac:dyDescent="0.3">
      <c r="A3667" s="86"/>
      <c r="B3667" s="84"/>
      <c r="C3667" s="125"/>
      <c r="E3667" s="151"/>
      <c r="F3667" s="151"/>
      <c r="G3667" s="151"/>
      <c r="H3667" s="190" t="str">
        <f t="shared" si="692"/>
        <v/>
      </c>
      <c r="J3667" s="195" t="str">
        <f>+IF(H3667="","",H3667/H3694)</f>
        <v/>
      </c>
      <c r="K3667" s="174"/>
      <c r="L3667" s="170"/>
      <c r="M3667" s="193" t="str">
        <f t="shared" si="695"/>
        <v/>
      </c>
      <c r="N3667" s="194" t="str">
        <f t="shared" si="693"/>
        <v/>
      </c>
      <c r="R3667" s="75" t="e">
        <f t="shared" si="694"/>
        <v>#REF!</v>
      </c>
    </row>
    <row r="3668" spans="1:18" ht="15" customHeight="1" x14ac:dyDescent="0.3">
      <c r="A3668" s="86"/>
      <c r="B3668" s="84"/>
      <c r="C3668" s="125"/>
      <c r="E3668" s="151"/>
      <c r="F3668" s="151"/>
      <c r="G3668" s="151"/>
      <c r="H3668" s="190" t="str">
        <f t="shared" si="692"/>
        <v/>
      </c>
      <c r="J3668" s="195" t="str">
        <f>+IF(H3668="","",H3668/H3694)</f>
        <v/>
      </c>
      <c r="K3668" s="174"/>
      <c r="L3668" s="170"/>
      <c r="M3668" s="193" t="str">
        <f t="shared" si="695"/>
        <v/>
      </c>
      <c r="N3668" s="194" t="str">
        <f t="shared" si="693"/>
        <v/>
      </c>
      <c r="R3668" s="75" t="e">
        <f t="shared" si="694"/>
        <v>#REF!</v>
      </c>
    </row>
    <row r="3669" spans="1:18" ht="15" customHeight="1" x14ac:dyDescent="0.3">
      <c r="A3669" s="86"/>
      <c r="B3669" s="84"/>
      <c r="C3669" s="125"/>
      <c r="E3669" s="151"/>
      <c r="F3669" s="151"/>
      <c r="G3669" s="151"/>
      <c r="H3669" s="190" t="str">
        <f t="shared" si="692"/>
        <v/>
      </c>
      <c r="J3669" s="195" t="str">
        <f>+IF(H3669="","",H3669/H3694)</f>
        <v/>
      </c>
      <c r="K3669" s="174"/>
      <c r="L3669" s="170"/>
      <c r="M3669" s="193" t="str">
        <f t="shared" si="695"/>
        <v/>
      </c>
      <c r="N3669" s="194" t="str">
        <f t="shared" si="693"/>
        <v/>
      </c>
      <c r="R3669" s="75" t="e">
        <f t="shared" si="694"/>
        <v>#REF!</v>
      </c>
    </row>
    <row r="3670" spans="1:18" ht="15" customHeight="1" x14ac:dyDescent="0.3">
      <c r="A3670" s="86"/>
      <c r="B3670" s="84"/>
      <c r="C3670" s="125"/>
      <c r="E3670" s="151"/>
      <c r="F3670" s="151"/>
      <c r="G3670" s="151"/>
      <c r="H3670" s="190" t="str">
        <f t="shared" si="692"/>
        <v/>
      </c>
      <c r="J3670" s="195" t="str">
        <f>+IF(H3670="","",H3670/H3694)</f>
        <v/>
      </c>
      <c r="K3670" s="174"/>
      <c r="L3670" s="170"/>
      <c r="M3670" s="193" t="str">
        <f t="shared" si="695"/>
        <v/>
      </c>
      <c r="N3670" s="194" t="str">
        <f t="shared" si="693"/>
        <v/>
      </c>
      <c r="R3670" s="75" t="e">
        <f t="shared" si="694"/>
        <v>#REF!</v>
      </c>
    </row>
    <row r="3671" spans="1:18" ht="15" customHeight="1" x14ac:dyDescent="0.3">
      <c r="A3671" s="86"/>
      <c r="B3671" s="84"/>
      <c r="C3671" s="125"/>
      <c r="E3671" s="151"/>
      <c r="F3671" s="151"/>
      <c r="G3671" s="151"/>
      <c r="H3671" s="190" t="str">
        <f t="shared" si="692"/>
        <v/>
      </c>
      <c r="J3671" s="195" t="str">
        <f>+IF(H3671="","",H3671/H3694)</f>
        <v/>
      </c>
      <c r="K3671" s="174"/>
      <c r="L3671" s="170"/>
      <c r="M3671" s="193" t="str">
        <f t="shared" si="695"/>
        <v/>
      </c>
      <c r="N3671" s="194" t="str">
        <f t="shared" si="693"/>
        <v/>
      </c>
      <c r="R3671" s="75" t="e">
        <f t="shared" si="694"/>
        <v>#REF!</v>
      </c>
    </row>
    <row r="3672" spans="1:18" ht="15" customHeight="1" x14ac:dyDescent="0.3">
      <c r="A3672" s="86"/>
      <c r="B3672" s="84"/>
      <c r="C3672" s="125"/>
      <c r="E3672" s="151"/>
      <c r="F3672" s="151"/>
      <c r="G3672" s="151"/>
      <c r="H3672" s="190" t="str">
        <f t="shared" si="692"/>
        <v/>
      </c>
      <c r="J3672" s="195" t="str">
        <f>+IF(H3672="","",H3672/H3694)</f>
        <v/>
      </c>
      <c r="K3672" s="174"/>
      <c r="L3672" s="170"/>
      <c r="M3672" s="193" t="str">
        <f t="shared" si="695"/>
        <v/>
      </c>
      <c r="N3672" s="194" t="str">
        <f t="shared" si="693"/>
        <v/>
      </c>
      <c r="R3672" s="75" t="e">
        <f t="shared" si="694"/>
        <v>#REF!</v>
      </c>
    </row>
    <row r="3673" spans="1:18" ht="15" customHeight="1" x14ac:dyDescent="0.3">
      <c r="A3673" s="86"/>
      <c r="B3673" s="84"/>
      <c r="C3673" s="125"/>
      <c r="E3673" s="151"/>
      <c r="F3673" s="151"/>
      <c r="G3673" s="151"/>
      <c r="H3673" s="190" t="str">
        <f t="shared" si="692"/>
        <v/>
      </c>
      <c r="J3673" s="195" t="str">
        <f>+IF(H3673="","",H3673/H3694)</f>
        <v/>
      </c>
      <c r="K3673" s="174"/>
      <c r="L3673" s="170"/>
      <c r="M3673" s="193" t="str">
        <f t="shared" si="695"/>
        <v/>
      </c>
      <c r="N3673" s="194" t="str">
        <f t="shared" si="693"/>
        <v/>
      </c>
      <c r="R3673" s="75" t="e">
        <f t="shared" si="694"/>
        <v>#REF!</v>
      </c>
    </row>
    <row r="3674" spans="1:18" ht="15" customHeight="1" x14ac:dyDescent="0.3">
      <c r="A3674" s="86"/>
      <c r="B3674" s="84"/>
      <c r="C3674" s="125"/>
      <c r="E3674" s="151"/>
      <c r="F3674" s="151"/>
      <c r="G3674" s="151"/>
      <c r="H3674" s="190" t="str">
        <f t="shared" si="692"/>
        <v/>
      </c>
      <c r="J3674" s="195" t="str">
        <f>+IF(H3674="","",H3674/H3694)</f>
        <v/>
      </c>
      <c r="K3674" s="174"/>
      <c r="L3674" s="170"/>
      <c r="M3674" s="193" t="str">
        <f t="shared" si="695"/>
        <v/>
      </c>
      <c r="N3674" s="194" t="str">
        <f t="shared" si="693"/>
        <v/>
      </c>
      <c r="R3674" s="75" t="e">
        <f t="shared" si="694"/>
        <v>#REF!</v>
      </c>
    </row>
    <row r="3675" spans="1:18" ht="15" customHeight="1" x14ac:dyDescent="0.3">
      <c r="A3675" s="86"/>
      <c r="B3675" s="84"/>
      <c r="C3675" s="125"/>
      <c r="E3675" s="151"/>
      <c r="F3675" s="151"/>
      <c r="G3675" s="151"/>
      <c r="H3675" s="190" t="str">
        <f t="shared" si="692"/>
        <v/>
      </c>
      <c r="J3675" s="195" t="str">
        <f>+IF(H3675="","",H3675/H3694)</f>
        <v/>
      </c>
      <c r="K3675" s="174"/>
      <c r="L3675" s="170"/>
      <c r="M3675" s="193" t="str">
        <f t="shared" si="695"/>
        <v/>
      </c>
      <c r="N3675" s="194" t="str">
        <f t="shared" si="693"/>
        <v/>
      </c>
      <c r="R3675" s="75" t="e">
        <f t="shared" si="694"/>
        <v>#REF!</v>
      </c>
    </row>
    <row r="3676" spans="1:18" ht="15" customHeight="1" x14ac:dyDescent="0.3">
      <c r="A3676" s="86"/>
      <c r="B3676" s="84"/>
      <c r="C3676" s="125"/>
      <c r="E3676" s="151"/>
      <c r="F3676" s="151"/>
      <c r="G3676" s="151"/>
      <c r="H3676" s="190" t="str">
        <f t="shared" si="692"/>
        <v/>
      </c>
      <c r="J3676" s="195" t="str">
        <f>+IF(H3676="","",H3676/H3694)</f>
        <v/>
      </c>
      <c r="K3676" s="174"/>
      <c r="L3676" s="170"/>
      <c r="M3676" s="193" t="str">
        <f t="shared" si="695"/>
        <v/>
      </c>
      <c r="N3676" s="194" t="str">
        <f t="shared" si="693"/>
        <v/>
      </c>
      <c r="R3676" s="75" t="e">
        <f t="shared" si="694"/>
        <v>#REF!</v>
      </c>
    </row>
    <row r="3677" spans="1:18" ht="15" customHeight="1" x14ac:dyDescent="0.3">
      <c r="A3677" s="86"/>
      <c r="B3677" s="84"/>
      <c r="C3677" s="125"/>
      <c r="E3677" s="151"/>
      <c r="F3677" s="151"/>
      <c r="G3677" s="151"/>
      <c r="H3677" s="190" t="str">
        <f t="shared" si="692"/>
        <v/>
      </c>
      <c r="J3677" s="195" t="str">
        <f>+IF(H3677="","",H3677/H3694)</f>
        <v/>
      </c>
      <c r="K3677" s="174"/>
      <c r="L3677" s="170"/>
      <c r="M3677" s="193" t="str">
        <f t="shared" si="695"/>
        <v/>
      </c>
      <c r="N3677" s="194" t="str">
        <f t="shared" si="693"/>
        <v/>
      </c>
      <c r="R3677" s="75" t="e">
        <f t="shared" si="694"/>
        <v>#REF!</v>
      </c>
    </row>
    <row r="3678" spans="1:18" ht="15" customHeight="1" x14ac:dyDescent="0.3">
      <c r="A3678" s="86"/>
      <c r="B3678" s="84"/>
      <c r="C3678" s="125"/>
      <c r="E3678" s="151"/>
      <c r="F3678" s="151"/>
      <c r="G3678" s="151"/>
      <c r="H3678" s="190" t="str">
        <f t="shared" si="692"/>
        <v/>
      </c>
      <c r="J3678" s="195" t="str">
        <f>+IF(H3678="","",H3678/H3694)</f>
        <v/>
      </c>
      <c r="K3678" s="174"/>
      <c r="L3678" s="170"/>
      <c r="M3678" s="193" t="str">
        <f t="shared" si="695"/>
        <v/>
      </c>
      <c r="N3678" s="194" t="str">
        <f t="shared" si="693"/>
        <v/>
      </c>
      <c r="R3678" s="75" t="e">
        <f t="shared" si="694"/>
        <v>#REF!</v>
      </c>
    </row>
    <row r="3679" spans="1:18" ht="15" customHeight="1" x14ac:dyDescent="0.3">
      <c r="A3679" s="86"/>
      <c r="B3679" s="84"/>
      <c r="C3679" s="125"/>
      <c r="E3679" s="151"/>
      <c r="F3679" s="151"/>
      <c r="G3679" s="151"/>
      <c r="H3679" s="190" t="str">
        <f t="shared" si="692"/>
        <v/>
      </c>
      <c r="J3679" s="195" t="str">
        <f>+IF(H3679="","",H3679/H3694)</f>
        <v/>
      </c>
      <c r="K3679" s="174"/>
      <c r="L3679" s="170"/>
      <c r="M3679" s="193" t="str">
        <f t="shared" si="695"/>
        <v/>
      </c>
      <c r="N3679" s="194" t="str">
        <f t="shared" si="693"/>
        <v/>
      </c>
      <c r="R3679" s="75" t="e">
        <f t="shared" si="694"/>
        <v>#REF!</v>
      </c>
    </row>
    <row r="3680" spans="1:18" ht="15" customHeight="1" x14ac:dyDescent="0.3">
      <c r="A3680" s="86"/>
      <c r="B3680" s="84"/>
      <c r="C3680" s="125"/>
      <c r="E3680" s="151"/>
      <c r="F3680" s="151"/>
      <c r="G3680" s="151"/>
      <c r="H3680" s="190" t="str">
        <f t="shared" si="692"/>
        <v/>
      </c>
      <c r="J3680" s="195" t="str">
        <f>+IF(H3680="","",H3680/H3694)</f>
        <v/>
      </c>
      <c r="K3680" s="174"/>
      <c r="L3680" s="170"/>
      <c r="M3680" s="193" t="str">
        <f t="shared" si="695"/>
        <v/>
      </c>
      <c r="N3680" s="194" t="str">
        <f t="shared" si="693"/>
        <v/>
      </c>
      <c r="R3680" s="75" t="e">
        <f t="shared" si="694"/>
        <v>#REF!</v>
      </c>
    </row>
    <row r="3681" spans="1:18" ht="15" customHeight="1" x14ac:dyDescent="0.3">
      <c r="A3681" s="86"/>
      <c r="B3681" s="84"/>
      <c r="C3681" s="125"/>
      <c r="E3681" s="151"/>
      <c r="F3681" s="151"/>
      <c r="G3681" s="151"/>
      <c r="H3681" s="190" t="str">
        <f t="shared" si="692"/>
        <v/>
      </c>
      <c r="J3681" s="195" t="str">
        <f>+IF(H3681="","",H3681/H3694)</f>
        <v/>
      </c>
      <c r="K3681" s="174"/>
      <c r="L3681" s="170"/>
      <c r="M3681" s="193" t="str">
        <f t="shared" si="695"/>
        <v/>
      </c>
      <c r="N3681" s="194" t="str">
        <f t="shared" si="693"/>
        <v/>
      </c>
      <c r="R3681" s="75" t="e">
        <f t="shared" si="694"/>
        <v>#REF!</v>
      </c>
    </row>
    <row r="3682" spans="1:18" ht="15" customHeight="1" x14ac:dyDescent="0.3">
      <c r="A3682" s="86"/>
      <c r="B3682" s="84"/>
      <c r="C3682" s="125"/>
      <c r="E3682" s="151"/>
      <c r="F3682" s="151"/>
      <c r="G3682" s="151"/>
      <c r="H3682" s="190" t="str">
        <f t="shared" si="692"/>
        <v/>
      </c>
      <c r="J3682" s="195" t="str">
        <f>+IF(H3682="","",H3682/H3694)</f>
        <v/>
      </c>
      <c r="K3682" s="174"/>
      <c r="L3682" s="170"/>
      <c r="M3682" s="193" t="str">
        <f t="shared" si="695"/>
        <v/>
      </c>
      <c r="N3682" s="194" t="str">
        <f t="shared" si="693"/>
        <v/>
      </c>
      <c r="R3682" s="75" t="e">
        <f t="shared" si="694"/>
        <v>#REF!</v>
      </c>
    </row>
    <row r="3683" spans="1:18" ht="15" customHeight="1" thickBot="1" x14ac:dyDescent="0.35">
      <c r="A3683" s="86"/>
      <c r="B3683" s="84"/>
      <c r="C3683" s="125"/>
      <c r="E3683" s="152"/>
      <c r="F3683" s="152"/>
      <c r="G3683" s="152"/>
      <c r="H3683" s="191" t="str">
        <f t="shared" si="692"/>
        <v/>
      </c>
      <c r="J3683" s="195" t="str">
        <f>+IF(H3683="","",H3683/H3694)</f>
        <v/>
      </c>
      <c r="K3683" s="174"/>
      <c r="L3683" s="170"/>
      <c r="M3683" s="193" t="str">
        <f t="shared" si="695"/>
        <v/>
      </c>
      <c r="N3683" s="194" t="str">
        <f t="shared" si="693"/>
        <v/>
      </c>
      <c r="R3683" s="75" t="e">
        <f t="shared" si="694"/>
        <v>#REF!</v>
      </c>
    </row>
    <row r="3684" spans="1:18" ht="15" customHeight="1" thickBot="1" x14ac:dyDescent="0.35">
      <c r="A3684" s="86"/>
      <c r="B3684" s="84"/>
      <c r="C3684" s="160"/>
      <c r="D3684" s="160"/>
      <c r="E3684" s="160"/>
      <c r="F3684" s="160"/>
      <c r="G3684" s="161" t="s">
        <v>29</v>
      </c>
      <c r="H3684" s="157">
        <f>SUM(H3658:H3683)</f>
        <v>1.1599999999999999</v>
      </c>
      <c r="J3684" s="110">
        <f>SUM(J3658:J3683)</f>
        <v>0.42691791031043552</v>
      </c>
      <c r="K3684" s="109"/>
      <c r="L3684" s="109"/>
      <c r="M3684" s="109"/>
      <c r="N3684" s="110">
        <f>SUM(N3658:N3683)</f>
        <v>8.6152034300645886E-2</v>
      </c>
    </row>
    <row r="3685" spans="1:18" s="73" customFormat="1" ht="15" customHeight="1" thickBot="1" x14ac:dyDescent="0.35">
      <c r="A3685" s="86"/>
      <c r="B3685" s="84"/>
      <c r="C3685" s="73" t="s">
        <v>12</v>
      </c>
      <c r="H3685" s="74"/>
      <c r="J3685" s="111"/>
      <c r="K3685" s="111"/>
      <c r="L3685" s="111"/>
      <c r="M3685" s="111"/>
      <c r="N3685" s="111"/>
    </row>
    <row r="3686" spans="1:18" ht="33" customHeight="1" thickBot="1" x14ac:dyDescent="0.35">
      <c r="A3686" s="86"/>
      <c r="B3686" s="84"/>
      <c r="C3686" s="122" t="s">
        <v>48</v>
      </c>
      <c r="D3686" s="129"/>
      <c r="E3686" s="130" t="s">
        <v>3</v>
      </c>
      <c r="F3686" s="130" t="s">
        <v>0</v>
      </c>
      <c r="G3686" s="123" t="s">
        <v>6</v>
      </c>
      <c r="H3686" s="124" t="s">
        <v>9</v>
      </c>
      <c r="J3686" s="106" t="s">
        <v>59</v>
      </c>
      <c r="K3686" s="107" t="s">
        <v>60</v>
      </c>
      <c r="L3686" s="107" t="s">
        <v>61</v>
      </c>
      <c r="M3686" s="107" t="s">
        <v>62</v>
      </c>
      <c r="N3686" s="108" t="s">
        <v>63</v>
      </c>
    </row>
    <row r="3687" spans="1:18" ht="15" customHeight="1" x14ac:dyDescent="0.3">
      <c r="A3687" s="86"/>
      <c r="B3687" s="84"/>
      <c r="C3687" s="125"/>
      <c r="E3687" s="149"/>
      <c r="F3687" s="146"/>
      <c r="G3687" s="154"/>
      <c r="H3687" s="186" t="str">
        <f>+IF(G3687="","",F3687*G3687)</f>
        <v/>
      </c>
      <c r="J3687" s="195" t="str">
        <f>+IF(H3687="","",H3687/H3694)</f>
        <v/>
      </c>
      <c r="K3687" s="175"/>
      <c r="L3687" s="175"/>
      <c r="M3687" s="193" t="str">
        <f>IF(L3687="NP", 0, (IF(L3687="EP", 1, (IF(L3687="ND", 0.4, "")))))</f>
        <v/>
      </c>
      <c r="N3687" s="194" t="str">
        <f>+IF(H3687="","",J3687*M3687)</f>
        <v/>
      </c>
      <c r="R3687" s="75" t="e">
        <f t="shared" ref="R3687:R3691" si="696">+R3599+1</f>
        <v>#REF!</v>
      </c>
    </row>
    <row r="3688" spans="1:18" ht="15" customHeight="1" x14ac:dyDescent="0.3">
      <c r="A3688" s="86"/>
      <c r="B3688" s="84"/>
      <c r="C3688" s="125"/>
      <c r="E3688" s="149"/>
      <c r="F3688" s="146"/>
      <c r="G3688" s="154"/>
      <c r="H3688" s="186" t="str">
        <f>+IF(G3688="","",F3688*G3688)</f>
        <v/>
      </c>
      <c r="J3688" s="195" t="str">
        <f>+IF(H3688="","",H3688/H3692)</f>
        <v/>
      </c>
      <c r="K3688" s="175"/>
      <c r="L3688" s="175"/>
      <c r="M3688" s="193" t="str">
        <f>IF(L3688="NP", 0, (IF(L3688="EP", 1, (IF(L3688="ND", 0.4, "")))))</f>
        <v/>
      </c>
      <c r="N3688" s="194" t="str">
        <f>+IF(H3688="","",J3688*M3688)</f>
        <v/>
      </c>
      <c r="R3688" s="75" t="e">
        <f t="shared" si="696"/>
        <v>#REF!</v>
      </c>
    </row>
    <row r="3689" spans="1:18" ht="15" customHeight="1" x14ac:dyDescent="0.3">
      <c r="A3689" s="86"/>
      <c r="B3689" s="84"/>
      <c r="C3689" s="125"/>
      <c r="E3689" s="149"/>
      <c r="F3689" s="146"/>
      <c r="G3689" s="154"/>
      <c r="H3689" s="186" t="str">
        <f>+IF(G3689="","",F3689*G3689)</f>
        <v/>
      </c>
      <c r="J3689" s="195" t="str">
        <f>+IF(H3689="","",H3689/H3693)</f>
        <v/>
      </c>
      <c r="K3689" s="175"/>
      <c r="L3689" s="175"/>
      <c r="M3689" s="193" t="str">
        <f>IF(L3689="NP", 0, (IF(L3689="EP", 1, (IF(L3689="ND", 0.4, "")))))</f>
        <v/>
      </c>
      <c r="N3689" s="194" t="str">
        <f>+IF(H3689="","",J3689*M3689)</f>
        <v/>
      </c>
      <c r="R3689" s="75" t="e">
        <f t="shared" si="696"/>
        <v>#REF!</v>
      </c>
    </row>
    <row r="3690" spans="1:18" ht="15" customHeight="1" x14ac:dyDescent="0.3">
      <c r="A3690" s="86"/>
      <c r="B3690" s="84"/>
      <c r="C3690" s="125"/>
      <c r="E3690" s="149"/>
      <c r="F3690" s="146"/>
      <c r="G3690" s="154"/>
      <c r="H3690" s="186" t="str">
        <f>+IF(G3690="","",F3690*G3690)</f>
        <v/>
      </c>
      <c r="J3690" s="195" t="str">
        <f>+IF(H3690="","",H3690/H3694)</f>
        <v/>
      </c>
      <c r="K3690" s="175"/>
      <c r="L3690" s="175"/>
      <c r="M3690" s="193" t="str">
        <f>IF(L3690="NP", 0, (IF(L3690="EP", 1, (IF(L3690="ND", 0.4, "")))))</f>
        <v/>
      </c>
      <c r="N3690" s="194" t="str">
        <f>+IF(H3690="","",J3690*M3690)</f>
        <v/>
      </c>
      <c r="R3690" s="75" t="e">
        <f t="shared" si="696"/>
        <v>#REF!</v>
      </c>
    </row>
    <row r="3691" spans="1:18" ht="15" customHeight="1" thickBot="1" x14ac:dyDescent="0.35">
      <c r="A3691" s="86"/>
      <c r="B3691" s="84"/>
      <c r="C3691" s="127"/>
      <c r="D3691" s="128"/>
      <c r="E3691" s="150"/>
      <c r="F3691" s="147"/>
      <c r="G3691" s="155"/>
      <c r="H3691" s="192" t="str">
        <f>+IF(G3691="","",F3691*G3691)</f>
        <v/>
      </c>
      <c r="J3691" s="195" t="str">
        <f>+IF(H3691="","",H3691/H3694)</f>
        <v/>
      </c>
      <c r="K3691" s="176"/>
      <c r="L3691" s="177"/>
      <c r="M3691" s="193" t="str">
        <f>IF(L3691="NP", 0, (IF(L3691="EP", 1, (IF(L3691="ND", 0.4, "")))))</f>
        <v/>
      </c>
      <c r="N3691" s="194" t="str">
        <f>+IF(H3691="","",J3691*M3691)</f>
        <v/>
      </c>
      <c r="R3691" s="75" t="e">
        <f t="shared" si="696"/>
        <v>#REF!</v>
      </c>
    </row>
    <row r="3692" spans="1:18" ht="15" customHeight="1" thickBot="1" x14ac:dyDescent="0.35">
      <c r="A3692" s="86"/>
      <c r="B3692" s="84"/>
      <c r="C3692" s="160"/>
      <c r="D3692" s="160"/>
      <c r="E3692" s="160"/>
      <c r="F3692" s="160"/>
      <c r="G3692" s="161" t="s">
        <v>30</v>
      </c>
      <c r="H3692" s="157">
        <f>SUM(H3687:H3691)</f>
        <v>0</v>
      </c>
      <c r="J3692" s="110">
        <f>SUM(J3687:J3691)</f>
        <v>0</v>
      </c>
      <c r="K3692" s="109"/>
      <c r="L3692" s="109"/>
      <c r="M3692" s="109"/>
      <c r="N3692" s="110">
        <f>SUM(N3687:N3691)</f>
        <v>0</v>
      </c>
    </row>
    <row r="3693" spans="1:18" ht="13.5" customHeight="1" thickBot="1" x14ac:dyDescent="0.35">
      <c r="A3693" s="86"/>
      <c r="B3693" s="84"/>
      <c r="H3693" s="84"/>
      <c r="J3693" s="103"/>
      <c r="K3693" s="104"/>
      <c r="L3693" s="104"/>
      <c r="M3693" s="104"/>
      <c r="N3693" s="105"/>
    </row>
    <row r="3694" spans="1:18" ht="15" customHeight="1" x14ac:dyDescent="0.3">
      <c r="A3694" s="86"/>
      <c r="B3694" s="84"/>
      <c r="D3694" s="132" t="s">
        <v>13</v>
      </c>
      <c r="E3694" s="133"/>
      <c r="F3694" s="133"/>
      <c r="G3694" s="134"/>
      <c r="H3694" s="158">
        <f>+H3639+H3655+H3684+H3692</f>
        <v>2.7171500000000002</v>
      </c>
      <c r="J3694" s="113"/>
      <c r="K3694" s="78"/>
      <c r="M3694" s="78"/>
      <c r="N3694" s="114"/>
    </row>
    <row r="3695" spans="1:18" ht="15" customHeight="1" thickBot="1" x14ac:dyDescent="0.35">
      <c r="A3695" s="86"/>
      <c r="B3695" s="84"/>
      <c r="D3695" s="135" t="s">
        <v>67</v>
      </c>
      <c r="E3695" s="136"/>
      <c r="F3695" s="136"/>
      <c r="G3695" s="141">
        <f>+$Q$1</f>
        <v>0.15</v>
      </c>
      <c r="H3695" s="159">
        <f>+H3694*G3695</f>
        <v>0.4075725</v>
      </c>
      <c r="J3695" s="115"/>
      <c r="K3695" s="116"/>
      <c r="L3695" s="116"/>
      <c r="M3695" s="116"/>
      <c r="N3695" s="117"/>
    </row>
    <row r="3696" spans="1:18" ht="15" customHeight="1" x14ac:dyDescent="0.3">
      <c r="A3696" s="86"/>
      <c r="B3696" s="84"/>
      <c r="D3696" s="135" t="s">
        <v>68</v>
      </c>
      <c r="E3696" s="136"/>
      <c r="F3696" s="136"/>
      <c r="G3696" s="141">
        <f>+$Q$2</f>
        <v>0</v>
      </c>
      <c r="H3696" s="159">
        <f>+(H3694+H3695)*G3696</f>
        <v>0</v>
      </c>
      <c r="J3696" s="120">
        <f>+J3639+J3655+J3684+J3692</f>
        <v>1</v>
      </c>
      <c r="K3696" s="118"/>
      <c r="L3696" s="118"/>
      <c r="M3696" s="118"/>
      <c r="N3696" s="120">
        <f>+N3639+N3655+N3684+N3692</f>
        <v>8.6152034300645886E-2</v>
      </c>
    </row>
    <row r="3697" spans="1:18" ht="15" customHeight="1" thickBot="1" x14ac:dyDescent="0.35">
      <c r="A3697" s="86"/>
      <c r="B3697" s="84"/>
      <c r="C3697" s="75" t="s">
        <v>64</v>
      </c>
      <c r="D3697" s="135" t="s">
        <v>14</v>
      </c>
      <c r="E3697" s="136"/>
      <c r="F3697" s="136"/>
      <c r="G3697" s="137"/>
      <c r="H3697" s="159">
        <f>SUM(H3694:H3696)</f>
        <v>3.1247225000000003</v>
      </c>
      <c r="J3697" s="121" t="s">
        <v>69</v>
      </c>
      <c r="K3697" s="119"/>
      <c r="L3697" s="119"/>
      <c r="M3697" s="119"/>
      <c r="N3697" s="121" t="s">
        <v>70</v>
      </c>
    </row>
    <row r="3698" spans="1:18" ht="15" customHeight="1" thickBot="1" x14ac:dyDescent="0.35">
      <c r="A3698" s="86"/>
      <c r="B3698" s="84"/>
      <c r="C3698" s="75" t="s">
        <v>64</v>
      </c>
      <c r="D3698" s="138" t="s">
        <v>15</v>
      </c>
      <c r="E3698" s="139"/>
      <c r="F3698" s="139"/>
      <c r="G3698" s="140"/>
      <c r="H3698" s="131">
        <f>+ROUND(H3697,2)</f>
        <v>3.12</v>
      </c>
      <c r="N3698" s="165">
        <f>+ROUND(N3696,4)</f>
        <v>8.6199999999999999E-2</v>
      </c>
    </row>
    <row r="3699" spans="1:18" ht="13.5" customHeight="1" x14ac:dyDescent="0.3">
      <c r="A3699" s="86"/>
      <c r="B3699" s="84"/>
      <c r="G3699" s="76"/>
    </row>
    <row r="3700" spans="1:18" ht="13.5" customHeight="1" x14ac:dyDescent="0.3">
      <c r="A3700" s="86"/>
      <c r="B3700" s="84"/>
      <c r="G3700" s="76"/>
    </row>
    <row r="3701" spans="1:18" ht="15" customHeight="1" x14ac:dyDescent="0.3">
      <c r="A3701" s="83"/>
      <c r="B3701" s="84"/>
      <c r="G3701" s="76"/>
      <c r="H3701" s="84"/>
      <c r="J3701" s="85"/>
      <c r="K3701" s="85"/>
      <c r="L3701" s="85"/>
      <c r="M3701" s="85"/>
      <c r="N3701" s="85"/>
    </row>
    <row r="3702" spans="1:18" ht="14.1" customHeight="1" x14ac:dyDescent="0.3">
      <c r="A3702" s="86"/>
      <c r="B3702" s="84"/>
      <c r="C3702" s="87"/>
      <c r="D3702" s="87"/>
      <c r="E3702" s="87"/>
      <c r="F3702" s="87"/>
      <c r="G3702" s="87"/>
      <c r="H3702" s="87"/>
      <c r="K3702" s="78"/>
      <c r="M3702" s="78"/>
    </row>
    <row r="3703" spans="1:18" ht="12" customHeight="1" x14ac:dyDescent="0.3">
      <c r="A3703" s="86"/>
      <c r="B3703" s="84"/>
      <c r="C3703" s="73"/>
      <c r="D3703" s="73"/>
      <c r="E3703" s="73"/>
      <c r="F3703" s="73"/>
      <c r="G3703" s="73"/>
      <c r="H3703" s="73"/>
      <c r="K3703" s="78"/>
      <c r="M3703" s="78"/>
    </row>
    <row r="3704" spans="1:18" ht="12" customHeight="1" x14ac:dyDescent="0.3">
      <c r="A3704" s="86"/>
      <c r="B3704" s="84"/>
      <c r="G3704" s="88"/>
      <c r="H3704" s="84"/>
      <c r="K3704" s="78"/>
      <c r="M3704" s="78"/>
    </row>
    <row r="3705" spans="1:18" ht="14.25" customHeight="1" x14ac:dyDescent="0.3">
      <c r="A3705" s="86"/>
      <c r="B3705" s="84"/>
      <c r="C3705" s="89"/>
      <c r="D3705" s="90"/>
      <c r="E3705" s="90"/>
      <c r="F3705" s="90"/>
      <c r="G3705" s="90"/>
      <c r="H3705" s="91"/>
      <c r="K3705" s="78"/>
      <c r="M3705" s="78"/>
    </row>
    <row r="3706" spans="1:18" ht="14.25" customHeight="1" x14ac:dyDescent="0.3">
      <c r="A3706" s="86"/>
      <c r="B3706" s="84"/>
      <c r="C3706" s="89"/>
      <c r="H3706" s="84"/>
      <c r="K3706" s="78"/>
      <c r="M3706" s="78"/>
    </row>
    <row r="3707" spans="1:18" ht="12" customHeight="1" thickBot="1" x14ac:dyDescent="0.35">
      <c r="A3707" s="86"/>
      <c r="B3707" s="84"/>
      <c r="C3707" s="89"/>
      <c r="H3707" s="84"/>
      <c r="K3707" s="78"/>
      <c r="M3707" s="78"/>
    </row>
    <row r="3708" spans="1:18" ht="20.100000000000001" customHeight="1" thickBot="1" x14ac:dyDescent="0.35">
      <c r="A3708" s="86"/>
      <c r="B3708" s="84"/>
      <c r="C3708" s="142" t="s">
        <v>55</v>
      </c>
      <c r="D3708" s="143"/>
      <c r="E3708" s="143"/>
      <c r="F3708" s="143"/>
      <c r="G3708" s="143"/>
      <c r="H3708" s="144"/>
    </row>
    <row r="3709" spans="1:18" ht="20.100000000000001" customHeight="1" x14ac:dyDescent="0.3">
      <c r="A3709" s="86"/>
      <c r="B3709" s="84"/>
      <c r="C3709" s="92"/>
      <c r="H3709" s="93" t="s">
        <v>56</v>
      </c>
      <c r="I3709" s="84"/>
      <c r="J3709" s="97" t="s">
        <v>26</v>
      </c>
      <c r="K3709" s="98"/>
      <c r="L3709" s="98"/>
      <c r="M3709" s="98"/>
      <c r="N3709" s="99"/>
    </row>
    <row r="3710" spans="1:18" ht="16.5" customHeight="1" thickBot="1" x14ac:dyDescent="0.35">
      <c r="A3710" s="169"/>
      <c r="B3710" s="84"/>
      <c r="C3710" s="73" t="s">
        <v>57</v>
      </c>
      <c r="D3710" s="84">
        <v>43</v>
      </c>
      <c r="G3710" s="74" t="s">
        <v>4</v>
      </c>
      <c r="H3710" s="75" t="str">
        <f>+VLOOKUP(D3710,PRESUP!$A$6:$N$183,3,FALSE)</f>
        <v>m3</v>
      </c>
      <c r="I3710" s="84"/>
      <c r="J3710" s="100"/>
      <c r="K3710" s="101"/>
      <c r="L3710" s="101"/>
      <c r="M3710" s="101"/>
      <c r="N3710" s="102"/>
    </row>
    <row r="3711" spans="1:18" ht="32.25" customHeight="1" x14ac:dyDescent="0.3">
      <c r="A3711" s="86"/>
      <c r="B3711" s="84"/>
      <c r="C3711" s="22" t="str">
        <f>+VLOOKUP(D3710,PRESUP!$A$6:$N$183,14,FALSE)</f>
        <v>DETALLE: HORMIGON NO ESTRUCTURAL CLASE "E"  (f´c=180 kg/cm2) PARA REPLANTILLOS</v>
      </c>
      <c r="J3711" s="103"/>
      <c r="K3711" s="104"/>
      <c r="L3711" s="104"/>
      <c r="M3711" s="104"/>
      <c r="N3711" s="105"/>
      <c r="O3711" s="84" t="s">
        <v>71</v>
      </c>
      <c r="P3711" s="84" t="s">
        <v>73</v>
      </c>
      <c r="Q3711" s="84" t="s">
        <v>72</v>
      </c>
    </row>
    <row r="3712" spans="1:18" s="73" customFormat="1" ht="15" customHeight="1" thickBot="1" x14ac:dyDescent="0.35">
      <c r="A3712" s="86"/>
      <c r="B3712" s="84"/>
      <c r="C3712" s="73" t="s">
        <v>5</v>
      </c>
      <c r="D3712" s="94"/>
      <c r="E3712" s="94"/>
      <c r="F3712" s="94"/>
      <c r="G3712" s="196" t="s">
        <v>58</v>
      </c>
      <c r="H3712" s="197">
        <v>0.83330000000000004</v>
      </c>
      <c r="J3712" s="162"/>
      <c r="K3712" s="163"/>
      <c r="L3712" s="163"/>
      <c r="M3712" s="163"/>
      <c r="N3712" s="164"/>
      <c r="O3712" s="166">
        <f>+H3786</f>
        <v>139.75</v>
      </c>
      <c r="P3712" s="168">
        <f>+H3782</f>
        <v>121.51890159999999</v>
      </c>
      <c r="Q3712" s="167">
        <f>+N3786</f>
        <v>0.24030000000000001</v>
      </c>
      <c r="R3712" s="73">
        <f t="shared" ref="R3712" si="697">+D3710</f>
        <v>43</v>
      </c>
    </row>
    <row r="3713" spans="1:18" s="94" customFormat="1" ht="30" customHeight="1" thickBot="1" x14ac:dyDescent="0.35">
      <c r="A3713" s="86"/>
      <c r="B3713" s="84"/>
      <c r="C3713" s="122" t="s">
        <v>48</v>
      </c>
      <c r="D3713" s="123" t="s">
        <v>0</v>
      </c>
      <c r="E3713" s="123" t="s">
        <v>6</v>
      </c>
      <c r="F3713" s="123" t="s">
        <v>7</v>
      </c>
      <c r="G3713" s="123" t="s">
        <v>8</v>
      </c>
      <c r="H3713" s="124" t="s">
        <v>9</v>
      </c>
      <c r="J3713" s="106" t="s">
        <v>59</v>
      </c>
      <c r="K3713" s="107" t="s">
        <v>60</v>
      </c>
      <c r="L3713" s="107" t="s">
        <v>61</v>
      </c>
      <c r="M3713" s="107" t="s">
        <v>62</v>
      </c>
      <c r="N3713" s="108" t="s">
        <v>63</v>
      </c>
    </row>
    <row r="3714" spans="1:18" ht="15" customHeight="1" x14ac:dyDescent="0.3">
      <c r="A3714" s="86"/>
      <c r="B3714" s="84"/>
      <c r="C3714" s="125" t="s">
        <v>78</v>
      </c>
      <c r="D3714" s="145" t="s">
        <v>20</v>
      </c>
      <c r="E3714" s="148"/>
      <c r="F3714" s="148" t="s">
        <v>64</v>
      </c>
      <c r="G3714" s="153" t="s">
        <v>20</v>
      </c>
      <c r="H3714" s="126">
        <f>+H3743*0.05</f>
        <v>1.6099356</v>
      </c>
      <c r="J3714" s="171">
        <f>+IF(H3714="","",H3714/H3782)</f>
        <v>1.324843772287685E-2</v>
      </c>
      <c r="K3714" s="172">
        <v>4292100117</v>
      </c>
      <c r="L3714" s="170" t="s">
        <v>77</v>
      </c>
      <c r="M3714" s="156">
        <v>0</v>
      </c>
      <c r="N3714" s="173">
        <f t="shared" ref="N3714:N3726" si="698">+IF(H3714="","",J3714*M3714)</f>
        <v>0</v>
      </c>
    </row>
    <row r="3715" spans="1:18" ht="15" customHeight="1" x14ac:dyDescent="0.3">
      <c r="A3715" s="86"/>
      <c r="B3715" s="84"/>
      <c r="C3715" s="125" t="s">
        <v>375</v>
      </c>
      <c r="D3715" s="146">
        <v>1</v>
      </c>
      <c r="E3715" s="149">
        <v>4.38</v>
      </c>
      <c r="F3715" s="184">
        <f>+IF(E3715="","",D3715*E3715)</f>
        <v>4.38</v>
      </c>
      <c r="G3715" s="185">
        <f>+IF(F3715="","",H3712)</f>
        <v>0.83330000000000004</v>
      </c>
      <c r="H3715" s="186">
        <f>+IF(G3715="","",F3715*G3715)</f>
        <v>3.6498539999999999</v>
      </c>
      <c r="J3715" s="195">
        <f>+IF(H3715="","",H3715/H3782)</f>
        <v>3.0035278067391619E-2</v>
      </c>
      <c r="K3715" s="172">
        <v>4292100117</v>
      </c>
      <c r="L3715" s="170" t="s">
        <v>77</v>
      </c>
      <c r="M3715" s="193">
        <f>IF(L3715="NP", 0, (IF(L3715="EP", 1, (IF(L3715="ND", 0.4, "")))))</f>
        <v>0</v>
      </c>
      <c r="N3715" s="194">
        <f t="shared" si="698"/>
        <v>0</v>
      </c>
      <c r="R3715" s="75" t="e">
        <f t="shared" ref="R3715:R3726" si="699">+R3627+1</f>
        <v>#REF!</v>
      </c>
    </row>
    <row r="3716" spans="1:18" ht="15" customHeight="1" x14ac:dyDescent="0.3">
      <c r="A3716" s="86"/>
      <c r="B3716" s="84"/>
      <c r="C3716" s="125"/>
      <c r="D3716" s="146"/>
      <c r="E3716" s="149"/>
      <c r="F3716" s="184"/>
      <c r="G3716" s="185"/>
      <c r="H3716" s="186"/>
      <c r="J3716" s="195"/>
      <c r="K3716" s="172"/>
      <c r="L3716" s="170"/>
      <c r="M3716" s="193"/>
      <c r="N3716" s="194" t="str">
        <f t="shared" si="698"/>
        <v/>
      </c>
      <c r="R3716" s="75" t="e">
        <f t="shared" si="699"/>
        <v>#REF!</v>
      </c>
    </row>
    <row r="3717" spans="1:18" ht="15" customHeight="1" x14ac:dyDescent="0.3">
      <c r="A3717" s="86"/>
      <c r="B3717" s="84"/>
      <c r="C3717" s="125"/>
      <c r="D3717" s="146"/>
      <c r="E3717" s="149"/>
      <c r="F3717" s="184"/>
      <c r="G3717" s="185"/>
      <c r="H3717" s="186"/>
      <c r="J3717" s="195"/>
      <c r="K3717" s="172"/>
      <c r="L3717" s="170"/>
      <c r="M3717" s="193"/>
      <c r="N3717" s="194" t="str">
        <f t="shared" si="698"/>
        <v/>
      </c>
      <c r="R3717" s="75" t="e">
        <f t="shared" si="699"/>
        <v>#REF!</v>
      </c>
    </row>
    <row r="3718" spans="1:18" ht="15" customHeight="1" x14ac:dyDescent="0.3">
      <c r="A3718" s="86"/>
      <c r="B3718" s="84"/>
      <c r="C3718" s="125"/>
      <c r="D3718" s="146"/>
      <c r="E3718" s="149"/>
      <c r="F3718" s="184"/>
      <c r="G3718" s="185"/>
      <c r="H3718" s="186"/>
      <c r="J3718" s="195"/>
      <c r="K3718" s="172"/>
      <c r="L3718" s="170"/>
      <c r="M3718" s="193"/>
      <c r="N3718" s="194" t="str">
        <f t="shared" si="698"/>
        <v/>
      </c>
      <c r="R3718" s="75" t="e">
        <f t="shared" si="699"/>
        <v>#REF!</v>
      </c>
    </row>
    <row r="3719" spans="1:18" ht="15" customHeight="1" x14ac:dyDescent="0.3">
      <c r="A3719" s="86"/>
      <c r="B3719" s="84"/>
      <c r="C3719" s="125"/>
      <c r="D3719" s="146"/>
      <c r="E3719" s="149"/>
      <c r="F3719" s="184"/>
      <c r="G3719" s="185"/>
      <c r="H3719" s="186"/>
      <c r="J3719" s="195"/>
      <c r="K3719" s="172"/>
      <c r="L3719" s="170"/>
      <c r="M3719" s="193"/>
      <c r="N3719" s="194" t="str">
        <f t="shared" si="698"/>
        <v/>
      </c>
      <c r="R3719" s="75" t="e">
        <f t="shared" si="699"/>
        <v>#REF!</v>
      </c>
    </row>
    <row r="3720" spans="1:18" ht="15" customHeight="1" x14ac:dyDescent="0.3">
      <c r="A3720" s="86"/>
      <c r="B3720" s="84"/>
      <c r="C3720" s="125"/>
      <c r="D3720" s="146"/>
      <c r="E3720" s="149"/>
      <c r="F3720" s="184" t="str">
        <f t="shared" ref="F3720:F3726" si="700">+IF(E3720="","",D3720*E3720)</f>
        <v/>
      </c>
      <c r="G3720" s="185" t="str">
        <f>+IF(F3720="","",H3712)</f>
        <v/>
      </c>
      <c r="H3720" s="186" t="str">
        <f t="shared" ref="H3720:H3726" si="701">+IF(G3720="","",F3720*G3720)</f>
        <v/>
      </c>
      <c r="J3720" s="195" t="str">
        <f>+IF(H3720="","",H3720/H3782)</f>
        <v/>
      </c>
      <c r="K3720" s="172"/>
      <c r="L3720" s="170"/>
      <c r="M3720" s="193" t="str">
        <f t="shared" ref="M3720:M3726" si="702">IF(L3720="NP", 0, (IF(L3720="EP", 1, (IF(L3720="ND", 0.4, "")))))</f>
        <v/>
      </c>
      <c r="N3720" s="194" t="str">
        <f t="shared" si="698"/>
        <v/>
      </c>
      <c r="R3720" s="75" t="e">
        <f t="shared" si="699"/>
        <v>#REF!</v>
      </c>
    </row>
    <row r="3721" spans="1:18" ht="15" customHeight="1" x14ac:dyDescent="0.3">
      <c r="A3721" s="86"/>
      <c r="B3721" s="84"/>
      <c r="C3721" s="125"/>
      <c r="D3721" s="146"/>
      <c r="E3721" s="149"/>
      <c r="F3721" s="184" t="str">
        <f t="shared" si="700"/>
        <v/>
      </c>
      <c r="G3721" s="185" t="str">
        <f>+IF(F3721="","",H3712)</f>
        <v/>
      </c>
      <c r="H3721" s="186" t="str">
        <f t="shared" si="701"/>
        <v/>
      </c>
      <c r="J3721" s="195" t="str">
        <f>+IF(H3721="","",H3721/H3782)</f>
        <v/>
      </c>
      <c r="K3721" s="172"/>
      <c r="L3721" s="170"/>
      <c r="M3721" s="193" t="str">
        <f t="shared" si="702"/>
        <v/>
      </c>
      <c r="N3721" s="194" t="str">
        <f t="shared" si="698"/>
        <v/>
      </c>
      <c r="R3721" s="75" t="e">
        <f t="shared" si="699"/>
        <v>#REF!</v>
      </c>
    </row>
    <row r="3722" spans="1:18" ht="15" customHeight="1" x14ac:dyDescent="0.3">
      <c r="A3722" s="86"/>
      <c r="B3722" s="84"/>
      <c r="C3722" s="125"/>
      <c r="D3722" s="146"/>
      <c r="E3722" s="149"/>
      <c r="F3722" s="184" t="str">
        <f t="shared" si="700"/>
        <v/>
      </c>
      <c r="G3722" s="185" t="str">
        <f>+IF(F3722="","",H3712)</f>
        <v/>
      </c>
      <c r="H3722" s="186" t="str">
        <f t="shared" si="701"/>
        <v/>
      </c>
      <c r="J3722" s="195" t="str">
        <f>+IF(H3722="","",H3722/H3782)</f>
        <v/>
      </c>
      <c r="K3722" s="172"/>
      <c r="L3722" s="170"/>
      <c r="M3722" s="193" t="str">
        <f t="shared" si="702"/>
        <v/>
      </c>
      <c r="N3722" s="194" t="str">
        <f t="shared" si="698"/>
        <v/>
      </c>
      <c r="R3722" s="75" t="e">
        <f t="shared" si="699"/>
        <v>#REF!</v>
      </c>
    </row>
    <row r="3723" spans="1:18" ht="15" customHeight="1" x14ac:dyDescent="0.3">
      <c r="A3723" s="86"/>
      <c r="B3723" s="84"/>
      <c r="C3723" s="125"/>
      <c r="D3723" s="146"/>
      <c r="E3723" s="149"/>
      <c r="F3723" s="184" t="str">
        <f t="shared" si="700"/>
        <v/>
      </c>
      <c r="G3723" s="185" t="str">
        <f>+IF(F3723="","",H3712)</f>
        <v/>
      </c>
      <c r="H3723" s="186" t="str">
        <f t="shared" si="701"/>
        <v/>
      </c>
      <c r="J3723" s="195" t="str">
        <f>+IF(H3723="","",H3723/H3782)</f>
        <v/>
      </c>
      <c r="K3723" s="172"/>
      <c r="L3723" s="170"/>
      <c r="M3723" s="193" t="str">
        <f t="shared" si="702"/>
        <v/>
      </c>
      <c r="N3723" s="194" t="str">
        <f t="shared" si="698"/>
        <v/>
      </c>
      <c r="R3723" s="75" t="e">
        <f t="shared" si="699"/>
        <v>#REF!</v>
      </c>
    </row>
    <row r="3724" spans="1:18" ht="15" customHeight="1" x14ac:dyDescent="0.3">
      <c r="A3724" s="86"/>
      <c r="B3724" s="84"/>
      <c r="C3724" s="125"/>
      <c r="D3724" s="146"/>
      <c r="E3724" s="149"/>
      <c r="F3724" s="184" t="str">
        <f t="shared" si="700"/>
        <v/>
      </c>
      <c r="G3724" s="185" t="str">
        <f>+IF(F3724="","",H3712)</f>
        <v/>
      </c>
      <c r="H3724" s="186" t="str">
        <f t="shared" si="701"/>
        <v/>
      </c>
      <c r="J3724" s="195" t="str">
        <f>+IF(H3724="","",H3724/H3782)</f>
        <v/>
      </c>
      <c r="K3724" s="172"/>
      <c r="L3724" s="170"/>
      <c r="M3724" s="193" t="str">
        <f t="shared" si="702"/>
        <v/>
      </c>
      <c r="N3724" s="194" t="str">
        <f t="shared" si="698"/>
        <v/>
      </c>
      <c r="R3724" s="75" t="e">
        <f t="shared" si="699"/>
        <v>#REF!</v>
      </c>
    </row>
    <row r="3725" spans="1:18" ht="15" customHeight="1" x14ac:dyDescent="0.3">
      <c r="A3725" s="86"/>
      <c r="B3725" s="84"/>
      <c r="C3725" s="125"/>
      <c r="D3725" s="146"/>
      <c r="E3725" s="149"/>
      <c r="F3725" s="184" t="str">
        <f t="shared" si="700"/>
        <v/>
      </c>
      <c r="G3725" s="185" t="str">
        <f>+IF(F3725="","",H3712)</f>
        <v/>
      </c>
      <c r="H3725" s="186" t="str">
        <f t="shared" si="701"/>
        <v/>
      </c>
      <c r="J3725" s="195" t="str">
        <f>+IF(H3725="","",H3725/H3782)</f>
        <v/>
      </c>
      <c r="K3725" s="172"/>
      <c r="L3725" s="170"/>
      <c r="M3725" s="193" t="str">
        <f t="shared" si="702"/>
        <v/>
      </c>
      <c r="N3725" s="194" t="str">
        <f t="shared" si="698"/>
        <v/>
      </c>
      <c r="R3725" s="75" t="e">
        <f t="shared" si="699"/>
        <v>#REF!</v>
      </c>
    </row>
    <row r="3726" spans="1:18" ht="15" customHeight="1" thickBot="1" x14ac:dyDescent="0.35">
      <c r="A3726" s="86"/>
      <c r="B3726" s="84"/>
      <c r="C3726" s="127"/>
      <c r="D3726" s="147"/>
      <c r="E3726" s="150"/>
      <c r="F3726" s="187" t="str">
        <f t="shared" si="700"/>
        <v/>
      </c>
      <c r="G3726" s="188" t="str">
        <f>+IF(F3726="","",H3711)</f>
        <v/>
      </c>
      <c r="H3726" s="189" t="str">
        <f t="shared" si="701"/>
        <v/>
      </c>
      <c r="J3726" s="195" t="str">
        <f>+IF(H3726="","",H3726/H3782)</f>
        <v/>
      </c>
      <c r="K3726" s="172"/>
      <c r="L3726" s="170"/>
      <c r="M3726" s="193" t="str">
        <f t="shared" si="702"/>
        <v/>
      </c>
      <c r="N3726" s="194" t="str">
        <f t="shared" si="698"/>
        <v/>
      </c>
      <c r="R3726" s="75" t="e">
        <f t="shared" si="699"/>
        <v>#REF!</v>
      </c>
    </row>
    <row r="3727" spans="1:18" ht="15" customHeight="1" thickBot="1" x14ac:dyDescent="0.35">
      <c r="A3727" s="86"/>
      <c r="B3727" s="84"/>
      <c r="C3727" s="160"/>
      <c r="D3727" s="160"/>
      <c r="E3727" s="160"/>
      <c r="F3727" s="160"/>
      <c r="G3727" s="161" t="s">
        <v>27</v>
      </c>
      <c r="H3727" s="157">
        <f>SUM(H3714:H3726)</f>
        <v>5.2597895999999995</v>
      </c>
      <c r="J3727" s="110">
        <f>SUM(J3714:J3726)</f>
        <v>4.3283715790268469E-2</v>
      </c>
      <c r="K3727" s="109"/>
      <c r="L3727" s="109"/>
      <c r="M3727" s="109"/>
      <c r="N3727" s="110">
        <f>SUM(N3714:N3726)</f>
        <v>0</v>
      </c>
    </row>
    <row r="3728" spans="1:18" s="73" customFormat="1" ht="15" customHeight="1" thickBot="1" x14ac:dyDescent="0.35">
      <c r="A3728" s="86"/>
      <c r="B3728" s="84"/>
      <c r="C3728" s="73" t="s">
        <v>10</v>
      </c>
      <c r="H3728" s="74"/>
      <c r="J3728" s="112"/>
      <c r="K3728" s="112"/>
      <c r="L3728" s="112"/>
      <c r="M3728" s="112"/>
      <c r="N3728" s="112"/>
    </row>
    <row r="3729" spans="1:18" ht="31.5" customHeight="1" thickBot="1" x14ac:dyDescent="0.35">
      <c r="A3729" s="86"/>
      <c r="B3729" s="84"/>
      <c r="C3729" s="122" t="s">
        <v>48</v>
      </c>
      <c r="D3729" s="123" t="s">
        <v>0</v>
      </c>
      <c r="E3729" s="123" t="s">
        <v>65</v>
      </c>
      <c r="F3729" s="123" t="s">
        <v>66</v>
      </c>
      <c r="G3729" s="123" t="s">
        <v>8</v>
      </c>
      <c r="H3729" s="124" t="s">
        <v>9</v>
      </c>
      <c r="J3729" s="106" t="s">
        <v>59</v>
      </c>
      <c r="K3729" s="107" t="s">
        <v>60</v>
      </c>
      <c r="L3729" s="107" t="s">
        <v>61</v>
      </c>
      <c r="M3729" s="107" t="s">
        <v>62</v>
      </c>
      <c r="N3729" s="108" t="s">
        <v>63</v>
      </c>
    </row>
    <row r="3730" spans="1:18" ht="15" customHeight="1" x14ac:dyDescent="0.3">
      <c r="A3730" s="86"/>
      <c r="B3730" s="84"/>
      <c r="C3730" s="125" t="s">
        <v>326</v>
      </c>
      <c r="D3730" s="146">
        <v>7</v>
      </c>
      <c r="E3730" s="149">
        <v>4.2300000000000004</v>
      </c>
      <c r="F3730" s="184">
        <f t="shared" ref="F3730:F3742" si="703">+IF(E3730="","",D3730*E3730)</f>
        <v>29.610000000000003</v>
      </c>
      <c r="G3730" s="185">
        <f>+IF(F3730="","",H3712)</f>
        <v>0.83330000000000004</v>
      </c>
      <c r="H3730" s="186">
        <f t="shared" ref="H3730:H3742" si="704">+IF(G3730="","",F3730*G3730)</f>
        <v>24.674013000000002</v>
      </c>
      <c r="I3730" s="95"/>
      <c r="J3730" s="195">
        <f>+IF(H3730="","",H3730/H3782)</f>
        <v>0.2030467085788735</v>
      </c>
      <c r="K3730" s="174">
        <v>851230012</v>
      </c>
      <c r="L3730" s="170" t="s">
        <v>77</v>
      </c>
      <c r="M3730" s="193">
        <v>0</v>
      </c>
      <c r="N3730" s="194">
        <f t="shared" ref="N3730:N3742" si="705">+IF(H3730="","",J3730*M3730)</f>
        <v>0</v>
      </c>
      <c r="R3730" s="75" t="e">
        <f t="shared" ref="R3730:R3742" si="706">+R3642+1</f>
        <v>#REF!</v>
      </c>
    </row>
    <row r="3731" spans="1:18" ht="15" customHeight="1" x14ac:dyDescent="0.25">
      <c r="A3731" s="86"/>
      <c r="B3731" s="84"/>
      <c r="C3731" s="125" t="s">
        <v>309</v>
      </c>
      <c r="D3731" s="146">
        <v>1</v>
      </c>
      <c r="E3731" s="209">
        <v>4.75</v>
      </c>
      <c r="F3731" s="184">
        <f t="shared" si="703"/>
        <v>4.75</v>
      </c>
      <c r="G3731" s="185">
        <f>+IF(F3731="","",H3712)</f>
        <v>0.83330000000000004</v>
      </c>
      <c r="H3731" s="186">
        <f t="shared" si="704"/>
        <v>3.9581750000000002</v>
      </c>
      <c r="J3731" s="195">
        <f>+IF(H3731="","",H3731/H3782)</f>
        <v>3.2572504753449819E-2</v>
      </c>
      <c r="K3731" s="174">
        <v>851230012</v>
      </c>
      <c r="L3731" s="170" t="s">
        <v>77</v>
      </c>
      <c r="M3731" s="193">
        <v>0</v>
      </c>
      <c r="N3731" s="194">
        <f t="shared" si="705"/>
        <v>0</v>
      </c>
      <c r="R3731" s="75" t="e">
        <f t="shared" si="706"/>
        <v>#REF!</v>
      </c>
    </row>
    <row r="3732" spans="1:18" ht="15" customHeight="1" x14ac:dyDescent="0.25">
      <c r="A3732" s="86"/>
      <c r="B3732" s="84"/>
      <c r="C3732" s="125" t="s">
        <v>372</v>
      </c>
      <c r="D3732" s="146">
        <v>1</v>
      </c>
      <c r="E3732" s="209">
        <v>4.28</v>
      </c>
      <c r="F3732" s="184">
        <f t="shared" si="703"/>
        <v>4.28</v>
      </c>
      <c r="G3732" s="185">
        <f>+IF(F3732="","",H3712)</f>
        <v>0.83330000000000004</v>
      </c>
      <c r="H3732" s="186">
        <f t="shared" si="704"/>
        <v>3.5665240000000002</v>
      </c>
      <c r="J3732" s="195">
        <f>+IF(H3732="","",H3732/H3782)</f>
        <v>2.9349541125213728E-2</v>
      </c>
      <c r="K3732" s="174">
        <v>851230012</v>
      </c>
      <c r="L3732" s="170" t="s">
        <v>77</v>
      </c>
      <c r="M3732" s="193">
        <v>0</v>
      </c>
      <c r="N3732" s="194">
        <f t="shared" si="705"/>
        <v>0</v>
      </c>
      <c r="R3732" s="75" t="e">
        <f t="shared" si="706"/>
        <v>#REF!</v>
      </c>
    </row>
    <row r="3733" spans="1:18" ht="15" customHeight="1" x14ac:dyDescent="0.3">
      <c r="A3733" s="86"/>
      <c r="B3733" s="84"/>
      <c r="C3733" s="125"/>
      <c r="D3733" s="146"/>
      <c r="E3733" s="149"/>
      <c r="F3733" s="184" t="str">
        <f t="shared" si="703"/>
        <v/>
      </c>
      <c r="G3733" s="185" t="str">
        <f>+IF(F3733="","",H3712)</f>
        <v/>
      </c>
      <c r="H3733" s="186" t="str">
        <f t="shared" si="704"/>
        <v/>
      </c>
      <c r="J3733" s="195" t="str">
        <f>+IF(H3733="","",H3733/H3782)</f>
        <v/>
      </c>
      <c r="K3733" s="174"/>
      <c r="L3733" s="170"/>
      <c r="M3733" s="193" t="str">
        <f t="shared" ref="M3733:M3742" si="707">IF(L3733="NP", 0, (IF(L3733="EP", 1, (IF(L3733="ND", 0.4, "")))))</f>
        <v/>
      </c>
      <c r="N3733" s="194" t="str">
        <f t="shared" si="705"/>
        <v/>
      </c>
      <c r="R3733" s="75" t="e">
        <f t="shared" si="706"/>
        <v>#REF!</v>
      </c>
    </row>
    <row r="3734" spans="1:18" ht="15" customHeight="1" x14ac:dyDescent="0.3">
      <c r="A3734" s="86"/>
      <c r="B3734" s="84"/>
      <c r="C3734" s="125"/>
      <c r="D3734" s="146"/>
      <c r="E3734" s="149"/>
      <c r="F3734" s="184" t="str">
        <f t="shared" si="703"/>
        <v/>
      </c>
      <c r="G3734" s="185" t="str">
        <f>+IF(F3734="","",H3712)</f>
        <v/>
      </c>
      <c r="H3734" s="186" t="str">
        <f t="shared" si="704"/>
        <v/>
      </c>
      <c r="J3734" s="195" t="str">
        <f>+IF(H3734="","",H3734/H3782)</f>
        <v/>
      </c>
      <c r="K3734" s="174"/>
      <c r="L3734" s="170"/>
      <c r="M3734" s="193" t="str">
        <f t="shared" si="707"/>
        <v/>
      </c>
      <c r="N3734" s="194" t="str">
        <f t="shared" si="705"/>
        <v/>
      </c>
      <c r="R3734" s="75" t="e">
        <f t="shared" si="706"/>
        <v>#REF!</v>
      </c>
    </row>
    <row r="3735" spans="1:18" ht="15" customHeight="1" x14ac:dyDescent="0.3">
      <c r="A3735" s="86"/>
      <c r="B3735" s="84"/>
      <c r="C3735" s="125"/>
      <c r="D3735" s="146"/>
      <c r="E3735" s="149"/>
      <c r="F3735" s="184" t="str">
        <f t="shared" si="703"/>
        <v/>
      </c>
      <c r="G3735" s="185" t="str">
        <f>+IF(F3735="","",H3712)</f>
        <v/>
      </c>
      <c r="H3735" s="186" t="str">
        <f t="shared" si="704"/>
        <v/>
      </c>
      <c r="I3735" s="96"/>
      <c r="J3735" s="195" t="str">
        <f>+IF(H3735="","",H3735/H3782)</f>
        <v/>
      </c>
      <c r="K3735" s="174"/>
      <c r="L3735" s="170"/>
      <c r="M3735" s="193" t="str">
        <f t="shared" si="707"/>
        <v/>
      </c>
      <c r="N3735" s="194" t="str">
        <f t="shared" si="705"/>
        <v/>
      </c>
      <c r="R3735" s="75" t="e">
        <f t="shared" si="706"/>
        <v>#REF!</v>
      </c>
    </row>
    <row r="3736" spans="1:18" ht="15" customHeight="1" x14ac:dyDescent="0.3">
      <c r="A3736" s="86"/>
      <c r="B3736" s="84"/>
      <c r="C3736" s="125"/>
      <c r="D3736" s="146"/>
      <c r="E3736" s="149"/>
      <c r="F3736" s="184" t="str">
        <f t="shared" si="703"/>
        <v/>
      </c>
      <c r="G3736" s="185" t="str">
        <f>+IF(F3736="","",H3712)</f>
        <v/>
      </c>
      <c r="H3736" s="186" t="str">
        <f t="shared" si="704"/>
        <v/>
      </c>
      <c r="J3736" s="195" t="str">
        <f>+IF(H3736="","",H3736/H3782)</f>
        <v/>
      </c>
      <c r="K3736" s="174"/>
      <c r="L3736" s="170"/>
      <c r="M3736" s="193" t="str">
        <f t="shared" si="707"/>
        <v/>
      </c>
      <c r="N3736" s="194" t="str">
        <f t="shared" si="705"/>
        <v/>
      </c>
      <c r="R3736" s="75" t="e">
        <f t="shared" si="706"/>
        <v>#REF!</v>
      </c>
    </row>
    <row r="3737" spans="1:18" ht="15" customHeight="1" x14ac:dyDescent="0.3">
      <c r="A3737" s="86"/>
      <c r="B3737" s="84"/>
      <c r="C3737" s="125"/>
      <c r="D3737" s="146"/>
      <c r="E3737" s="149"/>
      <c r="F3737" s="184" t="str">
        <f t="shared" si="703"/>
        <v/>
      </c>
      <c r="G3737" s="185" t="str">
        <f>+IF(F3737="","",H3712)</f>
        <v/>
      </c>
      <c r="H3737" s="186" t="str">
        <f t="shared" si="704"/>
        <v/>
      </c>
      <c r="J3737" s="195" t="str">
        <f>+IF(H3737="","",H3737/H3782)</f>
        <v/>
      </c>
      <c r="K3737" s="174"/>
      <c r="L3737" s="170"/>
      <c r="M3737" s="193" t="str">
        <f t="shared" si="707"/>
        <v/>
      </c>
      <c r="N3737" s="194" t="str">
        <f t="shared" si="705"/>
        <v/>
      </c>
      <c r="R3737" s="75" t="e">
        <f t="shared" si="706"/>
        <v>#REF!</v>
      </c>
    </row>
    <row r="3738" spans="1:18" ht="15" customHeight="1" x14ac:dyDescent="0.3">
      <c r="A3738" s="86"/>
      <c r="B3738" s="84"/>
      <c r="C3738" s="125"/>
      <c r="D3738" s="146"/>
      <c r="E3738" s="149"/>
      <c r="F3738" s="184" t="str">
        <f t="shared" si="703"/>
        <v/>
      </c>
      <c r="G3738" s="185" t="str">
        <f>+IF(F3738="","",H3712)</f>
        <v/>
      </c>
      <c r="H3738" s="186" t="str">
        <f t="shared" si="704"/>
        <v/>
      </c>
      <c r="I3738" s="96"/>
      <c r="J3738" s="195" t="str">
        <f>+IF(H3738="","",H3738/H3782)</f>
        <v/>
      </c>
      <c r="K3738" s="174"/>
      <c r="L3738" s="170"/>
      <c r="M3738" s="193" t="str">
        <f t="shared" si="707"/>
        <v/>
      </c>
      <c r="N3738" s="194" t="str">
        <f t="shared" si="705"/>
        <v/>
      </c>
      <c r="R3738" s="75" t="e">
        <f t="shared" si="706"/>
        <v>#REF!</v>
      </c>
    </row>
    <row r="3739" spans="1:18" ht="15" customHeight="1" x14ac:dyDescent="0.3">
      <c r="A3739" s="86"/>
      <c r="B3739" s="84"/>
      <c r="C3739" s="125"/>
      <c r="D3739" s="146"/>
      <c r="E3739" s="149"/>
      <c r="F3739" s="184" t="str">
        <f t="shared" si="703"/>
        <v/>
      </c>
      <c r="G3739" s="185" t="str">
        <f>+IF(F3739="","",H3712)</f>
        <v/>
      </c>
      <c r="H3739" s="186" t="str">
        <f t="shared" si="704"/>
        <v/>
      </c>
      <c r="J3739" s="195" t="str">
        <f>+IF(H3739="","",H3739/H3782)</f>
        <v/>
      </c>
      <c r="K3739" s="174"/>
      <c r="L3739" s="170"/>
      <c r="M3739" s="193" t="str">
        <f t="shared" si="707"/>
        <v/>
      </c>
      <c r="N3739" s="194" t="str">
        <f t="shared" si="705"/>
        <v/>
      </c>
      <c r="R3739" s="75" t="e">
        <f t="shared" si="706"/>
        <v>#REF!</v>
      </c>
    </row>
    <row r="3740" spans="1:18" ht="15" customHeight="1" x14ac:dyDescent="0.3">
      <c r="A3740" s="86"/>
      <c r="B3740" s="84"/>
      <c r="C3740" s="125"/>
      <c r="D3740" s="146"/>
      <c r="E3740" s="149"/>
      <c r="F3740" s="184" t="str">
        <f t="shared" si="703"/>
        <v/>
      </c>
      <c r="G3740" s="185" t="str">
        <f>+IF(F3740="","",H3712)</f>
        <v/>
      </c>
      <c r="H3740" s="186" t="str">
        <f t="shared" si="704"/>
        <v/>
      </c>
      <c r="I3740" s="96"/>
      <c r="J3740" s="195" t="str">
        <f>+IF(H3740="","",H3740/H3782)</f>
        <v/>
      </c>
      <c r="K3740" s="174"/>
      <c r="L3740" s="170"/>
      <c r="M3740" s="193" t="str">
        <f t="shared" si="707"/>
        <v/>
      </c>
      <c r="N3740" s="194" t="str">
        <f t="shared" si="705"/>
        <v/>
      </c>
      <c r="R3740" s="75" t="e">
        <f t="shared" si="706"/>
        <v>#REF!</v>
      </c>
    </row>
    <row r="3741" spans="1:18" ht="15" customHeight="1" x14ac:dyDescent="0.3">
      <c r="A3741" s="86"/>
      <c r="B3741" s="84"/>
      <c r="C3741" s="125"/>
      <c r="D3741" s="146"/>
      <c r="E3741" s="149"/>
      <c r="F3741" s="184" t="str">
        <f t="shared" si="703"/>
        <v/>
      </c>
      <c r="G3741" s="185" t="str">
        <f>+IF(F3741="","",H3712)</f>
        <v/>
      </c>
      <c r="H3741" s="186" t="str">
        <f t="shared" si="704"/>
        <v/>
      </c>
      <c r="I3741" s="96"/>
      <c r="J3741" s="195" t="str">
        <f>+IF(H3741="","",H3741/H3782)</f>
        <v/>
      </c>
      <c r="K3741" s="174"/>
      <c r="L3741" s="170"/>
      <c r="M3741" s="193" t="str">
        <f t="shared" si="707"/>
        <v/>
      </c>
      <c r="N3741" s="194" t="str">
        <f t="shared" si="705"/>
        <v/>
      </c>
      <c r="R3741" s="75" t="e">
        <f t="shared" si="706"/>
        <v>#REF!</v>
      </c>
    </row>
    <row r="3742" spans="1:18" ht="15" customHeight="1" thickBot="1" x14ac:dyDescent="0.35">
      <c r="A3742" s="86"/>
      <c r="B3742" s="84"/>
      <c r="C3742" s="127"/>
      <c r="D3742" s="147"/>
      <c r="E3742" s="150"/>
      <c r="F3742" s="187" t="str">
        <f t="shared" si="703"/>
        <v/>
      </c>
      <c r="G3742" s="188" t="str">
        <f>+IF(F3742="","",H3711)</f>
        <v/>
      </c>
      <c r="H3742" s="189" t="str">
        <f t="shared" si="704"/>
        <v/>
      </c>
      <c r="J3742" s="195" t="str">
        <f>+IF(H3742="","",H3742/H3782)</f>
        <v/>
      </c>
      <c r="K3742" s="174"/>
      <c r="L3742" s="170"/>
      <c r="M3742" s="193" t="str">
        <f t="shared" si="707"/>
        <v/>
      </c>
      <c r="N3742" s="194" t="str">
        <f t="shared" si="705"/>
        <v/>
      </c>
      <c r="R3742" s="75" t="e">
        <f t="shared" si="706"/>
        <v>#REF!</v>
      </c>
    </row>
    <row r="3743" spans="1:18" ht="15" customHeight="1" thickBot="1" x14ac:dyDescent="0.35">
      <c r="A3743" s="86"/>
      <c r="B3743" s="84"/>
      <c r="C3743" s="160"/>
      <c r="D3743" s="160"/>
      <c r="E3743" s="160"/>
      <c r="F3743" s="160"/>
      <c r="G3743" s="161" t="s">
        <v>28</v>
      </c>
      <c r="H3743" s="157">
        <f>SUM(H3730:H3742)</f>
        <v>32.198712</v>
      </c>
      <c r="J3743" s="110">
        <f>SUM(J3730:J3742)</f>
        <v>0.26496875445753704</v>
      </c>
      <c r="K3743" s="109"/>
      <c r="L3743" s="109"/>
      <c r="M3743" s="109"/>
      <c r="N3743" s="110">
        <f>SUM(N3730:N3742)</f>
        <v>0</v>
      </c>
    </row>
    <row r="3744" spans="1:18" s="73" customFormat="1" ht="15" customHeight="1" thickBot="1" x14ac:dyDescent="0.35">
      <c r="A3744" s="86"/>
      <c r="B3744" s="84"/>
      <c r="C3744" s="73" t="s">
        <v>11</v>
      </c>
      <c r="H3744" s="74"/>
      <c r="J3744" s="112"/>
      <c r="K3744" s="112"/>
      <c r="L3744" s="112"/>
      <c r="M3744" s="112"/>
      <c r="N3744" s="112"/>
    </row>
    <row r="3745" spans="1:18" ht="34.5" customHeight="1" thickBot="1" x14ac:dyDescent="0.35">
      <c r="A3745" s="86"/>
      <c r="B3745" s="84"/>
      <c r="C3745" s="122" t="s">
        <v>48</v>
      </c>
      <c r="D3745" s="129"/>
      <c r="E3745" s="123" t="s">
        <v>3</v>
      </c>
      <c r="F3745" s="123" t="s">
        <v>0</v>
      </c>
      <c r="G3745" s="123" t="s">
        <v>16</v>
      </c>
      <c r="H3745" s="124" t="s">
        <v>9</v>
      </c>
      <c r="J3745" s="106" t="s">
        <v>59</v>
      </c>
      <c r="K3745" s="107" t="s">
        <v>60</v>
      </c>
      <c r="L3745" s="107" t="s">
        <v>61</v>
      </c>
      <c r="M3745" s="107" t="s">
        <v>62</v>
      </c>
      <c r="N3745" s="108" t="s">
        <v>63</v>
      </c>
    </row>
    <row r="3746" spans="1:18" ht="15" customHeight="1" x14ac:dyDescent="0.3">
      <c r="A3746" s="86"/>
      <c r="B3746" s="84"/>
      <c r="C3746" s="125" t="s">
        <v>376</v>
      </c>
      <c r="E3746" s="151" t="s">
        <v>32</v>
      </c>
      <c r="F3746" s="151">
        <v>0.21</v>
      </c>
      <c r="G3746" s="151">
        <v>1.24</v>
      </c>
      <c r="H3746" s="190">
        <f t="shared" ref="H3746:H3771" si="708">+IF(G3746="","",F3746*G3746)</f>
        <v>0.26039999999999996</v>
      </c>
      <c r="J3746" s="195">
        <f>+IF(H3746="","",H3746/H3782)</f>
        <v>2.1428765119779519E-3</v>
      </c>
      <c r="K3746" s="174">
        <v>180000111</v>
      </c>
      <c r="L3746" s="170" t="s">
        <v>76</v>
      </c>
      <c r="M3746" s="193">
        <v>0.217</v>
      </c>
      <c r="N3746" s="194">
        <f t="shared" ref="N3746:N3771" si="709">+IF(H3746="","",J3746*M3746)</f>
        <v>4.6500420309921554E-4</v>
      </c>
      <c r="R3746" s="75" t="e">
        <f t="shared" ref="R3746:R3771" si="710">+R3658+1</f>
        <v>#REF!</v>
      </c>
    </row>
    <row r="3747" spans="1:18" ht="15" customHeight="1" x14ac:dyDescent="0.3">
      <c r="A3747" s="86"/>
      <c r="B3747" s="84"/>
      <c r="C3747" s="125" t="s">
        <v>377</v>
      </c>
      <c r="E3747" s="151" t="s">
        <v>32</v>
      </c>
      <c r="F3747" s="151">
        <v>1.05</v>
      </c>
      <c r="G3747" s="151">
        <v>11.5</v>
      </c>
      <c r="H3747" s="190">
        <f t="shared" si="708"/>
        <v>12.075000000000001</v>
      </c>
      <c r="J3747" s="195">
        <f>+IF(H3747="","",H3747/H3782)</f>
        <v>9.9367257611880866E-2</v>
      </c>
      <c r="K3747" s="174">
        <v>352605342021</v>
      </c>
      <c r="L3747" s="170" t="s">
        <v>76</v>
      </c>
      <c r="M3747" s="193">
        <v>0.20180000000000001</v>
      </c>
      <c r="N3747" s="194">
        <f t="shared" si="709"/>
        <v>2.0052312586077561E-2</v>
      </c>
      <c r="R3747" s="75" t="e">
        <f t="shared" si="710"/>
        <v>#REF!</v>
      </c>
    </row>
    <row r="3748" spans="1:18" ht="15" customHeight="1" x14ac:dyDescent="0.3">
      <c r="A3748" s="86"/>
      <c r="B3748" s="84"/>
      <c r="C3748" s="125" t="s">
        <v>378</v>
      </c>
      <c r="E3748" s="151" t="s">
        <v>32</v>
      </c>
      <c r="F3748" s="151">
        <v>0.74</v>
      </c>
      <c r="G3748" s="151">
        <v>13.25</v>
      </c>
      <c r="H3748" s="190">
        <f t="shared" si="708"/>
        <v>9.8049999999999997</v>
      </c>
      <c r="J3748" s="195">
        <f>+IF(H3748="","",H3748/H3782)</f>
        <v>8.068703609809455E-2</v>
      </c>
      <c r="K3748" s="174">
        <v>352605342021</v>
      </c>
      <c r="L3748" s="170" t="s">
        <v>76</v>
      </c>
      <c r="M3748" s="193">
        <v>0.20180000000000001</v>
      </c>
      <c r="N3748" s="194">
        <f t="shared" si="709"/>
        <v>1.628264388459548E-2</v>
      </c>
      <c r="R3748" s="75" t="e">
        <f t="shared" si="710"/>
        <v>#REF!</v>
      </c>
    </row>
    <row r="3749" spans="1:18" ht="15" customHeight="1" x14ac:dyDescent="0.3">
      <c r="A3749" s="86"/>
      <c r="B3749" s="84"/>
      <c r="C3749" s="125" t="s">
        <v>379</v>
      </c>
      <c r="E3749" s="151" t="s">
        <v>42</v>
      </c>
      <c r="F3749" s="151">
        <v>344</v>
      </c>
      <c r="G3749" s="151">
        <v>0.18</v>
      </c>
      <c r="H3749" s="190">
        <f t="shared" si="708"/>
        <v>61.919999999999995</v>
      </c>
      <c r="J3749" s="195">
        <f>+IF(H3749="","",H3749/H3782)</f>
        <v>0.50955035953024119</v>
      </c>
      <c r="K3749" s="174">
        <v>374400011</v>
      </c>
      <c r="L3749" s="170" t="s">
        <v>76</v>
      </c>
      <c r="M3749" s="193">
        <v>0.39939999999999998</v>
      </c>
      <c r="N3749" s="194">
        <f t="shared" si="709"/>
        <v>0.20351441359637831</v>
      </c>
      <c r="R3749" s="75" t="e">
        <f t="shared" si="710"/>
        <v>#REF!</v>
      </c>
    </row>
    <row r="3750" spans="1:18" ht="15" customHeight="1" x14ac:dyDescent="0.3">
      <c r="A3750" s="86"/>
      <c r="B3750" s="84"/>
      <c r="C3750" s="125"/>
      <c r="E3750" s="151"/>
      <c r="F3750" s="151"/>
      <c r="G3750" s="151"/>
      <c r="H3750" s="190" t="str">
        <f t="shared" si="708"/>
        <v/>
      </c>
      <c r="J3750" s="195" t="str">
        <f>+IF(H3750="","",H3750/H3782)</f>
        <v/>
      </c>
      <c r="K3750" s="174"/>
      <c r="L3750" s="170"/>
      <c r="M3750" s="193" t="str">
        <f t="shared" ref="M3750:M3771" si="711">IF(L3750="NP", 0, (IF(L3750="EP", 1, (IF(L3750="ND", 0.4, "")))))</f>
        <v/>
      </c>
      <c r="N3750" s="194" t="str">
        <f t="shared" si="709"/>
        <v/>
      </c>
      <c r="R3750" s="75" t="e">
        <f t="shared" si="710"/>
        <v>#REF!</v>
      </c>
    </row>
    <row r="3751" spans="1:18" ht="15" customHeight="1" x14ac:dyDescent="0.3">
      <c r="A3751" s="86"/>
      <c r="B3751" s="84"/>
      <c r="C3751" s="125"/>
      <c r="E3751" s="151"/>
      <c r="F3751" s="151"/>
      <c r="G3751" s="151"/>
      <c r="H3751" s="190" t="str">
        <f t="shared" si="708"/>
        <v/>
      </c>
      <c r="J3751" s="195" t="str">
        <f>+IF(H3751="","",H3751/H3782)</f>
        <v/>
      </c>
      <c r="K3751" s="174"/>
      <c r="L3751" s="170"/>
      <c r="M3751" s="193" t="str">
        <f t="shared" si="711"/>
        <v/>
      </c>
      <c r="N3751" s="194" t="str">
        <f t="shared" si="709"/>
        <v/>
      </c>
      <c r="R3751" s="75" t="e">
        <f t="shared" si="710"/>
        <v>#REF!</v>
      </c>
    </row>
    <row r="3752" spans="1:18" ht="15" customHeight="1" x14ac:dyDescent="0.3">
      <c r="A3752" s="86"/>
      <c r="B3752" s="84"/>
      <c r="C3752" s="125"/>
      <c r="E3752" s="151"/>
      <c r="F3752" s="151"/>
      <c r="G3752" s="151"/>
      <c r="H3752" s="190" t="str">
        <f t="shared" si="708"/>
        <v/>
      </c>
      <c r="J3752" s="195" t="str">
        <f>+IF(H3752="","",H3752/H3782)</f>
        <v/>
      </c>
      <c r="K3752" s="174"/>
      <c r="L3752" s="170"/>
      <c r="M3752" s="193" t="str">
        <f t="shared" si="711"/>
        <v/>
      </c>
      <c r="N3752" s="194" t="str">
        <f t="shared" si="709"/>
        <v/>
      </c>
      <c r="R3752" s="75" t="e">
        <f t="shared" si="710"/>
        <v>#REF!</v>
      </c>
    </row>
    <row r="3753" spans="1:18" ht="15" customHeight="1" x14ac:dyDescent="0.3">
      <c r="A3753" s="86"/>
      <c r="B3753" s="84"/>
      <c r="C3753" s="125"/>
      <c r="E3753" s="151"/>
      <c r="F3753" s="151"/>
      <c r="G3753" s="151"/>
      <c r="H3753" s="190" t="str">
        <f t="shared" si="708"/>
        <v/>
      </c>
      <c r="J3753" s="195" t="str">
        <f>+IF(H3753="","",H3753/H3782)</f>
        <v/>
      </c>
      <c r="K3753" s="174"/>
      <c r="L3753" s="170"/>
      <c r="M3753" s="193" t="str">
        <f t="shared" si="711"/>
        <v/>
      </c>
      <c r="N3753" s="194" t="str">
        <f t="shared" si="709"/>
        <v/>
      </c>
      <c r="R3753" s="75" t="e">
        <f t="shared" si="710"/>
        <v>#REF!</v>
      </c>
    </row>
    <row r="3754" spans="1:18" ht="15" customHeight="1" x14ac:dyDescent="0.3">
      <c r="A3754" s="86"/>
      <c r="B3754" s="84"/>
      <c r="C3754" s="125"/>
      <c r="E3754" s="151"/>
      <c r="F3754" s="151"/>
      <c r="G3754" s="151"/>
      <c r="H3754" s="190" t="str">
        <f t="shared" si="708"/>
        <v/>
      </c>
      <c r="J3754" s="195" t="str">
        <f>+IF(H3754="","",H3754/H3782)</f>
        <v/>
      </c>
      <c r="K3754" s="174"/>
      <c r="L3754" s="170"/>
      <c r="M3754" s="193" t="str">
        <f t="shared" si="711"/>
        <v/>
      </c>
      <c r="N3754" s="194" t="str">
        <f t="shared" si="709"/>
        <v/>
      </c>
      <c r="R3754" s="75" t="e">
        <f t="shared" si="710"/>
        <v>#REF!</v>
      </c>
    </row>
    <row r="3755" spans="1:18" ht="15" customHeight="1" x14ac:dyDescent="0.3">
      <c r="A3755" s="86"/>
      <c r="B3755" s="84"/>
      <c r="C3755" s="125"/>
      <c r="E3755" s="151"/>
      <c r="F3755" s="151"/>
      <c r="G3755" s="151"/>
      <c r="H3755" s="190" t="str">
        <f t="shared" si="708"/>
        <v/>
      </c>
      <c r="J3755" s="195" t="str">
        <f>+IF(H3755="","",H3755/H3782)</f>
        <v/>
      </c>
      <c r="K3755" s="174"/>
      <c r="L3755" s="170"/>
      <c r="M3755" s="193" t="str">
        <f t="shared" si="711"/>
        <v/>
      </c>
      <c r="N3755" s="194" t="str">
        <f t="shared" si="709"/>
        <v/>
      </c>
      <c r="R3755" s="75" t="e">
        <f t="shared" si="710"/>
        <v>#REF!</v>
      </c>
    </row>
    <row r="3756" spans="1:18" ht="15" customHeight="1" x14ac:dyDescent="0.3">
      <c r="A3756" s="86"/>
      <c r="B3756" s="84"/>
      <c r="C3756" s="125"/>
      <c r="E3756" s="151"/>
      <c r="F3756" s="151"/>
      <c r="G3756" s="151"/>
      <c r="H3756" s="190" t="str">
        <f t="shared" si="708"/>
        <v/>
      </c>
      <c r="J3756" s="195" t="str">
        <f>+IF(H3756="","",H3756/H3782)</f>
        <v/>
      </c>
      <c r="K3756" s="174"/>
      <c r="L3756" s="170"/>
      <c r="M3756" s="193" t="str">
        <f t="shared" si="711"/>
        <v/>
      </c>
      <c r="N3756" s="194" t="str">
        <f t="shared" si="709"/>
        <v/>
      </c>
      <c r="R3756" s="75" t="e">
        <f t="shared" si="710"/>
        <v>#REF!</v>
      </c>
    </row>
    <row r="3757" spans="1:18" ht="15" customHeight="1" x14ac:dyDescent="0.3">
      <c r="A3757" s="86"/>
      <c r="B3757" s="84"/>
      <c r="C3757" s="125"/>
      <c r="E3757" s="151"/>
      <c r="F3757" s="151"/>
      <c r="G3757" s="151"/>
      <c r="H3757" s="190" t="str">
        <f t="shared" si="708"/>
        <v/>
      </c>
      <c r="J3757" s="195" t="str">
        <f>+IF(H3757="","",H3757/H3782)</f>
        <v/>
      </c>
      <c r="K3757" s="174"/>
      <c r="L3757" s="170"/>
      <c r="M3757" s="193" t="str">
        <f t="shared" si="711"/>
        <v/>
      </c>
      <c r="N3757" s="194" t="str">
        <f t="shared" si="709"/>
        <v/>
      </c>
      <c r="R3757" s="75" t="e">
        <f t="shared" si="710"/>
        <v>#REF!</v>
      </c>
    </row>
    <row r="3758" spans="1:18" ht="15" customHeight="1" x14ac:dyDescent="0.3">
      <c r="A3758" s="86"/>
      <c r="B3758" s="84"/>
      <c r="C3758" s="125"/>
      <c r="E3758" s="151"/>
      <c r="F3758" s="151"/>
      <c r="G3758" s="151"/>
      <c r="H3758" s="190" t="str">
        <f t="shared" si="708"/>
        <v/>
      </c>
      <c r="J3758" s="195" t="str">
        <f>+IF(H3758="","",H3758/H3782)</f>
        <v/>
      </c>
      <c r="K3758" s="174"/>
      <c r="L3758" s="170"/>
      <c r="M3758" s="193" t="str">
        <f t="shared" si="711"/>
        <v/>
      </c>
      <c r="N3758" s="194" t="str">
        <f t="shared" si="709"/>
        <v/>
      </c>
      <c r="R3758" s="75" t="e">
        <f t="shared" si="710"/>
        <v>#REF!</v>
      </c>
    </row>
    <row r="3759" spans="1:18" ht="15" customHeight="1" x14ac:dyDescent="0.3">
      <c r="A3759" s="86"/>
      <c r="B3759" s="84"/>
      <c r="C3759" s="125"/>
      <c r="E3759" s="151"/>
      <c r="F3759" s="151"/>
      <c r="G3759" s="151"/>
      <c r="H3759" s="190" t="str">
        <f t="shared" si="708"/>
        <v/>
      </c>
      <c r="J3759" s="195" t="str">
        <f>+IF(H3759="","",H3759/H3782)</f>
        <v/>
      </c>
      <c r="K3759" s="174"/>
      <c r="L3759" s="170"/>
      <c r="M3759" s="193" t="str">
        <f t="shared" si="711"/>
        <v/>
      </c>
      <c r="N3759" s="194" t="str">
        <f t="shared" si="709"/>
        <v/>
      </c>
      <c r="R3759" s="75" t="e">
        <f t="shared" si="710"/>
        <v>#REF!</v>
      </c>
    </row>
    <row r="3760" spans="1:18" ht="15" customHeight="1" x14ac:dyDescent="0.3">
      <c r="A3760" s="86"/>
      <c r="B3760" s="84"/>
      <c r="C3760" s="125"/>
      <c r="E3760" s="151"/>
      <c r="F3760" s="151"/>
      <c r="G3760" s="151"/>
      <c r="H3760" s="190" t="str">
        <f t="shared" si="708"/>
        <v/>
      </c>
      <c r="J3760" s="195" t="str">
        <f>+IF(H3760="","",H3760/H3782)</f>
        <v/>
      </c>
      <c r="K3760" s="174"/>
      <c r="L3760" s="170"/>
      <c r="M3760" s="193" t="str">
        <f t="shared" si="711"/>
        <v/>
      </c>
      <c r="N3760" s="194" t="str">
        <f t="shared" si="709"/>
        <v/>
      </c>
      <c r="R3760" s="75" t="e">
        <f t="shared" si="710"/>
        <v>#REF!</v>
      </c>
    </row>
    <row r="3761" spans="1:18" ht="15" customHeight="1" x14ac:dyDescent="0.3">
      <c r="A3761" s="86"/>
      <c r="B3761" s="84"/>
      <c r="C3761" s="125"/>
      <c r="E3761" s="151"/>
      <c r="F3761" s="151"/>
      <c r="G3761" s="151"/>
      <c r="H3761" s="190" t="str">
        <f t="shared" si="708"/>
        <v/>
      </c>
      <c r="J3761" s="195" t="str">
        <f>+IF(H3761="","",H3761/H3782)</f>
        <v/>
      </c>
      <c r="K3761" s="174"/>
      <c r="L3761" s="170"/>
      <c r="M3761" s="193" t="str">
        <f t="shared" si="711"/>
        <v/>
      </c>
      <c r="N3761" s="194" t="str">
        <f t="shared" si="709"/>
        <v/>
      </c>
      <c r="R3761" s="75" t="e">
        <f t="shared" si="710"/>
        <v>#REF!</v>
      </c>
    </row>
    <row r="3762" spans="1:18" ht="15" customHeight="1" x14ac:dyDescent="0.3">
      <c r="A3762" s="86"/>
      <c r="B3762" s="84"/>
      <c r="C3762" s="125"/>
      <c r="E3762" s="151"/>
      <c r="F3762" s="151"/>
      <c r="G3762" s="151"/>
      <c r="H3762" s="190" t="str">
        <f t="shared" si="708"/>
        <v/>
      </c>
      <c r="J3762" s="195" t="str">
        <f>+IF(H3762="","",H3762/H3782)</f>
        <v/>
      </c>
      <c r="K3762" s="174"/>
      <c r="L3762" s="170"/>
      <c r="M3762" s="193" t="str">
        <f t="shared" si="711"/>
        <v/>
      </c>
      <c r="N3762" s="194" t="str">
        <f t="shared" si="709"/>
        <v/>
      </c>
      <c r="R3762" s="75" t="e">
        <f t="shared" si="710"/>
        <v>#REF!</v>
      </c>
    </row>
    <row r="3763" spans="1:18" ht="15" customHeight="1" x14ac:dyDescent="0.3">
      <c r="A3763" s="86"/>
      <c r="B3763" s="84"/>
      <c r="C3763" s="125"/>
      <c r="E3763" s="151"/>
      <c r="F3763" s="151"/>
      <c r="G3763" s="151"/>
      <c r="H3763" s="190" t="str">
        <f t="shared" si="708"/>
        <v/>
      </c>
      <c r="J3763" s="195" t="str">
        <f>+IF(H3763="","",H3763/H3782)</f>
        <v/>
      </c>
      <c r="K3763" s="174"/>
      <c r="L3763" s="170"/>
      <c r="M3763" s="193" t="str">
        <f t="shared" si="711"/>
        <v/>
      </c>
      <c r="N3763" s="194" t="str">
        <f t="shared" si="709"/>
        <v/>
      </c>
      <c r="R3763" s="75" t="e">
        <f t="shared" si="710"/>
        <v>#REF!</v>
      </c>
    </row>
    <row r="3764" spans="1:18" ht="15" customHeight="1" x14ac:dyDescent="0.3">
      <c r="A3764" s="86"/>
      <c r="B3764" s="84"/>
      <c r="C3764" s="125"/>
      <c r="E3764" s="151"/>
      <c r="F3764" s="151"/>
      <c r="G3764" s="151"/>
      <c r="H3764" s="190" t="str">
        <f t="shared" si="708"/>
        <v/>
      </c>
      <c r="J3764" s="195" t="str">
        <f>+IF(H3764="","",H3764/H3782)</f>
        <v/>
      </c>
      <c r="K3764" s="174"/>
      <c r="L3764" s="170"/>
      <c r="M3764" s="193" t="str">
        <f t="shared" si="711"/>
        <v/>
      </c>
      <c r="N3764" s="194" t="str">
        <f t="shared" si="709"/>
        <v/>
      </c>
      <c r="R3764" s="75" t="e">
        <f t="shared" si="710"/>
        <v>#REF!</v>
      </c>
    </row>
    <row r="3765" spans="1:18" ht="15" customHeight="1" x14ac:dyDescent="0.3">
      <c r="A3765" s="86"/>
      <c r="B3765" s="84"/>
      <c r="C3765" s="125"/>
      <c r="E3765" s="151"/>
      <c r="F3765" s="151"/>
      <c r="G3765" s="151"/>
      <c r="H3765" s="190" t="str">
        <f t="shared" si="708"/>
        <v/>
      </c>
      <c r="J3765" s="195" t="str">
        <f>+IF(H3765="","",H3765/H3782)</f>
        <v/>
      </c>
      <c r="K3765" s="174"/>
      <c r="L3765" s="170"/>
      <c r="M3765" s="193" t="str">
        <f t="shared" si="711"/>
        <v/>
      </c>
      <c r="N3765" s="194" t="str">
        <f t="shared" si="709"/>
        <v/>
      </c>
      <c r="R3765" s="75" t="e">
        <f t="shared" si="710"/>
        <v>#REF!</v>
      </c>
    </row>
    <row r="3766" spans="1:18" ht="15" customHeight="1" x14ac:dyDescent="0.3">
      <c r="A3766" s="86"/>
      <c r="B3766" s="84"/>
      <c r="C3766" s="125"/>
      <c r="E3766" s="151"/>
      <c r="F3766" s="151"/>
      <c r="G3766" s="151"/>
      <c r="H3766" s="190" t="str">
        <f t="shared" si="708"/>
        <v/>
      </c>
      <c r="J3766" s="195" t="str">
        <f>+IF(H3766="","",H3766/H3782)</f>
        <v/>
      </c>
      <c r="K3766" s="174"/>
      <c r="L3766" s="170"/>
      <c r="M3766" s="193" t="str">
        <f t="shared" si="711"/>
        <v/>
      </c>
      <c r="N3766" s="194" t="str">
        <f t="shared" si="709"/>
        <v/>
      </c>
      <c r="R3766" s="75" t="e">
        <f t="shared" si="710"/>
        <v>#REF!</v>
      </c>
    </row>
    <row r="3767" spans="1:18" ht="15" customHeight="1" x14ac:dyDescent="0.3">
      <c r="A3767" s="86"/>
      <c r="B3767" s="84"/>
      <c r="C3767" s="125"/>
      <c r="E3767" s="151"/>
      <c r="F3767" s="151"/>
      <c r="G3767" s="151"/>
      <c r="H3767" s="190" t="str">
        <f t="shared" si="708"/>
        <v/>
      </c>
      <c r="J3767" s="195" t="str">
        <f>+IF(H3767="","",H3767/H3782)</f>
        <v/>
      </c>
      <c r="K3767" s="174"/>
      <c r="L3767" s="170"/>
      <c r="M3767" s="193" t="str">
        <f t="shared" si="711"/>
        <v/>
      </c>
      <c r="N3767" s="194" t="str">
        <f t="shared" si="709"/>
        <v/>
      </c>
      <c r="R3767" s="75" t="e">
        <f t="shared" si="710"/>
        <v>#REF!</v>
      </c>
    </row>
    <row r="3768" spans="1:18" ht="15" customHeight="1" x14ac:dyDescent="0.3">
      <c r="A3768" s="86"/>
      <c r="B3768" s="84"/>
      <c r="C3768" s="125"/>
      <c r="E3768" s="151"/>
      <c r="F3768" s="151"/>
      <c r="G3768" s="151"/>
      <c r="H3768" s="190" t="str">
        <f t="shared" si="708"/>
        <v/>
      </c>
      <c r="J3768" s="195" t="str">
        <f>+IF(H3768="","",H3768/H3782)</f>
        <v/>
      </c>
      <c r="K3768" s="174"/>
      <c r="L3768" s="170"/>
      <c r="M3768" s="193" t="str">
        <f t="shared" si="711"/>
        <v/>
      </c>
      <c r="N3768" s="194" t="str">
        <f t="shared" si="709"/>
        <v/>
      </c>
      <c r="R3768" s="75" t="e">
        <f t="shared" si="710"/>
        <v>#REF!</v>
      </c>
    </row>
    <row r="3769" spans="1:18" ht="15" customHeight="1" x14ac:dyDescent="0.3">
      <c r="A3769" s="86"/>
      <c r="B3769" s="84"/>
      <c r="C3769" s="125"/>
      <c r="E3769" s="151"/>
      <c r="F3769" s="151"/>
      <c r="G3769" s="151"/>
      <c r="H3769" s="190" t="str">
        <f t="shared" si="708"/>
        <v/>
      </c>
      <c r="J3769" s="195" t="str">
        <f>+IF(H3769="","",H3769/H3782)</f>
        <v/>
      </c>
      <c r="K3769" s="174"/>
      <c r="L3769" s="170"/>
      <c r="M3769" s="193" t="str">
        <f t="shared" si="711"/>
        <v/>
      </c>
      <c r="N3769" s="194" t="str">
        <f t="shared" si="709"/>
        <v/>
      </c>
      <c r="R3769" s="75" t="e">
        <f t="shared" si="710"/>
        <v>#REF!</v>
      </c>
    </row>
    <row r="3770" spans="1:18" ht="15" customHeight="1" x14ac:dyDescent="0.3">
      <c r="A3770" s="86"/>
      <c r="B3770" s="84"/>
      <c r="C3770" s="125"/>
      <c r="E3770" s="151"/>
      <c r="F3770" s="151"/>
      <c r="G3770" s="151"/>
      <c r="H3770" s="190" t="str">
        <f t="shared" si="708"/>
        <v/>
      </c>
      <c r="J3770" s="195" t="str">
        <f>+IF(H3770="","",H3770/H3782)</f>
        <v/>
      </c>
      <c r="K3770" s="174"/>
      <c r="L3770" s="170"/>
      <c r="M3770" s="193" t="str">
        <f t="shared" si="711"/>
        <v/>
      </c>
      <c r="N3770" s="194" t="str">
        <f t="shared" si="709"/>
        <v/>
      </c>
      <c r="R3770" s="75" t="e">
        <f t="shared" si="710"/>
        <v>#REF!</v>
      </c>
    </row>
    <row r="3771" spans="1:18" ht="15" customHeight="1" thickBot="1" x14ac:dyDescent="0.35">
      <c r="A3771" s="86"/>
      <c r="B3771" s="84"/>
      <c r="C3771" s="125"/>
      <c r="E3771" s="152"/>
      <c r="F3771" s="152"/>
      <c r="G3771" s="152"/>
      <c r="H3771" s="191" t="str">
        <f t="shared" si="708"/>
        <v/>
      </c>
      <c r="J3771" s="195" t="str">
        <f>+IF(H3771="","",H3771/H3782)</f>
        <v/>
      </c>
      <c r="K3771" s="174"/>
      <c r="L3771" s="170"/>
      <c r="M3771" s="193" t="str">
        <f t="shared" si="711"/>
        <v/>
      </c>
      <c r="N3771" s="194" t="str">
        <f t="shared" si="709"/>
        <v/>
      </c>
      <c r="R3771" s="75" t="e">
        <f t="shared" si="710"/>
        <v>#REF!</v>
      </c>
    </row>
    <row r="3772" spans="1:18" ht="15" customHeight="1" thickBot="1" x14ac:dyDescent="0.35">
      <c r="A3772" s="86"/>
      <c r="B3772" s="84"/>
      <c r="C3772" s="160"/>
      <c r="D3772" s="160"/>
      <c r="E3772" s="160"/>
      <c r="F3772" s="160"/>
      <c r="G3772" s="161" t="s">
        <v>29</v>
      </c>
      <c r="H3772" s="157">
        <f>SUM(H3746:H3771)</f>
        <v>84.060399999999987</v>
      </c>
      <c r="J3772" s="110">
        <f>SUM(J3746:J3771)</f>
        <v>0.69174752975219456</v>
      </c>
      <c r="K3772" s="109"/>
      <c r="L3772" s="109"/>
      <c r="M3772" s="109"/>
      <c r="N3772" s="110">
        <f>SUM(N3746:N3771)</f>
        <v>0.24031437427015057</v>
      </c>
    </row>
    <row r="3773" spans="1:18" s="73" customFormat="1" ht="15" customHeight="1" thickBot="1" x14ac:dyDescent="0.35">
      <c r="A3773" s="86"/>
      <c r="B3773" s="84"/>
      <c r="C3773" s="73" t="s">
        <v>12</v>
      </c>
      <c r="H3773" s="74"/>
      <c r="J3773" s="111"/>
      <c r="K3773" s="111"/>
      <c r="L3773" s="111"/>
      <c r="M3773" s="111"/>
      <c r="N3773" s="111"/>
    </row>
    <row r="3774" spans="1:18" ht="33" customHeight="1" thickBot="1" x14ac:dyDescent="0.35">
      <c r="A3774" s="86"/>
      <c r="B3774" s="84"/>
      <c r="C3774" s="122" t="s">
        <v>48</v>
      </c>
      <c r="D3774" s="129"/>
      <c r="E3774" s="130" t="s">
        <v>3</v>
      </c>
      <c r="F3774" s="130" t="s">
        <v>0</v>
      </c>
      <c r="G3774" s="123" t="s">
        <v>6</v>
      </c>
      <c r="H3774" s="124" t="s">
        <v>9</v>
      </c>
      <c r="J3774" s="106" t="s">
        <v>59</v>
      </c>
      <c r="K3774" s="107" t="s">
        <v>60</v>
      </c>
      <c r="L3774" s="107" t="s">
        <v>61</v>
      </c>
      <c r="M3774" s="107" t="s">
        <v>62</v>
      </c>
      <c r="N3774" s="108" t="s">
        <v>63</v>
      </c>
    </row>
    <row r="3775" spans="1:18" ht="15" customHeight="1" x14ac:dyDescent="0.3">
      <c r="A3775" s="86"/>
      <c r="B3775" s="84"/>
      <c r="C3775" s="125"/>
      <c r="E3775" s="149"/>
      <c r="F3775" s="146"/>
      <c r="G3775" s="154"/>
      <c r="H3775" s="186" t="str">
        <f>+IF(G3775="","",F3775*G3775)</f>
        <v/>
      </c>
      <c r="J3775" s="195" t="str">
        <f>+IF(H3775="","",H3775/H3782)</f>
        <v/>
      </c>
      <c r="K3775" s="175"/>
      <c r="L3775" s="175"/>
      <c r="M3775" s="193" t="str">
        <f>IF(L3775="NP", 0, (IF(L3775="EP", 1, (IF(L3775="ND", 0.4, "")))))</f>
        <v/>
      </c>
      <c r="N3775" s="194" t="str">
        <f>+IF(H3775="","",J3775*M3775)</f>
        <v/>
      </c>
      <c r="R3775" s="75" t="e">
        <f t="shared" ref="R3775:R3779" si="712">+R3687+1</f>
        <v>#REF!</v>
      </c>
    </row>
    <row r="3776" spans="1:18" ht="15" customHeight="1" x14ac:dyDescent="0.3">
      <c r="A3776" s="86"/>
      <c r="B3776" s="84"/>
      <c r="C3776" s="125"/>
      <c r="E3776" s="149"/>
      <c r="F3776" s="146"/>
      <c r="G3776" s="154"/>
      <c r="H3776" s="186" t="str">
        <f>+IF(G3776="","",F3776*G3776)</f>
        <v/>
      </c>
      <c r="J3776" s="195" t="str">
        <f>+IF(H3776="","",H3776/H3780)</f>
        <v/>
      </c>
      <c r="K3776" s="175"/>
      <c r="L3776" s="175"/>
      <c r="M3776" s="193" t="str">
        <f>IF(L3776="NP", 0, (IF(L3776="EP", 1, (IF(L3776="ND", 0.4, "")))))</f>
        <v/>
      </c>
      <c r="N3776" s="194" t="str">
        <f>+IF(H3776="","",J3776*M3776)</f>
        <v/>
      </c>
      <c r="R3776" s="75" t="e">
        <f t="shared" si="712"/>
        <v>#REF!</v>
      </c>
    </row>
    <row r="3777" spans="1:18" ht="15" customHeight="1" x14ac:dyDescent="0.3">
      <c r="A3777" s="86"/>
      <c r="B3777" s="84"/>
      <c r="C3777" s="125"/>
      <c r="E3777" s="149"/>
      <c r="F3777" s="146"/>
      <c r="G3777" s="154"/>
      <c r="H3777" s="186" t="str">
        <f>+IF(G3777="","",F3777*G3777)</f>
        <v/>
      </c>
      <c r="J3777" s="195" t="str">
        <f>+IF(H3777="","",H3777/H3781)</f>
        <v/>
      </c>
      <c r="K3777" s="175"/>
      <c r="L3777" s="175"/>
      <c r="M3777" s="193" t="str">
        <f>IF(L3777="NP", 0, (IF(L3777="EP", 1, (IF(L3777="ND", 0.4, "")))))</f>
        <v/>
      </c>
      <c r="N3777" s="194" t="str">
        <f>+IF(H3777="","",J3777*M3777)</f>
        <v/>
      </c>
      <c r="R3777" s="75" t="e">
        <f t="shared" si="712"/>
        <v>#REF!</v>
      </c>
    </row>
    <row r="3778" spans="1:18" ht="15" customHeight="1" x14ac:dyDescent="0.3">
      <c r="A3778" s="86"/>
      <c r="B3778" s="84"/>
      <c r="C3778" s="125"/>
      <c r="E3778" s="149"/>
      <c r="F3778" s="146"/>
      <c r="G3778" s="154"/>
      <c r="H3778" s="186" t="str">
        <f>+IF(G3778="","",F3778*G3778)</f>
        <v/>
      </c>
      <c r="J3778" s="195" t="str">
        <f>+IF(H3778="","",H3778/H3782)</f>
        <v/>
      </c>
      <c r="K3778" s="175"/>
      <c r="L3778" s="175"/>
      <c r="M3778" s="193" t="str">
        <f>IF(L3778="NP", 0, (IF(L3778="EP", 1, (IF(L3778="ND", 0.4, "")))))</f>
        <v/>
      </c>
      <c r="N3778" s="194" t="str">
        <f>+IF(H3778="","",J3778*M3778)</f>
        <v/>
      </c>
      <c r="R3778" s="75" t="e">
        <f t="shared" si="712"/>
        <v>#REF!</v>
      </c>
    </row>
    <row r="3779" spans="1:18" ht="15" customHeight="1" thickBot="1" x14ac:dyDescent="0.35">
      <c r="A3779" s="86"/>
      <c r="B3779" s="84"/>
      <c r="C3779" s="127"/>
      <c r="D3779" s="128"/>
      <c r="E3779" s="150"/>
      <c r="F3779" s="147"/>
      <c r="G3779" s="155"/>
      <c r="H3779" s="192" t="str">
        <f>+IF(G3779="","",F3779*G3779)</f>
        <v/>
      </c>
      <c r="J3779" s="195" t="str">
        <f>+IF(H3779="","",H3779/H3782)</f>
        <v/>
      </c>
      <c r="K3779" s="176"/>
      <c r="L3779" s="177"/>
      <c r="M3779" s="193" t="str">
        <f>IF(L3779="NP", 0, (IF(L3779="EP", 1, (IF(L3779="ND", 0.4, "")))))</f>
        <v/>
      </c>
      <c r="N3779" s="194" t="str">
        <f>+IF(H3779="","",J3779*M3779)</f>
        <v/>
      </c>
      <c r="R3779" s="75" t="e">
        <f t="shared" si="712"/>
        <v>#REF!</v>
      </c>
    </row>
    <row r="3780" spans="1:18" ht="15" customHeight="1" thickBot="1" x14ac:dyDescent="0.35">
      <c r="A3780" s="86"/>
      <c r="B3780" s="84"/>
      <c r="C3780" s="160"/>
      <c r="D3780" s="160"/>
      <c r="E3780" s="160"/>
      <c r="F3780" s="160"/>
      <c r="G3780" s="161" t="s">
        <v>30</v>
      </c>
      <c r="H3780" s="157">
        <f>SUM(H3775:H3779)</f>
        <v>0</v>
      </c>
      <c r="J3780" s="110">
        <f>SUM(J3775:J3779)</f>
        <v>0</v>
      </c>
      <c r="K3780" s="109"/>
      <c r="L3780" s="109"/>
      <c r="M3780" s="109"/>
      <c r="N3780" s="110">
        <f>SUM(N3775:N3779)</f>
        <v>0</v>
      </c>
    </row>
    <row r="3781" spans="1:18" ht="13.5" customHeight="1" thickBot="1" x14ac:dyDescent="0.35">
      <c r="A3781" s="86"/>
      <c r="B3781" s="84"/>
      <c r="H3781" s="84"/>
      <c r="J3781" s="103"/>
      <c r="K3781" s="104"/>
      <c r="L3781" s="104"/>
      <c r="M3781" s="104"/>
      <c r="N3781" s="105"/>
    </row>
    <row r="3782" spans="1:18" ht="15" customHeight="1" x14ac:dyDescent="0.3">
      <c r="A3782" s="86"/>
      <c r="B3782" s="84"/>
      <c r="D3782" s="132" t="s">
        <v>13</v>
      </c>
      <c r="E3782" s="133"/>
      <c r="F3782" s="133"/>
      <c r="G3782" s="134"/>
      <c r="H3782" s="158">
        <f>+H3727+H3743+H3772+H3780</f>
        <v>121.51890159999999</v>
      </c>
      <c r="J3782" s="113"/>
      <c r="K3782" s="78"/>
      <c r="M3782" s="78"/>
      <c r="N3782" s="114"/>
    </row>
    <row r="3783" spans="1:18" ht="15" customHeight="1" thickBot="1" x14ac:dyDescent="0.35">
      <c r="A3783" s="86"/>
      <c r="B3783" s="84"/>
      <c r="D3783" s="135" t="s">
        <v>67</v>
      </c>
      <c r="E3783" s="136"/>
      <c r="F3783" s="136"/>
      <c r="G3783" s="141">
        <f>+$Q$1</f>
        <v>0.15</v>
      </c>
      <c r="H3783" s="159">
        <f>+H3782*G3783</f>
        <v>18.227835239999997</v>
      </c>
      <c r="J3783" s="115"/>
      <c r="K3783" s="116"/>
      <c r="L3783" s="116"/>
      <c r="M3783" s="116"/>
      <c r="N3783" s="117"/>
    </row>
    <row r="3784" spans="1:18" ht="15" customHeight="1" x14ac:dyDescent="0.3">
      <c r="A3784" s="86"/>
      <c r="B3784" s="84"/>
      <c r="D3784" s="135" t="s">
        <v>68</v>
      </c>
      <c r="E3784" s="136"/>
      <c r="F3784" s="136"/>
      <c r="G3784" s="141">
        <f>+$Q$2</f>
        <v>0</v>
      </c>
      <c r="H3784" s="159">
        <f>+(H3782+H3783)*G3784</f>
        <v>0</v>
      </c>
      <c r="J3784" s="120">
        <f>+J3727+J3743+J3772+J3780</f>
        <v>1</v>
      </c>
      <c r="K3784" s="118"/>
      <c r="L3784" s="118"/>
      <c r="M3784" s="118"/>
      <c r="N3784" s="120">
        <f>+N3727+N3743+N3772+N3780</f>
        <v>0.24031437427015057</v>
      </c>
    </row>
    <row r="3785" spans="1:18" ht="15" customHeight="1" thickBot="1" x14ac:dyDescent="0.35">
      <c r="A3785" s="86"/>
      <c r="B3785" s="84"/>
      <c r="C3785" s="75" t="s">
        <v>64</v>
      </c>
      <c r="D3785" s="135" t="s">
        <v>14</v>
      </c>
      <c r="E3785" s="136"/>
      <c r="F3785" s="136"/>
      <c r="G3785" s="137"/>
      <c r="H3785" s="159">
        <f>SUM(H3782:H3784)</f>
        <v>139.74673683999998</v>
      </c>
      <c r="J3785" s="121" t="s">
        <v>69</v>
      </c>
      <c r="K3785" s="119"/>
      <c r="L3785" s="119"/>
      <c r="M3785" s="119"/>
      <c r="N3785" s="121" t="s">
        <v>70</v>
      </c>
    </row>
    <row r="3786" spans="1:18" ht="15" customHeight="1" thickBot="1" x14ac:dyDescent="0.35">
      <c r="A3786" s="86"/>
      <c r="B3786" s="84"/>
      <c r="C3786" s="75" t="s">
        <v>64</v>
      </c>
      <c r="D3786" s="138" t="s">
        <v>15</v>
      </c>
      <c r="E3786" s="139"/>
      <c r="F3786" s="139"/>
      <c r="G3786" s="140"/>
      <c r="H3786" s="131">
        <f>+ROUND(H3785,2)</f>
        <v>139.75</v>
      </c>
      <c r="N3786" s="165">
        <f>+ROUND(N3784,4)</f>
        <v>0.24030000000000001</v>
      </c>
    </row>
    <row r="3787" spans="1:18" ht="13.5" customHeight="1" x14ac:dyDescent="0.3">
      <c r="A3787" s="86"/>
      <c r="B3787" s="84"/>
      <c r="G3787" s="76"/>
    </row>
    <row r="3788" spans="1:18" ht="13.5" customHeight="1" x14ac:dyDescent="0.3">
      <c r="A3788" s="86"/>
      <c r="B3788" s="84"/>
      <c r="G3788" s="76"/>
    </row>
    <row r="3789" spans="1:18" ht="15" customHeight="1" x14ac:dyDescent="0.3">
      <c r="A3789" s="83"/>
      <c r="B3789" s="84"/>
      <c r="G3789" s="76"/>
      <c r="H3789" s="84"/>
      <c r="J3789" s="85"/>
      <c r="K3789" s="85"/>
      <c r="L3789" s="85"/>
      <c r="M3789" s="85"/>
      <c r="N3789" s="85"/>
    </row>
    <row r="3790" spans="1:18" ht="14.1" customHeight="1" x14ac:dyDescent="0.3">
      <c r="A3790" s="86"/>
      <c r="B3790" s="84"/>
      <c r="C3790" s="87"/>
      <c r="D3790" s="87"/>
      <c r="E3790" s="87"/>
      <c r="F3790" s="87"/>
      <c r="G3790" s="87"/>
      <c r="H3790" s="87"/>
      <c r="K3790" s="78"/>
      <c r="M3790" s="78"/>
    </row>
    <row r="3791" spans="1:18" ht="12" customHeight="1" x14ac:dyDescent="0.3">
      <c r="A3791" s="86"/>
      <c r="B3791" s="84"/>
      <c r="C3791" s="73"/>
      <c r="D3791" s="73"/>
      <c r="E3791" s="73"/>
      <c r="F3791" s="73"/>
      <c r="G3791" s="73"/>
      <c r="H3791" s="73"/>
      <c r="K3791" s="78"/>
      <c r="M3791" s="78"/>
    </row>
    <row r="3792" spans="1:18" ht="12" customHeight="1" x14ac:dyDescent="0.3">
      <c r="A3792" s="86"/>
      <c r="B3792" s="84"/>
      <c r="G3792" s="88"/>
      <c r="H3792" s="84"/>
      <c r="K3792" s="78"/>
      <c r="M3792" s="78"/>
    </row>
    <row r="3793" spans="1:18" ht="14.25" customHeight="1" x14ac:dyDescent="0.3">
      <c r="A3793" s="86"/>
      <c r="B3793" s="84"/>
      <c r="C3793" s="89"/>
      <c r="D3793" s="90"/>
      <c r="E3793" s="90"/>
      <c r="F3793" s="90"/>
      <c r="G3793" s="90"/>
      <c r="H3793" s="91"/>
      <c r="K3793" s="78"/>
      <c r="M3793" s="78"/>
    </row>
    <row r="3794" spans="1:18" ht="14.25" customHeight="1" x14ac:dyDescent="0.3">
      <c r="A3794" s="86"/>
      <c r="B3794" s="84"/>
      <c r="C3794" s="89"/>
      <c r="H3794" s="84"/>
      <c r="K3794" s="78"/>
      <c r="M3794" s="78"/>
    </row>
    <row r="3795" spans="1:18" ht="12" customHeight="1" thickBot="1" x14ac:dyDescent="0.35">
      <c r="A3795" s="86"/>
      <c r="B3795" s="84"/>
      <c r="C3795" s="89"/>
      <c r="H3795" s="84"/>
      <c r="K3795" s="78"/>
      <c r="M3795" s="78"/>
    </row>
    <row r="3796" spans="1:18" ht="20.100000000000001" customHeight="1" thickBot="1" x14ac:dyDescent="0.35">
      <c r="A3796" s="86"/>
      <c r="B3796" s="84"/>
      <c r="C3796" s="142" t="s">
        <v>55</v>
      </c>
      <c r="D3796" s="143"/>
      <c r="E3796" s="143"/>
      <c r="F3796" s="143"/>
      <c r="G3796" s="143"/>
      <c r="H3796" s="144"/>
    </row>
    <row r="3797" spans="1:18" ht="20.100000000000001" customHeight="1" x14ac:dyDescent="0.3">
      <c r="A3797" s="86"/>
      <c r="B3797" s="84"/>
      <c r="C3797" s="92"/>
      <c r="H3797" s="93" t="s">
        <v>56</v>
      </c>
      <c r="I3797" s="84"/>
      <c r="J3797" s="97" t="s">
        <v>26</v>
      </c>
      <c r="K3797" s="98"/>
      <c r="L3797" s="98"/>
      <c r="M3797" s="98"/>
      <c r="N3797" s="99"/>
    </row>
    <row r="3798" spans="1:18" ht="16.5" customHeight="1" thickBot="1" x14ac:dyDescent="0.35">
      <c r="A3798" s="169"/>
      <c r="B3798" s="84"/>
      <c r="C3798" s="73" t="s">
        <v>57</v>
      </c>
      <c r="D3798" s="84">
        <v>44</v>
      </c>
      <c r="G3798" s="74" t="s">
        <v>4</v>
      </c>
      <c r="H3798" s="75" t="str">
        <f>+VLOOKUP(D3798,PRESUP!$A$6:$N$183,3,FALSE)</f>
        <v>m3</v>
      </c>
      <c r="I3798" s="84"/>
      <c r="J3798" s="100"/>
      <c r="K3798" s="101"/>
      <c r="L3798" s="101"/>
      <c r="M3798" s="101"/>
      <c r="N3798" s="102"/>
    </row>
    <row r="3799" spans="1:18" ht="32.25" customHeight="1" x14ac:dyDescent="0.3">
      <c r="A3799" s="86"/>
      <c r="B3799" s="84"/>
      <c r="C3799" s="22" t="str">
        <f>+VLOOKUP(D3798,PRESUP!$A$6:$N$183,14,FALSE)</f>
        <v>DETALLE: HORMIGON ESTRUCTURAL CLASE "B"  (f´c=240 kg/cm2) (INC. INHIBIDOR DE CORROSION Y ENCOFRADO)</v>
      </c>
      <c r="J3799" s="103"/>
      <c r="K3799" s="104"/>
      <c r="L3799" s="104"/>
      <c r="M3799" s="104"/>
      <c r="N3799" s="105"/>
      <c r="O3799" s="84" t="s">
        <v>71</v>
      </c>
      <c r="P3799" s="84" t="s">
        <v>73</v>
      </c>
      <c r="Q3799" s="84" t="s">
        <v>72</v>
      </c>
    </row>
    <row r="3800" spans="1:18" s="73" customFormat="1" ht="15" customHeight="1" thickBot="1" x14ac:dyDescent="0.35">
      <c r="A3800" s="86"/>
      <c r="B3800" s="84"/>
      <c r="C3800" s="73" t="s">
        <v>5</v>
      </c>
      <c r="D3800" s="94"/>
      <c r="E3800" s="94"/>
      <c r="F3800" s="94"/>
      <c r="G3800" s="196" t="s">
        <v>58</v>
      </c>
      <c r="H3800" s="197">
        <v>1.0308999999999999</v>
      </c>
      <c r="J3800" s="162"/>
      <c r="K3800" s="163"/>
      <c r="L3800" s="163"/>
      <c r="M3800" s="163"/>
      <c r="N3800" s="164"/>
      <c r="O3800" s="166">
        <f>+H3874</f>
        <v>294.06</v>
      </c>
      <c r="P3800" s="168">
        <f>+H3870</f>
        <v>255.70315445</v>
      </c>
      <c r="Q3800" s="167">
        <f>+N3874</f>
        <v>0.1855</v>
      </c>
      <c r="R3800" s="73">
        <f t="shared" ref="R3800" si="713">+D3798</f>
        <v>44</v>
      </c>
    </row>
    <row r="3801" spans="1:18" s="94" customFormat="1" ht="30" customHeight="1" thickBot="1" x14ac:dyDescent="0.35">
      <c r="A3801" s="86"/>
      <c r="B3801" s="84"/>
      <c r="C3801" s="122" t="s">
        <v>48</v>
      </c>
      <c r="D3801" s="123" t="s">
        <v>0</v>
      </c>
      <c r="E3801" s="123" t="s">
        <v>6</v>
      </c>
      <c r="F3801" s="123" t="s">
        <v>7</v>
      </c>
      <c r="G3801" s="123" t="s">
        <v>8</v>
      </c>
      <c r="H3801" s="124" t="s">
        <v>9</v>
      </c>
      <c r="J3801" s="106" t="s">
        <v>59</v>
      </c>
      <c r="K3801" s="107" t="s">
        <v>60</v>
      </c>
      <c r="L3801" s="107" t="s">
        <v>61</v>
      </c>
      <c r="M3801" s="107" t="s">
        <v>62</v>
      </c>
      <c r="N3801" s="108" t="s">
        <v>63</v>
      </c>
    </row>
    <row r="3802" spans="1:18" ht="15" customHeight="1" x14ac:dyDescent="0.3">
      <c r="A3802" s="86"/>
      <c r="B3802" s="84"/>
      <c r="C3802" s="125" t="s">
        <v>78</v>
      </c>
      <c r="D3802" s="145" t="s">
        <v>20</v>
      </c>
      <c r="E3802" s="148"/>
      <c r="F3802" s="148" t="s">
        <v>64</v>
      </c>
      <c r="G3802" s="153" t="s">
        <v>20</v>
      </c>
      <c r="H3802" s="126">
        <f>+H3831*0.05</f>
        <v>3.9591714500000004</v>
      </c>
      <c r="J3802" s="171">
        <f>+IF(H3802="","",H3802/H3870)</f>
        <v>1.5483467376520666E-2</v>
      </c>
      <c r="K3802" s="172">
        <v>4292100117</v>
      </c>
      <c r="L3802" s="170" t="s">
        <v>77</v>
      </c>
      <c r="M3802" s="156">
        <v>0</v>
      </c>
      <c r="N3802" s="173">
        <f t="shared" ref="N3802:N3814" si="714">+IF(H3802="","",J3802*M3802)</f>
        <v>0</v>
      </c>
    </row>
    <row r="3803" spans="1:18" ht="15" customHeight="1" x14ac:dyDescent="0.3">
      <c r="A3803" s="86"/>
      <c r="B3803" s="84"/>
      <c r="C3803" s="125" t="s">
        <v>375</v>
      </c>
      <c r="D3803" s="146">
        <v>1</v>
      </c>
      <c r="E3803" s="149">
        <v>4.38</v>
      </c>
      <c r="F3803" s="184">
        <f t="shared" ref="F3803:F3804" si="715">+IF(E3803="","",D3803*E3803)</f>
        <v>4.38</v>
      </c>
      <c r="G3803" s="185">
        <f>+IF(F3803="","",H3800)</f>
        <v>1.0308999999999999</v>
      </c>
      <c r="H3803" s="186">
        <f t="shared" ref="H3803:H3804" si="716">+IF(G3803="","",F3803*G3803)</f>
        <v>4.5153419999999995</v>
      </c>
      <c r="J3803" s="195">
        <f>+IF(H3803="","",H3803/H3870)</f>
        <v>1.7658530688493816E-2</v>
      </c>
      <c r="K3803" s="172">
        <v>4292100117</v>
      </c>
      <c r="L3803" s="170" t="s">
        <v>77</v>
      </c>
      <c r="M3803" s="193">
        <v>0</v>
      </c>
      <c r="N3803" s="194">
        <f t="shared" si="714"/>
        <v>0</v>
      </c>
      <c r="R3803" s="75" t="e">
        <f t="shared" ref="R3803:R3814" si="717">+R3715+1</f>
        <v>#REF!</v>
      </c>
    </row>
    <row r="3804" spans="1:18" ht="15" customHeight="1" x14ac:dyDescent="0.3">
      <c r="A3804" s="86"/>
      <c r="B3804" s="84"/>
      <c r="C3804" s="125" t="s">
        <v>380</v>
      </c>
      <c r="D3804" s="146">
        <v>2</v>
      </c>
      <c r="E3804" s="149">
        <v>3.84</v>
      </c>
      <c r="F3804" s="184">
        <f t="shared" si="715"/>
        <v>7.68</v>
      </c>
      <c r="G3804" s="185">
        <f>+IF(F3804="","",H3800)</f>
        <v>1.0308999999999999</v>
      </c>
      <c r="H3804" s="186">
        <f t="shared" si="716"/>
        <v>7.917311999999999</v>
      </c>
      <c r="J3804" s="195">
        <f>+IF(H3804="","",H3804/H3870)</f>
        <v>3.0962903125030257E-2</v>
      </c>
      <c r="K3804" s="172">
        <v>4292100117</v>
      </c>
      <c r="L3804" s="170" t="s">
        <v>77</v>
      </c>
      <c r="M3804" s="193">
        <v>0</v>
      </c>
      <c r="N3804" s="194">
        <f t="shared" si="714"/>
        <v>0</v>
      </c>
      <c r="R3804" s="75" t="e">
        <f t="shared" si="717"/>
        <v>#REF!</v>
      </c>
    </row>
    <row r="3805" spans="1:18" ht="15" customHeight="1" x14ac:dyDescent="0.3">
      <c r="A3805" s="86"/>
      <c r="B3805" s="84"/>
      <c r="C3805" s="125"/>
      <c r="D3805" s="146"/>
      <c r="E3805" s="149"/>
      <c r="F3805" s="184"/>
      <c r="G3805" s="185"/>
      <c r="H3805" s="186"/>
      <c r="J3805" s="195"/>
      <c r="K3805" s="172"/>
      <c r="L3805" s="170"/>
      <c r="M3805" s="193"/>
      <c r="N3805" s="194" t="str">
        <f t="shared" si="714"/>
        <v/>
      </c>
      <c r="R3805" s="75" t="e">
        <f t="shared" si="717"/>
        <v>#REF!</v>
      </c>
    </row>
    <row r="3806" spans="1:18" ht="15" customHeight="1" x14ac:dyDescent="0.3">
      <c r="A3806" s="86"/>
      <c r="B3806" s="84"/>
      <c r="C3806" s="125"/>
      <c r="D3806" s="146"/>
      <c r="E3806" s="149"/>
      <c r="F3806" s="184"/>
      <c r="G3806" s="185"/>
      <c r="H3806" s="186"/>
      <c r="J3806" s="195"/>
      <c r="K3806" s="172"/>
      <c r="L3806" s="170"/>
      <c r="M3806" s="193"/>
      <c r="N3806" s="194" t="str">
        <f t="shared" si="714"/>
        <v/>
      </c>
      <c r="R3806" s="75" t="e">
        <f t="shared" si="717"/>
        <v>#REF!</v>
      </c>
    </row>
    <row r="3807" spans="1:18" ht="15" customHeight="1" x14ac:dyDescent="0.3">
      <c r="A3807" s="86"/>
      <c r="B3807" s="84"/>
      <c r="C3807" s="125"/>
      <c r="D3807" s="146"/>
      <c r="E3807" s="149"/>
      <c r="F3807" s="184"/>
      <c r="G3807" s="185"/>
      <c r="H3807" s="186"/>
      <c r="J3807" s="195"/>
      <c r="K3807" s="172"/>
      <c r="L3807" s="170"/>
      <c r="M3807" s="193"/>
      <c r="N3807" s="194" t="str">
        <f t="shared" si="714"/>
        <v/>
      </c>
      <c r="R3807" s="75" t="e">
        <f t="shared" si="717"/>
        <v>#REF!</v>
      </c>
    </row>
    <row r="3808" spans="1:18" ht="15" customHeight="1" x14ac:dyDescent="0.3">
      <c r="A3808" s="86"/>
      <c r="B3808" s="84"/>
      <c r="C3808" s="125"/>
      <c r="D3808" s="146"/>
      <c r="E3808" s="149"/>
      <c r="F3808" s="184" t="str">
        <f t="shared" ref="F3808:F3814" si="718">+IF(E3808="","",D3808*E3808)</f>
        <v/>
      </c>
      <c r="G3808" s="185" t="str">
        <f>+IF(F3808="","",H3800)</f>
        <v/>
      </c>
      <c r="H3808" s="186" t="str">
        <f t="shared" ref="H3808:H3814" si="719">+IF(G3808="","",F3808*G3808)</f>
        <v/>
      </c>
      <c r="J3808" s="195" t="str">
        <f>+IF(H3808="","",H3808/H3870)</f>
        <v/>
      </c>
      <c r="K3808" s="172"/>
      <c r="L3808" s="170"/>
      <c r="M3808" s="193" t="str">
        <f t="shared" ref="M3808:M3814" si="720">IF(L3808="NP", 0, (IF(L3808="EP", 1, (IF(L3808="ND", 0.4, "")))))</f>
        <v/>
      </c>
      <c r="N3808" s="194" t="str">
        <f t="shared" si="714"/>
        <v/>
      </c>
      <c r="R3808" s="75" t="e">
        <f t="shared" si="717"/>
        <v>#REF!</v>
      </c>
    </row>
    <row r="3809" spans="1:18" ht="15" customHeight="1" x14ac:dyDescent="0.3">
      <c r="A3809" s="86"/>
      <c r="B3809" s="84"/>
      <c r="C3809" s="125"/>
      <c r="D3809" s="146"/>
      <c r="E3809" s="149"/>
      <c r="F3809" s="184" t="str">
        <f t="shared" si="718"/>
        <v/>
      </c>
      <c r="G3809" s="185" t="str">
        <f>+IF(F3809="","",H3800)</f>
        <v/>
      </c>
      <c r="H3809" s="186" t="str">
        <f t="shared" si="719"/>
        <v/>
      </c>
      <c r="J3809" s="195" t="str">
        <f>+IF(H3809="","",H3809/H3870)</f>
        <v/>
      </c>
      <c r="K3809" s="172"/>
      <c r="L3809" s="170"/>
      <c r="M3809" s="193" t="str">
        <f t="shared" si="720"/>
        <v/>
      </c>
      <c r="N3809" s="194" t="str">
        <f t="shared" si="714"/>
        <v/>
      </c>
      <c r="R3809" s="75" t="e">
        <f t="shared" si="717"/>
        <v>#REF!</v>
      </c>
    </row>
    <row r="3810" spans="1:18" ht="15" customHeight="1" x14ac:dyDescent="0.3">
      <c r="A3810" s="86"/>
      <c r="B3810" s="84"/>
      <c r="C3810" s="125"/>
      <c r="D3810" s="146"/>
      <c r="E3810" s="149"/>
      <c r="F3810" s="184" t="str">
        <f t="shared" si="718"/>
        <v/>
      </c>
      <c r="G3810" s="185" t="str">
        <f>+IF(F3810="","",H3800)</f>
        <v/>
      </c>
      <c r="H3810" s="186" t="str">
        <f t="shared" si="719"/>
        <v/>
      </c>
      <c r="J3810" s="195" t="str">
        <f>+IF(H3810="","",H3810/H3870)</f>
        <v/>
      </c>
      <c r="K3810" s="172"/>
      <c r="L3810" s="170"/>
      <c r="M3810" s="193" t="str">
        <f t="shared" si="720"/>
        <v/>
      </c>
      <c r="N3810" s="194" t="str">
        <f t="shared" si="714"/>
        <v/>
      </c>
      <c r="R3810" s="75" t="e">
        <f t="shared" si="717"/>
        <v>#REF!</v>
      </c>
    </row>
    <row r="3811" spans="1:18" ht="15" customHeight="1" x14ac:dyDescent="0.3">
      <c r="A3811" s="86"/>
      <c r="B3811" s="84"/>
      <c r="C3811" s="125"/>
      <c r="D3811" s="146"/>
      <c r="E3811" s="149"/>
      <c r="F3811" s="184" t="str">
        <f t="shared" si="718"/>
        <v/>
      </c>
      <c r="G3811" s="185" t="str">
        <f>+IF(F3811="","",H3800)</f>
        <v/>
      </c>
      <c r="H3811" s="186" t="str">
        <f t="shared" si="719"/>
        <v/>
      </c>
      <c r="J3811" s="195" t="str">
        <f>+IF(H3811="","",H3811/H3870)</f>
        <v/>
      </c>
      <c r="K3811" s="172"/>
      <c r="L3811" s="170"/>
      <c r="M3811" s="193" t="str">
        <f t="shared" si="720"/>
        <v/>
      </c>
      <c r="N3811" s="194" t="str">
        <f t="shared" si="714"/>
        <v/>
      </c>
      <c r="R3811" s="75" t="e">
        <f t="shared" si="717"/>
        <v>#REF!</v>
      </c>
    </row>
    <row r="3812" spans="1:18" ht="15" customHeight="1" x14ac:dyDescent="0.3">
      <c r="A3812" s="86"/>
      <c r="B3812" s="84"/>
      <c r="C3812" s="125"/>
      <c r="D3812" s="146"/>
      <c r="E3812" s="149"/>
      <c r="F3812" s="184" t="str">
        <f t="shared" si="718"/>
        <v/>
      </c>
      <c r="G3812" s="185" t="str">
        <f>+IF(F3812="","",H3800)</f>
        <v/>
      </c>
      <c r="H3812" s="186" t="str">
        <f t="shared" si="719"/>
        <v/>
      </c>
      <c r="J3812" s="195" t="str">
        <f>+IF(H3812="","",H3812/H3870)</f>
        <v/>
      </c>
      <c r="K3812" s="172"/>
      <c r="L3812" s="170"/>
      <c r="M3812" s="193" t="str">
        <f t="shared" si="720"/>
        <v/>
      </c>
      <c r="N3812" s="194" t="str">
        <f t="shared" si="714"/>
        <v/>
      </c>
      <c r="R3812" s="75" t="e">
        <f t="shared" si="717"/>
        <v>#REF!</v>
      </c>
    </row>
    <row r="3813" spans="1:18" ht="15" customHeight="1" x14ac:dyDescent="0.3">
      <c r="A3813" s="86"/>
      <c r="B3813" s="84"/>
      <c r="C3813" s="125"/>
      <c r="D3813" s="146"/>
      <c r="E3813" s="149"/>
      <c r="F3813" s="184" t="str">
        <f t="shared" si="718"/>
        <v/>
      </c>
      <c r="G3813" s="185" t="str">
        <f>+IF(F3813="","",H3800)</f>
        <v/>
      </c>
      <c r="H3813" s="186" t="str">
        <f t="shared" si="719"/>
        <v/>
      </c>
      <c r="J3813" s="195" t="str">
        <f>+IF(H3813="","",H3813/H3870)</f>
        <v/>
      </c>
      <c r="K3813" s="172"/>
      <c r="L3813" s="170"/>
      <c r="M3813" s="193" t="str">
        <f t="shared" si="720"/>
        <v/>
      </c>
      <c r="N3813" s="194" t="str">
        <f t="shared" si="714"/>
        <v/>
      </c>
      <c r="R3813" s="75" t="e">
        <f t="shared" si="717"/>
        <v>#REF!</v>
      </c>
    </row>
    <row r="3814" spans="1:18" ht="15" customHeight="1" thickBot="1" x14ac:dyDescent="0.35">
      <c r="A3814" s="86"/>
      <c r="B3814" s="84"/>
      <c r="C3814" s="127"/>
      <c r="D3814" s="147"/>
      <c r="E3814" s="150"/>
      <c r="F3814" s="187" t="str">
        <f t="shared" si="718"/>
        <v/>
      </c>
      <c r="G3814" s="188" t="str">
        <f>+IF(F3814="","",H3799)</f>
        <v/>
      </c>
      <c r="H3814" s="189" t="str">
        <f t="shared" si="719"/>
        <v/>
      </c>
      <c r="J3814" s="195" t="str">
        <f>+IF(H3814="","",H3814/H3870)</f>
        <v/>
      </c>
      <c r="K3814" s="172"/>
      <c r="L3814" s="170"/>
      <c r="M3814" s="193" t="str">
        <f t="shared" si="720"/>
        <v/>
      </c>
      <c r="N3814" s="194" t="str">
        <f t="shared" si="714"/>
        <v/>
      </c>
      <c r="R3814" s="75" t="e">
        <f t="shared" si="717"/>
        <v>#REF!</v>
      </c>
    </row>
    <row r="3815" spans="1:18" ht="15" customHeight="1" thickBot="1" x14ac:dyDescent="0.35">
      <c r="A3815" s="86"/>
      <c r="B3815" s="84"/>
      <c r="C3815" s="160"/>
      <c r="D3815" s="160"/>
      <c r="E3815" s="160"/>
      <c r="F3815" s="160"/>
      <c r="G3815" s="161" t="s">
        <v>27</v>
      </c>
      <c r="H3815" s="157">
        <f>SUM(H3802:H3814)</f>
        <v>16.391825449999999</v>
      </c>
      <c r="J3815" s="110">
        <f>SUM(J3802:J3814)</f>
        <v>6.410490119004475E-2</v>
      </c>
      <c r="K3815" s="109"/>
      <c r="L3815" s="109"/>
      <c r="M3815" s="109"/>
      <c r="N3815" s="110">
        <f>SUM(N3802:N3814)</f>
        <v>0</v>
      </c>
    </row>
    <row r="3816" spans="1:18" s="73" customFormat="1" ht="15" customHeight="1" thickBot="1" x14ac:dyDescent="0.35">
      <c r="A3816" s="86"/>
      <c r="B3816" s="84"/>
      <c r="C3816" s="73" t="s">
        <v>10</v>
      </c>
      <c r="H3816" s="74"/>
      <c r="J3816" s="112"/>
      <c r="K3816" s="112"/>
      <c r="L3816" s="112"/>
      <c r="M3816" s="112"/>
      <c r="N3816" s="112"/>
    </row>
    <row r="3817" spans="1:18" ht="31.5" customHeight="1" thickBot="1" x14ac:dyDescent="0.35">
      <c r="A3817" s="86"/>
      <c r="B3817" s="84"/>
      <c r="C3817" s="122" t="s">
        <v>48</v>
      </c>
      <c r="D3817" s="123" t="s">
        <v>0</v>
      </c>
      <c r="E3817" s="123" t="s">
        <v>65</v>
      </c>
      <c r="F3817" s="123" t="s">
        <v>66</v>
      </c>
      <c r="G3817" s="123" t="s">
        <v>8</v>
      </c>
      <c r="H3817" s="124" t="s">
        <v>9</v>
      </c>
      <c r="J3817" s="106" t="s">
        <v>59</v>
      </c>
      <c r="K3817" s="107" t="s">
        <v>60</v>
      </c>
      <c r="L3817" s="107" t="s">
        <v>61</v>
      </c>
      <c r="M3817" s="107" t="s">
        <v>62</v>
      </c>
      <c r="N3817" s="108" t="s">
        <v>63</v>
      </c>
    </row>
    <row r="3818" spans="1:18" ht="15" customHeight="1" x14ac:dyDescent="0.3">
      <c r="A3818" s="86"/>
      <c r="B3818" s="84"/>
      <c r="C3818" s="125" t="s">
        <v>326</v>
      </c>
      <c r="D3818" s="146">
        <v>14</v>
      </c>
      <c r="E3818" s="149">
        <v>4.2300000000000004</v>
      </c>
      <c r="F3818" s="184">
        <f t="shared" ref="F3818:F3830" si="721">+IF(E3818="","",D3818*E3818)</f>
        <v>59.220000000000006</v>
      </c>
      <c r="G3818" s="185">
        <f>+IF(F3818="","",H3800)</f>
        <v>1.0308999999999999</v>
      </c>
      <c r="H3818" s="186">
        <f t="shared" ref="H3818:H3830" si="722">+IF(G3818="","",F3818*G3818)</f>
        <v>61.049897999999999</v>
      </c>
      <c r="I3818" s="95"/>
      <c r="J3818" s="195">
        <f>+IF(H3818="","",H3818/H3870)</f>
        <v>0.238753010815663</v>
      </c>
      <c r="K3818" s="174">
        <v>851230012</v>
      </c>
      <c r="L3818" s="170" t="s">
        <v>77</v>
      </c>
      <c r="M3818" s="193">
        <v>0</v>
      </c>
      <c r="N3818" s="194">
        <f t="shared" ref="N3818:N3830" si="723">+IF(H3818="","",J3818*M3818)</f>
        <v>0</v>
      </c>
      <c r="R3818" s="75" t="e">
        <f t="shared" ref="R3818:R3830" si="724">+R3730+1</f>
        <v>#REF!</v>
      </c>
    </row>
    <row r="3819" spans="1:18" ht="15" customHeight="1" x14ac:dyDescent="0.25">
      <c r="A3819" s="86"/>
      <c r="B3819" s="84"/>
      <c r="C3819" s="125" t="s">
        <v>309</v>
      </c>
      <c r="D3819" s="146">
        <v>1</v>
      </c>
      <c r="E3819" s="209">
        <v>4.75</v>
      </c>
      <c r="F3819" s="184">
        <f t="shared" si="721"/>
        <v>4.75</v>
      </c>
      <c r="G3819" s="185">
        <f>+IF(F3819="","",H3800)</f>
        <v>1.0308999999999999</v>
      </c>
      <c r="H3819" s="186">
        <f t="shared" si="722"/>
        <v>4.8967749999999999</v>
      </c>
      <c r="J3819" s="195">
        <f>+IF(H3819="","",H3819/H3870)</f>
        <v>1.9150233052590331E-2</v>
      </c>
      <c r="K3819" s="174">
        <v>851230012</v>
      </c>
      <c r="L3819" s="170" t="s">
        <v>77</v>
      </c>
      <c r="M3819" s="193">
        <v>0</v>
      </c>
      <c r="N3819" s="194">
        <f t="shared" si="723"/>
        <v>0</v>
      </c>
      <c r="R3819" s="75" t="e">
        <f t="shared" si="724"/>
        <v>#REF!</v>
      </c>
    </row>
    <row r="3820" spans="1:18" ht="15" customHeight="1" x14ac:dyDescent="0.25">
      <c r="A3820" s="86"/>
      <c r="B3820" s="84"/>
      <c r="C3820" s="125" t="s">
        <v>381</v>
      </c>
      <c r="D3820" s="146">
        <v>1</v>
      </c>
      <c r="E3820" s="209">
        <v>4.28</v>
      </c>
      <c r="F3820" s="184">
        <f t="shared" si="721"/>
        <v>4.28</v>
      </c>
      <c r="G3820" s="185">
        <f>+IF(F3820="","",H3800)</f>
        <v>1.0308999999999999</v>
      </c>
      <c r="H3820" s="186">
        <f t="shared" si="722"/>
        <v>4.4122519999999996</v>
      </c>
      <c r="J3820" s="195">
        <f>+IF(H3820="","",H3820/H3870)</f>
        <v>1.7255367887386654E-2</v>
      </c>
      <c r="K3820" s="174">
        <v>851230012</v>
      </c>
      <c r="L3820" s="170" t="s">
        <v>77</v>
      </c>
      <c r="M3820" s="193">
        <v>0</v>
      </c>
      <c r="N3820" s="194">
        <f t="shared" si="723"/>
        <v>0</v>
      </c>
      <c r="R3820" s="75" t="e">
        <f t="shared" si="724"/>
        <v>#REF!</v>
      </c>
    </row>
    <row r="3821" spans="1:18" ht="15" customHeight="1" x14ac:dyDescent="0.3">
      <c r="A3821" s="86"/>
      <c r="B3821" s="84"/>
      <c r="C3821" s="125" t="s">
        <v>372</v>
      </c>
      <c r="D3821" s="146">
        <v>2</v>
      </c>
      <c r="E3821" s="149">
        <v>4.28</v>
      </c>
      <c r="F3821" s="184">
        <f t="shared" si="721"/>
        <v>8.56</v>
      </c>
      <c r="G3821" s="185">
        <f>+IF(F3821="","",H3800)</f>
        <v>1.0308999999999999</v>
      </c>
      <c r="H3821" s="186">
        <f t="shared" si="722"/>
        <v>8.8245039999999992</v>
      </c>
      <c r="J3821" s="195">
        <f>+IF(H3821="","",H3821/H3870)</f>
        <v>3.4510735774773309E-2</v>
      </c>
      <c r="K3821" s="174">
        <v>851230012</v>
      </c>
      <c r="L3821" s="170" t="s">
        <v>77</v>
      </c>
      <c r="M3821" s="193">
        <f t="shared" ref="M3821:M3830" si="725">IF(L3821="NP", 0, (IF(L3821="EP", 1, (IF(L3821="ND", 0.4, "")))))</f>
        <v>0</v>
      </c>
      <c r="N3821" s="194">
        <f t="shared" si="723"/>
        <v>0</v>
      </c>
      <c r="R3821" s="75" t="e">
        <f t="shared" si="724"/>
        <v>#REF!</v>
      </c>
    </row>
    <row r="3822" spans="1:18" ht="15" customHeight="1" x14ac:dyDescent="0.3">
      <c r="A3822" s="86"/>
      <c r="B3822" s="84"/>
      <c r="C3822" s="125"/>
      <c r="D3822" s="146"/>
      <c r="E3822" s="149"/>
      <c r="F3822" s="184" t="str">
        <f t="shared" si="721"/>
        <v/>
      </c>
      <c r="G3822" s="185" t="str">
        <f>+IF(F3822="","",H3800)</f>
        <v/>
      </c>
      <c r="H3822" s="186" t="str">
        <f t="shared" si="722"/>
        <v/>
      </c>
      <c r="J3822" s="195" t="str">
        <f>+IF(H3822="","",H3822/H3870)</f>
        <v/>
      </c>
      <c r="K3822" s="174"/>
      <c r="L3822" s="170"/>
      <c r="M3822" s="193" t="str">
        <f t="shared" si="725"/>
        <v/>
      </c>
      <c r="N3822" s="194" t="str">
        <f t="shared" si="723"/>
        <v/>
      </c>
      <c r="R3822" s="75" t="e">
        <f t="shared" si="724"/>
        <v>#REF!</v>
      </c>
    </row>
    <row r="3823" spans="1:18" ht="15" customHeight="1" x14ac:dyDescent="0.3">
      <c r="A3823" s="86"/>
      <c r="B3823" s="84"/>
      <c r="C3823" s="125"/>
      <c r="D3823" s="146"/>
      <c r="E3823" s="149"/>
      <c r="F3823" s="184" t="str">
        <f t="shared" si="721"/>
        <v/>
      </c>
      <c r="G3823" s="185" t="str">
        <f>+IF(F3823="","",H3800)</f>
        <v/>
      </c>
      <c r="H3823" s="186" t="str">
        <f t="shared" si="722"/>
        <v/>
      </c>
      <c r="I3823" s="96"/>
      <c r="J3823" s="195" t="str">
        <f>+IF(H3823="","",H3823/H3870)</f>
        <v/>
      </c>
      <c r="K3823" s="174"/>
      <c r="L3823" s="170"/>
      <c r="M3823" s="193" t="str">
        <f t="shared" si="725"/>
        <v/>
      </c>
      <c r="N3823" s="194" t="str">
        <f t="shared" si="723"/>
        <v/>
      </c>
      <c r="R3823" s="75" t="e">
        <f t="shared" si="724"/>
        <v>#REF!</v>
      </c>
    </row>
    <row r="3824" spans="1:18" ht="15" customHeight="1" x14ac:dyDescent="0.3">
      <c r="A3824" s="86"/>
      <c r="B3824" s="84"/>
      <c r="C3824" s="125"/>
      <c r="D3824" s="146"/>
      <c r="E3824" s="149"/>
      <c r="F3824" s="184" t="str">
        <f t="shared" si="721"/>
        <v/>
      </c>
      <c r="G3824" s="185" t="str">
        <f>+IF(F3824="","",H3800)</f>
        <v/>
      </c>
      <c r="H3824" s="186" t="str">
        <f t="shared" si="722"/>
        <v/>
      </c>
      <c r="J3824" s="195" t="str">
        <f>+IF(H3824="","",H3824/H3870)</f>
        <v/>
      </c>
      <c r="K3824" s="174"/>
      <c r="L3824" s="170"/>
      <c r="M3824" s="193" t="str">
        <f t="shared" si="725"/>
        <v/>
      </c>
      <c r="N3824" s="194" t="str">
        <f t="shared" si="723"/>
        <v/>
      </c>
      <c r="R3824" s="75" t="e">
        <f t="shared" si="724"/>
        <v>#REF!</v>
      </c>
    </row>
    <row r="3825" spans="1:18" ht="15" customHeight="1" x14ac:dyDescent="0.3">
      <c r="A3825" s="86"/>
      <c r="B3825" s="84"/>
      <c r="C3825" s="125"/>
      <c r="D3825" s="146"/>
      <c r="E3825" s="149"/>
      <c r="F3825" s="184" t="str">
        <f t="shared" si="721"/>
        <v/>
      </c>
      <c r="G3825" s="185" t="str">
        <f>+IF(F3825="","",H3800)</f>
        <v/>
      </c>
      <c r="H3825" s="186" t="str">
        <f t="shared" si="722"/>
        <v/>
      </c>
      <c r="J3825" s="195" t="str">
        <f>+IF(H3825="","",H3825/H3870)</f>
        <v/>
      </c>
      <c r="K3825" s="174"/>
      <c r="L3825" s="170"/>
      <c r="M3825" s="193" t="str">
        <f t="shared" si="725"/>
        <v/>
      </c>
      <c r="N3825" s="194" t="str">
        <f t="shared" si="723"/>
        <v/>
      </c>
      <c r="R3825" s="75" t="e">
        <f t="shared" si="724"/>
        <v>#REF!</v>
      </c>
    </row>
    <row r="3826" spans="1:18" ht="15" customHeight="1" x14ac:dyDescent="0.3">
      <c r="A3826" s="86"/>
      <c r="B3826" s="84"/>
      <c r="C3826" s="125"/>
      <c r="D3826" s="146"/>
      <c r="E3826" s="149"/>
      <c r="F3826" s="184" t="str">
        <f t="shared" si="721"/>
        <v/>
      </c>
      <c r="G3826" s="185" t="str">
        <f>+IF(F3826="","",H3800)</f>
        <v/>
      </c>
      <c r="H3826" s="186" t="str">
        <f t="shared" si="722"/>
        <v/>
      </c>
      <c r="I3826" s="96"/>
      <c r="J3826" s="195" t="str">
        <f>+IF(H3826="","",H3826/H3870)</f>
        <v/>
      </c>
      <c r="K3826" s="174"/>
      <c r="L3826" s="170"/>
      <c r="M3826" s="193" t="str">
        <f t="shared" si="725"/>
        <v/>
      </c>
      <c r="N3826" s="194" t="str">
        <f t="shared" si="723"/>
        <v/>
      </c>
      <c r="R3826" s="75" t="e">
        <f t="shared" si="724"/>
        <v>#REF!</v>
      </c>
    </row>
    <row r="3827" spans="1:18" ht="15" customHeight="1" x14ac:dyDescent="0.3">
      <c r="A3827" s="86"/>
      <c r="B3827" s="84"/>
      <c r="C3827" s="125"/>
      <c r="D3827" s="146"/>
      <c r="E3827" s="149"/>
      <c r="F3827" s="184" t="str">
        <f t="shared" si="721"/>
        <v/>
      </c>
      <c r="G3827" s="185" t="str">
        <f>+IF(F3827="","",H3800)</f>
        <v/>
      </c>
      <c r="H3827" s="186" t="str">
        <f t="shared" si="722"/>
        <v/>
      </c>
      <c r="J3827" s="195" t="str">
        <f>+IF(H3827="","",H3827/H3870)</f>
        <v/>
      </c>
      <c r="K3827" s="174"/>
      <c r="L3827" s="170"/>
      <c r="M3827" s="193" t="str">
        <f t="shared" si="725"/>
        <v/>
      </c>
      <c r="N3827" s="194" t="str">
        <f t="shared" si="723"/>
        <v/>
      </c>
      <c r="R3827" s="75" t="e">
        <f t="shared" si="724"/>
        <v>#REF!</v>
      </c>
    </row>
    <row r="3828" spans="1:18" ht="15" customHeight="1" x14ac:dyDescent="0.3">
      <c r="A3828" s="86"/>
      <c r="B3828" s="84"/>
      <c r="C3828" s="125"/>
      <c r="D3828" s="146"/>
      <c r="E3828" s="149"/>
      <c r="F3828" s="184" t="str">
        <f t="shared" si="721"/>
        <v/>
      </c>
      <c r="G3828" s="185" t="str">
        <f>+IF(F3828="","",H3800)</f>
        <v/>
      </c>
      <c r="H3828" s="186" t="str">
        <f t="shared" si="722"/>
        <v/>
      </c>
      <c r="I3828" s="96"/>
      <c r="J3828" s="195" t="str">
        <f>+IF(H3828="","",H3828/H3870)</f>
        <v/>
      </c>
      <c r="K3828" s="174"/>
      <c r="L3828" s="170"/>
      <c r="M3828" s="193" t="str">
        <f t="shared" si="725"/>
        <v/>
      </c>
      <c r="N3828" s="194" t="str">
        <f t="shared" si="723"/>
        <v/>
      </c>
      <c r="R3828" s="75" t="e">
        <f t="shared" si="724"/>
        <v>#REF!</v>
      </c>
    </row>
    <row r="3829" spans="1:18" ht="15" customHeight="1" x14ac:dyDescent="0.3">
      <c r="A3829" s="86"/>
      <c r="B3829" s="84"/>
      <c r="C3829" s="125"/>
      <c r="D3829" s="146"/>
      <c r="E3829" s="149"/>
      <c r="F3829" s="184" t="str">
        <f t="shared" si="721"/>
        <v/>
      </c>
      <c r="G3829" s="185" t="str">
        <f>+IF(F3829="","",H3800)</f>
        <v/>
      </c>
      <c r="H3829" s="186" t="str">
        <f t="shared" si="722"/>
        <v/>
      </c>
      <c r="I3829" s="96"/>
      <c r="J3829" s="195" t="str">
        <f>+IF(H3829="","",H3829/H3870)</f>
        <v/>
      </c>
      <c r="K3829" s="174"/>
      <c r="L3829" s="170"/>
      <c r="M3829" s="193" t="str">
        <f t="shared" si="725"/>
        <v/>
      </c>
      <c r="N3829" s="194" t="str">
        <f t="shared" si="723"/>
        <v/>
      </c>
      <c r="R3829" s="75" t="e">
        <f t="shared" si="724"/>
        <v>#REF!</v>
      </c>
    </row>
    <row r="3830" spans="1:18" ht="15" customHeight="1" thickBot="1" x14ac:dyDescent="0.35">
      <c r="A3830" s="86"/>
      <c r="B3830" s="84"/>
      <c r="C3830" s="127"/>
      <c r="D3830" s="147"/>
      <c r="E3830" s="150"/>
      <c r="F3830" s="187" t="str">
        <f t="shared" si="721"/>
        <v/>
      </c>
      <c r="G3830" s="188" t="str">
        <f>+IF(F3830="","",H3799)</f>
        <v/>
      </c>
      <c r="H3830" s="189" t="str">
        <f t="shared" si="722"/>
        <v/>
      </c>
      <c r="J3830" s="195" t="str">
        <f>+IF(H3830="","",H3830/H3870)</f>
        <v/>
      </c>
      <c r="K3830" s="174"/>
      <c r="L3830" s="170"/>
      <c r="M3830" s="193" t="str">
        <f t="shared" si="725"/>
        <v/>
      </c>
      <c r="N3830" s="194" t="str">
        <f t="shared" si="723"/>
        <v/>
      </c>
      <c r="R3830" s="75" t="e">
        <f t="shared" si="724"/>
        <v>#REF!</v>
      </c>
    </row>
    <row r="3831" spans="1:18" ht="15" customHeight="1" thickBot="1" x14ac:dyDescent="0.35">
      <c r="A3831" s="86"/>
      <c r="B3831" s="84"/>
      <c r="C3831" s="160"/>
      <c r="D3831" s="160"/>
      <c r="E3831" s="160"/>
      <c r="F3831" s="160"/>
      <c r="G3831" s="161" t="s">
        <v>28</v>
      </c>
      <c r="H3831" s="157">
        <f>SUM(H3818:H3830)</f>
        <v>79.183429000000004</v>
      </c>
      <c r="J3831" s="110">
        <f>SUM(J3818:J3830)</f>
        <v>0.30966934753041325</v>
      </c>
      <c r="K3831" s="109"/>
      <c r="L3831" s="109"/>
      <c r="M3831" s="109"/>
      <c r="N3831" s="110">
        <f>SUM(N3818:N3830)</f>
        <v>0</v>
      </c>
    </row>
    <row r="3832" spans="1:18" s="73" customFormat="1" ht="15" customHeight="1" thickBot="1" x14ac:dyDescent="0.35">
      <c r="A3832" s="86"/>
      <c r="B3832" s="84"/>
      <c r="C3832" s="73" t="s">
        <v>11</v>
      </c>
      <c r="H3832" s="74"/>
      <c r="J3832" s="112"/>
      <c r="K3832" s="112"/>
      <c r="L3832" s="112"/>
      <c r="M3832" s="112"/>
      <c r="N3832" s="112"/>
    </row>
    <row r="3833" spans="1:18" ht="34.5" customHeight="1" thickBot="1" x14ac:dyDescent="0.35">
      <c r="A3833" s="86"/>
      <c r="B3833" s="84"/>
      <c r="C3833" s="122" t="s">
        <v>48</v>
      </c>
      <c r="D3833" s="129"/>
      <c r="E3833" s="123" t="s">
        <v>3</v>
      </c>
      <c r="F3833" s="123" t="s">
        <v>0</v>
      </c>
      <c r="G3833" s="123" t="s">
        <v>16</v>
      </c>
      <c r="H3833" s="124" t="s">
        <v>9</v>
      </c>
      <c r="J3833" s="106" t="s">
        <v>59</v>
      </c>
      <c r="K3833" s="107" t="s">
        <v>60</v>
      </c>
      <c r="L3833" s="107" t="s">
        <v>61</v>
      </c>
      <c r="M3833" s="107" t="s">
        <v>62</v>
      </c>
      <c r="N3833" s="108" t="s">
        <v>63</v>
      </c>
    </row>
    <row r="3834" spans="1:18" ht="15" customHeight="1" x14ac:dyDescent="0.3">
      <c r="A3834" s="86"/>
      <c r="B3834" s="84"/>
      <c r="C3834" s="125" t="s">
        <v>382</v>
      </c>
      <c r="E3834" s="151" t="s">
        <v>385</v>
      </c>
      <c r="F3834" s="151">
        <v>1</v>
      </c>
      <c r="G3834" s="151">
        <v>46.02</v>
      </c>
      <c r="H3834" s="190">
        <f t="shared" ref="H3834:H3840" si="726">+IF(G3834="","",F3834*G3834)</f>
        <v>46.02</v>
      </c>
      <c r="J3834" s="195">
        <f>+IF(H3834="","",H3834/H3870)</f>
        <v>0.17997431474392983</v>
      </c>
      <c r="K3834" s="174">
        <v>352605342021</v>
      </c>
      <c r="L3834" s="170" t="s">
        <v>76</v>
      </c>
      <c r="M3834" s="193">
        <v>0.20180000000000001</v>
      </c>
      <c r="N3834" s="194">
        <f t="shared" ref="N3834:N3859" si="727">+IF(H3834="","",J3834*M3834)</f>
        <v>3.6318816715325039E-2</v>
      </c>
      <c r="R3834" s="75" t="e">
        <f t="shared" ref="R3834:R3859" si="728">+R3746+1</f>
        <v>#REF!</v>
      </c>
    </row>
    <row r="3835" spans="1:18" ht="15" customHeight="1" x14ac:dyDescent="0.3">
      <c r="A3835" s="86"/>
      <c r="B3835" s="84"/>
      <c r="C3835" s="125" t="s">
        <v>376</v>
      </c>
      <c r="E3835" s="151" t="s">
        <v>32</v>
      </c>
      <c r="F3835" s="151">
        <v>0.27</v>
      </c>
      <c r="G3835" s="151">
        <v>1.24</v>
      </c>
      <c r="H3835" s="190">
        <f t="shared" si="726"/>
        <v>0.33480000000000004</v>
      </c>
      <c r="J3835" s="195">
        <f>+IF(H3835="","",H3835/H3870)</f>
        <v>1.3093307382935184E-3</v>
      </c>
      <c r="K3835" s="174">
        <v>180000111</v>
      </c>
      <c r="L3835" s="170" t="s">
        <v>76</v>
      </c>
      <c r="M3835" s="193">
        <v>0.217</v>
      </c>
      <c r="N3835" s="194">
        <f t="shared" si="727"/>
        <v>2.8412477020969346E-4</v>
      </c>
      <c r="R3835" s="75" t="e">
        <f t="shared" si="728"/>
        <v>#REF!</v>
      </c>
    </row>
    <row r="3836" spans="1:18" ht="15" customHeight="1" x14ac:dyDescent="0.3">
      <c r="A3836" s="86"/>
      <c r="B3836" s="84"/>
      <c r="C3836" s="125" t="s">
        <v>383</v>
      </c>
      <c r="E3836" s="151" t="s">
        <v>89</v>
      </c>
      <c r="F3836" s="151">
        <v>2.17</v>
      </c>
      <c r="G3836" s="151">
        <v>2.4300000000000002</v>
      </c>
      <c r="H3836" s="190">
        <f t="shared" si="726"/>
        <v>5.2731000000000003</v>
      </c>
      <c r="J3836" s="195">
        <f>+IF(H3836="","",H3836/H3870)</f>
        <v>2.0621959128122914E-2</v>
      </c>
      <c r="K3836" s="174">
        <v>352605342021</v>
      </c>
      <c r="L3836" s="170" t="s">
        <v>76</v>
      </c>
      <c r="M3836" s="193">
        <v>0.20180000000000001</v>
      </c>
      <c r="N3836" s="194">
        <f t="shared" si="727"/>
        <v>4.1615113520552041E-3</v>
      </c>
      <c r="R3836" s="75" t="e">
        <f t="shared" si="728"/>
        <v>#REF!</v>
      </c>
    </row>
    <row r="3837" spans="1:18" ht="15" customHeight="1" x14ac:dyDescent="0.3">
      <c r="A3837" s="86"/>
      <c r="B3837" s="84"/>
      <c r="C3837" s="125" t="s">
        <v>384</v>
      </c>
      <c r="E3837" s="151" t="s">
        <v>386</v>
      </c>
      <c r="F3837" s="151">
        <v>0.6</v>
      </c>
      <c r="G3837" s="151">
        <v>25.5</v>
      </c>
      <c r="H3837" s="190">
        <f t="shared" si="726"/>
        <v>15.299999999999999</v>
      </c>
      <c r="J3837" s="195">
        <f>+IF(H3837="","",H3837/H3870)</f>
        <v>5.9835006857499484E-2</v>
      </c>
      <c r="K3837" s="174">
        <v>352605342021</v>
      </c>
      <c r="L3837" s="170" t="s">
        <v>76</v>
      </c>
      <c r="M3837" s="193">
        <v>0.20180000000000001</v>
      </c>
      <c r="N3837" s="194">
        <f t="shared" si="727"/>
        <v>1.2074704383843397E-2</v>
      </c>
      <c r="R3837" s="75" t="e">
        <f t="shared" si="728"/>
        <v>#REF!</v>
      </c>
    </row>
    <row r="3838" spans="1:18" ht="15" customHeight="1" x14ac:dyDescent="0.3">
      <c r="A3838" s="86"/>
      <c r="B3838" s="84"/>
      <c r="C3838" s="125" t="s">
        <v>377</v>
      </c>
      <c r="E3838" s="151" t="s">
        <v>32</v>
      </c>
      <c r="F3838" s="151">
        <v>0.83</v>
      </c>
      <c r="G3838" s="151">
        <v>11.5</v>
      </c>
      <c r="H3838" s="190">
        <f t="shared" si="726"/>
        <v>9.5449999999999999</v>
      </c>
      <c r="J3838" s="195">
        <f>+IF(H3838="","",H3838/H3870)</f>
        <v>3.732844055260344E-2</v>
      </c>
      <c r="K3838" s="174">
        <v>352605342021</v>
      </c>
      <c r="L3838" s="170" t="s">
        <v>76</v>
      </c>
      <c r="M3838" s="193">
        <v>0.20180000000000001</v>
      </c>
      <c r="N3838" s="194">
        <f t="shared" si="727"/>
        <v>7.5328793035153744E-3</v>
      </c>
      <c r="R3838" s="75" t="e">
        <f t="shared" si="728"/>
        <v>#REF!</v>
      </c>
    </row>
    <row r="3839" spans="1:18" ht="15" customHeight="1" x14ac:dyDescent="0.3">
      <c r="A3839" s="86"/>
      <c r="B3839" s="84"/>
      <c r="C3839" s="125" t="s">
        <v>378</v>
      </c>
      <c r="E3839" s="151" t="s">
        <v>32</v>
      </c>
      <c r="F3839" s="151">
        <v>0.54</v>
      </c>
      <c r="G3839" s="151">
        <v>13.25</v>
      </c>
      <c r="H3839" s="190">
        <f t="shared" si="726"/>
        <v>7.1550000000000002</v>
      </c>
      <c r="J3839" s="195">
        <f>+IF(H3839="","",H3839/H3870)</f>
        <v>2.7981664971595349E-2</v>
      </c>
      <c r="K3839" s="174">
        <v>352605342021</v>
      </c>
      <c r="L3839" s="170" t="s">
        <v>76</v>
      </c>
      <c r="M3839" s="193">
        <v>0.20180000000000001</v>
      </c>
      <c r="N3839" s="194">
        <f t="shared" si="727"/>
        <v>5.6466999912679417E-3</v>
      </c>
      <c r="R3839" s="75" t="e">
        <f t="shared" si="728"/>
        <v>#REF!</v>
      </c>
    </row>
    <row r="3840" spans="1:18" ht="15" customHeight="1" x14ac:dyDescent="0.3">
      <c r="A3840" s="86"/>
      <c r="B3840" s="84"/>
      <c r="C3840" s="125" t="s">
        <v>379</v>
      </c>
      <c r="E3840" s="151" t="s">
        <v>42</v>
      </c>
      <c r="F3840" s="151">
        <v>425</v>
      </c>
      <c r="G3840" s="151">
        <v>0.18</v>
      </c>
      <c r="H3840" s="190">
        <f t="shared" si="726"/>
        <v>76.5</v>
      </c>
      <c r="J3840" s="195">
        <f>+IF(H3840="","",H3840/H3870)</f>
        <v>0.29917503428749742</v>
      </c>
      <c r="K3840" s="174">
        <v>374400011</v>
      </c>
      <c r="L3840" s="170" t="s">
        <v>76</v>
      </c>
      <c r="M3840" s="193">
        <v>0.39939999999999998</v>
      </c>
      <c r="N3840" s="194">
        <f t="shared" si="727"/>
        <v>0.11949050869442647</v>
      </c>
      <c r="R3840" s="75" t="e">
        <f t="shared" si="728"/>
        <v>#REF!</v>
      </c>
    </row>
    <row r="3841" spans="1:18" ht="15" customHeight="1" x14ac:dyDescent="0.3">
      <c r="A3841" s="86"/>
      <c r="B3841" s="84"/>
      <c r="C3841" s="125"/>
      <c r="E3841" s="151"/>
      <c r="F3841" s="151"/>
      <c r="G3841" s="151"/>
      <c r="H3841" s="190"/>
      <c r="J3841" s="195"/>
      <c r="K3841" s="174"/>
      <c r="L3841" s="170"/>
      <c r="M3841" s="193"/>
      <c r="N3841" s="194" t="str">
        <f t="shared" si="727"/>
        <v/>
      </c>
      <c r="R3841" s="75" t="e">
        <f t="shared" si="728"/>
        <v>#REF!</v>
      </c>
    </row>
    <row r="3842" spans="1:18" ht="15" customHeight="1" x14ac:dyDescent="0.3">
      <c r="A3842" s="86"/>
      <c r="B3842" s="84"/>
      <c r="C3842" s="125"/>
      <c r="E3842" s="151"/>
      <c r="F3842" s="151"/>
      <c r="G3842" s="151"/>
      <c r="H3842" s="190"/>
      <c r="J3842" s="195"/>
      <c r="K3842" s="174"/>
      <c r="L3842" s="170"/>
      <c r="M3842" s="193"/>
      <c r="N3842" s="194" t="str">
        <f t="shared" si="727"/>
        <v/>
      </c>
      <c r="R3842" s="75" t="e">
        <f t="shared" si="728"/>
        <v>#REF!</v>
      </c>
    </row>
    <row r="3843" spans="1:18" ht="15" customHeight="1" x14ac:dyDescent="0.3">
      <c r="A3843" s="86"/>
      <c r="B3843" s="84"/>
      <c r="C3843" s="125"/>
      <c r="E3843" s="151"/>
      <c r="F3843" s="151"/>
      <c r="G3843" s="151"/>
      <c r="H3843" s="190"/>
      <c r="J3843" s="195"/>
      <c r="K3843" s="174"/>
      <c r="L3843" s="170"/>
      <c r="M3843" s="193"/>
      <c r="N3843" s="194" t="str">
        <f t="shared" si="727"/>
        <v/>
      </c>
      <c r="R3843" s="75" t="e">
        <f t="shared" si="728"/>
        <v>#REF!</v>
      </c>
    </row>
    <row r="3844" spans="1:18" ht="15" customHeight="1" x14ac:dyDescent="0.3">
      <c r="A3844" s="86"/>
      <c r="B3844" s="84"/>
      <c r="C3844" s="125"/>
      <c r="E3844" s="151"/>
      <c r="F3844" s="151"/>
      <c r="G3844" s="151"/>
      <c r="H3844" s="190" t="str">
        <f>+IF(G3844="","",F3844*G3844)</f>
        <v/>
      </c>
      <c r="J3844" s="195" t="str">
        <f>+IF(H3844="","",H3844/H3870)</f>
        <v/>
      </c>
      <c r="K3844" s="174"/>
      <c r="L3844" s="170"/>
      <c r="M3844" s="193" t="str">
        <f>IF(L3844="NP", 0, (IF(L3844="EP", 1, (IF(L3844="ND", 0.4, "")))))</f>
        <v/>
      </c>
      <c r="N3844" s="194" t="str">
        <f t="shared" si="727"/>
        <v/>
      </c>
      <c r="R3844" s="75" t="e">
        <f t="shared" si="728"/>
        <v>#REF!</v>
      </c>
    </row>
    <row r="3845" spans="1:18" ht="15" customHeight="1" x14ac:dyDescent="0.3">
      <c r="A3845" s="86"/>
      <c r="B3845" s="84"/>
      <c r="C3845" s="125"/>
      <c r="E3845" s="151"/>
      <c r="F3845" s="151"/>
      <c r="G3845" s="151"/>
      <c r="H3845" s="190" t="str">
        <f>+IF(G3845="","",F3845*G3845)</f>
        <v/>
      </c>
      <c r="J3845" s="195" t="str">
        <f>+IF(H3845="","",H3845/H3870)</f>
        <v/>
      </c>
      <c r="K3845" s="174"/>
      <c r="L3845" s="170"/>
      <c r="M3845" s="193" t="str">
        <f>IF(L3845="NP", 0, (IF(L3845="EP", 1, (IF(L3845="ND", 0.4, "")))))</f>
        <v/>
      </c>
      <c r="N3845" s="194" t="str">
        <f t="shared" si="727"/>
        <v/>
      </c>
      <c r="R3845" s="75" t="e">
        <f t="shared" si="728"/>
        <v>#REF!</v>
      </c>
    </row>
    <row r="3846" spans="1:18" ht="15" customHeight="1" x14ac:dyDescent="0.3">
      <c r="A3846" s="86"/>
      <c r="B3846" s="84"/>
      <c r="C3846" s="125"/>
      <c r="E3846" s="151"/>
      <c r="F3846" s="151"/>
      <c r="G3846" s="151"/>
      <c r="H3846" s="190" t="str">
        <f>+IF(G3846="","",F3846*G3846)</f>
        <v/>
      </c>
      <c r="J3846" s="195" t="str">
        <f>+IF(H3846="","",H3846/H3870)</f>
        <v/>
      </c>
      <c r="K3846" s="174"/>
      <c r="L3846" s="170"/>
      <c r="M3846" s="193" t="str">
        <f>IF(L3846="NP", 0, (IF(L3846="EP", 1, (IF(L3846="ND", 0.4, "")))))</f>
        <v/>
      </c>
      <c r="N3846" s="194" t="str">
        <f t="shared" si="727"/>
        <v/>
      </c>
      <c r="R3846" s="75" t="e">
        <f t="shared" si="728"/>
        <v>#REF!</v>
      </c>
    </row>
    <row r="3847" spans="1:18" ht="15" customHeight="1" x14ac:dyDescent="0.3">
      <c r="A3847" s="86"/>
      <c r="B3847" s="84"/>
      <c r="C3847" s="125"/>
      <c r="E3847" s="151"/>
      <c r="F3847" s="151"/>
      <c r="G3847" s="151"/>
      <c r="H3847" s="190" t="str">
        <f t="shared" ref="H3847:H3859" si="729">+IF(G3847="","",F3847*G3847)</f>
        <v/>
      </c>
      <c r="J3847" s="195" t="str">
        <f>+IF(H3847="","",H3847/H3870)</f>
        <v/>
      </c>
      <c r="K3847" s="174"/>
      <c r="L3847" s="170"/>
      <c r="M3847" s="193" t="str">
        <f t="shared" ref="M3847:M3859" si="730">IF(L3847="NP", 0, (IF(L3847="EP", 1, (IF(L3847="ND", 0.4, "")))))</f>
        <v/>
      </c>
      <c r="N3847" s="194" t="str">
        <f t="shared" si="727"/>
        <v/>
      </c>
      <c r="R3847" s="75" t="e">
        <f t="shared" si="728"/>
        <v>#REF!</v>
      </c>
    </row>
    <row r="3848" spans="1:18" ht="15" customHeight="1" x14ac:dyDescent="0.3">
      <c r="A3848" s="86"/>
      <c r="B3848" s="84"/>
      <c r="C3848" s="125"/>
      <c r="E3848" s="151"/>
      <c r="F3848" s="151"/>
      <c r="G3848" s="151"/>
      <c r="H3848" s="190" t="str">
        <f t="shared" si="729"/>
        <v/>
      </c>
      <c r="J3848" s="195" t="str">
        <f>+IF(H3848="","",H3848/H3870)</f>
        <v/>
      </c>
      <c r="K3848" s="174"/>
      <c r="L3848" s="170"/>
      <c r="M3848" s="193" t="str">
        <f t="shared" si="730"/>
        <v/>
      </c>
      <c r="N3848" s="194" t="str">
        <f t="shared" si="727"/>
        <v/>
      </c>
      <c r="R3848" s="75" t="e">
        <f t="shared" si="728"/>
        <v>#REF!</v>
      </c>
    </row>
    <row r="3849" spans="1:18" ht="15" customHeight="1" x14ac:dyDescent="0.3">
      <c r="A3849" s="86"/>
      <c r="B3849" s="84"/>
      <c r="C3849" s="125"/>
      <c r="E3849" s="151"/>
      <c r="F3849" s="151"/>
      <c r="G3849" s="151"/>
      <c r="H3849" s="190" t="str">
        <f t="shared" si="729"/>
        <v/>
      </c>
      <c r="J3849" s="195" t="str">
        <f>+IF(H3849="","",H3849/H3870)</f>
        <v/>
      </c>
      <c r="K3849" s="174"/>
      <c r="L3849" s="170"/>
      <c r="M3849" s="193" t="str">
        <f t="shared" si="730"/>
        <v/>
      </c>
      <c r="N3849" s="194" t="str">
        <f t="shared" si="727"/>
        <v/>
      </c>
      <c r="R3849" s="75" t="e">
        <f t="shared" si="728"/>
        <v>#REF!</v>
      </c>
    </row>
    <row r="3850" spans="1:18" ht="15" customHeight="1" x14ac:dyDescent="0.3">
      <c r="A3850" s="86"/>
      <c r="B3850" s="84"/>
      <c r="C3850" s="125"/>
      <c r="E3850" s="151"/>
      <c r="F3850" s="151"/>
      <c r="G3850" s="151"/>
      <c r="H3850" s="190" t="str">
        <f t="shared" si="729"/>
        <v/>
      </c>
      <c r="J3850" s="195" t="str">
        <f>+IF(H3850="","",H3850/H3870)</f>
        <v/>
      </c>
      <c r="K3850" s="174"/>
      <c r="L3850" s="170"/>
      <c r="M3850" s="193" t="str">
        <f t="shared" si="730"/>
        <v/>
      </c>
      <c r="N3850" s="194" t="str">
        <f t="shared" si="727"/>
        <v/>
      </c>
      <c r="R3850" s="75" t="e">
        <f t="shared" si="728"/>
        <v>#REF!</v>
      </c>
    </row>
    <row r="3851" spans="1:18" ht="15" customHeight="1" x14ac:dyDescent="0.3">
      <c r="A3851" s="86"/>
      <c r="B3851" s="84"/>
      <c r="C3851" s="125"/>
      <c r="E3851" s="151"/>
      <c r="F3851" s="151"/>
      <c r="G3851" s="151"/>
      <c r="H3851" s="190" t="str">
        <f t="shared" si="729"/>
        <v/>
      </c>
      <c r="J3851" s="195" t="str">
        <f>+IF(H3851="","",H3851/H3870)</f>
        <v/>
      </c>
      <c r="K3851" s="174"/>
      <c r="L3851" s="170"/>
      <c r="M3851" s="193" t="str">
        <f t="shared" si="730"/>
        <v/>
      </c>
      <c r="N3851" s="194" t="str">
        <f t="shared" si="727"/>
        <v/>
      </c>
      <c r="R3851" s="75" t="e">
        <f t="shared" si="728"/>
        <v>#REF!</v>
      </c>
    </row>
    <row r="3852" spans="1:18" ht="15" customHeight="1" x14ac:dyDescent="0.3">
      <c r="A3852" s="86"/>
      <c r="B3852" s="84"/>
      <c r="C3852" s="125"/>
      <c r="E3852" s="151"/>
      <c r="F3852" s="151"/>
      <c r="G3852" s="151"/>
      <c r="H3852" s="190" t="str">
        <f t="shared" si="729"/>
        <v/>
      </c>
      <c r="J3852" s="195" t="str">
        <f>+IF(H3852="","",H3852/H3870)</f>
        <v/>
      </c>
      <c r="K3852" s="174"/>
      <c r="L3852" s="170"/>
      <c r="M3852" s="193" t="str">
        <f t="shared" si="730"/>
        <v/>
      </c>
      <c r="N3852" s="194" t="str">
        <f t="shared" si="727"/>
        <v/>
      </c>
      <c r="R3852" s="75" t="e">
        <f t="shared" si="728"/>
        <v>#REF!</v>
      </c>
    </row>
    <row r="3853" spans="1:18" ht="15" customHeight="1" x14ac:dyDescent="0.3">
      <c r="A3853" s="86"/>
      <c r="B3853" s="84"/>
      <c r="C3853" s="125"/>
      <c r="E3853" s="151"/>
      <c r="F3853" s="151"/>
      <c r="G3853" s="151"/>
      <c r="H3853" s="190" t="str">
        <f t="shared" si="729"/>
        <v/>
      </c>
      <c r="J3853" s="195" t="str">
        <f>+IF(H3853="","",H3853/H3870)</f>
        <v/>
      </c>
      <c r="K3853" s="174"/>
      <c r="L3853" s="170"/>
      <c r="M3853" s="193" t="str">
        <f t="shared" si="730"/>
        <v/>
      </c>
      <c r="N3853" s="194" t="str">
        <f t="shared" si="727"/>
        <v/>
      </c>
      <c r="R3853" s="75" t="e">
        <f t="shared" si="728"/>
        <v>#REF!</v>
      </c>
    </row>
    <row r="3854" spans="1:18" ht="15" customHeight="1" x14ac:dyDescent="0.3">
      <c r="A3854" s="86"/>
      <c r="B3854" s="84"/>
      <c r="C3854" s="125"/>
      <c r="E3854" s="151"/>
      <c r="F3854" s="151"/>
      <c r="G3854" s="151"/>
      <c r="H3854" s="190" t="str">
        <f t="shared" si="729"/>
        <v/>
      </c>
      <c r="J3854" s="195" t="str">
        <f>+IF(H3854="","",H3854/H3870)</f>
        <v/>
      </c>
      <c r="K3854" s="174"/>
      <c r="L3854" s="170"/>
      <c r="M3854" s="193" t="str">
        <f t="shared" si="730"/>
        <v/>
      </c>
      <c r="N3854" s="194" t="str">
        <f t="shared" si="727"/>
        <v/>
      </c>
      <c r="R3854" s="75" t="e">
        <f t="shared" si="728"/>
        <v>#REF!</v>
      </c>
    </row>
    <row r="3855" spans="1:18" ht="15" customHeight="1" x14ac:dyDescent="0.3">
      <c r="A3855" s="86"/>
      <c r="B3855" s="84"/>
      <c r="C3855" s="125"/>
      <c r="E3855" s="151"/>
      <c r="F3855" s="151"/>
      <c r="G3855" s="151"/>
      <c r="H3855" s="190" t="str">
        <f t="shared" si="729"/>
        <v/>
      </c>
      <c r="J3855" s="195" t="str">
        <f>+IF(H3855="","",H3855/H3870)</f>
        <v/>
      </c>
      <c r="K3855" s="174"/>
      <c r="L3855" s="170"/>
      <c r="M3855" s="193" t="str">
        <f t="shared" si="730"/>
        <v/>
      </c>
      <c r="N3855" s="194" t="str">
        <f t="shared" si="727"/>
        <v/>
      </c>
      <c r="R3855" s="75" t="e">
        <f t="shared" si="728"/>
        <v>#REF!</v>
      </c>
    </row>
    <row r="3856" spans="1:18" ht="15" customHeight="1" x14ac:dyDescent="0.3">
      <c r="A3856" s="86"/>
      <c r="B3856" s="84"/>
      <c r="C3856" s="125"/>
      <c r="E3856" s="151"/>
      <c r="F3856" s="151"/>
      <c r="G3856" s="151"/>
      <c r="H3856" s="190" t="str">
        <f t="shared" si="729"/>
        <v/>
      </c>
      <c r="J3856" s="195" t="str">
        <f>+IF(H3856="","",H3856/H3870)</f>
        <v/>
      </c>
      <c r="K3856" s="174"/>
      <c r="L3856" s="170"/>
      <c r="M3856" s="193" t="str">
        <f t="shared" si="730"/>
        <v/>
      </c>
      <c r="N3856" s="194" t="str">
        <f t="shared" si="727"/>
        <v/>
      </c>
      <c r="R3856" s="75" t="e">
        <f t="shared" si="728"/>
        <v>#REF!</v>
      </c>
    </row>
    <row r="3857" spans="1:18" ht="15" customHeight="1" x14ac:dyDescent="0.3">
      <c r="A3857" s="86"/>
      <c r="B3857" s="84"/>
      <c r="C3857" s="125"/>
      <c r="E3857" s="151"/>
      <c r="F3857" s="151"/>
      <c r="G3857" s="151"/>
      <c r="H3857" s="190" t="str">
        <f t="shared" si="729"/>
        <v/>
      </c>
      <c r="J3857" s="195" t="str">
        <f>+IF(H3857="","",H3857/H3870)</f>
        <v/>
      </c>
      <c r="K3857" s="174"/>
      <c r="L3857" s="170"/>
      <c r="M3857" s="193" t="str">
        <f t="shared" si="730"/>
        <v/>
      </c>
      <c r="N3857" s="194" t="str">
        <f t="shared" si="727"/>
        <v/>
      </c>
      <c r="R3857" s="75" t="e">
        <f t="shared" si="728"/>
        <v>#REF!</v>
      </c>
    </row>
    <row r="3858" spans="1:18" ht="15" customHeight="1" x14ac:dyDescent="0.3">
      <c r="A3858" s="86"/>
      <c r="B3858" s="84"/>
      <c r="C3858" s="125"/>
      <c r="E3858" s="151"/>
      <c r="F3858" s="151"/>
      <c r="G3858" s="151"/>
      <c r="H3858" s="190" t="str">
        <f t="shared" si="729"/>
        <v/>
      </c>
      <c r="J3858" s="195" t="str">
        <f>+IF(H3858="","",H3858/H3870)</f>
        <v/>
      </c>
      <c r="K3858" s="174"/>
      <c r="L3858" s="170"/>
      <c r="M3858" s="193" t="str">
        <f t="shared" si="730"/>
        <v/>
      </c>
      <c r="N3858" s="194" t="str">
        <f t="shared" si="727"/>
        <v/>
      </c>
      <c r="R3858" s="75" t="e">
        <f t="shared" si="728"/>
        <v>#REF!</v>
      </c>
    </row>
    <row r="3859" spans="1:18" ht="15" customHeight="1" thickBot="1" x14ac:dyDescent="0.35">
      <c r="A3859" s="86"/>
      <c r="B3859" s="84"/>
      <c r="C3859" s="125"/>
      <c r="E3859" s="152"/>
      <c r="F3859" s="152"/>
      <c r="G3859" s="152"/>
      <c r="H3859" s="191" t="str">
        <f t="shared" si="729"/>
        <v/>
      </c>
      <c r="J3859" s="195" t="str">
        <f>+IF(H3859="","",H3859/H3870)</f>
        <v/>
      </c>
      <c r="K3859" s="174"/>
      <c r="L3859" s="170"/>
      <c r="M3859" s="193" t="str">
        <f t="shared" si="730"/>
        <v/>
      </c>
      <c r="N3859" s="194" t="str">
        <f t="shared" si="727"/>
        <v/>
      </c>
      <c r="R3859" s="75" t="e">
        <f t="shared" si="728"/>
        <v>#REF!</v>
      </c>
    </row>
    <row r="3860" spans="1:18" ht="15" customHeight="1" thickBot="1" x14ac:dyDescent="0.35">
      <c r="A3860" s="86"/>
      <c r="B3860" s="84"/>
      <c r="C3860" s="160"/>
      <c r="D3860" s="160"/>
      <c r="E3860" s="160"/>
      <c r="F3860" s="160"/>
      <c r="G3860" s="161" t="s">
        <v>29</v>
      </c>
      <c r="H3860" s="157">
        <f>SUM(H3834:H3859)</f>
        <v>160.12790000000001</v>
      </c>
      <c r="J3860" s="110">
        <f>SUM(J3834:J3859)</f>
        <v>0.62622575127954194</v>
      </c>
      <c r="K3860" s="109"/>
      <c r="L3860" s="109"/>
      <c r="M3860" s="109"/>
      <c r="N3860" s="110">
        <f>SUM(N3834:N3859)</f>
        <v>0.1855092452106431</v>
      </c>
    </row>
    <row r="3861" spans="1:18" s="73" customFormat="1" ht="15" customHeight="1" thickBot="1" x14ac:dyDescent="0.35">
      <c r="A3861" s="86"/>
      <c r="B3861" s="84"/>
      <c r="C3861" s="73" t="s">
        <v>12</v>
      </c>
      <c r="H3861" s="74"/>
      <c r="J3861" s="111"/>
      <c r="K3861" s="111"/>
      <c r="L3861" s="111"/>
      <c r="M3861" s="111"/>
      <c r="N3861" s="111"/>
    </row>
    <row r="3862" spans="1:18" ht="33" customHeight="1" thickBot="1" x14ac:dyDescent="0.35">
      <c r="A3862" s="86"/>
      <c r="B3862" s="84"/>
      <c r="C3862" s="122" t="s">
        <v>48</v>
      </c>
      <c r="D3862" s="129"/>
      <c r="E3862" s="130" t="s">
        <v>3</v>
      </c>
      <c r="F3862" s="130" t="s">
        <v>0</v>
      </c>
      <c r="G3862" s="123" t="s">
        <v>6</v>
      </c>
      <c r="H3862" s="124" t="s">
        <v>9</v>
      </c>
      <c r="J3862" s="106" t="s">
        <v>59</v>
      </c>
      <c r="K3862" s="107" t="s">
        <v>60</v>
      </c>
      <c r="L3862" s="107" t="s">
        <v>61</v>
      </c>
      <c r="M3862" s="107" t="s">
        <v>62</v>
      </c>
      <c r="N3862" s="108" t="s">
        <v>63</v>
      </c>
    </row>
    <row r="3863" spans="1:18" ht="15" customHeight="1" x14ac:dyDescent="0.3">
      <c r="A3863" s="86"/>
      <c r="B3863" s="84"/>
      <c r="C3863" s="125"/>
      <c r="E3863" s="149"/>
      <c r="F3863" s="146"/>
      <c r="G3863" s="154"/>
      <c r="H3863" s="186" t="str">
        <f>+IF(G3863="","",F3863*G3863)</f>
        <v/>
      </c>
      <c r="J3863" s="195" t="str">
        <f>+IF(H3863="","",H3863/H3870)</f>
        <v/>
      </c>
      <c r="K3863" s="175"/>
      <c r="L3863" s="175"/>
      <c r="M3863" s="193" t="str">
        <f>IF(L3863="NP", 0, (IF(L3863="EP", 1, (IF(L3863="ND", 0.4, "")))))</f>
        <v/>
      </c>
      <c r="N3863" s="194" t="str">
        <f>+IF(H3863="","",J3863*M3863)</f>
        <v/>
      </c>
      <c r="R3863" s="75" t="e">
        <f t="shared" ref="R3863:R3867" si="731">+R3775+1</f>
        <v>#REF!</v>
      </c>
    </row>
    <row r="3864" spans="1:18" ht="15" customHeight="1" x14ac:dyDescent="0.3">
      <c r="A3864" s="86"/>
      <c r="B3864" s="84"/>
      <c r="C3864" s="125"/>
      <c r="E3864" s="149"/>
      <c r="F3864" s="146"/>
      <c r="G3864" s="154"/>
      <c r="H3864" s="186" t="str">
        <f>+IF(G3864="","",F3864*G3864)</f>
        <v/>
      </c>
      <c r="J3864" s="195" t="str">
        <f>+IF(H3864="","",H3864/H3868)</f>
        <v/>
      </c>
      <c r="K3864" s="175"/>
      <c r="L3864" s="175"/>
      <c r="M3864" s="193" t="str">
        <f>IF(L3864="NP", 0, (IF(L3864="EP", 1, (IF(L3864="ND", 0.4, "")))))</f>
        <v/>
      </c>
      <c r="N3864" s="194" t="str">
        <f>+IF(H3864="","",J3864*M3864)</f>
        <v/>
      </c>
      <c r="R3864" s="75" t="e">
        <f t="shared" si="731"/>
        <v>#REF!</v>
      </c>
    </row>
    <row r="3865" spans="1:18" ht="15" customHeight="1" x14ac:dyDescent="0.3">
      <c r="A3865" s="86"/>
      <c r="B3865" s="84"/>
      <c r="C3865" s="125"/>
      <c r="E3865" s="149"/>
      <c r="F3865" s="146"/>
      <c r="G3865" s="154"/>
      <c r="H3865" s="186" t="str">
        <f>+IF(G3865="","",F3865*G3865)</f>
        <v/>
      </c>
      <c r="J3865" s="195" t="str">
        <f>+IF(H3865="","",H3865/H3869)</f>
        <v/>
      </c>
      <c r="K3865" s="175"/>
      <c r="L3865" s="175"/>
      <c r="M3865" s="193" t="str">
        <f>IF(L3865="NP", 0, (IF(L3865="EP", 1, (IF(L3865="ND", 0.4, "")))))</f>
        <v/>
      </c>
      <c r="N3865" s="194" t="str">
        <f>+IF(H3865="","",J3865*M3865)</f>
        <v/>
      </c>
      <c r="R3865" s="75" t="e">
        <f t="shared" si="731"/>
        <v>#REF!</v>
      </c>
    </row>
    <row r="3866" spans="1:18" ht="15" customHeight="1" x14ac:dyDescent="0.3">
      <c r="A3866" s="86"/>
      <c r="B3866" s="84"/>
      <c r="C3866" s="125"/>
      <c r="E3866" s="149"/>
      <c r="F3866" s="146"/>
      <c r="G3866" s="154"/>
      <c r="H3866" s="186" t="str">
        <f>+IF(G3866="","",F3866*G3866)</f>
        <v/>
      </c>
      <c r="J3866" s="195" t="str">
        <f>+IF(H3866="","",H3866/H3870)</f>
        <v/>
      </c>
      <c r="K3866" s="175"/>
      <c r="L3866" s="175"/>
      <c r="M3866" s="193" t="str">
        <f>IF(L3866="NP", 0, (IF(L3866="EP", 1, (IF(L3866="ND", 0.4, "")))))</f>
        <v/>
      </c>
      <c r="N3866" s="194" t="str">
        <f>+IF(H3866="","",J3866*M3866)</f>
        <v/>
      </c>
      <c r="R3866" s="75" t="e">
        <f t="shared" si="731"/>
        <v>#REF!</v>
      </c>
    </row>
    <row r="3867" spans="1:18" ht="15" customHeight="1" thickBot="1" x14ac:dyDescent="0.35">
      <c r="A3867" s="86"/>
      <c r="B3867" s="84"/>
      <c r="C3867" s="127"/>
      <c r="D3867" s="128"/>
      <c r="E3867" s="150"/>
      <c r="F3867" s="147"/>
      <c r="G3867" s="155"/>
      <c r="H3867" s="192" t="str">
        <f>+IF(G3867="","",F3867*G3867)</f>
        <v/>
      </c>
      <c r="J3867" s="195" t="str">
        <f>+IF(H3867="","",H3867/H3870)</f>
        <v/>
      </c>
      <c r="K3867" s="176"/>
      <c r="L3867" s="177"/>
      <c r="M3867" s="193" t="str">
        <f>IF(L3867="NP", 0, (IF(L3867="EP", 1, (IF(L3867="ND", 0.4, "")))))</f>
        <v/>
      </c>
      <c r="N3867" s="194" t="str">
        <f>+IF(H3867="","",J3867*M3867)</f>
        <v/>
      </c>
      <c r="R3867" s="75" t="e">
        <f t="shared" si="731"/>
        <v>#REF!</v>
      </c>
    </row>
    <row r="3868" spans="1:18" ht="15" customHeight="1" thickBot="1" x14ac:dyDescent="0.35">
      <c r="A3868" s="86"/>
      <c r="B3868" s="84"/>
      <c r="C3868" s="160"/>
      <c r="D3868" s="160"/>
      <c r="E3868" s="160"/>
      <c r="F3868" s="160"/>
      <c r="G3868" s="161" t="s">
        <v>30</v>
      </c>
      <c r="H3868" s="157">
        <f>SUM(H3863:H3867)</f>
        <v>0</v>
      </c>
      <c r="J3868" s="110">
        <f>SUM(J3863:J3867)</f>
        <v>0</v>
      </c>
      <c r="K3868" s="109"/>
      <c r="L3868" s="109"/>
      <c r="M3868" s="109"/>
      <c r="N3868" s="110">
        <f>SUM(N3863:N3867)</f>
        <v>0</v>
      </c>
    </row>
    <row r="3869" spans="1:18" ht="13.5" customHeight="1" thickBot="1" x14ac:dyDescent="0.35">
      <c r="A3869" s="86"/>
      <c r="B3869" s="84"/>
      <c r="H3869" s="84"/>
      <c r="J3869" s="103"/>
      <c r="K3869" s="104"/>
      <c r="L3869" s="104"/>
      <c r="M3869" s="104"/>
      <c r="N3869" s="105"/>
    </row>
    <row r="3870" spans="1:18" ht="15" customHeight="1" x14ac:dyDescent="0.3">
      <c r="A3870" s="86"/>
      <c r="B3870" s="84"/>
      <c r="D3870" s="132" t="s">
        <v>13</v>
      </c>
      <c r="E3870" s="133"/>
      <c r="F3870" s="133"/>
      <c r="G3870" s="134"/>
      <c r="H3870" s="158">
        <f>+H3815+H3831+H3860+H3868</f>
        <v>255.70315445</v>
      </c>
      <c r="J3870" s="113"/>
      <c r="K3870" s="78"/>
      <c r="M3870" s="78"/>
      <c r="N3870" s="114"/>
    </row>
    <row r="3871" spans="1:18" ht="15" customHeight="1" thickBot="1" x14ac:dyDescent="0.35">
      <c r="A3871" s="86"/>
      <c r="B3871" s="84"/>
      <c r="D3871" s="135" t="s">
        <v>67</v>
      </c>
      <c r="E3871" s="136"/>
      <c r="F3871" s="136"/>
      <c r="G3871" s="141">
        <f>+$Q$1</f>
        <v>0.15</v>
      </c>
      <c r="H3871" s="159">
        <f>+H3870*G3871</f>
        <v>38.355473167500001</v>
      </c>
      <c r="J3871" s="115"/>
      <c r="K3871" s="116"/>
      <c r="L3871" s="116"/>
      <c r="M3871" s="116"/>
      <c r="N3871" s="117"/>
    </row>
    <row r="3872" spans="1:18" ht="15" customHeight="1" x14ac:dyDescent="0.3">
      <c r="A3872" s="86"/>
      <c r="B3872" s="84"/>
      <c r="D3872" s="135" t="s">
        <v>68</v>
      </c>
      <c r="E3872" s="136"/>
      <c r="F3872" s="136"/>
      <c r="G3872" s="141">
        <f>+$Q$2</f>
        <v>0</v>
      </c>
      <c r="H3872" s="159">
        <f>+(H3870+H3871)*G3872</f>
        <v>0</v>
      </c>
      <c r="J3872" s="120">
        <f>+J3815+J3831+J3860+J3868</f>
        <v>1</v>
      </c>
      <c r="K3872" s="118"/>
      <c r="L3872" s="118"/>
      <c r="M3872" s="118"/>
      <c r="N3872" s="120">
        <f>+N3815+N3831+N3860+N3868</f>
        <v>0.1855092452106431</v>
      </c>
    </row>
    <row r="3873" spans="1:18" ht="15" customHeight="1" thickBot="1" x14ac:dyDescent="0.35">
      <c r="A3873" s="86"/>
      <c r="B3873" s="84"/>
      <c r="C3873" s="75" t="s">
        <v>64</v>
      </c>
      <c r="D3873" s="135" t="s">
        <v>14</v>
      </c>
      <c r="E3873" s="136"/>
      <c r="F3873" s="136"/>
      <c r="G3873" s="137"/>
      <c r="H3873" s="159">
        <f>SUM(H3870:H3872)</f>
        <v>294.05862761750001</v>
      </c>
      <c r="J3873" s="121" t="s">
        <v>69</v>
      </c>
      <c r="K3873" s="119"/>
      <c r="L3873" s="119"/>
      <c r="M3873" s="119"/>
      <c r="N3873" s="121" t="s">
        <v>70</v>
      </c>
    </row>
    <row r="3874" spans="1:18" ht="15" customHeight="1" thickBot="1" x14ac:dyDescent="0.35">
      <c r="A3874" s="86"/>
      <c r="B3874" s="84"/>
      <c r="C3874" s="75" t="s">
        <v>64</v>
      </c>
      <c r="D3874" s="138" t="s">
        <v>15</v>
      </c>
      <c r="E3874" s="139"/>
      <c r="F3874" s="139"/>
      <c r="G3874" s="140"/>
      <c r="H3874" s="131">
        <f>+ROUND(H3873,2)</f>
        <v>294.06</v>
      </c>
      <c r="N3874" s="165">
        <f>+ROUND(N3872,4)</f>
        <v>0.1855</v>
      </c>
    </row>
    <row r="3875" spans="1:18" ht="13.5" customHeight="1" x14ac:dyDescent="0.3">
      <c r="A3875" s="86"/>
      <c r="B3875" s="84"/>
      <c r="G3875" s="76"/>
    </row>
    <row r="3876" spans="1:18" ht="13.5" customHeight="1" x14ac:dyDescent="0.3">
      <c r="A3876" s="86"/>
      <c r="B3876" s="84"/>
      <c r="G3876" s="76"/>
    </row>
    <row r="3877" spans="1:18" ht="15" customHeight="1" x14ac:dyDescent="0.3">
      <c r="A3877" s="83"/>
      <c r="B3877" s="84"/>
      <c r="G3877" s="76"/>
      <c r="H3877" s="84"/>
      <c r="J3877" s="85"/>
      <c r="K3877" s="85"/>
      <c r="L3877" s="85"/>
      <c r="M3877" s="85"/>
      <c r="N3877" s="85"/>
    </row>
    <row r="3878" spans="1:18" ht="14.1" customHeight="1" x14ac:dyDescent="0.3">
      <c r="A3878" s="86"/>
      <c r="B3878" s="84"/>
      <c r="C3878" s="87"/>
      <c r="D3878" s="87"/>
      <c r="E3878" s="87"/>
      <c r="F3878" s="87"/>
      <c r="G3878" s="87"/>
      <c r="H3878" s="87"/>
      <c r="K3878" s="78"/>
      <c r="M3878" s="78"/>
    </row>
    <row r="3879" spans="1:18" ht="12" customHeight="1" x14ac:dyDescent="0.3">
      <c r="A3879" s="86"/>
      <c r="B3879" s="84"/>
      <c r="C3879" s="73"/>
      <c r="D3879" s="73"/>
      <c r="E3879" s="73"/>
      <c r="F3879" s="73"/>
      <c r="G3879" s="73"/>
      <c r="H3879" s="73"/>
      <c r="K3879" s="78"/>
      <c r="M3879" s="78"/>
    </row>
    <row r="3880" spans="1:18" ht="12" customHeight="1" x14ac:dyDescent="0.3">
      <c r="A3880" s="86"/>
      <c r="B3880" s="84"/>
      <c r="G3880" s="88"/>
      <c r="H3880" s="84"/>
      <c r="K3880" s="78"/>
      <c r="M3880" s="78"/>
    </row>
    <row r="3881" spans="1:18" ht="14.25" customHeight="1" x14ac:dyDescent="0.3">
      <c r="A3881" s="86"/>
      <c r="B3881" s="84"/>
      <c r="C3881" s="89"/>
      <c r="D3881" s="90"/>
      <c r="E3881" s="90"/>
      <c r="F3881" s="90"/>
      <c r="G3881" s="90"/>
      <c r="H3881" s="91"/>
      <c r="K3881" s="78"/>
      <c r="M3881" s="78"/>
    </row>
    <row r="3882" spans="1:18" ht="14.25" customHeight="1" x14ac:dyDescent="0.3">
      <c r="A3882" s="86"/>
      <c r="B3882" s="84"/>
      <c r="C3882" s="89"/>
      <c r="H3882" s="84"/>
      <c r="K3882" s="78"/>
      <c r="M3882" s="78"/>
    </row>
    <row r="3883" spans="1:18" ht="12" customHeight="1" thickBot="1" x14ac:dyDescent="0.35">
      <c r="A3883" s="86"/>
      <c r="B3883" s="84"/>
      <c r="C3883" s="89"/>
      <c r="H3883" s="84"/>
      <c r="K3883" s="78"/>
      <c r="M3883" s="78"/>
    </row>
    <row r="3884" spans="1:18" ht="20.100000000000001" customHeight="1" thickBot="1" x14ac:dyDescent="0.35">
      <c r="A3884" s="86"/>
      <c r="B3884" s="84"/>
      <c r="C3884" s="142" t="s">
        <v>55</v>
      </c>
      <c r="D3884" s="143"/>
      <c r="E3884" s="143"/>
      <c r="F3884" s="143"/>
      <c r="G3884" s="143"/>
      <c r="H3884" s="144"/>
    </row>
    <row r="3885" spans="1:18" ht="20.100000000000001" customHeight="1" x14ac:dyDescent="0.3">
      <c r="A3885" s="86"/>
      <c r="B3885" s="84"/>
      <c r="C3885" s="92"/>
      <c r="H3885" s="93" t="s">
        <v>56</v>
      </c>
      <c r="I3885" s="84"/>
      <c r="J3885" s="97" t="s">
        <v>26</v>
      </c>
      <c r="K3885" s="98"/>
      <c r="L3885" s="98"/>
      <c r="M3885" s="98"/>
      <c r="N3885" s="99"/>
    </row>
    <row r="3886" spans="1:18" ht="16.5" customHeight="1" thickBot="1" x14ac:dyDescent="0.35">
      <c r="A3886" s="169"/>
      <c r="B3886" s="84"/>
      <c r="C3886" s="73" t="s">
        <v>57</v>
      </c>
      <c r="D3886" s="84">
        <v>45</v>
      </c>
      <c r="G3886" s="74" t="s">
        <v>4</v>
      </c>
      <c r="H3886" s="75" t="str">
        <f>+VLOOKUP(D3886,PRESUP!$A$6:$N$183,3,FALSE)</f>
        <v>Kg</v>
      </c>
      <c r="I3886" s="84"/>
      <c r="J3886" s="100"/>
      <c r="K3886" s="101"/>
      <c r="L3886" s="101"/>
      <c r="M3886" s="101"/>
      <c r="N3886" s="102"/>
    </row>
    <row r="3887" spans="1:18" ht="32.25" customHeight="1" x14ac:dyDescent="0.3">
      <c r="A3887" s="86"/>
      <c r="B3887" s="84"/>
      <c r="C3887" s="22" t="str">
        <f>+VLOOKUP(D3886,PRESUP!$A$6:$N$183,14,FALSE)</f>
        <v>DETALLE: ACERO DE REFUERZO EN BARRAS (f´y=4200 kg/cm2)</v>
      </c>
      <c r="J3887" s="103"/>
      <c r="K3887" s="104"/>
      <c r="L3887" s="104"/>
      <c r="M3887" s="104"/>
      <c r="N3887" s="105"/>
      <c r="O3887" s="84" t="s">
        <v>71</v>
      </c>
      <c r="P3887" s="84" t="s">
        <v>73</v>
      </c>
      <c r="Q3887" s="84" t="s">
        <v>72</v>
      </c>
    </row>
    <row r="3888" spans="1:18" s="73" customFormat="1" ht="15" customHeight="1" thickBot="1" x14ac:dyDescent="0.35">
      <c r="A3888" s="86"/>
      <c r="B3888" s="84"/>
      <c r="C3888" s="73" t="s">
        <v>5</v>
      </c>
      <c r="D3888" s="94"/>
      <c r="E3888" s="94"/>
      <c r="F3888" s="94"/>
      <c r="G3888" s="196" t="s">
        <v>58</v>
      </c>
      <c r="H3888" s="197">
        <v>4.5900000000000003E-2</v>
      </c>
      <c r="J3888" s="162"/>
      <c r="K3888" s="163"/>
      <c r="L3888" s="163"/>
      <c r="M3888" s="163"/>
      <c r="N3888" s="164"/>
      <c r="O3888" s="166">
        <f>+H3962</f>
        <v>2.69</v>
      </c>
      <c r="P3888" s="168">
        <f>+H3958</f>
        <v>2.33650555</v>
      </c>
      <c r="Q3888" s="167">
        <f>+N3962</f>
        <v>0.18229999999999999</v>
      </c>
      <c r="R3888" s="73">
        <f t="shared" ref="R3888" si="732">+D3886</f>
        <v>45</v>
      </c>
    </row>
    <row r="3889" spans="1:18" s="94" customFormat="1" ht="30" customHeight="1" thickBot="1" x14ac:dyDescent="0.35">
      <c r="A3889" s="86"/>
      <c r="B3889" s="84"/>
      <c r="C3889" s="122" t="s">
        <v>48</v>
      </c>
      <c r="D3889" s="123" t="s">
        <v>0</v>
      </c>
      <c r="E3889" s="123" t="s">
        <v>6</v>
      </c>
      <c r="F3889" s="123" t="s">
        <v>7</v>
      </c>
      <c r="G3889" s="123" t="s">
        <v>8</v>
      </c>
      <c r="H3889" s="124" t="s">
        <v>9</v>
      </c>
      <c r="J3889" s="106" t="s">
        <v>59</v>
      </c>
      <c r="K3889" s="107" t="s">
        <v>60</v>
      </c>
      <c r="L3889" s="107" t="s">
        <v>61</v>
      </c>
      <c r="M3889" s="107" t="s">
        <v>62</v>
      </c>
      <c r="N3889" s="108" t="s">
        <v>63</v>
      </c>
    </row>
    <row r="3890" spans="1:18" ht="15" customHeight="1" x14ac:dyDescent="0.3">
      <c r="A3890" s="86"/>
      <c r="B3890" s="84"/>
      <c r="C3890" s="125" t="s">
        <v>78</v>
      </c>
      <c r="D3890" s="145" t="s">
        <v>20</v>
      </c>
      <c r="E3890" s="148"/>
      <c r="F3890" s="148" t="s">
        <v>64</v>
      </c>
      <c r="G3890" s="153" t="s">
        <v>20</v>
      </c>
      <c r="H3890" s="126">
        <f>+H3919*0.05</f>
        <v>4.0139550000000003E-2</v>
      </c>
      <c r="J3890" s="171">
        <f>+IF(H3890="","",H3890/H3958)</f>
        <v>1.7179308647479994E-2</v>
      </c>
      <c r="K3890" s="172">
        <v>4292100117</v>
      </c>
      <c r="L3890" s="170" t="s">
        <v>77</v>
      </c>
      <c r="M3890" s="156">
        <v>0</v>
      </c>
      <c r="N3890" s="173">
        <f t="shared" ref="N3890:N3902" si="733">+IF(H3890="","",J3890*M3890)</f>
        <v>0</v>
      </c>
    </row>
    <row r="3891" spans="1:18" ht="15" customHeight="1" x14ac:dyDescent="0.3">
      <c r="A3891" s="86"/>
      <c r="B3891" s="84"/>
      <c r="C3891" s="125" t="s">
        <v>387</v>
      </c>
      <c r="D3891" s="146">
        <v>1</v>
      </c>
      <c r="E3891" s="149">
        <v>1.25</v>
      </c>
      <c r="F3891" s="184">
        <f t="shared" ref="F3891" si="734">+IF(E3891="","",D3891*E3891)</f>
        <v>1.25</v>
      </c>
      <c r="G3891" s="185">
        <f>+IF(F3891="","",H3888)</f>
        <v>4.5900000000000003E-2</v>
      </c>
      <c r="H3891" s="186">
        <f t="shared" ref="H3891" si="735">+IF(G3891="","",F3891*G3891)</f>
        <v>5.7375000000000002E-2</v>
      </c>
      <c r="J3891" s="195">
        <f>+IF(H3891="","",H3891/H3958)</f>
        <v>2.4555901440080036E-2</v>
      </c>
      <c r="K3891" s="172">
        <v>4292100117</v>
      </c>
      <c r="L3891" s="170" t="s">
        <v>77</v>
      </c>
      <c r="M3891" s="193">
        <v>0</v>
      </c>
      <c r="N3891" s="194">
        <f t="shared" si="733"/>
        <v>0</v>
      </c>
      <c r="R3891" s="75" t="e">
        <f t="shared" ref="R3891:R3902" si="736">+R3803+1</f>
        <v>#REF!</v>
      </c>
    </row>
    <row r="3892" spans="1:18" ht="15" customHeight="1" x14ac:dyDescent="0.3">
      <c r="A3892" s="86"/>
      <c r="B3892" s="84"/>
      <c r="C3892" s="125"/>
      <c r="D3892" s="146"/>
      <c r="E3892" s="149"/>
      <c r="F3892" s="184"/>
      <c r="G3892" s="185"/>
      <c r="H3892" s="186"/>
      <c r="J3892" s="195"/>
      <c r="K3892" s="172"/>
      <c r="L3892" s="170"/>
      <c r="M3892" s="193"/>
      <c r="N3892" s="194" t="str">
        <f t="shared" si="733"/>
        <v/>
      </c>
      <c r="R3892" s="75" t="e">
        <f t="shared" si="736"/>
        <v>#REF!</v>
      </c>
    </row>
    <row r="3893" spans="1:18" ht="15" customHeight="1" x14ac:dyDescent="0.3">
      <c r="A3893" s="86"/>
      <c r="B3893" s="84"/>
      <c r="C3893" s="125"/>
      <c r="D3893" s="146"/>
      <c r="E3893" s="149"/>
      <c r="F3893" s="184"/>
      <c r="G3893" s="185"/>
      <c r="H3893" s="186"/>
      <c r="J3893" s="195"/>
      <c r="K3893" s="172"/>
      <c r="L3893" s="170"/>
      <c r="M3893" s="193"/>
      <c r="N3893" s="194" t="str">
        <f t="shared" si="733"/>
        <v/>
      </c>
      <c r="R3893" s="75" t="e">
        <f t="shared" si="736"/>
        <v>#REF!</v>
      </c>
    </row>
    <row r="3894" spans="1:18" ht="15" customHeight="1" x14ac:dyDescent="0.3">
      <c r="A3894" s="86"/>
      <c r="B3894" s="84"/>
      <c r="C3894" s="125"/>
      <c r="D3894" s="146"/>
      <c r="E3894" s="149"/>
      <c r="F3894" s="184"/>
      <c r="G3894" s="185"/>
      <c r="H3894" s="186"/>
      <c r="J3894" s="195"/>
      <c r="K3894" s="172"/>
      <c r="L3894" s="170"/>
      <c r="M3894" s="193"/>
      <c r="N3894" s="194" t="str">
        <f t="shared" si="733"/>
        <v/>
      </c>
      <c r="R3894" s="75" t="e">
        <f t="shared" si="736"/>
        <v>#REF!</v>
      </c>
    </row>
    <row r="3895" spans="1:18" ht="15" customHeight="1" x14ac:dyDescent="0.3">
      <c r="A3895" s="86"/>
      <c r="B3895" s="84"/>
      <c r="C3895" s="125"/>
      <c r="D3895" s="146"/>
      <c r="E3895" s="149"/>
      <c r="F3895" s="184" t="str">
        <f t="shared" ref="F3895:F3902" si="737">+IF(E3895="","",D3895*E3895)</f>
        <v/>
      </c>
      <c r="G3895" s="185" t="str">
        <f>+IF(F3895="","",H3888)</f>
        <v/>
      </c>
      <c r="H3895" s="186" t="str">
        <f t="shared" ref="H3895:H3902" si="738">+IF(G3895="","",F3895*G3895)</f>
        <v/>
      </c>
      <c r="J3895" s="195" t="str">
        <f>+IF(H3895="","",H3895/H3958)</f>
        <v/>
      </c>
      <c r="K3895" s="172"/>
      <c r="L3895" s="170"/>
      <c r="M3895" s="193" t="str">
        <f t="shared" ref="M3895:M3902" si="739">IF(L3895="NP", 0, (IF(L3895="EP", 1, (IF(L3895="ND", 0.4, "")))))</f>
        <v/>
      </c>
      <c r="N3895" s="194" t="str">
        <f t="shared" si="733"/>
        <v/>
      </c>
      <c r="R3895" s="75" t="e">
        <f t="shared" si="736"/>
        <v>#REF!</v>
      </c>
    </row>
    <row r="3896" spans="1:18" ht="15" customHeight="1" x14ac:dyDescent="0.3">
      <c r="A3896" s="86"/>
      <c r="B3896" s="84"/>
      <c r="C3896" s="125"/>
      <c r="D3896" s="146"/>
      <c r="E3896" s="149"/>
      <c r="F3896" s="184" t="str">
        <f t="shared" si="737"/>
        <v/>
      </c>
      <c r="G3896" s="185" t="str">
        <f>+IF(F3896="","",H3888)</f>
        <v/>
      </c>
      <c r="H3896" s="186" t="str">
        <f t="shared" si="738"/>
        <v/>
      </c>
      <c r="J3896" s="195" t="str">
        <f>+IF(H3896="","",H3896/H3958)</f>
        <v/>
      </c>
      <c r="K3896" s="172"/>
      <c r="L3896" s="170"/>
      <c r="M3896" s="193" t="str">
        <f t="shared" si="739"/>
        <v/>
      </c>
      <c r="N3896" s="194" t="str">
        <f t="shared" si="733"/>
        <v/>
      </c>
      <c r="R3896" s="75" t="e">
        <f t="shared" si="736"/>
        <v>#REF!</v>
      </c>
    </row>
    <row r="3897" spans="1:18" ht="15" customHeight="1" x14ac:dyDescent="0.3">
      <c r="A3897" s="86"/>
      <c r="B3897" s="84"/>
      <c r="C3897" s="125"/>
      <c r="D3897" s="146"/>
      <c r="E3897" s="149"/>
      <c r="F3897" s="184" t="str">
        <f t="shared" si="737"/>
        <v/>
      </c>
      <c r="G3897" s="185" t="str">
        <f>+IF(F3897="","",H3888)</f>
        <v/>
      </c>
      <c r="H3897" s="186" t="str">
        <f t="shared" si="738"/>
        <v/>
      </c>
      <c r="J3897" s="195" t="str">
        <f>+IF(H3897="","",H3897/H3958)</f>
        <v/>
      </c>
      <c r="K3897" s="172"/>
      <c r="L3897" s="170"/>
      <c r="M3897" s="193" t="str">
        <f t="shared" si="739"/>
        <v/>
      </c>
      <c r="N3897" s="194" t="str">
        <f t="shared" si="733"/>
        <v/>
      </c>
      <c r="R3897" s="75" t="e">
        <f t="shared" si="736"/>
        <v>#REF!</v>
      </c>
    </row>
    <row r="3898" spans="1:18" ht="15" customHeight="1" x14ac:dyDescent="0.3">
      <c r="A3898" s="86"/>
      <c r="B3898" s="84"/>
      <c r="C3898" s="125"/>
      <c r="D3898" s="146"/>
      <c r="E3898" s="149"/>
      <c r="F3898" s="184" t="str">
        <f t="shared" si="737"/>
        <v/>
      </c>
      <c r="G3898" s="185" t="str">
        <f>+IF(F3898="","",H3888)</f>
        <v/>
      </c>
      <c r="H3898" s="186" t="str">
        <f t="shared" si="738"/>
        <v/>
      </c>
      <c r="J3898" s="195" t="str">
        <f>+IF(H3898="","",H3898/H3958)</f>
        <v/>
      </c>
      <c r="K3898" s="172"/>
      <c r="L3898" s="170"/>
      <c r="M3898" s="193" t="str">
        <f t="shared" si="739"/>
        <v/>
      </c>
      <c r="N3898" s="194" t="str">
        <f t="shared" si="733"/>
        <v/>
      </c>
      <c r="R3898" s="75" t="e">
        <f t="shared" si="736"/>
        <v>#REF!</v>
      </c>
    </row>
    <row r="3899" spans="1:18" ht="15" customHeight="1" x14ac:dyDescent="0.3">
      <c r="A3899" s="86"/>
      <c r="B3899" s="84"/>
      <c r="C3899" s="125"/>
      <c r="D3899" s="146"/>
      <c r="E3899" s="149"/>
      <c r="F3899" s="184" t="str">
        <f t="shared" si="737"/>
        <v/>
      </c>
      <c r="G3899" s="185" t="str">
        <f>+IF(F3899="","",H3888)</f>
        <v/>
      </c>
      <c r="H3899" s="186" t="str">
        <f t="shared" si="738"/>
        <v/>
      </c>
      <c r="J3899" s="195" t="str">
        <f>+IF(H3899="","",H3899/H3958)</f>
        <v/>
      </c>
      <c r="K3899" s="172"/>
      <c r="L3899" s="170"/>
      <c r="M3899" s="193" t="str">
        <f t="shared" si="739"/>
        <v/>
      </c>
      <c r="N3899" s="194" t="str">
        <f t="shared" si="733"/>
        <v/>
      </c>
      <c r="R3899" s="75" t="e">
        <f t="shared" si="736"/>
        <v>#REF!</v>
      </c>
    </row>
    <row r="3900" spans="1:18" ht="15" customHeight="1" x14ac:dyDescent="0.3">
      <c r="A3900" s="86"/>
      <c r="B3900" s="84"/>
      <c r="C3900" s="125"/>
      <c r="D3900" s="146"/>
      <c r="E3900" s="149"/>
      <c r="F3900" s="184" t="str">
        <f t="shared" si="737"/>
        <v/>
      </c>
      <c r="G3900" s="185" t="str">
        <f>+IF(F3900="","",H3888)</f>
        <v/>
      </c>
      <c r="H3900" s="186" t="str">
        <f t="shared" si="738"/>
        <v/>
      </c>
      <c r="J3900" s="195" t="str">
        <f>+IF(H3900="","",H3900/H3958)</f>
        <v/>
      </c>
      <c r="K3900" s="172"/>
      <c r="L3900" s="170"/>
      <c r="M3900" s="193" t="str">
        <f t="shared" si="739"/>
        <v/>
      </c>
      <c r="N3900" s="194" t="str">
        <f t="shared" si="733"/>
        <v/>
      </c>
      <c r="R3900" s="75" t="e">
        <f t="shared" si="736"/>
        <v>#REF!</v>
      </c>
    </row>
    <row r="3901" spans="1:18" ht="15" customHeight="1" x14ac:dyDescent="0.3">
      <c r="A3901" s="86"/>
      <c r="B3901" s="84"/>
      <c r="C3901" s="125"/>
      <c r="D3901" s="146"/>
      <c r="E3901" s="149"/>
      <c r="F3901" s="184" t="str">
        <f t="shared" si="737"/>
        <v/>
      </c>
      <c r="G3901" s="185" t="str">
        <f>+IF(F3901="","",H3888)</f>
        <v/>
      </c>
      <c r="H3901" s="186" t="str">
        <f t="shared" si="738"/>
        <v/>
      </c>
      <c r="J3901" s="195" t="str">
        <f>+IF(H3901="","",H3901/H3958)</f>
        <v/>
      </c>
      <c r="K3901" s="172"/>
      <c r="L3901" s="170"/>
      <c r="M3901" s="193" t="str">
        <f t="shared" si="739"/>
        <v/>
      </c>
      <c r="N3901" s="194" t="str">
        <f t="shared" si="733"/>
        <v/>
      </c>
      <c r="R3901" s="75" t="e">
        <f t="shared" si="736"/>
        <v>#REF!</v>
      </c>
    </row>
    <row r="3902" spans="1:18" ht="15" customHeight="1" thickBot="1" x14ac:dyDescent="0.35">
      <c r="A3902" s="86"/>
      <c r="B3902" s="84"/>
      <c r="C3902" s="127"/>
      <c r="D3902" s="147"/>
      <c r="E3902" s="150"/>
      <c r="F3902" s="187" t="str">
        <f t="shared" si="737"/>
        <v/>
      </c>
      <c r="G3902" s="188" t="str">
        <f>+IF(F3902="","",H3887)</f>
        <v/>
      </c>
      <c r="H3902" s="189" t="str">
        <f t="shared" si="738"/>
        <v/>
      </c>
      <c r="J3902" s="195" t="str">
        <f>+IF(H3902="","",H3902/H3958)</f>
        <v/>
      </c>
      <c r="K3902" s="172"/>
      <c r="L3902" s="170"/>
      <c r="M3902" s="193" t="str">
        <f t="shared" si="739"/>
        <v/>
      </c>
      <c r="N3902" s="194" t="str">
        <f t="shared" si="733"/>
        <v/>
      </c>
      <c r="R3902" s="75" t="e">
        <f t="shared" si="736"/>
        <v>#REF!</v>
      </c>
    </row>
    <row r="3903" spans="1:18" ht="15" customHeight="1" thickBot="1" x14ac:dyDescent="0.35">
      <c r="A3903" s="86"/>
      <c r="B3903" s="84"/>
      <c r="C3903" s="160"/>
      <c r="D3903" s="160"/>
      <c r="E3903" s="160"/>
      <c r="F3903" s="160"/>
      <c r="G3903" s="161" t="s">
        <v>27</v>
      </c>
      <c r="H3903" s="157">
        <f>SUM(H3890:H3902)</f>
        <v>9.7514550000000005E-2</v>
      </c>
      <c r="J3903" s="110">
        <f>SUM(J3890:J3902)</f>
        <v>4.173521008756003E-2</v>
      </c>
      <c r="K3903" s="109"/>
      <c r="L3903" s="109"/>
      <c r="M3903" s="109"/>
      <c r="N3903" s="110">
        <f>SUM(N3890:N3902)</f>
        <v>0</v>
      </c>
    </row>
    <row r="3904" spans="1:18" s="73" customFormat="1" ht="15" customHeight="1" thickBot="1" x14ac:dyDescent="0.35">
      <c r="A3904" s="86"/>
      <c r="B3904" s="84"/>
      <c r="C3904" s="73" t="s">
        <v>10</v>
      </c>
      <c r="H3904" s="74"/>
      <c r="J3904" s="112"/>
      <c r="K3904" s="112"/>
      <c r="L3904" s="112"/>
      <c r="M3904" s="112"/>
      <c r="N3904" s="112"/>
    </row>
    <row r="3905" spans="1:18" ht="31.5" customHeight="1" thickBot="1" x14ac:dyDescent="0.35">
      <c r="A3905" s="86"/>
      <c r="B3905" s="84"/>
      <c r="C3905" s="122" t="s">
        <v>48</v>
      </c>
      <c r="D3905" s="123" t="s">
        <v>0</v>
      </c>
      <c r="E3905" s="123" t="s">
        <v>65</v>
      </c>
      <c r="F3905" s="123" t="s">
        <v>66</v>
      </c>
      <c r="G3905" s="123" t="s">
        <v>8</v>
      </c>
      <c r="H3905" s="124" t="s">
        <v>9</v>
      </c>
      <c r="J3905" s="106" t="s">
        <v>59</v>
      </c>
      <c r="K3905" s="107" t="s">
        <v>60</v>
      </c>
      <c r="L3905" s="107" t="s">
        <v>61</v>
      </c>
      <c r="M3905" s="107" t="s">
        <v>62</v>
      </c>
      <c r="N3905" s="108" t="s">
        <v>63</v>
      </c>
    </row>
    <row r="3906" spans="1:18" ht="15" customHeight="1" x14ac:dyDescent="0.3">
      <c r="A3906" s="86"/>
      <c r="B3906" s="84"/>
      <c r="C3906" s="125" t="s">
        <v>326</v>
      </c>
      <c r="D3906" s="146">
        <v>2</v>
      </c>
      <c r="E3906" s="149">
        <v>4.2300000000000004</v>
      </c>
      <c r="F3906" s="184">
        <f t="shared" ref="F3906:F3918" si="740">+IF(E3906="","",D3906*E3906)</f>
        <v>8.4600000000000009</v>
      </c>
      <c r="G3906" s="185">
        <f>+IF(F3906="","",H3888)</f>
        <v>4.5900000000000003E-2</v>
      </c>
      <c r="H3906" s="186">
        <f t="shared" ref="H3906:H3918" si="741">+IF(G3906="","",F3906*G3906)</f>
        <v>0.38831400000000005</v>
      </c>
      <c r="I3906" s="95"/>
      <c r="J3906" s="195">
        <f>+IF(H3906="","",H3906/H3958)</f>
        <v>0.16619434094646171</v>
      </c>
      <c r="K3906" s="174">
        <v>851230012</v>
      </c>
      <c r="L3906" s="170" t="s">
        <v>77</v>
      </c>
      <c r="M3906" s="193">
        <v>0</v>
      </c>
      <c r="N3906" s="194">
        <f t="shared" ref="N3906:N3918" si="742">+IF(H3906="","",J3906*M3906)</f>
        <v>0</v>
      </c>
      <c r="R3906" s="75" t="e">
        <f t="shared" ref="R3906:R3918" si="743">+R3818+1</f>
        <v>#REF!</v>
      </c>
    </row>
    <row r="3907" spans="1:18" ht="15" customHeight="1" x14ac:dyDescent="0.25">
      <c r="A3907" s="86"/>
      <c r="B3907" s="84"/>
      <c r="C3907" s="125" t="s">
        <v>309</v>
      </c>
      <c r="D3907" s="146">
        <v>1</v>
      </c>
      <c r="E3907" s="209">
        <v>4.75</v>
      </c>
      <c r="F3907" s="184">
        <f t="shared" si="740"/>
        <v>4.75</v>
      </c>
      <c r="G3907" s="185">
        <f>+IF(F3907="","",H3888)</f>
        <v>4.5900000000000003E-2</v>
      </c>
      <c r="H3907" s="186">
        <f t="shared" si="741"/>
        <v>0.21802500000000002</v>
      </c>
      <c r="J3907" s="195">
        <f>+IF(H3907="","",H3907/H3958)</f>
        <v>9.3312425472304145E-2</v>
      </c>
      <c r="K3907" s="174">
        <v>851230012</v>
      </c>
      <c r="L3907" s="170" t="s">
        <v>77</v>
      </c>
      <c r="M3907" s="193">
        <v>0</v>
      </c>
      <c r="N3907" s="194">
        <f t="shared" si="742"/>
        <v>0</v>
      </c>
      <c r="R3907" s="75" t="e">
        <f t="shared" si="743"/>
        <v>#REF!</v>
      </c>
    </row>
    <row r="3908" spans="1:18" ht="15" customHeight="1" x14ac:dyDescent="0.25">
      <c r="A3908" s="86"/>
      <c r="B3908" s="84"/>
      <c r="C3908" s="125" t="s">
        <v>388</v>
      </c>
      <c r="D3908" s="146">
        <v>1</v>
      </c>
      <c r="E3908" s="209">
        <v>4.28</v>
      </c>
      <c r="F3908" s="184">
        <f t="shared" si="740"/>
        <v>4.28</v>
      </c>
      <c r="G3908" s="185">
        <f>+IF(F3908="","",H3888)</f>
        <v>4.5900000000000003E-2</v>
      </c>
      <c r="H3908" s="186">
        <f t="shared" si="741"/>
        <v>0.19645200000000002</v>
      </c>
      <c r="J3908" s="195">
        <f>+IF(H3908="","",H3908/H3958)</f>
        <v>8.4079406530834053E-2</v>
      </c>
      <c r="K3908" s="174">
        <v>851230012</v>
      </c>
      <c r="L3908" s="170" t="s">
        <v>77</v>
      </c>
      <c r="M3908" s="193">
        <v>0</v>
      </c>
      <c r="N3908" s="194">
        <f t="shared" si="742"/>
        <v>0</v>
      </c>
      <c r="R3908" s="75" t="e">
        <f t="shared" si="743"/>
        <v>#REF!</v>
      </c>
    </row>
    <row r="3909" spans="1:18" ht="15" customHeight="1" x14ac:dyDescent="0.3">
      <c r="A3909" s="86"/>
      <c r="B3909" s="84"/>
      <c r="C3909" s="125"/>
      <c r="D3909" s="146"/>
      <c r="E3909" s="149" t="s">
        <v>64</v>
      </c>
      <c r="F3909" s="184" t="str">
        <f t="shared" si="740"/>
        <v/>
      </c>
      <c r="G3909" s="185" t="str">
        <f>+IF(F3909="","",H3888)</f>
        <v/>
      </c>
      <c r="H3909" s="186" t="str">
        <f t="shared" si="741"/>
        <v/>
      </c>
      <c r="J3909" s="195" t="str">
        <f>+IF(H3909="","",H3909/H3958)</f>
        <v/>
      </c>
      <c r="K3909" s="174"/>
      <c r="L3909" s="170"/>
      <c r="M3909" s="193" t="str">
        <f t="shared" ref="M3909:M3918" si="744">IF(L3909="NP", 0, (IF(L3909="EP", 1, (IF(L3909="ND", 0.4, "")))))</f>
        <v/>
      </c>
      <c r="N3909" s="194" t="str">
        <f t="shared" si="742"/>
        <v/>
      </c>
      <c r="R3909" s="75" t="e">
        <f t="shared" si="743"/>
        <v>#REF!</v>
      </c>
    </row>
    <row r="3910" spans="1:18" ht="15" customHeight="1" x14ac:dyDescent="0.3">
      <c r="A3910" s="86"/>
      <c r="B3910" s="84"/>
      <c r="C3910" s="125"/>
      <c r="D3910" s="146"/>
      <c r="E3910" s="149"/>
      <c r="F3910" s="184" t="str">
        <f t="shared" si="740"/>
        <v/>
      </c>
      <c r="G3910" s="185" t="str">
        <f>+IF(F3910="","",H3888)</f>
        <v/>
      </c>
      <c r="H3910" s="186" t="str">
        <f t="shared" si="741"/>
        <v/>
      </c>
      <c r="J3910" s="195" t="str">
        <f>+IF(H3910="","",H3910/H3958)</f>
        <v/>
      </c>
      <c r="K3910" s="174"/>
      <c r="L3910" s="170"/>
      <c r="M3910" s="193" t="str">
        <f t="shared" si="744"/>
        <v/>
      </c>
      <c r="N3910" s="194" t="str">
        <f t="shared" si="742"/>
        <v/>
      </c>
      <c r="R3910" s="75" t="e">
        <f t="shared" si="743"/>
        <v>#REF!</v>
      </c>
    </row>
    <row r="3911" spans="1:18" ht="15" customHeight="1" x14ac:dyDescent="0.3">
      <c r="A3911" s="86"/>
      <c r="B3911" s="84"/>
      <c r="C3911" s="125"/>
      <c r="D3911" s="146"/>
      <c r="E3911" s="149"/>
      <c r="F3911" s="184" t="str">
        <f t="shared" si="740"/>
        <v/>
      </c>
      <c r="G3911" s="185" t="str">
        <f>+IF(F3911="","",H3888)</f>
        <v/>
      </c>
      <c r="H3911" s="186" t="str">
        <f t="shared" si="741"/>
        <v/>
      </c>
      <c r="I3911" s="96"/>
      <c r="J3911" s="195" t="str">
        <f>+IF(H3911="","",H3911/H3958)</f>
        <v/>
      </c>
      <c r="K3911" s="174"/>
      <c r="L3911" s="170"/>
      <c r="M3911" s="193" t="str">
        <f t="shared" si="744"/>
        <v/>
      </c>
      <c r="N3911" s="194" t="str">
        <f t="shared" si="742"/>
        <v/>
      </c>
      <c r="R3911" s="75" t="e">
        <f t="shared" si="743"/>
        <v>#REF!</v>
      </c>
    </row>
    <row r="3912" spans="1:18" ht="15" customHeight="1" x14ac:dyDescent="0.3">
      <c r="A3912" s="86"/>
      <c r="B3912" s="84"/>
      <c r="C3912" s="125"/>
      <c r="D3912" s="146"/>
      <c r="E3912" s="149"/>
      <c r="F3912" s="184" t="str">
        <f t="shared" si="740"/>
        <v/>
      </c>
      <c r="G3912" s="185" t="str">
        <f>+IF(F3912="","",H3888)</f>
        <v/>
      </c>
      <c r="H3912" s="186" t="str">
        <f t="shared" si="741"/>
        <v/>
      </c>
      <c r="J3912" s="195" t="str">
        <f>+IF(H3912="","",H3912/H3958)</f>
        <v/>
      </c>
      <c r="K3912" s="174"/>
      <c r="L3912" s="170"/>
      <c r="M3912" s="193" t="str">
        <f t="shared" si="744"/>
        <v/>
      </c>
      <c r="N3912" s="194" t="str">
        <f t="shared" si="742"/>
        <v/>
      </c>
      <c r="R3912" s="75" t="e">
        <f t="shared" si="743"/>
        <v>#REF!</v>
      </c>
    </row>
    <row r="3913" spans="1:18" ht="15" customHeight="1" x14ac:dyDescent="0.3">
      <c r="A3913" s="86"/>
      <c r="B3913" s="84"/>
      <c r="C3913" s="125"/>
      <c r="D3913" s="146"/>
      <c r="E3913" s="149"/>
      <c r="F3913" s="184" t="str">
        <f t="shared" si="740"/>
        <v/>
      </c>
      <c r="G3913" s="185" t="str">
        <f>+IF(F3913="","",H3888)</f>
        <v/>
      </c>
      <c r="H3913" s="186" t="str">
        <f t="shared" si="741"/>
        <v/>
      </c>
      <c r="J3913" s="195" t="str">
        <f>+IF(H3913="","",H3913/H3958)</f>
        <v/>
      </c>
      <c r="K3913" s="174"/>
      <c r="L3913" s="170"/>
      <c r="M3913" s="193" t="str">
        <f t="shared" si="744"/>
        <v/>
      </c>
      <c r="N3913" s="194" t="str">
        <f t="shared" si="742"/>
        <v/>
      </c>
      <c r="R3913" s="75" t="e">
        <f t="shared" si="743"/>
        <v>#REF!</v>
      </c>
    </row>
    <row r="3914" spans="1:18" ht="15" customHeight="1" x14ac:dyDescent="0.3">
      <c r="A3914" s="86"/>
      <c r="B3914" s="84"/>
      <c r="C3914" s="125"/>
      <c r="D3914" s="146"/>
      <c r="E3914" s="149"/>
      <c r="F3914" s="184" t="str">
        <f t="shared" si="740"/>
        <v/>
      </c>
      <c r="G3914" s="185" t="str">
        <f>+IF(F3914="","",H3888)</f>
        <v/>
      </c>
      <c r="H3914" s="186" t="str">
        <f t="shared" si="741"/>
        <v/>
      </c>
      <c r="I3914" s="96"/>
      <c r="J3914" s="195" t="str">
        <f>+IF(H3914="","",H3914/H3958)</f>
        <v/>
      </c>
      <c r="K3914" s="174"/>
      <c r="L3914" s="170"/>
      <c r="M3914" s="193" t="str">
        <f t="shared" si="744"/>
        <v/>
      </c>
      <c r="N3914" s="194" t="str">
        <f t="shared" si="742"/>
        <v/>
      </c>
      <c r="R3914" s="75" t="e">
        <f t="shared" si="743"/>
        <v>#REF!</v>
      </c>
    </row>
    <row r="3915" spans="1:18" ht="15" customHeight="1" x14ac:dyDescent="0.3">
      <c r="A3915" s="86"/>
      <c r="B3915" s="84"/>
      <c r="C3915" s="125"/>
      <c r="D3915" s="146"/>
      <c r="E3915" s="149"/>
      <c r="F3915" s="184" t="str">
        <f t="shared" si="740"/>
        <v/>
      </c>
      <c r="G3915" s="185" t="str">
        <f>+IF(F3915="","",H3888)</f>
        <v/>
      </c>
      <c r="H3915" s="186" t="str">
        <f t="shared" si="741"/>
        <v/>
      </c>
      <c r="J3915" s="195" t="str">
        <f>+IF(H3915="","",H3915/H3958)</f>
        <v/>
      </c>
      <c r="K3915" s="174"/>
      <c r="L3915" s="170"/>
      <c r="M3915" s="193" t="str">
        <f t="shared" si="744"/>
        <v/>
      </c>
      <c r="N3915" s="194" t="str">
        <f t="shared" si="742"/>
        <v/>
      </c>
      <c r="R3915" s="75" t="e">
        <f t="shared" si="743"/>
        <v>#REF!</v>
      </c>
    </row>
    <row r="3916" spans="1:18" ht="15" customHeight="1" x14ac:dyDescent="0.3">
      <c r="A3916" s="86"/>
      <c r="B3916" s="84"/>
      <c r="C3916" s="125"/>
      <c r="D3916" s="146"/>
      <c r="E3916" s="149"/>
      <c r="F3916" s="184" t="str">
        <f t="shared" si="740"/>
        <v/>
      </c>
      <c r="G3916" s="185" t="str">
        <f>+IF(F3916="","",H3888)</f>
        <v/>
      </c>
      <c r="H3916" s="186" t="str">
        <f t="shared" si="741"/>
        <v/>
      </c>
      <c r="I3916" s="96"/>
      <c r="J3916" s="195" t="str">
        <f>+IF(H3916="","",H3916/H3958)</f>
        <v/>
      </c>
      <c r="K3916" s="174"/>
      <c r="L3916" s="170"/>
      <c r="M3916" s="193" t="str">
        <f t="shared" si="744"/>
        <v/>
      </c>
      <c r="N3916" s="194" t="str">
        <f t="shared" si="742"/>
        <v/>
      </c>
      <c r="R3916" s="75" t="e">
        <f t="shared" si="743"/>
        <v>#REF!</v>
      </c>
    </row>
    <row r="3917" spans="1:18" ht="15" customHeight="1" x14ac:dyDescent="0.3">
      <c r="A3917" s="86"/>
      <c r="B3917" s="84"/>
      <c r="C3917" s="125"/>
      <c r="D3917" s="146"/>
      <c r="E3917" s="149"/>
      <c r="F3917" s="184" t="str">
        <f t="shared" si="740"/>
        <v/>
      </c>
      <c r="G3917" s="185" t="str">
        <f>+IF(F3917="","",H3888)</f>
        <v/>
      </c>
      <c r="H3917" s="186" t="str">
        <f t="shared" si="741"/>
        <v/>
      </c>
      <c r="I3917" s="96"/>
      <c r="J3917" s="195" t="str">
        <f>+IF(H3917="","",H3917/H3958)</f>
        <v/>
      </c>
      <c r="K3917" s="174"/>
      <c r="L3917" s="170"/>
      <c r="M3917" s="193" t="str">
        <f t="shared" si="744"/>
        <v/>
      </c>
      <c r="N3917" s="194" t="str">
        <f t="shared" si="742"/>
        <v/>
      </c>
      <c r="R3917" s="75" t="e">
        <f t="shared" si="743"/>
        <v>#REF!</v>
      </c>
    </row>
    <row r="3918" spans="1:18" ht="15" customHeight="1" thickBot="1" x14ac:dyDescent="0.35">
      <c r="A3918" s="86"/>
      <c r="B3918" s="84"/>
      <c r="C3918" s="127"/>
      <c r="D3918" s="147"/>
      <c r="E3918" s="150"/>
      <c r="F3918" s="187" t="str">
        <f t="shared" si="740"/>
        <v/>
      </c>
      <c r="G3918" s="188" t="str">
        <f>+IF(F3918="","",H3887)</f>
        <v/>
      </c>
      <c r="H3918" s="189" t="str">
        <f t="shared" si="741"/>
        <v/>
      </c>
      <c r="J3918" s="195" t="str">
        <f>+IF(H3918="","",H3918/H3958)</f>
        <v/>
      </c>
      <c r="K3918" s="174"/>
      <c r="L3918" s="170"/>
      <c r="M3918" s="193" t="str">
        <f t="shared" si="744"/>
        <v/>
      </c>
      <c r="N3918" s="194" t="str">
        <f t="shared" si="742"/>
        <v/>
      </c>
      <c r="R3918" s="75" t="e">
        <f t="shared" si="743"/>
        <v>#REF!</v>
      </c>
    </row>
    <row r="3919" spans="1:18" ht="15" customHeight="1" thickBot="1" x14ac:dyDescent="0.35">
      <c r="A3919" s="86"/>
      <c r="B3919" s="84"/>
      <c r="C3919" s="160"/>
      <c r="D3919" s="160"/>
      <c r="E3919" s="160"/>
      <c r="F3919" s="160"/>
      <c r="G3919" s="161" t="s">
        <v>28</v>
      </c>
      <c r="H3919" s="157">
        <f>SUM(H3906:H3918)</f>
        <v>0.80279100000000003</v>
      </c>
      <c r="J3919" s="110">
        <f>SUM(J3906:J3918)</f>
        <v>0.34358617294959992</v>
      </c>
      <c r="K3919" s="109"/>
      <c r="L3919" s="109"/>
      <c r="M3919" s="109"/>
      <c r="N3919" s="110">
        <f>SUM(N3906:N3918)</f>
        <v>0</v>
      </c>
    </row>
    <row r="3920" spans="1:18" s="73" customFormat="1" ht="15" customHeight="1" thickBot="1" x14ac:dyDescent="0.35">
      <c r="A3920" s="86"/>
      <c r="B3920" s="84"/>
      <c r="C3920" s="73" t="s">
        <v>11</v>
      </c>
      <c r="H3920" s="74"/>
      <c r="J3920" s="112"/>
      <c r="K3920" s="112"/>
      <c r="L3920" s="112"/>
      <c r="M3920" s="112"/>
      <c r="N3920" s="112"/>
    </row>
    <row r="3921" spans="1:18" ht="34.5" customHeight="1" thickBot="1" x14ac:dyDescent="0.35">
      <c r="A3921" s="86"/>
      <c r="B3921" s="84"/>
      <c r="C3921" s="122" t="s">
        <v>48</v>
      </c>
      <c r="D3921" s="129"/>
      <c r="E3921" s="123" t="s">
        <v>3</v>
      </c>
      <c r="F3921" s="123" t="s">
        <v>0</v>
      </c>
      <c r="G3921" s="123" t="s">
        <v>16</v>
      </c>
      <c r="H3921" s="124" t="s">
        <v>9</v>
      </c>
      <c r="J3921" s="106" t="s">
        <v>59</v>
      </c>
      <c r="K3921" s="107" t="s">
        <v>60</v>
      </c>
      <c r="L3921" s="107" t="s">
        <v>61</v>
      </c>
      <c r="M3921" s="107" t="s">
        <v>62</v>
      </c>
      <c r="N3921" s="108" t="s">
        <v>63</v>
      </c>
    </row>
    <row r="3922" spans="1:18" ht="15" customHeight="1" x14ac:dyDescent="0.3">
      <c r="A3922" s="86"/>
      <c r="B3922" s="84"/>
      <c r="C3922" s="125" t="s">
        <v>312</v>
      </c>
      <c r="E3922" s="151" t="s">
        <v>89</v>
      </c>
      <c r="F3922" s="151">
        <v>0.05</v>
      </c>
      <c r="G3922" s="151">
        <v>1.1200000000000001</v>
      </c>
      <c r="H3922" s="190">
        <f t="shared" ref="H3922:H3923" si="745">+IF(G3922="","",F3922*G3922)</f>
        <v>5.6000000000000008E-2</v>
      </c>
      <c r="J3922" s="195">
        <f>+IF(H3922="","",H3922/H3958)</f>
        <v>2.3967415784653286E-2</v>
      </c>
      <c r="K3922" s="174">
        <v>411211912</v>
      </c>
      <c r="L3922" s="170" t="s">
        <v>76</v>
      </c>
      <c r="M3922" s="193">
        <v>0.29659999999999997</v>
      </c>
      <c r="N3922" s="194">
        <f t="shared" ref="N3922:N3947" si="746">+IF(H3922="","",J3922*M3922)</f>
        <v>7.1087355217281639E-3</v>
      </c>
      <c r="R3922" s="75" t="e">
        <f t="shared" ref="R3922:R3947" si="747">+R3834+1</f>
        <v>#REF!</v>
      </c>
    </row>
    <row r="3923" spans="1:18" ht="15" customHeight="1" x14ac:dyDescent="0.3">
      <c r="A3923" s="86"/>
      <c r="B3923" s="84"/>
      <c r="C3923" s="125" t="s">
        <v>320</v>
      </c>
      <c r="E3923" s="151" t="s">
        <v>89</v>
      </c>
      <c r="F3923" s="151">
        <v>1.03</v>
      </c>
      <c r="G3923" s="151">
        <v>1.34</v>
      </c>
      <c r="H3923" s="190">
        <f t="shared" si="745"/>
        <v>1.3802000000000001</v>
      </c>
      <c r="J3923" s="195">
        <f>+IF(H3923="","",H3923/H3958)</f>
        <v>0.59071120117818687</v>
      </c>
      <c r="K3923" s="218">
        <v>411211912</v>
      </c>
      <c r="L3923" s="212" t="s">
        <v>76</v>
      </c>
      <c r="M3923" s="193">
        <v>0.29659999999999997</v>
      </c>
      <c r="N3923" s="194">
        <f t="shared" si="746"/>
        <v>0.17520494226945021</v>
      </c>
      <c r="R3923" s="75" t="e">
        <f t="shared" si="747"/>
        <v>#REF!</v>
      </c>
    </row>
    <row r="3924" spans="1:18" ht="15" customHeight="1" x14ac:dyDescent="0.3">
      <c r="A3924" s="86"/>
      <c r="B3924" s="84"/>
      <c r="C3924" s="125"/>
      <c r="E3924" s="151"/>
      <c r="F3924" s="151"/>
      <c r="G3924" s="151"/>
      <c r="H3924" s="190"/>
      <c r="J3924" s="195"/>
      <c r="K3924" s="212"/>
      <c r="L3924" s="212"/>
      <c r="M3924" s="193"/>
      <c r="N3924" s="194" t="str">
        <f t="shared" si="746"/>
        <v/>
      </c>
      <c r="R3924" s="75" t="e">
        <f t="shared" si="747"/>
        <v>#REF!</v>
      </c>
    </row>
    <row r="3925" spans="1:18" ht="15" customHeight="1" x14ac:dyDescent="0.3">
      <c r="A3925" s="86"/>
      <c r="B3925" s="84"/>
      <c r="C3925" s="125"/>
      <c r="E3925" s="151"/>
      <c r="F3925" s="151"/>
      <c r="G3925" s="151"/>
      <c r="H3925" s="190"/>
      <c r="J3925" s="195"/>
      <c r="K3925" s="211"/>
      <c r="L3925" s="212"/>
      <c r="M3925" s="193"/>
      <c r="N3925" s="194" t="str">
        <f t="shared" si="746"/>
        <v/>
      </c>
      <c r="R3925" s="75" t="e">
        <f t="shared" si="747"/>
        <v>#REF!</v>
      </c>
    </row>
    <row r="3926" spans="1:18" ht="15" customHeight="1" x14ac:dyDescent="0.3">
      <c r="A3926" s="86"/>
      <c r="B3926" s="84"/>
      <c r="C3926" s="125"/>
      <c r="E3926" s="151"/>
      <c r="F3926" s="151"/>
      <c r="G3926" s="151"/>
      <c r="H3926" s="190"/>
      <c r="J3926" s="195"/>
      <c r="K3926" s="174"/>
      <c r="L3926" s="170"/>
      <c r="M3926" s="193"/>
      <c r="N3926" s="194" t="str">
        <f t="shared" si="746"/>
        <v/>
      </c>
      <c r="R3926" s="75" t="e">
        <f t="shared" si="747"/>
        <v>#REF!</v>
      </c>
    </row>
    <row r="3927" spans="1:18" ht="15" customHeight="1" x14ac:dyDescent="0.3">
      <c r="A3927" s="86"/>
      <c r="B3927" s="84"/>
      <c r="C3927" s="125"/>
      <c r="E3927" s="151"/>
      <c r="F3927" s="151"/>
      <c r="G3927" s="151"/>
      <c r="H3927" s="190"/>
      <c r="J3927" s="195"/>
      <c r="K3927" s="174"/>
      <c r="L3927" s="170"/>
      <c r="M3927" s="193"/>
      <c r="N3927" s="194" t="str">
        <f t="shared" si="746"/>
        <v/>
      </c>
      <c r="R3927" s="75" t="e">
        <f t="shared" si="747"/>
        <v>#REF!</v>
      </c>
    </row>
    <row r="3928" spans="1:18" ht="15" customHeight="1" x14ac:dyDescent="0.3">
      <c r="A3928" s="86"/>
      <c r="B3928" s="84"/>
      <c r="C3928" s="125"/>
      <c r="E3928" s="151"/>
      <c r="F3928" s="151"/>
      <c r="G3928" s="151"/>
      <c r="H3928" s="190"/>
      <c r="J3928" s="195"/>
      <c r="K3928" s="174"/>
      <c r="L3928" s="170"/>
      <c r="M3928" s="193"/>
      <c r="N3928" s="194" t="str">
        <f t="shared" si="746"/>
        <v/>
      </c>
      <c r="R3928" s="75" t="e">
        <f t="shared" si="747"/>
        <v>#REF!</v>
      </c>
    </row>
    <row r="3929" spans="1:18" ht="15" customHeight="1" x14ac:dyDescent="0.3">
      <c r="A3929" s="86"/>
      <c r="B3929" s="84"/>
      <c r="C3929" s="125"/>
      <c r="E3929" s="151"/>
      <c r="F3929" s="151"/>
      <c r="G3929" s="151"/>
      <c r="H3929" s="190"/>
      <c r="J3929" s="195"/>
      <c r="K3929" s="211"/>
      <c r="L3929" s="210"/>
      <c r="M3929" s="193"/>
      <c r="N3929" s="194" t="str">
        <f t="shared" si="746"/>
        <v/>
      </c>
      <c r="R3929" s="75" t="e">
        <f t="shared" si="747"/>
        <v>#REF!</v>
      </c>
    </row>
    <row r="3930" spans="1:18" ht="15" customHeight="1" x14ac:dyDescent="0.3">
      <c r="A3930" s="86"/>
      <c r="B3930" s="84"/>
      <c r="C3930" s="125"/>
      <c r="E3930" s="151"/>
      <c r="F3930" s="151"/>
      <c r="G3930" s="151"/>
      <c r="H3930" s="190"/>
      <c r="J3930" s="195"/>
      <c r="K3930" s="174"/>
      <c r="L3930" s="170"/>
      <c r="M3930" s="193"/>
      <c r="N3930" s="194" t="str">
        <f t="shared" si="746"/>
        <v/>
      </c>
      <c r="R3930" s="75" t="e">
        <f t="shared" si="747"/>
        <v>#REF!</v>
      </c>
    </row>
    <row r="3931" spans="1:18" ht="15" customHeight="1" x14ac:dyDescent="0.3">
      <c r="A3931" s="86"/>
      <c r="B3931" s="84"/>
      <c r="C3931" s="125"/>
      <c r="E3931" s="151"/>
      <c r="F3931" s="151"/>
      <c r="G3931" s="151"/>
      <c r="H3931" s="190"/>
      <c r="J3931" s="195"/>
      <c r="K3931" s="174"/>
      <c r="L3931" s="170"/>
      <c r="M3931" s="193"/>
      <c r="N3931" s="194" t="str">
        <f t="shared" si="746"/>
        <v/>
      </c>
      <c r="R3931" s="75" t="e">
        <f t="shared" si="747"/>
        <v>#REF!</v>
      </c>
    </row>
    <row r="3932" spans="1:18" ht="15" customHeight="1" x14ac:dyDescent="0.3">
      <c r="A3932" s="86"/>
      <c r="B3932" s="84"/>
      <c r="C3932" s="125"/>
      <c r="E3932" s="151"/>
      <c r="F3932" s="151"/>
      <c r="G3932" s="151"/>
      <c r="H3932" s="190" t="str">
        <f t="shared" ref="H3932:H3947" si="748">+IF(G3932="","",F3932*G3932)</f>
        <v/>
      </c>
      <c r="J3932" s="195" t="str">
        <f>+IF(H3932="","",H3932/H3958)</f>
        <v/>
      </c>
      <c r="K3932" s="174"/>
      <c r="L3932" s="170"/>
      <c r="M3932" s="193" t="str">
        <f t="shared" ref="M3932:M3947" si="749">IF(L3932="NP", 0, (IF(L3932="EP", 1, (IF(L3932="ND", 0.4, "")))))</f>
        <v/>
      </c>
      <c r="N3932" s="194" t="str">
        <f t="shared" si="746"/>
        <v/>
      </c>
      <c r="R3932" s="75" t="e">
        <f t="shared" si="747"/>
        <v>#REF!</v>
      </c>
    </row>
    <row r="3933" spans="1:18" ht="15" customHeight="1" x14ac:dyDescent="0.3">
      <c r="A3933" s="86"/>
      <c r="B3933" s="84"/>
      <c r="C3933" s="125"/>
      <c r="E3933" s="151"/>
      <c r="F3933" s="151"/>
      <c r="G3933" s="151"/>
      <c r="H3933" s="190" t="str">
        <f t="shared" si="748"/>
        <v/>
      </c>
      <c r="J3933" s="195" t="str">
        <f>+IF(H3933="","",H3933/H3958)</f>
        <v/>
      </c>
      <c r="K3933" s="174"/>
      <c r="L3933" s="170"/>
      <c r="M3933" s="193" t="str">
        <f t="shared" si="749"/>
        <v/>
      </c>
      <c r="N3933" s="194" t="str">
        <f t="shared" si="746"/>
        <v/>
      </c>
      <c r="R3933" s="75" t="e">
        <f t="shared" si="747"/>
        <v>#REF!</v>
      </c>
    </row>
    <row r="3934" spans="1:18" ht="15" customHeight="1" x14ac:dyDescent="0.3">
      <c r="A3934" s="86"/>
      <c r="B3934" s="84"/>
      <c r="C3934" s="125"/>
      <c r="E3934" s="151"/>
      <c r="F3934" s="151"/>
      <c r="G3934" s="151"/>
      <c r="H3934" s="190" t="str">
        <f t="shared" si="748"/>
        <v/>
      </c>
      <c r="J3934" s="195" t="str">
        <f>+IF(H3934="","",H3934/H3958)</f>
        <v/>
      </c>
      <c r="K3934" s="174"/>
      <c r="L3934" s="170"/>
      <c r="M3934" s="193" t="str">
        <f t="shared" si="749"/>
        <v/>
      </c>
      <c r="N3934" s="194" t="str">
        <f t="shared" si="746"/>
        <v/>
      </c>
      <c r="R3934" s="75" t="e">
        <f t="shared" si="747"/>
        <v>#REF!</v>
      </c>
    </row>
    <row r="3935" spans="1:18" ht="15" customHeight="1" x14ac:dyDescent="0.3">
      <c r="A3935" s="86"/>
      <c r="B3935" s="84"/>
      <c r="C3935" s="125"/>
      <c r="E3935" s="151"/>
      <c r="F3935" s="151"/>
      <c r="G3935" s="151"/>
      <c r="H3935" s="190" t="str">
        <f t="shared" si="748"/>
        <v/>
      </c>
      <c r="J3935" s="195" t="str">
        <f>+IF(H3935="","",H3935/H3958)</f>
        <v/>
      </c>
      <c r="K3935" s="174"/>
      <c r="L3935" s="170"/>
      <c r="M3935" s="193" t="str">
        <f t="shared" si="749"/>
        <v/>
      </c>
      <c r="N3935" s="194" t="str">
        <f t="shared" si="746"/>
        <v/>
      </c>
      <c r="R3935" s="75" t="e">
        <f t="shared" si="747"/>
        <v>#REF!</v>
      </c>
    </row>
    <row r="3936" spans="1:18" ht="15" customHeight="1" x14ac:dyDescent="0.3">
      <c r="A3936" s="86"/>
      <c r="B3936" s="84"/>
      <c r="C3936" s="125"/>
      <c r="E3936" s="151"/>
      <c r="F3936" s="151"/>
      <c r="G3936" s="151"/>
      <c r="H3936" s="190" t="str">
        <f t="shared" si="748"/>
        <v/>
      </c>
      <c r="J3936" s="195" t="str">
        <f>+IF(H3936="","",H3936/H3958)</f>
        <v/>
      </c>
      <c r="K3936" s="174"/>
      <c r="L3936" s="170"/>
      <c r="M3936" s="193" t="str">
        <f t="shared" si="749"/>
        <v/>
      </c>
      <c r="N3936" s="194" t="str">
        <f t="shared" si="746"/>
        <v/>
      </c>
      <c r="R3936" s="75" t="e">
        <f t="shared" si="747"/>
        <v>#REF!</v>
      </c>
    </row>
    <row r="3937" spans="1:18" ht="15" customHeight="1" x14ac:dyDescent="0.3">
      <c r="A3937" s="86"/>
      <c r="B3937" s="84"/>
      <c r="C3937" s="125"/>
      <c r="E3937" s="151"/>
      <c r="F3937" s="151"/>
      <c r="G3937" s="151"/>
      <c r="H3937" s="190" t="str">
        <f t="shared" si="748"/>
        <v/>
      </c>
      <c r="J3937" s="195" t="str">
        <f>+IF(H3937="","",H3937/H3958)</f>
        <v/>
      </c>
      <c r="K3937" s="174"/>
      <c r="L3937" s="170"/>
      <c r="M3937" s="193" t="str">
        <f t="shared" si="749"/>
        <v/>
      </c>
      <c r="N3937" s="194" t="str">
        <f t="shared" si="746"/>
        <v/>
      </c>
      <c r="R3937" s="75" t="e">
        <f t="shared" si="747"/>
        <v>#REF!</v>
      </c>
    </row>
    <row r="3938" spans="1:18" ht="15" customHeight="1" x14ac:dyDescent="0.3">
      <c r="A3938" s="86"/>
      <c r="B3938" s="84"/>
      <c r="C3938" s="125"/>
      <c r="E3938" s="151"/>
      <c r="F3938" s="151"/>
      <c r="G3938" s="151"/>
      <c r="H3938" s="190" t="str">
        <f t="shared" si="748"/>
        <v/>
      </c>
      <c r="J3938" s="195" t="str">
        <f>+IF(H3938="","",H3938/H3958)</f>
        <v/>
      </c>
      <c r="K3938" s="174"/>
      <c r="L3938" s="170"/>
      <c r="M3938" s="193" t="str">
        <f t="shared" si="749"/>
        <v/>
      </c>
      <c r="N3938" s="194" t="str">
        <f t="shared" si="746"/>
        <v/>
      </c>
      <c r="R3938" s="75" t="e">
        <f t="shared" si="747"/>
        <v>#REF!</v>
      </c>
    </row>
    <row r="3939" spans="1:18" ht="15" customHeight="1" x14ac:dyDescent="0.3">
      <c r="A3939" s="86"/>
      <c r="B3939" s="84"/>
      <c r="C3939" s="125"/>
      <c r="E3939" s="151"/>
      <c r="F3939" s="151"/>
      <c r="G3939" s="151"/>
      <c r="H3939" s="190" t="str">
        <f t="shared" si="748"/>
        <v/>
      </c>
      <c r="J3939" s="195" t="str">
        <f>+IF(H3939="","",H3939/H3958)</f>
        <v/>
      </c>
      <c r="K3939" s="174"/>
      <c r="L3939" s="170"/>
      <c r="M3939" s="193" t="str">
        <f t="shared" si="749"/>
        <v/>
      </c>
      <c r="N3939" s="194" t="str">
        <f t="shared" si="746"/>
        <v/>
      </c>
      <c r="R3939" s="75" t="e">
        <f t="shared" si="747"/>
        <v>#REF!</v>
      </c>
    </row>
    <row r="3940" spans="1:18" ht="15" customHeight="1" x14ac:dyDescent="0.3">
      <c r="A3940" s="86"/>
      <c r="B3940" s="84"/>
      <c r="C3940" s="125"/>
      <c r="E3940" s="151"/>
      <c r="F3940" s="151"/>
      <c r="G3940" s="151"/>
      <c r="H3940" s="190" t="str">
        <f t="shared" si="748"/>
        <v/>
      </c>
      <c r="J3940" s="195" t="str">
        <f>+IF(H3940="","",H3940/H3958)</f>
        <v/>
      </c>
      <c r="K3940" s="174"/>
      <c r="L3940" s="170"/>
      <c r="M3940" s="193" t="str">
        <f t="shared" si="749"/>
        <v/>
      </c>
      <c r="N3940" s="194" t="str">
        <f t="shared" si="746"/>
        <v/>
      </c>
      <c r="R3940" s="75" t="e">
        <f t="shared" si="747"/>
        <v>#REF!</v>
      </c>
    </row>
    <row r="3941" spans="1:18" ht="15" customHeight="1" x14ac:dyDescent="0.3">
      <c r="A3941" s="86"/>
      <c r="B3941" s="84"/>
      <c r="C3941" s="125"/>
      <c r="E3941" s="151"/>
      <c r="F3941" s="151"/>
      <c r="G3941" s="151"/>
      <c r="H3941" s="190" t="str">
        <f t="shared" si="748"/>
        <v/>
      </c>
      <c r="J3941" s="195" t="str">
        <f>+IF(H3941="","",H3941/H3958)</f>
        <v/>
      </c>
      <c r="K3941" s="174"/>
      <c r="L3941" s="170"/>
      <c r="M3941" s="193" t="str">
        <f t="shared" si="749"/>
        <v/>
      </c>
      <c r="N3941" s="194" t="str">
        <f t="shared" si="746"/>
        <v/>
      </c>
      <c r="R3941" s="75" t="e">
        <f t="shared" si="747"/>
        <v>#REF!</v>
      </c>
    </row>
    <row r="3942" spans="1:18" ht="15" customHeight="1" x14ac:dyDescent="0.3">
      <c r="A3942" s="86"/>
      <c r="B3942" s="84"/>
      <c r="C3942" s="125"/>
      <c r="E3942" s="151"/>
      <c r="F3942" s="151"/>
      <c r="G3942" s="151"/>
      <c r="H3942" s="190" t="str">
        <f t="shared" si="748"/>
        <v/>
      </c>
      <c r="J3942" s="195" t="str">
        <f>+IF(H3942="","",H3942/H3958)</f>
        <v/>
      </c>
      <c r="K3942" s="174"/>
      <c r="L3942" s="170"/>
      <c r="M3942" s="193" t="str">
        <f t="shared" si="749"/>
        <v/>
      </c>
      <c r="N3942" s="194" t="str">
        <f t="shared" si="746"/>
        <v/>
      </c>
      <c r="R3942" s="75" t="e">
        <f t="shared" si="747"/>
        <v>#REF!</v>
      </c>
    </row>
    <row r="3943" spans="1:18" ht="15" customHeight="1" x14ac:dyDescent="0.3">
      <c r="A3943" s="86"/>
      <c r="B3943" s="84"/>
      <c r="C3943" s="125"/>
      <c r="E3943" s="151"/>
      <c r="F3943" s="151"/>
      <c r="G3943" s="151"/>
      <c r="H3943" s="190" t="str">
        <f t="shared" si="748"/>
        <v/>
      </c>
      <c r="J3943" s="195" t="str">
        <f>+IF(H3943="","",H3943/H3958)</f>
        <v/>
      </c>
      <c r="K3943" s="174"/>
      <c r="L3943" s="170"/>
      <c r="M3943" s="193" t="str">
        <f t="shared" si="749"/>
        <v/>
      </c>
      <c r="N3943" s="194" t="str">
        <f t="shared" si="746"/>
        <v/>
      </c>
      <c r="R3943" s="75" t="e">
        <f t="shared" si="747"/>
        <v>#REF!</v>
      </c>
    </row>
    <row r="3944" spans="1:18" ht="15" customHeight="1" x14ac:dyDescent="0.3">
      <c r="A3944" s="86"/>
      <c r="B3944" s="84"/>
      <c r="C3944" s="125"/>
      <c r="E3944" s="151"/>
      <c r="F3944" s="151"/>
      <c r="G3944" s="151"/>
      <c r="H3944" s="190" t="str">
        <f t="shared" si="748"/>
        <v/>
      </c>
      <c r="J3944" s="195" t="str">
        <f>+IF(H3944="","",H3944/H3958)</f>
        <v/>
      </c>
      <c r="K3944" s="174"/>
      <c r="L3944" s="170"/>
      <c r="M3944" s="193" t="str">
        <f t="shared" si="749"/>
        <v/>
      </c>
      <c r="N3944" s="194" t="str">
        <f t="shared" si="746"/>
        <v/>
      </c>
      <c r="R3944" s="75" t="e">
        <f t="shared" si="747"/>
        <v>#REF!</v>
      </c>
    </row>
    <row r="3945" spans="1:18" ht="15" customHeight="1" x14ac:dyDescent="0.3">
      <c r="A3945" s="86"/>
      <c r="B3945" s="84"/>
      <c r="C3945" s="125"/>
      <c r="E3945" s="151"/>
      <c r="F3945" s="151"/>
      <c r="G3945" s="151"/>
      <c r="H3945" s="190" t="str">
        <f t="shared" si="748"/>
        <v/>
      </c>
      <c r="J3945" s="195" t="str">
        <f>+IF(H3945="","",H3945/H3958)</f>
        <v/>
      </c>
      <c r="K3945" s="174"/>
      <c r="L3945" s="170"/>
      <c r="M3945" s="193" t="str">
        <f t="shared" si="749"/>
        <v/>
      </c>
      <c r="N3945" s="194" t="str">
        <f t="shared" si="746"/>
        <v/>
      </c>
      <c r="R3945" s="75" t="e">
        <f t="shared" si="747"/>
        <v>#REF!</v>
      </c>
    </row>
    <row r="3946" spans="1:18" ht="15" customHeight="1" x14ac:dyDescent="0.3">
      <c r="A3946" s="86"/>
      <c r="B3946" s="84"/>
      <c r="C3946" s="125"/>
      <c r="E3946" s="151"/>
      <c r="F3946" s="151"/>
      <c r="G3946" s="151"/>
      <c r="H3946" s="190" t="str">
        <f t="shared" si="748"/>
        <v/>
      </c>
      <c r="J3946" s="195" t="str">
        <f>+IF(H3946="","",H3946/H3958)</f>
        <v/>
      </c>
      <c r="K3946" s="174"/>
      <c r="L3946" s="170"/>
      <c r="M3946" s="193" t="str">
        <f t="shared" si="749"/>
        <v/>
      </c>
      <c r="N3946" s="194" t="str">
        <f t="shared" si="746"/>
        <v/>
      </c>
      <c r="R3946" s="75" t="e">
        <f t="shared" si="747"/>
        <v>#REF!</v>
      </c>
    </row>
    <row r="3947" spans="1:18" ht="15" customHeight="1" thickBot="1" x14ac:dyDescent="0.35">
      <c r="A3947" s="86"/>
      <c r="B3947" s="84"/>
      <c r="C3947" s="125"/>
      <c r="E3947" s="152"/>
      <c r="F3947" s="152"/>
      <c r="G3947" s="152"/>
      <c r="H3947" s="191" t="str">
        <f t="shared" si="748"/>
        <v/>
      </c>
      <c r="J3947" s="195" t="str">
        <f>+IF(H3947="","",H3947/H3958)</f>
        <v/>
      </c>
      <c r="K3947" s="174"/>
      <c r="L3947" s="170"/>
      <c r="M3947" s="193" t="str">
        <f t="shared" si="749"/>
        <v/>
      </c>
      <c r="N3947" s="194" t="str">
        <f t="shared" si="746"/>
        <v/>
      </c>
      <c r="R3947" s="75" t="e">
        <f t="shared" si="747"/>
        <v>#REF!</v>
      </c>
    </row>
    <row r="3948" spans="1:18" ht="15" customHeight="1" thickBot="1" x14ac:dyDescent="0.35">
      <c r="A3948" s="86"/>
      <c r="B3948" s="84"/>
      <c r="C3948" s="160"/>
      <c r="D3948" s="160"/>
      <c r="E3948" s="160"/>
      <c r="F3948" s="160"/>
      <c r="G3948" s="161" t="s">
        <v>29</v>
      </c>
      <c r="H3948" s="157">
        <f>SUM(H3922:H3947)</f>
        <v>1.4362000000000001</v>
      </c>
      <c r="J3948" s="110">
        <f>SUM(J3922:J3947)</f>
        <v>0.61467861696284021</v>
      </c>
      <c r="K3948" s="109"/>
      <c r="L3948" s="109"/>
      <c r="M3948" s="109"/>
      <c r="N3948" s="110">
        <f>SUM(N3922:N3947)</f>
        <v>0.18231367779117838</v>
      </c>
    </row>
    <row r="3949" spans="1:18" s="73" customFormat="1" ht="15" customHeight="1" thickBot="1" x14ac:dyDescent="0.35">
      <c r="A3949" s="86"/>
      <c r="B3949" s="84"/>
      <c r="C3949" s="73" t="s">
        <v>12</v>
      </c>
      <c r="H3949" s="74"/>
      <c r="J3949" s="111"/>
      <c r="K3949" s="111"/>
      <c r="L3949" s="111"/>
      <c r="M3949" s="111"/>
      <c r="N3949" s="111"/>
    </row>
    <row r="3950" spans="1:18" ht="33" customHeight="1" thickBot="1" x14ac:dyDescent="0.35">
      <c r="A3950" s="86"/>
      <c r="B3950" s="84"/>
      <c r="C3950" s="122" t="s">
        <v>48</v>
      </c>
      <c r="D3950" s="129"/>
      <c r="E3950" s="130" t="s">
        <v>3</v>
      </c>
      <c r="F3950" s="130" t="s">
        <v>0</v>
      </c>
      <c r="G3950" s="123" t="s">
        <v>6</v>
      </c>
      <c r="H3950" s="124" t="s">
        <v>9</v>
      </c>
      <c r="J3950" s="106" t="s">
        <v>59</v>
      </c>
      <c r="K3950" s="107" t="s">
        <v>60</v>
      </c>
      <c r="L3950" s="107" t="s">
        <v>61</v>
      </c>
      <c r="M3950" s="107" t="s">
        <v>62</v>
      </c>
      <c r="N3950" s="108" t="s">
        <v>63</v>
      </c>
    </row>
    <row r="3951" spans="1:18" ht="15" customHeight="1" x14ac:dyDescent="0.3">
      <c r="A3951" s="86"/>
      <c r="B3951" s="84"/>
      <c r="C3951" s="125"/>
      <c r="E3951" s="149"/>
      <c r="F3951" s="146"/>
      <c r="G3951" s="154"/>
      <c r="H3951" s="186"/>
      <c r="J3951" s="195"/>
      <c r="K3951" s="175"/>
      <c r="L3951" s="175"/>
      <c r="M3951" s="193"/>
      <c r="N3951" s="194" t="str">
        <f>+IF(H3951="","",J3951*M3951)</f>
        <v/>
      </c>
      <c r="R3951" s="75" t="e">
        <f t="shared" ref="R3951:R3955" si="750">+R3863+1</f>
        <v>#REF!</v>
      </c>
    </row>
    <row r="3952" spans="1:18" ht="15" customHeight="1" x14ac:dyDescent="0.3">
      <c r="A3952" s="86"/>
      <c r="B3952" s="84"/>
      <c r="C3952" s="125"/>
      <c r="E3952" s="149"/>
      <c r="F3952" s="146"/>
      <c r="G3952" s="154"/>
      <c r="H3952" s="186"/>
      <c r="J3952" s="195"/>
      <c r="K3952" s="175"/>
      <c r="L3952" s="175"/>
      <c r="M3952" s="193"/>
      <c r="N3952" s="194" t="str">
        <f>+IF(H3952="","",J3952*M3952)</f>
        <v/>
      </c>
      <c r="R3952" s="75" t="e">
        <f t="shared" si="750"/>
        <v>#REF!</v>
      </c>
    </row>
    <row r="3953" spans="1:18" ht="15" customHeight="1" x14ac:dyDescent="0.3">
      <c r="A3953" s="86"/>
      <c r="B3953" s="84"/>
      <c r="C3953" s="125"/>
      <c r="E3953" s="149"/>
      <c r="F3953" s="146"/>
      <c r="G3953" s="154"/>
      <c r="H3953" s="186" t="str">
        <f>+IF(G3953="","",F3953*G3953)</f>
        <v/>
      </c>
      <c r="J3953" s="195" t="str">
        <f>+IF(H3953="","",H3953/H3957)</f>
        <v/>
      </c>
      <c r="K3953" s="175"/>
      <c r="L3953" s="175"/>
      <c r="M3953" s="193" t="str">
        <f>IF(L3953="NP", 0, (IF(L3953="EP", 1, (IF(L3953="ND", 0.4, "")))))</f>
        <v/>
      </c>
      <c r="N3953" s="194" t="str">
        <f>+IF(H3953="","",J3953*M3953)</f>
        <v/>
      </c>
      <c r="R3953" s="75" t="e">
        <f t="shared" si="750"/>
        <v>#REF!</v>
      </c>
    </row>
    <row r="3954" spans="1:18" ht="15" customHeight="1" x14ac:dyDescent="0.3">
      <c r="A3954" s="86"/>
      <c r="B3954" s="84"/>
      <c r="C3954" s="125"/>
      <c r="E3954" s="149"/>
      <c r="F3954" s="146"/>
      <c r="G3954" s="154"/>
      <c r="H3954" s="186" t="str">
        <f>+IF(G3954="","",F3954*G3954)</f>
        <v/>
      </c>
      <c r="J3954" s="195" t="str">
        <f>+IF(H3954="","",H3954/H3958)</f>
        <v/>
      </c>
      <c r="K3954" s="175"/>
      <c r="L3954" s="175"/>
      <c r="M3954" s="193" t="str">
        <f>IF(L3954="NP", 0, (IF(L3954="EP", 1, (IF(L3954="ND", 0.4, "")))))</f>
        <v/>
      </c>
      <c r="N3954" s="194" t="str">
        <f>+IF(H3954="","",J3954*M3954)</f>
        <v/>
      </c>
      <c r="R3954" s="75" t="e">
        <f t="shared" si="750"/>
        <v>#REF!</v>
      </c>
    </row>
    <row r="3955" spans="1:18" ht="15" customHeight="1" thickBot="1" x14ac:dyDescent="0.35">
      <c r="A3955" s="86"/>
      <c r="B3955" s="84"/>
      <c r="C3955" s="127"/>
      <c r="D3955" s="128"/>
      <c r="E3955" s="150"/>
      <c r="F3955" s="147"/>
      <c r="G3955" s="155"/>
      <c r="H3955" s="192" t="str">
        <f>+IF(G3955="","",F3955*G3955)</f>
        <v/>
      </c>
      <c r="J3955" s="195" t="str">
        <f>+IF(H3955="","",H3955/H3958)</f>
        <v/>
      </c>
      <c r="K3955" s="176"/>
      <c r="L3955" s="177"/>
      <c r="M3955" s="193" t="str">
        <f>IF(L3955="NP", 0, (IF(L3955="EP", 1, (IF(L3955="ND", 0.4, "")))))</f>
        <v/>
      </c>
      <c r="N3955" s="194" t="str">
        <f>+IF(H3955="","",J3955*M3955)</f>
        <v/>
      </c>
      <c r="R3955" s="75" t="e">
        <f t="shared" si="750"/>
        <v>#REF!</v>
      </c>
    </row>
    <row r="3956" spans="1:18" ht="15" customHeight="1" thickBot="1" x14ac:dyDescent="0.35">
      <c r="A3956" s="86"/>
      <c r="B3956" s="84"/>
      <c r="C3956" s="160"/>
      <c r="D3956" s="160"/>
      <c r="E3956" s="160"/>
      <c r="F3956" s="160"/>
      <c r="G3956" s="161" t="s">
        <v>30</v>
      </c>
      <c r="H3956" s="157">
        <f>SUM(H3951:H3955)</f>
        <v>0</v>
      </c>
      <c r="J3956" s="110">
        <f>SUM(J3951:J3955)</f>
        <v>0</v>
      </c>
      <c r="K3956" s="109"/>
      <c r="L3956" s="109"/>
      <c r="M3956" s="109"/>
      <c r="N3956" s="110">
        <f>SUM(N3951:N3955)</f>
        <v>0</v>
      </c>
    </row>
    <row r="3957" spans="1:18" ht="13.5" customHeight="1" thickBot="1" x14ac:dyDescent="0.35">
      <c r="A3957" s="86"/>
      <c r="B3957" s="84"/>
      <c r="H3957" s="84"/>
      <c r="J3957" s="103"/>
      <c r="K3957" s="104"/>
      <c r="L3957" s="104"/>
      <c r="M3957" s="104"/>
      <c r="N3957" s="105"/>
    </row>
    <row r="3958" spans="1:18" ht="15" customHeight="1" x14ac:dyDescent="0.3">
      <c r="A3958" s="86"/>
      <c r="B3958" s="84"/>
      <c r="D3958" s="132" t="s">
        <v>13</v>
      </c>
      <c r="E3958" s="133"/>
      <c r="F3958" s="133"/>
      <c r="G3958" s="134"/>
      <c r="H3958" s="158">
        <f>+H3903+H3919+H3948+H3956</f>
        <v>2.33650555</v>
      </c>
      <c r="J3958" s="113"/>
      <c r="K3958" s="78"/>
      <c r="M3958" s="78"/>
      <c r="N3958" s="114"/>
    </row>
    <row r="3959" spans="1:18" ht="15" customHeight="1" thickBot="1" x14ac:dyDescent="0.35">
      <c r="A3959" s="86"/>
      <c r="B3959" s="84"/>
      <c r="D3959" s="135" t="s">
        <v>67</v>
      </c>
      <c r="E3959" s="136"/>
      <c r="F3959" s="136"/>
      <c r="G3959" s="141">
        <f>+$Q$1</f>
        <v>0.15</v>
      </c>
      <c r="H3959" s="159">
        <f>+H3958*G3959</f>
        <v>0.35047583249999997</v>
      </c>
      <c r="J3959" s="115"/>
      <c r="K3959" s="116"/>
      <c r="L3959" s="116"/>
      <c r="M3959" s="116"/>
      <c r="N3959" s="117"/>
    </row>
    <row r="3960" spans="1:18" ht="15" customHeight="1" x14ac:dyDescent="0.3">
      <c r="A3960" s="86"/>
      <c r="B3960" s="84"/>
      <c r="D3960" s="135" t="s">
        <v>68</v>
      </c>
      <c r="E3960" s="136"/>
      <c r="F3960" s="136"/>
      <c r="G3960" s="141">
        <f>+$Q$2</f>
        <v>0</v>
      </c>
      <c r="H3960" s="159">
        <f>+(H3958+H3959)*G3960</f>
        <v>0</v>
      </c>
      <c r="J3960" s="120">
        <f>+J3903+J3919+J3948+J3956</f>
        <v>1.0000000000000002</v>
      </c>
      <c r="K3960" s="118"/>
      <c r="L3960" s="118"/>
      <c r="M3960" s="118"/>
      <c r="N3960" s="120">
        <f>+N3903+N3919+N3948+N3956</f>
        <v>0.18231367779117838</v>
      </c>
    </row>
    <row r="3961" spans="1:18" ht="15" customHeight="1" thickBot="1" x14ac:dyDescent="0.35">
      <c r="A3961" s="86"/>
      <c r="B3961" s="84"/>
      <c r="C3961" s="75" t="s">
        <v>64</v>
      </c>
      <c r="D3961" s="135" t="s">
        <v>14</v>
      </c>
      <c r="E3961" s="136"/>
      <c r="F3961" s="136"/>
      <c r="G3961" s="137"/>
      <c r="H3961" s="159">
        <f>SUM(H3958:H3960)</f>
        <v>2.6869813825</v>
      </c>
      <c r="J3961" s="121" t="s">
        <v>69</v>
      </c>
      <c r="K3961" s="119"/>
      <c r="L3961" s="119"/>
      <c r="M3961" s="119"/>
      <c r="N3961" s="121" t="s">
        <v>70</v>
      </c>
    </row>
    <row r="3962" spans="1:18" ht="15" customHeight="1" thickBot="1" x14ac:dyDescent="0.35">
      <c r="A3962" s="86"/>
      <c r="B3962" s="84"/>
      <c r="C3962" s="75" t="s">
        <v>64</v>
      </c>
      <c r="D3962" s="138" t="s">
        <v>15</v>
      </c>
      <c r="E3962" s="139"/>
      <c r="F3962" s="139"/>
      <c r="G3962" s="140"/>
      <c r="H3962" s="131">
        <f>+ROUND(H3961,2)</f>
        <v>2.69</v>
      </c>
      <c r="N3962" s="165">
        <f>+ROUND(N3960,4)</f>
        <v>0.18229999999999999</v>
      </c>
    </row>
    <row r="3963" spans="1:18" ht="13.5" customHeight="1" x14ac:dyDescent="0.3">
      <c r="A3963" s="86"/>
      <c r="B3963" s="84"/>
      <c r="G3963" s="76"/>
    </row>
    <row r="3964" spans="1:18" ht="13.5" customHeight="1" x14ac:dyDescent="0.3">
      <c r="A3964" s="86"/>
      <c r="B3964" s="84"/>
      <c r="G3964" s="76"/>
    </row>
    <row r="3965" spans="1:18" ht="15" customHeight="1" x14ac:dyDescent="0.3">
      <c r="A3965" s="83"/>
      <c r="B3965" s="84"/>
      <c r="G3965" s="76"/>
      <c r="H3965" s="84"/>
      <c r="J3965" s="85"/>
      <c r="K3965" s="85"/>
      <c r="L3965" s="85"/>
      <c r="M3965" s="85"/>
      <c r="N3965" s="85"/>
    </row>
    <row r="3966" spans="1:18" ht="14.1" customHeight="1" x14ac:dyDescent="0.3">
      <c r="A3966" s="86"/>
      <c r="B3966" s="84"/>
      <c r="C3966" s="87"/>
      <c r="D3966" s="87"/>
      <c r="E3966" s="87"/>
      <c r="F3966" s="87"/>
      <c r="G3966" s="87"/>
      <c r="H3966" s="87"/>
      <c r="K3966" s="78"/>
      <c r="M3966" s="78"/>
    </row>
    <row r="3967" spans="1:18" ht="12" customHeight="1" x14ac:dyDescent="0.3">
      <c r="A3967" s="86"/>
      <c r="B3967" s="84"/>
      <c r="C3967" s="73"/>
      <c r="D3967" s="73"/>
      <c r="E3967" s="73"/>
      <c r="F3967" s="73"/>
      <c r="G3967" s="73"/>
      <c r="H3967" s="73"/>
      <c r="K3967" s="78"/>
      <c r="M3967" s="78"/>
    </row>
    <row r="3968" spans="1:18" ht="12" customHeight="1" x14ac:dyDescent="0.3">
      <c r="A3968" s="86"/>
      <c r="B3968" s="84"/>
      <c r="G3968" s="88"/>
      <c r="H3968" s="84"/>
      <c r="K3968" s="78"/>
      <c r="M3968" s="78"/>
    </row>
    <row r="3969" spans="1:18" ht="14.25" customHeight="1" x14ac:dyDescent="0.3">
      <c r="A3969" s="86"/>
      <c r="B3969" s="84"/>
      <c r="C3969" s="89"/>
      <c r="D3969" s="90"/>
      <c r="E3969" s="90"/>
      <c r="F3969" s="90"/>
      <c r="G3969" s="90"/>
      <c r="H3969" s="91"/>
      <c r="K3969" s="78"/>
      <c r="M3969" s="78"/>
    </row>
    <row r="3970" spans="1:18" ht="14.25" customHeight="1" x14ac:dyDescent="0.3">
      <c r="A3970" s="86"/>
      <c r="B3970" s="84"/>
      <c r="C3970" s="89"/>
      <c r="H3970" s="84"/>
      <c r="K3970" s="78"/>
      <c r="M3970" s="78"/>
    </row>
    <row r="3971" spans="1:18" ht="12" customHeight="1" thickBot="1" x14ac:dyDescent="0.35">
      <c r="A3971" s="86"/>
      <c r="B3971" s="84"/>
      <c r="C3971" s="89"/>
      <c r="H3971" s="84"/>
      <c r="K3971" s="78"/>
      <c r="M3971" s="78"/>
    </row>
    <row r="3972" spans="1:18" ht="20.100000000000001" customHeight="1" thickBot="1" x14ac:dyDescent="0.35">
      <c r="A3972" s="86"/>
      <c r="B3972" s="84"/>
      <c r="C3972" s="142" t="s">
        <v>55</v>
      </c>
      <c r="D3972" s="143"/>
      <c r="E3972" s="143"/>
      <c r="F3972" s="143"/>
      <c r="G3972" s="143"/>
      <c r="H3972" s="144"/>
    </row>
    <row r="3973" spans="1:18" ht="20.100000000000001" customHeight="1" x14ac:dyDescent="0.3">
      <c r="A3973" s="86"/>
      <c r="B3973" s="84"/>
      <c r="C3973" s="92"/>
      <c r="H3973" s="93" t="s">
        <v>56</v>
      </c>
      <c r="I3973" s="84"/>
      <c r="J3973" s="97" t="s">
        <v>26</v>
      </c>
      <c r="K3973" s="98"/>
      <c r="L3973" s="98"/>
      <c r="M3973" s="98"/>
      <c r="N3973" s="99"/>
    </row>
    <row r="3974" spans="1:18" ht="16.5" customHeight="1" thickBot="1" x14ac:dyDescent="0.35">
      <c r="A3974" s="169"/>
      <c r="B3974" s="84"/>
      <c r="C3974" s="73" t="s">
        <v>57</v>
      </c>
      <c r="D3974" s="84">
        <v>46</v>
      </c>
      <c r="G3974" s="74" t="s">
        <v>4</v>
      </c>
      <c r="H3974" s="75" t="str">
        <f>+VLOOKUP(D3974,PRESUP!$A$6:$N$183,3,FALSE)</f>
        <v>Kg</v>
      </c>
      <c r="I3974" s="84"/>
      <c r="J3974" s="100"/>
      <c r="K3974" s="101"/>
      <c r="L3974" s="101"/>
      <c r="M3974" s="101"/>
      <c r="N3974" s="102"/>
    </row>
    <row r="3975" spans="1:18" ht="32.25" customHeight="1" x14ac:dyDescent="0.3">
      <c r="A3975" s="86"/>
      <c r="B3975" s="84"/>
      <c r="C3975" s="22" t="str">
        <f>+VLOOKUP(D3974,PRESUP!$A$6:$N$183,14,FALSE)</f>
        <v>DETALLE: ACERO ESTRUCTURAL A36 (inc. Inhibidor de corrosion)</v>
      </c>
      <c r="J3975" s="103"/>
      <c r="K3975" s="104"/>
      <c r="L3975" s="104"/>
      <c r="M3975" s="104"/>
      <c r="N3975" s="105"/>
      <c r="O3975" s="84" t="s">
        <v>71</v>
      </c>
      <c r="P3975" s="84" t="s">
        <v>73</v>
      </c>
      <c r="Q3975" s="84" t="s">
        <v>72</v>
      </c>
    </row>
    <row r="3976" spans="1:18" s="73" customFormat="1" ht="15" customHeight="1" thickBot="1" x14ac:dyDescent="0.35">
      <c r="A3976" s="86"/>
      <c r="B3976" s="84"/>
      <c r="C3976" s="73" t="s">
        <v>5</v>
      </c>
      <c r="D3976" s="94"/>
      <c r="E3976" s="94"/>
      <c r="F3976" s="94"/>
      <c r="G3976" s="196" t="s">
        <v>58</v>
      </c>
      <c r="H3976" s="197">
        <v>5.74E-2</v>
      </c>
      <c r="J3976" s="162"/>
      <c r="K3976" s="163"/>
      <c r="L3976" s="163"/>
      <c r="M3976" s="163"/>
      <c r="N3976" s="164"/>
      <c r="O3976" s="166">
        <f>+H4050</f>
        <v>5.64</v>
      </c>
      <c r="P3976" s="168">
        <f>+H4046</f>
        <v>4.9066134999999989</v>
      </c>
      <c r="Q3976" s="167">
        <f>+N4050</f>
        <v>0.1244</v>
      </c>
      <c r="R3976" s="73">
        <f t="shared" ref="R3976" si="751">+D3974</f>
        <v>46</v>
      </c>
    </row>
    <row r="3977" spans="1:18" s="94" customFormat="1" ht="30" customHeight="1" thickBot="1" x14ac:dyDescent="0.35">
      <c r="A3977" s="86"/>
      <c r="B3977" s="84"/>
      <c r="C3977" s="122" t="s">
        <v>48</v>
      </c>
      <c r="D3977" s="123" t="s">
        <v>0</v>
      </c>
      <c r="E3977" s="123" t="s">
        <v>6</v>
      </c>
      <c r="F3977" s="123" t="s">
        <v>7</v>
      </c>
      <c r="G3977" s="123" t="s">
        <v>8</v>
      </c>
      <c r="H3977" s="124" t="s">
        <v>9</v>
      </c>
      <c r="J3977" s="106" t="s">
        <v>59</v>
      </c>
      <c r="K3977" s="107" t="s">
        <v>60</v>
      </c>
      <c r="L3977" s="107" t="s">
        <v>61</v>
      </c>
      <c r="M3977" s="107" t="s">
        <v>62</v>
      </c>
      <c r="N3977" s="108" t="s">
        <v>63</v>
      </c>
    </row>
    <row r="3978" spans="1:18" ht="15" customHeight="1" x14ac:dyDescent="0.3">
      <c r="A3978" s="86"/>
      <c r="B3978" s="84"/>
      <c r="C3978" s="125" t="s">
        <v>78</v>
      </c>
      <c r="D3978" s="145" t="s">
        <v>20</v>
      </c>
      <c r="E3978" s="148"/>
      <c r="F3978" s="148" t="s">
        <v>64</v>
      </c>
      <c r="G3978" s="153" t="s">
        <v>20</v>
      </c>
      <c r="H3978" s="126">
        <f>+H4007*0.05</f>
        <v>7.4763499999999983E-2</v>
      </c>
      <c r="J3978" s="171">
        <f>+IF(H3978="","",H3978/H4046)</f>
        <v>1.5237291463857914E-2</v>
      </c>
      <c r="K3978" s="172">
        <v>4292100117</v>
      </c>
      <c r="L3978" s="170" t="s">
        <v>77</v>
      </c>
      <c r="M3978" s="156">
        <v>0</v>
      </c>
      <c r="N3978" s="173">
        <f t="shared" ref="N3978:N3990" si="752">+IF(H3978="","",J3978*M3978)</f>
        <v>0</v>
      </c>
    </row>
    <row r="3979" spans="1:18" ht="15" customHeight="1" x14ac:dyDescent="0.3">
      <c r="A3979" s="86"/>
      <c r="B3979" s="84"/>
      <c r="C3979" s="125" t="s">
        <v>308</v>
      </c>
      <c r="D3979" s="146">
        <v>1</v>
      </c>
      <c r="E3979" s="149">
        <v>2.2000000000000002</v>
      </c>
      <c r="F3979" s="184">
        <f t="shared" ref="F3979:F3990" si="753">+IF(E3979="","",D3979*E3979)</f>
        <v>2.2000000000000002</v>
      </c>
      <c r="G3979" s="185">
        <f>+IF(F3979="","",H3976)</f>
        <v>5.74E-2</v>
      </c>
      <c r="H3979" s="186">
        <f t="shared" ref="H3979:H3990" si="754">+IF(G3979="","",F3979*G3979)</f>
        <v>0.12628</v>
      </c>
      <c r="J3979" s="195">
        <f>+IF(H3979="","",H3979/H4046)</f>
        <v>2.5736691915921244E-2</v>
      </c>
      <c r="K3979" s="172">
        <v>4292100117</v>
      </c>
      <c r="L3979" s="170" t="s">
        <v>77</v>
      </c>
      <c r="M3979" s="193">
        <f t="shared" ref="M3979:M3990" si="755">IF(L3979="NP", 0, (IF(L3979="EP", 1, (IF(L3979="ND", 0.4, "")))))</f>
        <v>0</v>
      </c>
      <c r="N3979" s="194">
        <f t="shared" si="752"/>
        <v>0</v>
      </c>
      <c r="R3979" s="75" t="e">
        <f t="shared" ref="R3979:R3990" si="756">+R3891+1</f>
        <v>#REF!</v>
      </c>
    </row>
    <row r="3980" spans="1:18" ht="15" customHeight="1" x14ac:dyDescent="0.3">
      <c r="A3980" s="86"/>
      <c r="B3980" s="84"/>
      <c r="C3980" s="125" t="s">
        <v>393</v>
      </c>
      <c r="D3980" s="146">
        <v>1</v>
      </c>
      <c r="E3980" s="149">
        <v>1.25</v>
      </c>
      <c r="F3980" s="184">
        <f t="shared" si="753"/>
        <v>1.25</v>
      </c>
      <c r="G3980" s="185">
        <f>+IF(F3980="","",H3976)</f>
        <v>5.74E-2</v>
      </c>
      <c r="H3980" s="186">
        <f t="shared" si="754"/>
        <v>7.1749999999999994E-2</v>
      </c>
      <c r="J3980" s="195">
        <f>+IF(H3980="","",H3980/H4046)</f>
        <v>1.4623120406773431E-2</v>
      </c>
      <c r="K3980" s="172">
        <v>4292100117</v>
      </c>
      <c r="L3980" s="170" t="s">
        <v>77</v>
      </c>
      <c r="M3980" s="193">
        <f t="shared" si="755"/>
        <v>0</v>
      </c>
      <c r="N3980" s="194">
        <f t="shared" si="752"/>
        <v>0</v>
      </c>
      <c r="R3980" s="75" t="e">
        <f t="shared" si="756"/>
        <v>#REF!</v>
      </c>
    </row>
    <row r="3981" spans="1:18" ht="15" customHeight="1" x14ac:dyDescent="0.3">
      <c r="A3981" s="86"/>
      <c r="B3981" s="84"/>
      <c r="C3981" s="125" t="s">
        <v>394</v>
      </c>
      <c r="D3981" s="146">
        <v>1</v>
      </c>
      <c r="E3981" s="149">
        <v>1.25</v>
      </c>
      <c r="F3981" s="184">
        <f t="shared" si="753"/>
        <v>1.25</v>
      </c>
      <c r="G3981" s="185">
        <f>+IF(F3981="","",H3976)</f>
        <v>5.74E-2</v>
      </c>
      <c r="H3981" s="186">
        <f t="shared" si="754"/>
        <v>7.1749999999999994E-2</v>
      </c>
      <c r="J3981" s="195">
        <f>+IF(H3981="","",H3981/H4046)</f>
        <v>1.4623120406773431E-2</v>
      </c>
      <c r="K3981" s="172">
        <v>4292100117</v>
      </c>
      <c r="L3981" s="170" t="s">
        <v>77</v>
      </c>
      <c r="M3981" s="193">
        <f t="shared" si="755"/>
        <v>0</v>
      </c>
      <c r="N3981" s="194">
        <f t="shared" si="752"/>
        <v>0</v>
      </c>
      <c r="R3981" s="75" t="e">
        <f t="shared" si="756"/>
        <v>#REF!</v>
      </c>
    </row>
    <row r="3982" spans="1:18" ht="15" customHeight="1" x14ac:dyDescent="0.3">
      <c r="A3982" s="86"/>
      <c r="B3982" s="84"/>
      <c r="C3982" s="125" t="s">
        <v>395</v>
      </c>
      <c r="D3982" s="146">
        <v>1</v>
      </c>
      <c r="E3982" s="149">
        <v>7.5</v>
      </c>
      <c r="F3982" s="184">
        <f t="shared" si="753"/>
        <v>7.5</v>
      </c>
      <c r="G3982" s="185">
        <f>+IF(F3982="","",H3976)</f>
        <v>5.74E-2</v>
      </c>
      <c r="H3982" s="186">
        <f t="shared" si="754"/>
        <v>0.43049999999999999</v>
      </c>
      <c r="J3982" s="195">
        <f>+IF(H3982="","",H3982/H4046)</f>
        <v>8.7738722440640599E-2</v>
      </c>
      <c r="K3982" s="172">
        <v>4292100117</v>
      </c>
      <c r="L3982" s="170" t="s">
        <v>77</v>
      </c>
      <c r="M3982" s="193">
        <f t="shared" si="755"/>
        <v>0</v>
      </c>
      <c r="N3982" s="194">
        <f t="shared" si="752"/>
        <v>0</v>
      </c>
      <c r="R3982" s="75" t="e">
        <f t="shared" si="756"/>
        <v>#REF!</v>
      </c>
    </row>
    <row r="3983" spans="1:18" ht="15" customHeight="1" x14ac:dyDescent="0.3">
      <c r="A3983" s="86"/>
      <c r="B3983" s="84"/>
      <c r="C3983" s="125"/>
      <c r="D3983" s="146"/>
      <c r="E3983" s="149"/>
      <c r="F3983" s="184" t="str">
        <f t="shared" si="753"/>
        <v/>
      </c>
      <c r="G3983" s="185" t="str">
        <f>+IF(F3983="","",H3976)</f>
        <v/>
      </c>
      <c r="H3983" s="186" t="str">
        <f t="shared" si="754"/>
        <v/>
      </c>
      <c r="J3983" s="195" t="str">
        <f>+IF(H3983="","",H3983/H4046)</f>
        <v/>
      </c>
      <c r="K3983" s="172"/>
      <c r="L3983" s="170"/>
      <c r="M3983" s="193" t="str">
        <f t="shared" si="755"/>
        <v/>
      </c>
      <c r="N3983" s="194" t="str">
        <f t="shared" si="752"/>
        <v/>
      </c>
      <c r="R3983" s="75" t="e">
        <f t="shared" si="756"/>
        <v>#REF!</v>
      </c>
    </row>
    <row r="3984" spans="1:18" ht="15" customHeight="1" x14ac:dyDescent="0.3">
      <c r="A3984" s="86"/>
      <c r="B3984" s="84"/>
      <c r="C3984" s="125"/>
      <c r="D3984" s="146"/>
      <c r="E3984" s="149"/>
      <c r="F3984" s="184" t="str">
        <f t="shared" si="753"/>
        <v/>
      </c>
      <c r="G3984" s="185" t="str">
        <f>+IF(F3984="","",H3976)</f>
        <v/>
      </c>
      <c r="H3984" s="186" t="str">
        <f t="shared" si="754"/>
        <v/>
      </c>
      <c r="J3984" s="195" t="str">
        <f>+IF(H3984="","",H3984/H4046)</f>
        <v/>
      </c>
      <c r="K3984" s="172"/>
      <c r="L3984" s="170"/>
      <c r="M3984" s="193" t="str">
        <f t="shared" si="755"/>
        <v/>
      </c>
      <c r="N3984" s="194" t="str">
        <f t="shared" si="752"/>
        <v/>
      </c>
      <c r="R3984" s="75" t="e">
        <f t="shared" si="756"/>
        <v>#REF!</v>
      </c>
    </row>
    <row r="3985" spans="1:18" ht="15" customHeight="1" x14ac:dyDescent="0.3">
      <c r="A3985" s="86"/>
      <c r="B3985" s="84"/>
      <c r="C3985" s="125"/>
      <c r="D3985" s="146"/>
      <c r="E3985" s="149"/>
      <c r="F3985" s="184" t="str">
        <f t="shared" si="753"/>
        <v/>
      </c>
      <c r="G3985" s="185" t="str">
        <f>+IF(F3985="","",H3976)</f>
        <v/>
      </c>
      <c r="H3985" s="186" t="str">
        <f t="shared" si="754"/>
        <v/>
      </c>
      <c r="J3985" s="195" t="str">
        <f>+IF(H3985="","",H3985/H4046)</f>
        <v/>
      </c>
      <c r="K3985" s="172"/>
      <c r="L3985" s="170"/>
      <c r="M3985" s="193" t="str">
        <f t="shared" si="755"/>
        <v/>
      </c>
      <c r="N3985" s="194" t="str">
        <f t="shared" si="752"/>
        <v/>
      </c>
      <c r="R3985" s="75" t="e">
        <f t="shared" si="756"/>
        <v>#REF!</v>
      </c>
    </row>
    <row r="3986" spans="1:18" ht="15" customHeight="1" x14ac:dyDescent="0.3">
      <c r="A3986" s="86"/>
      <c r="B3986" s="84"/>
      <c r="C3986" s="125"/>
      <c r="D3986" s="146"/>
      <c r="E3986" s="149"/>
      <c r="F3986" s="184" t="str">
        <f t="shared" si="753"/>
        <v/>
      </c>
      <c r="G3986" s="185" t="str">
        <f>+IF(F3986="","",H3976)</f>
        <v/>
      </c>
      <c r="H3986" s="186" t="str">
        <f t="shared" si="754"/>
        <v/>
      </c>
      <c r="J3986" s="195" t="str">
        <f>+IF(H3986="","",H3986/H4046)</f>
        <v/>
      </c>
      <c r="K3986" s="172"/>
      <c r="L3986" s="170"/>
      <c r="M3986" s="193" t="str">
        <f t="shared" si="755"/>
        <v/>
      </c>
      <c r="N3986" s="194" t="str">
        <f t="shared" si="752"/>
        <v/>
      </c>
      <c r="R3986" s="75" t="e">
        <f t="shared" si="756"/>
        <v>#REF!</v>
      </c>
    </row>
    <row r="3987" spans="1:18" ht="15" customHeight="1" x14ac:dyDescent="0.3">
      <c r="A3987" s="86"/>
      <c r="B3987" s="84"/>
      <c r="C3987" s="125"/>
      <c r="D3987" s="146"/>
      <c r="E3987" s="149"/>
      <c r="F3987" s="184" t="str">
        <f t="shared" si="753"/>
        <v/>
      </c>
      <c r="G3987" s="185" t="str">
        <f>+IF(F3987="","",H3976)</f>
        <v/>
      </c>
      <c r="H3987" s="186" t="str">
        <f t="shared" si="754"/>
        <v/>
      </c>
      <c r="J3987" s="195" t="str">
        <f>+IF(H3987="","",H3987/H4046)</f>
        <v/>
      </c>
      <c r="K3987" s="172"/>
      <c r="L3987" s="170"/>
      <c r="M3987" s="193" t="str">
        <f t="shared" si="755"/>
        <v/>
      </c>
      <c r="N3987" s="194" t="str">
        <f t="shared" si="752"/>
        <v/>
      </c>
      <c r="R3987" s="75" t="e">
        <f t="shared" si="756"/>
        <v>#REF!</v>
      </c>
    </row>
    <row r="3988" spans="1:18" ht="15" customHeight="1" x14ac:dyDescent="0.3">
      <c r="A3988" s="86"/>
      <c r="B3988" s="84"/>
      <c r="C3988" s="125"/>
      <c r="D3988" s="146"/>
      <c r="E3988" s="149"/>
      <c r="F3988" s="184" t="str">
        <f t="shared" si="753"/>
        <v/>
      </c>
      <c r="G3988" s="185" t="str">
        <f>+IF(F3988="","",H3976)</f>
        <v/>
      </c>
      <c r="H3988" s="186" t="str">
        <f t="shared" si="754"/>
        <v/>
      </c>
      <c r="J3988" s="195" t="str">
        <f>+IF(H3988="","",H3988/H4046)</f>
        <v/>
      </c>
      <c r="K3988" s="172"/>
      <c r="L3988" s="170"/>
      <c r="M3988" s="193" t="str">
        <f t="shared" si="755"/>
        <v/>
      </c>
      <c r="N3988" s="194" t="str">
        <f t="shared" si="752"/>
        <v/>
      </c>
      <c r="R3988" s="75" t="e">
        <f t="shared" si="756"/>
        <v>#REF!</v>
      </c>
    </row>
    <row r="3989" spans="1:18" ht="15" customHeight="1" x14ac:dyDescent="0.3">
      <c r="A3989" s="86"/>
      <c r="B3989" s="84"/>
      <c r="C3989" s="125"/>
      <c r="D3989" s="146"/>
      <c r="E3989" s="149"/>
      <c r="F3989" s="184" t="str">
        <f t="shared" si="753"/>
        <v/>
      </c>
      <c r="G3989" s="185" t="str">
        <f>+IF(F3989="","",H3976)</f>
        <v/>
      </c>
      <c r="H3989" s="186" t="str">
        <f t="shared" si="754"/>
        <v/>
      </c>
      <c r="J3989" s="195" t="str">
        <f>+IF(H3989="","",H3989/H4046)</f>
        <v/>
      </c>
      <c r="K3989" s="172"/>
      <c r="L3989" s="170"/>
      <c r="M3989" s="193" t="str">
        <f t="shared" si="755"/>
        <v/>
      </c>
      <c r="N3989" s="194" t="str">
        <f t="shared" si="752"/>
        <v/>
      </c>
      <c r="R3989" s="75" t="e">
        <f t="shared" si="756"/>
        <v>#REF!</v>
      </c>
    </row>
    <row r="3990" spans="1:18" ht="15" customHeight="1" thickBot="1" x14ac:dyDescent="0.35">
      <c r="A3990" s="86"/>
      <c r="B3990" s="84"/>
      <c r="C3990" s="127"/>
      <c r="D3990" s="147"/>
      <c r="E3990" s="150"/>
      <c r="F3990" s="187" t="str">
        <f t="shared" si="753"/>
        <v/>
      </c>
      <c r="G3990" s="188" t="str">
        <f>+IF(F3990="","",H3975)</f>
        <v/>
      </c>
      <c r="H3990" s="189" t="str">
        <f t="shared" si="754"/>
        <v/>
      </c>
      <c r="J3990" s="195" t="str">
        <f>+IF(H3990="","",H3990/H4046)</f>
        <v/>
      </c>
      <c r="K3990" s="172"/>
      <c r="L3990" s="170"/>
      <c r="M3990" s="193" t="str">
        <f t="shared" si="755"/>
        <v/>
      </c>
      <c r="N3990" s="194" t="str">
        <f t="shared" si="752"/>
        <v/>
      </c>
      <c r="R3990" s="75" t="e">
        <f t="shared" si="756"/>
        <v>#REF!</v>
      </c>
    </row>
    <row r="3991" spans="1:18" ht="15" customHeight="1" thickBot="1" x14ac:dyDescent="0.35">
      <c r="A3991" s="86"/>
      <c r="B3991" s="84"/>
      <c r="C3991" s="160"/>
      <c r="D3991" s="160"/>
      <c r="E3991" s="160"/>
      <c r="F3991" s="160"/>
      <c r="G3991" s="161" t="s">
        <v>27</v>
      </c>
      <c r="H3991" s="157">
        <f>SUM(H3978:H3990)</f>
        <v>0.7750435</v>
      </c>
      <c r="J3991" s="110">
        <f>SUM(J3978:J3990)</f>
        <v>0.15795894663396662</v>
      </c>
      <c r="K3991" s="109"/>
      <c r="L3991" s="109"/>
      <c r="M3991" s="109"/>
      <c r="N3991" s="110">
        <f>SUM(N3978:N3990)</f>
        <v>0</v>
      </c>
    </row>
    <row r="3992" spans="1:18" s="73" customFormat="1" ht="15" customHeight="1" thickBot="1" x14ac:dyDescent="0.35">
      <c r="A3992" s="86"/>
      <c r="B3992" s="84"/>
      <c r="C3992" s="73" t="s">
        <v>10</v>
      </c>
      <c r="H3992" s="74"/>
      <c r="J3992" s="112"/>
      <c r="K3992" s="112"/>
      <c r="L3992" s="112"/>
      <c r="M3992" s="112"/>
      <c r="N3992" s="112"/>
    </row>
    <row r="3993" spans="1:18" ht="31.5" customHeight="1" thickBot="1" x14ac:dyDescent="0.35">
      <c r="A3993" s="86"/>
      <c r="B3993" s="84"/>
      <c r="C3993" s="122" t="s">
        <v>48</v>
      </c>
      <c r="D3993" s="123" t="s">
        <v>0</v>
      </c>
      <c r="E3993" s="123" t="s">
        <v>65</v>
      </c>
      <c r="F3993" s="123" t="s">
        <v>66</v>
      </c>
      <c r="G3993" s="123" t="s">
        <v>8</v>
      </c>
      <c r="H3993" s="124" t="s">
        <v>9</v>
      </c>
      <c r="J3993" s="106" t="s">
        <v>59</v>
      </c>
      <c r="K3993" s="107" t="s">
        <v>60</v>
      </c>
      <c r="L3993" s="107" t="s">
        <v>61</v>
      </c>
      <c r="M3993" s="107" t="s">
        <v>62</v>
      </c>
      <c r="N3993" s="108" t="s">
        <v>63</v>
      </c>
    </row>
    <row r="3994" spans="1:18" ht="15" customHeight="1" x14ac:dyDescent="0.3">
      <c r="A3994" s="86"/>
      <c r="B3994" s="84"/>
      <c r="C3994" s="125" t="s">
        <v>326</v>
      </c>
      <c r="D3994" s="146">
        <v>2</v>
      </c>
      <c r="E3994" s="149">
        <v>4.2300000000000004</v>
      </c>
      <c r="F3994" s="184">
        <f t="shared" ref="F3994:F4006" si="757">+IF(E3994="","",D3994*E3994)</f>
        <v>8.4600000000000009</v>
      </c>
      <c r="G3994" s="185">
        <f>+IF(F3994="","",H3976)</f>
        <v>5.74E-2</v>
      </c>
      <c r="H3994" s="186">
        <f t="shared" ref="H3994:H4006" si="758">+IF(G3994="","",F3994*G3994)</f>
        <v>0.48560400000000004</v>
      </c>
      <c r="I3994" s="95"/>
      <c r="J3994" s="195">
        <f>+IF(H3994="","",H3994/H4046)</f>
        <v>9.8969278913042594E-2</v>
      </c>
      <c r="K3994" s="174">
        <v>851230012</v>
      </c>
      <c r="L3994" s="170" t="s">
        <v>77</v>
      </c>
      <c r="M3994" s="193">
        <v>0</v>
      </c>
      <c r="N3994" s="194">
        <f t="shared" ref="N3994:N4006" si="759">+IF(H3994="","",J3994*M3994)</f>
        <v>0</v>
      </c>
      <c r="R3994" s="75" t="e">
        <f t="shared" ref="R3994:R4006" si="760">+R3906+1</f>
        <v>#REF!</v>
      </c>
    </row>
    <row r="3995" spans="1:18" ht="15" customHeight="1" x14ac:dyDescent="0.25">
      <c r="A3995" s="86"/>
      <c r="B3995" s="84"/>
      <c r="C3995" s="125" t="s">
        <v>309</v>
      </c>
      <c r="D3995" s="146">
        <v>1</v>
      </c>
      <c r="E3995" s="209">
        <v>4.75</v>
      </c>
      <c r="F3995" s="184">
        <f t="shared" si="757"/>
        <v>4.75</v>
      </c>
      <c r="G3995" s="185">
        <f>+IF(F3995="","",H3976)</f>
        <v>5.74E-2</v>
      </c>
      <c r="H3995" s="186">
        <f t="shared" si="758"/>
        <v>0.27265</v>
      </c>
      <c r="J3995" s="195">
        <f>+IF(H3995="","",H3995/H4046)</f>
        <v>5.5567857545739043E-2</v>
      </c>
      <c r="K3995" s="174">
        <v>851230012</v>
      </c>
      <c r="L3995" s="170" t="s">
        <v>77</v>
      </c>
      <c r="M3995" s="193">
        <v>0</v>
      </c>
      <c r="N3995" s="194">
        <f t="shared" si="759"/>
        <v>0</v>
      </c>
      <c r="R3995" s="75" t="e">
        <f t="shared" si="760"/>
        <v>#REF!</v>
      </c>
    </row>
    <row r="3996" spans="1:18" ht="15" customHeight="1" x14ac:dyDescent="0.25">
      <c r="A3996" s="86"/>
      <c r="B3996" s="84"/>
      <c r="C3996" s="125" t="s">
        <v>388</v>
      </c>
      <c r="D3996" s="146">
        <v>1</v>
      </c>
      <c r="E3996" s="209">
        <v>4.28</v>
      </c>
      <c r="F3996" s="184">
        <f t="shared" si="757"/>
        <v>4.28</v>
      </c>
      <c r="G3996" s="185">
        <f>+IF(F3996="","",H3976)</f>
        <v>5.74E-2</v>
      </c>
      <c r="H3996" s="186">
        <f t="shared" si="758"/>
        <v>0.245672</v>
      </c>
      <c r="J3996" s="195">
        <f>+IF(H3996="","",H3996/H4046)</f>
        <v>5.0069564272792237E-2</v>
      </c>
      <c r="K3996" s="174">
        <v>851230012</v>
      </c>
      <c r="L3996" s="170" t="s">
        <v>77</v>
      </c>
      <c r="M3996" s="193">
        <v>0</v>
      </c>
      <c r="N3996" s="194">
        <f t="shared" si="759"/>
        <v>0</v>
      </c>
      <c r="R3996" s="75" t="e">
        <f t="shared" si="760"/>
        <v>#REF!</v>
      </c>
    </row>
    <row r="3997" spans="1:18" ht="15" customHeight="1" x14ac:dyDescent="0.3">
      <c r="A3997" s="86"/>
      <c r="B3997" s="84"/>
      <c r="C3997" s="125" t="s">
        <v>310</v>
      </c>
      <c r="D3997" s="146">
        <v>1</v>
      </c>
      <c r="E3997" s="149">
        <v>4.28</v>
      </c>
      <c r="F3997" s="184">
        <f t="shared" si="757"/>
        <v>4.28</v>
      </c>
      <c r="G3997" s="185">
        <f>+IF(F3997="","",H3976)</f>
        <v>5.74E-2</v>
      </c>
      <c r="H3997" s="186">
        <f t="shared" si="758"/>
        <v>0.245672</v>
      </c>
      <c r="J3997" s="195">
        <f>+IF(H3997="","",H3997/H4046)</f>
        <v>5.0069564272792237E-2</v>
      </c>
      <c r="K3997" s="174">
        <v>851230012</v>
      </c>
      <c r="L3997" s="170" t="s">
        <v>77</v>
      </c>
      <c r="M3997" s="193">
        <f t="shared" ref="M3997:M4006" si="761">IF(L3997="NP", 0, (IF(L3997="EP", 1, (IF(L3997="ND", 0.4, "")))))</f>
        <v>0</v>
      </c>
      <c r="N3997" s="194">
        <f t="shared" si="759"/>
        <v>0</v>
      </c>
      <c r="R3997" s="75" t="e">
        <f t="shared" si="760"/>
        <v>#REF!</v>
      </c>
    </row>
    <row r="3998" spans="1:18" ht="15" customHeight="1" x14ac:dyDescent="0.3">
      <c r="A3998" s="86"/>
      <c r="B3998" s="84"/>
      <c r="C3998" s="125" t="s">
        <v>396</v>
      </c>
      <c r="D3998" s="146">
        <v>1</v>
      </c>
      <c r="E3998" s="149">
        <v>4.28</v>
      </c>
      <c r="F3998" s="184">
        <f t="shared" si="757"/>
        <v>4.28</v>
      </c>
      <c r="G3998" s="185">
        <f>+IF(F3998="","",H3976)</f>
        <v>5.74E-2</v>
      </c>
      <c r="H3998" s="186">
        <f t="shared" si="758"/>
        <v>0.245672</v>
      </c>
      <c r="J3998" s="195">
        <f>+IF(H3998="","",H3998/H4046)</f>
        <v>5.0069564272792237E-2</v>
      </c>
      <c r="K3998" s="174">
        <v>851230012</v>
      </c>
      <c r="L3998" s="170" t="s">
        <v>77</v>
      </c>
      <c r="M3998" s="193">
        <f t="shared" si="761"/>
        <v>0</v>
      </c>
      <c r="N3998" s="194">
        <f t="shared" si="759"/>
        <v>0</v>
      </c>
      <c r="R3998" s="75" t="e">
        <f t="shared" si="760"/>
        <v>#REF!</v>
      </c>
    </row>
    <row r="3999" spans="1:18" ht="15" customHeight="1" x14ac:dyDescent="0.3">
      <c r="A3999" s="86"/>
      <c r="B3999" s="84"/>
      <c r="C3999" s="125"/>
      <c r="D3999" s="146"/>
      <c r="E3999" s="149"/>
      <c r="F3999" s="184" t="str">
        <f t="shared" si="757"/>
        <v/>
      </c>
      <c r="G3999" s="185" t="str">
        <f>+IF(F3999="","",H3976)</f>
        <v/>
      </c>
      <c r="H3999" s="186" t="str">
        <f t="shared" si="758"/>
        <v/>
      </c>
      <c r="I3999" s="96"/>
      <c r="J3999" s="195" t="str">
        <f>+IF(H3999="","",H3999/H4046)</f>
        <v/>
      </c>
      <c r="K3999" s="174"/>
      <c r="L3999" s="170"/>
      <c r="M3999" s="193" t="str">
        <f t="shared" si="761"/>
        <v/>
      </c>
      <c r="N3999" s="194" t="str">
        <f t="shared" si="759"/>
        <v/>
      </c>
      <c r="R3999" s="75" t="e">
        <f t="shared" si="760"/>
        <v>#REF!</v>
      </c>
    </row>
    <row r="4000" spans="1:18" ht="15" customHeight="1" x14ac:dyDescent="0.3">
      <c r="A4000" s="86"/>
      <c r="B4000" s="84"/>
      <c r="C4000" s="125"/>
      <c r="D4000" s="146"/>
      <c r="E4000" s="149"/>
      <c r="F4000" s="184" t="str">
        <f t="shared" si="757"/>
        <v/>
      </c>
      <c r="G4000" s="185" t="str">
        <f>+IF(F4000="","",H3976)</f>
        <v/>
      </c>
      <c r="H4000" s="186" t="str">
        <f t="shared" si="758"/>
        <v/>
      </c>
      <c r="J4000" s="195" t="str">
        <f>+IF(H4000="","",H4000/H4046)</f>
        <v/>
      </c>
      <c r="K4000" s="174"/>
      <c r="L4000" s="170"/>
      <c r="M4000" s="193" t="str">
        <f t="shared" si="761"/>
        <v/>
      </c>
      <c r="N4000" s="194" t="str">
        <f t="shared" si="759"/>
        <v/>
      </c>
      <c r="R4000" s="75" t="e">
        <f t="shared" si="760"/>
        <v>#REF!</v>
      </c>
    </row>
    <row r="4001" spans="1:18" ht="15" customHeight="1" x14ac:dyDescent="0.3">
      <c r="A4001" s="86"/>
      <c r="B4001" s="84"/>
      <c r="C4001" s="125"/>
      <c r="D4001" s="146"/>
      <c r="E4001" s="149"/>
      <c r="F4001" s="184" t="str">
        <f t="shared" si="757"/>
        <v/>
      </c>
      <c r="G4001" s="185" t="str">
        <f>+IF(F4001="","",H3976)</f>
        <v/>
      </c>
      <c r="H4001" s="186" t="str">
        <f t="shared" si="758"/>
        <v/>
      </c>
      <c r="J4001" s="195" t="str">
        <f>+IF(H4001="","",H4001/H4046)</f>
        <v/>
      </c>
      <c r="K4001" s="174"/>
      <c r="L4001" s="170"/>
      <c r="M4001" s="193" t="str">
        <f t="shared" si="761"/>
        <v/>
      </c>
      <c r="N4001" s="194" t="str">
        <f t="shared" si="759"/>
        <v/>
      </c>
      <c r="R4001" s="75" t="e">
        <f t="shared" si="760"/>
        <v>#REF!</v>
      </c>
    </row>
    <row r="4002" spans="1:18" ht="15" customHeight="1" x14ac:dyDescent="0.3">
      <c r="A4002" s="86"/>
      <c r="B4002" s="84"/>
      <c r="C4002" s="125"/>
      <c r="D4002" s="146"/>
      <c r="E4002" s="149"/>
      <c r="F4002" s="184" t="str">
        <f t="shared" si="757"/>
        <v/>
      </c>
      <c r="G4002" s="185" t="str">
        <f>+IF(F4002="","",H3976)</f>
        <v/>
      </c>
      <c r="H4002" s="186" t="str">
        <f t="shared" si="758"/>
        <v/>
      </c>
      <c r="I4002" s="96"/>
      <c r="J4002" s="195" t="str">
        <f>+IF(H4002="","",H4002/H4046)</f>
        <v/>
      </c>
      <c r="K4002" s="174"/>
      <c r="L4002" s="170"/>
      <c r="M4002" s="193" t="str">
        <f t="shared" si="761"/>
        <v/>
      </c>
      <c r="N4002" s="194" t="str">
        <f t="shared" si="759"/>
        <v/>
      </c>
      <c r="R4002" s="75" t="e">
        <f t="shared" si="760"/>
        <v>#REF!</v>
      </c>
    </row>
    <row r="4003" spans="1:18" ht="15" customHeight="1" x14ac:dyDescent="0.3">
      <c r="A4003" s="86"/>
      <c r="B4003" s="84"/>
      <c r="C4003" s="125"/>
      <c r="D4003" s="146"/>
      <c r="E4003" s="149"/>
      <c r="F4003" s="184" t="str">
        <f t="shared" si="757"/>
        <v/>
      </c>
      <c r="G4003" s="185" t="str">
        <f>+IF(F4003="","",H3976)</f>
        <v/>
      </c>
      <c r="H4003" s="186" t="str">
        <f t="shared" si="758"/>
        <v/>
      </c>
      <c r="J4003" s="195" t="str">
        <f>+IF(H4003="","",H4003/H4046)</f>
        <v/>
      </c>
      <c r="K4003" s="174"/>
      <c r="L4003" s="170"/>
      <c r="M4003" s="193" t="str">
        <f t="shared" si="761"/>
        <v/>
      </c>
      <c r="N4003" s="194" t="str">
        <f t="shared" si="759"/>
        <v/>
      </c>
      <c r="R4003" s="75" t="e">
        <f t="shared" si="760"/>
        <v>#REF!</v>
      </c>
    </row>
    <row r="4004" spans="1:18" ht="15" customHeight="1" x14ac:dyDescent="0.3">
      <c r="A4004" s="86"/>
      <c r="B4004" s="84"/>
      <c r="C4004" s="125"/>
      <c r="D4004" s="146"/>
      <c r="E4004" s="149"/>
      <c r="F4004" s="184" t="str">
        <f t="shared" si="757"/>
        <v/>
      </c>
      <c r="G4004" s="185" t="str">
        <f>+IF(F4004="","",H3976)</f>
        <v/>
      </c>
      <c r="H4004" s="186" t="str">
        <f t="shared" si="758"/>
        <v/>
      </c>
      <c r="I4004" s="96"/>
      <c r="J4004" s="195" t="str">
        <f>+IF(H4004="","",H4004/H4046)</f>
        <v/>
      </c>
      <c r="K4004" s="174"/>
      <c r="L4004" s="170"/>
      <c r="M4004" s="193" t="str">
        <f t="shared" si="761"/>
        <v/>
      </c>
      <c r="N4004" s="194" t="str">
        <f t="shared" si="759"/>
        <v/>
      </c>
      <c r="R4004" s="75" t="e">
        <f t="shared" si="760"/>
        <v>#REF!</v>
      </c>
    </row>
    <row r="4005" spans="1:18" ht="15" customHeight="1" x14ac:dyDescent="0.3">
      <c r="A4005" s="86"/>
      <c r="B4005" s="84"/>
      <c r="C4005" s="125"/>
      <c r="D4005" s="146"/>
      <c r="E4005" s="149"/>
      <c r="F4005" s="184" t="str">
        <f t="shared" si="757"/>
        <v/>
      </c>
      <c r="G4005" s="185" t="str">
        <f>+IF(F4005="","",H3976)</f>
        <v/>
      </c>
      <c r="H4005" s="186" t="str">
        <f t="shared" si="758"/>
        <v/>
      </c>
      <c r="I4005" s="96"/>
      <c r="J4005" s="195" t="str">
        <f>+IF(H4005="","",H4005/H4046)</f>
        <v/>
      </c>
      <c r="K4005" s="174"/>
      <c r="L4005" s="170"/>
      <c r="M4005" s="193" t="str">
        <f t="shared" si="761"/>
        <v/>
      </c>
      <c r="N4005" s="194" t="str">
        <f t="shared" si="759"/>
        <v/>
      </c>
      <c r="R4005" s="75" t="e">
        <f t="shared" si="760"/>
        <v>#REF!</v>
      </c>
    </row>
    <row r="4006" spans="1:18" ht="15" customHeight="1" thickBot="1" x14ac:dyDescent="0.35">
      <c r="A4006" s="86"/>
      <c r="B4006" s="84"/>
      <c r="C4006" s="127"/>
      <c r="D4006" s="147"/>
      <c r="E4006" s="150"/>
      <c r="F4006" s="187" t="str">
        <f t="shared" si="757"/>
        <v/>
      </c>
      <c r="G4006" s="188" t="str">
        <f>+IF(F4006="","",H3975)</f>
        <v/>
      </c>
      <c r="H4006" s="189" t="str">
        <f t="shared" si="758"/>
        <v/>
      </c>
      <c r="J4006" s="195" t="str">
        <f>+IF(H4006="","",H4006/H4046)</f>
        <v/>
      </c>
      <c r="K4006" s="174"/>
      <c r="L4006" s="170"/>
      <c r="M4006" s="193" t="str">
        <f t="shared" si="761"/>
        <v/>
      </c>
      <c r="N4006" s="194" t="str">
        <f t="shared" si="759"/>
        <v/>
      </c>
      <c r="R4006" s="75" t="e">
        <f t="shared" si="760"/>
        <v>#REF!</v>
      </c>
    </row>
    <row r="4007" spans="1:18" ht="15" customHeight="1" thickBot="1" x14ac:dyDescent="0.35">
      <c r="A4007" s="86"/>
      <c r="B4007" s="84"/>
      <c r="C4007" s="160"/>
      <c r="D4007" s="160"/>
      <c r="E4007" s="160"/>
      <c r="F4007" s="160"/>
      <c r="G4007" s="161" t="s">
        <v>28</v>
      </c>
      <c r="H4007" s="157">
        <f>SUM(H3994:H4006)</f>
        <v>1.4952699999999997</v>
      </c>
      <c r="J4007" s="110">
        <f>SUM(J3994:J4006)</f>
        <v>0.30474582927715838</v>
      </c>
      <c r="K4007" s="109"/>
      <c r="L4007" s="109"/>
      <c r="M4007" s="109"/>
      <c r="N4007" s="110">
        <f>SUM(N3994:N4006)</f>
        <v>0</v>
      </c>
    </row>
    <row r="4008" spans="1:18" s="73" customFormat="1" ht="15" customHeight="1" thickBot="1" x14ac:dyDescent="0.35">
      <c r="A4008" s="86"/>
      <c r="B4008" s="84"/>
      <c r="C4008" s="73" t="s">
        <v>11</v>
      </c>
      <c r="H4008" s="74"/>
      <c r="J4008" s="112"/>
      <c r="K4008" s="112"/>
      <c r="L4008" s="112"/>
      <c r="M4008" s="112"/>
      <c r="N4008" s="112"/>
    </row>
    <row r="4009" spans="1:18" ht="34.5" customHeight="1" thickBot="1" x14ac:dyDescent="0.35">
      <c r="A4009" s="86"/>
      <c r="B4009" s="84"/>
      <c r="C4009" s="122" t="s">
        <v>48</v>
      </c>
      <c r="D4009" s="129"/>
      <c r="E4009" s="123" t="s">
        <v>3</v>
      </c>
      <c r="F4009" s="123" t="s">
        <v>0</v>
      </c>
      <c r="G4009" s="123" t="s">
        <v>16</v>
      </c>
      <c r="H4009" s="124" t="s">
        <v>9</v>
      </c>
      <c r="J4009" s="106" t="s">
        <v>59</v>
      </c>
      <c r="K4009" s="107" t="s">
        <v>60</v>
      </c>
      <c r="L4009" s="107" t="s">
        <v>61</v>
      </c>
      <c r="M4009" s="107" t="s">
        <v>62</v>
      </c>
      <c r="N4009" s="108" t="s">
        <v>63</v>
      </c>
    </row>
    <row r="4010" spans="1:18" ht="15" customHeight="1" x14ac:dyDescent="0.3">
      <c r="A4010" s="86"/>
      <c r="B4010" s="84"/>
      <c r="C4010" s="125" t="s">
        <v>397</v>
      </c>
      <c r="E4010" s="151" t="s">
        <v>42</v>
      </c>
      <c r="F4010" s="151">
        <v>1.03</v>
      </c>
      <c r="G4010" s="151">
        <v>0.89</v>
      </c>
      <c r="H4010" s="190">
        <f t="shared" ref="H4010:H4035" si="762">+IF(G4010="","",F4010*G4010)</f>
        <v>0.91670000000000007</v>
      </c>
      <c r="J4010" s="195">
        <f>+IF(H4010="","",H4010/H4046)</f>
        <v>0.18682947006117362</v>
      </c>
      <c r="K4010" s="174">
        <v>412110012</v>
      </c>
      <c r="L4010" s="170" t="s">
        <v>76</v>
      </c>
      <c r="M4010" s="193">
        <v>0.29659999999999997</v>
      </c>
      <c r="N4010" s="194">
        <f t="shared" ref="N4010:N4035" si="763">+IF(H4010="","",J4010*M4010)</f>
        <v>5.5413620820144088E-2</v>
      </c>
      <c r="R4010" s="75" t="e">
        <f t="shared" ref="R4010:R4035" si="764">+R3922+1</f>
        <v>#REF!</v>
      </c>
    </row>
    <row r="4011" spans="1:18" ht="15" customHeight="1" x14ac:dyDescent="0.3">
      <c r="A4011" s="86"/>
      <c r="B4011" s="84"/>
      <c r="C4011" s="125" t="s">
        <v>398</v>
      </c>
      <c r="E4011" s="151" t="s">
        <v>403</v>
      </c>
      <c r="F4011" s="151">
        <v>0.01</v>
      </c>
      <c r="G4011" s="151">
        <v>6.12</v>
      </c>
      <c r="H4011" s="190">
        <f t="shared" si="762"/>
        <v>6.1200000000000004E-2</v>
      </c>
      <c r="J4011" s="195">
        <f>+IF(H4011="","",H4011/H4046)</f>
        <v>1.2472961238948211E-2</v>
      </c>
      <c r="K4011" s="174">
        <v>3529010778</v>
      </c>
      <c r="L4011" s="170" t="s">
        <v>77</v>
      </c>
      <c r="M4011" s="193">
        <v>0</v>
      </c>
      <c r="N4011" s="194">
        <f t="shared" si="763"/>
        <v>0</v>
      </c>
      <c r="R4011" s="75" t="e">
        <f t="shared" si="764"/>
        <v>#REF!</v>
      </c>
    </row>
    <row r="4012" spans="1:18" ht="15" customHeight="1" x14ac:dyDescent="0.3">
      <c r="A4012" s="86"/>
      <c r="B4012" s="84"/>
      <c r="C4012" s="125" t="s">
        <v>399</v>
      </c>
      <c r="E4012" s="151" t="s">
        <v>42</v>
      </c>
      <c r="F4012" s="151">
        <v>0.03</v>
      </c>
      <c r="G4012" s="151">
        <v>3.2</v>
      </c>
      <c r="H4012" s="190">
        <f t="shared" si="762"/>
        <v>9.6000000000000002E-2</v>
      </c>
      <c r="J4012" s="195">
        <f>+IF(H4012="","",H4012/H4046)</f>
        <v>1.9565429394428565E-2</v>
      </c>
      <c r="K4012" s="174">
        <v>352605342021</v>
      </c>
      <c r="L4012" s="170" t="s">
        <v>76</v>
      </c>
      <c r="M4012" s="193">
        <v>0.20180000000000001</v>
      </c>
      <c r="N4012" s="194">
        <f t="shared" si="763"/>
        <v>3.9483036517956845E-3</v>
      </c>
      <c r="R4012" s="75" t="e">
        <f t="shared" si="764"/>
        <v>#REF!</v>
      </c>
    </row>
    <row r="4013" spans="1:18" ht="15" customHeight="1" x14ac:dyDescent="0.3">
      <c r="A4013" s="86"/>
      <c r="B4013" s="84"/>
      <c r="C4013" s="125" t="s">
        <v>400</v>
      </c>
      <c r="E4013" s="151" t="s">
        <v>385</v>
      </c>
      <c r="F4013" s="151">
        <v>1</v>
      </c>
      <c r="G4013" s="151">
        <v>0.02</v>
      </c>
      <c r="H4013" s="190">
        <f t="shared" si="762"/>
        <v>0.02</v>
      </c>
      <c r="J4013" s="195">
        <f>+IF(H4013="","",H4013/H4046)</f>
        <v>4.0761311238392845E-3</v>
      </c>
      <c r="K4013" s="174">
        <v>445210011</v>
      </c>
      <c r="L4013" s="170" t="s">
        <v>76</v>
      </c>
      <c r="M4013" s="193">
        <v>0.4</v>
      </c>
      <c r="N4013" s="194">
        <f t="shared" si="763"/>
        <v>1.6304524495357139E-3</v>
      </c>
      <c r="R4013" s="75" t="e">
        <f t="shared" si="764"/>
        <v>#REF!</v>
      </c>
    </row>
    <row r="4014" spans="1:18" ht="15" customHeight="1" x14ac:dyDescent="0.3">
      <c r="A4014" s="86"/>
      <c r="B4014" s="84"/>
      <c r="C4014" s="125" t="s">
        <v>401</v>
      </c>
      <c r="E4014" s="151" t="s">
        <v>404</v>
      </c>
      <c r="F4014" s="151">
        <v>0.01</v>
      </c>
      <c r="G4014" s="151">
        <v>146</v>
      </c>
      <c r="H4014" s="190">
        <f t="shared" si="762"/>
        <v>1.46</v>
      </c>
      <c r="J4014" s="195">
        <f>+IF(H4014="","",H4014/H4046)</f>
        <v>0.29755757204026778</v>
      </c>
      <c r="K4014" s="174">
        <v>352605342021</v>
      </c>
      <c r="L4014" s="170" t="s">
        <v>76</v>
      </c>
      <c r="M4014" s="193">
        <v>0.20180000000000001</v>
      </c>
      <c r="N4014" s="194">
        <f t="shared" si="763"/>
        <v>6.0047118037726041E-2</v>
      </c>
      <c r="R4014" s="75" t="e">
        <f t="shared" si="764"/>
        <v>#REF!</v>
      </c>
    </row>
    <row r="4015" spans="1:18" ht="15" customHeight="1" x14ac:dyDescent="0.3">
      <c r="A4015" s="86"/>
      <c r="B4015" s="84"/>
      <c r="C4015" s="125" t="s">
        <v>402</v>
      </c>
      <c r="E4015" s="151" t="s">
        <v>92</v>
      </c>
      <c r="F4015" s="151">
        <v>0.02</v>
      </c>
      <c r="G4015" s="151">
        <v>4.12</v>
      </c>
      <c r="H4015" s="190">
        <f t="shared" si="762"/>
        <v>8.2400000000000001E-2</v>
      </c>
      <c r="J4015" s="195">
        <f>+IF(H4015="","",H4015/H4046)</f>
        <v>1.6793660230217854E-2</v>
      </c>
      <c r="K4015" s="174">
        <v>352605342021</v>
      </c>
      <c r="L4015" s="170" t="s">
        <v>76</v>
      </c>
      <c r="M4015" s="193">
        <v>0.20180000000000001</v>
      </c>
      <c r="N4015" s="194">
        <f t="shared" si="763"/>
        <v>3.3889606344579631E-3</v>
      </c>
      <c r="R4015" s="75" t="e">
        <f t="shared" si="764"/>
        <v>#REF!</v>
      </c>
    </row>
    <row r="4016" spans="1:18" ht="15" customHeight="1" x14ac:dyDescent="0.3">
      <c r="A4016" s="86"/>
      <c r="B4016" s="84"/>
      <c r="C4016" s="125"/>
      <c r="E4016" s="151"/>
      <c r="F4016" s="151"/>
      <c r="G4016" s="151"/>
      <c r="H4016" s="190" t="str">
        <f t="shared" si="762"/>
        <v/>
      </c>
      <c r="J4016" s="195" t="str">
        <f>+IF(H4016="","",H4016/H4046)</f>
        <v/>
      </c>
      <c r="K4016" s="174"/>
      <c r="L4016" s="170"/>
      <c r="M4016" s="193" t="str">
        <f t="shared" ref="M4016:M4035" si="765">IF(L4016="NP", 0, (IF(L4016="EP", 1, (IF(L4016="ND", 0.4, "")))))</f>
        <v/>
      </c>
      <c r="N4016" s="194" t="str">
        <f t="shared" si="763"/>
        <v/>
      </c>
      <c r="R4016" s="75" t="e">
        <f t="shared" si="764"/>
        <v>#REF!</v>
      </c>
    </row>
    <row r="4017" spans="1:18" ht="15" customHeight="1" x14ac:dyDescent="0.3">
      <c r="A4017" s="86"/>
      <c r="B4017" s="84"/>
      <c r="C4017" s="125"/>
      <c r="E4017" s="151"/>
      <c r="F4017" s="151"/>
      <c r="G4017" s="151"/>
      <c r="H4017" s="190" t="str">
        <f t="shared" si="762"/>
        <v/>
      </c>
      <c r="J4017" s="195" t="str">
        <f>+IF(H4017="","",H4017/H4046)</f>
        <v/>
      </c>
      <c r="K4017" s="174"/>
      <c r="L4017" s="170"/>
      <c r="M4017" s="193" t="str">
        <f t="shared" si="765"/>
        <v/>
      </c>
      <c r="N4017" s="194" t="str">
        <f t="shared" si="763"/>
        <v/>
      </c>
      <c r="R4017" s="75" t="e">
        <f t="shared" si="764"/>
        <v>#REF!</v>
      </c>
    </row>
    <row r="4018" spans="1:18" ht="15" customHeight="1" x14ac:dyDescent="0.3">
      <c r="A4018" s="86"/>
      <c r="B4018" s="84"/>
      <c r="C4018" s="125"/>
      <c r="E4018" s="151"/>
      <c r="F4018" s="151"/>
      <c r="G4018" s="151"/>
      <c r="H4018" s="190" t="str">
        <f t="shared" si="762"/>
        <v/>
      </c>
      <c r="J4018" s="195" t="str">
        <f>+IF(H4018="","",H4018/H4046)</f>
        <v/>
      </c>
      <c r="K4018" s="174"/>
      <c r="L4018" s="170"/>
      <c r="M4018" s="193" t="str">
        <f t="shared" si="765"/>
        <v/>
      </c>
      <c r="N4018" s="194" t="str">
        <f t="shared" si="763"/>
        <v/>
      </c>
      <c r="R4018" s="75" t="e">
        <f t="shared" si="764"/>
        <v>#REF!</v>
      </c>
    </row>
    <row r="4019" spans="1:18" ht="15" customHeight="1" x14ac:dyDescent="0.3">
      <c r="A4019" s="86"/>
      <c r="B4019" s="84"/>
      <c r="C4019" s="125"/>
      <c r="E4019" s="151"/>
      <c r="F4019" s="151"/>
      <c r="G4019" s="151"/>
      <c r="H4019" s="190" t="str">
        <f t="shared" si="762"/>
        <v/>
      </c>
      <c r="J4019" s="195" t="str">
        <f>+IF(H4019="","",H4019/H4046)</f>
        <v/>
      </c>
      <c r="K4019" s="174"/>
      <c r="L4019" s="170"/>
      <c r="M4019" s="193" t="str">
        <f t="shared" si="765"/>
        <v/>
      </c>
      <c r="N4019" s="194" t="str">
        <f t="shared" si="763"/>
        <v/>
      </c>
      <c r="R4019" s="75" t="e">
        <f t="shared" si="764"/>
        <v>#REF!</v>
      </c>
    </row>
    <row r="4020" spans="1:18" ht="15" customHeight="1" x14ac:dyDescent="0.3">
      <c r="A4020" s="86"/>
      <c r="B4020" s="84"/>
      <c r="C4020" s="125"/>
      <c r="E4020" s="151"/>
      <c r="F4020" s="151"/>
      <c r="G4020" s="151"/>
      <c r="H4020" s="190" t="str">
        <f t="shared" si="762"/>
        <v/>
      </c>
      <c r="J4020" s="195" t="str">
        <f>+IF(H4020="","",H4020/H4046)</f>
        <v/>
      </c>
      <c r="K4020" s="174"/>
      <c r="L4020" s="170"/>
      <c r="M4020" s="193" t="str">
        <f t="shared" si="765"/>
        <v/>
      </c>
      <c r="N4020" s="194" t="str">
        <f t="shared" si="763"/>
        <v/>
      </c>
      <c r="R4020" s="75" t="e">
        <f t="shared" si="764"/>
        <v>#REF!</v>
      </c>
    </row>
    <row r="4021" spans="1:18" ht="15" customHeight="1" x14ac:dyDescent="0.3">
      <c r="A4021" s="86"/>
      <c r="B4021" s="84"/>
      <c r="C4021" s="125"/>
      <c r="E4021" s="151"/>
      <c r="F4021" s="151"/>
      <c r="G4021" s="151"/>
      <c r="H4021" s="190" t="str">
        <f t="shared" si="762"/>
        <v/>
      </c>
      <c r="J4021" s="195" t="str">
        <f>+IF(H4021="","",H4021/H4046)</f>
        <v/>
      </c>
      <c r="K4021" s="174"/>
      <c r="L4021" s="170"/>
      <c r="M4021" s="193" t="str">
        <f t="shared" si="765"/>
        <v/>
      </c>
      <c r="N4021" s="194" t="str">
        <f t="shared" si="763"/>
        <v/>
      </c>
      <c r="R4021" s="75" t="e">
        <f t="shared" si="764"/>
        <v>#REF!</v>
      </c>
    </row>
    <row r="4022" spans="1:18" ht="15" customHeight="1" x14ac:dyDescent="0.3">
      <c r="A4022" s="86"/>
      <c r="B4022" s="84"/>
      <c r="C4022" s="125"/>
      <c r="E4022" s="151"/>
      <c r="F4022" s="151"/>
      <c r="G4022" s="151"/>
      <c r="H4022" s="190" t="str">
        <f t="shared" si="762"/>
        <v/>
      </c>
      <c r="J4022" s="195" t="str">
        <f>+IF(H4022="","",H4022/H4046)</f>
        <v/>
      </c>
      <c r="K4022" s="174"/>
      <c r="L4022" s="170"/>
      <c r="M4022" s="193" t="str">
        <f t="shared" si="765"/>
        <v/>
      </c>
      <c r="N4022" s="194" t="str">
        <f t="shared" si="763"/>
        <v/>
      </c>
      <c r="R4022" s="75" t="e">
        <f t="shared" si="764"/>
        <v>#REF!</v>
      </c>
    </row>
    <row r="4023" spans="1:18" ht="15" customHeight="1" x14ac:dyDescent="0.3">
      <c r="A4023" s="86"/>
      <c r="B4023" s="84"/>
      <c r="C4023" s="125"/>
      <c r="E4023" s="151"/>
      <c r="F4023" s="151"/>
      <c r="G4023" s="151"/>
      <c r="H4023" s="190" t="str">
        <f t="shared" si="762"/>
        <v/>
      </c>
      <c r="J4023" s="195" t="str">
        <f>+IF(H4023="","",H4023/H4046)</f>
        <v/>
      </c>
      <c r="K4023" s="174"/>
      <c r="L4023" s="170"/>
      <c r="M4023" s="193" t="str">
        <f t="shared" si="765"/>
        <v/>
      </c>
      <c r="N4023" s="194" t="str">
        <f t="shared" si="763"/>
        <v/>
      </c>
      <c r="R4023" s="75" t="e">
        <f t="shared" si="764"/>
        <v>#REF!</v>
      </c>
    </row>
    <row r="4024" spans="1:18" ht="15" customHeight="1" x14ac:dyDescent="0.3">
      <c r="A4024" s="86"/>
      <c r="B4024" s="84"/>
      <c r="C4024" s="125"/>
      <c r="E4024" s="151"/>
      <c r="F4024" s="151"/>
      <c r="G4024" s="151"/>
      <c r="H4024" s="190" t="str">
        <f t="shared" si="762"/>
        <v/>
      </c>
      <c r="J4024" s="195" t="str">
        <f>+IF(H4024="","",H4024/H4046)</f>
        <v/>
      </c>
      <c r="K4024" s="174"/>
      <c r="L4024" s="170"/>
      <c r="M4024" s="193" t="str">
        <f t="shared" si="765"/>
        <v/>
      </c>
      <c r="N4024" s="194" t="str">
        <f t="shared" si="763"/>
        <v/>
      </c>
      <c r="R4024" s="75" t="e">
        <f t="shared" si="764"/>
        <v>#REF!</v>
      </c>
    </row>
    <row r="4025" spans="1:18" ht="15" customHeight="1" x14ac:dyDescent="0.3">
      <c r="A4025" s="86"/>
      <c r="B4025" s="84"/>
      <c r="C4025" s="125"/>
      <c r="E4025" s="151"/>
      <c r="F4025" s="151"/>
      <c r="G4025" s="151"/>
      <c r="H4025" s="190" t="str">
        <f t="shared" si="762"/>
        <v/>
      </c>
      <c r="J4025" s="195" t="str">
        <f>+IF(H4025="","",H4025/H4046)</f>
        <v/>
      </c>
      <c r="K4025" s="174"/>
      <c r="L4025" s="170"/>
      <c r="M4025" s="193" t="str">
        <f t="shared" si="765"/>
        <v/>
      </c>
      <c r="N4025" s="194" t="str">
        <f t="shared" si="763"/>
        <v/>
      </c>
      <c r="R4025" s="75" t="e">
        <f t="shared" si="764"/>
        <v>#REF!</v>
      </c>
    </row>
    <row r="4026" spans="1:18" ht="15" customHeight="1" x14ac:dyDescent="0.3">
      <c r="A4026" s="86"/>
      <c r="B4026" s="84"/>
      <c r="C4026" s="125"/>
      <c r="E4026" s="151"/>
      <c r="F4026" s="151"/>
      <c r="G4026" s="151"/>
      <c r="H4026" s="190" t="str">
        <f t="shared" si="762"/>
        <v/>
      </c>
      <c r="J4026" s="195" t="str">
        <f>+IF(H4026="","",H4026/H4046)</f>
        <v/>
      </c>
      <c r="K4026" s="174"/>
      <c r="L4026" s="170"/>
      <c r="M4026" s="193" t="str">
        <f t="shared" si="765"/>
        <v/>
      </c>
      <c r="N4026" s="194" t="str">
        <f t="shared" si="763"/>
        <v/>
      </c>
      <c r="R4026" s="75" t="e">
        <f t="shared" si="764"/>
        <v>#REF!</v>
      </c>
    </row>
    <row r="4027" spans="1:18" ht="15" customHeight="1" x14ac:dyDescent="0.3">
      <c r="A4027" s="86"/>
      <c r="B4027" s="84"/>
      <c r="C4027" s="125"/>
      <c r="E4027" s="151"/>
      <c r="F4027" s="151"/>
      <c r="G4027" s="151"/>
      <c r="H4027" s="190" t="str">
        <f t="shared" si="762"/>
        <v/>
      </c>
      <c r="J4027" s="195" t="str">
        <f>+IF(H4027="","",H4027/H4046)</f>
        <v/>
      </c>
      <c r="K4027" s="174"/>
      <c r="L4027" s="170"/>
      <c r="M4027" s="193" t="str">
        <f t="shared" si="765"/>
        <v/>
      </c>
      <c r="N4027" s="194" t="str">
        <f t="shared" si="763"/>
        <v/>
      </c>
      <c r="R4027" s="75" t="e">
        <f t="shared" si="764"/>
        <v>#REF!</v>
      </c>
    </row>
    <row r="4028" spans="1:18" ht="15" customHeight="1" x14ac:dyDescent="0.3">
      <c r="A4028" s="86"/>
      <c r="B4028" s="84"/>
      <c r="C4028" s="125"/>
      <c r="E4028" s="151"/>
      <c r="F4028" s="151"/>
      <c r="G4028" s="151"/>
      <c r="H4028" s="190" t="str">
        <f t="shared" si="762"/>
        <v/>
      </c>
      <c r="J4028" s="195" t="str">
        <f>+IF(H4028="","",H4028/H4046)</f>
        <v/>
      </c>
      <c r="K4028" s="174"/>
      <c r="L4028" s="170"/>
      <c r="M4028" s="193" t="str">
        <f t="shared" si="765"/>
        <v/>
      </c>
      <c r="N4028" s="194" t="str">
        <f t="shared" si="763"/>
        <v/>
      </c>
      <c r="R4028" s="75" t="e">
        <f t="shared" si="764"/>
        <v>#REF!</v>
      </c>
    </row>
    <row r="4029" spans="1:18" ht="15" customHeight="1" x14ac:dyDescent="0.3">
      <c r="A4029" s="86"/>
      <c r="B4029" s="84"/>
      <c r="C4029" s="125"/>
      <c r="E4029" s="151"/>
      <c r="F4029" s="151"/>
      <c r="G4029" s="151"/>
      <c r="H4029" s="190" t="str">
        <f t="shared" si="762"/>
        <v/>
      </c>
      <c r="J4029" s="195" t="str">
        <f>+IF(H4029="","",H4029/H4046)</f>
        <v/>
      </c>
      <c r="K4029" s="174"/>
      <c r="L4029" s="170"/>
      <c r="M4029" s="193" t="str">
        <f t="shared" si="765"/>
        <v/>
      </c>
      <c r="N4029" s="194" t="str">
        <f t="shared" si="763"/>
        <v/>
      </c>
      <c r="R4029" s="75" t="e">
        <f t="shared" si="764"/>
        <v>#REF!</v>
      </c>
    </row>
    <row r="4030" spans="1:18" ht="15" customHeight="1" x14ac:dyDescent="0.3">
      <c r="A4030" s="86"/>
      <c r="B4030" s="84"/>
      <c r="C4030" s="125"/>
      <c r="E4030" s="151"/>
      <c r="F4030" s="151"/>
      <c r="G4030" s="151"/>
      <c r="H4030" s="190" t="str">
        <f t="shared" si="762"/>
        <v/>
      </c>
      <c r="J4030" s="195" t="str">
        <f>+IF(H4030="","",H4030/H4046)</f>
        <v/>
      </c>
      <c r="K4030" s="174"/>
      <c r="L4030" s="170"/>
      <c r="M4030" s="193" t="str">
        <f t="shared" si="765"/>
        <v/>
      </c>
      <c r="N4030" s="194" t="str">
        <f t="shared" si="763"/>
        <v/>
      </c>
      <c r="R4030" s="75" t="e">
        <f t="shared" si="764"/>
        <v>#REF!</v>
      </c>
    </row>
    <row r="4031" spans="1:18" ht="15" customHeight="1" x14ac:dyDescent="0.3">
      <c r="A4031" s="86"/>
      <c r="B4031" s="84"/>
      <c r="C4031" s="125"/>
      <c r="E4031" s="151"/>
      <c r="F4031" s="151"/>
      <c r="G4031" s="151"/>
      <c r="H4031" s="190" t="str">
        <f t="shared" si="762"/>
        <v/>
      </c>
      <c r="J4031" s="195" t="str">
        <f>+IF(H4031="","",H4031/H4046)</f>
        <v/>
      </c>
      <c r="K4031" s="174"/>
      <c r="L4031" s="170"/>
      <c r="M4031" s="193" t="str">
        <f t="shared" si="765"/>
        <v/>
      </c>
      <c r="N4031" s="194" t="str">
        <f t="shared" si="763"/>
        <v/>
      </c>
      <c r="R4031" s="75" t="e">
        <f t="shared" si="764"/>
        <v>#REF!</v>
      </c>
    </row>
    <row r="4032" spans="1:18" ht="15" customHeight="1" x14ac:dyDescent="0.3">
      <c r="A4032" s="86"/>
      <c r="B4032" s="84"/>
      <c r="C4032" s="125"/>
      <c r="E4032" s="151"/>
      <c r="F4032" s="151"/>
      <c r="G4032" s="151"/>
      <c r="H4032" s="190" t="str">
        <f t="shared" si="762"/>
        <v/>
      </c>
      <c r="J4032" s="195" t="str">
        <f>+IF(H4032="","",H4032/H4046)</f>
        <v/>
      </c>
      <c r="K4032" s="174"/>
      <c r="L4032" s="170"/>
      <c r="M4032" s="193" t="str">
        <f t="shared" si="765"/>
        <v/>
      </c>
      <c r="N4032" s="194" t="str">
        <f t="shared" si="763"/>
        <v/>
      </c>
      <c r="R4032" s="75" t="e">
        <f t="shared" si="764"/>
        <v>#REF!</v>
      </c>
    </row>
    <row r="4033" spans="1:18" ht="15" customHeight="1" x14ac:dyDescent="0.3">
      <c r="A4033" s="86"/>
      <c r="B4033" s="84"/>
      <c r="C4033" s="125"/>
      <c r="E4033" s="151"/>
      <c r="F4033" s="151"/>
      <c r="G4033" s="151"/>
      <c r="H4033" s="190" t="str">
        <f t="shared" si="762"/>
        <v/>
      </c>
      <c r="J4033" s="195" t="str">
        <f>+IF(H4033="","",H4033/H4046)</f>
        <v/>
      </c>
      <c r="K4033" s="174"/>
      <c r="L4033" s="170"/>
      <c r="M4033" s="193" t="str">
        <f t="shared" si="765"/>
        <v/>
      </c>
      <c r="N4033" s="194" t="str">
        <f t="shared" si="763"/>
        <v/>
      </c>
      <c r="R4033" s="75" t="e">
        <f t="shared" si="764"/>
        <v>#REF!</v>
      </c>
    </row>
    <row r="4034" spans="1:18" ht="15" customHeight="1" x14ac:dyDescent="0.3">
      <c r="A4034" s="86"/>
      <c r="B4034" s="84"/>
      <c r="C4034" s="125"/>
      <c r="E4034" s="151"/>
      <c r="F4034" s="151"/>
      <c r="G4034" s="151"/>
      <c r="H4034" s="190" t="str">
        <f t="shared" si="762"/>
        <v/>
      </c>
      <c r="J4034" s="195" t="str">
        <f>+IF(H4034="","",H4034/H4046)</f>
        <v/>
      </c>
      <c r="K4034" s="174"/>
      <c r="L4034" s="170"/>
      <c r="M4034" s="193" t="str">
        <f t="shared" si="765"/>
        <v/>
      </c>
      <c r="N4034" s="194" t="str">
        <f t="shared" si="763"/>
        <v/>
      </c>
      <c r="R4034" s="75" t="e">
        <f t="shared" si="764"/>
        <v>#REF!</v>
      </c>
    </row>
    <row r="4035" spans="1:18" ht="15" customHeight="1" thickBot="1" x14ac:dyDescent="0.35">
      <c r="A4035" s="86"/>
      <c r="B4035" s="84"/>
      <c r="C4035" s="125"/>
      <c r="E4035" s="152"/>
      <c r="F4035" s="152"/>
      <c r="G4035" s="152"/>
      <c r="H4035" s="191" t="str">
        <f t="shared" si="762"/>
        <v/>
      </c>
      <c r="J4035" s="195" t="str">
        <f>+IF(H4035="","",H4035/H4046)</f>
        <v/>
      </c>
      <c r="K4035" s="174"/>
      <c r="L4035" s="170"/>
      <c r="M4035" s="193" t="str">
        <f t="shared" si="765"/>
        <v/>
      </c>
      <c r="N4035" s="194" t="str">
        <f t="shared" si="763"/>
        <v/>
      </c>
      <c r="R4035" s="75" t="e">
        <f t="shared" si="764"/>
        <v>#REF!</v>
      </c>
    </row>
    <row r="4036" spans="1:18" ht="15" customHeight="1" thickBot="1" x14ac:dyDescent="0.35">
      <c r="A4036" s="86"/>
      <c r="B4036" s="84"/>
      <c r="C4036" s="160"/>
      <c r="D4036" s="160"/>
      <c r="E4036" s="160"/>
      <c r="F4036" s="160"/>
      <c r="G4036" s="161" t="s">
        <v>29</v>
      </c>
      <c r="H4036" s="157">
        <f>SUM(H4010:H4035)</f>
        <v>2.6362999999999999</v>
      </c>
      <c r="J4036" s="110">
        <f>SUM(J4010:J4035)</f>
        <v>0.53729522408887531</v>
      </c>
      <c r="K4036" s="109"/>
      <c r="L4036" s="109"/>
      <c r="M4036" s="109"/>
      <c r="N4036" s="110">
        <f>SUM(N4010:N4035)</f>
        <v>0.12442845559365949</v>
      </c>
    </row>
    <row r="4037" spans="1:18" s="73" customFormat="1" ht="15" customHeight="1" thickBot="1" x14ac:dyDescent="0.35">
      <c r="A4037" s="86"/>
      <c r="B4037" s="84"/>
      <c r="C4037" s="73" t="s">
        <v>12</v>
      </c>
      <c r="H4037" s="74"/>
      <c r="J4037" s="111"/>
      <c r="K4037" s="111"/>
      <c r="L4037" s="111"/>
      <c r="M4037" s="111"/>
      <c r="N4037" s="111"/>
    </row>
    <row r="4038" spans="1:18" ht="33" customHeight="1" thickBot="1" x14ac:dyDescent="0.35">
      <c r="A4038" s="86"/>
      <c r="B4038" s="84"/>
      <c r="C4038" s="122" t="s">
        <v>48</v>
      </c>
      <c r="D4038" s="129"/>
      <c r="E4038" s="130" t="s">
        <v>3</v>
      </c>
      <c r="F4038" s="130" t="s">
        <v>0</v>
      </c>
      <c r="G4038" s="123" t="s">
        <v>6</v>
      </c>
      <c r="H4038" s="124" t="s">
        <v>9</v>
      </c>
      <c r="J4038" s="106" t="s">
        <v>59</v>
      </c>
      <c r="K4038" s="107" t="s">
        <v>60</v>
      </c>
      <c r="L4038" s="107" t="s">
        <v>61</v>
      </c>
      <c r="M4038" s="107" t="s">
        <v>62</v>
      </c>
      <c r="N4038" s="108" t="s">
        <v>63</v>
      </c>
    </row>
    <row r="4039" spans="1:18" ht="15" customHeight="1" x14ac:dyDescent="0.3">
      <c r="A4039" s="86"/>
      <c r="B4039" s="84"/>
      <c r="C4039" s="125"/>
      <c r="E4039" s="149"/>
      <c r="F4039" s="146"/>
      <c r="G4039" s="154"/>
      <c r="H4039" s="186" t="str">
        <f>+IF(G4039="","",F4039*G4039)</f>
        <v/>
      </c>
      <c r="J4039" s="195" t="str">
        <f>+IF(H4039="","",H4039/H4046)</f>
        <v/>
      </c>
      <c r="K4039" s="175"/>
      <c r="L4039" s="175"/>
      <c r="M4039" s="193" t="str">
        <f>IF(L4039="NP", 0, (IF(L4039="EP", 1, (IF(L4039="ND", 0.4, "")))))</f>
        <v/>
      </c>
      <c r="N4039" s="194" t="str">
        <f>+IF(H4039="","",J4039*M4039)</f>
        <v/>
      </c>
      <c r="R4039" s="75" t="e">
        <f t="shared" ref="R4039:R4043" si="766">+R3951+1</f>
        <v>#REF!</v>
      </c>
    </row>
    <row r="4040" spans="1:18" ht="15" customHeight="1" x14ac:dyDescent="0.3">
      <c r="A4040" s="86"/>
      <c r="B4040" s="84"/>
      <c r="C4040" s="125"/>
      <c r="E4040" s="149"/>
      <c r="F4040" s="146"/>
      <c r="G4040" s="154"/>
      <c r="H4040" s="186" t="str">
        <f>+IF(G4040="","",F4040*G4040)</f>
        <v/>
      </c>
      <c r="J4040" s="195" t="str">
        <f>+IF(H4040="","",H4040/H4044)</f>
        <v/>
      </c>
      <c r="K4040" s="175"/>
      <c r="L4040" s="175"/>
      <c r="M4040" s="193" t="str">
        <f>IF(L4040="NP", 0, (IF(L4040="EP", 1, (IF(L4040="ND", 0.4, "")))))</f>
        <v/>
      </c>
      <c r="N4040" s="194" t="str">
        <f>+IF(H4040="","",J4040*M4040)</f>
        <v/>
      </c>
      <c r="R4040" s="75" t="e">
        <f t="shared" si="766"/>
        <v>#REF!</v>
      </c>
    </row>
    <row r="4041" spans="1:18" ht="15" customHeight="1" x14ac:dyDescent="0.3">
      <c r="A4041" s="86"/>
      <c r="B4041" s="84"/>
      <c r="C4041" s="125"/>
      <c r="E4041" s="149"/>
      <c r="F4041" s="146"/>
      <c r="G4041" s="154"/>
      <c r="H4041" s="186" t="str">
        <f>+IF(G4041="","",F4041*G4041)</f>
        <v/>
      </c>
      <c r="J4041" s="195" t="str">
        <f>+IF(H4041="","",H4041/H4045)</f>
        <v/>
      </c>
      <c r="K4041" s="175"/>
      <c r="L4041" s="175"/>
      <c r="M4041" s="193" t="str">
        <f>IF(L4041="NP", 0, (IF(L4041="EP", 1, (IF(L4041="ND", 0.4, "")))))</f>
        <v/>
      </c>
      <c r="N4041" s="194" t="str">
        <f>+IF(H4041="","",J4041*M4041)</f>
        <v/>
      </c>
      <c r="R4041" s="75" t="e">
        <f t="shared" si="766"/>
        <v>#REF!</v>
      </c>
    </row>
    <row r="4042" spans="1:18" ht="15" customHeight="1" x14ac:dyDescent="0.3">
      <c r="A4042" s="86"/>
      <c r="B4042" s="84"/>
      <c r="C4042" s="125"/>
      <c r="E4042" s="149"/>
      <c r="F4042" s="146"/>
      <c r="G4042" s="154"/>
      <c r="H4042" s="186" t="str">
        <f>+IF(G4042="","",F4042*G4042)</f>
        <v/>
      </c>
      <c r="J4042" s="195" t="str">
        <f>+IF(H4042="","",H4042/H4046)</f>
        <v/>
      </c>
      <c r="K4042" s="175"/>
      <c r="L4042" s="175"/>
      <c r="M4042" s="193" t="str">
        <f>IF(L4042="NP", 0, (IF(L4042="EP", 1, (IF(L4042="ND", 0.4, "")))))</f>
        <v/>
      </c>
      <c r="N4042" s="194" t="str">
        <f>+IF(H4042="","",J4042*M4042)</f>
        <v/>
      </c>
      <c r="R4042" s="75" t="e">
        <f t="shared" si="766"/>
        <v>#REF!</v>
      </c>
    </row>
    <row r="4043" spans="1:18" ht="15" customHeight="1" thickBot="1" x14ac:dyDescent="0.35">
      <c r="A4043" s="86"/>
      <c r="B4043" s="84"/>
      <c r="C4043" s="127"/>
      <c r="D4043" s="128"/>
      <c r="E4043" s="150"/>
      <c r="F4043" s="147"/>
      <c r="G4043" s="155"/>
      <c r="H4043" s="192" t="str">
        <f>+IF(G4043="","",F4043*G4043)</f>
        <v/>
      </c>
      <c r="J4043" s="195" t="str">
        <f>+IF(H4043="","",H4043/H4046)</f>
        <v/>
      </c>
      <c r="K4043" s="176"/>
      <c r="L4043" s="177"/>
      <c r="M4043" s="193" t="str">
        <f>IF(L4043="NP", 0, (IF(L4043="EP", 1, (IF(L4043="ND", 0.4, "")))))</f>
        <v/>
      </c>
      <c r="N4043" s="194" t="str">
        <f>+IF(H4043="","",J4043*M4043)</f>
        <v/>
      </c>
      <c r="R4043" s="75" t="e">
        <f t="shared" si="766"/>
        <v>#REF!</v>
      </c>
    </row>
    <row r="4044" spans="1:18" ht="15" customHeight="1" thickBot="1" x14ac:dyDescent="0.35">
      <c r="A4044" s="86"/>
      <c r="B4044" s="84"/>
      <c r="C4044" s="160"/>
      <c r="D4044" s="160"/>
      <c r="E4044" s="160"/>
      <c r="F4044" s="160"/>
      <c r="G4044" s="161" t="s">
        <v>30</v>
      </c>
      <c r="H4044" s="157">
        <f>SUM(H4039:H4043)</f>
        <v>0</v>
      </c>
      <c r="J4044" s="110">
        <f>SUM(J4039:J4043)</f>
        <v>0</v>
      </c>
      <c r="K4044" s="109"/>
      <c r="L4044" s="109"/>
      <c r="M4044" s="109"/>
      <c r="N4044" s="110">
        <f>SUM(N4039:N4043)</f>
        <v>0</v>
      </c>
    </row>
    <row r="4045" spans="1:18" ht="13.5" customHeight="1" thickBot="1" x14ac:dyDescent="0.35">
      <c r="A4045" s="86"/>
      <c r="B4045" s="84"/>
      <c r="H4045" s="84"/>
      <c r="J4045" s="103"/>
      <c r="K4045" s="104"/>
      <c r="L4045" s="104"/>
      <c r="M4045" s="104"/>
      <c r="N4045" s="105"/>
    </row>
    <row r="4046" spans="1:18" ht="15" customHeight="1" x14ac:dyDescent="0.3">
      <c r="A4046" s="86"/>
      <c r="B4046" s="84"/>
      <c r="D4046" s="132" t="s">
        <v>13</v>
      </c>
      <c r="E4046" s="133"/>
      <c r="F4046" s="133"/>
      <c r="G4046" s="134"/>
      <c r="H4046" s="158">
        <f>+H3991+H4007+H4036+H4044</f>
        <v>4.9066134999999989</v>
      </c>
      <c r="J4046" s="113"/>
      <c r="K4046" s="78"/>
      <c r="M4046" s="78"/>
      <c r="N4046" s="114"/>
    </row>
    <row r="4047" spans="1:18" ht="15" customHeight="1" thickBot="1" x14ac:dyDescent="0.35">
      <c r="A4047" s="86"/>
      <c r="B4047" s="84"/>
      <c r="D4047" s="135" t="s">
        <v>67</v>
      </c>
      <c r="E4047" s="136"/>
      <c r="F4047" s="136"/>
      <c r="G4047" s="141">
        <f>+$Q$1</f>
        <v>0.15</v>
      </c>
      <c r="H4047" s="159">
        <f>+H4046*G4047</f>
        <v>0.73599202499999983</v>
      </c>
      <c r="J4047" s="115"/>
      <c r="K4047" s="116"/>
      <c r="L4047" s="116"/>
      <c r="M4047" s="116"/>
      <c r="N4047" s="117"/>
    </row>
    <row r="4048" spans="1:18" ht="15" customHeight="1" x14ac:dyDescent="0.3">
      <c r="A4048" s="86"/>
      <c r="B4048" s="84"/>
      <c r="D4048" s="135" t="s">
        <v>68</v>
      </c>
      <c r="E4048" s="136"/>
      <c r="F4048" s="136"/>
      <c r="G4048" s="141">
        <f>+$Q$2</f>
        <v>0</v>
      </c>
      <c r="H4048" s="159">
        <f>+(H4046+H4047)*G4048</f>
        <v>0</v>
      </c>
      <c r="J4048" s="120">
        <f>+J3991+J4007+J4036+J4044</f>
        <v>1.0000000000000004</v>
      </c>
      <c r="K4048" s="118"/>
      <c r="L4048" s="118"/>
      <c r="M4048" s="118"/>
      <c r="N4048" s="120">
        <f>+N3991+N4007+N4036+N4044</f>
        <v>0.12442845559365949</v>
      </c>
    </row>
    <row r="4049" spans="1:18" ht="15" customHeight="1" thickBot="1" x14ac:dyDescent="0.35">
      <c r="A4049" s="86"/>
      <c r="B4049" s="84"/>
      <c r="C4049" s="75" t="s">
        <v>64</v>
      </c>
      <c r="D4049" s="135" t="s">
        <v>14</v>
      </c>
      <c r="E4049" s="136"/>
      <c r="F4049" s="136"/>
      <c r="G4049" s="137"/>
      <c r="H4049" s="159">
        <f>SUM(H4046:H4048)</f>
        <v>5.6426055249999987</v>
      </c>
      <c r="J4049" s="121" t="s">
        <v>69</v>
      </c>
      <c r="K4049" s="119"/>
      <c r="L4049" s="119"/>
      <c r="M4049" s="119"/>
      <c r="N4049" s="121" t="s">
        <v>70</v>
      </c>
    </row>
    <row r="4050" spans="1:18" ht="15" customHeight="1" thickBot="1" x14ac:dyDescent="0.35">
      <c r="A4050" s="86"/>
      <c r="B4050" s="84"/>
      <c r="C4050" s="75" t="s">
        <v>64</v>
      </c>
      <c r="D4050" s="138" t="s">
        <v>15</v>
      </c>
      <c r="E4050" s="139"/>
      <c r="F4050" s="139"/>
      <c r="G4050" s="140"/>
      <c r="H4050" s="131">
        <f>+ROUND(H4049,2)</f>
        <v>5.64</v>
      </c>
      <c r="N4050" s="165">
        <f>+ROUND(N4048,4)</f>
        <v>0.1244</v>
      </c>
    </row>
    <row r="4051" spans="1:18" ht="13.5" customHeight="1" x14ac:dyDescent="0.3">
      <c r="A4051" s="86"/>
      <c r="B4051" s="84"/>
      <c r="G4051" s="76"/>
    </row>
    <row r="4052" spans="1:18" ht="13.5" customHeight="1" x14ac:dyDescent="0.3">
      <c r="A4052" s="86"/>
      <c r="B4052" s="84"/>
      <c r="G4052" s="76"/>
    </row>
    <row r="4053" spans="1:18" ht="15" customHeight="1" x14ac:dyDescent="0.3">
      <c r="A4053" s="83"/>
      <c r="B4053" s="84"/>
      <c r="G4053" s="76"/>
      <c r="H4053" s="84"/>
      <c r="J4053" s="85"/>
      <c r="K4053" s="85"/>
      <c r="L4053" s="85"/>
      <c r="M4053" s="85"/>
      <c r="N4053" s="85"/>
    </row>
    <row r="4054" spans="1:18" ht="14.1" customHeight="1" x14ac:dyDescent="0.3">
      <c r="A4054" s="86"/>
      <c r="B4054" s="84"/>
      <c r="C4054" s="87"/>
      <c r="D4054" s="87"/>
      <c r="E4054" s="87"/>
      <c r="F4054" s="87"/>
      <c r="G4054" s="87"/>
      <c r="H4054" s="87"/>
      <c r="K4054" s="78"/>
      <c r="M4054" s="78"/>
    </row>
    <row r="4055" spans="1:18" ht="12" customHeight="1" x14ac:dyDescent="0.3">
      <c r="A4055" s="86"/>
      <c r="B4055" s="84"/>
      <c r="C4055" s="73"/>
      <c r="D4055" s="73"/>
      <c r="E4055" s="73"/>
      <c r="F4055" s="73"/>
      <c r="G4055" s="73"/>
      <c r="H4055" s="73"/>
      <c r="K4055" s="78"/>
      <c r="M4055" s="78"/>
    </row>
    <row r="4056" spans="1:18" ht="12" customHeight="1" x14ac:dyDescent="0.3">
      <c r="A4056" s="86"/>
      <c r="B4056" s="84"/>
      <c r="G4056" s="88"/>
      <c r="H4056" s="84"/>
      <c r="K4056" s="78"/>
      <c r="M4056" s="78"/>
    </row>
    <row r="4057" spans="1:18" ht="14.25" customHeight="1" x14ac:dyDescent="0.3">
      <c r="A4057" s="86"/>
      <c r="B4057" s="84"/>
      <c r="C4057" s="89"/>
      <c r="D4057" s="90"/>
      <c r="E4057" s="90"/>
      <c r="F4057" s="90"/>
      <c r="G4057" s="90"/>
      <c r="H4057" s="91"/>
      <c r="K4057" s="78"/>
      <c r="M4057" s="78"/>
    </row>
    <row r="4058" spans="1:18" ht="14.25" customHeight="1" x14ac:dyDescent="0.3">
      <c r="A4058" s="86"/>
      <c r="B4058" s="84"/>
      <c r="C4058" s="89"/>
      <c r="H4058" s="84"/>
      <c r="K4058" s="78"/>
      <c r="M4058" s="78"/>
    </row>
    <row r="4059" spans="1:18" ht="12" customHeight="1" thickBot="1" x14ac:dyDescent="0.35">
      <c r="A4059" s="86"/>
      <c r="B4059" s="84"/>
      <c r="C4059" s="89"/>
      <c r="H4059" s="84"/>
      <c r="K4059" s="78"/>
      <c r="M4059" s="78"/>
    </row>
    <row r="4060" spans="1:18" ht="20.100000000000001" customHeight="1" thickBot="1" x14ac:dyDescent="0.35">
      <c r="A4060" s="86"/>
      <c r="B4060" s="84"/>
      <c r="C4060" s="142" t="s">
        <v>55</v>
      </c>
      <c r="D4060" s="143"/>
      <c r="E4060" s="143"/>
      <c r="F4060" s="143"/>
      <c r="G4060" s="143"/>
      <c r="H4060" s="144"/>
    </row>
    <row r="4061" spans="1:18" ht="20.100000000000001" customHeight="1" x14ac:dyDescent="0.3">
      <c r="A4061" s="86"/>
      <c r="B4061" s="84"/>
      <c r="C4061" s="92"/>
      <c r="H4061" s="93" t="s">
        <v>56</v>
      </c>
      <c r="I4061" s="84"/>
      <c r="J4061" s="97" t="s">
        <v>26</v>
      </c>
      <c r="K4061" s="98"/>
      <c r="L4061" s="98"/>
      <c r="M4061" s="98"/>
      <c r="N4061" s="99"/>
    </row>
    <row r="4062" spans="1:18" ht="16.5" customHeight="1" thickBot="1" x14ac:dyDescent="0.35">
      <c r="A4062" s="169"/>
      <c r="B4062" s="84"/>
      <c r="C4062" s="73" t="s">
        <v>57</v>
      </c>
      <c r="D4062" s="84">
        <v>47</v>
      </c>
      <c r="G4062" s="74" t="s">
        <v>4</v>
      </c>
      <c r="H4062" s="75" t="str">
        <f>+VLOOKUP(D4062,PRESUP!$A$6:$N$183,3,FALSE)</f>
        <v>u</v>
      </c>
      <c r="I4062" s="84"/>
      <c r="J4062" s="100"/>
      <c r="K4062" s="101"/>
      <c r="L4062" s="101"/>
      <c r="M4062" s="101"/>
      <c r="N4062" s="102"/>
    </row>
    <row r="4063" spans="1:18" ht="32.25" customHeight="1" x14ac:dyDescent="0.3">
      <c r="A4063" s="86"/>
      <c r="B4063" s="84"/>
      <c r="C4063" s="22" t="str">
        <f>+VLOOKUP(D4062,PRESUP!$A$6:$N$183,14,FALSE)</f>
        <v>DETALLE: POSTE HORMIGON ARMADO DE 12 M x 500KG</v>
      </c>
      <c r="J4063" s="103"/>
      <c r="K4063" s="104"/>
      <c r="L4063" s="104"/>
      <c r="M4063" s="104"/>
      <c r="N4063" s="105"/>
      <c r="O4063" s="84" t="s">
        <v>71</v>
      </c>
      <c r="P4063" s="84" t="s">
        <v>73</v>
      </c>
      <c r="Q4063" s="84" t="s">
        <v>72</v>
      </c>
    </row>
    <row r="4064" spans="1:18" s="73" customFormat="1" ht="15" customHeight="1" thickBot="1" x14ac:dyDescent="0.35">
      <c r="A4064" s="86"/>
      <c r="B4064" s="84"/>
      <c r="C4064" s="73" t="s">
        <v>5</v>
      </c>
      <c r="D4064" s="94"/>
      <c r="E4064" s="94"/>
      <c r="F4064" s="94"/>
      <c r="G4064" s="196" t="s">
        <v>58</v>
      </c>
      <c r="H4064" s="197">
        <v>1</v>
      </c>
      <c r="J4064" s="162"/>
      <c r="K4064" s="163"/>
      <c r="L4064" s="163"/>
      <c r="M4064" s="163"/>
      <c r="N4064" s="164"/>
      <c r="O4064" s="166">
        <f>+H4138</f>
        <v>427.2</v>
      </c>
      <c r="P4064" s="168">
        <f>+H4134</f>
        <v>371.48199999999997</v>
      </c>
      <c r="Q4064" s="167">
        <f>+N4138</f>
        <v>0.15379999999999999</v>
      </c>
      <c r="R4064" s="73">
        <f t="shared" ref="R4064" si="767">+D4062</f>
        <v>47</v>
      </c>
    </row>
    <row r="4065" spans="1:18" s="94" customFormat="1" ht="30" customHeight="1" thickBot="1" x14ac:dyDescent="0.35">
      <c r="A4065" s="86"/>
      <c r="B4065" s="84"/>
      <c r="C4065" s="122" t="s">
        <v>48</v>
      </c>
      <c r="D4065" s="123" t="s">
        <v>0</v>
      </c>
      <c r="E4065" s="123" t="s">
        <v>6</v>
      </c>
      <c r="F4065" s="123" t="s">
        <v>7</v>
      </c>
      <c r="G4065" s="123" t="s">
        <v>8</v>
      </c>
      <c r="H4065" s="124" t="s">
        <v>9</v>
      </c>
      <c r="J4065" s="106" t="s">
        <v>59</v>
      </c>
      <c r="K4065" s="107" t="s">
        <v>60</v>
      </c>
      <c r="L4065" s="107" t="s">
        <v>61</v>
      </c>
      <c r="M4065" s="107" t="s">
        <v>62</v>
      </c>
      <c r="N4065" s="108" t="s">
        <v>63</v>
      </c>
    </row>
    <row r="4066" spans="1:18" ht="15" customHeight="1" x14ac:dyDescent="0.3">
      <c r="A4066" s="86"/>
      <c r="B4066" s="84"/>
      <c r="C4066" s="125" t="s">
        <v>78</v>
      </c>
      <c r="D4066" s="145" t="s">
        <v>20</v>
      </c>
      <c r="E4066" s="148"/>
      <c r="F4066" s="148" t="s">
        <v>64</v>
      </c>
      <c r="G4066" s="153" t="s">
        <v>20</v>
      </c>
      <c r="H4066" s="126">
        <f>+H4095*0.05</f>
        <v>1.1120000000000001</v>
      </c>
      <c r="J4066" s="171">
        <f>+IF(H4066="","",H4066/H4134)</f>
        <v>2.9934155625306212E-3</v>
      </c>
      <c r="K4066" s="172">
        <v>4292100117</v>
      </c>
      <c r="L4066" s="170" t="s">
        <v>77</v>
      </c>
      <c r="M4066" s="156">
        <v>0</v>
      </c>
      <c r="N4066" s="173">
        <f t="shared" ref="N4066:N4078" si="768">+IF(H4066="","",J4066*M4066)</f>
        <v>0</v>
      </c>
    </row>
    <row r="4067" spans="1:18" ht="15" customHeight="1" x14ac:dyDescent="0.3">
      <c r="A4067" s="86"/>
      <c r="B4067" s="84"/>
      <c r="C4067" s="125" t="s">
        <v>327</v>
      </c>
      <c r="D4067" s="146">
        <v>1</v>
      </c>
      <c r="E4067" s="149">
        <v>65</v>
      </c>
      <c r="F4067" s="184">
        <f>+IF(E4067="","",D4067*E4067)</f>
        <v>65</v>
      </c>
      <c r="G4067" s="185">
        <f>+IF(F4067="","",H4064)</f>
        <v>1</v>
      </c>
      <c r="H4067" s="186">
        <f>+IF(G4067="","",F4067*G4067)</f>
        <v>65</v>
      </c>
      <c r="J4067" s="195">
        <f>+IF(H4067="","",H4067/H4134)</f>
        <v>0.17497483054360644</v>
      </c>
      <c r="K4067" s="172">
        <v>548000014</v>
      </c>
      <c r="L4067" s="170" t="s">
        <v>77</v>
      </c>
      <c r="M4067" s="193">
        <f>IF(L4067="NP", 0, (IF(L4067="EP", 1, (IF(L4067="ND", 0.4, "")))))</f>
        <v>0</v>
      </c>
      <c r="N4067" s="194">
        <f t="shared" si="768"/>
        <v>0</v>
      </c>
      <c r="R4067" s="75" t="e">
        <f t="shared" ref="R4067:R4078" si="769">+R3979+1</f>
        <v>#REF!</v>
      </c>
    </row>
    <row r="4068" spans="1:18" ht="15" customHeight="1" x14ac:dyDescent="0.3">
      <c r="A4068" s="86"/>
      <c r="B4068" s="84"/>
      <c r="C4068" s="125"/>
      <c r="D4068" s="146"/>
      <c r="E4068" s="149"/>
      <c r="F4068" s="184"/>
      <c r="G4068" s="185"/>
      <c r="H4068" s="186"/>
      <c r="J4068" s="195"/>
      <c r="K4068" s="172"/>
      <c r="L4068" s="170"/>
      <c r="M4068" s="193"/>
      <c r="N4068" s="194" t="str">
        <f t="shared" si="768"/>
        <v/>
      </c>
      <c r="R4068" s="75" t="e">
        <f t="shared" si="769"/>
        <v>#REF!</v>
      </c>
    </row>
    <row r="4069" spans="1:18" ht="15" customHeight="1" x14ac:dyDescent="0.3">
      <c r="A4069" s="86"/>
      <c r="B4069" s="84"/>
      <c r="C4069" s="125"/>
      <c r="D4069" s="146"/>
      <c r="E4069" s="149"/>
      <c r="F4069" s="184"/>
      <c r="G4069" s="185"/>
      <c r="H4069" s="186"/>
      <c r="J4069" s="195"/>
      <c r="K4069" s="172"/>
      <c r="L4069" s="170"/>
      <c r="M4069" s="193"/>
      <c r="N4069" s="194" t="str">
        <f t="shared" si="768"/>
        <v/>
      </c>
      <c r="R4069" s="75" t="e">
        <f t="shared" si="769"/>
        <v>#REF!</v>
      </c>
    </row>
    <row r="4070" spans="1:18" ht="15" customHeight="1" x14ac:dyDescent="0.3">
      <c r="A4070" s="86"/>
      <c r="B4070" s="84"/>
      <c r="C4070" s="125"/>
      <c r="D4070" s="146"/>
      <c r="E4070" s="149"/>
      <c r="F4070" s="184"/>
      <c r="G4070" s="185"/>
      <c r="H4070" s="186"/>
      <c r="J4070" s="195"/>
      <c r="K4070" s="172"/>
      <c r="L4070" s="170"/>
      <c r="M4070" s="193"/>
      <c r="N4070" s="194" t="str">
        <f t="shared" si="768"/>
        <v/>
      </c>
      <c r="R4070" s="75" t="e">
        <f t="shared" si="769"/>
        <v>#REF!</v>
      </c>
    </row>
    <row r="4071" spans="1:18" ht="15" customHeight="1" x14ac:dyDescent="0.3">
      <c r="A4071" s="86"/>
      <c r="B4071" s="84"/>
      <c r="C4071" s="125"/>
      <c r="D4071" s="146"/>
      <c r="E4071" s="149"/>
      <c r="F4071" s="184" t="str">
        <f t="shared" ref="F4071:F4078" si="770">+IF(E4071="","",D4071*E4071)</f>
        <v/>
      </c>
      <c r="G4071" s="185" t="str">
        <f>+IF(F4071="","",H4064)</f>
        <v/>
      </c>
      <c r="H4071" s="186" t="str">
        <f t="shared" ref="H4071:H4078" si="771">+IF(G4071="","",F4071*G4071)</f>
        <v/>
      </c>
      <c r="J4071" s="195" t="str">
        <f>+IF(H4071="","",H4071/H4134)</f>
        <v/>
      </c>
      <c r="K4071" s="172"/>
      <c r="L4071" s="170"/>
      <c r="M4071" s="193" t="str">
        <f t="shared" ref="M4071:M4078" si="772">IF(L4071="NP", 0, (IF(L4071="EP", 1, (IF(L4071="ND", 0.4, "")))))</f>
        <v/>
      </c>
      <c r="N4071" s="194" t="str">
        <f t="shared" si="768"/>
        <v/>
      </c>
      <c r="R4071" s="75" t="e">
        <f t="shared" si="769"/>
        <v>#REF!</v>
      </c>
    </row>
    <row r="4072" spans="1:18" ht="15" customHeight="1" x14ac:dyDescent="0.3">
      <c r="A4072" s="86"/>
      <c r="B4072" s="84"/>
      <c r="C4072" s="125"/>
      <c r="D4072" s="146"/>
      <c r="E4072" s="149"/>
      <c r="F4072" s="184" t="str">
        <f t="shared" si="770"/>
        <v/>
      </c>
      <c r="G4072" s="185" t="str">
        <f>+IF(F4072="","",H4064)</f>
        <v/>
      </c>
      <c r="H4072" s="186" t="str">
        <f t="shared" si="771"/>
        <v/>
      </c>
      <c r="J4072" s="195" t="str">
        <f>+IF(H4072="","",H4072/H4134)</f>
        <v/>
      </c>
      <c r="K4072" s="172"/>
      <c r="L4072" s="170"/>
      <c r="M4072" s="193" t="str">
        <f t="shared" si="772"/>
        <v/>
      </c>
      <c r="N4072" s="194" t="str">
        <f t="shared" si="768"/>
        <v/>
      </c>
      <c r="R4072" s="75" t="e">
        <f t="shared" si="769"/>
        <v>#REF!</v>
      </c>
    </row>
    <row r="4073" spans="1:18" ht="15" customHeight="1" x14ac:dyDescent="0.3">
      <c r="A4073" s="86"/>
      <c r="B4073" s="84"/>
      <c r="C4073" s="125"/>
      <c r="D4073" s="146"/>
      <c r="E4073" s="149"/>
      <c r="F4073" s="184" t="str">
        <f t="shared" si="770"/>
        <v/>
      </c>
      <c r="G4073" s="185" t="str">
        <f>+IF(F4073="","",H4064)</f>
        <v/>
      </c>
      <c r="H4073" s="186" t="str">
        <f t="shared" si="771"/>
        <v/>
      </c>
      <c r="J4073" s="195" t="str">
        <f>+IF(H4073="","",H4073/H4134)</f>
        <v/>
      </c>
      <c r="K4073" s="172"/>
      <c r="L4073" s="170"/>
      <c r="M4073" s="193" t="str">
        <f t="shared" si="772"/>
        <v/>
      </c>
      <c r="N4073" s="194" t="str">
        <f t="shared" si="768"/>
        <v/>
      </c>
      <c r="R4073" s="75" t="e">
        <f t="shared" si="769"/>
        <v>#REF!</v>
      </c>
    </row>
    <row r="4074" spans="1:18" ht="15" customHeight="1" x14ac:dyDescent="0.3">
      <c r="A4074" s="86"/>
      <c r="B4074" s="84"/>
      <c r="C4074" s="125"/>
      <c r="D4074" s="146"/>
      <c r="E4074" s="149"/>
      <c r="F4074" s="184" t="str">
        <f t="shared" si="770"/>
        <v/>
      </c>
      <c r="G4074" s="185" t="str">
        <f>+IF(F4074="","",H4064)</f>
        <v/>
      </c>
      <c r="H4074" s="186" t="str">
        <f t="shared" si="771"/>
        <v/>
      </c>
      <c r="J4074" s="195" t="str">
        <f>+IF(H4074="","",H4074/H4134)</f>
        <v/>
      </c>
      <c r="K4074" s="172"/>
      <c r="L4074" s="170"/>
      <c r="M4074" s="193" t="str">
        <f t="shared" si="772"/>
        <v/>
      </c>
      <c r="N4074" s="194" t="str">
        <f t="shared" si="768"/>
        <v/>
      </c>
      <c r="R4074" s="75" t="e">
        <f t="shared" si="769"/>
        <v>#REF!</v>
      </c>
    </row>
    <row r="4075" spans="1:18" ht="15" customHeight="1" x14ac:dyDescent="0.3">
      <c r="A4075" s="86"/>
      <c r="B4075" s="84"/>
      <c r="C4075" s="125"/>
      <c r="D4075" s="146"/>
      <c r="E4075" s="149"/>
      <c r="F4075" s="184" t="str">
        <f t="shared" si="770"/>
        <v/>
      </c>
      <c r="G4075" s="185" t="str">
        <f>+IF(F4075="","",H4064)</f>
        <v/>
      </c>
      <c r="H4075" s="186" t="str">
        <f t="shared" si="771"/>
        <v/>
      </c>
      <c r="J4075" s="195" t="str">
        <f>+IF(H4075="","",H4075/H4134)</f>
        <v/>
      </c>
      <c r="K4075" s="172"/>
      <c r="L4075" s="170"/>
      <c r="M4075" s="193" t="str">
        <f t="shared" si="772"/>
        <v/>
      </c>
      <c r="N4075" s="194" t="str">
        <f t="shared" si="768"/>
        <v/>
      </c>
      <c r="R4075" s="75" t="e">
        <f t="shared" si="769"/>
        <v>#REF!</v>
      </c>
    </row>
    <row r="4076" spans="1:18" ht="15" customHeight="1" x14ac:dyDescent="0.3">
      <c r="A4076" s="86"/>
      <c r="B4076" s="84"/>
      <c r="C4076" s="125"/>
      <c r="D4076" s="146"/>
      <c r="E4076" s="149"/>
      <c r="F4076" s="184" t="str">
        <f t="shared" si="770"/>
        <v/>
      </c>
      <c r="G4076" s="185" t="str">
        <f>+IF(F4076="","",H4064)</f>
        <v/>
      </c>
      <c r="H4076" s="186" t="str">
        <f t="shared" si="771"/>
        <v/>
      </c>
      <c r="J4076" s="195" t="str">
        <f>+IF(H4076="","",H4076/H4134)</f>
        <v/>
      </c>
      <c r="K4076" s="172"/>
      <c r="L4076" s="170"/>
      <c r="M4076" s="193" t="str">
        <f t="shared" si="772"/>
        <v/>
      </c>
      <c r="N4076" s="194" t="str">
        <f t="shared" si="768"/>
        <v/>
      </c>
      <c r="R4076" s="75" t="e">
        <f t="shared" si="769"/>
        <v>#REF!</v>
      </c>
    </row>
    <row r="4077" spans="1:18" ht="15" customHeight="1" x14ac:dyDescent="0.3">
      <c r="A4077" s="86"/>
      <c r="B4077" s="84"/>
      <c r="C4077" s="125"/>
      <c r="D4077" s="146"/>
      <c r="E4077" s="149"/>
      <c r="F4077" s="184" t="str">
        <f t="shared" si="770"/>
        <v/>
      </c>
      <c r="G4077" s="185" t="str">
        <f>+IF(F4077="","",H4064)</f>
        <v/>
      </c>
      <c r="H4077" s="186" t="str">
        <f t="shared" si="771"/>
        <v/>
      </c>
      <c r="J4077" s="195" t="str">
        <f>+IF(H4077="","",H4077/H4134)</f>
        <v/>
      </c>
      <c r="K4077" s="172"/>
      <c r="L4077" s="170"/>
      <c r="M4077" s="193" t="str">
        <f t="shared" si="772"/>
        <v/>
      </c>
      <c r="N4077" s="194" t="str">
        <f t="shared" si="768"/>
        <v/>
      </c>
      <c r="R4077" s="75" t="e">
        <f t="shared" si="769"/>
        <v>#REF!</v>
      </c>
    </row>
    <row r="4078" spans="1:18" ht="15" customHeight="1" thickBot="1" x14ac:dyDescent="0.35">
      <c r="A4078" s="86"/>
      <c r="B4078" s="84"/>
      <c r="C4078" s="127"/>
      <c r="D4078" s="147"/>
      <c r="E4078" s="150"/>
      <c r="F4078" s="187" t="str">
        <f t="shared" si="770"/>
        <v/>
      </c>
      <c r="G4078" s="188" t="str">
        <f>+IF(F4078="","",H4063)</f>
        <v/>
      </c>
      <c r="H4078" s="189" t="str">
        <f t="shared" si="771"/>
        <v/>
      </c>
      <c r="J4078" s="195" t="str">
        <f>+IF(H4078="","",H4078/H4134)</f>
        <v/>
      </c>
      <c r="K4078" s="172"/>
      <c r="L4078" s="170"/>
      <c r="M4078" s="193" t="str">
        <f t="shared" si="772"/>
        <v/>
      </c>
      <c r="N4078" s="194" t="str">
        <f t="shared" si="768"/>
        <v/>
      </c>
      <c r="R4078" s="75" t="e">
        <f t="shared" si="769"/>
        <v>#REF!</v>
      </c>
    </row>
    <row r="4079" spans="1:18" ht="15" customHeight="1" thickBot="1" x14ac:dyDescent="0.35">
      <c r="A4079" s="86"/>
      <c r="B4079" s="84"/>
      <c r="C4079" s="160"/>
      <c r="D4079" s="160"/>
      <c r="E4079" s="160"/>
      <c r="F4079" s="160"/>
      <c r="G4079" s="161" t="s">
        <v>27</v>
      </c>
      <c r="H4079" s="157">
        <f>SUM(H4066:H4078)</f>
        <v>66.111999999999995</v>
      </c>
      <c r="J4079" s="110">
        <f>SUM(J4066:J4078)</f>
        <v>0.17796824610613707</v>
      </c>
      <c r="K4079" s="109"/>
      <c r="L4079" s="109"/>
      <c r="M4079" s="109"/>
      <c r="N4079" s="110">
        <f>SUM(N4066:N4078)</f>
        <v>0</v>
      </c>
    </row>
    <row r="4080" spans="1:18" s="73" customFormat="1" ht="15" customHeight="1" thickBot="1" x14ac:dyDescent="0.35">
      <c r="A4080" s="86"/>
      <c r="B4080" s="84"/>
      <c r="C4080" s="73" t="s">
        <v>10</v>
      </c>
      <c r="H4080" s="74"/>
      <c r="J4080" s="112"/>
      <c r="K4080" s="112"/>
      <c r="L4080" s="112"/>
      <c r="M4080" s="112"/>
      <c r="N4080" s="112"/>
    </row>
    <row r="4081" spans="1:18" ht="31.5" customHeight="1" thickBot="1" x14ac:dyDescent="0.35">
      <c r="A4081" s="86"/>
      <c r="B4081" s="84"/>
      <c r="C4081" s="122" t="s">
        <v>48</v>
      </c>
      <c r="D4081" s="123" t="s">
        <v>0</v>
      </c>
      <c r="E4081" s="123" t="s">
        <v>65</v>
      </c>
      <c r="F4081" s="123" t="s">
        <v>66</v>
      </c>
      <c r="G4081" s="123" t="s">
        <v>8</v>
      </c>
      <c r="H4081" s="124" t="s">
        <v>9</v>
      </c>
      <c r="J4081" s="106" t="s">
        <v>59</v>
      </c>
      <c r="K4081" s="107" t="s">
        <v>60</v>
      </c>
      <c r="L4081" s="107" t="s">
        <v>61</v>
      </c>
      <c r="M4081" s="107" t="s">
        <v>62</v>
      </c>
      <c r="N4081" s="108" t="s">
        <v>63</v>
      </c>
    </row>
    <row r="4082" spans="1:18" ht="15" customHeight="1" x14ac:dyDescent="0.3">
      <c r="A4082" s="86"/>
      <c r="B4082" s="84"/>
      <c r="C4082" s="125" t="s">
        <v>326</v>
      </c>
      <c r="D4082" s="146">
        <v>2</v>
      </c>
      <c r="E4082" s="149">
        <v>4.2300000000000004</v>
      </c>
      <c r="F4082" s="184">
        <f t="shared" ref="F4082" si="773">+IF(E4082="","",D4082*E4082)</f>
        <v>8.4600000000000009</v>
      </c>
      <c r="G4082" s="185">
        <f>+IF(F4082="","",H4064)</f>
        <v>1</v>
      </c>
      <c r="H4082" s="186">
        <f t="shared" ref="H4082" si="774">+IF(G4082="","",F4082*G4082)</f>
        <v>8.4600000000000009</v>
      </c>
      <c r="I4082" s="95"/>
      <c r="J4082" s="195">
        <f>+IF(H4082="","",H4082/H4134)</f>
        <v>2.2773647175367857E-2</v>
      </c>
      <c r="K4082" s="174">
        <v>851230012</v>
      </c>
      <c r="L4082" s="170" t="s">
        <v>77</v>
      </c>
      <c r="M4082" s="193">
        <v>0</v>
      </c>
      <c r="N4082" s="194">
        <f t="shared" ref="N4082:N4094" si="775">+IF(H4082="","",J4082*M4082)</f>
        <v>0</v>
      </c>
      <c r="R4082" s="75" t="e">
        <f t="shared" ref="R4082:R4094" si="776">+R3994+1</f>
        <v>#REF!</v>
      </c>
    </row>
    <row r="4083" spans="1:18" ht="15" customHeight="1" x14ac:dyDescent="0.25">
      <c r="A4083" s="86"/>
      <c r="B4083" s="84"/>
      <c r="C4083" s="125" t="s">
        <v>405</v>
      </c>
      <c r="D4083" s="146">
        <v>1</v>
      </c>
      <c r="E4083" s="209">
        <v>4.75</v>
      </c>
      <c r="F4083" s="184">
        <f t="shared" ref="F4083:F4094" si="777">+IF(E4083="","",D4083*E4083)</f>
        <v>4.75</v>
      </c>
      <c r="G4083" s="185">
        <f>+IF(F4083="","",H4064)</f>
        <v>1</v>
      </c>
      <c r="H4083" s="186">
        <f t="shared" ref="H4083:H4094" si="778">+IF(G4083="","",F4083*G4083)</f>
        <v>4.75</v>
      </c>
      <c r="J4083" s="195">
        <f>+IF(H4083="","",H4083/H4134)</f>
        <v>1.2786622232032778E-2</v>
      </c>
      <c r="K4083" s="174">
        <v>851230012</v>
      </c>
      <c r="L4083" s="170" t="s">
        <v>77</v>
      </c>
      <c r="M4083" s="193">
        <v>0</v>
      </c>
      <c r="N4083" s="194">
        <f t="shared" si="775"/>
        <v>0</v>
      </c>
      <c r="R4083" s="75" t="e">
        <f t="shared" si="776"/>
        <v>#REF!</v>
      </c>
    </row>
    <row r="4084" spans="1:18" ht="15" customHeight="1" x14ac:dyDescent="0.25">
      <c r="A4084" s="86"/>
      <c r="B4084" s="84"/>
      <c r="C4084" s="125" t="s">
        <v>406</v>
      </c>
      <c r="D4084" s="146">
        <v>1</v>
      </c>
      <c r="E4084" s="209">
        <v>4.28</v>
      </c>
      <c r="F4084" s="184">
        <f t="shared" si="777"/>
        <v>4.28</v>
      </c>
      <c r="G4084" s="185">
        <f>+IF(F4084="","",H4064)</f>
        <v>1</v>
      </c>
      <c r="H4084" s="186">
        <f t="shared" si="778"/>
        <v>4.28</v>
      </c>
      <c r="J4084" s="195">
        <f>+IF(H4084="","",H4084/H4134)</f>
        <v>1.1521419611179008E-2</v>
      </c>
      <c r="K4084" s="174">
        <v>851230012</v>
      </c>
      <c r="L4084" s="170" t="s">
        <v>77</v>
      </c>
      <c r="M4084" s="193">
        <v>0</v>
      </c>
      <c r="N4084" s="194">
        <f t="shared" si="775"/>
        <v>0</v>
      </c>
      <c r="R4084" s="75" t="e">
        <f t="shared" si="776"/>
        <v>#REF!</v>
      </c>
    </row>
    <row r="4085" spans="1:18" ht="15" customHeight="1" x14ac:dyDescent="0.3">
      <c r="A4085" s="86"/>
      <c r="B4085" s="84"/>
      <c r="C4085" s="125" t="s">
        <v>329</v>
      </c>
      <c r="D4085" s="146">
        <v>1</v>
      </c>
      <c r="E4085" s="149">
        <v>4.75</v>
      </c>
      <c r="F4085" s="184">
        <f t="shared" si="777"/>
        <v>4.75</v>
      </c>
      <c r="G4085" s="185">
        <f>+IF(F4085="","",H4064)</f>
        <v>1</v>
      </c>
      <c r="H4085" s="186">
        <f t="shared" si="778"/>
        <v>4.75</v>
      </c>
      <c r="J4085" s="195">
        <f>+IF(H4085="","",H4085/H4134)</f>
        <v>1.2786622232032778E-2</v>
      </c>
      <c r="K4085" s="174">
        <v>851230012</v>
      </c>
      <c r="L4085" s="170" t="s">
        <v>77</v>
      </c>
      <c r="M4085" s="193">
        <f t="shared" ref="M4085:M4094" si="779">IF(L4085="NP", 0, (IF(L4085="EP", 1, (IF(L4085="ND", 0.4, "")))))</f>
        <v>0</v>
      </c>
      <c r="N4085" s="194">
        <f t="shared" si="775"/>
        <v>0</v>
      </c>
      <c r="R4085" s="75" t="e">
        <f t="shared" si="776"/>
        <v>#REF!</v>
      </c>
    </row>
    <row r="4086" spans="1:18" ht="15" customHeight="1" x14ac:dyDescent="0.3">
      <c r="A4086" s="86"/>
      <c r="B4086" s="84"/>
      <c r="C4086" s="125"/>
      <c r="D4086" s="146"/>
      <c r="E4086" s="149"/>
      <c r="F4086" s="184" t="str">
        <f t="shared" si="777"/>
        <v/>
      </c>
      <c r="G4086" s="185" t="str">
        <f>+IF(F4086="","",H4064)</f>
        <v/>
      </c>
      <c r="H4086" s="186" t="str">
        <f t="shared" si="778"/>
        <v/>
      </c>
      <c r="J4086" s="195" t="str">
        <f>+IF(H4086="","",H4086/H4134)</f>
        <v/>
      </c>
      <c r="K4086" s="174"/>
      <c r="L4086" s="170"/>
      <c r="M4086" s="193" t="str">
        <f t="shared" si="779"/>
        <v/>
      </c>
      <c r="N4086" s="194" t="str">
        <f t="shared" si="775"/>
        <v/>
      </c>
      <c r="R4086" s="75" t="e">
        <f t="shared" si="776"/>
        <v>#REF!</v>
      </c>
    </row>
    <row r="4087" spans="1:18" ht="15" customHeight="1" x14ac:dyDescent="0.3">
      <c r="A4087" s="86"/>
      <c r="B4087" s="84"/>
      <c r="C4087" s="125"/>
      <c r="D4087" s="146"/>
      <c r="E4087" s="149"/>
      <c r="F4087" s="184" t="str">
        <f t="shared" si="777"/>
        <v/>
      </c>
      <c r="G4087" s="185" t="str">
        <f>+IF(F4087="","",H4064)</f>
        <v/>
      </c>
      <c r="H4087" s="186" t="str">
        <f t="shared" si="778"/>
        <v/>
      </c>
      <c r="I4087" s="96"/>
      <c r="J4087" s="195" t="str">
        <f>+IF(H4087="","",H4087/H4134)</f>
        <v/>
      </c>
      <c r="K4087" s="174"/>
      <c r="L4087" s="170"/>
      <c r="M4087" s="193" t="str">
        <f t="shared" si="779"/>
        <v/>
      </c>
      <c r="N4087" s="194" t="str">
        <f t="shared" si="775"/>
        <v/>
      </c>
      <c r="R4087" s="75" t="e">
        <f t="shared" si="776"/>
        <v>#REF!</v>
      </c>
    </row>
    <row r="4088" spans="1:18" ht="15" customHeight="1" x14ac:dyDescent="0.3">
      <c r="A4088" s="86"/>
      <c r="B4088" s="84"/>
      <c r="C4088" s="125"/>
      <c r="D4088" s="146"/>
      <c r="E4088" s="149"/>
      <c r="F4088" s="184" t="str">
        <f t="shared" si="777"/>
        <v/>
      </c>
      <c r="G4088" s="185" t="str">
        <f>+IF(F4088="","",H4064)</f>
        <v/>
      </c>
      <c r="H4088" s="186" t="str">
        <f t="shared" si="778"/>
        <v/>
      </c>
      <c r="J4088" s="195" t="str">
        <f>+IF(H4088="","",H4088/H4134)</f>
        <v/>
      </c>
      <c r="K4088" s="174"/>
      <c r="L4088" s="170"/>
      <c r="M4088" s="193" t="str">
        <f t="shared" si="779"/>
        <v/>
      </c>
      <c r="N4088" s="194" t="str">
        <f t="shared" si="775"/>
        <v/>
      </c>
      <c r="R4088" s="75" t="e">
        <f t="shared" si="776"/>
        <v>#REF!</v>
      </c>
    </row>
    <row r="4089" spans="1:18" ht="15" customHeight="1" x14ac:dyDescent="0.3">
      <c r="A4089" s="86"/>
      <c r="B4089" s="84"/>
      <c r="C4089" s="125"/>
      <c r="D4089" s="146"/>
      <c r="E4089" s="149"/>
      <c r="F4089" s="184" t="str">
        <f t="shared" si="777"/>
        <v/>
      </c>
      <c r="G4089" s="185" t="str">
        <f>+IF(F4089="","",H4064)</f>
        <v/>
      </c>
      <c r="H4089" s="186" t="str">
        <f t="shared" si="778"/>
        <v/>
      </c>
      <c r="J4089" s="195" t="str">
        <f>+IF(H4089="","",H4089/H4134)</f>
        <v/>
      </c>
      <c r="K4089" s="174"/>
      <c r="L4089" s="170"/>
      <c r="M4089" s="193" t="str">
        <f t="shared" si="779"/>
        <v/>
      </c>
      <c r="N4089" s="194" t="str">
        <f t="shared" si="775"/>
        <v/>
      </c>
      <c r="R4089" s="75" t="e">
        <f t="shared" si="776"/>
        <v>#REF!</v>
      </c>
    </row>
    <row r="4090" spans="1:18" ht="15" customHeight="1" x14ac:dyDescent="0.3">
      <c r="A4090" s="86"/>
      <c r="B4090" s="84"/>
      <c r="C4090" s="125"/>
      <c r="D4090" s="146"/>
      <c r="E4090" s="149"/>
      <c r="F4090" s="184" t="str">
        <f t="shared" si="777"/>
        <v/>
      </c>
      <c r="G4090" s="185" t="str">
        <f>+IF(F4090="","",H4064)</f>
        <v/>
      </c>
      <c r="H4090" s="186" t="str">
        <f t="shared" si="778"/>
        <v/>
      </c>
      <c r="I4090" s="96"/>
      <c r="J4090" s="195" t="str">
        <f>+IF(H4090="","",H4090/H4134)</f>
        <v/>
      </c>
      <c r="K4090" s="174"/>
      <c r="L4090" s="170"/>
      <c r="M4090" s="193" t="str">
        <f t="shared" si="779"/>
        <v/>
      </c>
      <c r="N4090" s="194" t="str">
        <f t="shared" si="775"/>
        <v/>
      </c>
      <c r="R4090" s="75" t="e">
        <f t="shared" si="776"/>
        <v>#REF!</v>
      </c>
    </row>
    <row r="4091" spans="1:18" ht="15" customHeight="1" x14ac:dyDescent="0.3">
      <c r="A4091" s="86"/>
      <c r="B4091" s="84"/>
      <c r="C4091" s="125"/>
      <c r="D4091" s="146"/>
      <c r="E4091" s="149"/>
      <c r="F4091" s="184" t="str">
        <f t="shared" si="777"/>
        <v/>
      </c>
      <c r="G4091" s="185" t="str">
        <f>+IF(F4091="","",H4064)</f>
        <v/>
      </c>
      <c r="H4091" s="186" t="str">
        <f t="shared" si="778"/>
        <v/>
      </c>
      <c r="J4091" s="195" t="str">
        <f>+IF(H4091="","",H4091/H4134)</f>
        <v/>
      </c>
      <c r="K4091" s="174"/>
      <c r="L4091" s="170"/>
      <c r="M4091" s="193" t="str">
        <f t="shared" si="779"/>
        <v/>
      </c>
      <c r="N4091" s="194" t="str">
        <f t="shared" si="775"/>
        <v/>
      </c>
      <c r="R4091" s="75" t="e">
        <f t="shared" si="776"/>
        <v>#REF!</v>
      </c>
    </row>
    <row r="4092" spans="1:18" ht="15" customHeight="1" x14ac:dyDescent="0.3">
      <c r="A4092" s="86"/>
      <c r="B4092" s="84"/>
      <c r="C4092" s="125"/>
      <c r="D4092" s="146"/>
      <c r="E4092" s="149"/>
      <c r="F4092" s="184" t="str">
        <f t="shared" si="777"/>
        <v/>
      </c>
      <c r="G4092" s="185" t="str">
        <f>+IF(F4092="","",H4064)</f>
        <v/>
      </c>
      <c r="H4092" s="186" t="str">
        <f t="shared" si="778"/>
        <v/>
      </c>
      <c r="I4092" s="96"/>
      <c r="J4092" s="195" t="str">
        <f>+IF(H4092="","",H4092/H4134)</f>
        <v/>
      </c>
      <c r="K4092" s="174"/>
      <c r="L4092" s="170"/>
      <c r="M4092" s="193" t="str">
        <f t="shared" si="779"/>
        <v/>
      </c>
      <c r="N4092" s="194" t="str">
        <f t="shared" si="775"/>
        <v/>
      </c>
      <c r="R4092" s="75" t="e">
        <f t="shared" si="776"/>
        <v>#REF!</v>
      </c>
    </row>
    <row r="4093" spans="1:18" ht="15" customHeight="1" x14ac:dyDescent="0.3">
      <c r="A4093" s="86"/>
      <c r="B4093" s="84"/>
      <c r="C4093" s="125"/>
      <c r="D4093" s="146"/>
      <c r="E4093" s="149"/>
      <c r="F4093" s="184" t="str">
        <f t="shared" si="777"/>
        <v/>
      </c>
      <c r="G4093" s="185" t="str">
        <f>+IF(F4093="","",H4064)</f>
        <v/>
      </c>
      <c r="H4093" s="186" t="str">
        <f t="shared" si="778"/>
        <v/>
      </c>
      <c r="I4093" s="96"/>
      <c r="J4093" s="195" t="str">
        <f>+IF(H4093="","",H4093/H4134)</f>
        <v/>
      </c>
      <c r="K4093" s="174"/>
      <c r="L4093" s="170"/>
      <c r="M4093" s="193" t="str">
        <f t="shared" si="779"/>
        <v/>
      </c>
      <c r="N4093" s="194" t="str">
        <f t="shared" si="775"/>
        <v/>
      </c>
      <c r="R4093" s="75" t="e">
        <f t="shared" si="776"/>
        <v>#REF!</v>
      </c>
    </row>
    <row r="4094" spans="1:18" ht="15" customHeight="1" thickBot="1" x14ac:dyDescent="0.35">
      <c r="A4094" s="86"/>
      <c r="B4094" s="84"/>
      <c r="C4094" s="127"/>
      <c r="D4094" s="147"/>
      <c r="E4094" s="150"/>
      <c r="F4094" s="187" t="str">
        <f t="shared" si="777"/>
        <v/>
      </c>
      <c r="G4094" s="188" t="str">
        <f>+IF(F4094="","",H4063)</f>
        <v/>
      </c>
      <c r="H4094" s="189" t="str">
        <f t="shared" si="778"/>
        <v/>
      </c>
      <c r="J4094" s="195" t="str">
        <f>+IF(H4094="","",H4094/H4134)</f>
        <v/>
      </c>
      <c r="K4094" s="174"/>
      <c r="L4094" s="170"/>
      <c r="M4094" s="193" t="str">
        <f t="shared" si="779"/>
        <v/>
      </c>
      <c r="N4094" s="194" t="str">
        <f t="shared" si="775"/>
        <v/>
      </c>
      <c r="R4094" s="75" t="e">
        <f t="shared" si="776"/>
        <v>#REF!</v>
      </c>
    </row>
    <row r="4095" spans="1:18" ht="15" customHeight="1" thickBot="1" x14ac:dyDescent="0.35">
      <c r="A4095" s="86"/>
      <c r="B4095" s="84"/>
      <c r="C4095" s="160"/>
      <c r="D4095" s="160"/>
      <c r="E4095" s="160"/>
      <c r="F4095" s="160"/>
      <c r="G4095" s="161" t="s">
        <v>28</v>
      </c>
      <c r="H4095" s="157">
        <f>SUM(H4082:H4094)</f>
        <v>22.240000000000002</v>
      </c>
      <c r="J4095" s="110">
        <f>SUM(J4082:J4094)</f>
        <v>5.986831125061242E-2</v>
      </c>
      <c r="K4095" s="109"/>
      <c r="L4095" s="109"/>
      <c r="M4095" s="109"/>
      <c r="N4095" s="110">
        <f>SUM(N4082:N4094)</f>
        <v>0</v>
      </c>
    </row>
    <row r="4096" spans="1:18" s="73" customFormat="1" ht="15" customHeight="1" thickBot="1" x14ac:dyDescent="0.35">
      <c r="A4096" s="86"/>
      <c r="B4096" s="84"/>
      <c r="C4096" s="73" t="s">
        <v>11</v>
      </c>
      <c r="H4096" s="74"/>
      <c r="J4096" s="112"/>
      <c r="K4096" s="112"/>
      <c r="L4096" s="112"/>
      <c r="M4096" s="112"/>
      <c r="N4096" s="112"/>
    </row>
    <row r="4097" spans="1:18" ht="34.5" customHeight="1" thickBot="1" x14ac:dyDescent="0.35">
      <c r="A4097" s="86"/>
      <c r="B4097" s="84"/>
      <c r="C4097" s="122" t="s">
        <v>48</v>
      </c>
      <c r="D4097" s="129"/>
      <c r="E4097" s="123" t="s">
        <v>3</v>
      </c>
      <c r="F4097" s="123" t="s">
        <v>0</v>
      </c>
      <c r="G4097" s="123" t="s">
        <v>16</v>
      </c>
      <c r="H4097" s="124" t="s">
        <v>9</v>
      </c>
      <c r="J4097" s="106" t="s">
        <v>59</v>
      </c>
      <c r="K4097" s="107" t="s">
        <v>60</v>
      </c>
      <c r="L4097" s="107" t="s">
        <v>61</v>
      </c>
      <c r="M4097" s="107" t="s">
        <v>62</v>
      </c>
      <c r="N4097" s="108" t="s">
        <v>63</v>
      </c>
    </row>
    <row r="4098" spans="1:18" ht="15" customHeight="1" x14ac:dyDescent="0.3">
      <c r="A4098" s="86"/>
      <c r="B4098" s="84"/>
      <c r="C4098" s="125" t="s">
        <v>407</v>
      </c>
      <c r="E4098" s="151" t="s">
        <v>80</v>
      </c>
      <c r="F4098" s="151">
        <v>1</v>
      </c>
      <c r="G4098" s="151">
        <v>283.13</v>
      </c>
      <c r="H4098" s="190">
        <f>+IF(G4098="","",F4098*G4098)</f>
        <v>283.13</v>
      </c>
      <c r="J4098" s="195">
        <f>+IF(H4098="","",H4098/H4134)</f>
        <v>0.76216344264325064</v>
      </c>
      <c r="K4098" s="174">
        <v>352605342021</v>
      </c>
      <c r="L4098" s="170" t="s">
        <v>76</v>
      </c>
      <c r="M4098" s="193">
        <v>0.20180000000000001</v>
      </c>
      <c r="N4098" s="194">
        <f t="shared" ref="N4098:N4123" si="780">+IF(H4098="","",J4098*M4098)</f>
        <v>0.15380458272540798</v>
      </c>
      <c r="R4098" s="75" t="e">
        <f t="shared" ref="R4098:R4123" si="781">+R4010+1</f>
        <v>#REF!</v>
      </c>
    </row>
    <row r="4099" spans="1:18" ht="15" customHeight="1" x14ac:dyDescent="0.3">
      <c r="A4099" s="86"/>
      <c r="B4099" s="84"/>
      <c r="C4099" s="125"/>
      <c r="E4099" s="151"/>
      <c r="F4099" s="151"/>
      <c r="G4099" s="151"/>
      <c r="H4099" s="190"/>
      <c r="J4099" s="195"/>
      <c r="K4099" s="174"/>
      <c r="L4099" s="170"/>
      <c r="M4099" s="193"/>
      <c r="N4099" s="194" t="str">
        <f t="shared" si="780"/>
        <v/>
      </c>
      <c r="R4099" s="75" t="e">
        <f t="shared" si="781"/>
        <v>#REF!</v>
      </c>
    </row>
    <row r="4100" spans="1:18" ht="15" customHeight="1" x14ac:dyDescent="0.3">
      <c r="A4100" s="86"/>
      <c r="B4100" s="84"/>
      <c r="C4100" s="125"/>
      <c r="E4100" s="151"/>
      <c r="F4100" s="151"/>
      <c r="G4100" s="151"/>
      <c r="H4100" s="190"/>
      <c r="J4100" s="195"/>
      <c r="K4100" s="174"/>
      <c r="L4100" s="170"/>
      <c r="M4100" s="193"/>
      <c r="N4100" s="194" t="str">
        <f t="shared" si="780"/>
        <v/>
      </c>
      <c r="R4100" s="75" t="e">
        <f t="shared" si="781"/>
        <v>#REF!</v>
      </c>
    </row>
    <row r="4101" spans="1:18" ht="15" customHeight="1" x14ac:dyDescent="0.3">
      <c r="A4101" s="86"/>
      <c r="B4101" s="84"/>
      <c r="C4101" s="125"/>
      <c r="E4101" s="151"/>
      <c r="F4101" s="151"/>
      <c r="G4101" s="151"/>
      <c r="H4101" s="190"/>
      <c r="J4101" s="195"/>
      <c r="K4101" s="174"/>
      <c r="L4101" s="170"/>
      <c r="M4101" s="193"/>
      <c r="N4101" s="194" t="str">
        <f t="shared" si="780"/>
        <v/>
      </c>
      <c r="R4101" s="75" t="e">
        <f t="shared" si="781"/>
        <v>#REF!</v>
      </c>
    </row>
    <row r="4102" spans="1:18" ht="15" customHeight="1" x14ac:dyDescent="0.3">
      <c r="A4102" s="86"/>
      <c r="B4102" s="84"/>
      <c r="C4102" s="125"/>
      <c r="E4102" s="151"/>
      <c r="F4102" s="151"/>
      <c r="G4102" s="151"/>
      <c r="H4102" s="190"/>
      <c r="J4102" s="195"/>
      <c r="K4102" s="174"/>
      <c r="L4102" s="170"/>
      <c r="M4102" s="193"/>
      <c r="N4102" s="194" t="str">
        <f t="shared" si="780"/>
        <v/>
      </c>
      <c r="R4102" s="75" t="e">
        <f t="shared" si="781"/>
        <v>#REF!</v>
      </c>
    </row>
    <row r="4103" spans="1:18" ht="15" customHeight="1" x14ac:dyDescent="0.3">
      <c r="A4103" s="86"/>
      <c r="B4103" s="84"/>
      <c r="C4103" s="125"/>
      <c r="E4103" s="151"/>
      <c r="F4103" s="151"/>
      <c r="G4103" s="151"/>
      <c r="H4103" s="190"/>
      <c r="J4103" s="195"/>
      <c r="K4103" s="174"/>
      <c r="L4103" s="170"/>
      <c r="M4103" s="193"/>
      <c r="N4103" s="194" t="str">
        <f t="shared" si="780"/>
        <v/>
      </c>
      <c r="R4103" s="75" t="e">
        <f t="shared" si="781"/>
        <v>#REF!</v>
      </c>
    </row>
    <row r="4104" spans="1:18" ht="15" customHeight="1" x14ac:dyDescent="0.3">
      <c r="A4104" s="86"/>
      <c r="B4104" s="84"/>
      <c r="C4104" s="125"/>
      <c r="E4104" s="151"/>
      <c r="F4104" s="151"/>
      <c r="G4104" s="151"/>
      <c r="H4104" s="190"/>
      <c r="J4104" s="195"/>
      <c r="K4104" s="174"/>
      <c r="L4104" s="170"/>
      <c r="M4104" s="193"/>
      <c r="N4104" s="194" t="str">
        <f t="shared" si="780"/>
        <v/>
      </c>
      <c r="R4104" s="75" t="e">
        <f t="shared" si="781"/>
        <v>#REF!</v>
      </c>
    </row>
    <row r="4105" spans="1:18" ht="15" customHeight="1" x14ac:dyDescent="0.3">
      <c r="A4105" s="86"/>
      <c r="B4105" s="84"/>
      <c r="C4105" s="125"/>
      <c r="E4105" s="151"/>
      <c r="F4105" s="151"/>
      <c r="G4105" s="151"/>
      <c r="H4105" s="190" t="str">
        <f t="shared" ref="H4105:H4123" si="782">+IF(G4105="","",F4105*G4105)</f>
        <v/>
      </c>
      <c r="J4105" s="195" t="str">
        <f>+IF(H4105="","",H4105/H4134)</f>
        <v/>
      </c>
      <c r="K4105" s="174"/>
      <c r="L4105" s="170"/>
      <c r="M4105" s="193" t="str">
        <f t="shared" ref="M4105:M4123" si="783">IF(L4105="NP", 0, (IF(L4105="EP", 1, (IF(L4105="ND", 0.4, "")))))</f>
        <v/>
      </c>
      <c r="N4105" s="194" t="str">
        <f t="shared" si="780"/>
        <v/>
      </c>
      <c r="R4105" s="75" t="e">
        <f t="shared" si="781"/>
        <v>#REF!</v>
      </c>
    </row>
    <row r="4106" spans="1:18" ht="15" customHeight="1" x14ac:dyDescent="0.3">
      <c r="A4106" s="86"/>
      <c r="B4106" s="84"/>
      <c r="C4106" s="125"/>
      <c r="E4106" s="151"/>
      <c r="F4106" s="151"/>
      <c r="G4106" s="151"/>
      <c r="H4106" s="190" t="str">
        <f t="shared" si="782"/>
        <v/>
      </c>
      <c r="J4106" s="195" t="str">
        <f>+IF(H4106="","",H4106/H4134)</f>
        <v/>
      </c>
      <c r="K4106" s="174"/>
      <c r="L4106" s="170"/>
      <c r="M4106" s="193" t="str">
        <f t="shared" si="783"/>
        <v/>
      </c>
      <c r="N4106" s="194" t="str">
        <f t="shared" si="780"/>
        <v/>
      </c>
      <c r="R4106" s="75" t="e">
        <f t="shared" si="781"/>
        <v>#REF!</v>
      </c>
    </row>
    <row r="4107" spans="1:18" ht="15" customHeight="1" x14ac:dyDescent="0.3">
      <c r="A4107" s="86"/>
      <c r="B4107" s="84"/>
      <c r="C4107" s="125"/>
      <c r="E4107" s="151"/>
      <c r="F4107" s="151"/>
      <c r="G4107" s="151"/>
      <c r="H4107" s="190" t="str">
        <f t="shared" si="782"/>
        <v/>
      </c>
      <c r="J4107" s="195" t="str">
        <f>+IF(H4107="","",H4107/H4134)</f>
        <v/>
      </c>
      <c r="K4107" s="174"/>
      <c r="L4107" s="170"/>
      <c r="M4107" s="193" t="str">
        <f t="shared" si="783"/>
        <v/>
      </c>
      <c r="N4107" s="194" t="str">
        <f t="shared" si="780"/>
        <v/>
      </c>
      <c r="R4107" s="75" t="e">
        <f t="shared" si="781"/>
        <v>#REF!</v>
      </c>
    </row>
    <row r="4108" spans="1:18" ht="15" customHeight="1" x14ac:dyDescent="0.3">
      <c r="A4108" s="86"/>
      <c r="B4108" s="84"/>
      <c r="C4108" s="125"/>
      <c r="E4108" s="151"/>
      <c r="F4108" s="151"/>
      <c r="G4108" s="151"/>
      <c r="H4108" s="190" t="str">
        <f t="shared" si="782"/>
        <v/>
      </c>
      <c r="J4108" s="195" t="str">
        <f>+IF(H4108="","",H4108/H4134)</f>
        <v/>
      </c>
      <c r="K4108" s="174"/>
      <c r="L4108" s="170"/>
      <c r="M4108" s="193" t="str">
        <f t="shared" si="783"/>
        <v/>
      </c>
      <c r="N4108" s="194" t="str">
        <f t="shared" si="780"/>
        <v/>
      </c>
      <c r="R4108" s="75" t="e">
        <f t="shared" si="781"/>
        <v>#REF!</v>
      </c>
    </row>
    <row r="4109" spans="1:18" ht="15" customHeight="1" x14ac:dyDescent="0.3">
      <c r="A4109" s="86"/>
      <c r="B4109" s="84"/>
      <c r="C4109" s="125"/>
      <c r="E4109" s="151"/>
      <c r="F4109" s="151"/>
      <c r="G4109" s="151"/>
      <c r="H4109" s="190" t="str">
        <f t="shared" si="782"/>
        <v/>
      </c>
      <c r="J4109" s="195" t="str">
        <f>+IF(H4109="","",H4109/H4134)</f>
        <v/>
      </c>
      <c r="K4109" s="174"/>
      <c r="L4109" s="170"/>
      <c r="M4109" s="193" t="str">
        <f t="shared" si="783"/>
        <v/>
      </c>
      <c r="N4109" s="194" t="str">
        <f t="shared" si="780"/>
        <v/>
      </c>
      <c r="R4109" s="75" t="e">
        <f t="shared" si="781"/>
        <v>#REF!</v>
      </c>
    </row>
    <row r="4110" spans="1:18" ht="15" customHeight="1" x14ac:dyDescent="0.3">
      <c r="A4110" s="86"/>
      <c r="B4110" s="84"/>
      <c r="C4110" s="125"/>
      <c r="E4110" s="151"/>
      <c r="F4110" s="151"/>
      <c r="G4110" s="151"/>
      <c r="H4110" s="190" t="str">
        <f t="shared" si="782"/>
        <v/>
      </c>
      <c r="J4110" s="195" t="str">
        <f>+IF(H4110="","",H4110/H4134)</f>
        <v/>
      </c>
      <c r="K4110" s="174"/>
      <c r="L4110" s="170"/>
      <c r="M4110" s="193" t="str">
        <f t="shared" si="783"/>
        <v/>
      </c>
      <c r="N4110" s="194" t="str">
        <f t="shared" si="780"/>
        <v/>
      </c>
      <c r="R4110" s="75" t="e">
        <f t="shared" si="781"/>
        <v>#REF!</v>
      </c>
    </row>
    <row r="4111" spans="1:18" ht="15" customHeight="1" x14ac:dyDescent="0.3">
      <c r="A4111" s="86"/>
      <c r="B4111" s="84"/>
      <c r="C4111" s="125"/>
      <c r="E4111" s="151"/>
      <c r="F4111" s="151"/>
      <c r="G4111" s="151"/>
      <c r="H4111" s="190" t="str">
        <f t="shared" si="782"/>
        <v/>
      </c>
      <c r="J4111" s="195" t="str">
        <f>+IF(H4111="","",H4111/H4134)</f>
        <v/>
      </c>
      <c r="K4111" s="174"/>
      <c r="L4111" s="170"/>
      <c r="M4111" s="193" t="str">
        <f t="shared" si="783"/>
        <v/>
      </c>
      <c r="N4111" s="194" t="str">
        <f t="shared" si="780"/>
        <v/>
      </c>
      <c r="R4111" s="75" t="e">
        <f t="shared" si="781"/>
        <v>#REF!</v>
      </c>
    </row>
    <row r="4112" spans="1:18" ht="15" customHeight="1" x14ac:dyDescent="0.3">
      <c r="A4112" s="86"/>
      <c r="B4112" s="84"/>
      <c r="C4112" s="125"/>
      <c r="E4112" s="151"/>
      <c r="F4112" s="151"/>
      <c r="G4112" s="151"/>
      <c r="H4112" s="190" t="str">
        <f t="shared" si="782"/>
        <v/>
      </c>
      <c r="J4112" s="195" t="str">
        <f>+IF(H4112="","",H4112/H4134)</f>
        <v/>
      </c>
      <c r="K4112" s="174"/>
      <c r="L4112" s="170"/>
      <c r="M4112" s="193" t="str">
        <f t="shared" si="783"/>
        <v/>
      </c>
      <c r="N4112" s="194" t="str">
        <f t="shared" si="780"/>
        <v/>
      </c>
      <c r="R4112" s="75" t="e">
        <f t="shared" si="781"/>
        <v>#REF!</v>
      </c>
    </row>
    <row r="4113" spans="1:18" ht="15" customHeight="1" x14ac:dyDescent="0.3">
      <c r="A4113" s="86"/>
      <c r="B4113" s="84"/>
      <c r="C4113" s="125"/>
      <c r="E4113" s="151"/>
      <c r="F4113" s="151"/>
      <c r="G4113" s="151"/>
      <c r="H4113" s="190" t="str">
        <f t="shared" si="782"/>
        <v/>
      </c>
      <c r="J4113" s="195" t="str">
        <f>+IF(H4113="","",H4113/H4134)</f>
        <v/>
      </c>
      <c r="K4113" s="174"/>
      <c r="L4113" s="170"/>
      <c r="M4113" s="193" t="str">
        <f t="shared" si="783"/>
        <v/>
      </c>
      <c r="N4113" s="194" t="str">
        <f t="shared" si="780"/>
        <v/>
      </c>
      <c r="R4113" s="75" t="e">
        <f t="shared" si="781"/>
        <v>#REF!</v>
      </c>
    </row>
    <row r="4114" spans="1:18" ht="15" customHeight="1" x14ac:dyDescent="0.3">
      <c r="A4114" s="86"/>
      <c r="B4114" s="84"/>
      <c r="C4114" s="125"/>
      <c r="E4114" s="151"/>
      <c r="F4114" s="151"/>
      <c r="G4114" s="151"/>
      <c r="H4114" s="190" t="str">
        <f t="shared" si="782"/>
        <v/>
      </c>
      <c r="J4114" s="195" t="str">
        <f>+IF(H4114="","",H4114/H4134)</f>
        <v/>
      </c>
      <c r="K4114" s="174"/>
      <c r="L4114" s="170"/>
      <c r="M4114" s="193" t="str">
        <f t="shared" si="783"/>
        <v/>
      </c>
      <c r="N4114" s="194" t="str">
        <f t="shared" si="780"/>
        <v/>
      </c>
      <c r="R4114" s="75" t="e">
        <f t="shared" si="781"/>
        <v>#REF!</v>
      </c>
    </row>
    <row r="4115" spans="1:18" ht="15" customHeight="1" x14ac:dyDescent="0.3">
      <c r="A4115" s="86"/>
      <c r="B4115" s="84"/>
      <c r="C4115" s="125"/>
      <c r="E4115" s="151"/>
      <c r="F4115" s="151"/>
      <c r="G4115" s="151"/>
      <c r="H4115" s="190" t="str">
        <f t="shared" si="782"/>
        <v/>
      </c>
      <c r="J4115" s="195" t="str">
        <f>+IF(H4115="","",H4115/H4134)</f>
        <v/>
      </c>
      <c r="K4115" s="174"/>
      <c r="L4115" s="170"/>
      <c r="M4115" s="193" t="str">
        <f t="shared" si="783"/>
        <v/>
      </c>
      <c r="N4115" s="194" t="str">
        <f t="shared" si="780"/>
        <v/>
      </c>
      <c r="R4115" s="75" t="e">
        <f t="shared" si="781"/>
        <v>#REF!</v>
      </c>
    </row>
    <row r="4116" spans="1:18" ht="15" customHeight="1" x14ac:dyDescent="0.3">
      <c r="A4116" s="86"/>
      <c r="B4116" s="84"/>
      <c r="C4116" s="125"/>
      <c r="E4116" s="151"/>
      <c r="F4116" s="151"/>
      <c r="G4116" s="151"/>
      <c r="H4116" s="190" t="str">
        <f t="shared" si="782"/>
        <v/>
      </c>
      <c r="J4116" s="195" t="str">
        <f>+IF(H4116="","",H4116/H4134)</f>
        <v/>
      </c>
      <c r="K4116" s="174"/>
      <c r="L4116" s="170"/>
      <c r="M4116" s="193" t="str">
        <f t="shared" si="783"/>
        <v/>
      </c>
      <c r="N4116" s="194" t="str">
        <f t="shared" si="780"/>
        <v/>
      </c>
      <c r="R4116" s="75" t="e">
        <f t="shared" si="781"/>
        <v>#REF!</v>
      </c>
    </row>
    <row r="4117" spans="1:18" ht="15" customHeight="1" x14ac:dyDescent="0.3">
      <c r="A4117" s="86"/>
      <c r="B4117" s="84"/>
      <c r="C4117" s="125"/>
      <c r="E4117" s="151"/>
      <c r="F4117" s="151"/>
      <c r="G4117" s="151"/>
      <c r="H4117" s="190" t="str">
        <f t="shared" si="782"/>
        <v/>
      </c>
      <c r="J4117" s="195" t="str">
        <f>+IF(H4117="","",H4117/H4134)</f>
        <v/>
      </c>
      <c r="K4117" s="174"/>
      <c r="L4117" s="170"/>
      <c r="M4117" s="193" t="str">
        <f t="shared" si="783"/>
        <v/>
      </c>
      <c r="N4117" s="194" t="str">
        <f t="shared" si="780"/>
        <v/>
      </c>
      <c r="R4117" s="75" t="e">
        <f t="shared" si="781"/>
        <v>#REF!</v>
      </c>
    </row>
    <row r="4118" spans="1:18" ht="15" customHeight="1" x14ac:dyDescent="0.3">
      <c r="A4118" s="86"/>
      <c r="B4118" s="84"/>
      <c r="C4118" s="125"/>
      <c r="E4118" s="151"/>
      <c r="F4118" s="151"/>
      <c r="G4118" s="151"/>
      <c r="H4118" s="190" t="str">
        <f t="shared" si="782"/>
        <v/>
      </c>
      <c r="J4118" s="195" t="str">
        <f>+IF(H4118="","",H4118/H4134)</f>
        <v/>
      </c>
      <c r="K4118" s="174"/>
      <c r="L4118" s="170"/>
      <c r="M4118" s="193" t="str">
        <f t="shared" si="783"/>
        <v/>
      </c>
      <c r="N4118" s="194" t="str">
        <f t="shared" si="780"/>
        <v/>
      </c>
      <c r="R4118" s="75" t="e">
        <f t="shared" si="781"/>
        <v>#REF!</v>
      </c>
    </row>
    <row r="4119" spans="1:18" ht="15" customHeight="1" x14ac:dyDescent="0.3">
      <c r="A4119" s="86"/>
      <c r="B4119" s="84"/>
      <c r="C4119" s="125"/>
      <c r="E4119" s="151"/>
      <c r="F4119" s="151"/>
      <c r="G4119" s="151"/>
      <c r="H4119" s="190" t="str">
        <f t="shared" si="782"/>
        <v/>
      </c>
      <c r="J4119" s="195" t="str">
        <f>+IF(H4119="","",H4119/H4134)</f>
        <v/>
      </c>
      <c r="K4119" s="174"/>
      <c r="L4119" s="170"/>
      <c r="M4119" s="193" t="str">
        <f t="shared" si="783"/>
        <v/>
      </c>
      <c r="N4119" s="194" t="str">
        <f t="shared" si="780"/>
        <v/>
      </c>
      <c r="R4119" s="75" t="e">
        <f t="shared" si="781"/>
        <v>#REF!</v>
      </c>
    </row>
    <row r="4120" spans="1:18" ht="15" customHeight="1" x14ac:dyDescent="0.3">
      <c r="A4120" s="86"/>
      <c r="B4120" s="84"/>
      <c r="C4120" s="125"/>
      <c r="E4120" s="151"/>
      <c r="F4120" s="151"/>
      <c r="G4120" s="151"/>
      <c r="H4120" s="190" t="str">
        <f t="shared" si="782"/>
        <v/>
      </c>
      <c r="J4120" s="195" t="str">
        <f>+IF(H4120="","",H4120/H4134)</f>
        <v/>
      </c>
      <c r="K4120" s="174"/>
      <c r="L4120" s="170"/>
      <c r="M4120" s="193" t="str">
        <f t="shared" si="783"/>
        <v/>
      </c>
      <c r="N4120" s="194" t="str">
        <f t="shared" si="780"/>
        <v/>
      </c>
      <c r="R4120" s="75" t="e">
        <f t="shared" si="781"/>
        <v>#REF!</v>
      </c>
    </row>
    <row r="4121" spans="1:18" ht="15" customHeight="1" x14ac:dyDescent="0.3">
      <c r="A4121" s="86"/>
      <c r="B4121" s="84"/>
      <c r="C4121" s="125"/>
      <c r="E4121" s="151"/>
      <c r="F4121" s="151"/>
      <c r="G4121" s="151"/>
      <c r="H4121" s="190" t="str">
        <f t="shared" si="782"/>
        <v/>
      </c>
      <c r="J4121" s="195" t="str">
        <f>+IF(H4121="","",H4121/H4134)</f>
        <v/>
      </c>
      <c r="K4121" s="174"/>
      <c r="L4121" s="170"/>
      <c r="M4121" s="193" t="str">
        <f t="shared" si="783"/>
        <v/>
      </c>
      <c r="N4121" s="194" t="str">
        <f t="shared" si="780"/>
        <v/>
      </c>
      <c r="R4121" s="75" t="e">
        <f t="shared" si="781"/>
        <v>#REF!</v>
      </c>
    </row>
    <row r="4122" spans="1:18" ht="15" customHeight="1" x14ac:dyDescent="0.3">
      <c r="A4122" s="86"/>
      <c r="B4122" s="84"/>
      <c r="C4122" s="125"/>
      <c r="E4122" s="151"/>
      <c r="F4122" s="151"/>
      <c r="G4122" s="151"/>
      <c r="H4122" s="190" t="str">
        <f t="shared" si="782"/>
        <v/>
      </c>
      <c r="J4122" s="195" t="str">
        <f>+IF(H4122="","",H4122/H4134)</f>
        <v/>
      </c>
      <c r="K4122" s="174"/>
      <c r="L4122" s="170"/>
      <c r="M4122" s="193" t="str">
        <f t="shared" si="783"/>
        <v/>
      </c>
      <c r="N4122" s="194" t="str">
        <f t="shared" si="780"/>
        <v/>
      </c>
      <c r="R4122" s="75" t="e">
        <f t="shared" si="781"/>
        <v>#REF!</v>
      </c>
    </row>
    <row r="4123" spans="1:18" ht="15" customHeight="1" thickBot="1" x14ac:dyDescent="0.35">
      <c r="A4123" s="86"/>
      <c r="B4123" s="84"/>
      <c r="C4123" s="125"/>
      <c r="E4123" s="152"/>
      <c r="F4123" s="152"/>
      <c r="G4123" s="152"/>
      <c r="H4123" s="191" t="str">
        <f t="shared" si="782"/>
        <v/>
      </c>
      <c r="J4123" s="195" t="str">
        <f>+IF(H4123="","",H4123/H4134)</f>
        <v/>
      </c>
      <c r="K4123" s="174"/>
      <c r="L4123" s="170"/>
      <c r="M4123" s="193" t="str">
        <f t="shared" si="783"/>
        <v/>
      </c>
      <c r="N4123" s="194" t="str">
        <f t="shared" si="780"/>
        <v/>
      </c>
      <c r="R4123" s="75" t="e">
        <f t="shared" si="781"/>
        <v>#REF!</v>
      </c>
    </row>
    <row r="4124" spans="1:18" ht="15" customHeight="1" thickBot="1" x14ac:dyDescent="0.35">
      <c r="A4124" s="86"/>
      <c r="B4124" s="84"/>
      <c r="C4124" s="160"/>
      <c r="D4124" s="160"/>
      <c r="E4124" s="160"/>
      <c r="F4124" s="160"/>
      <c r="G4124" s="161" t="s">
        <v>29</v>
      </c>
      <c r="H4124" s="157">
        <f>SUM(H4098:H4123)</f>
        <v>283.13</v>
      </c>
      <c r="J4124" s="110">
        <f>SUM(J4098:J4123)</f>
        <v>0.76216344264325064</v>
      </c>
      <c r="K4124" s="109"/>
      <c r="L4124" s="109"/>
      <c r="M4124" s="109"/>
      <c r="N4124" s="110">
        <f>SUM(N4098:N4123)</f>
        <v>0.15380458272540798</v>
      </c>
    </row>
    <row r="4125" spans="1:18" s="73" customFormat="1" ht="15" customHeight="1" thickBot="1" x14ac:dyDescent="0.35">
      <c r="A4125" s="86"/>
      <c r="B4125" s="84"/>
      <c r="C4125" s="73" t="s">
        <v>12</v>
      </c>
      <c r="H4125" s="74"/>
      <c r="J4125" s="111"/>
      <c r="K4125" s="111"/>
      <c r="L4125" s="111"/>
      <c r="M4125" s="111"/>
      <c r="N4125" s="111"/>
    </row>
    <row r="4126" spans="1:18" ht="33" customHeight="1" thickBot="1" x14ac:dyDescent="0.35">
      <c r="A4126" s="86"/>
      <c r="B4126" s="84"/>
      <c r="C4126" s="122" t="s">
        <v>48</v>
      </c>
      <c r="D4126" s="129"/>
      <c r="E4126" s="130" t="s">
        <v>3</v>
      </c>
      <c r="F4126" s="130" t="s">
        <v>0</v>
      </c>
      <c r="G4126" s="123" t="s">
        <v>6</v>
      </c>
      <c r="H4126" s="124" t="s">
        <v>9</v>
      </c>
      <c r="J4126" s="106" t="s">
        <v>59</v>
      </c>
      <c r="K4126" s="107" t="s">
        <v>60</v>
      </c>
      <c r="L4126" s="107" t="s">
        <v>61</v>
      </c>
      <c r="M4126" s="107" t="s">
        <v>62</v>
      </c>
      <c r="N4126" s="108" t="s">
        <v>63</v>
      </c>
    </row>
    <row r="4127" spans="1:18" ht="15" customHeight="1" x14ac:dyDescent="0.3">
      <c r="A4127" s="86"/>
      <c r="B4127" s="84"/>
      <c r="C4127" s="125"/>
      <c r="E4127" s="149"/>
      <c r="F4127" s="146"/>
      <c r="G4127" s="154"/>
      <c r="H4127" s="186"/>
      <c r="J4127" s="195"/>
      <c r="K4127" s="175"/>
      <c r="L4127" s="175"/>
      <c r="M4127" s="193"/>
      <c r="N4127" s="194" t="str">
        <f>+IF(H4127="","",J4127*M4127)</f>
        <v/>
      </c>
      <c r="R4127" s="75" t="e">
        <f t="shared" ref="R4127:R4131" si="784">+R4039+1</f>
        <v>#REF!</v>
      </c>
    </row>
    <row r="4128" spans="1:18" ht="15" customHeight="1" x14ac:dyDescent="0.3">
      <c r="A4128" s="86"/>
      <c r="B4128" s="84"/>
      <c r="C4128" s="125"/>
      <c r="E4128" s="149"/>
      <c r="F4128" s="146"/>
      <c r="G4128" s="154"/>
      <c r="H4128" s="186"/>
      <c r="J4128" s="195"/>
      <c r="K4128" s="175"/>
      <c r="L4128" s="175"/>
      <c r="M4128" s="193"/>
      <c r="N4128" s="194" t="str">
        <f>+IF(H4128="","",J4128*M4128)</f>
        <v/>
      </c>
      <c r="R4128" s="75" t="e">
        <f t="shared" si="784"/>
        <v>#REF!</v>
      </c>
    </row>
    <row r="4129" spans="1:18" ht="15" customHeight="1" x14ac:dyDescent="0.3">
      <c r="A4129" s="86"/>
      <c r="B4129" s="84"/>
      <c r="C4129" s="125"/>
      <c r="E4129" s="149"/>
      <c r="F4129" s="146"/>
      <c r="G4129" s="154"/>
      <c r="H4129" s="186" t="str">
        <f>+IF(G4129="","",F4129*G4129)</f>
        <v/>
      </c>
      <c r="J4129" s="195" t="str">
        <f>+IF(H4129="","",H4129/H4133)</f>
        <v/>
      </c>
      <c r="K4129" s="175"/>
      <c r="L4129" s="175"/>
      <c r="M4129" s="193" t="str">
        <f>IF(L4129="NP", 0, (IF(L4129="EP", 1, (IF(L4129="ND", 0.4, "")))))</f>
        <v/>
      </c>
      <c r="N4129" s="194" t="str">
        <f>+IF(H4129="","",J4129*M4129)</f>
        <v/>
      </c>
      <c r="R4129" s="75" t="e">
        <f t="shared" si="784"/>
        <v>#REF!</v>
      </c>
    </row>
    <row r="4130" spans="1:18" ht="15" customHeight="1" x14ac:dyDescent="0.3">
      <c r="A4130" s="86"/>
      <c r="B4130" s="84"/>
      <c r="C4130" s="125"/>
      <c r="E4130" s="149"/>
      <c r="F4130" s="146"/>
      <c r="G4130" s="154"/>
      <c r="H4130" s="186" t="str">
        <f>+IF(G4130="","",F4130*G4130)</f>
        <v/>
      </c>
      <c r="J4130" s="195" t="str">
        <f>+IF(H4130="","",H4130/H4134)</f>
        <v/>
      </c>
      <c r="K4130" s="175"/>
      <c r="L4130" s="175"/>
      <c r="M4130" s="193" t="str">
        <f>IF(L4130="NP", 0, (IF(L4130="EP", 1, (IF(L4130="ND", 0.4, "")))))</f>
        <v/>
      </c>
      <c r="N4130" s="194" t="str">
        <f>+IF(H4130="","",J4130*M4130)</f>
        <v/>
      </c>
      <c r="R4130" s="75" t="e">
        <f t="shared" si="784"/>
        <v>#REF!</v>
      </c>
    </row>
    <row r="4131" spans="1:18" ht="15" customHeight="1" thickBot="1" x14ac:dyDescent="0.35">
      <c r="A4131" s="86"/>
      <c r="B4131" s="84"/>
      <c r="C4131" s="127"/>
      <c r="D4131" s="128"/>
      <c r="E4131" s="150"/>
      <c r="F4131" s="147"/>
      <c r="G4131" s="155"/>
      <c r="H4131" s="192" t="str">
        <f>+IF(G4131="","",F4131*G4131)</f>
        <v/>
      </c>
      <c r="J4131" s="195" t="str">
        <f>+IF(H4131="","",H4131/H4134)</f>
        <v/>
      </c>
      <c r="K4131" s="176"/>
      <c r="L4131" s="177"/>
      <c r="M4131" s="193" t="str">
        <f>IF(L4131="NP", 0, (IF(L4131="EP", 1, (IF(L4131="ND", 0.4, "")))))</f>
        <v/>
      </c>
      <c r="N4131" s="194" t="str">
        <f>+IF(H4131="","",J4131*M4131)</f>
        <v/>
      </c>
      <c r="R4131" s="75" t="e">
        <f t="shared" si="784"/>
        <v>#REF!</v>
      </c>
    </row>
    <row r="4132" spans="1:18" ht="15" customHeight="1" thickBot="1" x14ac:dyDescent="0.35">
      <c r="A4132" s="86"/>
      <c r="B4132" s="84"/>
      <c r="C4132" s="160"/>
      <c r="D4132" s="160"/>
      <c r="E4132" s="160"/>
      <c r="F4132" s="160"/>
      <c r="G4132" s="161" t="s">
        <v>30</v>
      </c>
      <c r="H4132" s="157">
        <f>SUM(H4127:H4131)</f>
        <v>0</v>
      </c>
      <c r="J4132" s="110">
        <f>SUM(J4127:J4131)</f>
        <v>0</v>
      </c>
      <c r="K4132" s="109"/>
      <c r="L4132" s="109"/>
      <c r="M4132" s="109"/>
      <c r="N4132" s="110">
        <f>SUM(N4127:N4131)</f>
        <v>0</v>
      </c>
    </row>
    <row r="4133" spans="1:18" ht="13.5" customHeight="1" thickBot="1" x14ac:dyDescent="0.35">
      <c r="A4133" s="86"/>
      <c r="B4133" s="84"/>
      <c r="H4133" s="84"/>
      <c r="J4133" s="103"/>
      <c r="K4133" s="104"/>
      <c r="L4133" s="104"/>
      <c r="M4133" s="104"/>
      <c r="N4133" s="105"/>
    </row>
    <row r="4134" spans="1:18" ht="15" customHeight="1" x14ac:dyDescent="0.3">
      <c r="A4134" s="86"/>
      <c r="B4134" s="84"/>
      <c r="D4134" s="132" t="s">
        <v>13</v>
      </c>
      <c r="E4134" s="133"/>
      <c r="F4134" s="133"/>
      <c r="G4134" s="134"/>
      <c r="H4134" s="158">
        <f>+H4079+H4095+H4124+H4132</f>
        <v>371.48199999999997</v>
      </c>
      <c r="J4134" s="113"/>
      <c r="K4134" s="78"/>
      <c r="M4134" s="78"/>
      <c r="N4134" s="114"/>
    </row>
    <row r="4135" spans="1:18" ht="15" customHeight="1" thickBot="1" x14ac:dyDescent="0.35">
      <c r="A4135" s="86"/>
      <c r="B4135" s="84"/>
      <c r="D4135" s="135" t="s">
        <v>67</v>
      </c>
      <c r="E4135" s="136"/>
      <c r="F4135" s="136"/>
      <c r="G4135" s="141">
        <f>+$Q$1</f>
        <v>0.15</v>
      </c>
      <c r="H4135" s="159">
        <f>+H4134*G4135</f>
        <v>55.722299999999997</v>
      </c>
      <c r="J4135" s="115"/>
      <c r="K4135" s="116"/>
      <c r="L4135" s="116"/>
      <c r="M4135" s="116"/>
      <c r="N4135" s="117"/>
    </row>
    <row r="4136" spans="1:18" ht="15" customHeight="1" x14ac:dyDescent="0.3">
      <c r="A4136" s="86"/>
      <c r="B4136" s="84"/>
      <c r="D4136" s="135" t="s">
        <v>68</v>
      </c>
      <c r="E4136" s="136"/>
      <c r="F4136" s="136"/>
      <c r="G4136" s="141">
        <f>+$Q$2</f>
        <v>0</v>
      </c>
      <c r="H4136" s="159">
        <f>+(H4134+H4135)*G4136</f>
        <v>0</v>
      </c>
      <c r="J4136" s="120">
        <f>+J4079+J4095+J4124+J4132</f>
        <v>1.0000000000000002</v>
      </c>
      <c r="K4136" s="118"/>
      <c r="L4136" s="118"/>
      <c r="M4136" s="118"/>
      <c r="N4136" s="120">
        <f>+N4079+N4095+N4124+N4132</f>
        <v>0.15380458272540798</v>
      </c>
    </row>
    <row r="4137" spans="1:18" ht="15" customHeight="1" thickBot="1" x14ac:dyDescent="0.35">
      <c r="A4137" s="86"/>
      <c r="B4137" s="84"/>
      <c r="C4137" s="75" t="s">
        <v>64</v>
      </c>
      <c r="D4137" s="135" t="s">
        <v>14</v>
      </c>
      <c r="E4137" s="136"/>
      <c r="F4137" s="136"/>
      <c r="G4137" s="137"/>
      <c r="H4137" s="159">
        <f>SUM(H4134:H4136)</f>
        <v>427.20429999999999</v>
      </c>
      <c r="J4137" s="121" t="s">
        <v>69</v>
      </c>
      <c r="K4137" s="119"/>
      <c r="L4137" s="119"/>
      <c r="M4137" s="119"/>
      <c r="N4137" s="121" t="s">
        <v>70</v>
      </c>
    </row>
    <row r="4138" spans="1:18" ht="15" customHeight="1" thickBot="1" x14ac:dyDescent="0.35">
      <c r="A4138" s="86"/>
      <c r="B4138" s="84"/>
      <c r="C4138" s="75" t="s">
        <v>64</v>
      </c>
      <c r="D4138" s="138" t="s">
        <v>15</v>
      </c>
      <c r="E4138" s="139"/>
      <c r="F4138" s="139"/>
      <c r="G4138" s="140"/>
      <c r="H4138" s="131">
        <f>+ROUND(H4137,2)</f>
        <v>427.2</v>
      </c>
      <c r="N4138" s="165">
        <f>+ROUND(N4136,4)</f>
        <v>0.15379999999999999</v>
      </c>
    </row>
    <row r="4139" spans="1:18" ht="13.5" customHeight="1" x14ac:dyDescent="0.3">
      <c r="A4139" s="86"/>
      <c r="B4139" s="84"/>
      <c r="G4139" s="76"/>
    </row>
    <row r="4140" spans="1:18" ht="13.5" customHeight="1" x14ac:dyDescent="0.3">
      <c r="A4140" s="86"/>
      <c r="B4140" s="84"/>
      <c r="G4140" s="76"/>
    </row>
    <row r="4141" spans="1:18" ht="15" customHeight="1" x14ac:dyDescent="0.3">
      <c r="A4141" s="83"/>
      <c r="B4141" s="84"/>
      <c r="G4141" s="76"/>
      <c r="H4141" s="84"/>
      <c r="J4141" s="85"/>
      <c r="K4141" s="85"/>
      <c r="L4141" s="85"/>
      <c r="M4141" s="85"/>
      <c r="N4141" s="85"/>
    </row>
    <row r="4142" spans="1:18" ht="14.1" customHeight="1" x14ac:dyDescent="0.3">
      <c r="A4142" s="86"/>
      <c r="B4142" s="84"/>
      <c r="C4142" s="87"/>
      <c r="D4142" s="87"/>
      <c r="E4142" s="87"/>
      <c r="F4142" s="87"/>
      <c r="G4142" s="87"/>
      <c r="H4142" s="87"/>
      <c r="K4142" s="78"/>
      <c r="M4142" s="78"/>
    </row>
    <row r="4143" spans="1:18" ht="12" customHeight="1" x14ac:dyDescent="0.3">
      <c r="A4143" s="86"/>
      <c r="B4143" s="84"/>
      <c r="C4143" s="73"/>
      <c r="D4143" s="73"/>
      <c r="E4143" s="73"/>
      <c r="F4143" s="73"/>
      <c r="G4143" s="73"/>
      <c r="H4143" s="73"/>
      <c r="K4143" s="78"/>
      <c r="M4143" s="78"/>
    </row>
    <row r="4144" spans="1:18" ht="12" customHeight="1" x14ac:dyDescent="0.3">
      <c r="A4144" s="86"/>
      <c r="B4144" s="84"/>
      <c r="G4144" s="88"/>
      <c r="H4144" s="84"/>
      <c r="K4144" s="78"/>
      <c r="M4144" s="78"/>
    </row>
    <row r="4145" spans="1:18" ht="14.25" customHeight="1" x14ac:dyDescent="0.3">
      <c r="A4145" s="86"/>
      <c r="B4145" s="84"/>
      <c r="C4145" s="89"/>
      <c r="D4145" s="90"/>
      <c r="E4145" s="90"/>
      <c r="F4145" s="90"/>
      <c r="G4145" s="90"/>
      <c r="H4145" s="91"/>
      <c r="K4145" s="78"/>
      <c r="M4145" s="78"/>
    </row>
    <row r="4146" spans="1:18" ht="14.25" customHeight="1" x14ac:dyDescent="0.3">
      <c r="A4146" s="86"/>
      <c r="B4146" s="84"/>
      <c r="C4146" s="89"/>
      <c r="H4146" s="84"/>
      <c r="K4146" s="78"/>
      <c r="M4146" s="78"/>
    </row>
    <row r="4147" spans="1:18" ht="12" customHeight="1" thickBot="1" x14ac:dyDescent="0.35">
      <c r="A4147" s="86"/>
      <c r="B4147" s="84"/>
      <c r="C4147" s="89"/>
      <c r="H4147" s="84"/>
      <c r="K4147" s="78"/>
      <c r="M4147" s="78"/>
    </row>
    <row r="4148" spans="1:18" ht="20.100000000000001" customHeight="1" thickBot="1" x14ac:dyDescent="0.35">
      <c r="A4148" s="86"/>
      <c r="B4148" s="84"/>
      <c r="C4148" s="142" t="s">
        <v>55</v>
      </c>
      <c r="D4148" s="143"/>
      <c r="E4148" s="143"/>
      <c r="F4148" s="143"/>
      <c r="G4148" s="143"/>
      <c r="H4148" s="144"/>
    </row>
    <row r="4149" spans="1:18" ht="20.100000000000001" customHeight="1" x14ac:dyDescent="0.3">
      <c r="A4149" s="86"/>
      <c r="B4149" s="84"/>
      <c r="C4149" s="92"/>
      <c r="H4149" s="93" t="s">
        <v>56</v>
      </c>
      <c r="I4149" s="84"/>
      <c r="J4149" s="97" t="s">
        <v>26</v>
      </c>
      <c r="K4149" s="98"/>
      <c r="L4149" s="98"/>
      <c r="M4149" s="98"/>
      <c r="N4149" s="99"/>
    </row>
    <row r="4150" spans="1:18" ht="16.5" customHeight="1" thickBot="1" x14ac:dyDescent="0.35">
      <c r="A4150" s="169"/>
      <c r="B4150" s="84"/>
      <c r="C4150" s="73" t="s">
        <v>57</v>
      </c>
      <c r="D4150" s="84">
        <v>48</v>
      </c>
      <c r="G4150" s="74" t="s">
        <v>4</v>
      </c>
      <c r="H4150" s="75" t="str">
        <f>+VLOOKUP(D4150,PRESUP!$A$6:$N$183,3,FALSE)</f>
        <v>u</v>
      </c>
      <c r="I4150" s="84"/>
      <c r="J4150" s="100"/>
      <c r="K4150" s="101"/>
      <c r="L4150" s="101"/>
      <c r="M4150" s="101"/>
      <c r="N4150" s="102"/>
    </row>
    <row r="4151" spans="1:18" ht="32.25" customHeight="1" x14ac:dyDescent="0.3">
      <c r="A4151" s="86"/>
      <c r="B4151" s="84"/>
      <c r="C4151" s="22" t="str">
        <f>+VLOOKUP(D4150,PRESUP!$A$6:$N$183,14,FALSE)</f>
        <v>DETALLE: SUMINISTRO Y MONTAJE DE ESTRUCTURAS EN POSTES</v>
      </c>
      <c r="J4151" s="103"/>
      <c r="K4151" s="104"/>
      <c r="L4151" s="104"/>
      <c r="M4151" s="104"/>
      <c r="N4151" s="105"/>
      <c r="O4151" s="84" t="s">
        <v>71</v>
      </c>
      <c r="P4151" s="84" t="s">
        <v>73</v>
      </c>
      <c r="Q4151" s="84" t="s">
        <v>72</v>
      </c>
    </row>
    <row r="4152" spans="1:18" s="73" customFormat="1" ht="15" customHeight="1" thickBot="1" x14ac:dyDescent="0.35">
      <c r="A4152" s="86"/>
      <c r="B4152" s="84"/>
      <c r="C4152" s="73" t="s">
        <v>5</v>
      </c>
      <c r="D4152" s="94"/>
      <c r="E4152" s="94"/>
      <c r="F4152" s="94"/>
      <c r="G4152" s="196" t="s">
        <v>58</v>
      </c>
      <c r="H4152" s="197">
        <v>2</v>
      </c>
      <c r="J4152" s="162"/>
      <c r="K4152" s="163"/>
      <c r="L4152" s="163"/>
      <c r="M4152" s="163"/>
      <c r="N4152" s="164"/>
      <c r="O4152" s="166">
        <f>+H4226</f>
        <v>277.56</v>
      </c>
      <c r="P4152" s="168">
        <f>+H4222</f>
        <v>241.35500000000002</v>
      </c>
      <c r="Q4152" s="167">
        <f>+N4226</f>
        <v>0.1077</v>
      </c>
      <c r="R4152" s="73">
        <f t="shared" ref="R4152" si="785">+D4150</f>
        <v>48</v>
      </c>
    </row>
    <row r="4153" spans="1:18" s="94" customFormat="1" ht="30" customHeight="1" thickBot="1" x14ac:dyDescent="0.35">
      <c r="A4153" s="86"/>
      <c r="B4153" s="84"/>
      <c r="C4153" s="122" t="s">
        <v>48</v>
      </c>
      <c r="D4153" s="123" t="s">
        <v>0</v>
      </c>
      <c r="E4153" s="123" t="s">
        <v>6</v>
      </c>
      <c r="F4153" s="123" t="s">
        <v>7</v>
      </c>
      <c r="G4153" s="123" t="s">
        <v>8</v>
      </c>
      <c r="H4153" s="124" t="s">
        <v>9</v>
      </c>
      <c r="J4153" s="106" t="s">
        <v>59</v>
      </c>
      <c r="K4153" s="107" t="s">
        <v>60</v>
      </c>
      <c r="L4153" s="107" t="s">
        <v>61</v>
      </c>
      <c r="M4153" s="107" t="s">
        <v>62</v>
      </c>
      <c r="N4153" s="108" t="s">
        <v>63</v>
      </c>
    </row>
    <row r="4154" spans="1:18" ht="15" customHeight="1" x14ac:dyDescent="0.3">
      <c r="A4154" s="86"/>
      <c r="B4154" s="84"/>
      <c r="C4154" s="125" t="s">
        <v>78</v>
      </c>
      <c r="D4154" s="145" t="s">
        <v>20</v>
      </c>
      <c r="E4154" s="148"/>
      <c r="F4154" s="148" t="s">
        <v>64</v>
      </c>
      <c r="G4154" s="153" t="s">
        <v>20</v>
      </c>
      <c r="H4154" s="126">
        <f>+H4183*0.05</f>
        <v>2.5950000000000006</v>
      </c>
      <c r="J4154" s="171">
        <f>+IF(H4154="","",H4154/H4222)</f>
        <v>1.0751797145283919E-2</v>
      </c>
      <c r="K4154" s="172">
        <v>4292100117</v>
      </c>
      <c r="L4154" s="170" t="s">
        <v>77</v>
      </c>
      <c r="M4154" s="156">
        <v>0</v>
      </c>
      <c r="N4154" s="173">
        <f t="shared" ref="N4154:N4166" si="786">+IF(H4154="","",J4154*M4154)</f>
        <v>0</v>
      </c>
    </row>
    <row r="4155" spans="1:18" ht="15" customHeight="1" x14ac:dyDescent="0.3">
      <c r="A4155" s="86"/>
      <c r="B4155" s="84"/>
      <c r="C4155" s="125" t="s">
        <v>408</v>
      </c>
      <c r="D4155" s="146">
        <v>1</v>
      </c>
      <c r="E4155" s="149">
        <v>25</v>
      </c>
      <c r="F4155" s="184">
        <f>+IF(E4155="","",D4155*E4155)</f>
        <v>25</v>
      </c>
      <c r="G4155" s="185">
        <f>+IF(F4155="","",H4152)</f>
        <v>2</v>
      </c>
      <c r="H4155" s="186">
        <f>+IF(G4155="","",F4155*G4155)</f>
        <v>50</v>
      </c>
      <c r="J4155" s="195">
        <f>+IF(H4155="","",H4155/H4222)</f>
        <v>0.20716372148909282</v>
      </c>
      <c r="K4155" s="172">
        <v>548000014</v>
      </c>
      <c r="L4155" s="170" t="s">
        <v>77</v>
      </c>
      <c r="M4155" s="193">
        <f>IF(L4155="NP", 0, (IF(L4155="EP", 1, (IF(L4155="ND", 0.4, "")))))</f>
        <v>0</v>
      </c>
      <c r="N4155" s="194">
        <f t="shared" si="786"/>
        <v>0</v>
      </c>
      <c r="R4155" s="75" t="e">
        <f t="shared" ref="R4155:R4166" si="787">+R4067+1</f>
        <v>#REF!</v>
      </c>
    </row>
    <row r="4156" spans="1:18" ht="15" customHeight="1" x14ac:dyDescent="0.3">
      <c r="A4156" s="86"/>
      <c r="B4156" s="84"/>
      <c r="C4156" s="125" t="s">
        <v>409</v>
      </c>
      <c r="D4156" s="146">
        <v>1</v>
      </c>
      <c r="E4156" s="149">
        <v>4</v>
      </c>
      <c r="F4156" s="184">
        <f>+IF(E4156="","",D4156*E4156)</f>
        <v>4</v>
      </c>
      <c r="G4156" s="185">
        <f>+IF(F4156="","",H4152)</f>
        <v>2</v>
      </c>
      <c r="H4156" s="186">
        <f>+IF(G4156="","",F4156*G4156)</f>
        <v>8</v>
      </c>
      <c r="J4156" s="195">
        <f>+IF(H4156="","",H4156/H4222)</f>
        <v>3.3146195438254852E-2</v>
      </c>
      <c r="K4156" s="172">
        <v>4292100117</v>
      </c>
      <c r="L4156" s="170" t="s">
        <v>77</v>
      </c>
      <c r="M4156" s="193">
        <f>IF(L4156="NP", 0, (IF(L4156="EP", 1, (IF(L4156="ND", 0.4, "")))))</f>
        <v>0</v>
      </c>
      <c r="N4156" s="194">
        <f t="shared" si="786"/>
        <v>0</v>
      </c>
      <c r="R4156" s="75" t="e">
        <f t="shared" si="787"/>
        <v>#REF!</v>
      </c>
    </row>
    <row r="4157" spans="1:18" ht="15" customHeight="1" x14ac:dyDescent="0.3">
      <c r="A4157" s="86"/>
      <c r="B4157" s="84"/>
      <c r="C4157" s="125"/>
      <c r="D4157" s="146"/>
      <c r="E4157" s="149"/>
      <c r="F4157" s="184"/>
      <c r="G4157" s="185"/>
      <c r="H4157" s="186"/>
      <c r="J4157" s="195"/>
      <c r="K4157" s="172"/>
      <c r="L4157" s="170"/>
      <c r="M4157" s="193"/>
      <c r="N4157" s="194" t="str">
        <f t="shared" si="786"/>
        <v/>
      </c>
      <c r="R4157" s="75" t="e">
        <f t="shared" si="787"/>
        <v>#REF!</v>
      </c>
    </row>
    <row r="4158" spans="1:18" ht="15" customHeight="1" x14ac:dyDescent="0.3">
      <c r="A4158" s="86"/>
      <c r="B4158" s="84"/>
      <c r="C4158" s="125"/>
      <c r="D4158" s="146"/>
      <c r="E4158" s="149"/>
      <c r="F4158" s="184"/>
      <c r="G4158" s="185"/>
      <c r="H4158" s="186"/>
      <c r="J4158" s="195"/>
      <c r="K4158" s="172"/>
      <c r="L4158" s="170"/>
      <c r="M4158" s="193"/>
      <c r="N4158" s="194" t="str">
        <f t="shared" si="786"/>
        <v/>
      </c>
      <c r="R4158" s="75" t="e">
        <f t="shared" si="787"/>
        <v>#REF!</v>
      </c>
    </row>
    <row r="4159" spans="1:18" ht="15" customHeight="1" x14ac:dyDescent="0.3">
      <c r="A4159" s="86"/>
      <c r="B4159" s="84"/>
      <c r="C4159" s="125"/>
      <c r="D4159" s="146"/>
      <c r="E4159" s="149"/>
      <c r="F4159" s="184" t="str">
        <f t="shared" ref="F4159:F4166" si="788">+IF(E4159="","",D4159*E4159)</f>
        <v/>
      </c>
      <c r="G4159" s="185" t="str">
        <f>+IF(F4159="","",H4152)</f>
        <v/>
      </c>
      <c r="H4159" s="186" t="str">
        <f t="shared" ref="H4159:H4166" si="789">+IF(G4159="","",F4159*G4159)</f>
        <v/>
      </c>
      <c r="J4159" s="195" t="str">
        <f>+IF(H4159="","",H4159/H4222)</f>
        <v/>
      </c>
      <c r="K4159" s="172"/>
      <c r="L4159" s="170"/>
      <c r="M4159" s="193" t="str">
        <f t="shared" ref="M4159:M4166" si="790">IF(L4159="NP", 0, (IF(L4159="EP", 1, (IF(L4159="ND", 0.4, "")))))</f>
        <v/>
      </c>
      <c r="N4159" s="194" t="str">
        <f t="shared" si="786"/>
        <v/>
      </c>
      <c r="R4159" s="75" t="e">
        <f t="shared" si="787"/>
        <v>#REF!</v>
      </c>
    </row>
    <row r="4160" spans="1:18" ht="15" customHeight="1" x14ac:dyDescent="0.3">
      <c r="A4160" s="86"/>
      <c r="B4160" s="84"/>
      <c r="C4160" s="125"/>
      <c r="D4160" s="146"/>
      <c r="E4160" s="149"/>
      <c r="F4160" s="184" t="str">
        <f t="shared" si="788"/>
        <v/>
      </c>
      <c r="G4160" s="185" t="str">
        <f>+IF(F4160="","",H4152)</f>
        <v/>
      </c>
      <c r="H4160" s="186" t="str">
        <f t="shared" si="789"/>
        <v/>
      </c>
      <c r="J4160" s="195" t="str">
        <f>+IF(H4160="","",H4160/H4222)</f>
        <v/>
      </c>
      <c r="K4160" s="172"/>
      <c r="L4160" s="170"/>
      <c r="M4160" s="193" t="str">
        <f t="shared" si="790"/>
        <v/>
      </c>
      <c r="N4160" s="194" t="str">
        <f t="shared" si="786"/>
        <v/>
      </c>
      <c r="R4160" s="75" t="e">
        <f t="shared" si="787"/>
        <v>#REF!</v>
      </c>
    </row>
    <row r="4161" spans="1:18" ht="15" customHeight="1" x14ac:dyDescent="0.3">
      <c r="A4161" s="86"/>
      <c r="B4161" s="84"/>
      <c r="C4161" s="125"/>
      <c r="D4161" s="146"/>
      <c r="E4161" s="149"/>
      <c r="F4161" s="184" t="str">
        <f t="shared" si="788"/>
        <v/>
      </c>
      <c r="G4161" s="185" t="str">
        <f>+IF(F4161="","",H4152)</f>
        <v/>
      </c>
      <c r="H4161" s="186" t="str">
        <f t="shared" si="789"/>
        <v/>
      </c>
      <c r="J4161" s="195" t="str">
        <f>+IF(H4161="","",H4161/H4222)</f>
        <v/>
      </c>
      <c r="K4161" s="172"/>
      <c r="L4161" s="170"/>
      <c r="M4161" s="193" t="str">
        <f t="shared" si="790"/>
        <v/>
      </c>
      <c r="N4161" s="194" t="str">
        <f t="shared" si="786"/>
        <v/>
      </c>
      <c r="R4161" s="75" t="e">
        <f t="shared" si="787"/>
        <v>#REF!</v>
      </c>
    </row>
    <row r="4162" spans="1:18" ht="15" customHeight="1" x14ac:dyDescent="0.3">
      <c r="A4162" s="86"/>
      <c r="B4162" s="84"/>
      <c r="C4162" s="125"/>
      <c r="D4162" s="146"/>
      <c r="E4162" s="149"/>
      <c r="F4162" s="184" t="str">
        <f t="shared" si="788"/>
        <v/>
      </c>
      <c r="G4162" s="185" t="str">
        <f>+IF(F4162="","",H4152)</f>
        <v/>
      </c>
      <c r="H4162" s="186" t="str">
        <f t="shared" si="789"/>
        <v/>
      </c>
      <c r="J4162" s="195" t="str">
        <f>+IF(H4162="","",H4162/H4222)</f>
        <v/>
      </c>
      <c r="K4162" s="172"/>
      <c r="L4162" s="170"/>
      <c r="M4162" s="193" t="str">
        <f t="shared" si="790"/>
        <v/>
      </c>
      <c r="N4162" s="194" t="str">
        <f t="shared" si="786"/>
        <v/>
      </c>
      <c r="R4162" s="75" t="e">
        <f t="shared" si="787"/>
        <v>#REF!</v>
      </c>
    </row>
    <row r="4163" spans="1:18" ht="15" customHeight="1" x14ac:dyDescent="0.3">
      <c r="A4163" s="86"/>
      <c r="B4163" s="84"/>
      <c r="C4163" s="125"/>
      <c r="D4163" s="146"/>
      <c r="E4163" s="149"/>
      <c r="F4163" s="184" t="str">
        <f t="shared" si="788"/>
        <v/>
      </c>
      <c r="G4163" s="185" t="str">
        <f>+IF(F4163="","",H4152)</f>
        <v/>
      </c>
      <c r="H4163" s="186" t="str">
        <f t="shared" si="789"/>
        <v/>
      </c>
      <c r="J4163" s="195" t="str">
        <f>+IF(H4163="","",H4163/H4222)</f>
        <v/>
      </c>
      <c r="K4163" s="172"/>
      <c r="L4163" s="170"/>
      <c r="M4163" s="193" t="str">
        <f t="shared" si="790"/>
        <v/>
      </c>
      <c r="N4163" s="194" t="str">
        <f t="shared" si="786"/>
        <v/>
      </c>
      <c r="R4163" s="75" t="e">
        <f t="shared" si="787"/>
        <v>#REF!</v>
      </c>
    </row>
    <row r="4164" spans="1:18" ht="15" customHeight="1" x14ac:dyDescent="0.3">
      <c r="A4164" s="86"/>
      <c r="B4164" s="84"/>
      <c r="C4164" s="125"/>
      <c r="D4164" s="146"/>
      <c r="E4164" s="149"/>
      <c r="F4164" s="184" t="str">
        <f t="shared" si="788"/>
        <v/>
      </c>
      <c r="G4164" s="185" t="str">
        <f>+IF(F4164="","",H4152)</f>
        <v/>
      </c>
      <c r="H4164" s="186" t="str">
        <f t="shared" si="789"/>
        <v/>
      </c>
      <c r="J4164" s="195" t="str">
        <f>+IF(H4164="","",H4164/H4222)</f>
        <v/>
      </c>
      <c r="K4164" s="172"/>
      <c r="L4164" s="170"/>
      <c r="M4164" s="193" t="str">
        <f t="shared" si="790"/>
        <v/>
      </c>
      <c r="N4164" s="194" t="str">
        <f t="shared" si="786"/>
        <v/>
      </c>
      <c r="R4164" s="75" t="e">
        <f t="shared" si="787"/>
        <v>#REF!</v>
      </c>
    </row>
    <row r="4165" spans="1:18" ht="15" customHeight="1" x14ac:dyDescent="0.3">
      <c r="A4165" s="86"/>
      <c r="B4165" s="84"/>
      <c r="C4165" s="125"/>
      <c r="D4165" s="146"/>
      <c r="E4165" s="149"/>
      <c r="F4165" s="184" t="str">
        <f t="shared" si="788"/>
        <v/>
      </c>
      <c r="G4165" s="185" t="str">
        <f>+IF(F4165="","",H4152)</f>
        <v/>
      </c>
      <c r="H4165" s="186" t="str">
        <f t="shared" si="789"/>
        <v/>
      </c>
      <c r="J4165" s="195" t="str">
        <f>+IF(H4165="","",H4165/H4222)</f>
        <v/>
      </c>
      <c r="K4165" s="172"/>
      <c r="L4165" s="170"/>
      <c r="M4165" s="193" t="str">
        <f t="shared" si="790"/>
        <v/>
      </c>
      <c r="N4165" s="194" t="str">
        <f t="shared" si="786"/>
        <v/>
      </c>
      <c r="R4165" s="75" t="e">
        <f t="shared" si="787"/>
        <v>#REF!</v>
      </c>
    </row>
    <row r="4166" spans="1:18" ht="15" customHeight="1" thickBot="1" x14ac:dyDescent="0.35">
      <c r="A4166" s="86"/>
      <c r="B4166" s="84"/>
      <c r="C4166" s="127"/>
      <c r="D4166" s="147"/>
      <c r="E4166" s="150"/>
      <c r="F4166" s="187" t="str">
        <f t="shared" si="788"/>
        <v/>
      </c>
      <c r="G4166" s="188" t="str">
        <f>+IF(F4166="","",H4151)</f>
        <v/>
      </c>
      <c r="H4166" s="189" t="str">
        <f t="shared" si="789"/>
        <v/>
      </c>
      <c r="J4166" s="195" t="str">
        <f>+IF(H4166="","",H4166/H4222)</f>
        <v/>
      </c>
      <c r="K4166" s="172"/>
      <c r="L4166" s="170"/>
      <c r="M4166" s="193" t="str">
        <f t="shared" si="790"/>
        <v/>
      </c>
      <c r="N4166" s="194" t="str">
        <f t="shared" si="786"/>
        <v/>
      </c>
      <c r="R4166" s="75" t="e">
        <f t="shared" si="787"/>
        <v>#REF!</v>
      </c>
    </row>
    <row r="4167" spans="1:18" ht="15" customHeight="1" thickBot="1" x14ac:dyDescent="0.35">
      <c r="A4167" s="86"/>
      <c r="B4167" s="84"/>
      <c r="C4167" s="160"/>
      <c r="D4167" s="160"/>
      <c r="E4167" s="160"/>
      <c r="F4167" s="160"/>
      <c r="G4167" s="161" t="s">
        <v>27</v>
      </c>
      <c r="H4167" s="157">
        <f>SUM(H4154:H4166)</f>
        <v>60.594999999999999</v>
      </c>
      <c r="J4167" s="110">
        <f>SUM(J4154:J4166)</f>
        <v>0.25106171407263161</v>
      </c>
      <c r="K4167" s="109"/>
      <c r="L4167" s="109"/>
      <c r="M4167" s="109"/>
      <c r="N4167" s="110">
        <f>SUM(N4154:N4166)</f>
        <v>0</v>
      </c>
    </row>
    <row r="4168" spans="1:18" s="73" customFormat="1" ht="15" customHeight="1" thickBot="1" x14ac:dyDescent="0.35">
      <c r="A4168" s="86"/>
      <c r="B4168" s="84"/>
      <c r="C4168" s="73" t="s">
        <v>10</v>
      </c>
      <c r="H4168" s="74"/>
      <c r="J4168" s="112"/>
      <c r="K4168" s="112"/>
      <c r="L4168" s="112"/>
      <c r="M4168" s="112"/>
      <c r="N4168" s="112"/>
    </row>
    <row r="4169" spans="1:18" ht="31.5" customHeight="1" thickBot="1" x14ac:dyDescent="0.35">
      <c r="A4169" s="86"/>
      <c r="B4169" s="84"/>
      <c r="C4169" s="122" t="s">
        <v>48</v>
      </c>
      <c r="D4169" s="123" t="s">
        <v>0</v>
      </c>
      <c r="E4169" s="123" t="s">
        <v>65</v>
      </c>
      <c r="F4169" s="123" t="s">
        <v>66</v>
      </c>
      <c r="G4169" s="123" t="s">
        <v>8</v>
      </c>
      <c r="H4169" s="124" t="s">
        <v>9</v>
      </c>
      <c r="J4169" s="106" t="s">
        <v>59</v>
      </c>
      <c r="K4169" s="107" t="s">
        <v>60</v>
      </c>
      <c r="L4169" s="107" t="s">
        <v>61</v>
      </c>
      <c r="M4169" s="107" t="s">
        <v>62</v>
      </c>
      <c r="N4169" s="108" t="s">
        <v>63</v>
      </c>
    </row>
    <row r="4170" spans="1:18" ht="15" customHeight="1" x14ac:dyDescent="0.3">
      <c r="A4170" s="86"/>
      <c r="B4170" s="84"/>
      <c r="C4170" s="125" t="s">
        <v>326</v>
      </c>
      <c r="D4170" s="146">
        <v>4</v>
      </c>
      <c r="E4170" s="149">
        <v>4.2300000000000004</v>
      </c>
      <c r="F4170" s="184">
        <f t="shared" ref="F4170" si="791">+IF(E4170="","",D4170*E4170)</f>
        <v>16.920000000000002</v>
      </c>
      <c r="G4170" s="185">
        <f>+IF(F4170="","",H4152)</f>
        <v>2</v>
      </c>
      <c r="H4170" s="186">
        <f t="shared" ref="H4170" si="792">+IF(G4170="","",F4170*G4170)</f>
        <v>33.840000000000003</v>
      </c>
      <c r="I4170" s="95"/>
      <c r="J4170" s="195">
        <f>+IF(H4170="","",H4170/H4222)</f>
        <v>0.14020840670381804</v>
      </c>
      <c r="K4170" s="174">
        <v>851230012</v>
      </c>
      <c r="L4170" s="170" t="s">
        <v>77</v>
      </c>
      <c r="M4170" s="193">
        <v>0</v>
      </c>
      <c r="N4170" s="194">
        <f t="shared" ref="N4170:N4182" si="793">+IF(H4170="","",J4170*M4170)</f>
        <v>0</v>
      </c>
      <c r="R4170" s="75" t="e">
        <f t="shared" ref="R4170:R4182" si="794">+R4082+1</f>
        <v>#REF!</v>
      </c>
    </row>
    <row r="4171" spans="1:18" ht="15" customHeight="1" x14ac:dyDescent="0.25">
      <c r="A4171" s="86"/>
      <c r="B4171" s="84"/>
      <c r="C4171" s="125" t="s">
        <v>406</v>
      </c>
      <c r="D4171" s="146">
        <v>1</v>
      </c>
      <c r="E4171" s="209">
        <v>4.28</v>
      </c>
      <c r="F4171" s="184">
        <f t="shared" ref="F4171:F4182" si="795">+IF(E4171="","",D4171*E4171)</f>
        <v>4.28</v>
      </c>
      <c r="G4171" s="185">
        <f>+IF(F4171="","",H4152)</f>
        <v>2</v>
      </c>
      <c r="H4171" s="186">
        <f t="shared" ref="H4171:H4182" si="796">+IF(G4171="","",F4171*G4171)</f>
        <v>8.56</v>
      </c>
      <c r="J4171" s="195">
        <f>+IF(H4171="","",H4171/H4222)</f>
        <v>3.5466429118932691E-2</v>
      </c>
      <c r="K4171" s="174">
        <v>851230012</v>
      </c>
      <c r="L4171" s="170" t="s">
        <v>77</v>
      </c>
      <c r="M4171" s="193">
        <v>0</v>
      </c>
      <c r="N4171" s="194">
        <f t="shared" si="793"/>
        <v>0</v>
      </c>
      <c r="R4171" s="75" t="e">
        <f t="shared" si="794"/>
        <v>#REF!</v>
      </c>
    </row>
    <row r="4172" spans="1:18" ht="15" customHeight="1" x14ac:dyDescent="0.25">
      <c r="A4172" s="86"/>
      <c r="B4172" s="84"/>
      <c r="C4172" s="125" t="s">
        <v>329</v>
      </c>
      <c r="D4172" s="146">
        <v>1</v>
      </c>
      <c r="E4172" s="209">
        <v>4.75</v>
      </c>
      <c r="F4172" s="184">
        <f t="shared" si="795"/>
        <v>4.75</v>
      </c>
      <c r="G4172" s="185">
        <f>+IF(F4172="","",H4152)</f>
        <v>2</v>
      </c>
      <c r="H4172" s="186">
        <f t="shared" si="796"/>
        <v>9.5</v>
      </c>
      <c r="J4172" s="195">
        <f>+IF(H4172="","",H4172/H4222)</f>
        <v>3.9361107082927636E-2</v>
      </c>
      <c r="K4172" s="174">
        <v>851230012</v>
      </c>
      <c r="L4172" s="170" t="s">
        <v>77</v>
      </c>
      <c r="M4172" s="193">
        <v>0</v>
      </c>
      <c r="N4172" s="194">
        <f t="shared" si="793"/>
        <v>0</v>
      </c>
      <c r="R4172" s="75" t="e">
        <f t="shared" si="794"/>
        <v>#REF!</v>
      </c>
    </row>
    <row r="4173" spans="1:18" ht="15" customHeight="1" x14ac:dyDescent="0.3">
      <c r="A4173" s="86"/>
      <c r="B4173" s="84"/>
      <c r="C4173" s="125"/>
      <c r="D4173" s="146"/>
      <c r="E4173" s="149"/>
      <c r="F4173" s="184" t="str">
        <f t="shared" si="795"/>
        <v/>
      </c>
      <c r="G4173" s="185" t="str">
        <f>+IF(F4173="","",H4152)</f>
        <v/>
      </c>
      <c r="H4173" s="186" t="str">
        <f t="shared" si="796"/>
        <v/>
      </c>
      <c r="J4173" s="195" t="str">
        <f>+IF(H4173="","",H4173/H4222)</f>
        <v/>
      </c>
      <c r="K4173" s="174"/>
      <c r="L4173" s="170"/>
      <c r="M4173" s="193" t="str">
        <f t="shared" ref="M4173:M4182" si="797">IF(L4173="NP", 0, (IF(L4173="EP", 1, (IF(L4173="ND", 0.4, "")))))</f>
        <v/>
      </c>
      <c r="N4173" s="194" t="str">
        <f t="shared" si="793"/>
        <v/>
      </c>
      <c r="R4173" s="75" t="e">
        <f t="shared" si="794"/>
        <v>#REF!</v>
      </c>
    </row>
    <row r="4174" spans="1:18" ht="15" customHeight="1" x14ac:dyDescent="0.3">
      <c r="A4174" s="86"/>
      <c r="B4174" s="84"/>
      <c r="C4174" s="125"/>
      <c r="D4174" s="146"/>
      <c r="E4174" s="149"/>
      <c r="F4174" s="184" t="str">
        <f t="shared" si="795"/>
        <v/>
      </c>
      <c r="G4174" s="185" t="str">
        <f>+IF(F4174="","",H4152)</f>
        <v/>
      </c>
      <c r="H4174" s="186" t="str">
        <f t="shared" si="796"/>
        <v/>
      </c>
      <c r="J4174" s="195" t="str">
        <f>+IF(H4174="","",H4174/H4222)</f>
        <v/>
      </c>
      <c r="K4174" s="174"/>
      <c r="L4174" s="170"/>
      <c r="M4174" s="193" t="str">
        <f t="shared" si="797"/>
        <v/>
      </c>
      <c r="N4174" s="194" t="str">
        <f t="shared" si="793"/>
        <v/>
      </c>
      <c r="R4174" s="75" t="e">
        <f t="shared" si="794"/>
        <v>#REF!</v>
      </c>
    </row>
    <row r="4175" spans="1:18" ht="15" customHeight="1" x14ac:dyDescent="0.3">
      <c r="A4175" s="86"/>
      <c r="B4175" s="84"/>
      <c r="C4175" s="125"/>
      <c r="D4175" s="146"/>
      <c r="E4175" s="149"/>
      <c r="F4175" s="184" t="str">
        <f t="shared" si="795"/>
        <v/>
      </c>
      <c r="G4175" s="185" t="str">
        <f>+IF(F4175="","",H4152)</f>
        <v/>
      </c>
      <c r="H4175" s="186" t="str">
        <f t="shared" si="796"/>
        <v/>
      </c>
      <c r="I4175" s="96"/>
      <c r="J4175" s="195" t="str">
        <f>+IF(H4175="","",H4175/H4222)</f>
        <v/>
      </c>
      <c r="K4175" s="174"/>
      <c r="L4175" s="170"/>
      <c r="M4175" s="193" t="str">
        <f t="shared" si="797"/>
        <v/>
      </c>
      <c r="N4175" s="194" t="str">
        <f t="shared" si="793"/>
        <v/>
      </c>
      <c r="R4175" s="75" t="e">
        <f t="shared" si="794"/>
        <v>#REF!</v>
      </c>
    </row>
    <row r="4176" spans="1:18" ht="15" customHeight="1" x14ac:dyDescent="0.3">
      <c r="A4176" s="86"/>
      <c r="B4176" s="84"/>
      <c r="C4176" s="125"/>
      <c r="D4176" s="146"/>
      <c r="E4176" s="149"/>
      <c r="F4176" s="184" t="str">
        <f t="shared" si="795"/>
        <v/>
      </c>
      <c r="G4176" s="185" t="str">
        <f>+IF(F4176="","",H4152)</f>
        <v/>
      </c>
      <c r="H4176" s="186" t="str">
        <f t="shared" si="796"/>
        <v/>
      </c>
      <c r="J4176" s="195" t="str">
        <f>+IF(H4176="","",H4176/H4222)</f>
        <v/>
      </c>
      <c r="K4176" s="174"/>
      <c r="L4176" s="170"/>
      <c r="M4176" s="193" t="str">
        <f t="shared" si="797"/>
        <v/>
      </c>
      <c r="N4176" s="194" t="str">
        <f t="shared" si="793"/>
        <v/>
      </c>
      <c r="R4176" s="75" t="e">
        <f t="shared" si="794"/>
        <v>#REF!</v>
      </c>
    </row>
    <row r="4177" spans="1:18" ht="15" customHeight="1" x14ac:dyDescent="0.3">
      <c r="A4177" s="86"/>
      <c r="B4177" s="84"/>
      <c r="C4177" s="125"/>
      <c r="D4177" s="146"/>
      <c r="E4177" s="149"/>
      <c r="F4177" s="184" t="str">
        <f t="shared" si="795"/>
        <v/>
      </c>
      <c r="G4177" s="185" t="str">
        <f>+IF(F4177="","",H4152)</f>
        <v/>
      </c>
      <c r="H4177" s="186" t="str">
        <f t="shared" si="796"/>
        <v/>
      </c>
      <c r="J4177" s="195" t="str">
        <f>+IF(H4177="","",H4177/H4222)</f>
        <v/>
      </c>
      <c r="K4177" s="174"/>
      <c r="L4177" s="170"/>
      <c r="M4177" s="193" t="str">
        <f t="shared" si="797"/>
        <v/>
      </c>
      <c r="N4177" s="194" t="str">
        <f t="shared" si="793"/>
        <v/>
      </c>
      <c r="R4177" s="75" t="e">
        <f t="shared" si="794"/>
        <v>#REF!</v>
      </c>
    </row>
    <row r="4178" spans="1:18" ht="15" customHeight="1" x14ac:dyDescent="0.3">
      <c r="A4178" s="86"/>
      <c r="B4178" s="84"/>
      <c r="C4178" s="125"/>
      <c r="D4178" s="146"/>
      <c r="E4178" s="149"/>
      <c r="F4178" s="184" t="str">
        <f t="shared" si="795"/>
        <v/>
      </c>
      <c r="G4178" s="185" t="str">
        <f>+IF(F4178="","",H4152)</f>
        <v/>
      </c>
      <c r="H4178" s="186" t="str">
        <f t="shared" si="796"/>
        <v/>
      </c>
      <c r="I4178" s="96"/>
      <c r="J4178" s="195" t="str">
        <f>+IF(H4178="","",H4178/H4222)</f>
        <v/>
      </c>
      <c r="K4178" s="174"/>
      <c r="L4178" s="170"/>
      <c r="M4178" s="193" t="str">
        <f t="shared" si="797"/>
        <v/>
      </c>
      <c r="N4178" s="194" t="str">
        <f t="shared" si="793"/>
        <v/>
      </c>
      <c r="R4178" s="75" t="e">
        <f t="shared" si="794"/>
        <v>#REF!</v>
      </c>
    </row>
    <row r="4179" spans="1:18" ht="15" customHeight="1" x14ac:dyDescent="0.3">
      <c r="A4179" s="86"/>
      <c r="B4179" s="84"/>
      <c r="C4179" s="125"/>
      <c r="D4179" s="146"/>
      <c r="E4179" s="149"/>
      <c r="F4179" s="184" t="str">
        <f t="shared" si="795"/>
        <v/>
      </c>
      <c r="G4179" s="185" t="str">
        <f>+IF(F4179="","",H4152)</f>
        <v/>
      </c>
      <c r="H4179" s="186" t="str">
        <f t="shared" si="796"/>
        <v/>
      </c>
      <c r="J4179" s="195" t="str">
        <f>+IF(H4179="","",H4179/H4222)</f>
        <v/>
      </c>
      <c r="K4179" s="174"/>
      <c r="L4179" s="170"/>
      <c r="M4179" s="193" t="str">
        <f t="shared" si="797"/>
        <v/>
      </c>
      <c r="N4179" s="194" t="str">
        <f t="shared" si="793"/>
        <v/>
      </c>
      <c r="R4179" s="75" t="e">
        <f t="shared" si="794"/>
        <v>#REF!</v>
      </c>
    </row>
    <row r="4180" spans="1:18" ht="15" customHeight="1" x14ac:dyDescent="0.3">
      <c r="A4180" s="86"/>
      <c r="B4180" s="84"/>
      <c r="C4180" s="125"/>
      <c r="D4180" s="146"/>
      <c r="E4180" s="149"/>
      <c r="F4180" s="184" t="str">
        <f t="shared" si="795"/>
        <v/>
      </c>
      <c r="G4180" s="185" t="str">
        <f>+IF(F4180="","",H4152)</f>
        <v/>
      </c>
      <c r="H4180" s="186" t="str">
        <f t="shared" si="796"/>
        <v/>
      </c>
      <c r="I4180" s="96"/>
      <c r="J4180" s="195" t="str">
        <f>+IF(H4180="","",H4180/H4222)</f>
        <v/>
      </c>
      <c r="K4180" s="174"/>
      <c r="L4180" s="170"/>
      <c r="M4180" s="193" t="str">
        <f t="shared" si="797"/>
        <v/>
      </c>
      <c r="N4180" s="194" t="str">
        <f t="shared" si="793"/>
        <v/>
      </c>
      <c r="R4180" s="75" t="e">
        <f t="shared" si="794"/>
        <v>#REF!</v>
      </c>
    </row>
    <row r="4181" spans="1:18" ht="15" customHeight="1" x14ac:dyDescent="0.3">
      <c r="A4181" s="86"/>
      <c r="B4181" s="84"/>
      <c r="C4181" s="125"/>
      <c r="D4181" s="146"/>
      <c r="E4181" s="149"/>
      <c r="F4181" s="184" t="str">
        <f t="shared" si="795"/>
        <v/>
      </c>
      <c r="G4181" s="185" t="str">
        <f>+IF(F4181="","",H4152)</f>
        <v/>
      </c>
      <c r="H4181" s="186" t="str">
        <f t="shared" si="796"/>
        <v/>
      </c>
      <c r="I4181" s="96"/>
      <c r="J4181" s="195" t="str">
        <f>+IF(H4181="","",H4181/H4222)</f>
        <v/>
      </c>
      <c r="K4181" s="174"/>
      <c r="L4181" s="170"/>
      <c r="M4181" s="193" t="str">
        <f t="shared" si="797"/>
        <v/>
      </c>
      <c r="N4181" s="194" t="str">
        <f t="shared" si="793"/>
        <v/>
      </c>
      <c r="R4181" s="75" t="e">
        <f t="shared" si="794"/>
        <v>#REF!</v>
      </c>
    </row>
    <row r="4182" spans="1:18" ht="15" customHeight="1" thickBot="1" x14ac:dyDescent="0.35">
      <c r="A4182" s="86"/>
      <c r="B4182" s="84"/>
      <c r="C4182" s="127"/>
      <c r="D4182" s="147"/>
      <c r="E4182" s="150"/>
      <c r="F4182" s="187" t="str">
        <f t="shared" si="795"/>
        <v/>
      </c>
      <c r="G4182" s="188" t="str">
        <f>+IF(F4182="","",H4151)</f>
        <v/>
      </c>
      <c r="H4182" s="189" t="str">
        <f t="shared" si="796"/>
        <v/>
      </c>
      <c r="J4182" s="195" t="str">
        <f>+IF(H4182="","",H4182/H4222)</f>
        <v/>
      </c>
      <c r="K4182" s="174"/>
      <c r="L4182" s="170"/>
      <c r="M4182" s="193" t="str">
        <f t="shared" si="797"/>
        <v/>
      </c>
      <c r="N4182" s="194" t="str">
        <f t="shared" si="793"/>
        <v/>
      </c>
      <c r="R4182" s="75" t="e">
        <f t="shared" si="794"/>
        <v>#REF!</v>
      </c>
    </row>
    <row r="4183" spans="1:18" ht="15" customHeight="1" thickBot="1" x14ac:dyDescent="0.35">
      <c r="A4183" s="86"/>
      <c r="B4183" s="84"/>
      <c r="C4183" s="160"/>
      <c r="D4183" s="160"/>
      <c r="E4183" s="160"/>
      <c r="F4183" s="160"/>
      <c r="G4183" s="161" t="s">
        <v>28</v>
      </c>
      <c r="H4183" s="157">
        <f>SUM(H4170:H4182)</f>
        <v>51.900000000000006</v>
      </c>
      <c r="J4183" s="110">
        <f>SUM(J4170:J4182)</f>
        <v>0.21503594290567837</v>
      </c>
      <c r="K4183" s="109"/>
      <c r="L4183" s="109"/>
      <c r="M4183" s="109"/>
      <c r="N4183" s="110">
        <f>SUM(N4170:N4182)</f>
        <v>0</v>
      </c>
    </row>
    <row r="4184" spans="1:18" s="73" customFormat="1" ht="15" customHeight="1" thickBot="1" x14ac:dyDescent="0.35">
      <c r="A4184" s="86"/>
      <c r="B4184" s="84"/>
      <c r="C4184" s="73" t="s">
        <v>11</v>
      </c>
      <c r="H4184" s="74"/>
      <c r="J4184" s="112"/>
      <c r="K4184" s="112"/>
      <c r="L4184" s="112"/>
      <c r="M4184" s="112"/>
      <c r="N4184" s="112"/>
    </row>
    <row r="4185" spans="1:18" ht="34.5" customHeight="1" thickBot="1" x14ac:dyDescent="0.35">
      <c r="A4185" s="86"/>
      <c r="B4185" s="84"/>
      <c r="C4185" s="122" t="s">
        <v>48</v>
      </c>
      <c r="D4185" s="129"/>
      <c r="E4185" s="123" t="s">
        <v>3</v>
      </c>
      <c r="F4185" s="123" t="s">
        <v>0</v>
      </c>
      <c r="G4185" s="123" t="s">
        <v>16</v>
      </c>
      <c r="H4185" s="124" t="s">
        <v>9</v>
      </c>
      <c r="J4185" s="106" t="s">
        <v>59</v>
      </c>
      <c r="K4185" s="107" t="s">
        <v>60</v>
      </c>
      <c r="L4185" s="107" t="s">
        <v>61</v>
      </c>
      <c r="M4185" s="107" t="s">
        <v>62</v>
      </c>
      <c r="N4185" s="108" t="s">
        <v>63</v>
      </c>
    </row>
    <row r="4186" spans="1:18" ht="15" customHeight="1" x14ac:dyDescent="0.3">
      <c r="A4186" s="86"/>
      <c r="B4186" s="84"/>
      <c r="C4186" s="125" t="s">
        <v>410</v>
      </c>
      <c r="E4186" s="151" t="s">
        <v>80</v>
      </c>
      <c r="F4186" s="151">
        <v>1</v>
      </c>
      <c r="G4186" s="151">
        <v>128.86000000000001</v>
      </c>
      <c r="H4186" s="190">
        <f>+IF(G4186="","",F4186*G4186)</f>
        <v>128.86000000000001</v>
      </c>
      <c r="J4186" s="195">
        <f>+IF(H4186="","",H4186/H4222)</f>
        <v>0.53390234302169004</v>
      </c>
      <c r="K4186" s="174">
        <v>352605342021</v>
      </c>
      <c r="L4186" s="170" t="s">
        <v>76</v>
      </c>
      <c r="M4186" s="193">
        <v>0.20180000000000001</v>
      </c>
      <c r="N4186" s="194">
        <f t="shared" ref="N4186:N4211" si="798">+IF(H4186="","",J4186*M4186)</f>
        <v>0.10774149282177706</v>
      </c>
      <c r="R4186" s="75" t="e">
        <f t="shared" ref="R4186:R4211" si="799">+R4098+1</f>
        <v>#REF!</v>
      </c>
    </row>
    <row r="4187" spans="1:18" ht="15" customHeight="1" x14ac:dyDescent="0.3">
      <c r="A4187" s="86"/>
      <c r="B4187" s="84"/>
      <c r="C4187" s="125"/>
      <c r="E4187" s="151"/>
      <c r="F4187" s="151"/>
      <c r="G4187" s="151"/>
      <c r="H4187" s="190"/>
      <c r="J4187" s="195"/>
      <c r="K4187" s="174"/>
      <c r="L4187" s="170"/>
      <c r="M4187" s="193"/>
      <c r="N4187" s="194" t="str">
        <f t="shared" si="798"/>
        <v/>
      </c>
      <c r="R4187" s="75" t="e">
        <f t="shared" si="799"/>
        <v>#REF!</v>
      </c>
    </row>
    <row r="4188" spans="1:18" ht="15" customHeight="1" x14ac:dyDescent="0.3">
      <c r="A4188" s="86"/>
      <c r="B4188" s="84"/>
      <c r="C4188" s="125"/>
      <c r="E4188" s="151"/>
      <c r="F4188" s="151"/>
      <c r="G4188" s="151"/>
      <c r="H4188" s="190"/>
      <c r="J4188" s="195"/>
      <c r="K4188" s="174"/>
      <c r="L4188" s="170"/>
      <c r="M4188" s="193"/>
      <c r="N4188" s="194" t="str">
        <f t="shared" si="798"/>
        <v/>
      </c>
      <c r="R4188" s="75" t="e">
        <f t="shared" si="799"/>
        <v>#REF!</v>
      </c>
    </row>
    <row r="4189" spans="1:18" ht="15" customHeight="1" x14ac:dyDescent="0.3">
      <c r="A4189" s="86"/>
      <c r="B4189" s="84"/>
      <c r="C4189" s="125"/>
      <c r="E4189" s="151"/>
      <c r="F4189" s="151"/>
      <c r="G4189" s="151"/>
      <c r="H4189" s="190"/>
      <c r="J4189" s="195"/>
      <c r="K4189" s="174"/>
      <c r="L4189" s="170"/>
      <c r="M4189" s="193"/>
      <c r="N4189" s="194" t="str">
        <f t="shared" si="798"/>
        <v/>
      </c>
      <c r="R4189" s="75" t="e">
        <f t="shared" si="799"/>
        <v>#REF!</v>
      </c>
    </row>
    <row r="4190" spans="1:18" ht="15" customHeight="1" x14ac:dyDescent="0.3">
      <c r="A4190" s="86"/>
      <c r="B4190" s="84"/>
      <c r="C4190" s="125"/>
      <c r="E4190" s="151"/>
      <c r="F4190" s="151"/>
      <c r="G4190" s="151"/>
      <c r="H4190" s="190"/>
      <c r="J4190" s="195"/>
      <c r="K4190" s="174"/>
      <c r="L4190" s="170"/>
      <c r="M4190" s="193"/>
      <c r="N4190" s="194" t="str">
        <f t="shared" si="798"/>
        <v/>
      </c>
      <c r="R4190" s="75" t="e">
        <f t="shared" si="799"/>
        <v>#REF!</v>
      </c>
    </row>
    <row r="4191" spans="1:18" ht="15" customHeight="1" x14ac:dyDescent="0.3">
      <c r="A4191" s="86"/>
      <c r="B4191" s="84"/>
      <c r="C4191" s="125"/>
      <c r="E4191" s="151"/>
      <c r="F4191" s="151"/>
      <c r="G4191" s="151"/>
      <c r="H4191" s="190"/>
      <c r="J4191" s="195"/>
      <c r="K4191" s="174"/>
      <c r="L4191" s="170"/>
      <c r="M4191" s="193"/>
      <c r="N4191" s="194" t="str">
        <f t="shared" si="798"/>
        <v/>
      </c>
      <c r="R4191" s="75" t="e">
        <f t="shared" si="799"/>
        <v>#REF!</v>
      </c>
    </row>
    <row r="4192" spans="1:18" ht="15" customHeight="1" x14ac:dyDescent="0.3">
      <c r="A4192" s="86"/>
      <c r="B4192" s="84"/>
      <c r="C4192" s="125"/>
      <c r="E4192" s="151"/>
      <c r="F4192" s="151"/>
      <c r="G4192" s="151"/>
      <c r="H4192" s="190"/>
      <c r="J4192" s="195"/>
      <c r="K4192" s="174"/>
      <c r="L4192" s="170"/>
      <c r="M4192" s="193"/>
      <c r="N4192" s="194" t="str">
        <f t="shared" si="798"/>
        <v/>
      </c>
      <c r="R4192" s="75" t="e">
        <f t="shared" si="799"/>
        <v>#REF!</v>
      </c>
    </row>
    <row r="4193" spans="1:18" ht="15" customHeight="1" x14ac:dyDescent="0.3">
      <c r="A4193" s="86"/>
      <c r="B4193" s="84"/>
      <c r="C4193" s="125"/>
      <c r="E4193" s="151"/>
      <c r="F4193" s="151"/>
      <c r="G4193" s="151"/>
      <c r="H4193" s="190" t="str">
        <f t="shared" ref="H4193:H4211" si="800">+IF(G4193="","",F4193*G4193)</f>
        <v/>
      </c>
      <c r="J4193" s="195" t="str">
        <f>+IF(H4193="","",H4193/H4222)</f>
        <v/>
      </c>
      <c r="K4193" s="174"/>
      <c r="L4193" s="170"/>
      <c r="M4193" s="193" t="str">
        <f t="shared" ref="M4193:M4211" si="801">IF(L4193="NP", 0, (IF(L4193="EP", 1, (IF(L4193="ND", 0.4, "")))))</f>
        <v/>
      </c>
      <c r="N4193" s="194" t="str">
        <f t="shared" si="798"/>
        <v/>
      </c>
      <c r="R4193" s="75" t="e">
        <f t="shared" si="799"/>
        <v>#REF!</v>
      </c>
    </row>
    <row r="4194" spans="1:18" ht="15" customHeight="1" x14ac:dyDescent="0.3">
      <c r="A4194" s="86"/>
      <c r="B4194" s="84"/>
      <c r="C4194" s="125"/>
      <c r="E4194" s="151"/>
      <c r="F4194" s="151"/>
      <c r="G4194" s="151"/>
      <c r="H4194" s="190" t="str">
        <f t="shared" si="800"/>
        <v/>
      </c>
      <c r="J4194" s="195" t="str">
        <f>+IF(H4194="","",H4194/H4222)</f>
        <v/>
      </c>
      <c r="K4194" s="174"/>
      <c r="L4194" s="170"/>
      <c r="M4194" s="193" t="str">
        <f t="shared" si="801"/>
        <v/>
      </c>
      <c r="N4194" s="194" t="str">
        <f t="shared" si="798"/>
        <v/>
      </c>
      <c r="R4194" s="75" t="e">
        <f t="shared" si="799"/>
        <v>#REF!</v>
      </c>
    </row>
    <row r="4195" spans="1:18" ht="15" customHeight="1" x14ac:dyDescent="0.3">
      <c r="A4195" s="86"/>
      <c r="B4195" s="84"/>
      <c r="C4195" s="125"/>
      <c r="E4195" s="151"/>
      <c r="F4195" s="151"/>
      <c r="G4195" s="151"/>
      <c r="H4195" s="190" t="str">
        <f t="shared" si="800"/>
        <v/>
      </c>
      <c r="J4195" s="195" t="str">
        <f>+IF(H4195="","",H4195/H4222)</f>
        <v/>
      </c>
      <c r="K4195" s="174"/>
      <c r="L4195" s="170"/>
      <c r="M4195" s="193" t="str">
        <f t="shared" si="801"/>
        <v/>
      </c>
      <c r="N4195" s="194" t="str">
        <f t="shared" si="798"/>
        <v/>
      </c>
      <c r="R4195" s="75" t="e">
        <f t="shared" si="799"/>
        <v>#REF!</v>
      </c>
    </row>
    <row r="4196" spans="1:18" ht="15" customHeight="1" x14ac:dyDescent="0.3">
      <c r="A4196" s="86"/>
      <c r="B4196" s="84"/>
      <c r="C4196" s="125"/>
      <c r="E4196" s="151"/>
      <c r="F4196" s="151"/>
      <c r="G4196" s="151"/>
      <c r="H4196" s="190" t="str">
        <f t="shared" si="800"/>
        <v/>
      </c>
      <c r="J4196" s="195" t="str">
        <f>+IF(H4196="","",H4196/H4222)</f>
        <v/>
      </c>
      <c r="K4196" s="174"/>
      <c r="L4196" s="170"/>
      <c r="M4196" s="193" t="str">
        <f t="shared" si="801"/>
        <v/>
      </c>
      <c r="N4196" s="194" t="str">
        <f t="shared" si="798"/>
        <v/>
      </c>
      <c r="R4196" s="75" t="e">
        <f t="shared" si="799"/>
        <v>#REF!</v>
      </c>
    </row>
    <row r="4197" spans="1:18" ht="15" customHeight="1" x14ac:dyDescent="0.3">
      <c r="A4197" s="86"/>
      <c r="B4197" s="84"/>
      <c r="C4197" s="125"/>
      <c r="E4197" s="151"/>
      <c r="F4197" s="151"/>
      <c r="G4197" s="151"/>
      <c r="H4197" s="190" t="str">
        <f t="shared" si="800"/>
        <v/>
      </c>
      <c r="J4197" s="195" t="str">
        <f>+IF(H4197="","",H4197/H4222)</f>
        <v/>
      </c>
      <c r="K4197" s="174"/>
      <c r="L4197" s="170"/>
      <c r="M4197" s="193" t="str">
        <f t="shared" si="801"/>
        <v/>
      </c>
      <c r="N4197" s="194" t="str">
        <f t="shared" si="798"/>
        <v/>
      </c>
      <c r="R4197" s="75" t="e">
        <f t="shared" si="799"/>
        <v>#REF!</v>
      </c>
    </row>
    <row r="4198" spans="1:18" ht="15" customHeight="1" x14ac:dyDescent="0.3">
      <c r="A4198" s="86"/>
      <c r="B4198" s="84"/>
      <c r="C4198" s="125"/>
      <c r="E4198" s="151"/>
      <c r="F4198" s="151"/>
      <c r="G4198" s="151"/>
      <c r="H4198" s="190" t="str">
        <f t="shared" si="800"/>
        <v/>
      </c>
      <c r="J4198" s="195" t="str">
        <f>+IF(H4198="","",H4198/H4222)</f>
        <v/>
      </c>
      <c r="K4198" s="174"/>
      <c r="L4198" s="170"/>
      <c r="M4198" s="193" t="str">
        <f t="shared" si="801"/>
        <v/>
      </c>
      <c r="N4198" s="194" t="str">
        <f t="shared" si="798"/>
        <v/>
      </c>
      <c r="R4198" s="75" t="e">
        <f t="shared" si="799"/>
        <v>#REF!</v>
      </c>
    </row>
    <row r="4199" spans="1:18" ht="15" customHeight="1" x14ac:dyDescent="0.3">
      <c r="A4199" s="86"/>
      <c r="B4199" s="84"/>
      <c r="C4199" s="125"/>
      <c r="E4199" s="151"/>
      <c r="F4199" s="151"/>
      <c r="G4199" s="151"/>
      <c r="H4199" s="190" t="str">
        <f t="shared" si="800"/>
        <v/>
      </c>
      <c r="J4199" s="195" t="str">
        <f>+IF(H4199="","",H4199/H4222)</f>
        <v/>
      </c>
      <c r="K4199" s="174"/>
      <c r="L4199" s="170"/>
      <c r="M4199" s="193" t="str">
        <f t="shared" si="801"/>
        <v/>
      </c>
      <c r="N4199" s="194" t="str">
        <f t="shared" si="798"/>
        <v/>
      </c>
      <c r="R4199" s="75" t="e">
        <f t="shared" si="799"/>
        <v>#REF!</v>
      </c>
    </row>
    <row r="4200" spans="1:18" ht="15" customHeight="1" x14ac:dyDescent="0.3">
      <c r="A4200" s="86"/>
      <c r="B4200" s="84"/>
      <c r="C4200" s="125"/>
      <c r="E4200" s="151"/>
      <c r="F4200" s="151"/>
      <c r="G4200" s="151"/>
      <c r="H4200" s="190" t="str">
        <f t="shared" si="800"/>
        <v/>
      </c>
      <c r="J4200" s="195" t="str">
        <f>+IF(H4200="","",H4200/H4222)</f>
        <v/>
      </c>
      <c r="K4200" s="174"/>
      <c r="L4200" s="170"/>
      <c r="M4200" s="193" t="str">
        <f t="shared" si="801"/>
        <v/>
      </c>
      <c r="N4200" s="194" t="str">
        <f t="shared" si="798"/>
        <v/>
      </c>
      <c r="R4200" s="75" t="e">
        <f t="shared" si="799"/>
        <v>#REF!</v>
      </c>
    </row>
    <row r="4201" spans="1:18" ht="15" customHeight="1" x14ac:dyDescent="0.3">
      <c r="A4201" s="86"/>
      <c r="B4201" s="84"/>
      <c r="C4201" s="125"/>
      <c r="E4201" s="151"/>
      <c r="F4201" s="151"/>
      <c r="G4201" s="151"/>
      <c r="H4201" s="190" t="str">
        <f t="shared" si="800"/>
        <v/>
      </c>
      <c r="J4201" s="195" t="str">
        <f>+IF(H4201="","",H4201/H4222)</f>
        <v/>
      </c>
      <c r="K4201" s="174"/>
      <c r="L4201" s="170"/>
      <c r="M4201" s="193" t="str">
        <f t="shared" si="801"/>
        <v/>
      </c>
      <c r="N4201" s="194" t="str">
        <f t="shared" si="798"/>
        <v/>
      </c>
      <c r="R4201" s="75" t="e">
        <f t="shared" si="799"/>
        <v>#REF!</v>
      </c>
    </row>
    <row r="4202" spans="1:18" ht="15" customHeight="1" x14ac:dyDescent="0.3">
      <c r="A4202" s="86"/>
      <c r="B4202" s="84"/>
      <c r="C4202" s="125"/>
      <c r="E4202" s="151"/>
      <c r="F4202" s="151"/>
      <c r="G4202" s="151"/>
      <c r="H4202" s="190" t="str">
        <f t="shared" si="800"/>
        <v/>
      </c>
      <c r="J4202" s="195" t="str">
        <f>+IF(H4202="","",H4202/H4222)</f>
        <v/>
      </c>
      <c r="K4202" s="174"/>
      <c r="L4202" s="170"/>
      <c r="M4202" s="193" t="str">
        <f t="shared" si="801"/>
        <v/>
      </c>
      <c r="N4202" s="194" t="str">
        <f t="shared" si="798"/>
        <v/>
      </c>
      <c r="R4202" s="75" t="e">
        <f t="shared" si="799"/>
        <v>#REF!</v>
      </c>
    </row>
    <row r="4203" spans="1:18" ht="15" customHeight="1" x14ac:dyDescent="0.3">
      <c r="A4203" s="86"/>
      <c r="B4203" s="84"/>
      <c r="C4203" s="125"/>
      <c r="E4203" s="151"/>
      <c r="F4203" s="151"/>
      <c r="G4203" s="151"/>
      <c r="H4203" s="190" t="str">
        <f t="shared" si="800"/>
        <v/>
      </c>
      <c r="J4203" s="195" t="str">
        <f>+IF(H4203="","",H4203/H4222)</f>
        <v/>
      </c>
      <c r="K4203" s="174"/>
      <c r="L4203" s="170"/>
      <c r="M4203" s="193" t="str">
        <f t="shared" si="801"/>
        <v/>
      </c>
      <c r="N4203" s="194" t="str">
        <f t="shared" si="798"/>
        <v/>
      </c>
      <c r="R4203" s="75" t="e">
        <f t="shared" si="799"/>
        <v>#REF!</v>
      </c>
    </row>
    <row r="4204" spans="1:18" ht="15" customHeight="1" x14ac:dyDescent="0.3">
      <c r="A4204" s="86"/>
      <c r="B4204" s="84"/>
      <c r="C4204" s="125"/>
      <c r="E4204" s="151"/>
      <c r="F4204" s="151"/>
      <c r="G4204" s="151"/>
      <c r="H4204" s="190" t="str">
        <f t="shared" si="800"/>
        <v/>
      </c>
      <c r="J4204" s="195" t="str">
        <f>+IF(H4204="","",H4204/H4222)</f>
        <v/>
      </c>
      <c r="K4204" s="174"/>
      <c r="L4204" s="170"/>
      <c r="M4204" s="193" t="str">
        <f t="shared" si="801"/>
        <v/>
      </c>
      <c r="N4204" s="194" t="str">
        <f t="shared" si="798"/>
        <v/>
      </c>
      <c r="R4204" s="75" t="e">
        <f t="shared" si="799"/>
        <v>#REF!</v>
      </c>
    </row>
    <row r="4205" spans="1:18" ht="15" customHeight="1" x14ac:dyDescent="0.3">
      <c r="A4205" s="86"/>
      <c r="B4205" s="84"/>
      <c r="C4205" s="125"/>
      <c r="E4205" s="151"/>
      <c r="F4205" s="151"/>
      <c r="G4205" s="151"/>
      <c r="H4205" s="190" t="str">
        <f t="shared" si="800"/>
        <v/>
      </c>
      <c r="J4205" s="195" t="str">
        <f>+IF(H4205="","",H4205/H4222)</f>
        <v/>
      </c>
      <c r="K4205" s="174"/>
      <c r="L4205" s="170"/>
      <c r="M4205" s="193" t="str">
        <f t="shared" si="801"/>
        <v/>
      </c>
      <c r="N4205" s="194" t="str">
        <f t="shared" si="798"/>
        <v/>
      </c>
      <c r="R4205" s="75" t="e">
        <f t="shared" si="799"/>
        <v>#REF!</v>
      </c>
    </row>
    <row r="4206" spans="1:18" ht="15" customHeight="1" x14ac:dyDescent="0.3">
      <c r="A4206" s="86"/>
      <c r="B4206" s="84"/>
      <c r="C4206" s="125"/>
      <c r="E4206" s="151"/>
      <c r="F4206" s="151"/>
      <c r="G4206" s="151"/>
      <c r="H4206" s="190" t="str">
        <f t="shared" si="800"/>
        <v/>
      </c>
      <c r="J4206" s="195" t="str">
        <f>+IF(H4206="","",H4206/H4222)</f>
        <v/>
      </c>
      <c r="K4206" s="174"/>
      <c r="L4206" s="170"/>
      <c r="M4206" s="193" t="str">
        <f t="shared" si="801"/>
        <v/>
      </c>
      <c r="N4206" s="194" t="str">
        <f t="shared" si="798"/>
        <v/>
      </c>
      <c r="R4206" s="75" t="e">
        <f t="shared" si="799"/>
        <v>#REF!</v>
      </c>
    </row>
    <row r="4207" spans="1:18" ht="15" customHeight="1" x14ac:dyDescent="0.3">
      <c r="A4207" s="86"/>
      <c r="B4207" s="84"/>
      <c r="C4207" s="125"/>
      <c r="E4207" s="151"/>
      <c r="F4207" s="151"/>
      <c r="G4207" s="151"/>
      <c r="H4207" s="190" t="str">
        <f t="shared" si="800"/>
        <v/>
      </c>
      <c r="J4207" s="195" t="str">
        <f>+IF(H4207="","",H4207/H4222)</f>
        <v/>
      </c>
      <c r="K4207" s="174"/>
      <c r="L4207" s="170"/>
      <c r="M4207" s="193" t="str">
        <f t="shared" si="801"/>
        <v/>
      </c>
      <c r="N4207" s="194" t="str">
        <f t="shared" si="798"/>
        <v/>
      </c>
      <c r="R4207" s="75" t="e">
        <f t="shared" si="799"/>
        <v>#REF!</v>
      </c>
    </row>
    <row r="4208" spans="1:18" ht="15" customHeight="1" x14ac:dyDescent="0.3">
      <c r="A4208" s="86"/>
      <c r="B4208" s="84"/>
      <c r="C4208" s="125"/>
      <c r="E4208" s="151"/>
      <c r="F4208" s="151"/>
      <c r="G4208" s="151"/>
      <c r="H4208" s="190" t="str">
        <f t="shared" si="800"/>
        <v/>
      </c>
      <c r="J4208" s="195" t="str">
        <f>+IF(H4208="","",H4208/H4222)</f>
        <v/>
      </c>
      <c r="K4208" s="174"/>
      <c r="L4208" s="170"/>
      <c r="M4208" s="193" t="str">
        <f t="shared" si="801"/>
        <v/>
      </c>
      <c r="N4208" s="194" t="str">
        <f t="shared" si="798"/>
        <v/>
      </c>
      <c r="R4208" s="75" t="e">
        <f t="shared" si="799"/>
        <v>#REF!</v>
      </c>
    </row>
    <row r="4209" spans="1:18" ht="15" customHeight="1" x14ac:dyDescent="0.3">
      <c r="A4209" s="86"/>
      <c r="B4209" s="84"/>
      <c r="C4209" s="125"/>
      <c r="E4209" s="151"/>
      <c r="F4209" s="151"/>
      <c r="G4209" s="151"/>
      <c r="H4209" s="190" t="str">
        <f t="shared" si="800"/>
        <v/>
      </c>
      <c r="J4209" s="195" t="str">
        <f>+IF(H4209="","",H4209/H4222)</f>
        <v/>
      </c>
      <c r="K4209" s="174"/>
      <c r="L4209" s="170"/>
      <c r="M4209" s="193" t="str">
        <f t="shared" si="801"/>
        <v/>
      </c>
      <c r="N4209" s="194" t="str">
        <f t="shared" si="798"/>
        <v/>
      </c>
      <c r="R4209" s="75" t="e">
        <f t="shared" si="799"/>
        <v>#REF!</v>
      </c>
    </row>
    <row r="4210" spans="1:18" ht="15" customHeight="1" x14ac:dyDescent="0.3">
      <c r="A4210" s="86"/>
      <c r="B4210" s="84"/>
      <c r="C4210" s="125"/>
      <c r="E4210" s="151"/>
      <c r="F4210" s="151"/>
      <c r="G4210" s="151"/>
      <c r="H4210" s="190" t="str">
        <f t="shared" si="800"/>
        <v/>
      </c>
      <c r="J4210" s="195" t="str">
        <f>+IF(H4210="","",H4210/H4222)</f>
        <v/>
      </c>
      <c r="K4210" s="174"/>
      <c r="L4210" s="170"/>
      <c r="M4210" s="193" t="str">
        <f t="shared" si="801"/>
        <v/>
      </c>
      <c r="N4210" s="194" t="str">
        <f t="shared" si="798"/>
        <v/>
      </c>
      <c r="R4210" s="75" t="e">
        <f t="shared" si="799"/>
        <v>#REF!</v>
      </c>
    </row>
    <row r="4211" spans="1:18" ht="15" customHeight="1" thickBot="1" x14ac:dyDescent="0.35">
      <c r="A4211" s="86"/>
      <c r="B4211" s="84"/>
      <c r="C4211" s="125"/>
      <c r="E4211" s="152"/>
      <c r="F4211" s="152"/>
      <c r="G4211" s="152"/>
      <c r="H4211" s="191" t="str">
        <f t="shared" si="800"/>
        <v/>
      </c>
      <c r="J4211" s="195" t="str">
        <f>+IF(H4211="","",H4211/H4222)</f>
        <v/>
      </c>
      <c r="K4211" s="174"/>
      <c r="L4211" s="170"/>
      <c r="M4211" s="193" t="str">
        <f t="shared" si="801"/>
        <v/>
      </c>
      <c r="N4211" s="194" t="str">
        <f t="shared" si="798"/>
        <v/>
      </c>
      <c r="R4211" s="75" t="e">
        <f t="shared" si="799"/>
        <v>#REF!</v>
      </c>
    </row>
    <row r="4212" spans="1:18" ht="15" customHeight="1" thickBot="1" x14ac:dyDescent="0.35">
      <c r="A4212" s="86"/>
      <c r="B4212" s="84"/>
      <c r="C4212" s="160"/>
      <c r="D4212" s="160"/>
      <c r="E4212" s="160"/>
      <c r="F4212" s="160"/>
      <c r="G4212" s="161" t="s">
        <v>29</v>
      </c>
      <c r="H4212" s="157">
        <f>SUM(H4186:H4211)</f>
        <v>128.86000000000001</v>
      </c>
      <c r="J4212" s="110">
        <f>SUM(J4186:J4211)</f>
        <v>0.53390234302169004</v>
      </c>
      <c r="K4212" s="109"/>
      <c r="L4212" s="109"/>
      <c r="M4212" s="109"/>
      <c r="N4212" s="110">
        <f>SUM(N4186:N4211)</f>
        <v>0.10774149282177706</v>
      </c>
    </row>
    <row r="4213" spans="1:18" s="73" customFormat="1" ht="15" customHeight="1" thickBot="1" x14ac:dyDescent="0.35">
      <c r="A4213" s="86"/>
      <c r="B4213" s="84"/>
      <c r="C4213" s="73" t="s">
        <v>12</v>
      </c>
      <c r="H4213" s="74"/>
      <c r="J4213" s="111"/>
      <c r="K4213" s="111"/>
      <c r="L4213" s="111"/>
      <c r="M4213" s="111"/>
      <c r="N4213" s="111"/>
    </row>
    <row r="4214" spans="1:18" ht="33" customHeight="1" thickBot="1" x14ac:dyDescent="0.35">
      <c r="A4214" s="86"/>
      <c r="B4214" s="84"/>
      <c r="C4214" s="122" t="s">
        <v>48</v>
      </c>
      <c r="D4214" s="129"/>
      <c r="E4214" s="130" t="s">
        <v>3</v>
      </c>
      <c r="F4214" s="130" t="s">
        <v>0</v>
      </c>
      <c r="G4214" s="123" t="s">
        <v>6</v>
      </c>
      <c r="H4214" s="124" t="s">
        <v>9</v>
      </c>
      <c r="J4214" s="106" t="s">
        <v>59</v>
      </c>
      <c r="K4214" s="107" t="s">
        <v>60</v>
      </c>
      <c r="L4214" s="107" t="s">
        <v>61</v>
      </c>
      <c r="M4214" s="107" t="s">
        <v>62</v>
      </c>
      <c r="N4214" s="108" t="s">
        <v>63</v>
      </c>
    </row>
    <row r="4215" spans="1:18" ht="15" customHeight="1" x14ac:dyDescent="0.3">
      <c r="A4215" s="86"/>
      <c r="B4215" s="84"/>
      <c r="C4215" s="125"/>
      <c r="E4215" s="149"/>
      <c r="F4215" s="146"/>
      <c r="G4215" s="154"/>
      <c r="H4215" s="186"/>
      <c r="J4215" s="195"/>
      <c r="K4215" s="175"/>
      <c r="L4215" s="175"/>
      <c r="M4215" s="193"/>
      <c r="N4215" s="194" t="str">
        <f>+IF(H4215="","",J4215*M4215)</f>
        <v/>
      </c>
      <c r="R4215" s="75" t="e">
        <f t="shared" ref="R4215:R4219" si="802">+R4127+1</f>
        <v>#REF!</v>
      </c>
    </row>
    <row r="4216" spans="1:18" ht="15" customHeight="1" x14ac:dyDescent="0.3">
      <c r="A4216" s="86"/>
      <c r="B4216" s="84"/>
      <c r="C4216" s="125"/>
      <c r="E4216" s="149"/>
      <c r="F4216" s="146"/>
      <c r="G4216" s="154"/>
      <c r="H4216" s="186"/>
      <c r="J4216" s="195"/>
      <c r="K4216" s="175"/>
      <c r="L4216" s="175"/>
      <c r="M4216" s="193"/>
      <c r="N4216" s="194" t="str">
        <f>+IF(H4216="","",J4216*M4216)</f>
        <v/>
      </c>
      <c r="R4216" s="75" t="e">
        <f t="shared" si="802"/>
        <v>#REF!</v>
      </c>
    </row>
    <row r="4217" spans="1:18" ht="15" customHeight="1" x14ac:dyDescent="0.3">
      <c r="A4217" s="86"/>
      <c r="B4217" s="84"/>
      <c r="C4217" s="125"/>
      <c r="E4217" s="149"/>
      <c r="F4217" s="146"/>
      <c r="G4217" s="154"/>
      <c r="H4217" s="186" t="str">
        <f>+IF(G4217="","",F4217*G4217)</f>
        <v/>
      </c>
      <c r="J4217" s="195" t="str">
        <f>+IF(H4217="","",H4217/H4221)</f>
        <v/>
      </c>
      <c r="K4217" s="175"/>
      <c r="L4217" s="175"/>
      <c r="M4217" s="193" t="str">
        <f>IF(L4217="NP", 0, (IF(L4217="EP", 1, (IF(L4217="ND", 0.4, "")))))</f>
        <v/>
      </c>
      <c r="N4217" s="194" t="str">
        <f>+IF(H4217="","",J4217*M4217)</f>
        <v/>
      </c>
      <c r="R4217" s="75" t="e">
        <f t="shared" si="802"/>
        <v>#REF!</v>
      </c>
    </row>
    <row r="4218" spans="1:18" ht="15" customHeight="1" x14ac:dyDescent="0.3">
      <c r="A4218" s="86"/>
      <c r="B4218" s="84"/>
      <c r="C4218" s="125"/>
      <c r="E4218" s="149"/>
      <c r="F4218" s="146"/>
      <c r="G4218" s="154"/>
      <c r="H4218" s="186" t="str">
        <f>+IF(G4218="","",F4218*G4218)</f>
        <v/>
      </c>
      <c r="J4218" s="195" t="str">
        <f>+IF(H4218="","",H4218/H4222)</f>
        <v/>
      </c>
      <c r="K4218" s="175"/>
      <c r="L4218" s="175"/>
      <c r="M4218" s="193" t="str">
        <f>IF(L4218="NP", 0, (IF(L4218="EP", 1, (IF(L4218="ND", 0.4, "")))))</f>
        <v/>
      </c>
      <c r="N4218" s="194" t="str">
        <f>+IF(H4218="","",J4218*M4218)</f>
        <v/>
      </c>
      <c r="R4218" s="75" t="e">
        <f t="shared" si="802"/>
        <v>#REF!</v>
      </c>
    </row>
    <row r="4219" spans="1:18" ht="15" customHeight="1" thickBot="1" x14ac:dyDescent="0.35">
      <c r="A4219" s="86"/>
      <c r="B4219" s="84"/>
      <c r="C4219" s="127"/>
      <c r="D4219" s="128"/>
      <c r="E4219" s="150"/>
      <c r="F4219" s="147"/>
      <c r="G4219" s="155"/>
      <c r="H4219" s="192" t="str">
        <f>+IF(G4219="","",F4219*G4219)</f>
        <v/>
      </c>
      <c r="J4219" s="195" t="str">
        <f>+IF(H4219="","",H4219/H4222)</f>
        <v/>
      </c>
      <c r="K4219" s="176"/>
      <c r="L4219" s="177"/>
      <c r="M4219" s="193" t="str">
        <f>IF(L4219="NP", 0, (IF(L4219="EP", 1, (IF(L4219="ND", 0.4, "")))))</f>
        <v/>
      </c>
      <c r="N4219" s="194" t="str">
        <f>+IF(H4219="","",J4219*M4219)</f>
        <v/>
      </c>
      <c r="R4219" s="75" t="e">
        <f t="shared" si="802"/>
        <v>#REF!</v>
      </c>
    </row>
    <row r="4220" spans="1:18" ht="15" customHeight="1" thickBot="1" x14ac:dyDescent="0.35">
      <c r="A4220" s="86"/>
      <c r="B4220" s="84"/>
      <c r="C4220" s="160"/>
      <c r="D4220" s="160"/>
      <c r="E4220" s="160"/>
      <c r="F4220" s="160"/>
      <c r="G4220" s="161" t="s">
        <v>30</v>
      </c>
      <c r="H4220" s="157">
        <f>SUM(H4215:H4219)</f>
        <v>0</v>
      </c>
      <c r="J4220" s="110">
        <f>SUM(J4215:J4219)</f>
        <v>0</v>
      </c>
      <c r="K4220" s="109"/>
      <c r="L4220" s="109"/>
      <c r="M4220" s="109"/>
      <c r="N4220" s="110">
        <f>SUM(N4215:N4219)</f>
        <v>0</v>
      </c>
    </row>
    <row r="4221" spans="1:18" ht="13.5" customHeight="1" thickBot="1" x14ac:dyDescent="0.35">
      <c r="A4221" s="86"/>
      <c r="B4221" s="84"/>
      <c r="H4221" s="84"/>
      <c r="J4221" s="103"/>
      <c r="K4221" s="104"/>
      <c r="L4221" s="104"/>
      <c r="M4221" s="104"/>
      <c r="N4221" s="105"/>
    </row>
    <row r="4222" spans="1:18" ht="15" customHeight="1" x14ac:dyDescent="0.3">
      <c r="A4222" s="86"/>
      <c r="B4222" s="84"/>
      <c r="D4222" s="132" t="s">
        <v>13</v>
      </c>
      <c r="E4222" s="133"/>
      <c r="F4222" s="133"/>
      <c r="G4222" s="134"/>
      <c r="H4222" s="158">
        <f>+H4167+H4183+H4212+H4220</f>
        <v>241.35500000000002</v>
      </c>
      <c r="J4222" s="113"/>
      <c r="K4222" s="78"/>
      <c r="M4222" s="78"/>
      <c r="N4222" s="114"/>
    </row>
    <row r="4223" spans="1:18" ht="15" customHeight="1" thickBot="1" x14ac:dyDescent="0.35">
      <c r="A4223" s="86"/>
      <c r="B4223" s="84"/>
      <c r="D4223" s="135" t="s">
        <v>67</v>
      </c>
      <c r="E4223" s="136"/>
      <c r="F4223" s="136"/>
      <c r="G4223" s="141">
        <f>+$Q$1</f>
        <v>0.15</v>
      </c>
      <c r="H4223" s="159">
        <f>+H4222*G4223</f>
        <v>36.203250000000004</v>
      </c>
      <c r="J4223" s="115"/>
      <c r="K4223" s="116"/>
      <c r="L4223" s="116"/>
      <c r="M4223" s="116"/>
      <c r="N4223" s="117"/>
    </row>
    <row r="4224" spans="1:18" ht="15" customHeight="1" x14ac:dyDescent="0.3">
      <c r="A4224" s="86"/>
      <c r="B4224" s="84"/>
      <c r="D4224" s="135" t="s">
        <v>68</v>
      </c>
      <c r="E4224" s="136"/>
      <c r="F4224" s="136"/>
      <c r="G4224" s="141">
        <f>+$Q$2</f>
        <v>0</v>
      </c>
      <c r="H4224" s="159">
        <f>+(H4222+H4223)*G4224</f>
        <v>0</v>
      </c>
      <c r="J4224" s="120">
        <f>+J4167+J4183+J4212+J4220</f>
        <v>1</v>
      </c>
      <c r="K4224" s="118"/>
      <c r="L4224" s="118"/>
      <c r="M4224" s="118"/>
      <c r="N4224" s="120">
        <f>+N4167+N4183+N4212+N4220</f>
        <v>0.10774149282177706</v>
      </c>
    </row>
    <row r="4225" spans="1:18" ht="15" customHeight="1" thickBot="1" x14ac:dyDescent="0.35">
      <c r="A4225" s="86"/>
      <c r="B4225" s="84"/>
      <c r="C4225" s="75" t="s">
        <v>64</v>
      </c>
      <c r="D4225" s="135" t="s">
        <v>14</v>
      </c>
      <c r="E4225" s="136"/>
      <c r="F4225" s="136"/>
      <c r="G4225" s="137"/>
      <c r="H4225" s="159">
        <f>SUM(H4222:H4224)</f>
        <v>277.55825000000004</v>
      </c>
      <c r="J4225" s="121" t="s">
        <v>69</v>
      </c>
      <c r="K4225" s="119"/>
      <c r="L4225" s="119"/>
      <c r="M4225" s="119"/>
      <c r="N4225" s="121" t="s">
        <v>70</v>
      </c>
    </row>
    <row r="4226" spans="1:18" ht="15" customHeight="1" thickBot="1" x14ac:dyDescent="0.35">
      <c r="A4226" s="86"/>
      <c r="B4226" s="84"/>
      <c r="C4226" s="75" t="s">
        <v>64</v>
      </c>
      <c r="D4226" s="138" t="s">
        <v>15</v>
      </c>
      <c r="E4226" s="139"/>
      <c r="F4226" s="139"/>
      <c r="G4226" s="140"/>
      <c r="H4226" s="131">
        <f>+ROUND(H4225,2)</f>
        <v>277.56</v>
      </c>
      <c r="N4226" s="165">
        <f>+ROUND(N4224,4)</f>
        <v>0.1077</v>
      </c>
    </row>
    <row r="4227" spans="1:18" ht="13.5" customHeight="1" x14ac:dyDescent="0.3">
      <c r="A4227" s="86"/>
      <c r="B4227" s="84"/>
      <c r="G4227" s="76"/>
    </row>
    <row r="4228" spans="1:18" ht="13.5" customHeight="1" x14ac:dyDescent="0.3">
      <c r="A4228" s="86"/>
      <c r="B4228" s="84"/>
      <c r="G4228" s="76"/>
    </row>
    <row r="4229" spans="1:18" ht="15" customHeight="1" x14ac:dyDescent="0.3">
      <c r="A4229" s="83"/>
      <c r="B4229" s="84"/>
      <c r="G4229" s="76"/>
      <c r="H4229" s="84"/>
      <c r="J4229" s="85"/>
      <c r="K4229" s="85"/>
      <c r="L4229" s="85"/>
      <c r="M4229" s="85"/>
      <c r="N4229" s="85"/>
    </row>
    <row r="4230" spans="1:18" ht="14.1" customHeight="1" x14ac:dyDescent="0.3">
      <c r="A4230" s="86"/>
      <c r="B4230" s="84"/>
      <c r="C4230" s="87"/>
      <c r="D4230" s="87"/>
      <c r="E4230" s="87"/>
      <c r="F4230" s="87"/>
      <c r="G4230" s="87"/>
      <c r="H4230" s="87"/>
      <c r="K4230" s="78"/>
      <c r="M4230" s="78"/>
    </row>
    <row r="4231" spans="1:18" ht="12" customHeight="1" x14ac:dyDescent="0.3">
      <c r="A4231" s="86"/>
      <c r="B4231" s="84"/>
      <c r="C4231" s="73"/>
      <c r="D4231" s="73"/>
      <c r="E4231" s="73"/>
      <c r="F4231" s="73"/>
      <c r="G4231" s="73"/>
      <c r="H4231" s="73"/>
      <c r="K4231" s="78"/>
      <c r="M4231" s="78"/>
    </row>
    <row r="4232" spans="1:18" ht="12" customHeight="1" x14ac:dyDescent="0.3">
      <c r="A4232" s="86"/>
      <c r="B4232" s="84"/>
      <c r="G4232" s="88"/>
      <c r="H4232" s="84"/>
      <c r="K4232" s="78"/>
      <c r="M4232" s="78"/>
    </row>
    <row r="4233" spans="1:18" ht="14.25" customHeight="1" x14ac:dyDescent="0.3">
      <c r="A4233" s="86"/>
      <c r="B4233" s="84"/>
      <c r="C4233" s="89"/>
      <c r="D4233" s="90"/>
      <c r="E4233" s="90"/>
      <c r="F4233" s="90"/>
      <c r="G4233" s="90"/>
      <c r="H4233" s="91"/>
      <c r="K4233" s="78"/>
      <c r="M4233" s="78"/>
    </row>
    <row r="4234" spans="1:18" ht="14.25" customHeight="1" x14ac:dyDescent="0.3">
      <c r="A4234" s="86"/>
      <c r="B4234" s="84"/>
      <c r="C4234" s="89"/>
      <c r="H4234" s="84"/>
      <c r="K4234" s="78"/>
      <c r="M4234" s="78"/>
    </row>
    <row r="4235" spans="1:18" ht="12" customHeight="1" thickBot="1" x14ac:dyDescent="0.35">
      <c r="A4235" s="86"/>
      <c r="B4235" s="84"/>
      <c r="C4235" s="89"/>
      <c r="H4235" s="84"/>
      <c r="K4235" s="78"/>
      <c r="M4235" s="78"/>
    </row>
    <row r="4236" spans="1:18" ht="20.100000000000001" customHeight="1" thickBot="1" x14ac:dyDescent="0.35">
      <c r="A4236" s="86"/>
      <c r="B4236" s="84"/>
      <c r="C4236" s="142" t="s">
        <v>55</v>
      </c>
      <c r="D4236" s="143"/>
      <c r="E4236" s="143"/>
      <c r="F4236" s="143"/>
      <c r="G4236" s="143"/>
      <c r="H4236" s="144"/>
    </row>
    <row r="4237" spans="1:18" ht="20.100000000000001" customHeight="1" x14ac:dyDescent="0.3">
      <c r="A4237" s="86"/>
      <c r="B4237" s="84"/>
      <c r="C4237" s="92"/>
      <c r="H4237" s="93" t="s">
        <v>56</v>
      </c>
      <c r="I4237" s="84"/>
      <c r="J4237" s="97" t="s">
        <v>26</v>
      </c>
      <c r="K4237" s="98"/>
      <c r="L4237" s="98"/>
      <c r="M4237" s="98"/>
      <c r="N4237" s="99"/>
    </row>
    <row r="4238" spans="1:18" ht="16.5" customHeight="1" thickBot="1" x14ac:dyDescent="0.35">
      <c r="A4238" s="169"/>
      <c r="B4238" s="84"/>
      <c r="C4238" s="73" t="s">
        <v>57</v>
      </c>
      <c r="D4238" s="84">
        <v>49</v>
      </c>
      <c r="G4238" s="74" t="s">
        <v>4</v>
      </c>
      <c r="H4238" s="75" t="str">
        <f>+VLOOKUP(D4238,PRESUP!$A$6:$N$183,3,FALSE)</f>
        <v>u</v>
      </c>
      <c r="I4238" s="84"/>
      <c r="J4238" s="100"/>
      <c r="K4238" s="101"/>
      <c r="L4238" s="101"/>
      <c r="M4238" s="101"/>
      <c r="N4238" s="102"/>
    </row>
    <row r="4239" spans="1:18" ht="32.25" customHeight="1" x14ac:dyDescent="0.3">
      <c r="A4239" s="86"/>
      <c r="B4239" s="84"/>
      <c r="C4239" s="22" t="str">
        <f>+VLOOKUP(D4238,PRESUP!$A$6:$N$183,14,FALSE)</f>
        <v>DETALLE: TENSOR A TIERRA SIMPLE EN MEDIO VOLTAJE</v>
      </c>
      <c r="J4239" s="103"/>
      <c r="K4239" s="104"/>
      <c r="L4239" s="104"/>
      <c r="M4239" s="104"/>
      <c r="N4239" s="105"/>
      <c r="O4239" s="84" t="s">
        <v>71</v>
      </c>
      <c r="P4239" s="84" t="s">
        <v>73</v>
      </c>
      <c r="Q4239" s="84" t="s">
        <v>72</v>
      </c>
    </row>
    <row r="4240" spans="1:18" s="73" customFormat="1" ht="15" customHeight="1" thickBot="1" x14ac:dyDescent="0.35">
      <c r="A4240" s="86"/>
      <c r="B4240" s="84"/>
      <c r="C4240" s="73" t="s">
        <v>5</v>
      </c>
      <c r="D4240" s="94"/>
      <c r="E4240" s="94"/>
      <c r="F4240" s="94"/>
      <c r="G4240" s="196" t="s">
        <v>58</v>
      </c>
      <c r="H4240" s="197">
        <v>1.1429</v>
      </c>
      <c r="J4240" s="162"/>
      <c r="K4240" s="163"/>
      <c r="L4240" s="163"/>
      <c r="M4240" s="163"/>
      <c r="N4240" s="164"/>
      <c r="O4240" s="166">
        <f>+H4314</f>
        <v>74.25</v>
      </c>
      <c r="P4240" s="168">
        <f>+H4310</f>
        <v>64.568594675</v>
      </c>
      <c r="Q4240" s="167">
        <f>+N4314</f>
        <v>0.1522</v>
      </c>
      <c r="R4240" s="73">
        <f t="shared" ref="R4240" si="803">+D4238</f>
        <v>49</v>
      </c>
    </row>
    <row r="4241" spans="1:18" s="94" customFormat="1" ht="30" customHeight="1" thickBot="1" x14ac:dyDescent="0.35">
      <c r="A4241" s="86"/>
      <c r="B4241" s="84"/>
      <c r="C4241" s="122" t="s">
        <v>48</v>
      </c>
      <c r="D4241" s="123" t="s">
        <v>0</v>
      </c>
      <c r="E4241" s="123" t="s">
        <v>6</v>
      </c>
      <c r="F4241" s="123" t="s">
        <v>7</v>
      </c>
      <c r="G4241" s="123" t="s">
        <v>8</v>
      </c>
      <c r="H4241" s="124" t="s">
        <v>9</v>
      </c>
      <c r="J4241" s="106" t="s">
        <v>59</v>
      </c>
      <c r="K4241" s="107" t="s">
        <v>60</v>
      </c>
      <c r="L4241" s="107" t="s">
        <v>61</v>
      </c>
      <c r="M4241" s="107" t="s">
        <v>62</v>
      </c>
      <c r="N4241" s="108" t="s">
        <v>63</v>
      </c>
    </row>
    <row r="4242" spans="1:18" ht="15" customHeight="1" x14ac:dyDescent="0.3">
      <c r="A4242" s="86"/>
      <c r="B4242" s="84"/>
      <c r="C4242" s="125" t="s">
        <v>78</v>
      </c>
      <c r="D4242" s="145" t="s">
        <v>20</v>
      </c>
      <c r="E4242" s="148"/>
      <c r="F4242" s="148" t="s">
        <v>64</v>
      </c>
      <c r="G4242" s="153" t="s">
        <v>20</v>
      </c>
      <c r="H4242" s="126">
        <f>+H4271*0.05</f>
        <v>0.75517117500000008</v>
      </c>
      <c r="J4242" s="171">
        <f>+IF(H4242="","",H4242/H4310)</f>
        <v>1.1695642112099293E-2</v>
      </c>
      <c r="K4242" s="172">
        <v>4292100117</v>
      </c>
      <c r="L4242" s="170" t="s">
        <v>77</v>
      </c>
      <c r="M4242" s="156">
        <v>0</v>
      </c>
      <c r="N4242" s="173">
        <f t="shared" ref="N4242:N4254" si="804">+IF(H4242="","",J4242*M4242)</f>
        <v>0</v>
      </c>
    </row>
    <row r="4243" spans="1:18" ht="15" customHeight="1" x14ac:dyDescent="0.3">
      <c r="A4243" s="86"/>
      <c r="B4243" s="84"/>
      <c r="C4243" s="125"/>
      <c r="D4243" s="146"/>
      <c r="E4243" s="149"/>
      <c r="F4243" s="184"/>
      <c r="G4243" s="185"/>
      <c r="H4243" s="186"/>
      <c r="J4243" s="195"/>
      <c r="K4243" s="172"/>
      <c r="L4243" s="170"/>
      <c r="M4243" s="193"/>
      <c r="N4243" s="194" t="str">
        <f t="shared" si="804"/>
        <v/>
      </c>
      <c r="R4243" s="75" t="e">
        <f t="shared" ref="R4243:R4254" si="805">+R4155+1</f>
        <v>#REF!</v>
      </c>
    </row>
    <row r="4244" spans="1:18" ht="15" customHeight="1" x14ac:dyDescent="0.3">
      <c r="A4244" s="86"/>
      <c r="B4244" s="84"/>
      <c r="C4244" s="125"/>
      <c r="D4244" s="146"/>
      <c r="E4244" s="149"/>
      <c r="F4244" s="184"/>
      <c r="G4244" s="185"/>
      <c r="H4244" s="186"/>
      <c r="J4244" s="195"/>
      <c r="K4244" s="172"/>
      <c r="L4244" s="170"/>
      <c r="M4244" s="193"/>
      <c r="N4244" s="194" t="str">
        <f t="shared" si="804"/>
        <v/>
      </c>
      <c r="R4244" s="75" t="e">
        <f t="shared" si="805"/>
        <v>#REF!</v>
      </c>
    </row>
    <row r="4245" spans="1:18" ht="15" customHeight="1" x14ac:dyDescent="0.3">
      <c r="A4245" s="86"/>
      <c r="B4245" s="84"/>
      <c r="C4245" s="125"/>
      <c r="D4245" s="146"/>
      <c r="E4245" s="149"/>
      <c r="F4245" s="184"/>
      <c r="G4245" s="185"/>
      <c r="H4245" s="186"/>
      <c r="J4245" s="195"/>
      <c r="K4245" s="172"/>
      <c r="L4245" s="170"/>
      <c r="M4245" s="193"/>
      <c r="N4245" s="194" t="str">
        <f t="shared" si="804"/>
        <v/>
      </c>
      <c r="R4245" s="75" t="e">
        <f t="shared" si="805"/>
        <v>#REF!</v>
      </c>
    </row>
    <row r="4246" spans="1:18" ht="15" customHeight="1" x14ac:dyDescent="0.3">
      <c r="A4246" s="86"/>
      <c r="B4246" s="84"/>
      <c r="C4246" s="125"/>
      <c r="D4246" s="146"/>
      <c r="E4246" s="149"/>
      <c r="F4246" s="184"/>
      <c r="G4246" s="185"/>
      <c r="H4246" s="186"/>
      <c r="J4246" s="195"/>
      <c r="K4246" s="172"/>
      <c r="L4246" s="170"/>
      <c r="M4246" s="193"/>
      <c r="N4246" s="194" t="str">
        <f t="shared" si="804"/>
        <v/>
      </c>
      <c r="R4246" s="75" t="e">
        <f t="shared" si="805"/>
        <v>#REF!</v>
      </c>
    </row>
    <row r="4247" spans="1:18" ht="15" customHeight="1" x14ac:dyDescent="0.3">
      <c r="A4247" s="86"/>
      <c r="B4247" s="84"/>
      <c r="C4247" s="125"/>
      <c r="D4247" s="146"/>
      <c r="E4247" s="149"/>
      <c r="F4247" s="184"/>
      <c r="G4247" s="185"/>
      <c r="H4247" s="186"/>
      <c r="J4247" s="195"/>
      <c r="K4247" s="172"/>
      <c r="L4247" s="170"/>
      <c r="M4247" s="193"/>
      <c r="N4247" s="194" t="str">
        <f t="shared" si="804"/>
        <v/>
      </c>
      <c r="R4247" s="75" t="e">
        <f t="shared" si="805"/>
        <v>#REF!</v>
      </c>
    </row>
    <row r="4248" spans="1:18" ht="15" customHeight="1" x14ac:dyDescent="0.3">
      <c r="A4248" s="86"/>
      <c r="B4248" s="84"/>
      <c r="C4248" s="125"/>
      <c r="D4248" s="146"/>
      <c r="E4248" s="149"/>
      <c r="F4248" s="184" t="str">
        <f t="shared" ref="F4248:F4254" si="806">+IF(E4248="","",D4248*E4248)</f>
        <v/>
      </c>
      <c r="G4248" s="185" t="str">
        <f>+IF(F4248="","",H4240)</f>
        <v/>
      </c>
      <c r="H4248" s="186" t="str">
        <f t="shared" ref="H4248:H4254" si="807">+IF(G4248="","",F4248*G4248)</f>
        <v/>
      </c>
      <c r="J4248" s="195" t="str">
        <f>+IF(H4248="","",H4248/H4310)</f>
        <v/>
      </c>
      <c r="K4248" s="172"/>
      <c r="L4248" s="170"/>
      <c r="M4248" s="193" t="str">
        <f t="shared" ref="M4248:M4254" si="808">IF(L4248="NP", 0, (IF(L4248="EP", 1, (IF(L4248="ND", 0.4, "")))))</f>
        <v/>
      </c>
      <c r="N4248" s="194" t="str">
        <f t="shared" si="804"/>
        <v/>
      </c>
      <c r="R4248" s="75" t="e">
        <f t="shared" si="805"/>
        <v>#REF!</v>
      </c>
    </row>
    <row r="4249" spans="1:18" ht="15" customHeight="1" x14ac:dyDescent="0.3">
      <c r="A4249" s="86"/>
      <c r="B4249" s="84"/>
      <c r="C4249" s="125"/>
      <c r="D4249" s="146"/>
      <c r="E4249" s="149"/>
      <c r="F4249" s="184" t="str">
        <f t="shared" si="806"/>
        <v/>
      </c>
      <c r="G4249" s="185" t="str">
        <f>+IF(F4249="","",H4240)</f>
        <v/>
      </c>
      <c r="H4249" s="186" t="str">
        <f t="shared" si="807"/>
        <v/>
      </c>
      <c r="J4249" s="195" t="str">
        <f>+IF(H4249="","",H4249/H4310)</f>
        <v/>
      </c>
      <c r="K4249" s="172"/>
      <c r="L4249" s="170"/>
      <c r="M4249" s="193" t="str">
        <f t="shared" si="808"/>
        <v/>
      </c>
      <c r="N4249" s="194" t="str">
        <f t="shared" si="804"/>
        <v/>
      </c>
      <c r="R4249" s="75" t="e">
        <f t="shared" si="805"/>
        <v>#REF!</v>
      </c>
    </row>
    <row r="4250" spans="1:18" ht="15" customHeight="1" x14ac:dyDescent="0.3">
      <c r="A4250" s="86"/>
      <c r="B4250" s="84"/>
      <c r="C4250" s="125"/>
      <c r="D4250" s="146"/>
      <c r="E4250" s="149"/>
      <c r="F4250" s="184" t="str">
        <f t="shared" si="806"/>
        <v/>
      </c>
      <c r="G4250" s="185" t="str">
        <f>+IF(F4250="","",H4240)</f>
        <v/>
      </c>
      <c r="H4250" s="186" t="str">
        <f t="shared" si="807"/>
        <v/>
      </c>
      <c r="J4250" s="195" t="str">
        <f>+IF(H4250="","",H4250/H4310)</f>
        <v/>
      </c>
      <c r="K4250" s="172"/>
      <c r="L4250" s="170"/>
      <c r="M4250" s="193" t="str">
        <f t="shared" si="808"/>
        <v/>
      </c>
      <c r="N4250" s="194" t="str">
        <f t="shared" si="804"/>
        <v/>
      </c>
      <c r="R4250" s="75" t="e">
        <f t="shared" si="805"/>
        <v>#REF!</v>
      </c>
    </row>
    <row r="4251" spans="1:18" ht="15" customHeight="1" x14ac:dyDescent="0.3">
      <c r="A4251" s="86"/>
      <c r="B4251" s="84"/>
      <c r="C4251" s="125"/>
      <c r="D4251" s="146"/>
      <c r="E4251" s="149"/>
      <c r="F4251" s="184" t="str">
        <f t="shared" si="806"/>
        <v/>
      </c>
      <c r="G4251" s="185" t="str">
        <f>+IF(F4251="","",H4240)</f>
        <v/>
      </c>
      <c r="H4251" s="186" t="str">
        <f t="shared" si="807"/>
        <v/>
      </c>
      <c r="J4251" s="195" t="str">
        <f>+IF(H4251="","",H4251/H4310)</f>
        <v/>
      </c>
      <c r="K4251" s="172"/>
      <c r="L4251" s="170"/>
      <c r="M4251" s="193" t="str">
        <f t="shared" si="808"/>
        <v/>
      </c>
      <c r="N4251" s="194" t="str">
        <f t="shared" si="804"/>
        <v/>
      </c>
      <c r="R4251" s="75" t="e">
        <f t="shared" si="805"/>
        <v>#REF!</v>
      </c>
    </row>
    <row r="4252" spans="1:18" ht="15" customHeight="1" x14ac:dyDescent="0.3">
      <c r="A4252" s="86"/>
      <c r="B4252" s="84"/>
      <c r="C4252" s="125"/>
      <c r="D4252" s="146"/>
      <c r="E4252" s="149"/>
      <c r="F4252" s="184" t="str">
        <f t="shared" si="806"/>
        <v/>
      </c>
      <c r="G4252" s="185" t="str">
        <f>+IF(F4252="","",H4240)</f>
        <v/>
      </c>
      <c r="H4252" s="186" t="str">
        <f t="shared" si="807"/>
        <v/>
      </c>
      <c r="J4252" s="195" t="str">
        <f>+IF(H4252="","",H4252/H4310)</f>
        <v/>
      </c>
      <c r="K4252" s="172"/>
      <c r="L4252" s="170"/>
      <c r="M4252" s="193" t="str">
        <f t="shared" si="808"/>
        <v/>
      </c>
      <c r="N4252" s="194" t="str">
        <f t="shared" si="804"/>
        <v/>
      </c>
      <c r="R4252" s="75" t="e">
        <f t="shared" si="805"/>
        <v>#REF!</v>
      </c>
    </row>
    <row r="4253" spans="1:18" ht="15" customHeight="1" x14ac:dyDescent="0.3">
      <c r="A4253" s="86"/>
      <c r="B4253" s="84"/>
      <c r="C4253" s="125"/>
      <c r="D4253" s="146"/>
      <c r="E4253" s="149"/>
      <c r="F4253" s="184" t="str">
        <f t="shared" si="806"/>
        <v/>
      </c>
      <c r="G4253" s="185" t="str">
        <f>+IF(F4253="","",H4240)</f>
        <v/>
      </c>
      <c r="H4253" s="186" t="str">
        <f t="shared" si="807"/>
        <v/>
      </c>
      <c r="J4253" s="195" t="str">
        <f>+IF(H4253="","",H4253/H4310)</f>
        <v/>
      </c>
      <c r="K4253" s="172"/>
      <c r="L4253" s="170"/>
      <c r="M4253" s="193" t="str">
        <f t="shared" si="808"/>
        <v/>
      </c>
      <c r="N4253" s="194" t="str">
        <f t="shared" si="804"/>
        <v/>
      </c>
      <c r="R4253" s="75" t="e">
        <f t="shared" si="805"/>
        <v>#REF!</v>
      </c>
    </row>
    <row r="4254" spans="1:18" ht="15" customHeight="1" thickBot="1" x14ac:dyDescent="0.35">
      <c r="A4254" s="86"/>
      <c r="B4254" s="84"/>
      <c r="C4254" s="127"/>
      <c r="D4254" s="147"/>
      <c r="E4254" s="150"/>
      <c r="F4254" s="187" t="str">
        <f t="shared" si="806"/>
        <v/>
      </c>
      <c r="G4254" s="188" t="str">
        <f>+IF(F4254="","",H4239)</f>
        <v/>
      </c>
      <c r="H4254" s="189" t="str">
        <f t="shared" si="807"/>
        <v/>
      </c>
      <c r="J4254" s="195" t="str">
        <f>+IF(H4254="","",H4254/H4310)</f>
        <v/>
      </c>
      <c r="K4254" s="172"/>
      <c r="L4254" s="170"/>
      <c r="M4254" s="193" t="str">
        <f t="shared" si="808"/>
        <v/>
      </c>
      <c r="N4254" s="194" t="str">
        <f t="shared" si="804"/>
        <v/>
      </c>
      <c r="R4254" s="75" t="e">
        <f t="shared" si="805"/>
        <v>#REF!</v>
      </c>
    </row>
    <row r="4255" spans="1:18" ht="15" customHeight="1" thickBot="1" x14ac:dyDescent="0.35">
      <c r="A4255" s="86"/>
      <c r="B4255" s="84"/>
      <c r="C4255" s="160"/>
      <c r="D4255" s="160"/>
      <c r="E4255" s="160"/>
      <c r="F4255" s="160"/>
      <c r="G4255" s="161" t="s">
        <v>27</v>
      </c>
      <c r="H4255" s="157">
        <f>SUM(H4242:H4254)</f>
        <v>0.75517117500000008</v>
      </c>
      <c r="J4255" s="110">
        <f>SUM(J4242:J4254)</f>
        <v>1.1695642112099293E-2</v>
      </c>
      <c r="K4255" s="109"/>
      <c r="L4255" s="109"/>
      <c r="M4255" s="109"/>
      <c r="N4255" s="110">
        <f>SUM(N4242:N4254)</f>
        <v>0</v>
      </c>
    </row>
    <row r="4256" spans="1:18" s="73" customFormat="1" ht="15" customHeight="1" thickBot="1" x14ac:dyDescent="0.35">
      <c r="A4256" s="86"/>
      <c r="B4256" s="84"/>
      <c r="C4256" s="73" t="s">
        <v>10</v>
      </c>
      <c r="H4256" s="74"/>
      <c r="J4256" s="112"/>
      <c r="K4256" s="112"/>
      <c r="L4256" s="112"/>
      <c r="M4256" s="112"/>
      <c r="N4256" s="112"/>
    </row>
    <row r="4257" spans="1:18" ht="31.5" customHeight="1" thickBot="1" x14ac:dyDescent="0.35">
      <c r="A4257" s="86"/>
      <c r="B4257" s="84"/>
      <c r="C4257" s="122" t="s">
        <v>48</v>
      </c>
      <c r="D4257" s="123" t="s">
        <v>0</v>
      </c>
      <c r="E4257" s="123" t="s">
        <v>65</v>
      </c>
      <c r="F4257" s="123" t="s">
        <v>66</v>
      </c>
      <c r="G4257" s="123" t="s">
        <v>8</v>
      </c>
      <c r="H4257" s="124" t="s">
        <v>9</v>
      </c>
      <c r="J4257" s="106" t="s">
        <v>59</v>
      </c>
      <c r="K4257" s="107" t="s">
        <v>60</v>
      </c>
      <c r="L4257" s="107" t="s">
        <v>61</v>
      </c>
      <c r="M4257" s="107" t="s">
        <v>62</v>
      </c>
      <c r="N4257" s="108" t="s">
        <v>63</v>
      </c>
    </row>
    <row r="4258" spans="1:18" ht="15" customHeight="1" x14ac:dyDescent="0.3">
      <c r="A4258" s="86"/>
      <c r="B4258" s="84"/>
      <c r="C4258" s="125" t="s">
        <v>329</v>
      </c>
      <c r="D4258" s="146">
        <v>0.1</v>
      </c>
      <c r="E4258" s="149">
        <v>4.75</v>
      </c>
      <c r="F4258" s="184">
        <f t="shared" ref="F4258:F4270" si="809">+IF(E4258="","",D4258*E4258)</f>
        <v>0.47500000000000003</v>
      </c>
      <c r="G4258" s="185">
        <f>+IF(F4258="","",H4240)</f>
        <v>1.1429</v>
      </c>
      <c r="H4258" s="186">
        <f t="shared" ref="H4258:H4270" si="810">+IF(G4258="","",F4258*G4258)</f>
        <v>0.54287750000000001</v>
      </c>
      <c r="I4258" s="95"/>
      <c r="J4258" s="195">
        <f>+IF(H4258="","",H4258/H4310)</f>
        <v>8.4077639095681625E-3</v>
      </c>
      <c r="K4258" s="174">
        <v>851230012</v>
      </c>
      <c r="L4258" s="170" t="s">
        <v>77</v>
      </c>
      <c r="M4258" s="193">
        <v>0</v>
      </c>
      <c r="N4258" s="194">
        <f t="shared" ref="N4258:N4270" si="811">+IF(H4258="","",J4258*M4258)</f>
        <v>0</v>
      </c>
      <c r="R4258" s="75" t="e">
        <f t="shared" ref="R4258:R4270" si="812">+R4170+1</f>
        <v>#REF!</v>
      </c>
    </row>
    <row r="4259" spans="1:18" ht="15" customHeight="1" x14ac:dyDescent="0.25">
      <c r="A4259" s="86"/>
      <c r="B4259" s="84"/>
      <c r="C4259" s="125" t="s">
        <v>326</v>
      </c>
      <c r="D4259" s="146">
        <v>2</v>
      </c>
      <c r="E4259" s="209">
        <v>4.2300000000000004</v>
      </c>
      <c r="F4259" s="184">
        <f t="shared" si="809"/>
        <v>8.4600000000000009</v>
      </c>
      <c r="G4259" s="185">
        <f>+IF(F4259="","",H4240)</f>
        <v>1.1429</v>
      </c>
      <c r="H4259" s="186">
        <f t="shared" si="810"/>
        <v>9.6689340000000019</v>
      </c>
      <c r="J4259" s="195">
        <f>+IF(H4259="","",H4259/H4310)</f>
        <v>0.14974670036830875</v>
      </c>
      <c r="K4259" s="174">
        <v>851230012</v>
      </c>
      <c r="L4259" s="170" t="s">
        <v>77</v>
      </c>
      <c r="M4259" s="193">
        <v>0</v>
      </c>
      <c r="N4259" s="194">
        <f t="shared" si="811"/>
        <v>0</v>
      </c>
      <c r="R4259" s="75" t="e">
        <f t="shared" si="812"/>
        <v>#REF!</v>
      </c>
    </row>
    <row r="4260" spans="1:18" ht="15" customHeight="1" x14ac:dyDescent="0.25">
      <c r="A4260" s="86"/>
      <c r="B4260" s="84"/>
      <c r="C4260" s="125" t="s">
        <v>411</v>
      </c>
      <c r="D4260" s="146">
        <v>1</v>
      </c>
      <c r="E4260" s="209">
        <v>4.28</v>
      </c>
      <c r="F4260" s="184">
        <f t="shared" si="809"/>
        <v>4.28</v>
      </c>
      <c r="G4260" s="185">
        <f>+IF(F4260="","",H4240)</f>
        <v>1.1429</v>
      </c>
      <c r="H4260" s="186">
        <f t="shared" si="810"/>
        <v>4.8916120000000003</v>
      </c>
      <c r="J4260" s="195">
        <f>+IF(H4260="","",H4260/H4310)</f>
        <v>7.5758377964108919E-2</v>
      </c>
      <c r="K4260" s="174">
        <v>851230012</v>
      </c>
      <c r="L4260" s="170" t="s">
        <v>77</v>
      </c>
      <c r="M4260" s="193">
        <v>0</v>
      </c>
      <c r="N4260" s="194">
        <f t="shared" si="811"/>
        <v>0</v>
      </c>
      <c r="R4260" s="75" t="e">
        <f t="shared" si="812"/>
        <v>#REF!</v>
      </c>
    </row>
    <row r="4261" spans="1:18" ht="15" customHeight="1" x14ac:dyDescent="0.3">
      <c r="A4261" s="86"/>
      <c r="B4261" s="84"/>
      <c r="C4261" s="125"/>
      <c r="D4261" s="146"/>
      <c r="E4261" s="149"/>
      <c r="F4261" s="184" t="str">
        <f t="shared" si="809"/>
        <v/>
      </c>
      <c r="G4261" s="185" t="str">
        <f>+IF(F4261="","",H4240)</f>
        <v/>
      </c>
      <c r="H4261" s="186" t="str">
        <f t="shared" si="810"/>
        <v/>
      </c>
      <c r="J4261" s="195" t="str">
        <f>+IF(H4261="","",H4261/H4310)</f>
        <v/>
      </c>
      <c r="K4261" s="174"/>
      <c r="L4261" s="170"/>
      <c r="M4261" s="193" t="str">
        <f t="shared" ref="M4261:M4270" si="813">IF(L4261="NP", 0, (IF(L4261="EP", 1, (IF(L4261="ND", 0.4, "")))))</f>
        <v/>
      </c>
      <c r="N4261" s="194" t="str">
        <f t="shared" si="811"/>
        <v/>
      </c>
      <c r="R4261" s="75" t="e">
        <f t="shared" si="812"/>
        <v>#REF!</v>
      </c>
    </row>
    <row r="4262" spans="1:18" ht="15" customHeight="1" x14ac:dyDescent="0.3">
      <c r="A4262" s="86"/>
      <c r="B4262" s="84"/>
      <c r="C4262" s="125"/>
      <c r="D4262" s="146"/>
      <c r="E4262" s="149"/>
      <c r="F4262" s="184" t="str">
        <f t="shared" si="809"/>
        <v/>
      </c>
      <c r="G4262" s="185" t="str">
        <f>+IF(F4262="","",H4240)</f>
        <v/>
      </c>
      <c r="H4262" s="186" t="str">
        <f t="shared" si="810"/>
        <v/>
      </c>
      <c r="J4262" s="195" t="str">
        <f>+IF(H4262="","",H4262/H4310)</f>
        <v/>
      </c>
      <c r="K4262" s="174"/>
      <c r="L4262" s="170"/>
      <c r="M4262" s="193" t="str">
        <f t="shared" si="813"/>
        <v/>
      </c>
      <c r="N4262" s="194" t="str">
        <f t="shared" si="811"/>
        <v/>
      </c>
      <c r="R4262" s="75" t="e">
        <f t="shared" si="812"/>
        <v>#REF!</v>
      </c>
    </row>
    <row r="4263" spans="1:18" ht="15" customHeight="1" x14ac:dyDescent="0.3">
      <c r="A4263" s="86"/>
      <c r="B4263" s="84"/>
      <c r="C4263" s="125"/>
      <c r="D4263" s="146"/>
      <c r="E4263" s="149"/>
      <c r="F4263" s="184" t="str">
        <f t="shared" si="809"/>
        <v/>
      </c>
      <c r="G4263" s="185" t="str">
        <f>+IF(F4263="","",H4240)</f>
        <v/>
      </c>
      <c r="H4263" s="186" t="str">
        <f t="shared" si="810"/>
        <v/>
      </c>
      <c r="I4263" s="96"/>
      <c r="J4263" s="195" t="str">
        <f>+IF(H4263="","",H4263/H4310)</f>
        <v/>
      </c>
      <c r="K4263" s="174"/>
      <c r="L4263" s="170"/>
      <c r="M4263" s="193" t="str">
        <f t="shared" si="813"/>
        <v/>
      </c>
      <c r="N4263" s="194" t="str">
        <f t="shared" si="811"/>
        <v/>
      </c>
      <c r="R4263" s="75" t="e">
        <f t="shared" si="812"/>
        <v>#REF!</v>
      </c>
    </row>
    <row r="4264" spans="1:18" ht="15" customHeight="1" x14ac:dyDescent="0.3">
      <c r="A4264" s="86"/>
      <c r="B4264" s="84"/>
      <c r="C4264" s="125"/>
      <c r="D4264" s="146"/>
      <c r="E4264" s="149"/>
      <c r="F4264" s="184" t="str">
        <f t="shared" si="809"/>
        <v/>
      </c>
      <c r="G4264" s="185" t="str">
        <f>+IF(F4264="","",H4240)</f>
        <v/>
      </c>
      <c r="H4264" s="186" t="str">
        <f t="shared" si="810"/>
        <v/>
      </c>
      <c r="J4264" s="195" t="str">
        <f>+IF(H4264="","",H4264/H4310)</f>
        <v/>
      </c>
      <c r="K4264" s="174"/>
      <c r="L4264" s="170"/>
      <c r="M4264" s="193" t="str">
        <f t="shared" si="813"/>
        <v/>
      </c>
      <c r="N4264" s="194" t="str">
        <f t="shared" si="811"/>
        <v/>
      </c>
      <c r="R4264" s="75" t="e">
        <f t="shared" si="812"/>
        <v>#REF!</v>
      </c>
    </row>
    <row r="4265" spans="1:18" ht="15" customHeight="1" x14ac:dyDescent="0.3">
      <c r="A4265" s="86"/>
      <c r="B4265" s="84"/>
      <c r="C4265" s="125"/>
      <c r="D4265" s="146"/>
      <c r="E4265" s="149"/>
      <c r="F4265" s="184" t="str">
        <f t="shared" si="809"/>
        <v/>
      </c>
      <c r="G4265" s="185" t="str">
        <f>+IF(F4265="","",H4240)</f>
        <v/>
      </c>
      <c r="H4265" s="186" t="str">
        <f t="shared" si="810"/>
        <v/>
      </c>
      <c r="J4265" s="195" t="str">
        <f>+IF(H4265="","",H4265/H4310)</f>
        <v/>
      </c>
      <c r="K4265" s="174"/>
      <c r="L4265" s="170"/>
      <c r="M4265" s="193" t="str">
        <f t="shared" si="813"/>
        <v/>
      </c>
      <c r="N4265" s="194" t="str">
        <f t="shared" si="811"/>
        <v/>
      </c>
      <c r="R4265" s="75" t="e">
        <f t="shared" si="812"/>
        <v>#REF!</v>
      </c>
    </row>
    <row r="4266" spans="1:18" ht="15" customHeight="1" x14ac:dyDescent="0.3">
      <c r="A4266" s="86"/>
      <c r="B4266" s="84"/>
      <c r="C4266" s="125"/>
      <c r="D4266" s="146"/>
      <c r="E4266" s="149"/>
      <c r="F4266" s="184" t="str">
        <f t="shared" si="809"/>
        <v/>
      </c>
      <c r="G4266" s="185" t="str">
        <f>+IF(F4266="","",H4240)</f>
        <v/>
      </c>
      <c r="H4266" s="186" t="str">
        <f t="shared" si="810"/>
        <v/>
      </c>
      <c r="I4266" s="96"/>
      <c r="J4266" s="195" t="str">
        <f>+IF(H4266="","",H4266/H4310)</f>
        <v/>
      </c>
      <c r="K4266" s="174"/>
      <c r="L4266" s="170"/>
      <c r="M4266" s="193" t="str">
        <f t="shared" si="813"/>
        <v/>
      </c>
      <c r="N4266" s="194" t="str">
        <f t="shared" si="811"/>
        <v/>
      </c>
      <c r="R4266" s="75" t="e">
        <f t="shared" si="812"/>
        <v>#REF!</v>
      </c>
    </row>
    <row r="4267" spans="1:18" ht="15" customHeight="1" x14ac:dyDescent="0.3">
      <c r="A4267" s="86"/>
      <c r="B4267" s="84"/>
      <c r="C4267" s="125"/>
      <c r="D4267" s="146"/>
      <c r="E4267" s="149"/>
      <c r="F4267" s="184" t="str">
        <f t="shared" si="809"/>
        <v/>
      </c>
      <c r="G4267" s="185" t="str">
        <f>+IF(F4267="","",H4240)</f>
        <v/>
      </c>
      <c r="H4267" s="186" t="str">
        <f t="shared" si="810"/>
        <v/>
      </c>
      <c r="J4267" s="195" t="str">
        <f>+IF(H4267="","",H4267/H4310)</f>
        <v/>
      </c>
      <c r="K4267" s="174"/>
      <c r="L4267" s="170"/>
      <c r="M4267" s="193" t="str">
        <f t="shared" si="813"/>
        <v/>
      </c>
      <c r="N4267" s="194" t="str">
        <f t="shared" si="811"/>
        <v/>
      </c>
      <c r="R4267" s="75" t="e">
        <f t="shared" si="812"/>
        <v>#REF!</v>
      </c>
    </row>
    <row r="4268" spans="1:18" ht="15" customHeight="1" x14ac:dyDescent="0.3">
      <c r="A4268" s="86"/>
      <c r="B4268" s="84"/>
      <c r="C4268" s="125"/>
      <c r="D4268" s="146"/>
      <c r="E4268" s="149"/>
      <c r="F4268" s="184" t="str">
        <f t="shared" si="809"/>
        <v/>
      </c>
      <c r="G4268" s="185" t="str">
        <f>+IF(F4268="","",H4240)</f>
        <v/>
      </c>
      <c r="H4268" s="186" t="str">
        <f t="shared" si="810"/>
        <v/>
      </c>
      <c r="I4268" s="96"/>
      <c r="J4268" s="195" t="str">
        <f>+IF(H4268="","",H4268/H4310)</f>
        <v/>
      </c>
      <c r="K4268" s="174"/>
      <c r="L4268" s="170"/>
      <c r="M4268" s="193" t="str">
        <f t="shared" si="813"/>
        <v/>
      </c>
      <c r="N4268" s="194" t="str">
        <f t="shared" si="811"/>
        <v/>
      </c>
      <c r="R4268" s="75" t="e">
        <f t="shared" si="812"/>
        <v>#REF!</v>
      </c>
    </row>
    <row r="4269" spans="1:18" ht="15" customHeight="1" x14ac:dyDescent="0.3">
      <c r="A4269" s="86"/>
      <c r="B4269" s="84"/>
      <c r="C4269" s="125"/>
      <c r="D4269" s="146"/>
      <c r="E4269" s="149"/>
      <c r="F4269" s="184" t="str">
        <f t="shared" si="809"/>
        <v/>
      </c>
      <c r="G4269" s="185" t="str">
        <f>+IF(F4269="","",H4240)</f>
        <v/>
      </c>
      <c r="H4269" s="186" t="str">
        <f t="shared" si="810"/>
        <v/>
      </c>
      <c r="I4269" s="96"/>
      <c r="J4269" s="195" t="str">
        <f>+IF(H4269="","",H4269/H4310)</f>
        <v/>
      </c>
      <c r="K4269" s="174"/>
      <c r="L4269" s="170"/>
      <c r="M4269" s="193" t="str">
        <f t="shared" si="813"/>
        <v/>
      </c>
      <c r="N4269" s="194" t="str">
        <f t="shared" si="811"/>
        <v/>
      </c>
      <c r="R4269" s="75" t="e">
        <f t="shared" si="812"/>
        <v>#REF!</v>
      </c>
    </row>
    <row r="4270" spans="1:18" ht="15" customHeight="1" thickBot="1" x14ac:dyDescent="0.35">
      <c r="A4270" s="86"/>
      <c r="B4270" s="84"/>
      <c r="C4270" s="127"/>
      <c r="D4270" s="147"/>
      <c r="E4270" s="150"/>
      <c r="F4270" s="187" t="str">
        <f t="shared" si="809"/>
        <v/>
      </c>
      <c r="G4270" s="188" t="str">
        <f>+IF(F4270="","",H4239)</f>
        <v/>
      </c>
      <c r="H4270" s="189" t="str">
        <f t="shared" si="810"/>
        <v/>
      </c>
      <c r="J4270" s="195" t="str">
        <f>+IF(H4270="","",H4270/H4310)</f>
        <v/>
      </c>
      <c r="K4270" s="174"/>
      <c r="L4270" s="170"/>
      <c r="M4270" s="193" t="str">
        <f t="shared" si="813"/>
        <v/>
      </c>
      <c r="N4270" s="194" t="str">
        <f t="shared" si="811"/>
        <v/>
      </c>
      <c r="R4270" s="75" t="e">
        <f t="shared" si="812"/>
        <v>#REF!</v>
      </c>
    </row>
    <row r="4271" spans="1:18" ht="15" customHeight="1" thickBot="1" x14ac:dyDescent="0.35">
      <c r="A4271" s="86"/>
      <c r="B4271" s="84"/>
      <c r="C4271" s="160"/>
      <c r="D4271" s="160"/>
      <c r="E4271" s="160"/>
      <c r="F4271" s="160"/>
      <c r="G4271" s="161" t="s">
        <v>28</v>
      </c>
      <c r="H4271" s="157">
        <f>SUM(H4258:H4270)</f>
        <v>15.103423500000002</v>
      </c>
      <c r="J4271" s="110">
        <f>SUM(J4258:J4270)</f>
        <v>0.23391284224198583</v>
      </c>
      <c r="K4271" s="109"/>
      <c r="L4271" s="109"/>
      <c r="M4271" s="109"/>
      <c r="N4271" s="110">
        <f>SUM(N4258:N4270)</f>
        <v>0</v>
      </c>
    </row>
    <row r="4272" spans="1:18" s="73" customFormat="1" ht="15" customHeight="1" thickBot="1" x14ac:dyDescent="0.35">
      <c r="A4272" s="86"/>
      <c r="B4272" s="84"/>
      <c r="C4272" s="73" t="s">
        <v>11</v>
      </c>
      <c r="H4272" s="74"/>
      <c r="J4272" s="112"/>
      <c r="K4272" s="112"/>
      <c r="L4272" s="112"/>
      <c r="M4272" s="112"/>
      <c r="N4272" s="112"/>
    </row>
    <row r="4273" spans="1:18" ht="34.5" customHeight="1" thickBot="1" x14ac:dyDescent="0.35">
      <c r="A4273" s="86"/>
      <c r="B4273" s="84"/>
      <c r="C4273" s="122" t="s">
        <v>48</v>
      </c>
      <c r="D4273" s="129"/>
      <c r="E4273" s="123" t="s">
        <v>3</v>
      </c>
      <c r="F4273" s="123" t="s">
        <v>0</v>
      </c>
      <c r="G4273" s="123" t="s">
        <v>16</v>
      </c>
      <c r="H4273" s="124" t="s">
        <v>9</v>
      </c>
      <c r="J4273" s="106" t="s">
        <v>59</v>
      </c>
      <c r="K4273" s="107" t="s">
        <v>60</v>
      </c>
      <c r="L4273" s="107" t="s">
        <v>61</v>
      </c>
      <c r="M4273" s="107" t="s">
        <v>62</v>
      </c>
      <c r="N4273" s="108" t="s">
        <v>63</v>
      </c>
    </row>
    <row r="4274" spans="1:18" ht="15" customHeight="1" x14ac:dyDescent="0.3">
      <c r="A4274" s="86"/>
      <c r="B4274" s="84"/>
      <c r="C4274" s="125" t="s">
        <v>412</v>
      </c>
      <c r="E4274" s="151" t="s">
        <v>43</v>
      </c>
      <c r="F4274" s="151">
        <v>1</v>
      </c>
      <c r="G4274" s="151">
        <v>8.5</v>
      </c>
      <c r="H4274" s="190">
        <f t="shared" ref="H4274:H4299" si="814">+IF(G4274="","",F4274*G4274)</f>
        <v>8.5</v>
      </c>
      <c r="J4274" s="195">
        <f>+IF(H4274="","",H4274/H4310)</f>
        <v>0.13164294565777615</v>
      </c>
      <c r="K4274" s="174">
        <v>352605342021</v>
      </c>
      <c r="L4274" s="170" t="s">
        <v>76</v>
      </c>
      <c r="M4274" s="193">
        <v>0.20180000000000001</v>
      </c>
      <c r="N4274" s="194">
        <f t="shared" ref="N4274:N4299" si="815">+IF(H4274="","",J4274*M4274)</f>
        <v>2.6565546433739227E-2</v>
      </c>
      <c r="R4274" s="75" t="e">
        <f t="shared" ref="R4274:R4299" si="816">+R4186+1</f>
        <v>#REF!</v>
      </c>
    </row>
    <row r="4275" spans="1:18" ht="15" customHeight="1" x14ac:dyDescent="0.3">
      <c r="A4275" s="86"/>
      <c r="B4275" s="84"/>
      <c r="C4275" s="125" t="s">
        <v>413</v>
      </c>
      <c r="E4275" s="151" t="s">
        <v>74</v>
      </c>
      <c r="F4275" s="151">
        <v>11</v>
      </c>
      <c r="G4275" s="151">
        <v>2.0499999999999998</v>
      </c>
      <c r="H4275" s="190">
        <f t="shared" si="814"/>
        <v>22.549999999999997</v>
      </c>
      <c r="J4275" s="195">
        <f>+IF(H4275="","",H4275/H4310)</f>
        <v>0.34924099112739437</v>
      </c>
      <c r="K4275" s="174">
        <v>352605342021</v>
      </c>
      <c r="L4275" s="170" t="s">
        <v>76</v>
      </c>
      <c r="M4275" s="193">
        <v>0.20180000000000001</v>
      </c>
      <c r="N4275" s="194">
        <f t="shared" si="815"/>
        <v>7.0476832009508189E-2</v>
      </c>
      <c r="R4275" s="75" t="e">
        <f t="shared" si="816"/>
        <v>#REF!</v>
      </c>
    </row>
    <row r="4276" spans="1:18" ht="93" customHeight="1" x14ac:dyDescent="0.3">
      <c r="A4276" s="86"/>
      <c r="B4276" s="84"/>
      <c r="C4276" s="222" t="s">
        <v>414</v>
      </c>
      <c r="E4276" s="151" t="s">
        <v>43</v>
      </c>
      <c r="F4276" s="151">
        <v>1</v>
      </c>
      <c r="G4276" s="151">
        <v>8.0500000000000007</v>
      </c>
      <c r="H4276" s="190">
        <f t="shared" si="814"/>
        <v>8.0500000000000007</v>
      </c>
      <c r="J4276" s="195">
        <f>+IF(H4276="","",H4276/H4310)</f>
        <v>0.12467361324059978</v>
      </c>
      <c r="K4276" s="174">
        <v>352605342021</v>
      </c>
      <c r="L4276" s="170" t="s">
        <v>76</v>
      </c>
      <c r="M4276" s="193">
        <v>0.20180000000000001</v>
      </c>
      <c r="N4276" s="194">
        <f t="shared" si="815"/>
        <v>2.5159135151953036E-2</v>
      </c>
      <c r="R4276" s="75" t="e">
        <f t="shared" si="816"/>
        <v>#REF!</v>
      </c>
    </row>
    <row r="4277" spans="1:18" ht="15" customHeight="1" x14ac:dyDescent="0.3">
      <c r="A4277" s="86"/>
      <c r="B4277" s="84"/>
      <c r="C4277" s="125" t="s">
        <v>415</v>
      </c>
      <c r="E4277" s="151" t="s">
        <v>43</v>
      </c>
      <c r="F4277" s="151">
        <v>1</v>
      </c>
      <c r="G4277" s="151">
        <v>6</v>
      </c>
      <c r="H4277" s="190">
        <f t="shared" si="814"/>
        <v>6</v>
      </c>
      <c r="J4277" s="195">
        <f>+IF(H4277="","",H4277/H4310)</f>
        <v>9.2924432229018458E-2</v>
      </c>
      <c r="K4277" s="174">
        <v>352605342021</v>
      </c>
      <c r="L4277" s="170" t="s">
        <v>76</v>
      </c>
      <c r="M4277" s="193">
        <v>0.20180000000000001</v>
      </c>
      <c r="N4277" s="194">
        <f t="shared" si="815"/>
        <v>1.8752150423815925E-2</v>
      </c>
      <c r="R4277" s="75" t="e">
        <f t="shared" si="816"/>
        <v>#REF!</v>
      </c>
    </row>
    <row r="4278" spans="1:18" ht="15" customHeight="1" x14ac:dyDescent="0.3">
      <c r="A4278" s="86"/>
      <c r="B4278" s="84"/>
      <c r="C4278" s="125" t="s">
        <v>416</v>
      </c>
      <c r="E4278" s="151" t="s">
        <v>43</v>
      </c>
      <c r="F4278" s="151">
        <v>1</v>
      </c>
      <c r="G4278" s="151">
        <v>3.61</v>
      </c>
      <c r="H4278" s="190">
        <f t="shared" si="814"/>
        <v>3.61</v>
      </c>
      <c r="J4278" s="195">
        <f>+IF(H4278="","",H4278/H4310)</f>
        <v>5.5909533391126108E-2</v>
      </c>
      <c r="K4278" s="174">
        <v>352605342021</v>
      </c>
      <c r="L4278" s="170" t="s">
        <v>76</v>
      </c>
      <c r="M4278" s="193">
        <v>0.20180000000000001</v>
      </c>
      <c r="N4278" s="194">
        <f t="shared" si="815"/>
        <v>1.1282543838329249E-2</v>
      </c>
      <c r="R4278" s="75" t="e">
        <f t="shared" si="816"/>
        <v>#REF!</v>
      </c>
    </row>
    <row r="4279" spans="1:18" ht="15" customHeight="1" x14ac:dyDescent="0.3">
      <c r="A4279" s="86"/>
      <c r="B4279" s="84"/>
      <c r="C4279" s="125"/>
      <c r="E4279" s="151"/>
      <c r="F4279" s="151"/>
      <c r="G4279" s="151"/>
      <c r="H4279" s="190" t="str">
        <f t="shared" si="814"/>
        <v/>
      </c>
      <c r="J4279" s="195" t="str">
        <f>+IF(H4279="","",H4279/H4310)</f>
        <v/>
      </c>
      <c r="K4279" s="174"/>
      <c r="L4279" s="170"/>
      <c r="M4279" s="193" t="str">
        <f t="shared" ref="M4279:M4299" si="817">IF(L4279="NP", 0, (IF(L4279="EP", 1, (IF(L4279="ND", 0.4, "")))))</f>
        <v/>
      </c>
      <c r="N4279" s="194" t="str">
        <f t="shared" si="815"/>
        <v/>
      </c>
      <c r="R4279" s="75" t="e">
        <f t="shared" si="816"/>
        <v>#REF!</v>
      </c>
    </row>
    <row r="4280" spans="1:18" ht="15" customHeight="1" x14ac:dyDescent="0.3">
      <c r="A4280" s="86"/>
      <c r="B4280" s="84"/>
      <c r="C4280" s="125"/>
      <c r="E4280" s="151"/>
      <c r="F4280" s="151"/>
      <c r="G4280" s="151"/>
      <c r="H4280" s="190" t="str">
        <f t="shared" si="814"/>
        <v/>
      </c>
      <c r="J4280" s="195" t="str">
        <f>+IF(H4280="","",H4280/H4310)</f>
        <v/>
      </c>
      <c r="K4280" s="174"/>
      <c r="L4280" s="170"/>
      <c r="M4280" s="193" t="str">
        <f t="shared" si="817"/>
        <v/>
      </c>
      <c r="N4280" s="194" t="str">
        <f t="shared" si="815"/>
        <v/>
      </c>
      <c r="R4280" s="75" t="e">
        <f t="shared" si="816"/>
        <v>#REF!</v>
      </c>
    </row>
    <row r="4281" spans="1:18" ht="15" customHeight="1" x14ac:dyDescent="0.3">
      <c r="A4281" s="86"/>
      <c r="B4281" s="84"/>
      <c r="C4281" s="125"/>
      <c r="E4281" s="151"/>
      <c r="F4281" s="151"/>
      <c r="G4281" s="151"/>
      <c r="H4281" s="190" t="str">
        <f t="shared" si="814"/>
        <v/>
      </c>
      <c r="J4281" s="195" t="str">
        <f>+IF(H4281="","",H4281/H4310)</f>
        <v/>
      </c>
      <c r="K4281" s="174"/>
      <c r="L4281" s="170"/>
      <c r="M4281" s="193" t="str">
        <f t="shared" si="817"/>
        <v/>
      </c>
      <c r="N4281" s="194" t="str">
        <f t="shared" si="815"/>
        <v/>
      </c>
      <c r="R4281" s="75" t="e">
        <f t="shared" si="816"/>
        <v>#REF!</v>
      </c>
    </row>
    <row r="4282" spans="1:18" ht="15" customHeight="1" x14ac:dyDescent="0.3">
      <c r="A4282" s="86"/>
      <c r="B4282" s="84"/>
      <c r="C4282" s="125"/>
      <c r="E4282" s="151"/>
      <c r="F4282" s="151"/>
      <c r="G4282" s="151"/>
      <c r="H4282" s="190" t="str">
        <f t="shared" si="814"/>
        <v/>
      </c>
      <c r="J4282" s="195" t="str">
        <f>+IF(H4282="","",H4282/H4310)</f>
        <v/>
      </c>
      <c r="K4282" s="174"/>
      <c r="L4282" s="170"/>
      <c r="M4282" s="193" t="str">
        <f t="shared" si="817"/>
        <v/>
      </c>
      <c r="N4282" s="194" t="str">
        <f t="shared" si="815"/>
        <v/>
      </c>
      <c r="R4282" s="75" t="e">
        <f t="shared" si="816"/>
        <v>#REF!</v>
      </c>
    </row>
    <row r="4283" spans="1:18" ht="15" customHeight="1" x14ac:dyDescent="0.3">
      <c r="A4283" s="86"/>
      <c r="B4283" s="84"/>
      <c r="C4283" s="125"/>
      <c r="E4283" s="151"/>
      <c r="F4283" s="151"/>
      <c r="G4283" s="151"/>
      <c r="H4283" s="190" t="str">
        <f t="shared" si="814"/>
        <v/>
      </c>
      <c r="J4283" s="195" t="str">
        <f>+IF(H4283="","",H4283/H4310)</f>
        <v/>
      </c>
      <c r="K4283" s="174"/>
      <c r="L4283" s="170"/>
      <c r="M4283" s="193" t="str">
        <f t="shared" si="817"/>
        <v/>
      </c>
      <c r="N4283" s="194" t="str">
        <f t="shared" si="815"/>
        <v/>
      </c>
      <c r="R4283" s="75" t="e">
        <f t="shared" si="816"/>
        <v>#REF!</v>
      </c>
    </row>
    <row r="4284" spans="1:18" ht="15" customHeight="1" x14ac:dyDescent="0.3">
      <c r="A4284" s="86"/>
      <c r="B4284" s="84"/>
      <c r="C4284" s="125"/>
      <c r="E4284" s="151"/>
      <c r="F4284" s="151"/>
      <c r="G4284" s="151"/>
      <c r="H4284" s="190" t="str">
        <f t="shared" si="814"/>
        <v/>
      </c>
      <c r="J4284" s="195" t="str">
        <f>+IF(H4284="","",H4284/H4310)</f>
        <v/>
      </c>
      <c r="K4284" s="174"/>
      <c r="L4284" s="170"/>
      <c r="M4284" s="193" t="str">
        <f t="shared" si="817"/>
        <v/>
      </c>
      <c r="N4284" s="194" t="str">
        <f t="shared" si="815"/>
        <v/>
      </c>
      <c r="R4284" s="75" t="e">
        <f t="shared" si="816"/>
        <v>#REF!</v>
      </c>
    </row>
    <row r="4285" spans="1:18" ht="15" customHeight="1" x14ac:dyDescent="0.3">
      <c r="A4285" s="86"/>
      <c r="B4285" s="84"/>
      <c r="C4285" s="125"/>
      <c r="E4285" s="151"/>
      <c r="F4285" s="151"/>
      <c r="G4285" s="151"/>
      <c r="H4285" s="190" t="str">
        <f t="shared" si="814"/>
        <v/>
      </c>
      <c r="J4285" s="195" t="str">
        <f>+IF(H4285="","",H4285/H4310)</f>
        <v/>
      </c>
      <c r="K4285" s="174"/>
      <c r="L4285" s="170"/>
      <c r="M4285" s="193" t="str">
        <f t="shared" si="817"/>
        <v/>
      </c>
      <c r="N4285" s="194" t="str">
        <f t="shared" si="815"/>
        <v/>
      </c>
      <c r="R4285" s="75" t="e">
        <f t="shared" si="816"/>
        <v>#REF!</v>
      </c>
    </row>
    <row r="4286" spans="1:18" ht="15" customHeight="1" x14ac:dyDescent="0.3">
      <c r="A4286" s="86"/>
      <c r="B4286" s="84"/>
      <c r="C4286" s="125"/>
      <c r="E4286" s="151"/>
      <c r="F4286" s="151"/>
      <c r="G4286" s="151"/>
      <c r="H4286" s="190" t="str">
        <f t="shared" si="814"/>
        <v/>
      </c>
      <c r="J4286" s="195" t="str">
        <f>+IF(H4286="","",H4286/H4310)</f>
        <v/>
      </c>
      <c r="K4286" s="174"/>
      <c r="L4286" s="170"/>
      <c r="M4286" s="193" t="str">
        <f t="shared" si="817"/>
        <v/>
      </c>
      <c r="N4286" s="194" t="str">
        <f t="shared" si="815"/>
        <v/>
      </c>
      <c r="R4286" s="75" t="e">
        <f t="shared" si="816"/>
        <v>#REF!</v>
      </c>
    </row>
    <row r="4287" spans="1:18" ht="15" customHeight="1" x14ac:dyDescent="0.3">
      <c r="A4287" s="86"/>
      <c r="B4287" s="84"/>
      <c r="C4287" s="125"/>
      <c r="E4287" s="151"/>
      <c r="F4287" s="151"/>
      <c r="G4287" s="151"/>
      <c r="H4287" s="190" t="str">
        <f t="shared" si="814"/>
        <v/>
      </c>
      <c r="J4287" s="195" t="str">
        <f>+IF(H4287="","",H4287/H4310)</f>
        <v/>
      </c>
      <c r="K4287" s="174"/>
      <c r="L4287" s="170"/>
      <c r="M4287" s="193" t="str">
        <f t="shared" si="817"/>
        <v/>
      </c>
      <c r="N4287" s="194" t="str">
        <f t="shared" si="815"/>
        <v/>
      </c>
      <c r="R4287" s="75" t="e">
        <f t="shared" si="816"/>
        <v>#REF!</v>
      </c>
    </row>
    <row r="4288" spans="1:18" ht="15" customHeight="1" x14ac:dyDescent="0.3">
      <c r="A4288" s="86"/>
      <c r="B4288" s="84"/>
      <c r="C4288" s="125"/>
      <c r="E4288" s="151"/>
      <c r="F4288" s="151"/>
      <c r="G4288" s="151"/>
      <c r="H4288" s="190" t="str">
        <f t="shared" si="814"/>
        <v/>
      </c>
      <c r="J4288" s="195" t="str">
        <f>+IF(H4288="","",H4288/H4310)</f>
        <v/>
      </c>
      <c r="K4288" s="174"/>
      <c r="L4288" s="170"/>
      <c r="M4288" s="193" t="str">
        <f t="shared" si="817"/>
        <v/>
      </c>
      <c r="N4288" s="194" t="str">
        <f t="shared" si="815"/>
        <v/>
      </c>
      <c r="R4288" s="75" t="e">
        <f t="shared" si="816"/>
        <v>#REF!</v>
      </c>
    </row>
    <row r="4289" spans="1:18" ht="15" customHeight="1" x14ac:dyDescent="0.3">
      <c r="A4289" s="86"/>
      <c r="B4289" s="84"/>
      <c r="C4289" s="125"/>
      <c r="E4289" s="151"/>
      <c r="F4289" s="151"/>
      <c r="G4289" s="151"/>
      <c r="H4289" s="190" t="str">
        <f t="shared" si="814"/>
        <v/>
      </c>
      <c r="J4289" s="195" t="str">
        <f>+IF(H4289="","",H4289/H4310)</f>
        <v/>
      </c>
      <c r="K4289" s="174"/>
      <c r="L4289" s="170"/>
      <c r="M4289" s="193" t="str">
        <f t="shared" si="817"/>
        <v/>
      </c>
      <c r="N4289" s="194" t="str">
        <f t="shared" si="815"/>
        <v/>
      </c>
      <c r="R4289" s="75" t="e">
        <f t="shared" si="816"/>
        <v>#REF!</v>
      </c>
    </row>
    <row r="4290" spans="1:18" ht="15" customHeight="1" x14ac:dyDescent="0.3">
      <c r="A4290" s="86"/>
      <c r="B4290" s="84"/>
      <c r="C4290" s="125"/>
      <c r="E4290" s="151"/>
      <c r="F4290" s="151"/>
      <c r="G4290" s="151"/>
      <c r="H4290" s="190" t="str">
        <f t="shared" si="814"/>
        <v/>
      </c>
      <c r="J4290" s="195" t="str">
        <f>+IF(H4290="","",H4290/H4310)</f>
        <v/>
      </c>
      <c r="K4290" s="174"/>
      <c r="L4290" s="170"/>
      <c r="M4290" s="193" t="str">
        <f t="shared" si="817"/>
        <v/>
      </c>
      <c r="N4290" s="194" t="str">
        <f t="shared" si="815"/>
        <v/>
      </c>
      <c r="R4290" s="75" t="e">
        <f t="shared" si="816"/>
        <v>#REF!</v>
      </c>
    </row>
    <row r="4291" spans="1:18" ht="15" customHeight="1" x14ac:dyDescent="0.3">
      <c r="A4291" s="86"/>
      <c r="B4291" s="84"/>
      <c r="C4291" s="125"/>
      <c r="E4291" s="151"/>
      <c r="F4291" s="151"/>
      <c r="G4291" s="151"/>
      <c r="H4291" s="190" t="str">
        <f t="shared" si="814"/>
        <v/>
      </c>
      <c r="J4291" s="195" t="str">
        <f>+IF(H4291="","",H4291/H4310)</f>
        <v/>
      </c>
      <c r="K4291" s="174"/>
      <c r="L4291" s="170"/>
      <c r="M4291" s="193" t="str">
        <f t="shared" si="817"/>
        <v/>
      </c>
      <c r="N4291" s="194" t="str">
        <f t="shared" si="815"/>
        <v/>
      </c>
      <c r="R4291" s="75" t="e">
        <f t="shared" si="816"/>
        <v>#REF!</v>
      </c>
    </row>
    <row r="4292" spans="1:18" ht="15" customHeight="1" x14ac:dyDescent="0.3">
      <c r="A4292" s="86"/>
      <c r="B4292" s="84"/>
      <c r="C4292" s="125"/>
      <c r="E4292" s="151"/>
      <c r="F4292" s="151"/>
      <c r="G4292" s="151"/>
      <c r="H4292" s="190" t="str">
        <f t="shared" si="814"/>
        <v/>
      </c>
      <c r="J4292" s="195" t="str">
        <f>+IF(H4292="","",H4292/H4310)</f>
        <v/>
      </c>
      <c r="K4292" s="174"/>
      <c r="L4292" s="170"/>
      <c r="M4292" s="193" t="str">
        <f t="shared" si="817"/>
        <v/>
      </c>
      <c r="N4292" s="194" t="str">
        <f t="shared" si="815"/>
        <v/>
      </c>
      <c r="R4292" s="75" t="e">
        <f t="shared" si="816"/>
        <v>#REF!</v>
      </c>
    </row>
    <row r="4293" spans="1:18" ht="15" customHeight="1" x14ac:dyDescent="0.3">
      <c r="A4293" s="86"/>
      <c r="B4293" s="84"/>
      <c r="C4293" s="125"/>
      <c r="E4293" s="151"/>
      <c r="F4293" s="151"/>
      <c r="G4293" s="151"/>
      <c r="H4293" s="190" t="str">
        <f t="shared" si="814"/>
        <v/>
      </c>
      <c r="J4293" s="195" t="str">
        <f>+IF(H4293="","",H4293/H4310)</f>
        <v/>
      </c>
      <c r="K4293" s="174"/>
      <c r="L4293" s="170"/>
      <c r="M4293" s="193" t="str">
        <f t="shared" si="817"/>
        <v/>
      </c>
      <c r="N4293" s="194" t="str">
        <f t="shared" si="815"/>
        <v/>
      </c>
      <c r="R4293" s="75" t="e">
        <f t="shared" si="816"/>
        <v>#REF!</v>
      </c>
    </row>
    <row r="4294" spans="1:18" ht="15" customHeight="1" x14ac:dyDescent="0.3">
      <c r="A4294" s="86"/>
      <c r="B4294" s="84"/>
      <c r="C4294" s="125"/>
      <c r="E4294" s="151"/>
      <c r="F4294" s="151"/>
      <c r="G4294" s="151"/>
      <c r="H4294" s="190" t="str">
        <f t="shared" si="814"/>
        <v/>
      </c>
      <c r="J4294" s="195" t="str">
        <f>+IF(H4294="","",H4294/H4310)</f>
        <v/>
      </c>
      <c r="K4294" s="174"/>
      <c r="L4294" s="170"/>
      <c r="M4294" s="193" t="str">
        <f t="shared" si="817"/>
        <v/>
      </c>
      <c r="N4294" s="194" t="str">
        <f t="shared" si="815"/>
        <v/>
      </c>
      <c r="R4294" s="75" t="e">
        <f t="shared" si="816"/>
        <v>#REF!</v>
      </c>
    </row>
    <row r="4295" spans="1:18" ht="15" customHeight="1" x14ac:dyDescent="0.3">
      <c r="A4295" s="86"/>
      <c r="B4295" s="84"/>
      <c r="C4295" s="125"/>
      <c r="E4295" s="151"/>
      <c r="F4295" s="151"/>
      <c r="G4295" s="151"/>
      <c r="H4295" s="190" t="str">
        <f t="shared" si="814"/>
        <v/>
      </c>
      <c r="J4295" s="195" t="str">
        <f>+IF(H4295="","",H4295/H4310)</f>
        <v/>
      </c>
      <c r="K4295" s="174"/>
      <c r="L4295" s="170"/>
      <c r="M4295" s="193" t="str">
        <f t="shared" si="817"/>
        <v/>
      </c>
      <c r="N4295" s="194" t="str">
        <f t="shared" si="815"/>
        <v/>
      </c>
      <c r="R4295" s="75" t="e">
        <f t="shared" si="816"/>
        <v>#REF!</v>
      </c>
    </row>
    <row r="4296" spans="1:18" ht="15" customHeight="1" x14ac:dyDescent="0.3">
      <c r="A4296" s="86"/>
      <c r="B4296" s="84"/>
      <c r="C4296" s="125"/>
      <c r="E4296" s="151"/>
      <c r="F4296" s="151"/>
      <c r="G4296" s="151"/>
      <c r="H4296" s="190" t="str">
        <f t="shared" si="814"/>
        <v/>
      </c>
      <c r="J4296" s="195" t="str">
        <f>+IF(H4296="","",H4296/H4310)</f>
        <v/>
      </c>
      <c r="K4296" s="174"/>
      <c r="L4296" s="170"/>
      <c r="M4296" s="193" t="str">
        <f t="shared" si="817"/>
        <v/>
      </c>
      <c r="N4296" s="194" t="str">
        <f t="shared" si="815"/>
        <v/>
      </c>
      <c r="R4296" s="75" t="e">
        <f t="shared" si="816"/>
        <v>#REF!</v>
      </c>
    </row>
    <row r="4297" spans="1:18" ht="15" customHeight="1" x14ac:dyDescent="0.3">
      <c r="A4297" s="86"/>
      <c r="B4297" s="84"/>
      <c r="C4297" s="125"/>
      <c r="E4297" s="151"/>
      <c r="F4297" s="151"/>
      <c r="G4297" s="151"/>
      <c r="H4297" s="190" t="str">
        <f t="shared" si="814"/>
        <v/>
      </c>
      <c r="J4297" s="195" t="str">
        <f>+IF(H4297="","",H4297/H4310)</f>
        <v/>
      </c>
      <c r="K4297" s="174"/>
      <c r="L4297" s="170"/>
      <c r="M4297" s="193" t="str">
        <f t="shared" si="817"/>
        <v/>
      </c>
      <c r="N4297" s="194" t="str">
        <f t="shared" si="815"/>
        <v/>
      </c>
      <c r="R4297" s="75" t="e">
        <f t="shared" si="816"/>
        <v>#REF!</v>
      </c>
    </row>
    <row r="4298" spans="1:18" ht="15" customHeight="1" x14ac:dyDescent="0.3">
      <c r="A4298" s="86"/>
      <c r="B4298" s="84"/>
      <c r="C4298" s="125"/>
      <c r="E4298" s="151"/>
      <c r="F4298" s="151"/>
      <c r="G4298" s="151"/>
      <c r="H4298" s="190" t="str">
        <f t="shared" si="814"/>
        <v/>
      </c>
      <c r="J4298" s="195" t="str">
        <f>+IF(H4298="","",H4298/H4310)</f>
        <v/>
      </c>
      <c r="K4298" s="174"/>
      <c r="L4298" s="170"/>
      <c r="M4298" s="193" t="str">
        <f t="shared" si="817"/>
        <v/>
      </c>
      <c r="N4298" s="194" t="str">
        <f t="shared" si="815"/>
        <v/>
      </c>
      <c r="R4298" s="75" t="e">
        <f t="shared" si="816"/>
        <v>#REF!</v>
      </c>
    </row>
    <row r="4299" spans="1:18" ht="15" customHeight="1" thickBot="1" x14ac:dyDescent="0.35">
      <c r="A4299" s="86"/>
      <c r="B4299" s="84"/>
      <c r="C4299" s="125"/>
      <c r="E4299" s="152"/>
      <c r="F4299" s="152"/>
      <c r="G4299" s="152"/>
      <c r="H4299" s="191" t="str">
        <f t="shared" si="814"/>
        <v/>
      </c>
      <c r="J4299" s="195" t="str">
        <f>+IF(H4299="","",H4299/H4310)</f>
        <v/>
      </c>
      <c r="K4299" s="174"/>
      <c r="L4299" s="170"/>
      <c r="M4299" s="193" t="str">
        <f t="shared" si="817"/>
        <v/>
      </c>
      <c r="N4299" s="194" t="str">
        <f t="shared" si="815"/>
        <v/>
      </c>
      <c r="R4299" s="75" t="e">
        <f t="shared" si="816"/>
        <v>#REF!</v>
      </c>
    </row>
    <row r="4300" spans="1:18" ht="15" customHeight="1" thickBot="1" x14ac:dyDescent="0.35">
      <c r="A4300" s="86"/>
      <c r="B4300" s="84"/>
      <c r="C4300" s="160"/>
      <c r="D4300" s="160"/>
      <c r="E4300" s="160"/>
      <c r="F4300" s="160"/>
      <c r="G4300" s="161" t="s">
        <v>29</v>
      </c>
      <c r="H4300" s="157">
        <f>SUM(H4274:H4299)</f>
        <v>48.709999999999994</v>
      </c>
      <c r="J4300" s="110">
        <f>SUM(J4274:J4299)</f>
        <v>0.75439151564591489</v>
      </c>
      <c r="K4300" s="109"/>
      <c r="L4300" s="109"/>
      <c r="M4300" s="109"/>
      <c r="N4300" s="110">
        <f>SUM(N4274:N4299)</f>
        <v>0.15223620785734562</v>
      </c>
    </row>
    <row r="4301" spans="1:18" s="73" customFormat="1" ht="15" customHeight="1" thickBot="1" x14ac:dyDescent="0.35">
      <c r="A4301" s="86"/>
      <c r="B4301" s="84"/>
      <c r="C4301" s="73" t="s">
        <v>12</v>
      </c>
      <c r="H4301" s="74"/>
      <c r="J4301" s="111"/>
      <c r="K4301" s="111"/>
      <c r="L4301" s="111"/>
      <c r="M4301" s="111"/>
      <c r="N4301" s="111"/>
    </row>
    <row r="4302" spans="1:18" ht="33" customHeight="1" thickBot="1" x14ac:dyDescent="0.35">
      <c r="A4302" s="86"/>
      <c r="B4302" s="84"/>
      <c r="C4302" s="122" t="s">
        <v>48</v>
      </c>
      <c r="D4302" s="129"/>
      <c r="E4302" s="130" t="s">
        <v>3</v>
      </c>
      <c r="F4302" s="130" t="s">
        <v>0</v>
      </c>
      <c r="G4302" s="123" t="s">
        <v>6</v>
      </c>
      <c r="H4302" s="124" t="s">
        <v>9</v>
      </c>
      <c r="J4302" s="106" t="s">
        <v>59</v>
      </c>
      <c r="K4302" s="107" t="s">
        <v>60</v>
      </c>
      <c r="L4302" s="107" t="s">
        <v>61</v>
      </c>
      <c r="M4302" s="107" t="s">
        <v>62</v>
      </c>
      <c r="N4302" s="108" t="s">
        <v>63</v>
      </c>
    </row>
    <row r="4303" spans="1:18" ht="15" customHeight="1" x14ac:dyDescent="0.3">
      <c r="A4303" s="86"/>
      <c r="B4303" s="84"/>
      <c r="C4303" s="125"/>
      <c r="E4303" s="149"/>
      <c r="F4303" s="146"/>
      <c r="G4303" s="154"/>
      <c r="H4303" s="186" t="str">
        <f>+IF(G4303="","",F4303*G4303)</f>
        <v/>
      </c>
      <c r="J4303" s="195" t="str">
        <f>+IF(H4303="","",H4303/H4310)</f>
        <v/>
      </c>
      <c r="K4303" s="175"/>
      <c r="L4303" s="175"/>
      <c r="M4303" s="193" t="str">
        <f>IF(L4303="NP", 0, (IF(L4303="EP", 1, (IF(L4303="ND", 0.4, "")))))</f>
        <v/>
      </c>
      <c r="N4303" s="194" t="str">
        <f>+IF(H4303="","",J4303*M4303)</f>
        <v/>
      </c>
      <c r="R4303" s="75" t="e">
        <f t="shared" ref="R4303:R4307" si="818">+R4215+1</f>
        <v>#REF!</v>
      </c>
    </row>
    <row r="4304" spans="1:18" ht="15" customHeight="1" x14ac:dyDescent="0.3">
      <c r="A4304" s="86"/>
      <c r="B4304" s="84"/>
      <c r="C4304" s="125"/>
      <c r="E4304" s="149"/>
      <c r="F4304" s="146"/>
      <c r="G4304" s="154"/>
      <c r="H4304" s="186" t="str">
        <f>+IF(G4304="","",F4304*G4304)</f>
        <v/>
      </c>
      <c r="J4304" s="195" t="str">
        <f>+IF(H4304="","",H4304/H4308)</f>
        <v/>
      </c>
      <c r="K4304" s="175"/>
      <c r="L4304" s="175"/>
      <c r="M4304" s="193" t="str">
        <f>IF(L4304="NP", 0, (IF(L4304="EP", 1, (IF(L4304="ND", 0.4, "")))))</f>
        <v/>
      </c>
      <c r="N4304" s="194" t="str">
        <f>+IF(H4304="","",J4304*M4304)</f>
        <v/>
      </c>
      <c r="R4304" s="75" t="e">
        <f t="shared" si="818"/>
        <v>#REF!</v>
      </c>
    </row>
    <row r="4305" spans="1:18" ht="15" customHeight="1" x14ac:dyDescent="0.3">
      <c r="A4305" s="86"/>
      <c r="B4305" s="84"/>
      <c r="C4305" s="125"/>
      <c r="E4305" s="149"/>
      <c r="F4305" s="146"/>
      <c r="G4305" s="154"/>
      <c r="H4305" s="186" t="str">
        <f>+IF(G4305="","",F4305*G4305)</f>
        <v/>
      </c>
      <c r="J4305" s="195" t="str">
        <f>+IF(H4305="","",H4305/H4309)</f>
        <v/>
      </c>
      <c r="K4305" s="175"/>
      <c r="L4305" s="175"/>
      <c r="M4305" s="193" t="str">
        <f>IF(L4305="NP", 0, (IF(L4305="EP", 1, (IF(L4305="ND", 0.4, "")))))</f>
        <v/>
      </c>
      <c r="N4305" s="194" t="str">
        <f>+IF(H4305="","",J4305*M4305)</f>
        <v/>
      </c>
      <c r="R4305" s="75" t="e">
        <f t="shared" si="818"/>
        <v>#REF!</v>
      </c>
    </row>
    <row r="4306" spans="1:18" ht="15" customHeight="1" x14ac:dyDescent="0.3">
      <c r="A4306" s="86"/>
      <c r="B4306" s="84"/>
      <c r="C4306" s="125"/>
      <c r="E4306" s="149"/>
      <c r="F4306" s="146"/>
      <c r="G4306" s="154"/>
      <c r="H4306" s="186" t="str">
        <f>+IF(G4306="","",F4306*G4306)</f>
        <v/>
      </c>
      <c r="J4306" s="195" t="str">
        <f>+IF(H4306="","",H4306/H4310)</f>
        <v/>
      </c>
      <c r="K4306" s="175"/>
      <c r="L4306" s="175"/>
      <c r="M4306" s="193" t="str">
        <f>IF(L4306="NP", 0, (IF(L4306="EP", 1, (IF(L4306="ND", 0.4, "")))))</f>
        <v/>
      </c>
      <c r="N4306" s="194" t="str">
        <f>+IF(H4306="","",J4306*M4306)</f>
        <v/>
      </c>
      <c r="R4306" s="75" t="e">
        <f t="shared" si="818"/>
        <v>#REF!</v>
      </c>
    </row>
    <row r="4307" spans="1:18" ht="15" customHeight="1" thickBot="1" x14ac:dyDescent="0.35">
      <c r="A4307" s="86"/>
      <c r="B4307" s="84"/>
      <c r="C4307" s="127"/>
      <c r="D4307" s="128"/>
      <c r="E4307" s="150"/>
      <c r="F4307" s="147"/>
      <c r="G4307" s="155"/>
      <c r="H4307" s="192" t="str">
        <f>+IF(G4307="","",F4307*G4307)</f>
        <v/>
      </c>
      <c r="J4307" s="195" t="str">
        <f>+IF(H4307="","",H4307/H4310)</f>
        <v/>
      </c>
      <c r="K4307" s="176"/>
      <c r="L4307" s="177"/>
      <c r="M4307" s="193" t="str">
        <f>IF(L4307="NP", 0, (IF(L4307="EP", 1, (IF(L4307="ND", 0.4, "")))))</f>
        <v/>
      </c>
      <c r="N4307" s="194" t="str">
        <f>+IF(H4307="","",J4307*M4307)</f>
        <v/>
      </c>
      <c r="R4307" s="75" t="e">
        <f t="shared" si="818"/>
        <v>#REF!</v>
      </c>
    </row>
    <row r="4308" spans="1:18" ht="15" customHeight="1" thickBot="1" x14ac:dyDescent="0.35">
      <c r="A4308" s="86"/>
      <c r="B4308" s="84"/>
      <c r="C4308" s="160"/>
      <c r="D4308" s="160"/>
      <c r="E4308" s="160"/>
      <c r="F4308" s="160"/>
      <c r="G4308" s="161" t="s">
        <v>30</v>
      </c>
      <c r="H4308" s="157">
        <f>SUM(H4303:H4307)</f>
        <v>0</v>
      </c>
      <c r="J4308" s="110">
        <f>SUM(J4303:J4307)</f>
        <v>0</v>
      </c>
      <c r="K4308" s="109"/>
      <c r="L4308" s="109"/>
      <c r="M4308" s="109"/>
      <c r="N4308" s="110">
        <f>SUM(N4303:N4307)</f>
        <v>0</v>
      </c>
    </row>
    <row r="4309" spans="1:18" ht="13.5" customHeight="1" thickBot="1" x14ac:dyDescent="0.35">
      <c r="A4309" s="86"/>
      <c r="B4309" s="84"/>
      <c r="H4309" s="84"/>
      <c r="J4309" s="103"/>
      <c r="K4309" s="104"/>
      <c r="L4309" s="104"/>
      <c r="M4309" s="104"/>
      <c r="N4309" s="105"/>
    </row>
    <row r="4310" spans="1:18" ht="15" customHeight="1" x14ac:dyDescent="0.3">
      <c r="A4310" s="86"/>
      <c r="B4310" s="84"/>
      <c r="D4310" s="132" t="s">
        <v>13</v>
      </c>
      <c r="E4310" s="133"/>
      <c r="F4310" s="133"/>
      <c r="G4310" s="134"/>
      <c r="H4310" s="158">
        <f>+H4255+H4271+H4300+H4308</f>
        <v>64.568594675</v>
      </c>
      <c r="J4310" s="113"/>
      <c r="K4310" s="78"/>
      <c r="M4310" s="78"/>
      <c r="N4310" s="114"/>
    </row>
    <row r="4311" spans="1:18" ht="15" customHeight="1" thickBot="1" x14ac:dyDescent="0.35">
      <c r="A4311" s="86"/>
      <c r="B4311" s="84"/>
      <c r="D4311" s="135" t="s">
        <v>67</v>
      </c>
      <c r="E4311" s="136"/>
      <c r="F4311" s="136"/>
      <c r="G4311" s="141">
        <f>+$Q$1</f>
        <v>0.15</v>
      </c>
      <c r="H4311" s="159">
        <f>+H4310*G4311</f>
        <v>9.6852892012499989</v>
      </c>
      <c r="J4311" s="115"/>
      <c r="K4311" s="116"/>
      <c r="L4311" s="116"/>
      <c r="M4311" s="116"/>
      <c r="N4311" s="117"/>
    </row>
    <row r="4312" spans="1:18" ht="15" customHeight="1" x14ac:dyDescent="0.3">
      <c r="A4312" s="86"/>
      <c r="B4312" s="84"/>
      <c r="D4312" s="135" t="s">
        <v>68</v>
      </c>
      <c r="E4312" s="136"/>
      <c r="F4312" s="136"/>
      <c r="G4312" s="141">
        <f>+$Q$2</f>
        <v>0</v>
      </c>
      <c r="H4312" s="159">
        <f>+(H4310+H4311)*G4312</f>
        <v>0</v>
      </c>
      <c r="J4312" s="120">
        <f>+J4255+J4271+J4300+J4308</f>
        <v>1</v>
      </c>
      <c r="K4312" s="118"/>
      <c r="L4312" s="118"/>
      <c r="M4312" s="118"/>
      <c r="N4312" s="120">
        <f>+N4255+N4271+N4300+N4308</f>
        <v>0.15223620785734562</v>
      </c>
    </row>
    <row r="4313" spans="1:18" ht="15" customHeight="1" thickBot="1" x14ac:dyDescent="0.35">
      <c r="A4313" s="86"/>
      <c r="B4313" s="84"/>
      <c r="C4313" s="75" t="s">
        <v>64</v>
      </c>
      <c r="D4313" s="135" t="s">
        <v>14</v>
      </c>
      <c r="E4313" s="136"/>
      <c r="F4313" s="136"/>
      <c r="G4313" s="137"/>
      <c r="H4313" s="159">
        <f>SUM(H4310:H4312)</f>
        <v>74.253883876250001</v>
      </c>
      <c r="J4313" s="121" t="s">
        <v>69</v>
      </c>
      <c r="K4313" s="119"/>
      <c r="L4313" s="119"/>
      <c r="M4313" s="119"/>
      <c r="N4313" s="121" t="s">
        <v>70</v>
      </c>
    </row>
    <row r="4314" spans="1:18" ht="15" customHeight="1" thickBot="1" x14ac:dyDescent="0.35">
      <c r="A4314" s="86"/>
      <c r="B4314" s="84"/>
      <c r="C4314" s="75" t="s">
        <v>64</v>
      </c>
      <c r="D4314" s="138" t="s">
        <v>15</v>
      </c>
      <c r="E4314" s="139"/>
      <c r="F4314" s="139"/>
      <c r="G4314" s="140"/>
      <c r="H4314" s="131">
        <f>+ROUND(H4313,2)</f>
        <v>74.25</v>
      </c>
      <c r="N4314" s="165">
        <f>+ROUND(N4312,4)</f>
        <v>0.1522</v>
      </c>
    </row>
    <row r="4315" spans="1:18" ht="13.5" customHeight="1" x14ac:dyDescent="0.3">
      <c r="A4315" s="86"/>
      <c r="B4315" s="84"/>
      <c r="G4315" s="76"/>
    </row>
    <row r="4316" spans="1:18" ht="13.5" customHeight="1" x14ac:dyDescent="0.3">
      <c r="A4316" s="86"/>
      <c r="B4316" s="84"/>
      <c r="G4316" s="76"/>
    </row>
    <row r="4317" spans="1:18" ht="15" customHeight="1" x14ac:dyDescent="0.3">
      <c r="A4317" s="83"/>
      <c r="B4317" s="84"/>
      <c r="G4317" s="76"/>
      <c r="H4317" s="84"/>
      <c r="J4317" s="85"/>
      <c r="K4317" s="85"/>
      <c r="L4317" s="85"/>
      <c r="M4317" s="85"/>
      <c r="N4317" s="85"/>
    </row>
    <row r="4318" spans="1:18" ht="14.1" customHeight="1" x14ac:dyDescent="0.3">
      <c r="A4318" s="86"/>
      <c r="B4318" s="84"/>
      <c r="C4318" s="87"/>
      <c r="D4318" s="87"/>
      <c r="E4318" s="87"/>
      <c r="F4318" s="87"/>
      <c r="G4318" s="87"/>
      <c r="H4318" s="87"/>
      <c r="K4318" s="78"/>
      <c r="M4318" s="78"/>
    </row>
    <row r="4319" spans="1:18" ht="12" customHeight="1" x14ac:dyDescent="0.3">
      <c r="A4319" s="86"/>
      <c r="B4319" s="84"/>
      <c r="C4319" s="73"/>
      <c r="D4319" s="73"/>
      <c r="E4319" s="73"/>
      <c r="F4319" s="73"/>
      <c r="G4319" s="73"/>
      <c r="H4319" s="73"/>
      <c r="K4319" s="78"/>
      <c r="M4319" s="78"/>
    </row>
    <row r="4320" spans="1:18" ht="12" customHeight="1" x14ac:dyDescent="0.3">
      <c r="A4320" s="86"/>
      <c r="B4320" s="84"/>
      <c r="G4320" s="88"/>
      <c r="H4320" s="84"/>
      <c r="K4320" s="78"/>
      <c r="M4320" s="78"/>
    </row>
    <row r="4321" spans="1:18" ht="14.25" customHeight="1" x14ac:dyDescent="0.3">
      <c r="A4321" s="86"/>
      <c r="B4321" s="84"/>
      <c r="C4321" s="89"/>
      <c r="D4321" s="90"/>
      <c r="E4321" s="90"/>
      <c r="F4321" s="90"/>
      <c r="G4321" s="90"/>
      <c r="H4321" s="91"/>
      <c r="K4321" s="78"/>
      <c r="M4321" s="78"/>
    </row>
    <row r="4322" spans="1:18" ht="14.25" customHeight="1" x14ac:dyDescent="0.3">
      <c r="A4322" s="86"/>
      <c r="B4322" s="84"/>
      <c r="C4322" s="89"/>
      <c r="H4322" s="84"/>
      <c r="K4322" s="78"/>
      <c r="M4322" s="78"/>
    </row>
    <row r="4323" spans="1:18" ht="12" customHeight="1" thickBot="1" x14ac:dyDescent="0.35">
      <c r="A4323" s="86"/>
      <c r="B4323" s="84"/>
      <c r="C4323" s="89"/>
      <c r="H4323" s="84"/>
      <c r="K4323" s="78"/>
      <c r="M4323" s="78"/>
    </row>
    <row r="4324" spans="1:18" ht="20.100000000000001" customHeight="1" thickBot="1" x14ac:dyDescent="0.35">
      <c r="A4324" s="86"/>
      <c r="B4324" s="84"/>
      <c r="C4324" s="142" t="s">
        <v>55</v>
      </c>
      <c r="D4324" s="143"/>
      <c r="E4324" s="143"/>
      <c r="F4324" s="143"/>
      <c r="G4324" s="143"/>
      <c r="H4324" s="144"/>
    </row>
    <row r="4325" spans="1:18" ht="20.100000000000001" customHeight="1" x14ac:dyDescent="0.3">
      <c r="A4325" s="86"/>
      <c r="B4325" s="84"/>
      <c r="C4325" s="92"/>
      <c r="H4325" s="93" t="s">
        <v>56</v>
      </c>
      <c r="I4325" s="84"/>
      <c r="J4325" s="97" t="s">
        <v>26</v>
      </c>
      <c r="K4325" s="98"/>
      <c r="L4325" s="98"/>
      <c r="M4325" s="98"/>
      <c r="N4325" s="99"/>
    </row>
    <row r="4326" spans="1:18" ht="16.5" customHeight="1" thickBot="1" x14ac:dyDescent="0.35">
      <c r="A4326" s="169"/>
      <c r="B4326" s="84"/>
      <c r="C4326" s="73" t="s">
        <v>57</v>
      </c>
      <c r="D4326" s="84">
        <v>50</v>
      </c>
      <c r="G4326" s="74" t="s">
        <v>4</v>
      </c>
      <c r="H4326" s="75" t="str">
        <f>+VLOOKUP(D4326,PRESUP!$A$6:$N$183,3,FALSE)</f>
        <v>u</v>
      </c>
      <c r="I4326" s="84"/>
      <c r="J4326" s="100"/>
      <c r="K4326" s="101"/>
      <c r="L4326" s="101"/>
      <c r="M4326" s="101"/>
      <c r="N4326" s="102"/>
    </row>
    <row r="4327" spans="1:18" ht="32.25" customHeight="1" x14ac:dyDescent="0.3">
      <c r="A4327" s="86"/>
      <c r="B4327" s="84"/>
      <c r="C4327" s="22" t="str">
        <f>+VLOOKUP(D4326,PRESUP!$A$6:$N$183,14,FALSE)</f>
        <v>DETALLE: Tensor farol simple</v>
      </c>
      <c r="J4327" s="103"/>
      <c r="K4327" s="104"/>
      <c r="L4327" s="104"/>
      <c r="M4327" s="104"/>
      <c r="N4327" s="105"/>
      <c r="O4327" s="84" t="s">
        <v>71</v>
      </c>
      <c r="P4327" s="84" t="s">
        <v>73</v>
      </c>
      <c r="Q4327" s="84" t="s">
        <v>72</v>
      </c>
    </row>
    <row r="4328" spans="1:18" s="73" customFormat="1" ht="15" customHeight="1" thickBot="1" x14ac:dyDescent="0.35">
      <c r="A4328" s="86"/>
      <c r="B4328" s="84"/>
      <c r="C4328" s="73" t="s">
        <v>5</v>
      </c>
      <c r="D4328" s="94"/>
      <c r="E4328" s="94"/>
      <c r="F4328" s="94"/>
      <c r="G4328" s="196" t="s">
        <v>58</v>
      </c>
      <c r="H4328" s="197">
        <v>2.75</v>
      </c>
      <c r="J4328" s="162"/>
      <c r="K4328" s="163"/>
      <c r="L4328" s="163"/>
      <c r="M4328" s="163"/>
      <c r="N4328" s="164"/>
      <c r="O4328" s="166">
        <f>+H4402</f>
        <v>202.49</v>
      </c>
      <c r="P4328" s="168">
        <f>+H4398</f>
        <v>176.08237500000001</v>
      </c>
      <c r="Q4328" s="167">
        <f>+N4402</f>
        <v>0.27410000000000001</v>
      </c>
      <c r="R4328" s="73">
        <f t="shared" ref="R4328" si="819">+D4326</f>
        <v>50</v>
      </c>
    </row>
    <row r="4329" spans="1:18" s="94" customFormat="1" ht="30" customHeight="1" thickBot="1" x14ac:dyDescent="0.35">
      <c r="A4329" s="86"/>
      <c r="B4329" s="84"/>
      <c r="C4329" s="122" t="s">
        <v>48</v>
      </c>
      <c r="D4329" s="123" t="s">
        <v>0</v>
      </c>
      <c r="E4329" s="123" t="s">
        <v>6</v>
      </c>
      <c r="F4329" s="123" t="s">
        <v>7</v>
      </c>
      <c r="G4329" s="123" t="s">
        <v>8</v>
      </c>
      <c r="H4329" s="124" t="s">
        <v>9</v>
      </c>
      <c r="J4329" s="106" t="s">
        <v>59</v>
      </c>
      <c r="K4329" s="107" t="s">
        <v>60</v>
      </c>
      <c r="L4329" s="107" t="s">
        <v>61</v>
      </c>
      <c r="M4329" s="107" t="s">
        <v>62</v>
      </c>
      <c r="N4329" s="108" t="s">
        <v>63</v>
      </c>
    </row>
    <row r="4330" spans="1:18" ht="15" customHeight="1" x14ac:dyDescent="0.3">
      <c r="A4330" s="86"/>
      <c r="B4330" s="84"/>
      <c r="C4330" s="125" t="s">
        <v>78</v>
      </c>
      <c r="D4330" s="145" t="s">
        <v>20</v>
      </c>
      <c r="E4330" s="148"/>
      <c r="F4330" s="148" t="s">
        <v>64</v>
      </c>
      <c r="G4330" s="153" t="s">
        <v>20</v>
      </c>
      <c r="H4330" s="126">
        <f>+H4359*0.05</f>
        <v>2.4048750000000005</v>
      </c>
      <c r="J4330" s="171">
        <f>+IF(H4330="","",H4330/H4398)</f>
        <v>1.3657670167158981E-2</v>
      </c>
      <c r="K4330" s="172">
        <v>4292100117</v>
      </c>
      <c r="L4330" s="170" t="s">
        <v>77</v>
      </c>
      <c r="M4330" s="156">
        <v>0</v>
      </c>
      <c r="N4330" s="173">
        <f t="shared" ref="N4330:N4342" si="820">+IF(H4330="","",J4330*M4330)</f>
        <v>0</v>
      </c>
    </row>
    <row r="4331" spans="1:18" ht="15" customHeight="1" x14ac:dyDescent="0.3">
      <c r="A4331" s="86"/>
      <c r="B4331" s="84"/>
      <c r="C4331" s="125"/>
      <c r="D4331" s="146"/>
      <c r="E4331" s="149"/>
      <c r="F4331" s="184"/>
      <c r="G4331" s="185"/>
      <c r="H4331" s="186"/>
      <c r="J4331" s="195"/>
      <c r="K4331" s="172"/>
      <c r="L4331" s="170"/>
      <c r="M4331" s="193"/>
      <c r="N4331" s="194" t="str">
        <f t="shared" si="820"/>
        <v/>
      </c>
      <c r="R4331" s="75" t="e">
        <f t="shared" ref="R4331:R4342" si="821">+R4243+1</f>
        <v>#REF!</v>
      </c>
    </row>
    <row r="4332" spans="1:18" ht="15" customHeight="1" x14ac:dyDescent="0.3">
      <c r="A4332" s="86"/>
      <c r="B4332" s="84"/>
      <c r="C4332" s="125"/>
      <c r="D4332" s="146"/>
      <c r="E4332" s="149"/>
      <c r="F4332" s="184"/>
      <c r="G4332" s="185"/>
      <c r="H4332" s="186"/>
      <c r="J4332" s="195"/>
      <c r="K4332" s="172"/>
      <c r="L4332" s="170"/>
      <c r="M4332" s="193"/>
      <c r="N4332" s="194" t="str">
        <f t="shared" si="820"/>
        <v/>
      </c>
      <c r="R4332" s="75" t="e">
        <f t="shared" si="821"/>
        <v>#REF!</v>
      </c>
    </row>
    <row r="4333" spans="1:18" ht="15" customHeight="1" x14ac:dyDescent="0.3">
      <c r="A4333" s="86"/>
      <c r="B4333" s="84"/>
      <c r="C4333" s="125"/>
      <c r="D4333" s="146"/>
      <c r="E4333" s="149"/>
      <c r="F4333" s="184"/>
      <c r="G4333" s="185"/>
      <c r="H4333" s="186"/>
      <c r="J4333" s="195"/>
      <c r="K4333" s="172"/>
      <c r="L4333" s="170"/>
      <c r="M4333" s="193"/>
      <c r="N4333" s="194" t="str">
        <f t="shared" si="820"/>
        <v/>
      </c>
      <c r="R4333" s="75" t="e">
        <f t="shared" si="821"/>
        <v>#REF!</v>
      </c>
    </row>
    <row r="4334" spans="1:18" ht="15" customHeight="1" x14ac:dyDescent="0.3">
      <c r="A4334" s="86"/>
      <c r="B4334" s="84"/>
      <c r="C4334" s="125"/>
      <c r="D4334" s="146"/>
      <c r="E4334" s="149"/>
      <c r="F4334" s="184"/>
      <c r="G4334" s="185"/>
      <c r="H4334" s="186"/>
      <c r="J4334" s="195"/>
      <c r="K4334" s="172"/>
      <c r="L4334" s="170"/>
      <c r="M4334" s="193"/>
      <c r="N4334" s="194" t="str">
        <f t="shared" si="820"/>
        <v/>
      </c>
      <c r="R4334" s="75" t="e">
        <f t="shared" si="821"/>
        <v>#REF!</v>
      </c>
    </row>
    <row r="4335" spans="1:18" ht="15" customHeight="1" x14ac:dyDescent="0.3">
      <c r="A4335" s="86"/>
      <c r="B4335" s="84"/>
      <c r="C4335" s="125"/>
      <c r="D4335" s="146"/>
      <c r="E4335" s="149"/>
      <c r="F4335" s="184"/>
      <c r="G4335" s="185"/>
      <c r="H4335" s="186"/>
      <c r="J4335" s="195"/>
      <c r="K4335" s="172"/>
      <c r="L4335" s="170"/>
      <c r="M4335" s="193"/>
      <c r="N4335" s="194" t="str">
        <f t="shared" si="820"/>
        <v/>
      </c>
      <c r="R4335" s="75" t="e">
        <f t="shared" si="821"/>
        <v>#REF!</v>
      </c>
    </row>
    <row r="4336" spans="1:18" ht="15" customHeight="1" x14ac:dyDescent="0.3">
      <c r="A4336" s="86"/>
      <c r="B4336" s="84"/>
      <c r="C4336" s="125"/>
      <c r="D4336" s="146"/>
      <c r="E4336" s="149"/>
      <c r="F4336" s="184" t="str">
        <f t="shared" ref="F4336:F4342" si="822">+IF(E4336="","",D4336*E4336)</f>
        <v/>
      </c>
      <c r="G4336" s="185" t="str">
        <f>+IF(F4336="","",H4328)</f>
        <v/>
      </c>
      <c r="H4336" s="186" t="str">
        <f t="shared" ref="H4336:H4342" si="823">+IF(G4336="","",F4336*G4336)</f>
        <v/>
      </c>
      <c r="J4336" s="195" t="str">
        <f>+IF(H4336="","",H4336/H4398)</f>
        <v/>
      </c>
      <c r="K4336" s="172"/>
      <c r="L4336" s="170"/>
      <c r="M4336" s="193" t="str">
        <f t="shared" ref="M4336:M4342" si="824">IF(L4336="NP", 0, (IF(L4336="EP", 1, (IF(L4336="ND", 0.4, "")))))</f>
        <v/>
      </c>
      <c r="N4336" s="194" t="str">
        <f t="shared" si="820"/>
        <v/>
      </c>
      <c r="R4336" s="75" t="e">
        <f t="shared" si="821"/>
        <v>#REF!</v>
      </c>
    </row>
    <row r="4337" spans="1:18" ht="15" customHeight="1" x14ac:dyDescent="0.3">
      <c r="A4337" s="86"/>
      <c r="B4337" s="84"/>
      <c r="C4337" s="125"/>
      <c r="D4337" s="146"/>
      <c r="E4337" s="149"/>
      <c r="F4337" s="184" t="str">
        <f t="shared" si="822"/>
        <v/>
      </c>
      <c r="G4337" s="185" t="str">
        <f>+IF(F4337="","",H4328)</f>
        <v/>
      </c>
      <c r="H4337" s="186" t="str">
        <f t="shared" si="823"/>
        <v/>
      </c>
      <c r="J4337" s="195" t="str">
        <f>+IF(H4337="","",H4337/H4398)</f>
        <v/>
      </c>
      <c r="K4337" s="172"/>
      <c r="L4337" s="170"/>
      <c r="M4337" s="193" t="str">
        <f t="shared" si="824"/>
        <v/>
      </c>
      <c r="N4337" s="194" t="str">
        <f t="shared" si="820"/>
        <v/>
      </c>
      <c r="R4337" s="75" t="e">
        <f t="shared" si="821"/>
        <v>#REF!</v>
      </c>
    </row>
    <row r="4338" spans="1:18" ht="15" customHeight="1" x14ac:dyDescent="0.3">
      <c r="A4338" s="86"/>
      <c r="B4338" s="84"/>
      <c r="C4338" s="125"/>
      <c r="D4338" s="146"/>
      <c r="E4338" s="149"/>
      <c r="F4338" s="184" t="str">
        <f t="shared" si="822"/>
        <v/>
      </c>
      <c r="G4338" s="185" t="str">
        <f>+IF(F4338="","",H4328)</f>
        <v/>
      </c>
      <c r="H4338" s="186" t="str">
        <f t="shared" si="823"/>
        <v/>
      </c>
      <c r="J4338" s="195" t="str">
        <f>+IF(H4338="","",H4338/H4398)</f>
        <v/>
      </c>
      <c r="K4338" s="172"/>
      <c r="L4338" s="170"/>
      <c r="M4338" s="193" t="str">
        <f t="shared" si="824"/>
        <v/>
      </c>
      <c r="N4338" s="194" t="str">
        <f t="shared" si="820"/>
        <v/>
      </c>
      <c r="R4338" s="75" t="e">
        <f t="shared" si="821"/>
        <v>#REF!</v>
      </c>
    </row>
    <row r="4339" spans="1:18" ht="15" customHeight="1" x14ac:dyDescent="0.3">
      <c r="A4339" s="86"/>
      <c r="B4339" s="84"/>
      <c r="C4339" s="125"/>
      <c r="D4339" s="146"/>
      <c r="E4339" s="149"/>
      <c r="F4339" s="184" t="str">
        <f t="shared" si="822"/>
        <v/>
      </c>
      <c r="G4339" s="185" t="str">
        <f>+IF(F4339="","",H4328)</f>
        <v/>
      </c>
      <c r="H4339" s="186" t="str">
        <f t="shared" si="823"/>
        <v/>
      </c>
      <c r="J4339" s="195" t="str">
        <f>+IF(H4339="","",H4339/H4398)</f>
        <v/>
      </c>
      <c r="K4339" s="172"/>
      <c r="L4339" s="170"/>
      <c r="M4339" s="193" t="str">
        <f t="shared" si="824"/>
        <v/>
      </c>
      <c r="N4339" s="194" t="str">
        <f t="shared" si="820"/>
        <v/>
      </c>
      <c r="R4339" s="75" t="e">
        <f t="shared" si="821"/>
        <v>#REF!</v>
      </c>
    </row>
    <row r="4340" spans="1:18" ht="15" customHeight="1" x14ac:dyDescent="0.3">
      <c r="A4340" s="86"/>
      <c r="B4340" s="84"/>
      <c r="C4340" s="125"/>
      <c r="D4340" s="146"/>
      <c r="E4340" s="149"/>
      <c r="F4340" s="184" t="str">
        <f t="shared" si="822"/>
        <v/>
      </c>
      <c r="G4340" s="185" t="str">
        <f>+IF(F4340="","",H4328)</f>
        <v/>
      </c>
      <c r="H4340" s="186" t="str">
        <f t="shared" si="823"/>
        <v/>
      </c>
      <c r="J4340" s="195" t="str">
        <f>+IF(H4340="","",H4340/H4398)</f>
        <v/>
      </c>
      <c r="K4340" s="172"/>
      <c r="L4340" s="170"/>
      <c r="M4340" s="193" t="str">
        <f t="shared" si="824"/>
        <v/>
      </c>
      <c r="N4340" s="194" t="str">
        <f t="shared" si="820"/>
        <v/>
      </c>
      <c r="R4340" s="75" t="e">
        <f t="shared" si="821"/>
        <v>#REF!</v>
      </c>
    </row>
    <row r="4341" spans="1:18" ht="15" customHeight="1" x14ac:dyDescent="0.3">
      <c r="A4341" s="86"/>
      <c r="B4341" s="84"/>
      <c r="C4341" s="125"/>
      <c r="D4341" s="146"/>
      <c r="E4341" s="149"/>
      <c r="F4341" s="184" t="str">
        <f t="shared" si="822"/>
        <v/>
      </c>
      <c r="G4341" s="185" t="str">
        <f>+IF(F4341="","",H4328)</f>
        <v/>
      </c>
      <c r="H4341" s="186" t="str">
        <f t="shared" si="823"/>
        <v/>
      </c>
      <c r="J4341" s="195" t="str">
        <f>+IF(H4341="","",H4341/H4398)</f>
        <v/>
      </c>
      <c r="K4341" s="172"/>
      <c r="L4341" s="170"/>
      <c r="M4341" s="193" t="str">
        <f t="shared" si="824"/>
        <v/>
      </c>
      <c r="N4341" s="194" t="str">
        <f t="shared" si="820"/>
        <v/>
      </c>
      <c r="R4341" s="75" t="e">
        <f t="shared" si="821"/>
        <v>#REF!</v>
      </c>
    </row>
    <row r="4342" spans="1:18" ht="15" customHeight="1" thickBot="1" x14ac:dyDescent="0.35">
      <c r="A4342" s="86"/>
      <c r="B4342" s="84"/>
      <c r="C4342" s="127"/>
      <c r="D4342" s="147"/>
      <c r="E4342" s="150"/>
      <c r="F4342" s="187" t="str">
        <f t="shared" si="822"/>
        <v/>
      </c>
      <c r="G4342" s="188" t="str">
        <f>+IF(F4342="","",H4327)</f>
        <v/>
      </c>
      <c r="H4342" s="189" t="str">
        <f t="shared" si="823"/>
        <v/>
      </c>
      <c r="J4342" s="195" t="str">
        <f>+IF(H4342="","",H4342/H4398)</f>
        <v/>
      </c>
      <c r="K4342" s="172"/>
      <c r="L4342" s="170"/>
      <c r="M4342" s="193" t="str">
        <f t="shared" si="824"/>
        <v/>
      </c>
      <c r="N4342" s="194" t="str">
        <f t="shared" si="820"/>
        <v/>
      </c>
      <c r="R4342" s="75" t="e">
        <f t="shared" si="821"/>
        <v>#REF!</v>
      </c>
    </row>
    <row r="4343" spans="1:18" ht="15" customHeight="1" thickBot="1" x14ac:dyDescent="0.35">
      <c r="A4343" s="86"/>
      <c r="B4343" s="84"/>
      <c r="C4343" s="160"/>
      <c r="D4343" s="160"/>
      <c r="E4343" s="160"/>
      <c r="F4343" s="160"/>
      <c r="G4343" s="161" t="s">
        <v>27</v>
      </c>
      <c r="H4343" s="157">
        <f>SUM(H4330:H4342)</f>
        <v>2.4048750000000005</v>
      </c>
      <c r="J4343" s="110">
        <f>SUM(J4330:J4342)</f>
        <v>1.3657670167158981E-2</v>
      </c>
      <c r="K4343" s="109"/>
      <c r="L4343" s="109"/>
      <c r="M4343" s="109"/>
      <c r="N4343" s="110">
        <f>SUM(N4330:N4342)</f>
        <v>0</v>
      </c>
    </row>
    <row r="4344" spans="1:18" s="73" customFormat="1" ht="15" customHeight="1" thickBot="1" x14ac:dyDescent="0.35">
      <c r="A4344" s="86"/>
      <c r="B4344" s="84"/>
      <c r="C4344" s="73" t="s">
        <v>10</v>
      </c>
      <c r="H4344" s="74"/>
      <c r="J4344" s="112"/>
      <c r="K4344" s="112"/>
      <c r="L4344" s="112"/>
      <c r="M4344" s="112"/>
      <c r="N4344" s="112"/>
    </row>
    <row r="4345" spans="1:18" ht="31.5" customHeight="1" thickBot="1" x14ac:dyDescent="0.35">
      <c r="A4345" s="86"/>
      <c r="B4345" s="84"/>
      <c r="C4345" s="122" t="s">
        <v>48</v>
      </c>
      <c r="D4345" s="123" t="s">
        <v>0</v>
      </c>
      <c r="E4345" s="123" t="s">
        <v>65</v>
      </c>
      <c r="F4345" s="123" t="s">
        <v>66</v>
      </c>
      <c r="G4345" s="123" t="s">
        <v>8</v>
      </c>
      <c r="H4345" s="124" t="s">
        <v>9</v>
      </c>
      <c r="J4345" s="106" t="s">
        <v>59</v>
      </c>
      <c r="K4345" s="107" t="s">
        <v>60</v>
      </c>
      <c r="L4345" s="107" t="s">
        <v>61</v>
      </c>
      <c r="M4345" s="107" t="s">
        <v>62</v>
      </c>
      <c r="N4345" s="108" t="s">
        <v>63</v>
      </c>
    </row>
    <row r="4346" spans="1:18" ht="41.4" customHeight="1" x14ac:dyDescent="0.3">
      <c r="A4346" s="86"/>
      <c r="B4346" s="84"/>
      <c r="C4346" s="125" t="s">
        <v>326</v>
      </c>
      <c r="D4346" s="146">
        <v>2</v>
      </c>
      <c r="E4346" s="149">
        <v>4.2300000000000004</v>
      </c>
      <c r="F4346" s="184">
        <f t="shared" ref="F4346:F4358" si="825">+IF(E4346="","",D4346*E4346)</f>
        <v>8.4600000000000009</v>
      </c>
      <c r="G4346" s="185">
        <f>+IF(F4346="","",H4328)</f>
        <v>2.75</v>
      </c>
      <c r="H4346" s="186">
        <f t="shared" ref="H4346:H4358" si="826">+IF(G4346="","",F4346*G4346)</f>
        <v>23.265000000000001</v>
      </c>
      <c r="I4346" s="95"/>
      <c r="J4346" s="195">
        <f>+IF(H4346="","",H4346/H4398)</f>
        <v>0.13212565993615202</v>
      </c>
      <c r="K4346" s="174">
        <v>851230012</v>
      </c>
      <c r="L4346" s="170" t="s">
        <v>77</v>
      </c>
      <c r="M4346" s="193">
        <v>0</v>
      </c>
      <c r="N4346" s="194">
        <f t="shared" ref="N4346:N4358" si="827">+IF(H4346="","",J4346*M4346)</f>
        <v>0</v>
      </c>
      <c r="R4346" s="75" t="e">
        <f t="shared" ref="R4346:R4358" si="828">+R4258+1</f>
        <v>#REF!</v>
      </c>
    </row>
    <row r="4347" spans="1:18" ht="15" customHeight="1" x14ac:dyDescent="0.25">
      <c r="A4347" s="86"/>
      <c r="B4347" s="84"/>
      <c r="C4347" s="125" t="s">
        <v>406</v>
      </c>
      <c r="D4347" s="146">
        <v>1</v>
      </c>
      <c r="E4347" s="209">
        <v>4.28</v>
      </c>
      <c r="F4347" s="184">
        <f t="shared" si="825"/>
        <v>4.28</v>
      </c>
      <c r="G4347" s="185">
        <f>+IF(F4347="","",H4328)</f>
        <v>2.75</v>
      </c>
      <c r="H4347" s="186">
        <f t="shared" si="826"/>
        <v>11.770000000000001</v>
      </c>
      <c r="J4347" s="195">
        <f>+IF(H4347="","",H4347/H4398)</f>
        <v>6.68437144830651E-2</v>
      </c>
      <c r="K4347" s="174">
        <v>851230012</v>
      </c>
      <c r="L4347" s="170" t="s">
        <v>77</v>
      </c>
      <c r="M4347" s="193">
        <v>0</v>
      </c>
      <c r="N4347" s="194">
        <f t="shared" si="827"/>
        <v>0</v>
      </c>
      <c r="R4347" s="75" t="e">
        <f t="shared" si="828"/>
        <v>#REF!</v>
      </c>
    </row>
    <row r="4348" spans="1:18" ht="15" customHeight="1" x14ac:dyDescent="0.25">
      <c r="A4348" s="86"/>
      <c r="B4348" s="84"/>
      <c r="C4348" s="222" t="s">
        <v>329</v>
      </c>
      <c r="D4348" s="146">
        <v>1</v>
      </c>
      <c r="E4348" s="209">
        <v>4.75</v>
      </c>
      <c r="F4348" s="184">
        <f t="shared" si="825"/>
        <v>4.75</v>
      </c>
      <c r="G4348" s="185">
        <f>+IF(F4348="","",H4328)</f>
        <v>2.75</v>
      </c>
      <c r="H4348" s="186">
        <f t="shared" si="826"/>
        <v>13.0625</v>
      </c>
      <c r="J4348" s="195">
        <f>+IF(H4348="","",H4348/H4398)</f>
        <v>7.4184028923962433E-2</v>
      </c>
      <c r="K4348" s="174">
        <v>851230012</v>
      </c>
      <c r="L4348" s="170" t="s">
        <v>77</v>
      </c>
      <c r="M4348" s="193">
        <v>0</v>
      </c>
      <c r="N4348" s="194">
        <f t="shared" si="827"/>
        <v>0</v>
      </c>
      <c r="R4348" s="75" t="e">
        <f t="shared" si="828"/>
        <v>#REF!</v>
      </c>
    </row>
    <row r="4349" spans="1:18" ht="15" customHeight="1" x14ac:dyDescent="0.3">
      <c r="A4349" s="86"/>
      <c r="B4349" s="84"/>
      <c r="C4349" s="125"/>
      <c r="D4349" s="146"/>
      <c r="E4349" s="149"/>
      <c r="F4349" s="184" t="str">
        <f t="shared" si="825"/>
        <v/>
      </c>
      <c r="G4349" s="185" t="str">
        <f>+IF(F4349="","",H4328)</f>
        <v/>
      </c>
      <c r="H4349" s="186" t="str">
        <f t="shared" si="826"/>
        <v/>
      </c>
      <c r="J4349" s="195" t="str">
        <f>+IF(H4349="","",H4349/H4398)</f>
        <v/>
      </c>
      <c r="K4349" s="174"/>
      <c r="L4349" s="170"/>
      <c r="M4349" s="193" t="str">
        <f t="shared" ref="M4349:M4358" si="829">IF(L4349="NP", 0, (IF(L4349="EP", 1, (IF(L4349="ND", 0.4, "")))))</f>
        <v/>
      </c>
      <c r="N4349" s="194" t="str">
        <f t="shared" si="827"/>
        <v/>
      </c>
      <c r="R4349" s="75" t="e">
        <f t="shared" si="828"/>
        <v>#REF!</v>
      </c>
    </row>
    <row r="4350" spans="1:18" ht="15" customHeight="1" x14ac:dyDescent="0.3">
      <c r="A4350" s="86"/>
      <c r="B4350" s="84"/>
      <c r="C4350" s="125"/>
      <c r="D4350" s="146"/>
      <c r="E4350" s="149"/>
      <c r="F4350" s="184" t="str">
        <f t="shared" si="825"/>
        <v/>
      </c>
      <c r="G4350" s="185" t="str">
        <f>+IF(F4350="","",H4328)</f>
        <v/>
      </c>
      <c r="H4350" s="186" t="str">
        <f t="shared" si="826"/>
        <v/>
      </c>
      <c r="J4350" s="195" t="str">
        <f>+IF(H4350="","",H4350/H4398)</f>
        <v/>
      </c>
      <c r="K4350" s="174"/>
      <c r="L4350" s="170"/>
      <c r="M4350" s="193" t="str">
        <f t="shared" si="829"/>
        <v/>
      </c>
      <c r="N4350" s="194" t="str">
        <f t="shared" si="827"/>
        <v/>
      </c>
      <c r="R4350" s="75" t="e">
        <f t="shared" si="828"/>
        <v>#REF!</v>
      </c>
    </row>
    <row r="4351" spans="1:18" ht="15" customHeight="1" x14ac:dyDescent="0.3">
      <c r="A4351" s="86"/>
      <c r="B4351" s="84"/>
      <c r="C4351" s="125"/>
      <c r="D4351" s="146"/>
      <c r="E4351" s="149"/>
      <c r="F4351" s="184" t="str">
        <f t="shared" si="825"/>
        <v/>
      </c>
      <c r="G4351" s="185" t="str">
        <f>+IF(F4351="","",H4328)</f>
        <v/>
      </c>
      <c r="H4351" s="186" t="str">
        <f t="shared" si="826"/>
        <v/>
      </c>
      <c r="I4351" s="96"/>
      <c r="J4351" s="195" t="str">
        <f>+IF(H4351="","",H4351/H4398)</f>
        <v/>
      </c>
      <c r="K4351" s="174"/>
      <c r="L4351" s="170"/>
      <c r="M4351" s="193" t="str">
        <f t="shared" si="829"/>
        <v/>
      </c>
      <c r="N4351" s="194" t="str">
        <f t="shared" si="827"/>
        <v/>
      </c>
      <c r="R4351" s="75" t="e">
        <f t="shared" si="828"/>
        <v>#REF!</v>
      </c>
    </row>
    <row r="4352" spans="1:18" ht="15" customHeight="1" x14ac:dyDescent="0.3">
      <c r="A4352" s="86"/>
      <c r="B4352" s="84"/>
      <c r="C4352" s="125"/>
      <c r="D4352" s="146"/>
      <c r="E4352" s="149"/>
      <c r="F4352" s="184" t="str">
        <f t="shared" si="825"/>
        <v/>
      </c>
      <c r="G4352" s="185" t="str">
        <f>+IF(F4352="","",H4328)</f>
        <v/>
      </c>
      <c r="H4352" s="186" t="str">
        <f t="shared" si="826"/>
        <v/>
      </c>
      <c r="J4352" s="195" t="str">
        <f>+IF(H4352="","",H4352/H4398)</f>
        <v/>
      </c>
      <c r="K4352" s="174"/>
      <c r="L4352" s="170"/>
      <c r="M4352" s="193" t="str">
        <f t="shared" si="829"/>
        <v/>
      </c>
      <c r="N4352" s="194" t="str">
        <f t="shared" si="827"/>
        <v/>
      </c>
      <c r="R4352" s="75" t="e">
        <f t="shared" si="828"/>
        <v>#REF!</v>
      </c>
    </row>
    <row r="4353" spans="1:18" ht="15" customHeight="1" x14ac:dyDescent="0.3">
      <c r="A4353" s="86"/>
      <c r="B4353" s="84"/>
      <c r="C4353" s="125"/>
      <c r="D4353" s="146"/>
      <c r="E4353" s="149"/>
      <c r="F4353" s="184" t="str">
        <f t="shared" si="825"/>
        <v/>
      </c>
      <c r="G4353" s="185" t="str">
        <f>+IF(F4353="","",H4328)</f>
        <v/>
      </c>
      <c r="H4353" s="186" t="str">
        <f t="shared" si="826"/>
        <v/>
      </c>
      <c r="J4353" s="195" t="str">
        <f>+IF(H4353="","",H4353/H4398)</f>
        <v/>
      </c>
      <c r="K4353" s="174"/>
      <c r="L4353" s="170"/>
      <c r="M4353" s="193" t="str">
        <f t="shared" si="829"/>
        <v/>
      </c>
      <c r="N4353" s="194" t="str">
        <f t="shared" si="827"/>
        <v/>
      </c>
      <c r="R4353" s="75" t="e">
        <f t="shared" si="828"/>
        <v>#REF!</v>
      </c>
    </row>
    <row r="4354" spans="1:18" ht="15" customHeight="1" x14ac:dyDescent="0.3">
      <c r="A4354" s="86"/>
      <c r="B4354" s="84"/>
      <c r="C4354" s="125"/>
      <c r="D4354" s="146"/>
      <c r="E4354" s="149"/>
      <c r="F4354" s="184" t="str">
        <f t="shared" si="825"/>
        <v/>
      </c>
      <c r="G4354" s="185" t="str">
        <f>+IF(F4354="","",H4328)</f>
        <v/>
      </c>
      <c r="H4354" s="186" t="str">
        <f t="shared" si="826"/>
        <v/>
      </c>
      <c r="I4354" s="96"/>
      <c r="J4354" s="195" t="str">
        <f>+IF(H4354="","",H4354/H4398)</f>
        <v/>
      </c>
      <c r="K4354" s="174"/>
      <c r="L4354" s="170"/>
      <c r="M4354" s="193" t="str">
        <f t="shared" si="829"/>
        <v/>
      </c>
      <c r="N4354" s="194" t="str">
        <f t="shared" si="827"/>
        <v/>
      </c>
      <c r="R4354" s="75" t="e">
        <f t="shared" si="828"/>
        <v>#REF!</v>
      </c>
    </row>
    <row r="4355" spans="1:18" ht="15" customHeight="1" x14ac:dyDescent="0.3">
      <c r="A4355" s="86"/>
      <c r="B4355" s="84"/>
      <c r="C4355" s="125"/>
      <c r="D4355" s="146"/>
      <c r="E4355" s="149"/>
      <c r="F4355" s="184" t="str">
        <f t="shared" si="825"/>
        <v/>
      </c>
      <c r="G4355" s="185" t="str">
        <f>+IF(F4355="","",H4328)</f>
        <v/>
      </c>
      <c r="H4355" s="186" t="str">
        <f t="shared" si="826"/>
        <v/>
      </c>
      <c r="J4355" s="195" t="str">
        <f>+IF(H4355="","",H4355/H4398)</f>
        <v/>
      </c>
      <c r="K4355" s="174"/>
      <c r="L4355" s="170"/>
      <c r="M4355" s="193" t="str">
        <f t="shared" si="829"/>
        <v/>
      </c>
      <c r="N4355" s="194" t="str">
        <f t="shared" si="827"/>
        <v/>
      </c>
      <c r="R4355" s="75" t="e">
        <f t="shared" si="828"/>
        <v>#REF!</v>
      </c>
    </row>
    <row r="4356" spans="1:18" ht="15" customHeight="1" x14ac:dyDescent="0.3">
      <c r="A4356" s="86"/>
      <c r="B4356" s="84"/>
      <c r="C4356" s="125"/>
      <c r="D4356" s="146"/>
      <c r="E4356" s="149"/>
      <c r="F4356" s="184" t="str">
        <f t="shared" si="825"/>
        <v/>
      </c>
      <c r="G4356" s="185" t="str">
        <f>+IF(F4356="","",H4328)</f>
        <v/>
      </c>
      <c r="H4356" s="186" t="str">
        <f t="shared" si="826"/>
        <v/>
      </c>
      <c r="I4356" s="96"/>
      <c r="J4356" s="195" t="str">
        <f>+IF(H4356="","",H4356/H4398)</f>
        <v/>
      </c>
      <c r="K4356" s="174"/>
      <c r="L4356" s="170"/>
      <c r="M4356" s="193" t="str">
        <f t="shared" si="829"/>
        <v/>
      </c>
      <c r="N4356" s="194" t="str">
        <f t="shared" si="827"/>
        <v/>
      </c>
      <c r="R4356" s="75" t="e">
        <f t="shared" si="828"/>
        <v>#REF!</v>
      </c>
    </row>
    <row r="4357" spans="1:18" ht="15" customHeight="1" x14ac:dyDescent="0.3">
      <c r="A4357" s="86"/>
      <c r="B4357" s="84"/>
      <c r="C4357" s="125"/>
      <c r="D4357" s="146"/>
      <c r="E4357" s="149"/>
      <c r="F4357" s="184" t="str">
        <f t="shared" si="825"/>
        <v/>
      </c>
      <c r="G4357" s="185" t="str">
        <f>+IF(F4357="","",H4328)</f>
        <v/>
      </c>
      <c r="H4357" s="186" t="str">
        <f t="shared" si="826"/>
        <v/>
      </c>
      <c r="I4357" s="96"/>
      <c r="J4357" s="195" t="str">
        <f>+IF(H4357="","",H4357/H4398)</f>
        <v/>
      </c>
      <c r="K4357" s="174"/>
      <c r="L4357" s="170"/>
      <c r="M4357" s="193" t="str">
        <f t="shared" si="829"/>
        <v/>
      </c>
      <c r="N4357" s="194" t="str">
        <f t="shared" si="827"/>
        <v/>
      </c>
      <c r="R4357" s="75" t="e">
        <f t="shared" si="828"/>
        <v>#REF!</v>
      </c>
    </row>
    <row r="4358" spans="1:18" ht="15" customHeight="1" thickBot="1" x14ac:dyDescent="0.35">
      <c r="A4358" s="86"/>
      <c r="B4358" s="84"/>
      <c r="C4358" s="127"/>
      <c r="D4358" s="147"/>
      <c r="E4358" s="150"/>
      <c r="F4358" s="187" t="str">
        <f t="shared" si="825"/>
        <v/>
      </c>
      <c r="G4358" s="188" t="str">
        <f>+IF(F4358="","",H4327)</f>
        <v/>
      </c>
      <c r="H4358" s="189" t="str">
        <f t="shared" si="826"/>
        <v/>
      </c>
      <c r="J4358" s="195" t="str">
        <f>+IF(H4358="","",H4358/H4398)</f>
        <v/>
      </c>
      <c r="K4358" s="174"/>
      <c r="L4358" s="170"/>
      <c r="M4358" s="193" t="str">
        <f t="shared" si="829"/>
        <v/>
      </c>
      <c r="N4358" s="194" t="str">
        <f t="shared" si="827"/>
        <v/>
      </c>
      <c r="R4358" s="75" t="e">
        <f t="shared" si="828"/>
        <v>#REF!</v>
      </c>
    </row>
    <row r="4359" spans="1:18" ht="15" customHeight="1" thickBot="1" x14ac:dyDescent="0.35">
      <c r="A4359" s="86"/>
      <c r="B4359" s="84"/>
      <c r="C4359" s="160"/>
      <c r="D4359" s="160"/>
      <c r="E4359" s="160"/>
      <c r="F4359" s="160"/>
      <c r="G4359" s="161" t="s">
        <v>28</v>
      </c>
      <c r="H4359" s="157">
        <f>SUM(H4346:H4358)</f>
        <v>48.097500000000004</v>
      </c>
      <c r="J4359" s="110">
        <f>SUM(J4346:J4358)</f>
        <v>0.27315340334317956</v>
      </c>
      <c r="K4359" s="109"/>
      <c r="L4359" s="109"/>
      <c r="M4359" s="109"/>
      <c r="N4359" s="110">
        <f>SUM(N4346:N4358)</f>
        <v>0</v>
      </c>
    </row>
    <row r="4360" spans="1:18" s="73" customFormat="1" ht="15" customHeight="1" thickBot="1" x14ac:dyDescent="0.35">
      <c r="A4360" s="86"/>
      <c r="B4360" s="84"/>
      <c r="C4360" s="73" t="s">
        <v>11</v>
      </c>
      <c r="H4360" s="74"/>
      <c r="J4360" s="112"/>
      <c r="K4360" s="112"/>
      <c r="L4360" s="112"/>
      <c r="M4360" s="112"/>
      <c r="N4360" s="112"/>
    </row>
    <row r="4361" spans="1:18" ht="34.5" customHeight="1" thickBot="1" x14ac:dyDescent="0.35">
      <c r="A4361" s="86"/>
      <c r="B4361" s="84"/>
      <c r="C4361" s="122" t="s">
        <v>48</v>
      </c>
      <c r="D4361" s="129"/>
      <c r="E4361" s="123" t="s">
        <v>3</v>
      </c>
      <c r="F4361" s="123" t="s">
        <v>0</v>
      </c>
      <c r="G4361" s="123" t="s">
        <v>16</v>
      </c>
      <c r="H4361" s="124" t="s">
        <v>9</v>
      </c>
      <c r="J4361" s="106" t="s">
        <v>59</v>
      </c>
      <c r="K4361" s="107" t="s">
        <v>60</v>
      </c>
      <c r="L4361" s="107" t="s">
        <v>61</v>
      </c>
      <c r="M4361" s="107" t="s">
        <v>62</v>
      </c>
      <c r="N4361" s="108" t="s">
        <v>63</v>
      </c>
    </row>
    <row r="4362" spans="1:18" ht="15" customHeight="1" x14ac:dyDescent="0.3">
      <c r="A4362" s="86"/>
      <c r="B4362" s="84"/>
      <c r="C4362" s="125" t="s">
        <v>417</v>
      </c>
      <c r="E4362" s="151" t="s">
        <v>43</v>
      </c>
      <c r="F4362" s="151">
        <v>1</v>
      </c>
      <c r="G4362" s="151">
        <v>6.52</v>
      </c>
      <c r="H4362" s="190">
        <f t="shared" ref="H4362:H4365" si="830">+IF(G4362="","",F4362*G4362)</f>
        <v>6.52</v>
      </c>
      <c r="J4362" s="195">
        <f>+IF(H4362="","",H4362/H4398)</f>
        <v>3.7028123910754836E-2</v>
      </c>
      <c r="K4362" s="174">
        <v>546110011</v>
      </c>
      <c r="L4362" s="170" t="s">
        <v>76</v>
      </c>
      <c r="M4362" s="193">
        <v>0.38090000000000002</v>
      </c>
      <c r="N4362" s="194">
        <f t="shared" ref="N4362:N4387" si="831">+IF(H4362="","",J4362*M4362)</f>
        <v>1.4104012397606518E-2</v>
      </c>
      <c r="R4362" s="75" t="e">
        <f t="shared" ref="R4362:R4387" si="832">+R4274+1</f>
        <v>#REF!</v>
      </c>
    </row>
    <row r="4363" spans="1:18" ht="15" customHeight="1" x14ac:dyDescent="0.3">
      <c r="A4363" s="86"/>
      <c r="B4363" s="84"/>
      <c r="C4363" s="125" t="s">
        <v>418</v>
      </c>
      <c r="E4363" s="151" t="s">
        <v>43</v>
      </c>
      <c r="F4363" s="151">
        <v>1</v>
      </c>
      <c r="G4363" s="151">
        <v>32.020000000000003</v>
      </c>
      <c r="H4363" s="190">
        <f t="shared" si="830"/>
        <v>32.020000000000003</v>
      </c>
      <c r="J4363" s="195">
        <f>+IF(H4363="","",H4363/H4398)</f>
        <v>0.18184670669054753</v>
      </c>
      <c r="K4363" s="174">
        <v>546110011</v>
      </c>
      <c r="L4363" s="170" t="s">
        <v>76</v>
      </c>
      <c r="M4363" s="193">
        <v>0.38090000000000002</v>
      </c>
      <c r="N4363" s="194">
        <f t="shared" si="831"/>
        <v>6.9265410578429554E-2</v>
      </c>
      <c r="R4363" s="75" t="e">
        <f t="shared" si="832"/>
        <v>#REF!</v>
      </c>
    </row>
    <row r="4364" spans="1:18" ht="15" customHeight="1" x14ac:dyDescent="0.3">
      <c r="A4364" s="86"/>
      <c r="B4364" s="84"/>
      <c r="C4364" s="125" t="s">
        <v>419</v>
      </c>
      <c r="E4364" s="151" t="s">
        <v>43</v>
      </c>
      <c r="F4364" s="151">
        <v>3</v>
      </c>
      <c r="G4364" s="151">
        <v>2.64</v>
      </c>
      <c r="H4364" s="190">
        <f t="shared" si="830"/>
        <v>7.92</v>
      </c>
      <c r="J4364" s="195">
        <f>+IF(H4364="","",H4364/H4398)</f>
        <v>4.4978948063370904E-2</v>
      </c>
      <c r="K4364" s="174">
        <v>546110011</v>
      </c>
      <c r="L4364" s="170" t="s">
        <v>76</v>
      </c>
      <c r="M4364" s="193">
        <v>0.38090000000000002</v>
      </c>
      <c r="N4364" s="194">
        <f t="shared" si="831"/>
        <v>1.7132481317337977E-2</v>
      </c>
      <c r="R4364" s="75" t="e">
        <f t="shared" si="832"/>
        <v>#REF!</v>
      </c>
    </row>
    <row r="4365" spans="1:18" ht="15" customHeight="1" x14ac:dyDescent="0.3">
      <c r="A4365" s="86"/>
      <c r="B4365" s="84"/>
      <c r="C4365" s="125" t="s">
        <v>420</v>
      </c>
      <c r="E4365" s="151" t="s">
        <v>43</v>
      </c>
      <c r="F4365" s="151">
        <v>1</v>
      </c>
      <c r="G4365" s="151">
        <v>6</v>
      </c>
      <c r="H4365" s="190">
        <f t="shared" si="830"/>
        <v>6</v>
      </c>
      <c r="J4365" s="195">
        <f>+IF(H4365="","",H4365/H4398)</f>
        <v>3.407496065406887E-2</v>
      </c>
      <c r="K4365" s="174">
        <v>546110011</v>
      </c>
      <c r="L4365" s="170" t="s">
        <v>76</v>
      </c>
      <c r="M4365" s="193">
        <v>0.38090000000000002</v>
      </c>
      <c r="N4365" s="194">
        <f t="shared" si="831"/>
        <v>1.2979152513134832E-2</v>
      </c>
      <c r="R4365" s="75" t="e">
        <f t="shared" si="832"/>
        <v>#REF!</v>
      </c>
    </row>
    <row r="4366" spans="1:18" ht="15" customHeight="1" x14ac:dyDescent="0.3">
      <c r="A4366" s="86"/>
      <c r="B4366" s="84"/>
      <c r="C4366" s="125" t="s">
        <v>421</v>
      </c>
      <c r="E4366" s="151" t="s">
        <v>43</v>
      </c>
      <c r="F4366" s="151">
        <v>1</v>
      </c>
      <c r="G4366" s="151">
        <v>1.27</v>
      </c>
      <c r="H4366" s="190">
        <f t="shared" ref="H4366:H4387" si="833">+IF(G4366="","",F4366*G4366)</f>
        <v>1.27</v>
      </c>
      <c r="J4366" s="195">
        <f>+IF(H4366="","",H4366/H4398)</f>
        <v>7.2125333384445772E-3</v>
      </c>
      <c r="K4366" s="174">
        <v>546110011</v>
      </c>
      <c r="L4366" s="170" t="s">
        <v>76</v>
      </c>
      <c r="M4366" s="193">
        <v>0.38090000000000002</v>
      </c>
      <c r="N4366" s="194">
        <f t="shared" si="831"/>
        <v>2.7472539486135396E-3</v>
      </c>
      <c r="R4366" s="75" t="e">
        <f t="shared" si="832"/>
        <v>#REF!</v>
      </c>
    </row>
    <row r="4367" spans="1:18" ht="15" customHeight="1" x14ac:dyDescent="0.3">
      <c r="A4367" s="86"/>
      <c r="B4367" s="84"/>
      <c r="C4367" s="125" t="s">
        <v>422</v>
      </c>
      <c r="E4367" s="151" t="s">
        <v>74</v>
      </c>
      <c r="F4367" s="151">
        <v>18</v>
      </c>
      <c r="G4367" s="151">
        <v>2.0499999999999998</v>
      </c>
      <c r="H4367" s="190">
        <f t="shared" si="833"/>
        <v>36.9</v>
      </c>
      <c r="J4367" s="195">
        <f>+IF(H4367="","",H4367/H4398)</f>
        <v>0.20956100802252353</v>
      </c>
      <c r="K4367" s="174">
        <v>546110011</v>
      </c>
      <c r="L4367" s="170" t="s">
        <v>76</v>
      </c>
      <c r="M4367" s="193">
        <v>0.38090000000000002</v>
      </c>
      <c r="N4367" s="194">
        <f t="shared" si="831"/>
        <v>7.9821787955779211E-2</v>
      </c>
      <c r="R4367" s="75" t="e">
        <f t="shared" si="832"/>
        <v>#REF!</v>
      </c>
    </row>
    <row r="4368" spans="1:18" ht="15" customHeight="1" x14ac:dyDescent="0.3">
      <c r="A4368" s="86"/>
      <c r="B4368" s="84"/>
      <c r="C4368" s="125" t="s">
        <v>423</v>
      </c>
      <c r="E4368" s="151" t="s">
        <v>43</v>
      </c>
      <c r="F4368" s="151">
        <v>1</v>
      </c>
      <c r="G4368" s="151">
        <v>12.35</v>
      </c>
      <c r="H4368" s="190">
        <f t="shared" si="833"/>
        <v>12.35</v>
      </c>
      <c r="J4368" s="195">
        <f>+IF(H4368="","",H4368/H4398)</f>
        <v>7.0137627346291753E-2</v>
      </c>
      <c r="K4368" s="174">
        <v>546110011</v>
      </c>
      <c r="L4368" s="170" t="s">
        <v>76</v>
      </c>
      <c r="M4368" s="193">
        <v>0.38090000000000002</v>
      </c>
      <c r="N4368" s="194">
        <f t="shared" si="831"/>
        <v>2.671542225620253E-2</v>
      </c>
      <c r="R4368" s="75" t="e">
        <f t="shared" si="832"/>
        <v>#REF!</v>
      </c>
    </row>
    <row r="4369" spans="1:18" ht="15" customHeight="1" x14ac:dyDescent="0.3">
      <c r="A4369" s="86"/>
      <c r="B4369" s="84"/>
      <c r="C4369" s="125" t="s">
        <v>424</v>
      </c>
      <c r="E4369" s="151" t="s">
        <v>43</v>
      </c>
      <c r="F4369" s="151">
        <v>1</v>
      </c>
      <c r="G4369" s="151">
        <v>22.6</v>
      </c>
      <c r="H4369" s="190">
        <f t="shared" si="833"/>
        <v>22.6</v>
      </c>
      <c r="J4369" s="195">
        <f>+IF(H4369="","",H4369/H4398)</f>
        <v>0.1283490184636594</v>
      </c>
      <c r="K4369" s="174">
        <v>37540001100</v>
      </c>
      <c r="L4369" s="170" t="s">
        <v>76</v>
      </c>
      <c r="M4369" s="193">
        <f t="shared" ref="M4369:M4387" si="834">IF(L4369="NP", 0, (IF(L4369="EP", 1, (IF(L4369="ND", 0.4, "")))))</f>
        <v>0.4</v>
      </c>
      <c r="N4369" s="194">
        <f t="shared" si="831"/>
        <v>5.1339607385463761E-2</v>
      </c>
      <c r="R4369" s="75" t="e">
        <f t="shared" si="832"/>
        <v>#REF!</v>
      </c>
    </row>
    <row r="4370" spans="1:18" ht="15" customHeight="1" x14ac:dyDescent="0.3">
      <c r="A4370" s="86"/>
      <c r="B4370" s="84"/>
      <c r="C4370" s="125"/>
      <c r="E4370" s="151"/>
      <c r="F4370" s="151"/>
      <c r="G4370" s="151"/>
      <c r="H4370" s="190" t="str">
        <f t="shared" si="833"/>
        <v/>
      </c>
      <c r="J4370" s="195" t="str">
        <f>+IF(H4370="","",H4370/H4398)</f>
        <v/>
      </c>
      <c r="K4370" s="174"/>
      <c r="L4370" s="170"/>
      <c r="M4370" s="193" t="str">
        <f t="shared" si="834"/>
        <v/>
      </c>
      <c r="N4370" s="194" t="str">
        <f t="shared" si="831"/>
        <v/>
      </c>
      <c r="R4370" s="75" t="e">
        <f t="shared" si="832"/>
        <v>#REF!</v>
      </c>
    </row>
    <row r="4371" spans="1:18" ht="15" customHeight="1" x14ac:dyDescent="0.3">
      <c r="A4371" s="86"/>
      <c r="B4371" s="84"/>
      <c r="C4371" s="125"/>
      <c r="E4371" s="151"/>
      <c r="F4371" s="151"/>
      <c r="G4371" s="151"/>
      <c r="H4371" s="190" t="str">
        <f t="shared" si="833"/>
        <v/>
      </c>
      <c r="J4371" s="195" t="str">
        <f>+IF(H4371="","",H4371/H4398)</f>
        <v/>
      </c>
      <c r="K4371" s="174"/>
      <c r="L4371" s="170"/>
      <c r="M4371" s="193" t="str">
        <f t="shared" si="834"/>
        <v/>
      </c>
      <c r="N4371" s="194" t="str">
        <f t="shared" si="831"/>
        <v/>
      </c>
      <c r="R4371" s="75" t="e">
        <f t="shared" si="832"/>
        <v>#REF!</v>
      </c>
    </row>
    <row r="4372" spans="1:18" ht="15" customHeight="1" x14ac:dyDescent="0.3">
      <c r="A4372" s="86"/>
      <c r="B4372" s="84"/>
      <c r="C4372" s="125"/>
      <c r="E4372" s="151"/>
      <c r="F4372" s="151"/>
      <c r="G4372" s="151"/>
      <c r="H4372" s="190" t="str">
        <f t="shared" si="833"/>
        <v/>
      </c>
      <c r="J4372" s="195" t="str">
        <f>+IF(H4372="","",H4372/H4398)</f>
        <v/>
      </c>
      <c r="K4372" s="174"/>
      <c r="L4372" s="170"/>
      <c r="M4372" s="193" t="str">
        <f t="shared" si="834"/>
        <v/>
      </c>
      <c r="N4372" s="194" t="str">
        <f t="shared" si="831"/>
        <v/>
      </c>
      <c r="R4372" s="75" t="e">
        <f t="shared" si="832"/>
        <v>#REF!</v>
      </c>
    </row>
    <row r="4373" spans="1:18" ht="15" customHeight="1" x14ac:dyDescent="0.3">
      <c r="A4373" s="86"/>
      <c r="B4373" s="84"/>
      <c r="C4373" s="125"/>
      <c r="E4373" s="151"/>
      <c r="F4373" s="151"/>
      <c r="G4373" s="151"/>
      <c r="H4373" s="190" t="str">
        <f t="shared" si="833"/>
        <v/>
      </c>
      <c r="J4373" s="195" t="str">
        <f>+IF(H4373="","",H4373/H4398)</f>
        <v/>
      </c>
      <c r="K4373" s="174"/>
      <c r="L4373" s="170"/>
      <c r="M4373" s="193" t="str">
        <f t="shared" si="834"/>
        <v/>
      </c>
      <c r="N4373" s="194" t="str">
        <f t="shared" si="831"/>
        <v/>
      </c>
      <c r="R4373" s="75" t="e">
        <f t="shared" si="832"/>
        <v>#REF!</v>
      </c>
    </row>
    <row r="4374" spans="1:18" ht="15" customHeight="1" x14ac:dyDescent="0.3">
      <c r="A4374" s="86"/>
      <c r="B4374" s="84"/>
      <c r="C4374" s="125"/>
      <c r="E4374" s="151"/>
      <c r="F4374" s="151"/>
      <c r="G4374" s="151"/>
      <c r="H4374" s="190" t="str">
        <f t="shared" si="833"/>
        <v/>
      </c>
      <c r="J4374" s="195" t="str">
        <f>+IF(H4374="","",H4374/H4398)</f>
        <v/>
      </c>
      <c r="K4374" s="174"/>
      <c r="L4374" s="170"/>
      <c r="M4374" s="193" t="str">
        <f t="shared" si="834"/>
        <v/>
      </c>
      <c r="N4374" s="194" t="str">
        <f t="shared" si="831"/>
        <v/>
      </c>
      <c r="R4374" s="75" t="e">
        <f t="shared" si="832"/>
        <v>#REF!</v>
      </c>
    </row>
    <row r="4375" spans="1:18" ht="15" customHeight="1" x14ac:dyDescent="0.3">
      <c r="A4375" s="86"/>
      <c r="B4375" s="84"/>
      <c r="C4375" s="125"/>
      <c r="E4375" s="151"/>
      <c r="F4375" s="151"/>
      <c r="G4375" s="151"/>
      <c r="H4375" s="190" t="str">
        <f t="shared" si="833"/>
        <v/>
      </c>
      <c r="J4375" s="195" t="str">
        <f>+IF(H4375="","",H4375/H4398)</f>
        <v/>
      </c>
      <c r="K4375" s="174"/>
      <c r="L4375" s="170"/>
      <c r="M4375" s="193" t="str">
        <f t="shared" si="834"/>
        <v/>
      </c>
      <c r="N4375" s="194" t="str">
        <f t="shared" si="831"/>
        <v/>
      </c>
      <c r="R4375" s="75" t="e">
        <f t="shared" si="832"/>
        <v>#REF!</v>
      </c>
    </row>
    <row r="4376" spans="1:18" ht="15" customHeight="1" x14ac:dyDescent="0.3">
      <c r="A4376" s="86"/>
      <c r="B4376" s="84"/>
      <c r="C4376" s="125"/>
      <c r="E4376" s="151"/>
      <c r="F4376" s="151"/>
      <c r="G4376" s="151"/>
      <c r="H4376" s="190" t="str">
        <f t="shared" si="833"/>
        <v/>
      </c>
      <c r="J4376" s="195" t="str">
        <f>+IF(H4376="","",H4376/H4398)</f>
        <v/>
      </c>
      <c r="K4376" s="174"/>
      <c r="L4376" s="170"/>
      <c r="M4376" s="193" t="str">
        <f t="shared" si="834"/>
        <v/>
      </c>
      <c r="N4376" s="194" t="str">
        <f t="shared" si="831"/>
        <v/>
      </c>
      <c r="R4376" s="75" t="e">
        <f t="shared" si="832"/>
        <v>#REF!</v>
      </c>
    </row>
    <row r="4377" spans="1:18" ht="15" customHeight="1" x14ac:dyDescent="0.3">
      <c r="A4377" s="86"/>
      <c r="B4377" s="84"/>
      <c r="C4377" s="125"/>
      <c r="E4377" s="151"/>
      <c r="F4377" s="151"/>
      <c r="G4377" s="151"/>
      <c r="H4377" s="190" t="str">
        <f t="shared" si="833"/>
        <v/>
      </c>
      <c r="J4377" s="195" t="str">
        <f>+IF(H4377="","",H4377/H4398)</f>
        <v/>
      </c>
      <c r="K4377" s="174"/>
      <c r="L4377" s="170"/>
      <c r="M4377" s="193" t="str">
        <f t="shared" si="834"/>
        <v/>
      </c>
      <c r="N4377" s="194" t="str">
        <f t="shared" si="831"/>
        <v/>
      </c>
      <c r="R4377" s="75" t="e">
        <f t="shared" si="832"/>
        <v>#REF!</v>
      </c>
    </row>
    <row r="4378" spans="1:18" ht="15" customHeight="1" x14ac:dyDescent="0.3">
      <c r="A4378" s="86"/>
      <c r="B4378" s="84"/>
      <c r="C4378" s="125"/>
      <c r="E4378" s="151"/>
      <c r="F4378" s="151"/>
      <c r="G4378" s="151"/>
      <c r="H4378" s="190" t="str">
        <f t="shared" si="833"/>
        <v/>
      </c>
      <c r="J4378" s="195" t="str">
        <f>+IF(H4378="","",H4378/H4398)</f>
        <v/>
      </c>
      <c r="K4378" s="174"/>
      <c r="L4378" s="170"/>
      <c r="M4378" s="193" t="str">
        <f t="shared" si="834"/>
        <v/>
      </c>
      <c r="N4378" s="194" t="str">
        <f t="shared" si="831"/>
        <v/>
      </c>
      <c r="R4378" s="75" t="e">
        <f t="shared" si="832"/>
        <v>#REF!</v>
      </c>
    </row>
    <row r="4379" spans="1:18" ht="15" customHeight="1" x14ac:dyDescent="0.3">
      <c r="A4379" s="86"/>
      <c r="B4379" s="84"/>
      <c r="C4379" s="125"/>
      <c r="E4379" s="151"/>
      <c r="F4379" s="151"/>
      <c r="G4379" s="151"/>
      <c r="H4379" s="190" t="str">
        <f t="shared" si="833"/>
        <v/>
      </c>
      <c r="J4379" s="195" t="str">
        <f>+IF(H4379="","",H4379/H4398)</f>
        <v/>
      </c>
      <c r="K4379" s="174"/>
      <c r="L4379" s="170"/>
      <c r="M4379" s="193" t="str">
        <f t="shared" si="834"/>
        <v/>
      </c>
      <c r="N4379" s="194" t="str">
        <f t="shared" si="831"/>
        <v/>
      </c>
      <c r="R4379" s="75" t="e">
        <f t="shared" si="832"/>
        <v>#REF!</v>
      </c>
    </row>
    <row r="4380" spans="1:18" ht="15" customHeight="1" x14ac:dyDescent="0.3">
      <c r="A4380" s="86"/>
      <c r="B4380" s="84"/>
      <c r="C4380" s="125"/>
      <c r="E4380" s="151"/>
      <c r="F4380" s="151"/>
      <c r="G4380" s="151"/>
      <c r="H4380" s="190" t="str">
        <f t="shared" si="833"/>
        <v/>
      </c>
      <c r="J4380" s="195" t="str">
        <f>+IF(H4380="","",H4380/H4398)</f>
        <v/>
      </c>
      <c r="K4380" s="174"/>
      <c r="L4380" s="170"/>
      <c r="M4380" s="193" t="str">
        <f t="shared" si="834"/>
        <v/>
      </c>
      <c r="N4380" s="194" t="str">
        <f t="shared" si="831"/>
        <v/>
      </c>
      <c r="R4380" s="75" t="e">
        <f t="shared" si="832"/>
        <v>#REF!</v>
      </c>
    </row>
    <row r="4381" spans="1:18" ht="15" customHeight="1" x14ac:dyDescent="0.3">
      <c r="A4381" s="86"/>
      <c r="B4381" s="84"/>
      <c r="C4381" s="125"/>
      <c r="E4381" s="151"/>
      <c r="F4381" s="151"/>
      <c r="G4381" s="151"/>
      <c r="H4381" s="190" t="str">
        <f t="shared" si="833"/>
        <v/>
      </c>
      <c r="J4381" s="195" t="str">
        <f>+IF(H4381="","",H4381/H4398)</f>
        <v/>
      </c>
      <c r="K4381" s="174"/>
      <c r="L4381" s="170"/>
      <c r="M4381" s="193" t="str">
        <f t="shared" si="834"/>
        <v/>
      </c>
      <c r="N4381" s="194" t="str">
        <f t="shared" si="831"/>
        <v/>
      </c>
      <c r="R4381" s="75" t="e">
        <f t="shared" si="832"/>
        <v>#REF!</v>
      </c>
    </row>
    <row r="4382" spans="1:18" ht="15" customHeight="1" x14ac:dyDescent="0.3">
      <c r="A4382" s="86"/>
      <c r="B4382" s="84"/>
      <c r="C4382" s="125"/>
      <c r="E4382" s="151"/>
      <c r="F4382" s="151"/>
      <c r="G4382" s="151"/>
      <c r="H4382" s="190" t="str">
        <f t="shared" si="833"/>
        <v/>
      </c>
      <c r="J4382" s="195" t="str">
        <f>+IF(H4382="","",H4382/H4398)</f>
        <v/>
      </c>
      <c r="K4382" s="174"/>
      <c r="L4382" s="170"/>
      <c r="M4382" s="193" t="str">
        <f t="shared" si="834"/>
        <v/>
      </c>
      <c r="N4382" s="194" t="str">
        <f t="shared" si="831"/>
        <v/>
      </c>
      <c r="R4382" s="75" t="e">
        <f t="shared" si="832"/>
        <v>#REF!</v>
      </c>
    </row>
    <row r="4383" spans="1:18" ht="15" customHeight="1" x14ac:dyDescent="0.3">
      <c r="A4383" s="86"/>
      <c r="B4383" s="84"/>
      <c r="C4383" s="125"/>
      <c r="E4383" s="151"/>
      <c r="F4383" s="151"/>
      <c r="G4383" s="151"/>
      <c r="H4383" s="190" t="str">
        <f t="shared" si="833"/>
        <v/>
      </c>
      <c r="J4383" s="195" t="str">
        <f>+IF(H4383="","",H4383/H4398)</f>
        <v/>
      </c>
      <c r="K4383" s="174"/>
      <c r="L4383" s="170"/>
      <c r="M4383" s="193" t="str">
        <f t="shared" si="834"/>
        <v/>
      </c>
      <c r="N4383" s="194" t="str">
        <f t="shared" si="831"/>
        <v/>
      </c>
      <c r="R4383" s="75" t="e">
        <f t="shared" si="832"/>
        <v>#REF!</v>
      </c>
    </row>
    <row r="4384" spans="1:18" ht="15" customHeight="1" x14ac:dyDescent="0.3">
      <c r="A4384" s="86"/>
      <c r="B4384" s="84"/>
      <c r="C4384" s="125"/>
      <c r="E4384" s="151"/>
      <c r="F4384" s="151"/>
      <c r="G4384" s="151"/>
      <c r="H4384" s="190" t="str">
        <f t="shared" si="833"/>
        <v/>
      </c>
      <c r="J4384" s="195" t="str">
        <f>+IF(H4384="","",H4384/H4398)</f>
        <v/>
      </c>
      <c r="K4384" s="174"/>
      <c r="L4384" s="170"/>
      <c r="M4384" s="193" t="str">
        <f t="shared" si="834"/>
        <v/>
      </c>
      <c r="N4384" s="194" t="str">
        <f t="shared" si="831"/>
        <v/>
      </c>
      <c r="R4384" s="75" t="e">
        <f t="shared" si="832"/>
        <v>#REF!</v>
      </c>
    </row>
    <row r="4385" spans="1:18" ht="15" customHeight="1" x14ac:dyDescent="0.3">
      <c r="A4385" s="86"/>
      <c r="B4385" s="84"/>
      <c r="C4385" s="125"/>
      <c r="E4385" s="151"/>
      <c r="F4385" s="151"/>
      <c r="G4385" s="151"/>
      <c r="H4385" s="190" t="str">
        <f t="shared" si="833"/>
        <v/>
      </c>
      <c r="J4385" s="195" t="str">
        <f>+IF(H4385="","",H4385/H4398)</f>
        <v/>
      </c>
      <c r="K4385" s="174"/>
      <c r="L4385" s="170"/>
      <c r="M4385" s="193" t="str">
        <f t="shared" si="834"/>
        <v/>
      </c>
      <c r="N4385" s="194" t="str">
        <f t="shared" si="831"/>
        <v/>
      </c>
      <c r="R4385" s="75" t="e">
        <f t="shared" si="832"/>
        <v>#REF!</v>
      </c>
    </row>
    <row r="4386" spans="1:18" ht="15" customHeight="1" x14ac:dyDescent="0.3">
      <c r="A4386" s="86"/>
      <c r="B4386" s="84"/>
      <c r="C4386" s="125"/>
      <c r="E4386" s="151"/>
      <c r="F4386" s="151"/>
      <c r="G4386" s="151"/>
      <c r="H4386" s="190" t="str">
        <f t="shared" si="833"/>
        <v/>
      </c>
      <c r="J4386" s="195" t="str">
        <f>+IF(H4386="","",H4386/H4398)</f>
        <v/>
      </c>
      <c r="K4386" s="174"/>
      <c r="L4386" s="170"/>
      <c r="M4386" s="193" t="str">
        <f t="shared" si="834"/>
        <v/>
      </c>
      <c r="N4386" s="194" t="str">
        <f t="shared" si="831"/>
        <v/>
      </c>
      <c r="R4386" s="75" t="e">
        <f t="shared" si="832"/>
        <v>#REF!</v>
      </c>
    </row>
    <row r="4387" spans="1:18" ht="15" customHeight="1" thickBot="1" x14ac:dyDescent="0.35">
      <c r="A4387" s="86"/>
      <c r="B4387" s="84"/>
      <c r="C4387" s="125"/>
      <c r="E4387" s="152"/>
      <c r="F4387" s="152"/>
      <c r="G4387" s="152"/>
      <c r="H4387" s="191" t="str">
        <f t="shared" si="833"/>
        <v/>
      </c>
      <c r="J4387" s="195" t="str">
        <f>+IF(H4387="","",H4387/H4398)</f>
        <v/>
      </c>
      <c r="K4387" s="174"/>
      <c r="L4387" s="170"/>
      <c r="M4387" s="193" t="str">
        <f t="shared" si="834"/>
        <v/>
      </c>
      <c r="N4387" s="194" t="str">
        <f t="shared" si="831"/>
        <v/>
      </c>
      <c r="R4387" s="75" t="e">
        <f t="shared" si="832"/>
        <v>#REF!</v>
      </c>
    </row>
    <row r="4388" spans="1:18" ht="15" customHeight="1" thickBot="1" x14ac:dyDescent="0.35">
      <c r="A4388" s="86"/>
      <c r="B4388" s="84"/>
      <c r="C4388" s="160"/>
      <c r="D4388" s="160"/>
      <c r="E4388" s="160"/>
      <c r="F4388" s="160"/>
      <c r="G4388" s="161" t="s">
        <v>29</v>
      </c>
      <c r="H4388" s="157">
        <f>SUM(H4362:H4387)</f>
        <v>125.58000000000001</v>
      </c>
      <c r="J4388" s="110">
        <f>SUM(J4362:J4387)</f>
        <v>0.71318892648966126</v>
      </c>
      <c r="K4388" s="109"/>
      <c r="L4388" s="109"/>
      <c r="M4388" s="109"/>
      <c r="N4388" s="110">
        <f>SUM(N4362:N4387)</f>
        <v>0.27410512835256789</v>
      </c>
    </row>
    <row r="4389" spans="1:18" s="73" customFormat="1" ht="15" customHeight="1" thickBot="1" x14ac:dyDescent="0.35">
      <c r="A4389" s="86"/>
      <c r="B4389" s="84"/>
      <c r="C4389" s="73" t="s">
        <v>12</v>
      </c>
      <c r="H4389" s="74"/>
      <c r="J4389" s="111"/>
      <c r="K4389" s="111"/>
      <c r="L4389" s="111"/>
      <c r="M4389" s="111"/>
      <c r="N4389" s="111"/>
    </row>
    <row r="4390" spans="1:18" ht="33" customHeight="1" thickBot="1" x14ac:dyDescent="0.35">
      <c r="A4390" s="86"/>
      <c r="B4390" s="84"/>
      <c r="C4390" s="122" t="s">
        <v>48</v>
      </c>
      <c r="D4390" s="129"/>
      <c r="E4390" s="130" t="s">
        <v>3</v>
      </c>
      <c r="F4390" s="130" t="s">
        <v>0</v>
      </c>
      <c r="G4390" s="123" t="s">
        <v>6</v>
      </c>
      <c r="H4390" s="124" t="s">
        <v>9</v>
      </c>
      <c r="J4390" s="106" t="s">
        <v>59</v>
      </c>
      <c r="K4390" s="107" t="s">
        <v>60</v>
      </c>
      <c r="L4390" s="107" t="s">
        <v>61</v>
      </c>
      <c r="M4390" s="107" t="s">
        <v>62</v>
      </c>
      <c r="N4390" s="108" t="s">
        <v>63</v>
      </c>
    </row>
    <row r="4391" spans="1:18" ht="15" customHeight="1" x14ac:dyDescent="0.3">
      <c r="A4391" s="86"/>
      <c r="B4391" s="84"/>
      <c r="C4391" s="125"/>
      <c r="E4391" s="149"/>
      <c r="F4391" s="146"/>
      <c r="G4391" s="154"/>
      <c r="H4391" s="186" t="str">
        <f>+IF(G4391="","",F4391*G4391)</f>
        <v/>
      </c>
      <c r="J4391" s="195" t="str">
        <f>+IF(H4391="","",H4391/H4398)</f>
        <v/>
      </c>
      <c r="K4391" s="175"/>
      <c r="L4391" s="175"/>
      <c r="M4391" s="193" t="str">
        <f>IF(L4391="NP", 0, (IF(L4391="EP", 1, (IF(L4391="ND", 0.4, "")))))</f>
        <v/>
      </c>
      <c r="N4391" s="194" t="str">
        <f>+IF(H4391="","",J4391*M4391)</f>
        <v/>
      </c>
      <c r="R4391" s="75" t="e">
        <f t="shared" ref="R4391:R4395" si="835">+R4303+1</f>
        <v>#REF!</v>
      </c>
    </row>
    <row r="4392" spans="1:18" ht="15" customHeight="1" x14ac:dyDescent="0.3">
      <c r="A4392" s="86"/>
      <c r="B4392" s="84"/>
      <c r="C4392" s="125"/>
      <c r="E4392" s="149"/>
      <c r="F4392" s="146"/>
      <c r="G4392" s="154"/>
      <c r="H4392" s="186" t="str">
        <f>+IF(G4392="","",F4392*G4392)</f>
        <v/>
      </c>
      <c r="J4392" s="195" t="str">
        <f>+IF(H4392="","",H4392/H4396)</f>
        <v/>
      </c>
      <c r="K4392" s="175"/>
      <c r="L4392" s="175"/>
      <c r="M4392" s="193" t="str">
        <f>IF(L4392="NP", 0, (IF(L4392="EP", 1, (IF(L4392="ND", 0.4, "")))))</f>
        <v/>
      </c>
      <c r="N4392" s="194" t="str">
        <f>+IF(H4392="","",J4392*M4392)</f>
        <v/>
      </c>
      <c r="R4392" s="75" t="e">
        <f t="shared" si="835"/>
        <v>#REF!</v>
      </c>
    </row>
    <row r="4393" spans="1:18" ht="15" customHeight="1" x14ac:dyDescent="0.3">
      <c r="A4393" s="86"/>
      <c r="B4393" s="84"/>
      <c r="C4393" s="125"/>
      <c r="E4393" s="149"/>
      <c r="F4393" s="146"/>
      <c r="G4393" s="154"/>
      <c r="H4393" s="186" t="str">
        <f>+IF(G4393="","",F4393*G4393)</f>
        <v/>
      </c>
      <c r="J4393" s="195" t="str">
        <f>+IF(H4393="","",H4393/H4397)</f>
        <v/>
      </c>
      <c r="K4393" s="175"/>
      <c r="L4393" s="175"/>
      <c r="M4393" s="193" t="str">
        <f>IF(L4393="NP", 0, (IF(L4393="EP", 1, (IF(L4393="ND", 0.4, "")))))</f>
        <v/>
      </c>
      <c r="N4393" s="194" t="str">
        <f>+IF(H4393="","",J4393*M4393)</f>
        <v/>
      </c>
      <c r="R4393" s="75" t="e">
        <f t="shared" si="835"/>
        <v>#REF!</v>
      </c>
    </row>
    <row r="4394" spans="1:18" ht="15" customHeight="1" x14ac:dyDescent="0.3">
      <c r="A4394" s="86"/>
      <c r="B4394" s="84"/>
      <c r="C4394" s="125"/>
      <c r="E4394" s="149"/>
      <c r="F4394" s="146"/>
      <c r="G4394" s="154"/>
      <c r="H4394" s="186" t="str">
        <f>+IF(G4394="","",F4394*G4394)</f>
        <v/>
      </c>
      <c r="J4394" s="195" t="str">
        <f>+IF(H4394="","",H4394/H4398)</f>
        <v/>
      </c>
      <c r="K4394" s="175"/>
      <c r="L4394" s="175"/>
      <c r="M4394" s="193" t="str">
        <f>IF(L4394="NP", 0, (IF(L4394="EP", 1, (IF(L4394="ND", 0.4, "")))))</f>
        <v/>
      </c>
      <c r="N4394" s="194" t="str">
        <f>+IF(H4394="","",J4394*M4394)</f>
        <v/>
      </c>
      <c r="R4394" s="75" t="e">
        <f t="shared" si="835"/>
        <v>#REF!</v>
      </c>
    </row>
    <row r="4395" spans="1:18" ht="15" customHeight="1" thickBot="1" x14ac:dyDescent="0.35">
      <c r="A4395" s="86"/>
      <c r="B4395" s="84"/>
      <c r="C4395" s="127"/>
      <c r="D4395" s="128"/>
      <c r="E4395" s="150"/>
      <c r="F4395" s="147"/>
      <c r="G4395" s="155"/>
      <c r="H4395" s="192" t="str">
        <f>+IF(G4395="","",F4395*G4395)</f>
        <v/>
      </c>
      <c r="J4395" s="195" t="str">
        <f>+IF(H4395="","",H4395/H4398)</f>
        <v/>
      </c>
      <c r="K4395" s="176"/>
      <c r="L4395" s="177"/>
      <c r="M4395" s="193" t="str">
        <f>IF(L4395="NP", 0, (IF(L4395="EP", 1, (IF(L4395="ND", 0.4, "")))))</f>
        <v/>
      </c>
      <c r="N4395" s="194" t="str">
        <f>+IF(H4395="","",J4395*M4395)</f>
        <v/>
      </c>
      <c r="R4395" s="75" t="e">
        <f t="shared" si="835"/>
        <v>#REF!</v>
      </c>
    </row>
    <row r="4396" spans="1:18" ht="15" customHeight="1" thickBot="1" x14ac:dyDescent="0.35">
      <c r="A4396" s="86"/>
      <c r="B4396" s="84"/>
      <c r="C4396" s="160"/>
      <c r="D4396" s="160"/>
      <c r="E4396" s="160"/>
      <c r="F4396" s="160"/>
      <c r="G4396" s="161" t="s">
        <v>30</v>
      </c>
      <c r="H4396" s="157">
        <f>SUM(H4391:H4395)</f>
        <v>0</v>
      </c>
      <c r="J4396" s="110">
        <f>SUM(J4391:J4395)</f>
        <v>0</v>
      </c>
      <c r="K4396" s="109"/>
      <c r="L4396" s="109"/>
      <c r="M4396" s="109"/>
      <c r="N4396" s="110">
        <f>SUM(N4391:N4395)</f>
        <v>0</v>
      </c>
    </row>
    <row r="4397" spans="1:18" ht="13.5" customHeight="1" thickBot="1" x14ac:dyDescent="0.35">
      <c r="A4397" s="86"/>
      <c r="B4397" s="84"/>
      <c r="H4397" s="84"/>
      <c r="J4397" s="103"/>
      <c r="K4397" s="104"/>
      <c r="L4397" s="104"/>
      <c r="M4397" s="104"/>
      <c r="N4397" s="105"/>
    </row>
    <row r="4398" spans="1:18" ht="15" customHeight="1" x14ac:dyDescent="0.3">
      <c r="A4398" s="86"/>
      <c r="B4398" s="84"/>
      <c r="D4398" s="132" t="s">
        <v>13</v>
      </c>
      <c r="E4398" s="133"/>
      <c r="F4398" s="133"/>
      <c r="G4398" s="134"/>
      <c r="H4398" s="158">
        <f>+H4343+H4359+H4388+H4396</f>
        <v>176.08237500000001</v>
      </c>
      <c r="J4398" s="113"/>
      <c r="K4398" s="78"/>
      <c r="M4398" s="78"/>
      <c r="N4398" s="114"/>
    </row>
    <row r="4399" spans="1:18" ht="15" customHeight="1" thickBot="1" x14ac:dyDescent="0.35">
      <c r="A4399" s="86"/>
      <c r="B4399" s="84"/>
      <c r="D4399" s="135" t="s">
        <v>67</v>
      </c>
      <c r="E4399" s="136"/>
      <c r="F4399" s="136"/>
      <c r="G4399" s="141">
        <f>+$Q$1</f>
        <v>0.15</v>
      </c>
      <c r="H4399" s="159">
        <f>+H4398*G4399</f>
        <v>26.412356250000002</v>
      </c>
      <c r="J4399" s="115"/>
      <c r="K4399" s="116"/>
      <c r="L4399" s="116"/>
      <c r="M4399" s="116"/>
      <c r="N4399" s="117"/>
    </row>
    <row r="4400" spans="1:18" ht="15" customHeight="1" x14ac:dyDescent="0.3">
      <c r="A4400" s="86"/>
      <c r="B4400" s="84"/>
      <c r="D4400" s="135" t="s">
        <v>68</v>
      </c>
      <c r="E4400" s="136"/>
      <c r="F4400" s="136"/>
      <c r="G4400" s="141">
        <f>+$Q$2</f>
        <v>0</v>
      </c>
      <c r="H4400" s="159">
        <f>+(H4398+H4399)*G4400</f>
        <v>0</v>
      </c>
      <c r="J4400" s="120">
        <f>+J4343+J4359+J4388+J4396</f>
        <v>0.99999999999999978</v>
      </c>
      <c r="K4400" s="118"/>
      <c r="L4400" s="118"/>
      <c r="M4400" s="118"/>
      <c r="N4400" s="120">
        <f>+N4343+N4359+N4388+N4396</f>
        <v>0.27410512835256789</v>
      </c>
    </row>
    <row r="4401" spans="1:18" ht="15" customHeight="1" thickBot="1" x14ac:dyDescent="0.35">
      <c r="A4401" s="86"/>
      <c r="B4401" s="84"/>
      <c r="C4401" s="75" t="s">
        <v>64</v>
      </c>
      <c r="D4401" s="135" t="s">
        <v>14</v>
      </c>
      <c r="E4401" s="136"/>
      <c r="F4401" s="136"/>
      <c r="G4401" s="137"/>
      <c r="H4401" s="159">
        <f>SUM(H4398:H4400)</f>
        <v>202.49473125000003</v>
      </c>
      <c r="J4401" s="121" t="s">
        <v>69</v>
      </c>
      <c r="K4401" s="119"/>
      <c r="L4401" s="119"/>
      <c r="M4401" s="119"/>
      <c r="N4401" s="121" t="s">
        <v>70</v>
      </c>
    </row>
    <row r="4402" spans="1:18" ht="15" customHeight="1" thickBot="1" x14ac:dyDescent="0.35">
      <c r="A4402" s="86"/>
      <c r="B4402" s="84"/>
      <c r="C4402" s="75" t="s">
        <v>64</v>
      </c>
      <c r="D4402" s="138" t="s">
        <v>15</v>
      </c>
      <c r="E4402" s="139"/>
      <c r="F4402" s="139"/>
      <c r="G4402" s="140"/>
      <c r="H4402" s="131">
        <f>+ROUND(H4401,2)</f>
        <v>202.49</v>
      </c>
      <c r="N4402" s="165">
        <f>+ROUND(N4400,4)</f>
        <v>0.27410000000000001</v>
      </c>
    </row>
    <row r="4403" spans="1:18" ht="13.5" customHeight="1" x14ac:dyDescent="0.3">
      <c r="A4403" s="86"/>
      <c r="B4403" s="84"/>
      <c r="G4403" s="76"/>
    </row>
    <row r="4404" spans="1:18" ht="13.5" customHeight="1" x14ac:dyDescent="0.3">
      <c r="A4404" s="86"/>
      <c r="B4404" s="84"/>
      <c r="G4404" s="76"/>
    </row>
    <row r="4405" spans="1:18" ht="15" customHeight="1" x14ac:dyDescent="0.3">
      <c r="A4405" s="83"/>
      <c r="B4405" s="84"/>
      <c r="G4405" s="76"/>
      <c r="H4405" s="84"/>
      <c r="J4405" s="85"/>
      <c r="K4405" s="85"/>
      <c r="L4405" s="85"/>
      <c r="M4405" s="85"/>
      <c r="N4405" s="85"/>
    </row>
    <row r="4406" spans="1:18" ht="14.1" customHeight="1" x14ac:dyDescent="0.3">
      <c r="A4406" s="86"/>
      <c r="B4406" s="84"/>
      <c r="C4406" s="87"/>
      <c r="D4406" s="87"/>
      <c r="E4406" s="87"/>
      <c r="F4406" s="87"/>
      <c r="G4406" s="87"/>
      <c r="H4406" s="87"/>
      <c r="K4406" s="78"/>
      <c r="M4406" s="78"/>
    </row>
    <row r="4407" spans="1:18" ht="12" customHeight="1" x14ac:dyDescent="0.3">
      <c r="A4407" s="86"/>
      <c r="B4407" s="84"/>
      <c r="C4407" s="73"/>
      <c r="D4407" s="73"/>
      <c r="E4407" s="73"/>
      <c r="F4407" s="73"/>
      <c r="G4407" s="73"/>
      <c r="H4407" s="73"/>
      <c r="K4407" s="78"/>
      <c r="M4407" s="78"/>
    </row>
    <row r="4408" spans="1:18" ht="12" customHeight="1" x14ac:dyDescent="0.3">
      <c r="A4408" s="86"/>
      <c r="B4408" s="84"/>
      <c r="G4408" s="88"/>
      <c r="H4408" s="84"/>
      <c r="K4408" s="78"/>
      <c r="M4408" s="78"/>
    </row>
    <row r="4409" spans="1:18" ht="14.25" customHeight="1" x14ac:dyDescent="0.3">
      <c r="A4409" s="86"/>
      <c r="B4409" s="84"/>
      <c r="C4409" s="89"/>
      <c r="D4409" s="90"/>
      <c r="E4409" s="90"/>
      <c r="F4409" s="90"/>
      <c r="G4409" s="90"/>
      <c r="H4409" s="91"/>
      <c r="K4409" s="78"/>
      <c r="M4409" s="78"/>
    </row>
    <row r="4410" spans="1:18" ht="14.25" customHeight="1" x14ac:dyDescent="0.3">
      <c r="A4410" s="86"/>
      <c r="B4410" s="84"/>
      <c r="C4410" s="89"/>
      <c r="H4410" s="84"/>
      <c r="K4410" s="78"/>
      <c r="M4410" s="78"/>
    </row>
    <row r="4411" spans="1:18" ht="12" customHeight="1" thickBot="1" x14ac:dyDescent="0.35">
      <c r="A4411" s="86"/>
      <c r="B4411" s="84"/>
      <c r="C4411" s="89"/>
      <c r="H4411" s="84"/>
      <c r="K4411" s="78"/>
      <c r="M4411" s="78"/>
    </row>
    <row r="4412" spans="1:18" ht="20.100000000000001" customHeight="1" thickBot="1" x14ac:dyDescent="0.35">
      <c r="A4412" s="86"/>
      <c r="B4412" s="84"/>
      <c r="C4412" s="142" t="s">
        <v>55</v>
      </c>
      <c r="D4412" s="143"/>
      <c r="E4412" s="143"/>
      <c r="F4412" s="143"/>
      <c r="G4412" s="143"/>
      <c r="H4412" s="144"/>
    </row>
    <row r="4413" spans="1:18" ht="20.100000000000001" customHeight="1" x14ac:dyDescent="0.3">
      <c r="A4413" s="86"/>
      <c r="B4413" s="84"/>
      <c r="C4413" s="92"/>
      <c r="H4413" s="93" t="s">
        <v>56</v>
      </c>
      <c r="I4413" s="84"/>
      <c r="J4413" s="97" t="s">
        <v>26</v>
      </c>
      <c r="K4413" s="98"/>
      <c r="L4413" s="98"/>
      <c r="M4413" s="98"/>
      <c r="N4413" s="99"/>
    </row>
    <row r="4414" spans="1:18" ht="16.5" customHeight="1" thickBot="1" x14ac:dyDescent="0.35">
      <c r="A4414" s="169"/>
      <c r="B4414" s="84"/>
      <c r="C4414" s="73" t="s">
        <v>57</v>
      </c>
      <c r="D4414" s="84">
        <v>51</v>
      </c>
      <c r="G4414" s="74" t="s">
        <v>4</v>
      </c>
      <c r="H4414" s="75" t="str">
        <f>+VLOOKUP(D4414,PRESUP!$A$6:$N$183,3,FALSE)</f>
        <v>u</v>
      </c>
      <c r="I4414" s="84"/>
      <c r="J4414" s="100"/>
      <c r="K4414" s="101"/>
      <c r="L4414" s="101"/>
      <c r="M4414" s="101"/>
      <c r="N4414" s="102"/>
    </row>
    <row r="4415" spans="1:18" ht="32.25" customHeight="1" x14ac:dyDescent="0.3">
      <c r="A4415" s="86"/>
      <c r="B4415" s="84"/>
      <c r="C4415" s="22" t="str">
        <f>+VLOOKUP(D4414,PRESUP!$A$6:$N$183,14,FALSE)</f>
        <v>DETALLE: Retiro de estructuras de soporte en red aérea de media tensión</v>
      </c>
      <c r="J4415" s="103"/>
      <c r="K4415" s="104"/>
      <c r="L4415" s="104"/>
      <c r="M4415" s="104"/>
      <c r="N4415" s="105"/>
      <c r="O4415" s="84" t="s">
        <v>71</v>
      </c>
      <c r="P4415" s="84" t="s">
        <v>73</v>
      </c>
      <c r="Q4415" s="84" t="s">
        <v>72</v>
      </c>
    </row>
    <row r="4416" spans="1:18" s="73" customFormat="1" ht="15" customHeight="1" thickBot="1" x14ac:dyDescent="0.35">
      <c r="A4416" s="86"/>
      <c r="B4416" s="84"/>
      <c r="C4416" s="73" t="s">
        <v>5</v>
      </c>
      <c r="D4416" s="94"/>
      <c r="E4416" s="94"/>
      <c r="F4416" s="94"/>
      <c r="G4416" s="196" t="s">
        <v>58</v>
      </c>
      <c r="H4416" s="197">
        <v>0.88900000000000001</v>
      </c>
      <c r="J4416" s="162"/>
      <c r="K4416" s="163"/>
      <c r="L4416" s="163"/>
      <c r="M4416" s="163"/>
      <c r="N4416" s="164"/>
      <c r="O4416" s="166">
        <f>+H4490</f>
        <v>57.5</v>
      </c>
      <c r="P4416" s="168">
        <f>+H4486</f>
        <v>50.004027500000007</v>
      </c>
      <c r="Q4416" s="167">
        <f>+N4490</f>
        <v>0</v>
      </c>
      <c r="R4416" s="73">
        <f t="shared" ref="R4416" si="836">+D4414</f>
        <v>51</v>
      </c>
    </row>
    <row r="4417" spans="1:18" s="94" customFormat="1" ht="30" customHeight="1" thickBot="1" x14ac:dyDescent="0.35">
      <c r="A4417" s="86"/>
      <c r="B4417" s="84"/>
      <c r="C4417" s="122" t="s">
        <v>48</v>
      </c>
      <c r="D4417" s="123" t="s">
        <v>0</v>
      </c>
      <c r="E4417" s="123" t="s">
        <v>6</v>
      </c>
      <c r="F4417" s="123" t="s">
        <v>7</v>
      </c>
      <c r="G4417" s="123" t="s">
        <v>8</v>
      </c>
      <c r="H4417" s="124" t="s">
        <v>9</v>
      </c>
      <c r="J4417" s="106" t="s">
        <v>59</v>
      </c>
      <c r="K4417" s="107" t="s">
        <v>60</v>
      </c>
      <c r="L4417" s="107" t="s">
        <v>61</v>
      </c>
      <c r="M4417" s="107" t="s">
        <v>62</v>
      </c>
      <c r="N4417" s="108" t="s">
        <v>63</v>
      </c>
    </row>
    <row r="4418" spans="1:18" ht="15" customHeight="1" x14ac:dyDescent="0.3">
      <c r="A4418" s="86"/>
      <c r="B4418" s="84"/>
      <c r="C4418" s="125" t="s">
        <v>78</v>
      </c>
      <c r="D4418" s="145" t="s">
        <v>20</v>
      </c>
      <c r="E4418" s="148"/>
      <c r="F4418" s="148" t="s">
        <v>64</v>
      </c>
      <c r="G4418" s="153" t="s">
        <v>20</v>
      </c>
      <c r="H4418" s="126">
        <f>+H4447*0.05</f>
        <v>1.1534775000000002</v>
      </c>
      <c r="J4418" s="171">
        <f>+IF(H4418="","",H4418/H4486)</f>
        <v>2.3067691897417662E-2</v>
      </c>
      <c r="K4418" s="172">
        <v>4292100117</v>
      </c>
      <c r="L4418" s="170" t="s">
        <v>77</v>
      </c>
      <c r="M4418" s="156">
        <v>0</v>
      </c>
      <c r="N4418" s="173">
        <f t="shared" ref="N4418:N4430" si="837">+IF(H4418="","",J4418*M4418)</f>
        <v>0</v>
      </c>
    </row>
    <row r="4419" spans="1:18" ht="15" customHeight="1" x14ac:dyDescent="0.3">
      <c r="A4419" s="86"/>
      <c r="B4419" s="84"/>
      <c r="C4419" s="125" t="s">
        <v>408</v>
      </c>
      <c r="D4419" s="146">
        <v>1</v>
      </c>
      <c r="E4419" s="149">
        <v>25</v>
      </c>
      <c r="F4419" s="184">
        <f t="shared" ref="F4419:F4420" si="838">+IF(E4419="","",D4419*E4419)</f>
        <v>25</v>
      </c>
      <c r="G4419" s="185">
        <f>+IF(F4419="","",H4416)</f>
        <v>0.88900000000000001</v>
      </c>
      <c r="H4419" s="186">
        <f t="shared" ref="H4419:H4420" si="839">+IF(G4419="","",F4419*G4419)</f>
        <v>22.225000000000001</v>
      </c>
      <c r="J4419" s="195">
        <f>+IF(H4419="","",H4419/H4486)</f>
        <v>0.44446419840881812</v>
      </c>
      <c r="K4419" s="172">
        <v>548000014</v>
      </c>
      <c r="L4419" s="170" t="s">
        <v>77</v>
      </c>
      <c r="M4419" s="193">
        <f t="shared" ref="M4419" si="840">IF(L4419="NP", 0, (IF(L4419="EP", 1, (IF(L4419="ND", 0.4, "")))))</f>
        <v>0</v>
      </c>
      <c r="N4419" s="194">
        <f t="shared" si="837"/>
        <v>0</v>
      </c>
      <c r="R4419" s="75" t="e">
        <f t="shared" ref="R4419:R4430" si="841">+R4331+1</f>
        <v>#REF!</v>
      </c>
    </row>
    <row r="4420" spans="1:18" ht="15" customHeight="1" x14ac:dyDescent="0.3">
      <c r="A4420" s="86"/>
      <c r="B4420" s="84"/>
      <c r="C4420" s="125" t="s">
        <v>409</v>
      </c>
      <c r="D4420" s="146">
        <v>1</v>
      </c>
      <c r="E4420" s="149">
        <v>4</v>
      </c>
      <c r="F4420" s="184">
        <f t="shared" si="838"/>
        <v>4</v>
      </c>
      <c r="G4420" s="185">
        <f>+IF(F4420="","",H4416)</f>
        <v>0.88900000000000001</v>
      </c>
      <c r="H4420" s="186">
        <f t="shared" si="839"/>
        <v>3.556</v>
      </c>
      <c r="J4420" s="195">
        <f>+IF(H4420="","",H4420/H4486)</f>
        <v>7.1114271745410892E-2</v>
      </c>
      <c r="K4420" s="172">
        <v>4292100117</v>
      </c>
      <c r="L4420" s="170" t="s">
        <v>77</v>
      </c>
      <c r="M4420" s="193">
        <v>0</v>
      </c>
      <c r="N4420" s="194">
        <f t="shared" si="837"/>
        <v>0</v>
      </c>
      <c r="R4420" s="75" t="e">
        <f t="shared" si="841"/>
        <v>#REF!</v>
      </c>
    </row>
    <row r="4421" spans="1:18" ht="15" customHeight="1" x14ac:dyDescent="0.3">
      <c r="A4421" s="86"/>
      <c r="B4421" s="84"/>
      <c r="C4421" s="125"/>
      <c r="D4421" s="146"/>
      <c r="E4421" s="149"/>
      <c r="F4421" s="184"/>
      <c r="G4421" s="185"/>
      <c r="H4421" s="186"/>
      <c r="J4421" s="195"/>
      <c r="K4421" s="172"/>
      <c r="L4421" s="170"/>
      <c r="M4421" s="193"/>
      <c r="N4421" s="194" t="str">
        <f t="shared" si="837"/>
        <v/>
      </c>
      <c r="R4421" s="75" t="e">
        <f t="shared" si="841"/>
        <v>#REF!</v>
      </c>
    </row>
    <row r="4422" spans="1:18" ht="15" customHeight="1" x14ac:dyDescent="0.3">
      <c r="A4422" s="86"/>
      <c r="B4422" s="84"/>
      <c r="C4422" s="125"/>
      <c r="D4422" s="146"/>
      <c r="E4422" s="149"/>
      <c r="F4422" s="184"/>
      <c r="G4422" s="185"/>
      <c r="H4422" s="186"/>
      <c r="J4422" s="195"/>
      <c r="K4422" s="172"/>
      <c r="L4422" s="170"/>
      <c r="M4422" s="193"/>
      <c r="N4422" s="194" t="str">
        <f t="shared" si="837"/>
        <v/>
      </c>
      <c r="R4422" s="75" t="e">
        <f t="shared" si="841"/>
        <v>#REF!</v>
      </c>
    </row>
    <row r="4423" spans="1:18" ht="15" customHeight="1" x14ac:dyDescent="0.3">
      <c r="A4423" s="86"/>
      <c r="B4423" s="84"/>
      <c r="C4423" s="125"/>
      <c r="D4423" s="146"/>
      <c r="E4423" s="149"/>
      <c r="F4423" s="184"/>
      <c r="G4423" s="185"/>
      <c r="H4423" s="186"/>
      <c r="J4423" s="195"/>
      <c r="K4423" s="172"/>
      <c r="L4423" s="170"/>
      <c r="M4423" s="193"/>
      <c r="N4423" s="194" t="str">
        <f t="shared" si="837"/>
        <v/>
      </c>
      <c r="R4423" s="75" t="e">
        <f t="shared" si="841"/>
        <v>#REF!</v>
      </c>
    </row>
    <row r="4424" spans="1:18" ht="15" customHeight="1" x14ac:dyDescent="0.3">
      <c r="A4424" s="86"/>
      <c r="B4424" s="84"/>
      <c r="C4424" s="125"/>
      <c r="D4424" s="146"/>
      <c r="E4424" s="149"/>
      <c r="F4424" s="184" t="str">
        <f t="shared" ref="F4424:F4430" si="842">+IF(E4424="","",D4424*E4424)</f>
        <v/>
      </c>
      <c r="G4424" s="185" t="str">
        <f>+IF(F4424="","",H4416)</f>
        <v/>
      </c>
      <c r="H4424" s="186" t="str">
        <f t="shared" ref="H4424:H4430" si="843">+IF(G4424="","",F4424*G4424)</f>
        <v/>
      </c>
      <c r="J4424" s="195" t="str">
        <f>+IF(H4424="","",H4424/H4486)</f>
        <v/>
      </c>
      <c r="K4424" s="172"/>
      <c r="L4424" s="170"/>
      <c r="M4424" s="193" t="str">
        <f t="shared" ref="M4424:M4430" si="844">IF(L4424="NP", 0, (IF(L4424="EP", 1, (IF(L4424="ND", 0.4, "")))))</f>
        <v/>
      </c>
      <c r="N4424" s="194" t="str">
        <f t="shared" si="837"/>
        <v/>
      </c>
      <c r="R4424" s="75" t="e">
        <f t="shared" si="841"/>
        <v>#REF!</v>
      </c>
    </row>
    <row r="4425" spans="1:18" ht="15" customHeight="1" x14ac:dyDescent="0.3">
      <c r="A4425" s="86"/>
      <c r="B4425" s="84"/>
      <c r="C4425" s="125"/>
      <c r="D4425" s="146"/>
      <c r="E4425" s="149"/>
      <c r="F4425" s="184" t="str">
        <f t="shared" si="842"/>
        <v/>
      </c>
      <c r="G4425" s="185" t="str">
        <f>+IF(F4425="","",H4416)</f>
        <v/>
      </c>
      <c r="H4425" s="186" t="str">
        <f t="shared" si="843"/>
        <v/>
      </c>
      <c r="J4425" s="195" t="str">
        <f>+IF(H4425="","",H4425/H4486)</f>
        <v/>
      </c>
      <c r="K4425" s="172"/>
      <c r="L4425" s="170"/>
      <c r="M4425" s="193" t="str">
        <f t="shared" si="844"/>
        <v/>
      </c>
      <c r="N4425" s="194" t="str">
        <f t="shared" si="837"/>
        <v/>
      </c>
      <c r="R4425" s="75" t="e">
        <f t="shared" si="841"/>
        <v>#REF!</v>
      </c>
    </row>
    <row r="4426" spans="1:18" ht="15" customHeight="1" x14ac:dyDescent="0.3">
      <c r="A4426" s="86"/>
      <c r="B4426" s="84"/>
      <c r="C4426" s="125"/>
      <c r="D4426" s="146"/>
      <c r="E4426" s="149"/>
      <c r="F4426" s="184" t="str">
        <f t="shared" si="842"/>
        <v/>
      </c>
      <c r="G4426" s="185" t="str">
        <f>+IF(F4426="","",H4416)</f>
        <v/>
      </c>
      <c r="H4426" s="186" t="str">
        <f t="shared" si="843"/>
        <v/>
      </c>
      <c r="J4426" s="195" t="str">
        <f>+IF(H4426="","",H4426/H4486)</f>
        <v/>
      </c>
      <c r="K4426" s="172"/>
      <c r="L4426" s="170"/>
      <c r="M4426" s="193" t="str">
        <f t="shared" si="844"/>
        <v/>
      </c>
      <c r="N4426" s="194" t="str">
        <f t="shared" si="837"/>
        <v/>
      </c>
      <c r="R4426" s="75" t="e">
        <f t="shared" si="841"/>
        <v>#REF!</v>
      </c>
    </row>
    <row r="4427" spans="1:18" ht="15" customHeight="1" x14ac:dyDescent="0.3">
      <c r="A4427" s="86"/>
      <c r="B4427" s="84"/>
      <c r="C4427" s="125"/>
      <c r="D4427" s="146"/>
      <c r="E4427" s="149"/>
      <c r="F4427" s="184" t="str">
        <f t="shared" si="842"/>
        <v/>
      </c>
      <c r="G4427" s="185" t="str">
        <f>+IF(F4427="","",H4416)</f>
        <v/>
      </c>
      <c r="H4427" s="186" t="str">
        <f t="shared" si="843"/>
        <v/>
      </c>
      <c r="J4427" s="195" t="str">
        <f>+IF(H4427="","",H4427/H4486)</f>
        <v/>
      </c>
      <c r="K4427" s="172"/>
      <c r="L4427" s="170"/>
      <c r="M4427" s="193" t="str">
        <f t="shared" si="844"/>
        <v/>
      </c>
      <c r="N4427" s="194" t="str">
        <f t="shared" si="837"/>
        <v/>
      </c>
      <c r="R4427" s="75" t="e">
        <f t="shared" si="841"/>
        <v>#REF!</v>
      </c>
    </row>
    <row r="4428" spans="1:18" ht="15" customHeight="1" x14ac:dyDescent="0.3">
      <c r="A4428" s="86"/>
      <c r="B4428" s="84"/>
      <c r="C4428" s="125"/>
      <c r="D4428" s="146"/>
      <c r="E4428" s="149"/>
      <c r="F4428" s="184" t="str">
        <f t="shared" si="842"/>
        <v/>
      </c>
      <c r="G4428" s="185" t="str">
        <f>+IF(F4428="","",H4416)</f>
        <v/>
      </c>
      <c r="H4428" s="186" t="str">
        <f t="shared" si="843"/>
        <v/>
      </c>
      <c r="J4428" s="195" t="str">
        <f>+IF(H4428="","",H4428/H4486)</f>
        <v/>
      </c>
      <c r="K4428" s="172"/>
      <c r="L4428" s="170"/>
      <c r="M4428" s="193" t="str">
        <f t="shared" si="844"/>
        <v/>
      </c>
      <c r="N4428" s="194" t="str">
        <f t="shared" si="837"/>
        <v/>
      </c>
      <c r="R4428" s="75" t="e">
        <f t="shared" si="841"/>
        <v>#REF!</v>
      </c>
    </row>
    <row r="4429" spans="1:18" ht="15" customHeight="1" x14ac:dyDescent="0.3">
      <c r="A4429" s="86"/>
      <c r="B4429" s="84"/>
      <c r="C4429" s="125"/>
      <c r="D4429" s="146"/>
      <c r="E4429" s="149"/>
      <c r="F4429" s="184" t="str">
        <f t="shared" si="842"/>
        <v/>
      </c>
      <c r="G4429" s="185" t="str">
        <f>+IF(F4429="","",H4416)</f>
        <v/>
      </c>
      <c r="H4429" s="186" t="str">
        <f t="shared" si="843"/>
        <v/>
      </c>
      <c r="J4429" s="195" t="str">
        <f>+IF(H4429="","",H4429/H4486)</f>
        <v/>
      </c>
      <c r="K4429" s="172"/>
      <c r="L4429" s="170"/>
      <c r="M4429" s="193" t="str">
        <f t="shared" si="844"/>
        <v/>
      </c>
      <c r="N4429" s="194" t="str">
        <f t="shared" si="837"/>
        <v/>
      </c>
      <c r="R4429" s="75" t="e">
        <f t="shared" si="841"/>
        <v>#REF!</v>
      </c>
    </row>
    <row r="4430" spans="1:18" ht="15" customHeight="1" thickBot="1" x14ac:dyDescent="0.35">
      <c r="A4430" s="86"/>
      <c r="B4430" s="84"/>
      <c r="C4430" s="127"/>
      <c r="D4430" s="147"/>
      <c r="E4430" s="150"/>
      <c r="F4430" s="187" t="str">
        <f t="shared" si="842"/>
        <v/>
      </c>
      <c r="G4430" s="188" t="str">
        <f>+IF(F4430="","",H4415)</f>
        <v/>
      </c>
      <c r="H4430" s="189" t="str">
        <f t="shared" si="843"/>
        <v/>
      </c>
      <c r="J4430" s="195" t="str">
        <f>+IF(H4430="","",H4430/H4486)</f>
        <v/>
      </c>
      <c r="K4430" s="172"/>
      <c r="L4430" s="170"/>
      <c r="M4430" s="193" t="str">
        <f t="shared" si="844"/>
        <v/>
      </c>
      <c r="N4430" s="194" t="str">
        <f t="shared" si="837"/>
        <v/>
      </c>
      <c r="R4430" s="75" t="e">
        <f t="shared" si="841"/>
        <v>#REF!</v>
      </c>
    </row>
    <row r="4431" spans="1:18" ht="15" customHeight="1" thickBot="1" x14ac:dyDescent="0.35">
      <c r="A4431" s="86"/>
      <c r="B4431" s="84"/>
      <c r="C4431" s="160"/>
      <c r="D4431" s="160"/>
      <c r="E4431" s="160"/>
      <c r="F4431" s="160"/>
      <c r="G4431" s="161" t="s">
        <v>27</v>
      </c>
      <c r="H4431" s="157">
        <f>SUM(H4418:H4430)</f>
        <v>26.934477500000003</v>
      </c>
      <c r="J4431" s="110">
        <f>SUM(J4418:J4430)</f>
        <v>0.53864616205164662</v>
      </c>
      <c r="K4431" s="109"/>
      <c r="L4431" s="109"/>
      <c r="M4431" s="109"/>
      <c r="N4431" s="110">
        <f>SUM(N4418:N4430)</f>
        <v>0</v>
      </c>
    </row>
    <row r="4432" spans="1:18" s="73" customFormat="1" ht="15" customHeight="1" thickBot="1" x14ac:dyDescent="0.35">
      <c r="A4432" s="86"/>
      <c r="B4432" s="84"/>
      <c r="C4432" s="73" t="s">
        <v>10</v>
      </c>
      <c r="H4432" s="74"/>
      <c r="J4432" s="112"/>
      <c r="K4432" s="112"/>
      <c r="L4432" s="112"/>
      <c r="M4432" s="112"/>
      <c r="N4432" s="112"/>
    </row>
    <row r="4433" spans="1:18" ht="31.5" customHeight="1" thickBot="1" x14ac:dyDescent="0.35">
      <c r="A4433" s="86"/>
      <c r="B4433" s="84"/>
      <c r="C4433" s="122" t="s">
        <v>48</v>
      </c>
      <c r="D4433" s="123" t="s">
        <v>0</v>
      </c>
      <c r="E4433" s="123" t="s">
        <v>65</v>
      </c>
      <c r="F4433" s="123" t="s">
        <v>66</v>
      </c>
      <c r="G4433" s="123" t="s">
        <v>8</v>
      </c>
      <c r="H4433" s="124" t="s">
        <v>9</v>
      </c>
      <c r="J4433" s="106" t="s">
        <v>59</v>
      </c>
      <c r="K4433" s="107" t="s">
        <v>60</v>
      </c>
      <c r="L4433" s="107" t="s">
        <v>61</v>
      </c>
      <c r="M4433" s="107" t="s">
        <v>62</v>
      </c>
      <c r="N4433" s="108" t="s">
        <v>63</v>
      </c>
    </row>
    <row r="4434" spans="1:18" ht="15" customHeight="1" x14ac:dyDescent="0.3">
      <c r="A4434" s="86"/>
      <c r="B4434" s="84"/>
      <c r="C4434" s="125" t="s">
        <v>326</v>
      </c>
      <c r="D4434" s="146">
        <v>4</v>
      </c>
      <c r="E4434" s="149">
        <v>4.2300000000000004</v>
      </c>
      <c r="F4434" s="184">
        <f t="shared" ref="F4434:F4446" si="845">+IF(E4434="","",D4434*E4434)</f>
        <v>16.920000000000002</v>
      </c>
      <c r="G4434" s="185">
        <f>+IF(F4434="","",H4416)</f>
        <v>0.88900000000000001</v>
      </c>
      <c r="H4434" s="186">
        <f t="shared" ref="H4434:H4446" si="846">+IF(G4434="","",F4434*G4434)</f>
        <v>15.041880000000003</v>
      </c>
      <c r="I4434" s="95"/>
      <c r="J4434" s="195">
        <f>+IF(H4434="","",H4434/H4486)</f>
        <v>0.30081336948308812</v>
      </c>
      <c r="K4434" s="174">
        <v>851230012</v>
      </c>
      <c r="L4434" s="170" t="s">
        <v>77</v>
      </c>
      <c r="M4434" s="193">
        <v>0</v>
      </c>
      <c r="N4434" s="194">
        <f t="shared" ref="N4434:N4446" si="847">+IF(H4434="","",J4434*M4434)</f>
        <v>0</v>
      </c>
      <c r="R4434" s="75" t="e">
        <f t="shared" ref="R4434:R4446" si="848">+R4346+1</f>
        <v>#REF!</v>
      </c>
    </row>
    <row r="4435" spans="1:18" ht="15" customHeight="1" x14ac:dyDescent="0.25">
      <c r="A4435" s="86"/>
      <c r="B4435" s="84"/>
      <c r="C4435" s="125" t="s">
        <v>406</v>
      </c>
      <c r="D4435" s="146">
        <v>1</v>
      </c>
      <c r="E4435" s="209">
        <v>4.28</v>
      </c>
      <c r="F4435" s="184">
        <f t="shared" si="845"/>
        <v>4.28</v>
      </c>
      <c r="G4435" s="185">
        <f>+IF(F4435="","",H4416)</f>
        <v>0.88900000000000001</v>
      </c>
      <c r="H4435" s="186">
        <f t="shared" si="846"/>
        <v>3.8049200000000001</v>
      </c>
      <c r="J4435" s="195">
        <f>+IF(H4435="","",H4435/H4486)</f>
        <v>7.6092270767589662E-2</v>
      </c>
      <c r="K4435" s="174">
        <v>851230012</v>
      </c>
      <c r="L4435" s="170" t="s">
        <v>77</v>
      </c>
      <c r="M4435" s="193">
        <v>0</v>
      </c>
      <c r="N4435" s="194">
        <f t="shared" si="847"/>
        <v>0</v>
      </c>
      <c r="R4435" s="75" t="e">
        <f t="shared" si="848"/>
        <v>#REF!</v>
      </c>
    </row>
    <row r="4436" spans="1:18" ht="15" customHeight="1" x14ac:dyDescent="0.25">
      <c r="A4436" s="86"/>
      <c r="B4436" s="84"/>
      <c r="C4436" s="125" t="s">
        <v>329</v>
      </c>
      <c r="D4436" s="146">
        <v>1</v>
      </c>
      <c r="E4436" s="209">
        <v>4.75</v>
      </c>
      <c r="F4436" s="184">
        <f t="shared" si="845"/>
        <v>4.75</v>
      </c>
      <c r="G4436" s="185">
        <f>+IF(F4436="","",H4416)</f>
        <v>0.88900000000000001</v>
      </c>
      <c r="H4436" s="186">
        <f t="shared" si="846"/>
        <v>4.2227500000000004</v>
      </c>
      <c r="J4436" s="195">
        <f>+IF(H4436="","",H4436/H4486)</f>
        <v>8.4448197697675448E-2</v>
      </c>
      <c r="K4436" s="174">
        <v>851230012</v>
      </c>
      <c r="L4436" s="170" t="s">
        <v>77</v>
      </c>
      <c r="M4436" s="193">
        <v>0</v>
      </c>
      <c r="N4436" s="194">
        <f t="shared" si="847"/>
        <v>0</v>
      </c>
      <c r="R4436" s="75" t="e">
        <f t="shared" si="848"/>
        <v>#REF!</v>
      </c>
    </row>
    <row r="4437" spans="1:18" ht="15" customHeight="1" x14ac:dyDescent="0.3">
      <c r="A4437" s="86"/>
      <c r="B4437" s="84"/>
      <c r="C4437" s="125"/>
      <c r="D4437" s="146"/>
      <c r="E4437" s="149"/>
      <c r="F4437" s="184" t="str">
        <f t="shared" si="845"/>
        <v/>
      </c>
      <c r="G4437" s="185" t="str">
        <f>+IF(F4437="","",H4416)</f>
        <v/>
      </c>
      <c r="H4437" s="186" t="str">
        <f t="shared" si="846"/>
        <v/>
      </c>
      <c r="J4437" s="195" t="str">
        <f>+IF(H4437="","",H4437/H4486)</f>
        <v/>
      </c>
      <c r="K4437" s="174"/>
      <c r="L4437" s="170"/>
      <c r="M4437" s="193" t="str">
        <f t="shared" ref="M4437:M4446" si="849">IF(L4437="NP", 0, (IF(L4437="EP", 1, (IF(L4437="ND", 0.4, "")))))</f>
        <v/>
      </c>
      <c r="N4437" s="194" t="str">
        <f t="shared" si="847"/>
        <v/>
      </c>
      <c r="R4437" s="75" t="e">
        <f t="shared" si="848"/>
        <v>#REF!</v>
      </c>
    </row>
    <row r="4438" spans="1:18" ht="15" customHeight="1" x14ac:dyDescent="0.3">
      <c r="A4438" s="86"/>
      <c r="B4438" s="84"/>
      <c r="C4438" s="125"/>
      <c r="D4438" s="146"/>
      <c r="E4438" s="149"/>
      <c r="F4438" s="184" t="str">
        <f t="shared" si="845"/>
        <v/>
      </c>
      <c r="G4438" s="185" t="str">
        <f>+IF(F4438="","",H4416)</f>
        <v/>
      </c>
      <c r="H4438" s="186" t="str">
        <f t="shared" si="846"/>
        <v/>
      </c>
      <c r="J4438" s="195" t="str">
        <f>+IF(H4438="","",H4438/H4486)</f>
        <v/>
      </c>
      <c r="K4438" s="174"/>
      <c r="L4438" s="170"/>
      <c r="M4438" s="193" t="str">
        <f t="shared" si="849"/>
        <v/>
      </c>
      <c r="N4438" s="194" t="str">
        <f t="shared" si="847"/>
        <v/>
      </c>
      <c r="R4438" s="75" t="e">
        <f t="shared" si="848"/>
        <v>#REF!</v>
      </c>
    </row>
    <row r="4439" spans="1:18" ht="15" customHeight="1" x14ac:dyDescent="0.3">
      <c r="A4439" s="86"/>
      <c r="B4439" s="84"/>
      <c r="C4439" s="125"/>
      <c r="D4439" s="146"/>
      <c r="E4439" s="149"/>
      <c r="F4439" s="184" t="str">
        <f t="shared" si="845"/>
        <v/>
      </c>
      <c r="G4439" s="185" t="str">
        <f>+IF(F4439="","",H4416)</f>
        <v/>
      </c>
      <c r="H4439" s="186" t="str">
        <f t="shared" si="846"/>
        <v/>
      </c>
      <c r="I4439" s="96"/>
      <c r="J4439" s="195" t="str">
        <f>+IF(H4439="","",H4439/H4486)</f>
        <v/>
      </c>
      <c r="K4439" s="174"/>
      <c r="L4439" s="170"/>
      <c r="M4439" s="193" t="str">
        <f t="shared" si="849"/>
        <v/>
      </c>
      <c r="N4439" s="194" t="str">
        <f t="shared" si="847"/>
        <v/>
      </c>
      <c r="R4439" s="75" t="e">
        <f t="shared" si="848"/>
        <v>#REF!</v>
      </c>
    </row>
    <row r="4440" spans="1:18" ht="15" customHeight="1" x14ac:dyDescent="0.3">
      <c r="A4440" s="86"/>
      <c r="B4440" s="84"/>
      <c r="C4440" s="125"/>
      <c r="D4440" s="146"/>
      <c r="E4440" s="149"/>
      <c r="F4440" s="184" t="str">
        <f t="shared" si="845"/>
        <v/>
      </c>
      <c r="G4440" s="185" t="str">
        <f>+IF(F4440="","",H4416)</f>
        <v/>
      </c>
      <c r="H4440" s="186" t="str">
        <f t="shared" si="846"/>
        <v/>
      </c>
      <c r="J4440" s="195" t="str">
        <f>+IF(H4440="","",H4440/H4486)</f>
        <v/>
      </c>
      <c r="K4440" s="174"/>
      <c r="L4440" s="170"/>
      <c r="M4440" s="193" t="str">
        <f t="shared" si="849"/>
        <v/>
      </c>
      <c r="N4440" s="194" t="str">
        <f t="shared" si="847"/>
        <v/>
      </c>
      <c r="R4440" s="75" t="e">
        <f t="shared" si="848"/>
        <v>#REF!</v>
      </c>
    </row>
    <row r="4441" spans="1:18" ht="15" customHeight="1" x14ac:dyDescent="0.3">
      <c r="A4441" s="86"/>
      <c r="B4441" s="84"/>
      <c r="C4441" s="125"/>
      <c r="D4441" s="146"/>
      <c r="E4441" s="149"/>
      <c r="F4441" s="184" t="str">
        <f t="shared" si="845"/>
        <v/>
      </c>
      <c r="G4441" s="185" t="str">
        <f>+IF(F4441="","",H4416)</f>
        <v/>
      </c>
      <c r="H4441" s="186" t="str">
        <f t="shared" si="846"/>
        <v/>
      </c>
      <c r="J4441" s="195" t="str">
        <f>+IF(H4441="","",H4441/H4486)</f>
        <v/>
      </c>
      <c r="K4441" s="174"/>
      <c r="L4441" s="170"/>
      <c r="M4441" s="193" t="str">
        <f t="shared" si="849"/>
        <v/>
      </c>
      <c r="N4441" s="194" t="str">
        <f t="shared" si="847"/>
        <v/>
      </c>
      <c r="R4441" s="75" t="e">
        <f t="shared" si="848"/>
        <v>#REF!</v>
      </c>
    </row>
    <row r="4442" spans="1:18" ht="15" customHeight="1" x14ac:dyDescent="0.3">
      <c r="A4442" s="86"/>
      <c r="B4442" s="84"/>
      <c r="C4442" s="125"/>
      <c r="D4442" s="146"/>
      <c r="E4442" s="149"/>
      <c r="F4442" s="184" t="str">
        <f t="shared" si="845"/>
        <v/>
      </c>
      <c r="G4442" s="185" t="str">
        <f>+IF(F4442="","",H4416)</f>
        <v/>
      </c>
      <c r="H4442" s="186" t="str">
        <f t="shared" si="846"/>
        <v/>
      </c>
      <c r="I4442" s="96"/>
      <c r="J4442" s="195" t="str">
        <f>+IF(H4442="","",H4442/H4486)</f>
        <v/>
      </c>
      <c r="K4442" s="174"/>
      <c r="L4442" s="170"/>
      <c r="M4442" s="193" t="str">
        <f t="shared" si="849"/>
        <v/>
      </c>
      <c r="N4442" s="194" t="str">
        <f t="shared" si="847"/>
        <v/>
      </c>
      <c r="R4442" s="75" t="e">
        <f t="shared" si="848"/>
        <v>#REF!</v>
      </c>
    </row>
    <row r="4443" spans="1:18" ht="15" customHeight="1" x14ac:dyDescent="0.3">
      <c r="A4443" s="86"/>
      <c r="B4443" s="84"/>
      <c r="C4443" s="125"/>
      <c r="D4443" s="146"/>
      <c r="E4443" s="149"/>
      <c r="F4443" s="184" t="str">
        <f t="shared" si="845"/>
        <v/>
      </c>
      <c r="G4443" s="185" t="str">
        <f>+IF(F4443="","",H4416)</f>
        <v/>
      </c>
      <c r="H4443" s="186" t="str">
        <f t="shared" si="846"/>
        <v/>
      </c>
      <c r="J4443" s="195" t="str">
        <f>+IF(H4443="","",H4443/H4486)</f>
        <v/>
      </c>
      <c r="K4443" s="174"/>
      <c r="L4443" s="170"/>
      <c r="M4443" s="193" t="str">
        <f t="shared" si="849"/>
        <v/>
      </c>
      <c r="N4443" s="194" t="str">
        <f t="shared" si="847"/>
        <v/>
      </c>
      <c r="R4443" s="75" t="e">
        <f t="shared" si="848"/>
        <v>#REF!</v>
      </c>
    </row>
    <row r="4444" spans="1:18" ht="15" customHeight="1" x14ac:dyDescent="0.3">
      <c r="A4444" s="86"/>
      <c r="B4444" s="84"/>
      <c r="C4444" s="125"/>
      <c r="D4444" s="146"/>
      <c r="E4444" s="149"/>
      <c r="F4444" s="184" t="str">
        <f t="shared" si="845"/>
        <v/>
      </c>
      <c r="G4444" s="185" t="str">
        <f>+IF(F4444="","",H4416)</f>
        <v/>
      </c>
      <c r="H4444" s="186" t="str">
        <f t="shared" si="846"/>
        <v/>
      </c>
      <c r="I4444" s="96"/>
      <c r="J4444" s="195" t="str">
        <f>+IF(H4444="","",H4444/H4486)</f>
        <v/>
      </c>
      <c r="K4444" s="174"/>
      <c r="L4444" s="170"/>
      <c r="M4444" s="193" t="str">
        <f t="shared" si="849"/>
        <v/>
      </c>
      <c r="N4444" s="194" t="str">
        <f t="shared" si="847"/>
        <v/>
      </c>
      <c r="R4444" s="75" t="e">
        <f t="shared" si="848"/>
        <v>#REF!</v>
      </c>
    </row>
    <row r="4445" spans="1:18" ht="15" customHeight="1" x14ac:dyDescent="0.3">
      <c r="A4445" s="86"/>
      <c r="B4445" s="84"/>
      <c r="C4445" s="125"/>
      <c r="D4445" s="146"/>
      <c r="E4445" s="149"/>
      <c r="F4445" s="184" t="str">
        <f t="shared" si="845"/>
        <v/>
      </c>
      <c r="G4445" s="185" t="str">
        <f>+IF(F4445="","",H4416)</f>
        <v/>
      </c>
      <c r="H4445" s="186" t="str">
        <f t="shared" si="846"/>
        <v/>
      </c>
      <c r="I4445" s="96"/>
      <c r="J4445" s="195" t="str">
        <f>+IF(H4445="","",H4445/H4486)</f>
        <v/>
      </c>
      <c r="K4445" s="174"/>
      <c r="L4445" s="170"/>
      <c r="M4445" s="193" t="str">
        <f t="shared" si="849"/>
        <v/>
      </c>
      <c r="N4445" s="194" t="str">
        <f t="shared" si="847"/>
        <v/>
      </c>
      <c r="R4445" s="75" t="e">
        <f t="shared" si="848"/>
        <v>#REF!</v>
      </c>
    </row>
    <row r="4446" spans="1:18" ht="15" customHeight="1" thickBot="1" x14ac:dyDescent="0.35">
      <c r="A4446" s="86"/>
      <c r="B4446" s="84"/>
      <c r="C4446" s="127"/>
      <c r="D4446" s="147"/>
      <c r="E4446" s="150"/>
      <c r="F4446" s="187" t="str">
        <f t="shared" si="845"/>
        <v/>
      </c>
      <c r="G4446" s="188" t="str">
        <f>+IF(F4446="","",H4415)</f>
        <v/>
      </c>
      <c r="H4446" s="189" t="str">
        <f t="shared" si="846"/>
        <v/>
      </c>
      <c r="J4446" s="195" t="str">
        <f>+IF(H4446="","",H4446/H4486)</f>
        <v/>
      </c>
      <c r="K4446" s="174"/>
      <c r="L4446" s="170"/>
      <c r="M4446" s="193" t="str">
        <f t="shared" si="849"/>
        <v/>
      </c>
      <c r="N4446" s="194" t="str">
        <f t="shared" si="847"/>
        <v/>
      </c>
      <c r="R4446" s="75" t="e">
        <f t="shared" si="848"/>
        <v>#REF!</v>
      </c>
    </row>
    <row r="4447" spans="1:18" ht="15" customHeight="1" thickBot="1" x14ac:dyDescent="0.35">
      <c r="A4447" s="86"/>
      <c r="B4447" s="84"/>
      <c r="C4447" s="160"/>
      <c r="D4447" s="160"/>
      <c r="E4447" s="160"/>
      <c r="F4447" s="160"/>
      <c r="G4447" s="161" t="s">
        <v>28</v>
      </c>
      <c r="H4447" s="157">
        <f>SUM(H4434:H4446)</f>
        <v>23.069550000000003</v>
      </c>
      <c r="J4447" s="110">
        <f>SUM(J4434:J4446)</f>
        <v>0.46135383794835327</v>
      </c>
      <c r="K4447" s="109"/>
      <c r="L4447" s="109"/>
      <c r="M4447" s="109"/>
      <c r="N4447" s="110">
        <f>SUM(N4434:N4446)</f>
        <v>0</v>
      </c>
    </row>
    <row r="4448" spans="1:18" s="73" customFormat="1" ht="15" customHeight="1" thickBot="1" x14ac:dyDescent="0.35">
      <c r="A4448" s="86"/>
      <c r="B4448" s="84"/>
      <c r="C4448" s="73" t="s">
        <v>11</v>
      </c>
      <c r="H4448" s="74"/>
      <c r="J4448" s="112"/>
      <c r="K4448" s="112"/>
      <c r="L4448" s="112"/>
      <c r="M4448" s="112"/>
      <c r="N4448" s="112"/>
    </row>
    <row r="4449" spans="1:18" ht="34.5" customHeight="1" thickBot="1" x14ac:dyDescent="0.35">
      <c r="A4449" s="86"/>
      <c r="B4449" s="84"/>
      <c r="C4449" s="122" t="s">
        <v>48</v>
      </c>
      <c r="D4449" s="129"/>
      <c r="E4449" s="123" t="s">
        <v>3</v>
      </c>
      <c r="F4449" s="123" t="s">
        <v>0</v>
      </c>
      <c r="G4449" s="123" t="s">
        <v>16</v>
      </c>
      <c r="H4449" s="124" t="s">
        <v>9</v>
      </c>
      <c r="J4449" s="106" t="s">
        <v>59</v>
      </c>
      <c r="K4449" s="107" t="s">
        <v>60</v>
      </c>
      <c r="L4449" s="107" t="s">
        <v>61</v>
      </c>
      <c r="M4449" s="107" t="s">
        <v>62</v>
      </c>
      <c r="N4449" s="108" t="s">
        <v>63</v>
      </c>
    </row>
    <row r="4450" spans="1:18" ht="15" customHeight="1" x14ac:dyDescent="0.3">
      <c r="A4450" s="86"/>
      <c r="B4450" s="84"/>
      <c r="C4450" s="125"/>
      <c r="E4450" s="151"/>
      <c r="F4450" s="151"/>
      <c r="G4450" s="151"/>
      <c r="H4450" s="190"/>
      <c r="J4450" s="195"/>
      <c r="K4450" s="174"/>
      <c r="L4450" s="170"/>
      <c r="M4450" s="193"/>
      <c r="N4450" s="194" t="str">
        <f t="shared" ref="N4450:N4475" si="850">+IF(H4450="","",J4450*M4450)</f>
        <v/>
      </c>
      <c r="R4450" s="75" t="e">
        <f t="shared" ref="R4450:R4475" si="851">+R4362+1</f>
        <v>#REF!</v>
      </c>
    </row>
    <row r="4451" spans="1:18" ht="15" customHeight="1" x14ac:dyDescent="0.3">
      <c r="A4451" s="86"/>
      <c r="B4451" s="84"/>
      <c r="C4451" s="125"/>
      <c r="E4451" s="151"/>
      <c r="F4451" s="151"/>
      <c r="G4451" s="151"/>
      <c r="H4451" s="190"/>
      <c r="J4451" s="195"/>
      <c r="K4451" s="174"/>
      <c r="L4451" s="170"/>
      <c r="M4451" s="193"/>
      <c r="N4451" s="194" t="str">
        <f t="shared" si="850"/>
        <v/>
      </c>
      <c r="R4451" s="75" t="e">
        <f t="shared" si="851"/>
        <v>#REF!</v>
      </c>
    </row>
    <row r="4452" spans="1:18" ht="15" customHeight="1" x14ac:dyDescent="0.3">
      <c r="A4452" s="86"/>
      <c r="B4452" s="84"/>
      <c r="C4452" s="125"/>
      <c r="E4452" s="151"/>
      <c r="F4452" s="151"/>
      <c r="G4452" s="151"/>
      <c r="H4452" s="190"/>
      <c r="J4452" s="195"/>
      <c r="K4452" s="174"/>
      <c r="L4452" s="170"/>
      <c r="M4452" s="193"/>
      <c r="N4452" s="194" t="str">
        <f t="shared" si="850"/>
        <v/>
      </c>
      <c r="R4452" s="75" t="e">
        <f t="shared" si="851"/>
        <v>#REF!</v>
      </c>
    </row>
    <row r="4453" spans="1:18" ht="15" customHeight="1" x14ac:dyDescent="0.3">
      <c r="A4453" s="86"/>
      <c r="B4453" s="84"/>
      <c r="C4453" s="125"/>
      <c r="E4453" s="151"/>
      <c r="F4453" s="151"/>
      <c r="G4453" s="151"/>
      <c r="H4453" s="190"/>
      <c r="J4453" s="195"/>
      <c r="K4453" s="174"/>
      <c r="L4453" s="170"/>
      <c r="M4453" s="193"/>
      <c r="N4453" s="194" t="str">
        <f t="shared" si="850"/>
        <v/>
      </c>
      <c r="R4453" s="75" t="e">
        <f t="shared" si="851"/>
        <v>#REF!</v>
      </c>
    </row>
    <row r="4454" spans="1:18" ht="15" customHeight="1" x14ac:dyDescent="0.3">
      <c r="A4454" s="86"/>
      <c r="B4454" s="84"/>
      <c r="C4454" s="125"/>
      <c r="E4454" s="151"/>
      <c r="F4454" s="151"/>
      <c r="G4454" s="151"/>
      <c r="H4454" s="190"/>
      <c r="J4454" s="195"/>
      <c r="K4454" s="174"/>
      <c r="L4454" s="170"/>
      <c r="M4454" s="193"/>
      <c r="N4454" s="194" t="str">
        <f t="shared" si="850"/>
        <v/>
      </c>
      <c r="R4454" s="75" t="e">
        <f t="shared" si="851"/>
        <v>#REF!</v>
      </c>
    </row>
    <row r="4455" spans="1:18" ht="15" customHeight="1" x14ac:dyDescent="0.3">
      <c r="A4455" s="86"/>
      <c r="B4455" s="84"/>
      <c r="C4455" s="125"/>
      <c r="E4455" s="151"/>
      <c r="F4455" s="151"/>
      <c r="G4455" s="151"/>
      <c r="H4455" s="190" t="str">
        <f t="shared" ref="H4455:H4475" si="852">+IF(G4455="","",F4455*G4455)</f>
        <v/>
      </c>
      <c r="J4455" s="195" t="str">
        <f>+IF(H4455="","",H4455/H4486)</f>
        <v/>
      </c>
      <c r="K4455" s="174"/>
      <c r="L4455" s="170"/>
      <c r="M4455" s="193" t="str">
        <f t="shared" ref="M4455:M4475" si="853">IF(L4455="NP", 0, (IF(L4455="EP", 1, (IF(L4455="ND", 0.4, "")))))</f>
        <v/>
      </c>
      <c r="N4455" s="194" t="str">
        <f t="shared" si="850"/>
        <v/>
      </c>
      <c r="R4455" s="75" t="e">
        <f t="shared" si="851"/>
        <v>#REF!</v>
      </c>
    </row>
    <row r="4456" spans="1:18" ht="15" customHeight="1" x14ac:dyDescent="0.3">
      <c r="A4456" s="86"/>
      <c r="B4456" s="84"/>
      <c r="C4456" s="125"/>
      <c r="E4456" s="151"/>
      <c r="F4456" s="151"/>
      <c r="G4456" s="151"/>
      <c r="H4456" s="190" t="str">
        <f t="shared" si="852"/>
        <v/>
      </c>
      <c r="J4456" s="195" t="str">
        <f>+IF(H4456="","",H4456/H4486)</f>
        <v/>
      </c>
      <c r="K4456" s="174"/>
      <c r="L4456" s="170"/>
      <c r="M4456" s="193" t="str">
        <f t="shared" si="853"/>
        <v/>
      </c>
      <c r="N4456" s="194" t="str">
        <f t="shared" si="850"/>
        <v/>
      </c>
      <c r="R4456" s="75" t="e">
        <f t="shared" si="851"/>
        <v>#REF!</v>
      </c>
    </row>
    <row r="4457" spans="1:18" ht="15" customHeight="1" x14ac:dyDescent="0.3">
      <c r="A4457" s="86"/>
      <c r="B4457" s="84"/>
      <c r="C4457" s="125"/>
      <c r="E4457" s="151"/>
      <c r="F4457" s="151"/>
      <c r="G4457" s="151"/>
      <c r="H4457" s="190" t="str">
        <f t="shared" si="852"/>
        <v/>
      </c>
      <c r="J4457" s="195" t="str">
        <f>+IF(H4457="","",H4457/H4486)</f>
        <v/>
      </c>
      <c r="K4457" s="174"/>
      <c r="L4457" s="170"/>
      <c r="M4457" s="193" t="str">
        <f t="shared" si="853"/>
        <v/>
      </c>
      <c r="N4457" s="194" t="str">
        <f t="shared" si="850"/>
        <v/>
      </c>
      <c r="R4457" s="75" t="e">
        <f t="shared" si="851"/>
        <v>#REF!</v>
      </c>
    </row>
    <row r="4458" spans="1:18" ht="15" customHeight="1" x14ac:dyDescent="0.3">
      <c r="A4458" s="86"/>
      <c r="B4458" s="84"/>
      <c r="C4458" s="125"/>
      <c r="E4458" s="151"/>
      <c r="F4458" s="151"/>
      <c r="G4458" s="151"/>
      <c r="H4458" s="190" t="str">
        <f t="shared" si="852"/>
        <v/>
      </c>
      <c r="J4458" s="195" t="str">
        <f>+IF(H4458="","",H4458/H4486)</f>
        <v/>
      </c>
      <c r="K4458" s="174"/>
      <c r="L4458" s="170"/>
      <c r="M4458" s="193" t="str">
        <f t="shared" si="853"/>
        <v/>
      </c>
      <c r="N4458" s="194" t="str">
        <f t="shared" si="850"/>
        <v/>
      </c>
      <c r="R4458" s="75" t="e">
        <f t="shared" si="851"/>
        <v>#REF!</v>
      </c>
    </row>
    <row r="4459" spans="1:18" ht="15" customHeight="1" x14ac:dyDescent="0.3">
      <c r="A4459" s="86"/>
      <c r="B4459" s="84"/>
      <c r="C4459" s="125"/>
      <c r="E4459" s="151"/>
      <c r="F4459" s="151"/>
      <c r="G4459" s="151"/>
      <c r="H4459" s="190" t="str">
        <f t="shared" si="852"/>
        <v/>
      </c>
      <c r="J4459" s="195" t="str">
        <f>+IF(H4459="","",H4459/H4486)</f>
        <v/>
      </c>
      <c r="K4459" s="174"/>
      <c r="L4459" s="170"/>
      <c r="M4459" s="193" t="str">
        <f t="shared" si="853"/>
        <v/>
      </c>
      <c r="N4459" s="194" t="str">
        <f t="shared" si="850"/>
        <v/>
      </c>
      <c r="R4459" s="75" t="e">
        <f t="shared" si="851"/>
        <v>#REF!</v>
      </c>
    </row>
    <row r="4460" spans="1:18" ht="15" customHeight="1" x14ac:dyDescent="0.3">
      <c r="A4460" s="86"/>
      <c r="B4460" s="84"/>
      <c r="C4460" s="125"/>
      <c r="E4460" s="151"/>
      <c r="F4460" s="151"/>
      <c r="G4460" s="151"/>
      <c r="H4460" s="190" t="str">
        <f t="shared" si="852"/>
        <v/>
      </c>
      <c r="J4460" s="195" t="str">
        <f>+IF(H4460="","",H4460/H4486)</f>
        <v/>
      </c>
      <c r="K4460" s="174"/>
      <c r="L4460" s="170"/>
      <c r="M4460" s="193" t="str">
        <f t="shared" si="853"/>
        <v/>
      </c>
      <c r="N4460" s="194" t="str">
        <f t="shared" si="850"/>
        <v/>
      </c>
      <c r="R4460" s="75" t="e">
        <f t="shared" si="851"/>
        <v>#REF!</v>
      </c>
    </row>
    <row r="4461" spans="1:18" ht="15" customHeight="1" x14ac:dyDescent="0.3">
      <c r="A4461" s="86"/>
      <c r="B4461" s="84"/>
      <c r="C4461" s="125"/>
      <c r="E4461" s="151"/>
      <c r="F4461" s="151"/>
      <c r="G4461" s="151"/>
      <c r="H4461" s="190" t="str">
        <f t="shared" si="852"/>
        <v/>
      </c>
      <c r="J4461" s="195" t="str">
        <f>+IF(H4461="","",H4461/H4486)</f>
        <v/>
      </c>
      <c r="K4461" s="174"/>
      <c r="L4461" s="170"/>
      <c r="M4461" s="193" t="str">
        <f t="shared" si="853"/>
        <v/>
      </c>
      <c r="N4461" s="194" t="str">
        <f t="shared" si="850"/>
        <v/>
      </c>
      <c r="R4461" s="75" t="e">
        <f t="shared" si="851"/>
        <v>#REF!</v>
      </c>
    </row>
    <row r="4462" spans="1:18" ht="15" customHeight="1" x14ac:dyDescent="0.3">
      <c r="A4462" s="86"/>
      <c r="B4462" s="84"/>
      <c r="C4462" s="125"/>
      <c r="E4462" s="151"/>
      <c r="F4462" s="151"/>
      <c r="G4462" s="151"/>
      <c r="H4462" s="190" t="str">
        <f t="shared" si="852"/>
        <v/>
      </c>
      <c r="J4462" s="195" t="str">
        <f>+IF(H4462="","",H4462/H4486)</f>
        <v/>
      </c>
      <c r="K4462" s="174"/>
      <c r="L4462" s="170"/>
      <c r="M4462" s="193" t="str">
        <f t="shared" si="853"/>
        <v/>
      </c>
      <c r="N4462" s="194" t="str">
        <f t="shared" si="850"/>
        <v/>
      </c>
      <c r="R4462" s="75" t="e">
        <f t="shared" si="851"/>
        <v>#REF!</v>
      </c>
    </row>
    <row r="4463" spans="1:18" ht="15" customHeight="1" x14ac:dyDescent="0.3">
      <c r="A4463" s="86"/>
      <c r="B4463" s="84"/>
      <c r="C4463" s="125"/>
      <c r="E4463" s="151"/>
      <c r="F4463" s="151"/>
      <c r="G4463" s="151"/>
      <c r="H4463" s="190" t="str">
        <f t="shared" si="852"/>
        <v/>
      </c>
      <c r="J4463" s="195" t="str">
        <f>+IF(H4463="","",H4463/H4486)</f>
        <v/>
      </c>
      <c r="K4463" s="174"/>
      <c r="L4463" s="170"/>
      <c r="M4463" s="193" t="str">
        <f t="shared" si="853"/>
        <v/>
      </c>
      <c r="N4463" s="194" t="str">
        <f t="shared" si="850"/>
        <v/>
      </c>
      <c r="R4463" s="75" t="e">
        <f t="shared" si="851"/>
        <v>#REF!</v>
      </c>
    </row>
    <row r="4464" spans="1:18" ht="15" customHeight="1" x14ac:dyDescent="0.3">
      <c r="A4464" s="86"/>
      <c r="B4464" s="84"/>
      <c r="C4464" s="125"/>
      <c r="E4464" s="151"/>
      <c r="F4464" s="151"/>
      <c r="G4464" s="151"/>
      <c r="H4464" s="190" t="str">
        <f t="shared" si="852"/>
        <v/>
      </c>
      <c r="J4464" s="195" t="str">
        <f>+IF(H4464="","",H4464/H4486)</f>
        <v/>
      </c>
      <c r="K4464" s="174"/>
      <c r="L4464" s="170"/>
      <c r="M4464" s="193" t="str">
        <f t="shared" si="853"/>
        <v/>
      </c>
      <c r="N4464" s="194" t="str">
        <f t="shared" si="850"/>
        <v/>
      </c>
      <c r="R4464" s="75" t="e">
        <f t="shared" si="851"/>
        <v>#REF!</v>
      </c>
    </row>
    <row r="4465" spans="1:18" ht="15" customHeight="1" x14ac:dyDescent="0.3">
      <c r="A4465" s="86"/>
      <c r="B4465" s="84"/>
      <c r="C4465" s="125"/>
      <c r="E4465" s="151"/>
      <c r="F4465" s="151"/>
      <c r="G4465" s="151"/>
      <c r="H4465" s="190" t="str">
        <f t="shared" si="852"/>
        <v/>
      </c>
      <c r="J4465" s="195" t="str">
        <f>+IF(H4465="","",H4465/H4486)</f>
        <v/>
      </c>
      <c r="K4465" s="174"/>
      <c r="L4465" s="170"/>
      <c r="M4465" s="193" t="str">
        <f t="shared" si="853"/>
        <v/>
      </c>
      <c r="N4465" s="194" t="str">
        <f t="shared" si="850"/>
        <v/>
      </c>
      <c r="R4465" s="75" t="e">
        <f t="shared" si="851"/>
        <v>#REF!</v>
      </c>
    </row>
    <row r="4466" spans="1:18" ht="15" customHeight="1" x14ac:dyDescent="0.3">
      <c r="A4466" s="86"/>
      <c r="B4466" s="84"/>
      <c r="C4466" s="125"/>
      <c r="E4466" s="151"/>
      <c r="F4466" s="151"/>
      <c r="G4466" s="151"/>
      <c r="H4466" s="190" t="str">
        <f t="shared" si="852"/>
        <v/>
      </c>
      <c r="J4466" s="195" t="str">
        <f>+IF(H4466="","",H4466/H4486)</f>
        <v/>
      </c>
      <c r="K4466" s="174"/>
      <c r="L4466" s="170"/>
      <c r="M4466" s="193" t="str">
        <f t="shared" si="853"/>
        <v/>
      </c>
      <c r="N4466" s="194" t="str">
        <f t="shared" si="850"/>
        <v/>
      </c>
      <c r="R4466" s="75" t="e">
        <f t="shared" si="851"/>
        <v>#REF!</v>
      </c>
    </row>
    <row r="4467" spans="1:18" ht="15" customHeight="1" x14ac:dyDescent="0.3">
      <c r="A4467" s="86"/>
      <c r="B4467" s="84"/>
      <c r="C4467" s="125"/>
      <c r="E4467" s="151"/>
      <c r="F4467" s="151"/>
      <c r="G4467" s="151"/>
      <c r="H4467" s="190" t="str">
        <f t="shared" si="852"/>
        <v/>
      </c>
      <c r="J4467" s="195" t="str">
        <f>+IF(H4467="","",H4467/H4486)</f>
        <v/>
      </c>
      <c r="K4467" s="174"/>
      <c r="L4467" s="170"/>
      <c r="M4467" s="193" t="str">
        <f t="shared" si="853"/>
        <v/>
      </c>
      <c r="N4467" s="194" t="str">
        <f t="shared" si="850"/>
        <v/>
      </c>
      <c r="R4467" s="75" t="e">
        <f t="shared" si="851"/>
        <v>#REF!</v>
      </c>
    </row>
    <row r="4468" spans="1:18" ht="15" customHeight="1" x14ac:dyDescent="0.3">
      <c r="A4468" s="86"/>
      <c r="B4468" s="84"/>
      <c r="C4468" s="125"/>
      <c r="E4468" s="151"/>
      <c r="F4468" s="151"/>
      <c r="G4468" s="151"/>
      <c r="H4468" s="190" t="str">
        <f t="shared" si="852"/>
        <v/>
      </c>
      <c r="J4468" s="195" t="str">
        <f>+IF(H4468="","",H4468/H4486)</f>
        <v/>
      </c>
      <c r="K4468" s="174"/>
      <c r="L4468" s="170"/>
      <c r="M4468" s="193" t="str">
        <f t="shared" si="853"/>
        <v/>
      </c>
      <c r="N4468" s="194" t="str">
        <f t="shared" si="850"/>
        <v/>
      </c>
      <c r="R4468" s="75" t="e">
        <f t="shared" si="851"/>
        <v>#REF!</v>
      </c>
    </row>
    <row r="4469" spans="1:18" ht="15" customHeight="1" x14ac:dyDescent="0.3">
      <c r="A4469" s="86"/>
      <c r="B4469" s="84"/>
      <c r="C4469" s="125"/>
      <c r="E4469" s="151"/>
      <c r="F4469" s="151"/>
      <c r="G4469" s="151"/>
      <c r="H4469" s="190" t="str">
        <f t="shared" si="852"/>
        <v/>
      </c>
      <c r="J4469" s="195" t="str">
        <f>+IF(H4469="","",H4469/H4486)</f>
        <v/>
      </c>
      <c r="K4469" s="174"/>
      <c r="L4469" s="170"/>
      <c r="M4469" s="193" t="str">
        <f t="shared" si="853"/>
        <v/>
      </c>
      <c r="N4469" s="194" t="str">
        <f t="shared" si="850"/>
        <v/>
      </c>
      <c r="R4469" s="75" t="e">
        <f t="shared" si="851"/>
        <v>#REF!</v>
      </c>
    </row>
    <row r="4470" spans="1:18" ht="15" customHeight="1" x14ac:dyDescent="0.3">
      <c r="A4470" s="86"/>
      <c r="B4470" s="84"/>
      <c r="C4470" s="125"/>
      <c r="E4470" s="151"/>
      <c r="F4470" s="151"/>
      <c r="G4470" s="151"/>
      <c r="H4470" s="190" t="str">
        <f t="shared" si="852"/>
        <v/>
      </c>
      <c r="J4470" s="195" t="str">
        <f>+IF(H4470="","",H4470/H4486)</f>
        <v/>
      </c>
      <c r="K4470" s="174"/>
      <c r="L4470" s="170"/>
      <c r="M4470" s="193" t="str">
        <f t="shared" si="853"/>
        <v/>
      </c>
      <c r="N4470" s="194" t="str">
        <f t="shared" si="850"/>
        <v/>
      </c>
      <c r="R4470" s="75" t="e">
        <f t="shared" si="851"/>
        <v>#REF!</v>
      </c>
    </row>
    <row r="4471" spans="1:18" ht="15" customHeight="1" x14ac:dyDescent="0.3">
      <c r="A4471" s="86"/>
      <c r="B4471" s="84"/>
      <c r="C4471" s="125"/>
      <c r="E4471" s="151"/>
      <c r="F4471" s="151"/>
      <c r="G4471" s="151"/>
      <c r="H4471" s="190" t="str">
        <f t="shared" si="852"/>
        <v/>
      </c>
      <c r="J4471" s="195" t="str">
        <f>+IF(H4471="","",H4471/H4486)</f>
        <v/>
      </c>
      <c r="K4471" s="174"/>
      <c r="L4471" s="170"/>
      <c r="M4471" s="193" t="str">
        <f t="shared" si="853"/>
        <v/>
      </c>
      <c r="N4471" s="194" t="str">
        <f t="shared" si="850"/>
        <v/>
      </c>
      <c r="R4471" s="75" t="e">
        <f t="shared" si="851"/>
        <v>#REF!</v>
      </c>
    </row>
    <row r="4472" spans="1:18" ht="15" customHeight="1" x14ac:dyDescent="0.3">
      <c r="A4472" s="86"/>
      <c r="B4472" s="84"/>
      <c r="C4472" s="125"/>
      <c r="E4472" s="151"/>
      <c r="F4472" s="151"/>
      <c r="G4472" s="151"/>
      <c r="H4472" s="190" t="str">
        <f t="shared" si="852"/>
        <v/>
      </c>
      <c r="J4472" s="195" t="str">
        <f>+IF(H4472="","",H4472/H4486)</f>
        <v/>
      </c>
      <c r="K4472" s="174"/>
      <c r="L4472" s="170"/>
      <c r="M4472" s="193" t="str">
        <f t="shared" si="853"/>
        <v/>
      </c>
      <c r="N4472" s="194" t="str">
        <f t="shared" si="850"/>
        <v/>
      </c>
      <c r="R4472" s="75" t="e">
        <f t="shared" si="851"/>
        <v>#REF!</v>
      </c>
    </row>
    <row r="4473" spans="1:18" ht="15" customHeight="1" x14ac:dyDescent="0.3">
      <c r="A4473" s="86"/>
      <c r="B4473" s="84"/>
      <c r="C4473" s="125"/>
      <c r="E4473" s="151"/>
      <c r="F4473" s="151"/>
      <c r="G4473" s="151"/>
      <c r="H4473" s="190" t="str">
        <f t="shared" si="852"/>
        <v/>
      </c>
      <c r="J4473" s="195" t="str">
        <f>+IF(H4473="","",H4473/H4486)</f>
        <v/>
      </c>
      <c r="K4473" s="174"/>
      <c r="L4473" s="170"/>
      <c r="M4473" s="193" t="str">
        <f t="shared" si="853"/>
        <v/>
      </c>
      <c r="N4473" s="194" t="str">
        <f t="shared" si="850"/>
        <v/>
      </c>
      <c r="R4473" s="75" t="e">
        <f t="shared" si="851"/>
        <v>#REF!</v>
      </c>
    </row>
    <row r="4474" spans="1:18" ht="15" customHeight="1" x14ac:dyDescent="0.3">
      <c r="A4474" s="86"/>
      <c r="B4474" s="84"/>
      <c r="C4474" s="125"/>
      <c r="E4474" s="151"/>
      <c r="F4474" s="151"/>
      <c r="G4474" s="151"/>
      <c r="H4474" s="190" t="str">
        <f t="shared" si="852"/>
        <v/>
      </c>
      <c r="J4474" s="195" t="str">
        <f>+IF(H4474="","",H4474/H4486)</f>
        <v/>
      </c>
      <c r="K4474" s="174"/>
      <c r="L4474" s="170"/>
      <c r="M4474" s="193" t="str">
        <f t="shared" si="853"/>
        <v/>
      </c>
      <c r="N4474" s="194" t="str">
        <f t="shared" si="850"/>
        <v/>
      </c>
      <c r="R4474" s="75" t="e">
        <f t="shared" si="851"/>
        <v>#REF!</v>
      </c>
    </row>
    <row r="4475" spans="1:18" ht="15" customHeight="1" thickBot="1" x14ac:dyDescent="0.35">
      <c r="A4475" s="86"/>
      <c r="B4475" s="84"/>
      <c r="C4475" s="125"/>
      <c r="E4475" s="152"/>
      <c r="F4475" s="152"/>
      <c r="G4475" s="152"/>
      <c r="H4475" s="191" t="str">
        <f t="shared" si="852"/>
        <v/>
      </c>
      <c r="J4475" s="195" t="str">
        <f>+IF(H4475="","",H4475/H4486)</f>
        <v/>
      </c>
      <c r="K4475" s="174"/>
      <c r="L4475" s="170"/>
      <c r="M4475" s="193" t="str">
        <f t="shared" si="853"/>
        <v/>
      </c>
      <c r="N4475" s="194" t="str">
        <f t="shared" si="850"/>
        <v/>
      </c>
      <c r="R4475" s="75" t="e">
        <f t="shared" si="851"/>
        <v>#REF!</v>
      </c>
    </row>
    <row r="4476" spans="1:18" ht="15" customHeight="1" thickBot="1" x14ac:dyDescent="0.35">
      <c r="A4476" s="86"/>
      <c r="B4476" s="84"/>
      <c r="C4476" s="160"/>
      <c r="D4476" s="160"/>
      <c r="E4476" s="160"/>
      <c r="F4476" s="160"/>
      <c r="G4476" s="161" t="s">
        <v>29</v>
      </c>
      <c r="H4476" s="157">
        <f>SUM(H4450:H4475)</f>
        <v>0</v>
      </c>
      <c r="J4476" s="110">
        <f>SUM(J4450:J4475)</f>
        <v>0</v>
      </c>
      <c r="K4476" s="109"/>
      <c r="L4476" s="109"/>
      <c r="M4476" s="109"/>
      <c r="N4476" s="110">
        <f>SUM(N4450:N4475)</f>
        <v>0</v>
      </c>
    </row>
    <row r="4477" spans="1:18" s="73" customFormat="1" ht="15" customHeight="1" thickBot="1" x14ac:dyDescent="0.35">
      <c r="A4477" s="86"/>
      <c r="B4477" s="84"/>
      <c r="C4477" s="73" t="s">
        <v>12</v>
      </c>
      <c r="H4477" s="74"/>
      <c r="J4477" s="111"/>
      <c r="K4477" s="111"/>
      <c r="L4477" s="111"/>
      <c r="M4477" s="111"/>
      <c r="N4477" s="111"/>
    </row>
    <row r="4478" spans="1:18" ht="33" customHeight="1" thickBot="1" x14ac:dyDescent="0.35">
      <c r="A4478" s="86"/>
      <c r="B4478" s="84"/>
      <c r="C4478" s="122" t="s">
        <v>48</v>
      </c>
      <c r="D4478" s="129"/>
      <c r="E4478" s="130" t="s">
        <v>3</v>
      </c>
      <c r="F4478" s="130" t="s">
        <v>0</v>
      </c>
      <c r="G4478" s="123" t="s">
        <v>6</v>
      </c>
      <c r="H4478" s="124" t="s">
        <v>9</v>
      </c>
      <c r="J4478" s="106" t="s">
        <v>59</v>
      </c>
      <c r="K4478" s="107" t="s">
        <v>60</v>
      </c>
      <c r="L4478" s="107" t="s">
        <v>61</v>
      </c>
      <c r="M4478" s="107" t="s">
        <v>62</v>
      </c>
      <c r="N4478" s="108" t="s">
        <v>63</v>
      </c>
    </row>
    <row r="4479" spans="1:18" ht="15" customHeight="1" x14ac:dyDescent="0.3">
      <c r="A4479" s="86"/>
      <c r="B4479" s="84"/>
      <c r="C4479" s="125"/>
      <c r="E4479" s="149"/>
      <c r="F4479" s="146"/>
      <c r="G4479" s="154"/>
      <c r="H4479" s="186" t="str">
        <f>+IF(G4479="","",F4479*G4479)</f>
        <v/>
      </c>
      <c r="J4479" s="195" t="str">
        <f>+IF(H4479="","",H4479/H4486)</f>
        <v/>
      </c>
      <c r="K4479" s="175"/>
      <c r="L4479" s="175"/>
      <c r="M4479" s="193" t="str">
        <f>IF(L4479="NP", 0, (IF(L4479="EP", 1, (IF(L4479="ND", 0.4, "")))))</f>
        <v/>
      </c>
      <c r="N4479" s="194" t="str">
        <f>+IF(H4479="","",J4479*M4479)</f>
        <v/>
      </c>
      <c r="R4479" s="75" t="e">
        <f t="shared" ref="R4479:R4483" si="854">+R4391+1</f>
        <v>#REF!</v>
      </c>
    </row>
    <row r="4480" spans="1:18" ht="15" customHeight="1" x14ac:dyDescent="0.3">
      <c r="A4480" s="86"/>
      <c r="B4480" s="84"/>
      <c r="C4480" s="125"/>
      <c r="E4480" s="149"/>
      <c r="F4480" s="146"/>
      <c r="G4480" s="154"/>
      <c r="H4480" s="186" t="str">
        <f>+IF(G4480="","",F4480*G4480)</f>
        <v/>
      </c>
      <c r="J4480" s="195" t="str">
        <f>+IF(H4480="","",H4480/H4484)</f>
        <v/>
      </c>
      <c r="K4480" s="175"/>
      <c r="L4480" s="175"/>
      <c r="M4480" s="193" t="str">
        <f>IF(L4480="NP", 0, (IF(L4480="EP", 1, (IF(L4480="ND", 0.4, "")))))</f>
        <v/>
      </c>
      <c r="N4480" s="194" t="str">
        <f>+IF(H4480="","",J4480*M4480)</f>
        <v/>
      </c>
      <c r="R4480" s="75" t="e">
        <f t="shared" si="854"/>
        <v>#REF!</v>
      </c>
    </row>
    <row r="4481" spans="1:18" ht="15" customHeight="1" x14ac:dyDescent="0.3">
      <c r="A4481" s="86"/>
      <c r="B4481" s="84"/>
      <c r="C4481" s="125"/>
      <c r="E4481" s="149"/>
      <c r="F4481" s="146"/>
      <c r="G4481" s="154"/>
      <c r="H4481" s="186" t="str">
        <f>+IF(G4481="","",F4481*G4481)</f>
        <v/>
      </c>
      <c r="J4481" s="195" t="str">
        <f>+IF(H4481="","",H4481/H4485)</f>
        <v/>
      </c>
      <c r="K4481" s="175"/>
      <c r="L4481" s="175"/>
      <c r="M4481" s="193" t="str">
        <f>IF(L4481="NP", 0, (IF(L4481="EP", 1, (IF(L4481="ND", 0.4, "")))))</f>
        <v/>
      </c>
      <c r="N4481" s="194" t="str">
        <f>+IF(H4481="","",J4481*M4481)</f>
        <v/>
      </c>
      <c r="R4481" s="75" t="e">
        <f t="shared" si="854"/>
        <v>#REF!</v>
      </c>
    </row>
    <row r="4482" spans="1:18" ht="15" customHeight="1" x14ac:dyDescent="0.3">
      <c r="A4482" s="86"/>
      <c r="B4482" s="84"/>
      <c r="C4482" s="125"/>
      <c r="E4482" s="149"/>
      <c r="F4482" s="146"/>
      <c r="G4482" s="154"/>
      <c r="H4482" s="186" t="str">
        <f>+IF(G4482="","",F4482*G4482)</f>
        <v/>
      </c>
      <c r="J4482" s="195" t="str">
        <f>+IF(H4482="","",H4482/H4486)</f>
        <v/>
      </c>
      <c r="K4482" s="175"/>
      <c r="L4482" s="175"/>
      <c r="M4482" s="193" t="str">
        <f>IF(L4482="NP", 0, (IF(L4482="EP", 1, (IF(L4482="ND", 0.4, "")))))</f>
        <v/>
      </c>
      <c r="N4482" s="194" t="str">
        <f>+IF(H4482="","",J4482*M4482)</f>
        <v/>
      </c>
      <c r="R4482" s="75" t="e">
        <f t="shared" si="854"/>
        <v>#REF!</v>
      </c>
    </row>
    <row r="4483" spans="1:18" ht="15" customHeight="1" thickBot="1" x14ac:dyDescent="0.35">
      <c r="A4483" s="86"/>
      <c r="B4483" s="84"/>
      <c r="C4483" s="127"/>
      <c r="D4483" s="128"/>
      <c r="E4483" s="150"/>
      <c r="F4483" s="147"/>
      <c r="G4483" s="155"/>
      <c r="H4483" s="192" t="str">
        <f>+IF(G4483="","",F4483*G4483)</f>
        <v/>
      </c>
      <c r="J4483" s="195" t="str">
        <f>+IF(H4483="","",H4483/H4486)</f>
        <v/>
      </c>
      <c r="K4483" s="176"/>
      <c r="L4483" s="177"/>
      <c r="M4483" s="193" t="str">
        <f>IF(L4483="NP", 0, (IF(L4483="EP", 1, (IF(L4483="ND", 0.4, "")))))</f>
        <v/>
      </c>
      <c r="N4483" s="194" t="str">
        <f>+IF(H4483="","",J4483*M4483)</f>
        <v/>
      </c>
      <c r="R4483" s="75" t="e">
        <f t="shared" si="854"/>
        <v>#REF!</v>
      </c>
    </row>
    <row r="4484" spans="1:18" ht="15" customHeight="1" thickBot="1" x14ac:dyDescent="0.35">
      <c r="A4484" s="86"/>
      <c r="B4484" s="84"/>
      <c r="C4484" s="160"/>
      <c r="D4484" s="160"/>
      <c r="E4484" s="160"/>
      <c r="F4484" s="160"/>
      <c r="G4484" s="161" t="s">
        <v>30</v>
      </c>
      <c r="H4484" s="157">
        <f>SUM(H4479:H4483)</f>
        <v>0</v>
      </c>
      <c r="J4484" s="110">
        <f>SUM(J4479:J4483)</f>
        <v>0</v>
      </c>
      <c r="K4484" s="109"/>
      <c r="L4484" s="109"/>
      <c r="M4484" s="109"/>
      <c r="N4484" s="110">
        <f>SUM(N4479:N4483)</f>
        <v>0</v>
      </c>
    </row>
    <row r="4485" spans="1:18" ht="13.5" customHeight="1" thickBot="1" x14ac:dyDescent="0.35">
      <c r="A4485" s="86"/>
      <c r="B4485" s="84"/>
      <c r="H4485" s="84"/>
      <c r="J4485" s="103"/>
      <c r="K4485" s="104"/>
      <c r="L4485" s="104"/>
      <c r="M4485" s="104"/>
      <c r="N4485" s="105"/>
    </row>
    <row r="4486" spans="1:18" ht="15" customHeight="1" x14ac:dyDescent="0.3">
      <c r="A4486" s="86"/>
      <c r="B4486" s="84"/>
      <c r="D4486" s="132" t="s">
        <v>13</v>
      </c>
      <c r="E4486" s="133"/>
      <c r="F4486" s="133"/>
      <c r="G4486" s="134"/>
      <c r="H4486" s="158">
        <f>+H4431+H4447+H4476+H4484</f>
        <v>50.004027500000007</v>
      </c>
      <c r="J4486" s="113"/>
      <c r="K4486" s="78"/>
      <c r="M4486" s="78"/>
      <c r="N4486" s="114"/>
    </row>
    <row r="4487" spans="1:18" ht="15" customHeight="1" thickBot="1" x14ac:dyDescent="0.35">
      <c r="A4487" s="86"/>
      <c r="B4487" s="84"/>
      <c r="D4487" s="135" t="s">
        <v>67</v>
      </c>
      <c r="E4487" s="136"/>
      <c r="F4487" s="136"/>
      <c r="G4487" s="141">
        <f>+$Q$1</f>
        <v>0.15</v>
      </c>
      <c r="H4487" s="159">
        <f>+H4486*G4487</f>
        <v>7.5006041250000006</v>
      </c>
      <c r="J4487" s="115"/>
      <c r="K4487" s="116"/>
      <c r="L4487" s="116"/>
      <c r="M4487" s="116"/>
      <c r="N4487" s="117"/>
    </row>
    <row r="4488" spans="1:18" ht="15" customHeight="1" x14ac:dyDescent="0.3">
      <c r="A4488" s="86"/>
      <c r="B4488" s="84"/>
      <c r="D4488" s="135" t="s">
        <v>68</v>
      </c>
      <c r="E4488" s="136"/>
      <c r="F4488" s="136"/>
      <c r="G4488" s="141">
        <f>+$Q$2</f>
        <v>0</v>
      </c>
      <c r="H4488" s="159">
        <f>+(H4486+H4487)*G4488</f>
        <v>0</v>
      </c>
      <c r="J4488" s="120">
        <f>+J4431+J4447+J4476+J4484</f>
        <v>0.99999999999999989</v>
      </c>
      <c r="K4488" s="118"/>
      <c r="L4488" s="118"/>
      <c r="M4488" s="118"/>
      <c r="N4488" s="120">
        <f>+N4431+N4447+N4476+N4484</f>
        <v>0</v>
      </c>
    </row>
    <row r="4489" spans="1:18" ht="15" customHeight="1" thickBot="1" x14ac:dyDescent="0.35">
      <c r="A4489" s="86"/>
      <c r="B4489" s="84"/>
      <c r="C4489" s="75" t="s">
        <v>64</v>
      </c>
      <c r="D4489" s="135" t="s">
        <v>14</v>
      </c>
      <c r="E4489" s="136"/>
      <c r="F4489" s="136"/>
      <c r="G4489" s="137"/>
      <c r="H4489" s="159">
        <f>SUM(H4486:H4488)</f>
        <v>57.504631625000009</v>
      </c>
      <c r="J4489" s="121" t="s">
        <v>69</v>
      </c>
      <c r="K4489" s="119"/>
      <c r="L4489" s="119"/>
      <c r="M4489" s="119"/>
      <c r="N4489" s="121" t="s">
        <v>70</v>
      </c>
    </row>
    <row r="4490" spans="1:18" ht="15" customHeight="1" thickBot="1" x14ac:dyDescent="0.35">
      <c r="A4490" s="86"/>
      <c r="B4490" s="84"/>
      <c r="C4490" s="75" t="s">
        <v>64</v>
      </c>
      <c r="D4490" s="138" t="s">
        <v>15</v>
      </c>
      <c r="E4490" s="139"/>
      <c r="F4490" s="139"/>
      <c r="G4490" s="140"/>
      <c r="H4490" s="131">
        <f>+ROUND(H4489,2)</f>
        <v>57.5</v>
      </c>
      <c r="N4490" s="165">
        <f>+ROUND(N4488,4)</f>
        <v>0</v>
      </c>
    </row>
    <row r="4491" spans="1:18" ht="13.5" customHeight="1" x14ac:dyDescent="0.3">
      <c r="A4491" s="86"/>
      <c r="B4491" s="84"/>
      <c r="G4491" s="76"/>
    </row>
    <row r="4492" spans="1:18" ht="13.5" customHeight="1" x14ac:dyDescent="0.3">
      <c r="A4492" s="86"/>
      <c r="B4492" s="84"/>
      <c r="G4492" s="76"/>
    </row>
    <row r="4493" spans="1:18" ht="15" customHeight="1" x14ac:dyDescent="0.3">
      <c r="A4493" s="83"/>
      <c r="B4493" s="84"/>
      <c r="G4493" s="76"/>
      <c r="H4493" s="84"/>
      <c r="J4493" s="85"/>
      <c r="K4493" s="85"/>
      <c r="L4493" s="85"/>
      <c r="M4493" s="85"/>
      <c r="N4493" s="85"/>
    </row>
    <row r="4494" spans="1:18" ht="14.1" customHeight="1" x14ac:dyDescent="0.3">
      <c r="A4494" s="86"/>
      <c r="B4494" s="84"/>
      <c r="C4494" s="87"/>
      <c r="D4494" s="87"/>
      <c r="E4494" s="87"/>
      <c r="F4494" s="87"/>
      <c r="G4494" s="87"/>
      <c r="H4494" s="87"/>
      <c r="K4494" s="78"/>
      <c r="M4494" s="78"/>
    </row>
    <row r="4495" spans="1:18" ht="12" customHeight="1" x14ac:dyDescent="0.3">
      <c r="A4495" s="86"/>
      <c r="B4495" s="84"/>
      <c r="C4495" s="73"/>
      <c r="D4495" s="73"/>
      <c r="E4495" s="73"/>
      <c r="F4495" s="73"/>
      <c r="G4495" s="73"/>
      <c r="H4495" s="73"/>
      <c r="K4495" s="78"/>
      <c r="M4495" s="78"/>
    </row>
    <row r="4496" spans="1:18" ht="12" customHeight="1" x14ac:dyDescent="0.3">
      <c r="A4496" s="86"/>
      <c r="B4496" s="84"/>
      <c r="G4496" s="88"/>
      <c r="H4496" s="84"/>
      <c r="K4496" s="78"/>
      <c r="M4496" s="78"/>
    </row>
    <row r="4497" spans="1:18" ht="14.25" customHeight="1" x14ac:dyDescent="0.3">
      <c r="A4497" s="86"/>
      <c r="B4497" s="84"/>
      <c r="C4497" s="89"/>
      <c r="D4497" s="90"/>
      <c r="E4497" s="90"/>
      <c r="F4497" s="90"/>
      <c r="G4497" s="90"/>
      <c r="H4497" s="91"/>
      <c r="K4497" s="78"/>
      <c r="M4497" s="78"/>
    </row>
    <row r="4498" spans="1:18" ht="14.25" customHeight="1" x14ac:dyDescent="0.3">
      <c r="A4498" s="86"/>
      <c r="B4498" s="84"/>
      <c r="C4498" s="89"/>
      <c r="H4498" s="84"/>
      <c r="K4498" s="78"/>
      <c r="M4498" s="78"/>
    </row>
    <row r="4499" spans="1:18" ht="12" customHeight="1" thickBot="1" x14ac:dyDescent="0.35">
      <c r="A4499" s="86"/>
      <c r="B4499" s="84"/>
      <c r="C4499" s="89"/>
      <c r="H4499" s="84"/>
      <c r="K4499" s="78"/>
      <c r="M4499" s="78"/>
    </row>
    <row r="4500" spans="1:18" ht="20.100000000000001" customHeight="1" thickBot="1" x14ac:dyDescent="0.35">
      <c r="A4500" s="86"/>
      <c r="B4500" s="84"/>
      <c r="C4500" s="142" t="s">
        <v>55</v>
      </c>
      <c r="D4500" s="143"/>
      <c r="E4500" s="143"/>
      <c r="F4500" s="143"/>
      <c r="G4500" s="143"/>
      <c r="H4500" s="144"/>
    </row>
    <row r="4501" spans="1:18" ht="20.100000000000001" customHeight="1" x14ac:dyDescent="0.3">
      <c r="A4501" s="86"/>
      <c r="B4501" s="84"/>
      <c r="C4501" s="92"/>
      <c r="H4501" s="93" t="s">
        <v>56</v>
      </c>
      <c r="I4501" s="84"/>
      <c r="J4501" s="97" t="s">
        <v>26</v>
      </c>
      <c r="K4501" s="98"/>
      <c r="L4501" s="98"/>
      <c r="M4501" s="98"/>
      <c r="N4501" s="99"/>
    </row>
    <row r="4502" spans="1:18" ht="16.5" customHeight="1" thickBot="1" x14ac:dyDescent="0.35">
      <c r="A4502" s="169"/>
      <c r="B4502" s="84"/>
      <c r="C4502" s="73" t="s">
        <v>57</v>
      </c>
      <c r="D4502" s="84">
        <v>52</v>
      </c>
      <c r="G4502" s="74" t="s">
        <v>4</v>
      </c>
      <c r="H4502" s="75" t="str">
        <f>+VLOOKUP(D4502,PRESUP!$A$6:$N$183,3,FALSE)</f>
        <v>u</v>
      </c>
      <c r="I4502" s="84"/>
      <c r="J4502" s="100"/>
      <c r="K4502" s="101"/>
      <c r="L4502" s="101"/>
      <c r="M4502" s="101"/>
      <c r="N4502" s="102"/>
    </row>
    <row r="4503" spans="1:18" ht="32.25" customHeight="1" x14ac:dyDescent="0.3">
      <c r="A4503" s="86"/>
      <c r="B4503" s="84"/>
      <c r="C4503" s="22" t="str">
        <f>+VLOOKUP(D4502,PRESUP!$A$6:$N$183,14,FALSE)</f>
        <v>DETALLE: REUBICACIÓN DE POSTES / H.A. DE ALUMBRADO (no inc. Desvestimiento)</v>
      </c>
      <c r="J4503" s="103"/>
      <c r="K4503" s="104"/>
      <c r="L4503" s="104"/>
      <c r="M4503" s="104"/>
      <c r="N4503" s="105"/>
      <c r="O4503" s="84" t="s">
        <v>71</v>
      </c>
      <c r="P4503" s="84" t="s">
        <v>73</v>
      </c>
      <c r="Q4503" s="84" t="s">
        <v>72</v>
      </c>
    </row>
    <row r="4504" spans="1:18" s="73" customFormat="1" ht="15" customHeight="1" thickBot="1" x14ac:dyDescent="0.35">
      <c r="A4504" s="86"/>
      <c r="B4504" s="84"/>
      <c r="C4504" s="73" t="s">
        <v>5</v>
      </c>
      <c r="D4504" s="94"/>
      <c r="E4504" s="94"/>
      <c r="F4504" s="94"/>
      <c r="G4504" s="196" t="s">
        <v>58</v>
      </c>
      <c r="H4504" s="197">
        <v>2</v>
      </c>
      <c r="J4504" s="162"/>
      <c r="K4504" s="163"/>
      <c r="L4504" s="163"/>
      <c r="M4504" s="163"/>
      <c r="N4504" s="164"/>
      <c r="O4504" s="166">
        <f>+H4578</f>
        <v>294.13</v>
      </c>
      <c r="P4504" s="168">
        <f>+H4574</f>
        <v>255.76779999999999</v>
      </c>
      <c r="Q4504" s="167">
        <f>+N4578</f>
        <v>8.2900000000000001E-2</v>
      </c>
      <c r="R4504" s="73">
        <f t="shared" ref="R4504" si="855">+D4502</f>
        <v>52</v>
      </c>
    </row>
    <row r="4505" spans="1:18" s="94" customFormat="1" ht="30" customHeight="1" thickBot="1" x14ac:dyDescent="0.35">
      <c r="A4505" s="86"/>
      <c r="B4505" s="84"/>
      <c r="C4505" s="122" t="s">
        <v>48</v>
      </c>
      <c r="D4505" s="123" t="s">
        <v>0</v>
      </c>
      <c r="E4505" s="123" t="s">
        <v>6</v>
      </c>
      <c r="F4505" s="123" t="s">
        <v>7</v>
      </c>
      <c r="G4505" s="123" t="s">
        <v>8</v>
      </c>
      <c r="H4505" s="124" t="s">
        <v>9</v>
      </c>
      <c r="J4505" s="106" t="s">
        <v>59</v>
      </c>
      <c r="K4505" s="107" t="s">
        <v>60</v>
      </c>
      <c r="L4505" s="107" t="s">
        <v>61</v>
      </c>
      <c r="M4505" s="107" t="s">
        <v>62</v>
      </c>
      <c r="N4505" s="108" t="s">
        <v>63</v>
      </c>
    </row>
    <row r="4506" spans="1:18" ht="15" customHeight="1" x14ac:dyDescent="0.3">
      <c r="A4506" s="86"/>
      <c r="B4506" s="84"/>
      <c r="C4506" s="125" t="s">
        <v>78</v>
      </c>
      <c r="D4506" s="145" t="s">
        <v>20</v>
      </c>
      <c r="E4506" s="148"/>
      <c r="F4506" s="148" t="s">
        <v>64</v>
      </c>
      <c r="G4506" s="153" t="s">
        <v>20</v>
      </c>
      <c r="H4506" s="126">
        <f>+H4535*0.05</f>
        <v>1.9430000000000001</v>
      </c>
      <c r="J4506" s="171">
        <f>+IF(H4506="","",H4506/H4574)</f>
        <v>7.5967342253403288E-3</v>
      </c>
      <c r="K4506" s="210">
        <v>4292100117</v>
      </c>
      <c r="L4506" s="210" t="s">
        <v>77</v>
      </c>
      <c r="M4506" s="156">
        <v>0</v>
      </c>
      <c r="N4506" s="173">
        <f t="shared" ref="N4506:N4518" si="856">+IF(H4506="","",J4506*M4506)</f>
        <v>0</v>
      </c>
    </row>
    <row r="4507" spans="1:18" ht="15" customHeight="1" x14ac:dyDescent="0.25">
      <c r="A4507" s="86"/>
      <c r="B4507" s="84"/>
      <c r="C4507" s="209" t="s">
        <v>327</v>
      </c>
      <c r="D4507" s="209">
        <v>1</v>
      </c>
      <c r="E4507" s="209">
        <v>65</v>
      </c>
      <c r="F4507" s="184">
        <f>+IF(E4507="","",D4507*E4507)</f>
        <v>65</v>
      </c>
      <c r="G4507" s="185">
        <f>+IF(F4507="","",H4504)</f>
        <v>2</v>
      </c>
      <c r="H4507" s="186">
        <f>+IF(G4507="","",F4507*G4507)</f>
        <v>130</v>
      </c>
      <c r="J4507" s="195">
        <f>+IF(H4507="","",H4507/H4574)</f>
        <v>0.50827351996615677</v>
      </c>
      <c r="K4507" s="172">
        <v>548000014</v>
      </c>
      <c r="L4507" s="170" t="s">
        <v>77</v>
      </c>
      <c r="M4507" s="193">
        <f>IF(L4507="NP", 0, (IF(L4507="EP", 1, (IF(L4507="ND", 0.4, "")))))</f>
        <v>0</v>
      </c>
      <c r="N4507" s="194">
        <f t="shared" si="856"/>
        <v>0</v>
      </c>
      <c r="R4507" s="75" t="e">
        <f t="shared" ref="R4507:R4518" si="857">+R4419+1</f>
        <v>#REF!</v>
      </c>
    </row>
    <row r="4508" spans="1:18" ht="15" customHeight="1" x14ac:dyDescent="0.3">
      <c r="A4508" s="86"/>
      <c r="B4508" s="84"/>
      <c r="C4508" s="125"/>
      <c r="D4508" s="146"/>
      <c r="E4508" s="149"/>
      <c r="F4508" s="184"/>
      <c r="G4508" s="185"/>
      <c r="H4508" s="186"/>
      <c r="J4508" s="195"/>
      <c r="K4508" s="172"/>
      <c r="L4508" s="170"/>
      <c r="M4508" s="193"/>
      <c r="N4508" s="194" t="str">
        <f t="shared" si="856"/>
        <v/>
      </c>
      <c r="R4508" s="75" t="e">
        <f t="shared" si="857"/>
        <v>#REF!</v>
      </c>
    </row>
    <row r="4509" spans="1:18" ht="15" customHeight="1" x14ac:dyDescent="0.3">
      <c r="A4509" s="86"/>
      <c r="B4509" s="84"/>
      <c r="C4509" s="125"/>
      <c r="D4509" s="146"/>
      <c r="E4509" s="149"/>
      <c r="F4509" s="184"/>
      <c r="G4509" s="185"/>
      <c r="H4509" s="186"/>
      <c r="J4509" s="195"/>
      <c r="K4509" s="172"/>
      <c r="L4509" s="170"/>
      <c r="M4509" s="193"/>
      <c r="N4509" s="194" t="str">
        <f t="shared" si="856"/>
        <v/>
      </c>
      <c r="R4509" s="75" t="e">
        <f t="shared" si="857"/>
        <v>#REF!</v>
      </c>
    </row>
    <row r="4510" spans="1:18" ht="15" customHeight="1" x14ac:dyDescent="0.3">
      <c r="A4510" s="86"/>
      <c r="B4510" s="84"/>
      <c r="C4510" s="125"/>
      <c r="D4510" s="146"/>
      <c r="E4510" s="149"/>
      <c r="F4510" s="184"/>
      <c r="G4510" s="185"/>
      <c r="H4510" s="186"/>
      <c r="J4510" s="195"/>
      <c r="K4510" s="172"/>
      <c r="L4510" s="170"/>
      <c r="M4510" s="193"/>
      <c r="N4510" s="194" t="str">
        <f t="shared" si="856"/>
        <v/>
      </c>
      <c r="R4510" s="75" t="e">
        <f t="shared" si="857"/>
        <v>#REF!</v>
      </c>
    </row>
    <row r="4511" spans="1:18" ht="15" customHeight="1" x14ac:dyDescent="0.3">
      <c r="A4511" s="86"/>
      <c r="B4511" s="84"/>
      <c r="C4511" s="125"/>
      <c r="D4511" s="146"/>
      <c r="E4511" s="149"/>
      <c r="F4511" s="184"/>
      <c r="G4511" s="185"/>
      <c r="H4511" s="186"/>
      <c r="J4511" s="195"/>
      <c r="K4511" s="172"/>
      <c r="L4511" s="170"/>
      <c r="M4511" s="193"/>
      <c r="N4511" s="194" t="str">
        <f t="shared" si="856"/>
        <v/>
      </c>
      <c r="R4511" s="75" t="e">
        <f t="shared" si="857"/>
        <v>#REF!</v>
      </c>
    </row>
    <row r="4512" spans="1:18" ht="15" customHeight="1" x14ac:dyDescent="0.3">
      <c r="A4512" s="86"/>
      <c r="B4512" s="84"/>
      <c r="C4512" s="125"/>
      <c r="D4512" s="146"/>
      <c r="E4512" s="149"/>
      <c r="F4512" s="184"/>
      <c r="G4512" s="185"/>
      <c r="H4512" s="186"/>
      <c r="J4512" s="195"/>
      <c r="K4512" s="211"/>
      <c r="L4512" s="170"/>
      <c r="M4512" s="193"/>
      <c r="N4512" s="194" t="str">
        <f t="shared" si="856"/>
        <v/>
      </c>
      <c r="R4512" s="75" t="e">
        <f t="shared" si="857"/>
        <v>#REF!</v>
      </c>
    </row>
    <row r="4513" spans="1:18" ht="15" customHeight="1" x14ac:dyDescent="0.3">
      <c r="A4513" s="86"/>
      <c r="B4513" s="84"/>
      <c r="C4513" s="125"/>
      <c r="D4513" s="146"/>
      <c r="E4513" s="149"/>
      <c r="F4513" s="184"/>
      <c r="G4513" s="185"/>
      <c r="H4513" s="186"/>
      <c r="J4513" s="195"/>
      <c r="K4513" s="172"/>
      <c r="L4513" s="170"/>
      <c r="M4513" s="193"/>
      <c r="N4513" s="194" t="str">
        <f t="shared" si="856"/>
        <v/>
      </c>
      <c r="R4513" s="75" t="e">
        <f t="shared" si="857"/>
        <v>#REF!</v>
      </c>
    </row>
    <row r="4514" spans="1:18" ht="15" customHeight="1" x14ac:dyDescent="0.3">
      <c r="A4514" s="86"/>
      <c r="B4514" s="84"/>
      <c r="C4514" s="125"/>
      <c r="D4514" s="146"/>
      <c r="E4514" s="149"/>
      <c r="F4514" s="184" t="str">
        <f>+IF(E4514="","",D4514*E4514)</f>
        <v/>
      </c>
      <c r="G4514" s="185" t="str">
        <f>+IF(F4514="","",H4504)</f>
        <v/>
      </c>
      <c r="H4514" s="186" t="str">
        <f>+IF(G4514="","",F4514*G4514)</f>
        <v/>
      </c>
      <c r="J4514" s="195" t="str">
        <f>+IF(H4514="","",H4514/H4574)</f>
        <v/>
      </c>
      <c r="K4514" s="172"/>
      <c r="L4514" s="170"/>
      <c r="M4514" s="193" t="str">
        <f>IF(L4514="NP", 0, (IF(L4514="EP", 1, (IF(L4514="ND", 0.4, "")))))</f>
        <v/>
      </c>
      <c r="N4514" s="194" t="str">
        <f t="shared" si="856"/>
        <v/>
      </c>
      <c r="R4514" s="75" t="e">
        <f t="shared" si="857"/>
        <v>#REF!</v>
      </c>
    </row>
    <row r="4515" spans="1:18" ht="15" customHeight="1" x14ac:dyDescent="0.3">
      <c r="A4515" s="86"/>
      <c r="B4515" s="84"/>
      <c r="C4515" s="125"/>
      <c r="D4515" s="146"/>
      <c r="E4515" s="149"/>
      <c r="F4515" s="184" t="str">
        <f>+IF(E4515="","",D4515*E4515)</f>
        <v/>
      </c>
      <c r="G4515" s="185" t="str">
        <f>+IF(F4515="","",H4504)</f>
        <v/>
      </c>
      <c r="H4515" s="186" t="str">
        <f>+IF(G4515="","",F4515*G4515)</f>
        <v/>
      </c>
      <c r="J4515" s="195" t="str">
        <f>+IF(H4515="","",H4515/H4574)</f>
        <v/>
      </c>
      <c r="K4515" s="172"/>
      <c r="L4515" s="170"/>
      <c r="M4515" s="193" t="str">
        <f>IF(L4515="NP", 0, (IF(L4515="EP", 1, (IF(L4515="ND", 0.4, "")))))</f>
        <v/>
      </c>
      <c r="N4515" s="194" t="str">
        <f t="shared" si="856"/>
        <v/>
      </c>
      <c r="R4515" s="75" t="e">
        <f t="shared" si="857"/>
        <v>#REF!</v>
      </c>
    </row>
    <row r="4516" spans="1:18" ht="15" customHeight="1" x14ac:dyDescent="0.3">
      <c r="A4516" s="86"/>
      <c r="B4516" s="84"/>
      <c r="C4516" s="125"/>
      <c r="D4516" s="146"/>
      <c r="E4516" s="149"/>
      <c r="F4516" s="184" t="str">
        <f>+IF(E4516="","",D4516*E4516)</f>
        <v/>
      </c>
      <c r="G4516" s="185" t="str">
        <f>+IF(F4516="","",H4504)</f>
        <v/>
      </c>
      <c r="H4516" s="186" t="str">
        <f>+IF(G4516="","",F4516*G4516)</f>
        <v/>
      </c>
      <c r="J4516" s="195" t="str">
        <f>+IF(H4516="","",H4516/H4574)</f>
        <v/>
      </c>
      <c r="K4516" s="172"/>
      <c r="L4516" s="170"/>
      <c r="M4516" s="193" t="str">
        <f>IF(L4516="NP", 0, (IF(L4516="EP", 1, (IF(L4516="ND", 0.4, "")))))</f>
        <v/>
      </c>
      <c r="N4516" s="194" t="str">
        <f t="shared" si="856"/>
        <v/>
      </c>
      <c r="R4516" s="75" t="e">
        <f t="shared" si="857"/>
        <v>#REF!</v>
      </c>
    </row>
    <row r="4517" spans="1:18" ht="15" customHeight="1" x14ac:dyDescent="0.3">
      <c r="A4517" s="86"/>
      <c r="B4517" s="84"/>
      <c r="C4517" s="125"/>
      <c r="D4517" s="146"/>
      <c r="E4517" s="149"/>
      <c r="F4517" s="184" t="str">
        <f>+IF(E4517="","",D4517*E4517)</f>
        <v/>
      </c>
      <c r="G4517" s="185" t="str">
        <f>+IF(F4517="","",H4504)</f>
        <v/>
      </c>
      <c r="H4517" s="186" t="str">
        <f>+IF(G4517="","",F4517*G4517)</f>
        <v/>
      </c>
      <c r="J4517" s="195" t="str">
        <f>+IF(H4517="","",H4517/H4574)</f>
        <v/>
      </c>
      <c r="K4517" s="172"/>
      <c r="L4517" s="170"/>
      <c r="M4517" s="193" t="str">
        <f>IF(L4517="NP", 0, (IF(L4517="EP", 1, (IF(L4517="ND", 0.4, "")))))</f>
        <v/>
      </c>
      <c r="N4517" s="194" t="str">
        <f t="shared" si="856"/>
        <v/>
      </c>
      <c r="R4517" s="75" t="e">
        <f t="shared" si="857"/>
        <v>#REF!</v>
      </c>
    </row>
    <row r="4518" spans="1:18" ht="15" customHeight="1" thickBot="1" x14ac:dyDescent="0.35">
      <c r="A4518" s="86"/>
      <c r="B4518" s="84"/>
      <c r="C4518" s="127"/>
      <c r="D4518" s="147"/>
      <c r="E4518" s="150"/>
      <c r="F4518" s="187" t="str">
        <f>+IF(E4518="","",D4518*E4518)</f>
        <v/>
      </c>
      <c r="G4518" s="188" t="str">
        <f>+IF(F4518="","",H4503)</f>
        <v/>
      </c>
      <c r="H4518" s="189" t="str">
        <f>+IF(G4518="","",F4518*G4518)</f>
        <v/>
      </c>
      <c r="J4518" s="195" t="str">
        <f>+IF(H4518="","",H4518/H4574)</f>
        <v/>
      </c>
      <c r="K4518" s="172"/>
      <c r="L4518" s="170"/>
      <c r="M4518" s="193" t="str">
        <f>IF(L4518="NP", 0, (IF(L4518="EP", 1, (IF(L4518="ND", 0.4, "")))))</f>
        <v/>
      </c>
      <c r="N4518" s="194" t="str">
        <f t="shared" si="856"/>
        <v/>
      </c>
      <c r="R4518" s="75" t="e">
        <f t="shared" si="857"/>
        <v>#REF!</v>
      </c>
    </row>
    <row r="4519" spans="1:18" ht="15" customHeight="1" thickBot="1" x14ac:dyDescent="0.35">
      <c r="A4519" s="86"/>
      <c r="B4519" s="84"/>
      <c r="C4519" s="160"/>
      <c r="D4519" s="160"/>
      <c r="E4519" s="160"/>
      <c r="F4519" s="160"/>
      <c r="G4519" s="161" t="s">
        <v>27</v>
      </c>
      <c r="H4519" s="157">
        <f>SUM(H4506:H4518)</f>
        <v>131.94300000000001</v>
      </c>
      <c r="J4519" s="110">
        <f>SUM(J4506:J4518)</f>
        <v>0.51587025419149712</v>
      </c>
      <c r="K4519" s="109"/>
      <c r="L4519" s="109"/>
      <c r="M4519" s="109"/>
      <c r="N4519" s="110">
        <f>SUM(N4506:N4518)</f>
        <v>0</v>
      </c>
    </row>
    <row r="4520" spans="1:18" s="73" customFormat="1" ht="15" customHeight="1" thickBot="1" x14ac:dyDescent="0.35">
      <c r="A4520" s="86"/>
      <c r="B4520" s="84"/>
      <c r="C4520" s="73" t="s">
        <v>10</v>
      </c>
      <c r="H4520" s="74"/>
      <c r="J4520" s="112"/>
      <c r="K4520" s="112"/>
      <c r="L4520" s="112"/>
      <c r="M4520" s="112"/>
      <c r="N4520" s="112"/>
    </row>
    <row r="4521" spans="1:18" ht="31.5" customHeight="1" thickBot="1" x14ac:dyDescent="0.35">
      <c r="A4521" s="86"/>
      <c r="B4521" s="84"/>
      <c r="C4521" s="122" t="s">
        <v>48</v>
      </c>
      <c r="D4521" s="123" t="s">
        <v>0</v>
      </c>
      <c r="E4521" s="123" t="s">
        <v>65</v>
      </c>
      <c r="F4521" s="123" t="s">
        <v>66</v>
      </c>
      <c r="G4521" s="123" t="s">
        <v>8</v>
      </c>
      <c r="H4521" s="124" t="s">
        <v>9</v>
      </c>
      <c r="J4521" s="106" t="s">
        <v>59</v>
      </c>
      <c r="K4521" s="107" t="s">
        <v>60</v>
      </c>
      <c r="L4521" s="107" t="s">
        <v>61</v>
      </c>
      <c r="M4521" s="107" t="s">
        <v>62</v>
      </c>
      <c r="N4521" s="108" t="s">
        <v>63</v>
      </c>
    </row>
    <row r="4522" spans="1:18" ht="15" customHeight="1" x14ac:dyDescent="0.25">
      <c r="A4522" s="86"/>
      <c r="B4522" s="84"/>
      <c r="C4522" s="125" t="s">
        <v>326</v>
      </c>
      <c r="D4522" s="209">
        <v>2</v>
      </c>
      <c r="E4522" s="209">
        <v>4.2300000000000004</v>
      </c>
      <c r="F4522" s="184">
        <f>+IF(E4522="","",D4522*E4522)</f>
        <v>8.4600000000000009</v>
      </c>
      <c r="G4522" s="185">
        <f>+IF(F4522="","",H4504)</f>
        <v>2</v>
      </c>
      <c r="H4522" s="186">
        <f>+IF(G4522="","",F4522*G4522)</f>
        <v>16.920000000000002</v>
      </c>
      <c r="I4522" s="95"/>
      <c r="J4522" s="195">
        <f>+IF(H4522="","",H4522/H4574)</f>
        <v>6.6153753521749029E-2</v>
      </c>
      <c r="K4522" s="210">
        <v>851230012</v>
      </c>
      <c r="L4522" s="210" t="s">
        <v>77</v>
      </c>
      <c r="M4522" s="193">
        <v>0</v>
      </c>
      <c r="N4522" s="194">
        <f t="shared" ref="N4522:N4534" si="858">+IF(H4522="","",J4522*M4522)</f>
        <v>0</v>
      </c>
      <c r="R4522" s="75" t="e">
        <f t="shared" ref="R4522:R4534" si="859">+R4434+1</f>
        <v>#REF!</v>
      </c>
    </row>
    <row r="4523" spans="1:18" ht="15" customHeight="1" x14ac:dyDescent="0.25">
      <c r="A4523" s="86"/>
      <c r="B4523" s="84"/>
      <c r="C4523" s="209" t="s">
        <v>328</v>
      </c>
      <c r="D4523" s="209">
        <v>1</v>
      </c>
      <c r="E4523" s="209">
        <v>6.22</v>
      </c>
      <c r="F4523" s="184">
        <f>+IF(E4523="","",D4523*E4523)</f>
        <v>6.22</v>
      </c>
      <c r="G4523" s="185">
        <f>+IF(F4523="","",H4504)</f>
        <v>2</v>
      </c>
      <c r="H4523" s="186">
        <f>+IF(G4523="","",F4523*G4523)</f>
        <v>12.44</v>
      </c>
      <c r="J4523" s="195">
        <f>+IF(H4523="","",H4523/H4574)</f>
        <v>4.8637866064453771E-2</v>
      </c>
      <c r="K4523" s="210">
        <v>851230012</v>
      </c>
      <c r="L4523" s="210" t="s">
        <v>77</v>
      </c>
      <c r="M4523" s="193">
        <v>0</v>
      </c>
      <c r="N4523" s="194">
        <f t="shared" si="858"/>
        <v>0</v>
      </c>
      <c r="R4523" s="75" t="e">
        <f t="shared" si="859"/>
        <v>#REF!</v>
      </c>
    </row>
    <row r="4524" spans="1:18" ht="15" customHeight="1" x14ac:dyDescent="0.25">
      <c r="A4524" s="86"/>
      <c r="B4524" s="84"/>
      <c r="C4524" s="209" t="s">
        <v>329</v>
      </c>
      <c r="D4524" s="209">
        <v>1</v>
      </c>
      <c r="E4524" s="209">
        <v>4.75</v>
      </c>
      <c r="F4524" s="184">
        <f>+IF(E4524="","",D4524*E4524)</f>
        <v>4.75</v>
      </c>
      <c r="G4524" s="185">
        <f>+IF(F4524="","",H4504)</f>
        <v>2</v>
      </c>
      <c r="H4524" s="186">
        <f>+IF(G4524="","",F4524*G4524)</f>
        <v>9.5</v>
      </c>
      <c r="J4524" s="195">
        <f>+IF(H4524="","",H4524/H4574)</f>
        <v>3.714306492060377E-2</v>
      </c>
      <c r="K4524" s="210">
        <v>851230012</v>
      </c>
      <c r="L4524" s="210" t="s">
        <v>77</v>
      </c>
      <c r="M4524" s="193">
        <v>0</v>
      </c>
      <c r="N4524" s="194">
        <f t="shared" si="858"/>
        <v>0</v>
      </c>
      <c r="R4524" s="75" t="e">
        <f t="shared" si="859"/>
        <v>#REF!</v>
      </c>
    </row>
    <row r="4525" spans="1:18" ht="15" customHeight="1" x14ac:dyDescent="0.25">
      <c r="A4525" s="86"/>
      <c r="B4525" s="84"/>
      <c r="C4525" s="209"/>
      <c r="D4525" s="146"/>
      <c r="E4525" s="209"/>
      <c r="F4525" s="184"/>
      <c r="G4525" s="185"/>
      <c r="H4525" s="186"/>
      <c r="J4525" s="195"/>
      <c r="K4525" s="174"/>
      <c r="L4525" s="210"/>
      <c r="M4525" s="193"/>
      <c r="N4525" s="194" t="str">
        <f t="shared" si="858"/>
        <v/>
      </c>
      <c r="R4525" s="75" t="e">
        <f t="shared" si="859"/>
        <v>#REF!</v>
      </c>
    </row>
    <row r="4526" spans="1:18" ht="15" customHeight="1" x14ac:dyDescent="0.25">
      <c r="A4526" s="86"/>
      <c r="B4526" s="84"/>
      <c r="C4526" s="209"/>
      <c r="D4526" s="146"/>
      <c r="E4526" s="209"/>
      <c r="F4526" s="184"/>
      <c r="G4526" s="185"/>
      <c r="H4526" s="186"/>
      <c r="J4526" s="195"/>
      <c r="K4526" s="174"/>
      <c r="L4526" s="210"/>
      <c r="M4526" s="193"/>
      <c r="N4526" s="194" t="str">
        <f t="shared" si="858"/>
        <v/>
      </c>
      <c r="R4526" s="75" t="e">
        <f t="shared" si="859"/>
        <v>#REF!</v>
      </c>
    </row>
    <row r="4527" spans="1:18" ht="15" customHeight="1" x14ac:dyDescent="0.25">
      <c r="A4527" s="86"/>
      <c r="B4527" s="84"/>
      <c r="C4527" s="209"/>
      <c r="D4527" s="146"/>
      <c r="E4527" s="209"/>
      <c r="F4527" s="184"/>
      <c r="G4527" s="185"/>
      <c r="H4527" s="186"/>
      <c r="I4527" s="96"/>
      <c r="J4527" s="195"/>
      <c r="K4527" s="174"/>
      <c r="L4527" s="210"/>
      <c r="M4527" s="193"/>
      <c r="N4527" s="194" t="str">
        <f t="shared" si="858"/>
        <v/>
      </c>
      <c r="R4527" s="75" t="e">
        <f t="shared" si="859"/>
        <v>#REF!</v>
      </c>
    </row>
    <row r="4528" spans="1:18" ht="15" customHeight="1" x14ac:dyDescent="0.3">
      <c r="A4528" s="86"/>
      <c r="B4528" s="84"/>
      <c r="C4528" s="125"/>
      <c r="D4528" s="146"/>
      <c r="E4528" s="149"/>
      <c r="F4528" s="184"/>
      <c r="G4528" s="185"/>
      <c r="H4528" s="186"/>
      <c r="J4528" s="195"/>
      <c r="K4528" s="174"/>
      <c r="L4528" s="210"/>
      <c r="M4528" s="193"/>
      <c r="N4528" s="194" t="str">
        <f t="shared" si="858"/>
        <v/>
      </c>
      <c r="R4528" s="75" t="e">
        <f t="shared" si="859"/>
        <v>#REF!</v>
      </c>
    </row>
    <row r="4529" spans="1:18" ht="15" customHeight="1" x14ac:dyDescent="0.3">
      <c r="A4529" s="86"/>
      <c r="B4529" s="84"/>
      <c r="C4529" s="125"/>
      <c r="D4529" s="146"/>
      <c r="E4529" s="149"/>
      <c r="F4529" s="184"/>
      <c r="G4529" s="185"/>
      <c r="H4529" s="186"/>
      <c r="J4529" s="195"/>
      <c r="K4529" s="174"/>
      <c r="L4529" s="170"/>
      <c r="M4529" s="193"/>
      <c r="N4529" s="194" t="str">
        <f t="shared" si="858"/>
        <v/>
      </c>
      <c r="R4529" s="75" t="e">
        <f t="shared" si="859"/>
        <v>#REF!</v>
      </c>
    </row>
    <row r="4530" spans="1:18" ht="15" customHeight="1" x14ac:dyDescent="0.3">
      <c r="A4530" s="86"/>
      <c r="B4530" s="84"/>
      <c r="C4530" s="125"/>
      <c r="D4530" s="146"/>
      <c r="E4530" s="149"/>
      <c r="F4530" s="184" t="str">
        <f>+IF(E4530="","",D4530*E4530)</f>
        <v/>
      </c>
      <c r="G4530" s="185" t="str">
        <f>+IF(F4530="","",H4504)</f>
        <v/>
      </c>
      <c r="H4530" s="186" t="str">
        <f>+IF(G4530="","",F4530*G4530)</f>
        <v/>
      </c>
      <c r="I4530" s="96"/>
      <c r="J4530" s="195" t="str">
        <f>+IF(H4530="","",H4530/H4574)</f>
        <v/>
      </c>
      <c r="K4530" s="174"/>
      <c r="L4530" s="170"/>
      <c r="M4530" s="193" t="str">
        <f>IF(L4530="NP", 0, (IF(L4530="EP", 1, (IF(L4530="ND", 0.4, "")))))</f>
        <v/>
      </c>
      <c r="N4530" s="194" t="str">
        <f t="shared" si="858"/>
        <v/>
      </c>
      <c r="R4530" s="75" t="e">
        <f t="shared" si="859"/>
        <v>#REF!</v>
      </c>
    </row>
    <row r="4531" spans="1:18" ht="15" customHeight="1" x14ac:dyDescent="0.3">
      <c r="A4531" s="86"/>
      <c r="B4531" s="84"/>
      <c r="C4531" s="125"/>
      <c r="D4531" s="146"/>
      <c r="E4531" s="149"/>
      <c r="F4531" s="184" t="str">
        <f>+IF(E4531="","",D4531*E4531)</f>
        <v/>
      </c>
      <c r="G4531" s="185" t="str">
        <f>+IF(F4531="","",H4504)</f>
        <v/>
      </c>
      <c r="H4531" s="186" t="str">
        <f>+IF(G4531="","",F4531*G4531)</f>
        <v/>
      </c>
      <c r="J4531" s="195" t="str">
        <f>+IF(H4531="","",H4531/H4574)</f>
        <v/>
      </c>
      <c r="K4531" s="174"/>
      <c r="L4531" s="170"/>
      <c r="M4531" s="193" t="str">
        <f>IF(L4531="NP", 0, (IF(L4531="EP", 1, (IF(L4531="ND", 0.4, "")))))</f>
        <v/>
      </c>
      <c r="N4531" s="194" t="str">
        <f t="shared" si="858"/>
        <v/>
      </c>
      <c r="R4531" s="75" t="e">
        <f t="shared" si="859"/>
        <v>#REF!</v>
      </c>
    </row>
    <row r="4532" spans="1:18" ht="15" customHeight="1" x14ac:dyDescent="0.3">
      <c r="A4532" s="86"/>
      <c r="B4532" s="84"/>
      <c r="C4532" s="125"/>
      <c r="D4532" s="146"/>
      <c r="E4532" s="149"/>
      <c r="F4532" s="184" t="str">
        <f>+IF(E4532="","",D4532*E4532)</f>
        <v/>
      </c>
      <c r="G4532" s="185" t="str">
        <f>+IF(F4532="","",H4504)</f>
        <v/>
      </c>
      <c r="H4532" s="186" t="str">
        <f>+IF(G4532="","",F4532*G4532)</f>
        <v/>
      </c>
      <c r="I4532" s="96"/>
      <c r="J4532" s="195" t="str">
        <f>+IF(H4532="","",H4532/H4574)</f>
        <v/>
      </c>
      <c r="K4532" s="174"/>
      <c r="L4532" s="170"/>
      <c r="M4532" s="193" t="str">
        <f>IF(L4532="NP", 0, (IF(L4532="EP", 1, (IF(L4532="ND", 0.4, "")))))</f>
        <v/>
      </c>
      <c r="N4532" s="194" t="str">
        <f t="shared" si="858"/>
        <v/>
      </c>
      <c r="R4532" s="75" t="e">
        <f t="shared" si="859"/>
        <v>#REF!</v>
      </c>
    </row>
    <row r="4533" spans="1:18" ht="15" customHeight="1" x14ac:dyDescent="0.3">
      <c r="A4533" s="86"/>
      <c r="B4533" s="84"/>
      <c r="C4533" s="125"/>
      <c r="D4533" s="146"/>
      <c r="E4533" s="149"/>
      <c r="F4533" s="184" t="str">
        <f>+IF(E4533="","",D4533*E4533)</f>
        <v/>
      </c>
      <c r="G4533" s="185" t="str">
        <f>+IF(F4533="","",H4504)</f>
        <v/>
      </c>
      <c r="H4533" s="186" t="str">
        <f>+IF(G4533="","",F4533*G4533)</f>
        <v/>
      </c>
      <c r="I4533" s="96"/>
      <c r="J4533" s="195" t="str">
        <f>+IF(H4533="","",H4533/H4574)</f>
        <v/>
      </c>
      <c r="K4533" s="174"/>
      <c r="L4533" s="170"/>
      <c r="M4533" s="193" t="str">
        <f>IF(L4533="NP", 0, (IF(L4533="EP", 1, (IF(L4533="ND", 0.4, "")))))</f>
        <v/>
      </c>
      <c r="N4533" s="194" t="str">
        <f t="shared" si="858"/>
        <v/>
      </c>
      <c r="R4533" s="75" t="e">
        <f t="shared" si="859"/>
        <v>#REF!</v>
      </c>
    </row>
    <row r="4534" spans="1:18" ht="15" customHeight="1" thickBot="1" x14ac:dyDescent="0.35">
      <c r="A4534" s="86"/>
      <c r="B4534" s="84"/>
      <c r="C4534" s="127"/>
      <c r="D4534" s="147"/>
      <c r="E4534" s="150"/>
      <c r="F4534" s="187" t="str">
        <f>+IF(E4534="","",D4534*E4534)</f>
        <v/>
      </c>
      <c r="G4534" s="188" t="str">
        <f>+IF(F4534="","",H4503)</f>
        <v/>
      </c>
      <c r="H4534" s="189" t="str">
        <f>+IF(G4534="","",F4534*G4534)</f>
        <v/>
      </c>
      <c r="J4534" s="195" t="str">
        <f>+IF(H4534="","",H4534/H4574)</f>
        <v/>
      </c>
      <c r="K4534" s="174"/>
      <c r="L4534" s="170"/>
      <c r="M4534" s="193" t="str">
        <f>IF(L4534="NP", 0, (IF(L4534="EP", 1, (IF(L4534="ND", 0.4, "")))))</f>
        <v/>
      </c>
      <c r="N4534" s="194" t="str">
        <f t="shared" si="858"/>
        <v/>
      </c>
      <c r="R4534" s="75" t="e">
        <f t="shared" si="859"/>
        <v>#REF!</v>
      </c>
    </row>
    <row r="4535" spans="1:18" ht="15" customHeight="1" thickBot="1" x14ac:dyDescent="0.35">
      <c r="A4535" s="86"/>
      <c r="B4535" s="84"/>
      <c r="C4535" s="160"/>
      <c r="D4535" s="160"/>
      <c r="E4535" s="160"/>
      <c r="F4535" s="160"/>
      <c r="G4535" s="161" t="s">
        <v>28</v>
      </c>
      <c r="H4535" s="157">
        <f>SUM(H4522:H4534)</f>
        <v>38.86</v>
      </c>
      <c r="J4535" s="110">
        <f>SUM(J4522:J4534)</f>
        <v>0.15193468450680656</v>
      </c>
      <c r="K4535" s="109"/>
      <c r="L4535" s="109"/>
      <c r="M4535" s="109"/>
      <c r="N4535" s="110">
        <f>SUM(N4522:N4534)</f>
        <v>0</v>
      </c>
    </row>
    <row r="4536" spans="1:18" s="73" customFormat="1" ht="15" customHeight="1" thickBot="1" x14ac:dyDescent="0.35">
      <c r="A4536" s="86"/>
      <c r="B4536" s="84"/>
      <c r="C4536" s="73" t="s">
        <v>11</v>
      </c>
      <c r="H4536" s="74"/>
      <c r="J4536" s="112"/>
      <c r="K4536" s="112"/>
      <c r="L4536" s="112"/>
      <c r="M4536" s="112"/>
      <c r="N4536" s="112"/>
    </row>
    <row r="4537" spans="1:18" ht="34.5" customHeight="1" thickBot="1" x14ac:dyDescent="0.35">
      <c r="A4537" s="86"/>
      <c r="B4537" s="84"/>
      <c r="C4537" s="122" t="s">
        <v>48</v>
      </c>
      <c r="D4537" s="129"/>
      <c r="E4537" s="123" t="s">
        <v>3</v>
      </c>
      <c r="F4537" s="123" t="s">
        <v>0</v>
      </c>
      <c r="G4537" s="123" t="s">
        <v>16</v>
      </c>
      <c r="H4537" s="124" t="s">
        <v>9</v>
      </c>
      <c r="J4537" s="106" t="s">
        <v>59</v>
      </c>
      <c r="K4537" s="107" t="s">
        <v>60</v>
      </c>
      <c r="L4537" s="107" t="s">
        <v>61</v>
      </c>
      <c r="M4537" s="107" t="s">
        <v>62</v>
      </c>
      <c r="N4537" s="108" t="s">
        <v>63</v>
      </c>
    </row>
    <row r="4538" spans="1:18" ht="15" customHeight="1" x14ac:dyDescent="0.3">
      <c r="A4538" s="86"/>
      <c r="B4538" s="84"/>
      <c r="C4538" s="213" t="s">
        <v>330</v>
      </c>
      <c r="E4538" s="214" t="s">
        <v>43</v>
      </c>
      <c r="F4538" s="215">
        <v>1</v>
      </c>
      <c r="G4538" s="215">
        <v>22.6</v>
      </c>
      <c r="H4538" s="190">
        <f>+IF(G4538="","",F4538*G4538)</f>
        <v>22.6</v>
      </c>
      <c r="J4538" s="195">
        <f>+IF(H4538="","",H4538/H4574)</f>
        <v>8.8361396547962656E-2</v>
      </c>
      <c r="K4538" s="218">
        <v>352605342021</v>
      </c>
      <c r="L4538" s="212" t="s">
        <v>76</v>
      </c>
      <c r="M4538" s="193">
        <v>0.20180000000000001</v>
      </c>
      <c r="N4538" s="194">
        <f t="shared" ref="N4538:N4563" si="860">+IF(H4538="","",J4538*M4538)</f>
        <v>1.7831329823378865E-2</v>
      </c>
      <c r="R4538" s="75" t="e">
        <f t="shared" ref="R4538:R4563" si="861">+R4450+1</f>
        <v>#REF!</v>
      </c>
    </row>
    <row r="4539" spans="1:18" ht="15" customHeight="1" x14ac:dyDescent="0.3">
      <c r="A4539" s="86"/>
      <c r="B4539" s="84"/>
      <c r="C4539" s="213" t="s">
        <v>331</v>
      </c>
      <c r="E4539" s="214" t="s">
        <v>43</v>
      </c>
      <c r="F4539" s="215">
        <v>1</v>
      </c>
      <c r="G4539" s="215">
        <v>7.26</v>
      </c>
      <c r="H4539" s="190">
        <f>+IF(G4539="","",F4539*G4539)</f>
        <v>7.26</v>
      </c>
      <c r="J4539" s="195">
        <f>+IF(H4539="","",H4539/H4574)</f>
        <v>2.8385121191956141E-2</v>
      </c>
      <c r="K4539" s="212">
        <v>352605342021</v>
      </c>
      <c r="L4539" s="212" t="s">
        <v>76</v>
      </c>
      <c r="M4539" s="193">
        <v>0.20180000000000001</v>
      </c>
      <c r="N4539" s="194">
        <f t="shared" si="860"/>
        <v>5.7281174565367498E-3</v>
      </c>
      <c r="R4539" s="75" t="e">
        <f t="shared" si="861"/>
        <v>#REF!</v>
      </c>
    </row>
    <row r="4540" spans="1:18" ht="15" customHeight="1" x14ac:dyDescent="0.3">
      <c r="A4540" s="86"/>
      <c r="B4540" s="84"/>
      <c r="C4540" s="125" t="s">
        <v>332</v>
      </c>
      <c r="E4540" s="151" t="s">
        <v>74</v>
      </c>
      <c r="F4540" s="151">
        <v>15</v>
      </c>
      <c r="G4540" s="151">
        <v>2.85</v>
      </c>
      <c r="H4540" s="190">
        <f>+IF(G4540="","",F4540*G4540)</f>
        <v>42.75</v>
      </c>
      <c r="J4540" s="195">
        <f>+IF(H4540="","",H4540/H4574)</f>
        <v>0.16714379214271696</v>
      </c>
      <c r="K4540" s="212">
        <v>412110012</v>
      </c>
      <c r="L4540" s="212" t="s">
        <v>76</v>
      </c>
      <c r="M4540" s="193">
        <v>0.29659999999999997</v>
      </c>
      <c r="N4540" s="194">
        <f t="shared" si="860"/>
        <v>4.9574848749529846E-2</v>
      </c>
      <c r="R4540" s="75" t="e">
        <f t="shared" si="861"/>
        <v>#REF!</v>
      </c>
    </row>
    <row r="4541" spans="1:18" ht="15" customHeight="1" x14ac:dyDescent="0.3">
      <c r="A4541" s="86"/>
      <c r="B4541" s="84"/>
      <c r="C4541" s="125" t="s">
        <v>333</v>
      </c>
      <c r="E4541" s="151" t="s">
        <v>43</v>
      </c>
      <c r="F4541" s="151">
        <v>9.2200000000000006</v>
      </c>
      <c r="G4541" s="151">
        <v>1.34</v>
      </c>
      <c r="H4541" s="190">
        <f>+IF(G4541="","",F4541*G4541)</f>
        <v>12.354800000000001</v>
      </c>
      <c r="J4541" s="195">
        <f>+IF(H4541="","",H4541/H4574)</f>
        <v>4.8304751419060578E-2</v>
      </c>
      <c r="K4541" s="174">
        <v>352605342021</v>
      </c>
      <c r="L4541" s="212" t="s">
        <v>76</v>
      </c>
      <c r="M4541" s="193">
        <v>0.20180000000000001</v>
      </c>
      <c r="N4541" s="194">
        <f t="shared" si="860"/>
        <v>9.7478988363664254E-3</v>
      </c>
      <c r="R4541" s="75" t="e">
        <f t="shared" si="861"/>
        <v>#REF!</v>
      </c>
    </row>
    <row r="4542" spans="1:18" ht="15" customHeight="1" x14ac:dyDescent="0.3">
      <c r="A4542" s="86"/>
      <c r="B4542" s="84"/>
      <c r="C4542" s="125"/>
      <c r="E4542" s="151"/>
      <c r="F4542" s="151"/>
      <c r="G4542" s="151"/>
      <c r="H4542" s="190"/>
      <c r="J4542" s="195"/>
      <c r="K4542" s="174"/>
      <c r="L4542" s="212"/>
      <c r="M4542" s="193"/>
      <c r="N4542" s="194" t="str">
        <f t="shared" si="860"/>
        <v/>
      </c>
      <c r="R4542" s="75" t="e">
        <f t="shared" si="861"/>
        <v>#REF!</v>
      </c>
    </row>
    <row r="4543" spans="1:18" ht="15" customHeight="1" x14ac:dyDescent="0.3">
      <c r="A4543" s="86"/>
      <c r="B4543" s="84"/>
      <c r="C4543" s="125"/>
      <c r="E4543" s="151"/>
      <c r="F4543" s="151"/>
      <c r="G4543" s="151"/>
      <c r="H4543" s="190"/>
      <c r="J4543" s="195"/>
      <c r="K4543" s="174"/>
      <c r="L4543" s="212"/>
      <c r="M4543" s="193"/>
      <c r="N4543" s="194" t="str">
        <f t="shared" si="860"/>
        <v/>
      </c>
      <c r="R4543" s="75" t="e">
        <f t="shared" si="861"/>
        <v>#REF!</v>
      </c>
    </row>
    <row r="4544" spans="1:18" ht="15" customHeight="1" x14ac:dyDescent="0.3">
      <c r="A4544" s="86"/>
      <c r="B4544" s="84"/>
      <c r="C4544" s="125"/>
      <c r="E4544" s="151"/>
      <c r="F4544" s="151"/>
      <c r="G4544" s="151"/>
      <c r="H4544" s="190"/>
      <c r="J4544" s="195"/>
      <c r="K4544" s="174"/>
      <c r="L4544" s="170"/>
      <c r="M4544" s="193"/>
      <c r="N4544" s="194" t="str">
        <f t="shared" si="860"/>
        <v/>
      </c>
      <c r="R4544" s="75" t="e">
        <f t="shared" si="861"/>
        <v>#REF!</v>
      </c>
    </row>
    <row r="4545" spans="1:18" ht="15" customHeight="1" x14ac:dyDescent="0.3">
      <c r="A4545" s="86"/>
      <c r="B4545" s="84"/>
      <c r="C4545" s="125"/>
      <c r="E4545" s="151"/>
      <c r="F4545" s="151"/>
      <c r="G4545" s="151"/>
      <c r="H4545" s="190"/>
      <c r="J4545" s="195"/>
      <c r="K4545" s="174"/>
      <c r="L4545" s="170"/>
      <c r="M4545" s="193"/>
      <c r="N4545" s="194" t="str">
        <f t="shared" si="860"/>
        <v/>
      </c>
      <c r="R4545" s="75" t="e">
        <f t="shared" si="861"/>
        <v>#REF!</v>
      </c>
    </row>
    <row r="4546" spans="1:18" ht="15" customHeight="1" x14ac:dyDescent="0.3">
      <c r="A4546" s="86"/>
      <c r="B4546" s="84"/>
      <c r="C4546" s="125"/>
      <c r="E4546" s="151"/>
      <c r="F4546" s="151"/>
      <c r="G4546" s="151"/>
      <c r="H4546" s="190"/>
      <c r="J4546" s="195"/>
      <c r="K4546" s="174"/>
      <c r="L4546" s="170"/>
      <c r="M4546" s="193"/>
      <c r="N4546" s="194" t="str">
        <f t="shared" si="860"/>
        <v/>
      </c>
      <c r="R4546" s="75" t="e">
        <f t="shared" si="861"/>
        <v>#REF!</v>
      </c>
    </row>
    <row r="4547" spans="1:18" ht="15" customHeight="1" x14ac:dyDescent="0.3">
      <c r="A4547" s="86"/>
      <c r="B4547" s="84"/>
      <c r="C4547" s="125"/>
      <c r="E4547" s="151"/>
      <c r="F4547" s="151"/>
      <c r="G4547" s="151"/>
      <c r="H4547" s="190" t="str">
        <f t="shared" ref="H4547:H4563" si="862">+IF(G4547="","",F4547*G4547)</f>
        <v/>
      </c>
      <c r="J4547" s="195" t="str">
        <f>+IF(H4547="","",H4547/H4574)</f>
        <v/>
      </c>
      <c r="K4547" s="174"/>
      <c r="L4547" s="170"/>
      <c r="M4547" s="193" t="str">
        <f t="shared" ref="M4547:M4563" si="863">IF(L4547="NP", 0, (IF(L4547="EP", 1, (IF(L4547="ND", 0.4, "")))))</f>
        <v/>
      </c>
      <c r="N4547" s="194" t="str">
        <f t="shared" si="860"/>
        <v/>
      </c>
      <c r="R4547" s="75" t="e">
        <f t="shared" si="861"/>
        <v>#REF!</v>
      </c>
    </row>
    <row r="4548" spans="1:18" ht="15" customHeight="1" x14ac:dyDescent="0.3">
      <c r="A4548" s="86"/>
      <c r="B4548" s="84"/>
      <c r="C4548" s="125"/>
      <c r="E4548" s="151"/>
      <c r="F4548" s="151"/>
      <c r="G4548" s="151"/>
      <c r="H4548" s="190" t="str">
        <f t="shared" si="862"/>
        <v/>
      </c>
      <c r="J4548" s="195" t="str">
        <f>+IF(H4548="","",H4548/H4574)</f>
        <v/>
      </c>
      <c r="K4548" s="174"/>
      <c r="L4548" s="170"/>
      <c r="M4548" s="193" t="str">
        <f t="shared" si="863"/>
        <v/>
      </c>
      <c r="N4548" s="194" t="str">
        <f t="shared" si="860"/>
        <v/>
      </c>
      <c r="R4548" s="75" t="e">
        <f t="shared" si="861"/>
        <v>#REF!</v>
      </c>
    </row>
    <row r="4549" spans="1:18" ht="15" customHeight="1" x14ac:dyDescent="0.3">
      <c r="A4549" s="86"/>
      <c r="B4549" s="84"/>
      <c r="C4549" s="125"/>
      <c r="E4549" s="151"/>
      <c r="F4549" s="151"/>
      <c r="G4549" s="151"/>
      <c r="H4549" s="190" t="str">
        <f t="shared" si="862"/>
        <v/>
      </c>
      <c r="J4549" s="195" t="str">
        <f>+IF(H4549="","",H4549/H4574)</f>
        <v/>
      </c>
      <c r="K4549" s="174"/>
      <c r="L4549" s="170"/>
      <c r="M4549" s="193" t="str">
        <f t="shared" si="863"/>
        <v/>
      </c>
      <c r="N4549" s="194" t="str">
        <f t="shared" si="860"/>
        <v/>
      </c>
      <c r="R4549" s="75" t="e">
        <f t="shared" si="861"/>
        <v>#REF!</v>
      </c>
    </row>
    <row r="4550" spans="1:18" ht="15" customHeight="1" x14ac:dyDescent="0.3">
      <c r="A4550" s="86"/>
      <c r="B4550" s="84"/>
      <c r="C4550" s="125"/>
      <c r="E4550" s="151"/>
      <c r="F4550" s="151"/>
      <c r="G4550" s="151"/>
      <c r="H4550" s="190" t="str">
        <f t="shared" si="862"/>
        <v/>
      </c>
      <c r="J4550" s="195" t="str">
        <f>+IF(H4550="","",H4550/H4574)</f>
        <v/>
      </c>
      <c r="K4550" s="174"/>
      <c r="L4550" s="170"/>
      <c r="M4550" s="193" t="str">
        <f t="shared" si="863"/>
        <v/>
      </c>
      <c r="N4550" s="194" t="str">
        <f t="shared" si="860"/>
        <v/>
      </c>
      <c r="R4550" s="75" t="e">
        <f t="shared" si="861"/>
        <v>#REF!</v>
      </c>
    </row>
    <row r="4551" spans="1:18" ht="15" customHeight="1" x14ac:dyDescent="0.3">
      <c r="A4551" s="86"/>
      <c r="B4551" s="84"/>
      <c r="C4551" s="125"/>
      <c r="E4551" s="151"/>
      <c r="F4551" s="151"/>
      <c r="G4551" s="151"/>
      <c r="H4551" s="190" t="str">
        <f t="shared" si="862"/>
        <v/>
      </c>
      <c r="J4551" s="195" t="str">
        <f>+IF(H4551="","",H4551/H4574)</f>
        <v/>
      </c>
      <c r="K4551" s="174"/>
      <c r="L4551" s="170"/>
      <c r="M4551" s="193" t="str">
        <f t="shared" si="863"/>
        <v/>
      </c>
      <c r="N4551" s="194" t="str">
        <f t="shared" si="860"/>
        <v/>
      </c>
      <c r="R4551" s="75" t="e">
        <f t="shared" si="861"/>
        <v>#REF!</v>
      </c>
    </row>
    <row r="4552" spans="1:18" ht="15" customHeight="1" x14ac:dyDescent="0.3">
      <c r="A4552" s="86"/>
      <c r="B4552" s="84"/>
      <c r="C4552" s="125"/>
      <c r="E4552" s="151"/>
      <c r="F4552" s="151"/>
      <c r="G4552" s="151"/>
      <c r="H4552" s="190" t="str">
        <f t="shared" si="862"/>
        <v/>
      </c>
      <c r="J4552" s="195" t="str">
        <f>+IF(H4552="","",H4552/H4574)</f>
        <v/>
      </c>
      <c r="K4552" s="174"/>
      <c r="L4552" s="170"/>
      <c r="M4552" s="193" t="str">
        <f t="shared" si="863"/>
        <v/>
      </c>
      <c r="N4552" s="194" t="str">
        <f t="shared" si="860"/>
        <v/>
      </c>
      <c r="R4552" s="75" t="e">
        <f t="shared" si="861"/>
        <v>#REF!</v>
      </c>
    </row>
    <row r="4553" spans="1:18" ht="15" customHeight="1" x14ac:dyDescent="0.3">
      <c r="A4553" s="86"/>
      <c r="B4553" s="84"/>
      <c r="C4553" s="125"/>
      <c r="E4553" s="151"/>
      <c r="F4553" s="151"/>
      <c r="G4553" s="151"/>
      <c r="H4553" s="190" t="str">
        <f t="shared" si="862"/>
        <v/>
      </c>
      <c r="J4553" s="195" t="str">
        <f>+IF(H4553="","",H4553/H4574)</f>
        <v/>
      </c>
      <c r="K4553" s="174"/>
      <c r="L4553" s="170"/>
      <c r="M4553" s="193" t="str">
        <f t="shared" si="863"/>
        <v/>
      </c>
      <c r="N4553" s="194" t="str">
        <f t="shared" si="860"/>
        <v/>
      </c>
      <c r="R4553" s="75" t="e">
        <f t="shared" si="861"/>
        <v>#REF!</v>
      </c>
    </row>
    <row r="4554" spans="1:18" ht="15" customHeight="1" x14ac:dyDescent="0.3">
      <c r="A4554" s="86"/>
      <c r="B4554" s="84"/>
      <c r="C4554" s="125"/>
      <c r="E4554" s="151"/>
      <c r="F4554" s="151"/>
      <c r="G4554" s="151"/>
      <c r="H4554" s="190" t="str">
        <f t="shared" si="862"/>
        <v/>
      </c>
      <c r="J4554" s="195" t="str">
        <f>+IF(H4554="","",H4554/H4574)</f>
        <v/>
      </c>
      <c r="K4554" s="174"/>
      <c r="L4554" s="170"/>
      <c r="M4554" s="193" t="str">
        <f t="shared" si="863"/>
        <v/>
      </c>
      <c r="N4554" s="194" t="str">
        <f t="shared" si="860"/>
        <v/>
      </c>
      <c r="R4554" s="75" t="e">
        <f t="shared" si="861"/>
        <v>#REF!</v>
      </c>
    </row>
    <row r="4555" spans="1:18" ht="15" customHeight="1" x14ac:dyDescent="0.3">
      <c r="A4555" s="86"/>
      <c r="B4555" s="84"/>
      <c r="C4555" s="125"/>
      <c r="E4555" s="151"/>
      <c r="F4555" s="151"/>
      <c r="G4555" s="151"/>
      <c r="H4555" s="190" t="str">
        <f t="shared" si="862"/>
        <v/>
      </c>
      <c r="J4555" s="195" t="str">
        <f>+IF(H4555="","",H4555/H4574)</f>
        <v/>
      </c>
      <c r="K4555" s="174"/>
      <c r="L4555" s="170"/>
      <c r="M4555" s="193" t="str">
        <f t="shared" si="863"/>
        <v/>
      </c>
      <c r="N4555" s="194" t="str">
        <f t="shared" si="860"/>
        <v/>
      </c>
      <c r="R4555" s="75" t="e">
        <f t="shared" si="861"/>
        <v>#REF!</v>
      </c>
    </row>
    <row r="4556" spans="1:18" ht="15" customHeight="1" x14ac:dyDescent="0.3">
      <c r="A4556" s="86"/>
      <c r="B4556" s="84"/>
      <c r="C4556" s="125"/>
      <c r="E4556" s="151"/>
      <c r="F4556" s="151"/>
      <c r="G4556" s="151"/>
      <c r="H4556" s="190" t="str">
        <f t="shared" si="862"/>
        <v/>
      </c>
      <c r="J4556" s="195" t="str">
        <f>+IF(H4556="","",H4556/H4574)</f>
        <v/>
      </c>
      <c r="K4556" s="174"/>
      <c r="L4556" s="170"/>
      <c r="M4556" s="193" t="str">
        <f t="shared" si="863"/>
        <v/>
      </c>
      <c r="N4556" s="194" t="str">
        <f t="shared" si="860"/>
        <v/>
      </c>
      <c r="R4556" s="75" t="e">
        <f t="shared" si="861"/>
        <v>#REF!</v>
      </c>
    </row>
    <row r="4557" spans="1:18" ht="15" customHeight="1" x14ac:dyDescent="0.3">
      <c r="A4557" s="86"/>
      <c r="B4557" s="84"/>
      <c r="C4557" s="125"/>
      <c r="E4557" s="151"/>
      <c r="F4557" s="151"/>
      <c r="G4557" s="151"/>
      <c r="H4557" s="190" t="str">
        <f t="shared" si="862"/>
        <v/>
      </c>
      <c r="J4557" s="195" t="str">
        <f>+IF(H4557="","",H4557/H4574)</f>
        <v/>
      </c>
      <c r="K4557" s="174"/>
      <c r="L4557" s="170"/>
      <c r="M4557" s="193" t="str">
        <f t="shared" si="863"/>
        <v/>
      </c>
      <c r="N4557" s="194" t="str">
        <f t="shared" si="860"/>
        <v/>
      </c>
      <c r="R4557" s="75" t="e">
        <f t="shared" si="861"/>
        <v>#REF!</v>
      </c>
    </row>
    <row r="4558" spans="1:18" ht="15" customHeight="1" x14ac:dyDescent="0.3">
      <c r="A4558" s="86"/>
      <c r="B4558" s="84"/>
      <c r="C4558" s="125"/>
      <c r="E4558" s="151"/>
      <c r="F4558" s="151"/>
      <c r="G4558" s="151"/>
      <c r="H4558" s="190" t="str">
        <f t="shared" si="862"/>
        <v/>
      </c>
      <c r="J4558" s="195" t="str">
        <f>+IF(H4558="","",H4558/H4574)</f>
        <v/>
      </c>
      <c r="K4558" s="174"/>
      <c r="L4558" s="170"/>
      <c r="M4558" s="193" t="str">
        <f t="shared" si="863"/>
        <v/>
      </c>
      <c r="N4558" s="194" t="str">
        <f t="shared" si="860"/>
        <v/>
      </c>
      <c r="R4558" s="75" t="e">
        <f t="shared" si="861"/>
        <v>#REF!</v>
      </c>
    </row>
    <row r="4559" spans="1:18" ht="15" customHeight="1" x14ac:dyDescent="0.3">
      <c r="A4559" s="86"/>
      <c r="B4559" s="84"/>
      <c r="C4559" s="125"/>
      <c r="E4559" s="151"/>
      <c r="F4559" s="151"/>
      <c r="G4559" s="151"/>
      <c r="H4559" s="190" t="str">
        <f t="shared" si="862"/>
        <v/>
      </c>
      <c r="J4559" s="195" t="str">
        <f>+IF(H4559="","",H4559/H4574)</f>
        <v/>
      </c>
      <c r="K4559" s="174"/>
      <c r="L4559" s="170"/>
      <c r="M4559" s="193" t="str">
        <f t="shared" si="863"/>
        <v/>
      </c>
      <c r="N4559" s="194" t="str">
        <f t="shared" si="860"/>
        <v/>
      </c>
      <c r="R4559" s="75" t="e">
        <f t="shared" si="861"/>
        <v>#REF!</v>
      </c>
    </row>
    <row r="4560" spans="1:18" ht="15" customHeight="1" x14ac:dyDescent="0.3">
      <c r="A4560" s="86"/>
      <c r="B4560" s="84"/>
      <c r="C4560" s="125"/>
      <c r="E4560" s="151"/>
      <c r="F4560" s="151"/>
      <c r="G4560" s="151"/>
      <c r="H4560" s="190" t="str">
        <f t="shared" si="862"/>
        <v/>
      </c>
      <c r="J4560" s="195" t="str">
        <f>+IF(H4560="","",H4560/H4574)</f>
        <v/>
      </c>
      <c r="K4560" s="174"/>
      <c r="L4560" s="170"/>
      <c r="M4560" s="193" t="str">
        <f t="shared" si="863"/>
        <v/>
      </c>
      <c r="N4560" s="194" t="str">
        <f t="shared" si="860"/>
        <v/>
      </c>
      <c r="R4560" s="75" t="e">
        <f t="shared" si="861"/>
        <v>#REF!</v>
      </c>
    </row>
    <row r="4561" spans="1:18" ht="15" customHeight="1" x14ac:dyDescent="0.3">
      <c r="A4561" s="86"/>
      <c r="B4561" s="84"/>
      <c r="C4561" s="125"/>
      <c r="E4561" s="151"/>
      <c r="F4561" s="151"/>
      <c r="G4561" s="151"/>
      <c r="H4561" s="190" t="str">
        <f t="shared" si="862"/>
        <v/>
      </c>
      <c r="J4561" s="195" t="str">
        <f>+IF(H4561="","",H4561/H4574)</f>
        <v/>
      </c>
      <c r="K4561" s="174"/>
      <c r="L4561" s="170"/>
      <c r="M4561" s="193" t="str">
        <f t="shared" si="863"/>
        <v/>
      </c>
      <c r="N4561" s="194" t="str">
        <f t="shared" si="860"/>
        <v/>
      </c>
      <c r="R4561" s="75" t="e">
        <f t="shared" si="861"/>
        <v>#REF!</v>
      </c>
    </row>
    <row r="4562" spans="1:18" ht="15" customHeight="1" x14ac:dyDescent="0.3">
      <c r="A4562" s="86"/>
      <c r="B4562" s="84"/>
      <c r="C4562" s="125"/>
      <c r="E4562" s="151"/>
      <c r="F4562" s="151"/>
      <c r="G4562" s="151"/>
      <c r="H4562" s="190" t="str">
        <f t="shared" si="862"/>
        <v/>
      </c>
      <c r="J4562" s="195" t="str">
        <f>+IF(H4562="","",H4562/H4574)</f>
        <v/>
      </c>
      <c r="K4562" s="174"/>
      <c r="L4562" s="170"/>
      <c r="M4562" s="193" t="str">
        <f t="shared" si="863"/>
        <v/>
      </c>
      <c r="N4562" s="194" t="str">
        <f t="shared" si="860"/>
        <v/>
      </c>
      <c r="R4562" s="75" t="e">
        <f t="shared" si="861"/>
        <v>#REF!</v>
      </c>
    </row>
    <row r="4563" spans="1:18" ht="15" customHeight="1" thickBot="1" x14ac:dyDescent="0.35">
      <c r="A4563" s="86"/>
      <c r="B4563" s="84"/>
      <c r="C4563" s="125"/>
      <c r="E4563" s="152"/>
      <c r="F4563" s="152"/>
      <c r="G4563" s="152"/>
      <c r="H4563" s="191" t="str">
        <f t="shared" si="862"/>
        <v/>
      </c>
      <c r="J4563" s="195" t="str">
        <f>+IF(H4563="","",H4563/H4574)</f>
        <v/>
      </c>
      <c r="K4563" s="174"/>
      <c r="L4563" s="170"/>
      <c r="M4563" s="193" t="str">
        <f t="shared" si="863"/>
        <v/>
      </c>
      <c r="N4563" s="194" t="str">
        <f t="shared" si="860"/>
        <v/>
      </c>
      <c r="R4563" s="75" t="e">
        <f t="shared" si="861"/>
        <v>#REF!</v>
      </c>
    </row>
    <row r="4564" spans="1:18" ht="15" customHeight="1" thickBot="1" x14ac:dyDescent="0.35">
      <c r="A4564" s="86"/>
      <c r="B4564" s="84"/>
      <c r="C4564" s="160"/>
      <c r="D4564" s="160"/>
      <c r="E4564" s="160"/>
      <c r="F4564" s="160"/>
      <c r="G4564" s="161" t="s">
        <v>29</v>
      </c>
      <c r="H4564" s="157">
        <f>SUM(H4538:H4563)</f>
        <v>84.964799999999997</v>
      </c>
      <c r="J4564" s="110">
        <f>SUM(J4538:J4563)</f>
        <v>0.33219506130169635</v>
      </c>
      <c r="K4564" s="109"/>
      <c r="L4564" s="109"/>
      <c r="M4564" s="109"/>
      <c r="N4564" s="110">
        <f>SUM(N4538:N4563)</f>
        <v>8.2882194865811887E-2</v>
      </c>
    </row>
    <row r="4565" spans="1:18" s="73" customFormat="1" ht="15" customHeight="1" thickBot="1" x14ac:dyDescent="0.35">
      <c r="A4565" s="86"/>
      <c r="B4565" s="84"/>
      <c r="C4565" s="73" t="s">
        <v>12</v>
      </c>
      <c r="H4565" s="74"/>
      <c r="J4565" s="111"/>
      <c r="K4565" s="111"/>
      <c r="L4565" s="111"/>
      <c r="M4565" s="111"/>
      <c r="N4565" s="111"/>
    </row>
    <row r="4566" spans="1:18" ht="33" customHeight="1" thickBot="1" x14ac:dyDescent="0.35">
      <c r="A4566" s="86"/>
      <c r="B4566" s="84"/>
      <c r="C4566" s="122" t="s">
        <v>48</v>
      </c>
      <c r="D4566" s="129"/>
      <c r="E4566" s="130" t="s">
        <v>3</v>
      </c>
      <c r="F4566" s="130" t="s">
        <v>0</v>
      </c>
      <c r="G4566" s="123" t="s">
        <v>6</v>
      </c>
      <c r="H4566" s="124" t="s">
        <v>9</v>
      </c>
      <c r="J4566" s="106" t="s">
        <v>59</v>
      </c>
      <c r="K4566" s="107" t="s">
        <v>60</v>
      </c>
      <c r="L4566" s="107" t="s">
        <v>61</v>
      </c>
      <c r="M4566" s="107" t="s">
        <v>62</v>
      </c>
      <c r="N4566" s="108" t="s">
        <v>63</v>
      </c>
    </row>
    <row r="4567" spans="1:18" ht="15" customHeight="1" x14ac:dyDescent="0.3">
      <c r="A4567" s="86"/>
      <c r="B4567" s="84"/>
      <c r="C4567" s="125"/>
      <c r="E4567" s="149"/>
      <c r="F4567" s="146"/>
      <c r="G4567" s="154"/>
      <c r="H4567" s="186" t="str">
        <f>+IF(G4567="","",F4567*G4567)</f>
        <v/>
      </c>
      <c r="J4567" s="195" t="str">
        <f>+IF(H4567="","",H4567/H4574)</f>
        <v/>
      </c>
      <c r="K4567" s="175"/>
      <c r="L4567" s="175"/>
      <c r="M4567" s="193" t="str">
        <f>IF(L4567="NP", 0, (IF(L4567="EP", 1, (IF(L4567="ND", 0.4, "")))))</f>
        <v/>
      </c>
      <c r="N4567" s="194" t="str">
        <f>+IF(H4567="","",J4567*M4567)</f>
        <v/>
      </c>
      <c r="R4567" s="75" t="e">
        <f t="shared" ref="R4567:R4571" si="864">+R4479+1</f>
        <v>#REF!</v>
      </c>
    </row>
    <row r="4568" spans="1:18" ht="15" customHeight="1" x14ac:dyDescent="0.3">
      <c r="A4568" s="86"/>
      <c r="B4568" s="84"/>
      <c r="C4568" s="125"/>
      <c r="E4568" s="149"/>
      <c r="F4568" s="146"/>
      <c r="G4568" s="154"/>
      <c r="H4568" s="186" t="str">
        <f>+IF(G4568="","",F4568*G4568)</f>
        <v/>
      </c>
      <c r="J4568" s="195" t="str">
        <f>+IF(H4568="","",H4568/H4572)</f>
        <v/>
      </c>
      <c r="K4568" s="175"/>
      <c r="L4568" s="175"/>
      <c r="M4568" s="193" t="str">
        <f>IF(L4568="NP", 0, (IF(L4568="EP", 1, (IF(L4568="ND", 0.4, "")))))</f>
        <v/>
      </c>
      <c r="N4568" s="194" t="str">
        <f>+IF(H4568="","",J4568*M4568)</f>
        <v/>
      </c>
      <c r="R4568" s="75" t="e">
        <f t="shared" si="864"/>
        <v>#REF!</v>
      </c>
    </row>
    <row r="4569" spans="1:18" ht="15" customHeight="1" x14ac:dyDescent="0.3">
      <c r="A4569" s="86"/>
      <c r="B4569" s="84"/>
      <c r="C4569" s="125"/>
      <c r="E4569" s="149"/>
      <c r="F4569" s="146"/>
      <c r="G4569" s="154"/>
      <c r="H4569" s="186" t="str">
        <f>+IF(G4569="","",F4569*G4569)</f>
        <v/>
      </c>
      <c r="J4569" s="195" t="str">
        <f>+IF(H4569="","",H4569/H4573)</f>
        <v/>
      </c>
      <c r="K4569" s="175"/>
      <c r="L4569" s="175"/>
      <c r="M4569" s="193" t="str">
        <f>IF(L4569="NP", 0, (IF(L4569="EP", 1, (IF(L4569="ND", 0.4, "")))))</f>
        <v/>
      </c>
      <c r="N4569" s="194" t="str">
        <f>+IF(H4569="","",J4569*M4569)</f>
        <v/>
      </c>
      <c r="R4569" s="75" t="e">
        <f t="shared" si="864"/>
        <v>#REF!</v>
      </c>
    </row>
    <row r="4570" spans="1:18" ht="15" customHeight="1" x14ac:dyDescent="0.3">
      <c r="A4570" s="86"/>
      <c r="B4570" s="84"/>
      <c r="C4570" s="125"/>
      <c r="E4570" s="149"/>
      <c r="F4570" s="146"/>
      <c r="G4570" s="154"/>
      <c r="H4570" s="186" t="str">
        <f>+IF(G4570="","",F4570*G4570)</f>
        <v/>
      </c>
      <c r="J4570" s="195" t="str">
        <f>+IF(H4570="","",H4570/H4574)</f>
        <v/>
      </c>
      <c r="K4570" s="175"/>
      <c r="L4570" s="175"/>
      <c r="M4570" s="193" t="str">
        <f>IF(L4570="NP", 0, (IF(L4570="EP", 1, (IF(L4570="ND", 0.4, "")))))</f>
        <v/>
      </c>
      <c r="N4570" s="194" t="str">
        <f>+IF(H4570="","",J4570*M4570)</f>
        <v/>
      </c>
      <c r="R4570" s="75" t="e">
        <f t="shared" si="864"/>
        <v>#REF!</v>
      </c>
    </row>
    <row r="4571" spans="1:18" ht="15" customHeight="1" thickBot="1" x14ac:dyDescent="0.35">
      <c r="A4571" s="86"/>
      <c r="B4571" s="84"/>
      <c r="C4571" s="127"/>
      <c r="D4571" s="128"/>
      <c r="E4571" s="150"/>
      <c r="F4571" s="147"/>
      <c r="G4571" s="155"/>
      <c r="H4571" s="192" t="str">
        <f>+IF(G4571="","",F4571*G4571)</f>
        <v/>
      </c>
      <c r="J4571" s="195" t="str">
        <f>+IF(H4571="","",H4571/H4574)</f>
        <v/>
      </c>
      <c r="K4571" s="176"/>
      <c r="L4571" s="177"/>
      <c r="M4571" s="193" t="str">
        <f>IF(L4571="NP", 0, (IF(L4571="EP", 1, (IF(L4571="ND", 0.4, "")))))</f>
        <v/>
      </c>
      <c r="N4571" s="194" t="str">
        <f>+IF(H4571="","",J4571*M4571)</f>
        <v/>
      </c>
      <c r="R4571" s="75" t="e">
        <f t="shared" si="864"/>
        <v>#REF!</v>
      </c>
    </row>
    <row r="4572" spans="1:18" ht="15" customHeight="1" thickBot="1" x14ac:dyDescent="0.35">
      <c r="A4572" s="86"/>
      <c r="B4572" s="84"/>
      <c r="C4572" s="160"/>
      <c r="D4572" s="160"/>
      <c r="E4572" s="160"/>
      <c r="F4572" s="160"/>
      <c r="G4572" s="161" t="s">
        <v>30</v>
      </c>
      <c r="H4572" s="157">
        <f>SUM(H4567:H4571)</f>
        <v>0</v>
      </c>
      <c r="J4572" s="110">
        <f>SUM(J4567:J4571)</f>
        <v>0</v>
      </c>
      <c r="K4572" s="109"/>
      <c r="L4572" s="109"/>
      <c r="M4572" s="109"/>
      <c r="N4572" s="110">
        <f>SUM(N4567:N4571)</f>
        <v>0</v>
      </c>
    </row>
    <row r="4573" spans="1:18" ht="13.5" customHeight="1" thickBot="1" x14ac:dyDescent="0.35">
      <c r="A4573" s="86"/>
      <c r="B4573" s="84"/>
      <c r="H4573" s="84"/>
      <c r="J4573" s="103"/>
      <c r="K4573" s="104"/>
      <c r="L4573" s="104"/>
      <c r="M4573" s="104"/>
      <c r="N4573" s="105"/>
    </row>
    <row r="4574" spans="1:18" ht="15" customHeight="1" x14ac:dyDescent="0.3">
      <c r="A4574" s="86"/>
      <c r="B4574" s="84"/>
      <c r="D4574" s="132" t="s">
        <v>13</v>
      </c>
      <c r="E4574" s="133"/>
      <c r="F4574" s="133"/>
      <c r="G4574" s="134"/>
      <c r="H4574" s="158">
        <f>+H4519+H4535+H4564+H4572</f>
        <v>255.76779999999999</v>
      </c>
      <c r="J4574" s="113"/>
      <c r="K4574" s="78"/>
      <c r="M4574" s="78"/>
      <c r="N4574" s="114"/>
    </row>
    <row r="4575" spans="1:18" ht="15" customHeight="1" thickBot="1" x14ac:dyDescent="0.35">
      <c r="A4575" s="86"/>
      <c r="B4575" s="84"/>
      <c r="D4575" s="135" t="s">
        <v>67</v>
      </c>
      <c r="E4575" s="136"/>
      <c r="F4575" s="136"/>
      <c r="G4575" s="141">
        <f>+$Q$1</f>
        <v>0.15</v>
      </c>
      <c r="H4575" s="159">
        <f>+H4574*G4575</f>
        <v>38.365169999999999</v>
      </c>
      <c r="J4575" s="115"/>
      <c r="K4575" s="116"/>
      <c r="L4575" s="116"/>
      <c r="M4575" s="116"/>
      <c r="N4575" s="117"/>
    </row>
    <row r="4576" spans="1:18" ht="15" customHeight="1" x14ac:dyDescent="0.3">
      <c r="A4576" s="86"/>
      <c r="B4576" s="84"/>
      <c r="D4576" s="135" t="s">
        <v>68</v>
      </c>
      <c r="E4576" s="136"/>
      <c r="F4576" s="136"/>
      <c r="G4576" s="141">
        <f>+$Q$2</f>
        <v>0</v>
      </c>
      <c r="H4576" s="159">
        <f>+(H4574+H4575)*G4576</f>
        <v>0</v>
      </c>
      <c r="J4576" s="120">
        <f>+J4519+J4535+J4564+J4572</f>
        <v>1</v>
      </c>
      <c r="K4576" s="118"/>
      <c r="L4576" s="118"/>
      <c r="M4576" s="118"/>
      <c r="N4576" s="120">
        <f>+N4519+N4535+N4564+N4572</f>
        <v>8.2882194865811887E-2</v>
      </c>
    </row>
    <row r="4577" spans="1:18" ht="15" customHeight="1" thickBot="1" x14ac:dyDescent="0.35">
      <c r="A4577" s="86"/>
      <c r="B4577" s="84"/>
      <c r="C4577" s="75" t="s">
        <v>64</v>
      </c>
      <c r="D4577" s="135" t="s">
        <v>14</v>
      </c>
      <c r="E4577" s="136"/>
      <c r="F4577" s="136"/>
      <c r="G4577" s="137"/>
      <c r="H4577" s="159">
        <f>SUM(H4574:H4576)</f>
        <v>294.13297</v>
      </c>
      <c r="J4577" s="121" t="s">
        <v>69</v>
      </c>
      <c r="K4577" s="119"/>
      <c r="L4577" s="119"/>
      <c r="M4577" s="119"/>
      <c r="N4577" s="121" t="s">
        <v>70</v>
      </c>
    </row>
    <row r="4578" spans="1:18" ht="15" customHeight="1" thickBot="1" x14ac:dyDescent="0.35">
      <c r="A4578" s="86"/>
      <c r="B4578" s="84"/>
      <c r="C4578" s="75" t="s">
        <v>64</v>
      </c>
      <c r="D4578" s="138" t="s">
        <v>15</v>
      </c>
      <c r="E4578" s="139"/>
      <c r="F4578" s="139"/>
      <c r="G4578" s="140"/>
      <c r="H4578" s="131">
        <f>+ROUND(H4577,2)</f>
        <v>294.13</v>
      </c>
      <c r="N4578" s="165">
        <f>+ROUND(N4576,4)</f>
        <v>8.2900000000000001E-2</v>
      </c>
    </row>
    <row r="4579" spans="1:18" ht="13.5" customHeight="1" x14ac:dyDescent="0.3">
      <c r="A4579" s="86"/>
      <c r="B4579" s="84"/>
      <c r="G4579" s="76"/>
    </row>
    <row r="4580" spans="1:18" ht="13.5" customHeight="1" x14ac:dyDescent="0.3">
      <c r="A4580" s="86"/>
      <c r="B4580" s="84"/>
      <c r="G4580" s="76"/>
    </row>
    <row r="4581" spans="1:18" ht="15" customHeight="1" x14ac:dyDescent="0.3">
      <c r="A4581" s="83"/>
      <c r="B4581" s="84"/>
      <c r="G4581" s="76"/>
      <c r="H4581" s="84"/>
      <c r="J4581" s="85"/>
      <c r="K4581" s="85"/>
      <c r="L4581" s="85"/>
      <c r="M4581" s="85"/>
      <c r="N4581" s="85"/>
    </row>
    <row r="4582" spans="1:18" ht="14.1" customHeight="1" x14ac:dyDescent="0.3">
      <c r="A4582" s="86"/>
      <c r="B4582" s="84"/>
      <c r="C4582" s="87"/>
      <c r="D4582" s="87"/>
      <c r="E4582" s="87"/>
      <c r="F4582" s="87"/>
      <c r="G4582" s="87"/>
      <c r="H4582" s="87"/>
      <c r="K4582" s="78"/>
      <c r="M4582" s="78"/>
    </row>
    <row r="4583" spans="1:18" ht="12" customHeight="1" x14ac:dyDescent="0.3">
      <c r="A4583" s="86"/>
      <c r="B4583" s="84"/>
      <c r="C4583" s="73"/>
      <c r="D4583" s="73"/>
      <c r="E4583" s="73"/>
      <c r="F4583" s="73"/>
      <c r="G4583" s="73"/>
      <c r="H4583" s="73"/>
      <c r="K4583" s="78"/>
      <c r="M4583" s="78"/>
    </row>
    <row r="4584" spans="1:18" ht="12" customHeight="1" x14ac:dyDescent="0.3">
      <c r="A4584" s="86"/>
      <c r="B4584" s="84"/>
      <c r="G4584" s="88"/>
      <c r="H4584" s="84"/>
      <c r="K4584" s="78"/>
      <c r="M4584" s="78"/>
    </row>
    <row r="4585" spans="1:18" ht="14.25" customHeight="1" x14ac:dyDescent="0.3">
      <c r="A4585" s="86"/>
      <c r="B4585" s="84"/>
      <c r="C4585" s="89"/>
      <c r="D4585" s="90"/>
      <c r="E4585" s="90"/>
      <c r="F4585" s="90"/>
      <c r="G4585" s="90"/>
      <c r="H4585" s="91"/>
      <c r="K4585" s="78"/>
      <c r="M4585" s="78"/>
    </row>
    <row r="4586" spans="1:18" ht="14.25" customHeight="1" x14ac:dyDescent="0.3">
      <c r="A4586" s="86"/>
      <c r="B4586" s="84"/>
      <c r="C4586" s="89"/>
      <c r="H4586" s="84"/>
      <c r="K4586" s="78"/>
      <c r="M4586" s="78"/>
    </row>
    <row r="4587" spans="1:18" ht="12" customHeight="1" thickBot="1" x14ac:dyDescent="0.35">
      <c r="A4587" s="86"/>
      <c r="B4587" s="84"/>
      <c r="C4587" s="89"/>
      <c r="H4587" s="84"/>
      <c r="K4587" s="78"/>
      <c r="M4587" s="78"/>
    </row>
    <row r="4588" spans="1:18" ht="20.100000000000001" customHeight="1" thickBot="1" x14ac:dyDescent="0.35">
      <c r="A4588" s="86"/>
      <c r="B4588" s="84"/>
      <c r="C4588" s="142" t="s">
        <v>55</v>
      </c>
      <c r="D4588" s="143"/>
      <c r="E4588" s="143"/>
      <c r="F4588" s="143"/>
      <c r="G4588" s="143"/>
      <c r="H4588" s="144"/>
    </row>
    <row r="4589" spans="1:18" ht="20.100000000000001" customHeight="1" x14ac:dyDescent="0.3">
      <c r="A4589" s="86"/>
      <c r="B4589" s="84"/>
      <c r="C4589" s="92"/>
      <c r="H4589" s="93" t="s">
        <v>56</v>
      </c>
      <c r="I4589" s="84"/>
      <c r="J4589" s="97" t="s">
        <v>26</v>
      </c>
      <c r="K4589" s="98"/>
      <c r="L4589" s="98"/>
      <c r="M4589" s="98"/>
      <c r="N4589" s="99"/>
    </row>
    <row r="4590" spans="1:18" ht="16.5" customHeight="1" thickBot="1" x14ac:dyDescent="0.35">
      <c r="A4590" s="169"/>
      <c r="B4590" s="84"/>
      <c r="C4590" s="73" t="s">
        <v>57</v>
      </c>
      <c r="D4590" s="84">
        <v>53</v>
      </c>
      <c r="G4590" s="74" t="s">
        <v>4</v>
      </c>
      <c r="H4590" s="75" t="str">
        <f>+VLOOKUP(D4590,PRESUP!$A$6:$N$183,3,FALSE)</f>
        <v>m</v>
      </c>
      <c r="I4590" s="84"/>
      <c r="J4590" s="100"/>
      <c r="K4590" s="101"/>
      <c r="L4590" s="101"/>
      <c r="M4590" s="101"/>
      <c r="N4590" s="102"/>
    </row>
    <row r="4591" spans="1:18" ht="32.25" customHeight="1" x14ac:dyDescent="0.3">
      <c r="A4591" s="86"/>
      <c r="B4591" s="84"/>
      <c r="C4591" s="22" t="str">
        <f>+VLOOKUP(D4590,PRESUP!$A$6:$N$183,14,FALSE)</f>
        <v>DETALLE: REUBICACION DE LINEA 3Φ</v>
      </c>
      <c r="J4591" s="103"/>
      <c r="K4591" s="104"/>
      <c r="L4591" s="104"/>
      <c r="M4591" s="104"/>
      <c r="N4591" s="105"/>
      <c r="O4591" s="84" t="s">
        <v>71</v>
      </c>
      <c r="P4591" s="84" t="s">
        <v>73</v>
      </c>
      <c r="Q4591" s="84" t="s">
        <v>72</v>
      </c>
    </row>
    <row r="4592" spans="1:18" s="73" customFormat="1" ht="15" customHeight="1" thickBot="1" x14ac:dyDescent="0.35">
      <c r="A4592" s="86"/>
      <c r="B4592" s="84"/>
      <c r="C4592" s="73" t="s">
        <v>5</v>
      </c>
      <c r="D4592" s="94"/>
      <c r="E4592" s="94"/>
      <c r="F4592" s="94"/>
      <c r="G4592" s="196" t="s">
        <v>58</v>
      </c>
      <c r="H4592" s="197">
        <v>0.04</v>
      </c>
      <c r="J4592" s="162"/>
      <c r="K4592" s="163"/>
      <c r="L4592" s="163"/>
      <c r="M4592" s="163"/>
      <c r="N4592" s="164"/>
      <c r="O4592" s="166">
        <f>+H4666</f>
        <v>2.89</v>
      </c>
      <c r="P4592" s="168">
        <f>+H4662</f>
        <v>2.5111400000000001</v>
      </c>
      <c r="Q4592" s="167">
        <f>+N4666</f>
        <v>0</v>
      </c>
      <c r="R4592" s="73">
        <f t="shared" ref="R4592" si="865">+D4590</f>
        <v>53</v>
      </c>
    </row>
    <row r="4593" spans="1:18" s="94" customFormat="1" ht="30" customHeight="1" thickBot="1" x14ac:dyDescent="0.35">
      <c r="A4593" s="86"/>
      <c r="B4593" s="84"/>
      <c r="C4593" s="122" t="s">
        <v>48</v>
      </c>
      <c r="D4593" s="123" t="s">
        <v>0</v>
      </c>
      <c r="E4593" s="123" t="s">
        <v>6</v>
      </c>
      <c r="F4593" s="123" t="s">
        <v>7</v>
      </c>
      <c r="G4593" s="123" t="s">
        <v>8</v>
      </c>
      <c r="H4593" s="124" t="s">
        <v>9</v>
      </c>
      <c r="J4593" s="106" t="s">
        <v>59</v>
      </c>
      <c r="K4593" s="107" t="s">
        <v>60</v>
      </c>
      <c r="L4593" s="107" t="s">
        <v>61</v>
      </c>
      <c r="M4593" s="107" t="s">
        <v>62</v>
      </c>
      <c r="N4593" s="108" t="s">
        <v>63</v>
      </c>
    </row>
    <row r="4594" spans="1:18" ht="15" customHeight="1" x14ac:dyDescent="0.3">
      <c r="A4594" s="86"/>
      <c r="B4594" s="84"/>
      <c r="C4594" s="125" t="s">
        <v>78</v>
      </c>
      <c r="D4594" s="145" t="s">
        <v>20</v>
      </c>
      <c r="E4594" s="148"/>
      <c r="F4594" s="148" t="s">
        <v>64</v>
      </c>
      <c r="G4594" s="153" t="s">
        <v>20</v>
      </c>
      <c r="H4594" s="126">
        <f>+H4623*0.05</f>
        <v>6.4339999999999994E-2</v>
      </c>
      <c r="J4594" s="171">
        <f>+IF(H4594="","",H4594/H4662)</f>
        <v>2.5621829129399393E-2</v>
      </c>
      <c r="K4594" s="172">
        <v>4292100117</v>
      </c>
      <c r="L4594" s="170" t="s">
        <v>77</v>
      </c>
      <c r="M4594" s="156">
        <v>0</v>
      </c>
      <c r="N4594" s="173">
        <f t="shared" ref="N4594:N4606" si="866">+IF(H4594="","",J4594*M4594)</f>
        <v>0</v>
      </c>
    </row>
    <row r="4595" spans="1:18" ht="15" customHeight="1" x14ac:dyDescent="0.3">
      <c r="A4595" s="86"/>
      <c r="B4595" s="84"/>
      <c r="C4595" s="125" t="s">
        <v>408</v>
      </c>
      <c r="D4595" s="146">
        <v>1</v>
      </c>
      <c r="E4595" s="149">
        <v>25</v>
      </c>
      <c r="F4595" s="184">
        <f t="shared" ref="F4595:F4596" si="867">+IF(E4595="","",D4595*E4595)</f>
        <v>25</v>
      </c>
      <c r="G4595" s="185">
        <f>+IF(F4595="","",H4592)</f>
        <v>0.04</v>
      </c>
      <c r="H4595" s="186">
        <f t="shared" ref="H4595:H4596" si="868">+IF(G4595="","",F4595*G4595)</f>
        <v>1</v>
      </c>
      <c r="J4595" s="195">
        <f>+IF(H4595="","",H4595/H4662)</f>
        <v>0.39822550714018334</v>
      </c>
      <c r="K4595" s="172">
        <v>548000014</v>
      </c>
      <c r="L4595" s="170" t="s">
        <v>77</v>
      </c>
      <c r="M4595" s="193">
        <f t="shared" ref="M4595" si="869">IF(L4595="NP", 0, (IF(L4595="EP", 1, (IF(L4595="ND", 0.4, "")))))</f>
        <v>0</v>
      </c>
      <c r="N4595" s="194">
        <f t="shared" si="866"/>
        <v>0</v>
      </c>
      <c r="R4595" s="75" t="e">
        <f t="shared" ref="R4595:R4606" si="870">+R4507+1</f>
        <v>#REF!</v>
      </c>
    </row>
    <row r="4596" spans="1:18" ht="15" customHeight="1" x14ac:dyDescent="0.3">
      <c r="A4596" s="86"/>
      <c r="B4596" s="84"/>
      <c r="C4596" s="125" t="s">
        <v>409</v>
      </c>
      <c r="D4596" s="146">
        <v>1</v>
      </c>
      <c r="E4596" s="149">
        <v>4</v>
      </c>
      <c r="F4596" s="184">
        <f t="shared" si="867"/>
        <v>4</v>
      </c>
      <c r="G4596" s="185">
        <f>+IF(F4596="","",H4592)</f>
        <v>0.04</v>
      </c>
      <c r="H4596" s="186">
        <f t="shared" si="868"/>
        <v>0.16</v>
      </c>
      <c r="J4596" s="195">
        <f>+IF(H4596="","",H4596/H4662)</f>
        <v>6.3716081142429326E-2</v>
      </c>
      <c r="K4596" s="172">
        <v>4292100117</v>
      </c>
      <c r="L4596" s="170" t="s">
        <v>77</v>
      </c>
      <c r="M4596" s="193">
        <v>0</v>
      </c>
      <c r="N4596" s="194">
        <f t="shared" si="866"/>
        <v>0</v>
      </c>
      <c r="R4596" s="75" t="e">
        <f t="shared" si="870"/>
        <v>#REF!</v>
      </c>
    </row>
    <row r="4597" spans="1:18" ht="15" customHeight="1" x14ac:dyDescent="0.3">
      <c r="A4597" s="86"/>
      <c r="B4597" s="84"/>
      <c r="C4597" s="125"/>
      <c r="D4597" s="146"/>
      <c r="E4597" s="149"/>
      <c r="F4597" s="184"/>
      <c r="G4597" s="185"/>
      <c r="H4597" s="186"/>
      <c r="J4597" s="195"/>
      <c r="K4597" s="172"/>
      <c r="L4597" s="170"/>
      <c r="M4597" s="193"/>
      <c r="N4597" s="194" t="str">
        <f t="shared" si="866"/>
        <v/>
      </c>
      <c r="R4597" s="75" t="e">
        <f t="shared" si="870"/>
        <v>#REF!</v>
      </c>
    </row>
    <row r="4598" spans="1:18" ht="15" customHeight="1" x14ac:dyDescent="0.3">
      <c r="A4598" s="86"/>
      <c r="B4598" s="84"/>
      <c r="C4598" s="125"/>
      <c r="D4598" s="146"/>
      <c r="E4598" s="149"/>
      <c r="F4598" s="184"/>
      <c r="G4598" s="185"/>
      <c r="H4598" s="186"/>
      <c r="J4598" s="195"/>
      <c r="K4598" s="172"/>
      <c r="L4598" s="170"/>
      <c r="M4598" s="193"/>
      <c r="N4598" s="194" t="str">
        <f t="shared" si="866"/>
        <v/>
      </c>
      <c r="R4598" s="75" t="e">
        <f t="shared" si="870"/>
        <v>#REF!</v>
      </c>
    </row>
    <row r="4599" spans="1:18" ht="15" customHeight="1" x14ac:dyDescent="0.3">
      <c r="A4599" s="86"/>
      <c r="B4599" s="84"/>
      <c r="C4599" s="125"/>
      <c r="D4599" s="146"/>
      <c r="E4599" s="149"/>
      <c r="F4599" s="184"/>
      <c r="G4599" s="185"/>
      <c r="H4599" s="186"/>
      <c r="J4599" s="195"/>
      <c r="K4599" s="172"/>
      <c r="L4599" s="170"/>
      <c r="M4599" s="193"/>
      <c r="N4599" s="194" t="str">
        <f t="shared" si="866"/>
        <v/>
      </c>
      <c r="R4599" s="75" t="e">
        <f t="shared" si="870"/>
        <v>#REF!</v>
      </c>
    </row>
    <row r="4600" spans="1:18" ht="15" customHeight="1" x14ac:dyDescent="0.3">
      <c r="A4600" s="86"/>
      <c r="B4600" s="84"/>
      <c r="C4600" s="125"/>
      <c r="D4600" s="146"/>
      <c r="E4600" s="149"/>
      <c r="F4600" s="184" t="str">
        <f t="shared" ref="F4600:F4606" si="871">+IF(E4600="","",D4600*E4600)</f>
        <v/>
      </c>
      <c r="G4600" s="185" t="str">
        <f>+IF(F4600="","",H4592)</f>
        <v/>
      </c>
      <c r="H4600" s="186" t="str">
        <f t="shared" ref="H4600:H4606" si="872">+IF(G4600="","",F4600*G4600)</f>
        <v/>
      </c>
      <c r="J4600" s="195" t="str">
        <f>+IF(H4600="","",H4600/H4662)</f>
        <v/>
      </c>
      <c r="K4600" s="172"/>
      <c r="L4600" s="170"/>
      <c r="M4600" s="193" t="str">
        <f t="shared" ref="M4600:M4606" si="873">IF(L4600="NP", 0, (IF(L4600="EP", 1, (IF(L4600="ND", 0.4, "")))))</f>
        <v/>
      </c>
      <c r="N4600" s="194" t="str">
        <f t="shared" si="866"/>
        <v/>
      </c>
      <c r="R4600" s="75" t="e">
        <f t="shared" si="870"/>
        <v>#REF!</v>
      </c>
    </row>
    <row r="4601" spans="1:18" ht="15" customHeight="1" x14ac:dyDescent="0.3">
      <c r="A4601" s="86"/>
      <c r="B4601" s="84"/>
      <c r="C4601" s="125"/>
      <c r="D4601" s="146"/>
      <c r="E4601" s="149"/>
      <c r="F4601" s="184" t="str">
        <f t="shared" si="871"/>
        <v/>
      </c>
      <c r="G4601" s="185" t="str">
        <f>+IF(F4601="","",H4592)</f>
        <v/>
      </c>
      <c r="H4601" s="186" t="str">
        <f t="shared" si="872"/>
        <v/>
      </c>
      <c r="J4601" s="195" t="str">
        <f>+IF(H4601="","",H4601/H4662)</f>
        <v/>
      </c>
      <c r="K4601" s="172"/>
      <c r="L4601" s="170"/>
      <c r="M4601" s="193" t="str">
        <f t="shared" si="873"/>
        <v/>
      </c>
      <c r="N4601" s="194" t="str">
        <f t="shared" si="866"/>
        <v/>
      </c>
      <c r="R4601" s="75" t="e">
        <f t="shared" si="870"/>
        <v>#REF!</v>
      </c>
    </row>
    <row r="4602" spans="1:18" ht="15" customHeight="1" x14ac:dyDescent="0.3">
      <c r="A4602" s="86"/>
      <c r="B4602" s="84"/>
      <c r="C4602" s="125"/>
      <c r="D4602" s="146"/>
      <c r="E4602" s="149"/>
      <c r="F4602" s="184" t="str">
        <f t="shared" si="871"/>
        <v/>
      </c>
      <c r="G4602" s="185" t="str">
        <f>+IF(F4602="","",H4592)</f>
        <v/>
      </c>
      <c r="H4602" s="186" t="str">
        <f t="shared" si="872"/>
        <v/>
      </c>
      <c r="J4602" s="195" t="str">
        <f>+IF(H4602="","",H4602/H4662)</f>
        <v/>
      </c>
      <c r="K4602" s="172"/>
      <c r="L4602" s="170"/>
      <c r="M4602" s="193" t="str">
        <f t="shared" si="873"/>
        <v/>
      </c>
      <c r="N4602" s="194" t="str">
        <f t="shared" si="866"/>
        <v/>
      </c>
      <c r="R4602" s="75" t="e">
        <f t="shared" si="870"/>
        <v>#REF!</v>
      </c>
    </row>
    <row r="4603" spans="1:18" ht="15" customHeight="1" x14ac:dyDescent="0.3">
      <c r="A4603" s="86"/>
      <c r="B4603" s="84"/>
      <c r="C4603" s="125"/>
      <c r="D4603" s="146"/>
      <c r="E4603" s="149"/>
      <c r="F4603" s="184" t="str">
        <f t="shared" si="871"/>
        <v/>
      </c>
      <c r="G4603" s="185" t="str">
        <f>+IF(F4603="","",H4592)</f>
        <v/>
      </c>
      <c r="H4603" s="186" t="str">
        <f t="shared" si="872"/>
        <v/>
      </c>
      <c r="J4603" s="195" t="str">
        <f>+IF(H4603="","",H4603/H4662)</f>
        <v/>
      </c>
      <c r="K4603" s="172"/>
      <c r="L4603" s="170"/>
      <c r="M4603" s="193" t="str">
        <f t="shared" si="873"/>
        <v/>
      </c>
      <c r="N4603" s="194" t="str">
        <f t="shared" si="866"/>
        <v/>
      </c>
      <c r="R4603" s="75" t="e">
        <f t="shared" si="870"/>
        <v>#REF!</v>
      </c>
    </row>
    <row r="4604" spans="1:18" ht="15" customHeight="1" x14ac:dyDescent="0.3">
      <c r="A4604" s="86"/>
      <c r="B4604" s="84"/>
      <c r="C4604" s="125"/>
      <c r="D4604" s="146"/>
      <c r="E4604" s="149"/>
      <c r="F4604" s="184" t="str">
        <f t="shared" si="871"/>
        <v/>
      </c>
      <c r="G4604" s="185" t="str">
        <f>+IF(F4604="","",H4592)</f>
        <v/>
      </c>
      <c r="H4604" s="186" t="str">
        <f t="shared" si="872"/>
        <v/>
      </c>
      <c r="J4604" s="195" t="str">
        <f>+IF(H4604="","",H4604/H4662)</f>
        <v/>
      </c>
      <c r="K4604" s="172"/>
      <c r="L4604" s="170"/>
      <c r="M4604" s="193" t="str">
        <f t="shared" si="873"/>
        <v/>
      </c>
      <c r="N4604" s="194" t="str">
        <f t="shared" si="866"/>
        <v/>
      </c>
      <c r="R4604" s="75" t="e">
        <f t="shared" si="870"/>
        <v>#REF!</v>
      </c>
    </row>
    <row r="4605" spans="1:18" ht="15" customHeight="1" x14ac:dyDescent="0.3">
      <c r="A4605" s="86"/>
      <c r="B4605" s="84"/>
      <c r="C4605" s="125"/>
      <c r="D4605" s="146"/>
      <c r="E4605" s="149"/>
      <c r="F4605" s="184" t="str">
        <f t="shared" si="871"/>
        <v/>
      </c>
      <c r="G4605" s="185" t="str">
        <f>+IF(F4605="","",H4592)</f>
        <v/>
      </c>
      <c r="H4605" s="186" t="str">
        <f t="shared" si="872"/>
        <v/>
      </c>
      <c r="J4605" s="195" t="str">
        <f>+IF(H4605="","",H4605/H4662)</f>
        <v/>
      </c>
      <c r="K4605" s="172"/>
      <c r="L4605" s="170"/>
      <c r="M4605" s="193" t="str">
        <f t="shared" si="873"/>
        <v/>
      </c>
      <c r="N4605" s="194" t="str">
        <f t="shared" si="866"/>
        <v/>
      </c>
      <c r="R4605" s="75" t="e">
        <f t="shared" si="870"/>
        <v>#REF!</v>
      </c>
    </row>
    <row r="4606" spans="1:18" ht="15" customHeight="1" thickBot="1" x14ac:dyDescent="0.35">
      <c r="A4606" s="86"/>
      <c r="B4606" s="84"/>
      <c r="C4606" s="127"/>
      <c r="D4606" s="147"/>
      <c r="E4606" s="150"/>
      <c r="F4606" s="187" t="str">
        <f t="shared" si="871"/>
        <v/>
      </c>
      <c r="G4606" s="188" t="str">
        <f>+IF(F4606="","",H4591)</f>
        <v/>
      </c>
      <c r="H4606" s="189" t="str">
        <f t="shared" si="872"/>
        <v/>
      </c>
      <c r="J4606" s="195" t="str">
        <f>+IF(H4606="","",H4606/H4662)</f>
        <v/>
      </c>
      <c r="K4606" s="172"/>
      <c r="L4606" s="170"/>
      <c r="M4606" s="193" t="str">
        <f t="shared" si="873"/>
        <v/>
      </c>
      <c r="N4606" s="194" t="str">
        <f t="shared" si="866"/>
        <v/>
      </c>
      <c r="R4606" s="75" t="e">
        <f t="shared" si="870"/>
        <v>#REF!</v>
      </c>
    </row>
    <row r="4607" spans="1:18" ht="15" customHeight="1" thickBot="1" x14ac:dyDescent="0.35">
      <c r="A4607" s="86"/>
      <c r="B4607" s="84"/>
      <c r="C4607" s="160"/>
      <c r="D4607" s="160"/>
      <c r="E4607" s="160"/>
      <c r="F4607" s="160"/>
      <c r="G4607" s="161" t="s">
        <v>27</v>
      </c>
      <c r="H4607" s="157">
        <f>SUM(H4594:H4606)</f>
        <v>1.22434</v>
      </c>
      <c r="J4607" s="110">
        <f>SUM(J4594:J4606)</f>
        <v>0.48756341741201203</v>
      </c>
      <c r="K4607" s="109"/>
      <c r="L4607" s="109"/>
      <c r="M4607" s="109"/>
      <c r="N4607" s="110">
        <f>SUM(N4594:N4606)</f>
        <v>0</v>
      </c>
    </row>
    <row r="4608" spans="1:18" s="73" customFormat="1" ht="15" customHeight="1" thickBot="1" x14ac:dyDescent="0.35">
      <c r="A4608" s="86"/>
      <c r="B4608" s="84"/>
      <c r="C4608" s="73" t="s">
        <v>10</v>
      </c>
      <c r="H4608" s="74"/>
      <c r="J4608" s="112"/>
      <c r="K4608" s="112"/>
      <c r="L4608" s="112"/>
      <c r="M4608" s="112"/>
      <c r="N4608" s="112"/>
    </row>
    <row r="4609" spans="1:18" ht="31.5" customHeight="1" thickBot="1" x14ac:dyDescent="0.35">
      <c r="A4609" s="86"/>
      <c r="B4609" s="84"/>
      <c r="C4609" s="122" t="s">
        <v>48</v>
      </c>
      <c r="D4609" s="123" t="s">
        <v>0</v>
      </c>
      <c r="E4609" s="123" t="s">
        <v>65</v>
      </c>
      <c r="F4609" s="123" t="s">
        <v>66</v>
      </c>
      <c r="G4609" s="123" t="s">
        <v>8</v>
      </c>
      <c r="H4609" s="124" t="s">
        <v>9</v>
      </c>
      <c r="J4609" s="106" t="s">
        <v>59</v>
      </c>
      <c r="K4609" s="107" t="s">
        <v>60</v>
      </c>
      <c r="L4609" s="107" t="s">
        <v>61</v>
      </c>
      <c r="M4609" s="107" t="s">
        <v>62</v>
      </c>
      <c r="N4609" s="108" t="s">
        <v>63</v>
      </c>
    </row>
    <row r="4610" spans="1:18" ht="15" customHeight="1" x14ac:dyDescent="0.3">
      <c r="A4610" s="86"/>
      <c r="B4610" s="84"/>
      <c r="C4610" s="125" t="s">
        <v>329</v>
      </c>
      <c r="D4610" s="146">
        <v>1</v>
      </c>
      <c r="E4610" s="149">
        <v>4.75</v>
      </c>
      <c r="F4610" s="184">
        <f t="shared" ref="F4610:F4622" si="874">+IF(E4610="","",D4610*E4610)</f>
        <v>4.75</v>
      </c>
      <c r="G4610" s="185">
        <f>+IF(F4610="","",H4592)</f>
        <v>0.04</v>
      </c>
      <c r="H4610" s="186">
        <f t="shared" ref="H4610:H4622" si="875">+IF(G4610="","",F4610*G4610)</f>
        <v>0.19</v>
      </c>
      <c r="I4610" s="95"/>
      <c r="J4610" s="195">
        <f>+IF(H4610="","",H4610/H4662)</f>
        <v>7.5662846356634825E-2</v>
      </c>
      <c r="K4610" s="174">
        <v>851230012</v>
      </c>
      <c r="L4610" s="170" t="s">
        <v>77</v>
      </c>
      <c r="M4610" s="193">
        <v>0</v>
      </c>
      <c r="N4610" s="194">
        <f t="shared" ref="N4610:N4622" si="876">+IF(H4610="","",J4610*M4610)</f>
        <v>0</v>
      </c>
      <c r="R4610" s="75" t="e">
        <f t="shared" ref="R4610:R4622" si="877">+R4522+1</f>
        <v>#REF!</v>
      </c>
    </row>
    <row r="4611" spans="1:18" ht="15" customHeight="1" x14ac:dyDescent="0.25">
      <c r="A4611" s="86"/>
      <c r="B4611" s="84"/>
      <c r="C4611" s="125" t="s">
        <v>406</v>
      </c>
      <c r="D4611" s="146">
        <v>1</v>
      </c>
      <c r="E4611" s="209">
        <v>4.28</v>
      </c>
      <c r="F4611" s="184">
        <f t="shared" si="874"/>
        <v>4.28</v>
      </c>
      <c r="G4611" s="185">
        <f>+IF(F4611="","",H4592)</f>
        <v>0.04</v>
      </c>
      <c r="H4611" s="186">
        <f t="shared" si="875"/>
        <v>0.17120000000000002</v>
      </c>
      <c r="J4611" s="195">
        <f>+IF(H4611="","",H4611/H4662)</f>
        <v>6.8176206822399388E-2</v>
      </c>
      <c r="K4611" s="174">
        <v>851230012</v>
      </c>
      <c r="L4611" s="170" t="s">
        <v>77</v>
      </c>
      <c r="M4611" s="193">
        <v>0</v>
      </c>
      <c r="N4611" s="194">
        <f t="shared" si="876"/>
        <v>0</v>
      </c>
      <c r="R4611" s="75" t="e">
        <f t="shared" si="877"/>
        <v>#REF!</v>
      </c>
    </row>
    <row r="4612" spans="1:18" ht="15" customHeight="1" x14ac:dyDescent="0.25">
      <c r="A4612" s="86"/>
      <c r="B4612" s="84"/>
      <c r="C4612" s="125" t="s">
        <v>425</v>
      </c>
      <c r="D4612" s="146">
        <v>1</v>
      </c>
      <c r="E4612" s="209">
        <v>6.22</v>
      </c>
      <c r="F4612" s="184">
        <f t="shared" si="874"/>
        <v>6.22</v>
      </c>
      <c r="G4612" s="185">
        <f>+IF(F4612="","",H4592)</f>
        <v>0.04</v>
      </c>
      <c r="H4612" s="186">
        <f t="shared" si="875"/>
        <v>0.24879999999999999</v>
      </c>
      <c r="J4612" s="195">
        <f>+IF(H4612="","",H4612/H4662)</f>
        <v>9.9078506176477607E-2</v>
      </c>
      <c r="K4612" s="174">
        <v>851230012</v>
      </c>
      <c r="L4612" s="170" t="s">
        <v>77</v>
      </c>
      <c r="M4612" s="193">
        <v>0</v>
      </c>
      <c r="N4612" s="194">
        <f t="shared" si="876"/>
        <v>0</v>
      </c>
      <c r="R4612" s="75" t="e">
        <f t="shared" si="877"/>
        <v>#REF!</v>
      </c>
    </row>
    <row r="4613" spans="1:18" ht="15" customHeight="1" x14ac:dyDescent="0.3">
      <c r="A4613" s="86"/>
      <c r="B4613" s="84"/>
      <c r="C4613" s="125" t="s">
        <v>326</v>
      </c>
      <c r="D4613" s="146">
        <v>4</v>
      </c>
      <c r="E4613" s="149">
        <v>4.2300000000000004</v>
      </c>
      <c r="F4613" s="184">
        <f t="shared" si="874"/>
        <v>16.920000000000002</v>
      </c>
      <c r="G4613" s="185">
        <f>+IF(F4613="","",H4592)</f>
        <v>0.04</v>
      </c>
      <c r="H4613" s="186">
        <f t="shared" si="875"/>
        <v>0.67680000000000007</v>
      </c>
      <c r="J4613" s="195">
        <f>+IF(H4613="","",H4613/H4662)</f>
        <v>0.26951902323247612</v>
      </c>
      <c r="K4613" s="174">
        <v>851230012</v>
      </c>
      <c r="L4613" s="170" t="s">
        <v>77</v>
      </c>
      <c r="M4613" s="193">
        <v>0</v>
      </c>
      <c r="N4613" s="194">
        <f t="shared" si="876"/>
        <v>0</v>
      </c>
      <c r="R4613" s="75" t="e">
        <f t="shared" si="877"/>
        <v>#REF!</v>
      </c>
    </row>
    <row r="4614" spans="1:18" ht="15" customHeight="1" x14ac:dyDescent="0.3">
      <c r="A4614" s="86"/>
      <c r="B4614" s="84"/>
      <c r="C4614" s="125"/>
      <c r="D4614" s="146"/>
      <c r="E4614" s="149"/>
      <c r="F4614" s="184" t="str">
        <f t="shared" si="874"/>
        <v/>
      </c>
      <c r="G4614" s="185" t="str">
        <f>+IF(F4614="","",H4592)</f>
        <v/>
      </c>
      <c r="H4614" s="186" t="str">
        <f t="shared" si="875"/>
        <v/>
      </c>
      <c r="J4614" s="195" t="str">
        <f>+IF(H4614="","",H4614/H4662)</f>
        <v/>
      </c>
      <c r="K4614" s="174"/>
      <c r="L4614" s="170"/>
      <c r="M4614" s="193" t="str">
        <f t="shared" ref="M4614:M4622" si="878">IF(L4614="NP", 0, (IF(L4614="EP", 1, (IF(L4614="ND", 0.4, "")))))</f>
        <v/>
      </c>
      <c r="N4614" s="194" t="str">
        <f t="shared" si="876"/>
        <v/>
      </c>
      <c r="R4614" s="75" t="e">
        <f t="shared" si="877"/>
        <v>#REF!</v>
      </c>
    </row>
    <row r="4615" spans="1:18" ht="15" customHeight="1" x14ac:dyDescent="0.3">
      <c r="A4615" s="86"/>
      <c r="B4615" s="84"/>
      <c r="C4615" s="125"/>
      <c r="D4615" s="146"/>
      <c r="E4615" s="149"/>
      <c r="F4615" s="184" t="str">
        <f t="shared" si="874"/>
        <v/>
      </c>
      <c r="G4615" s="185" t="str">
        <f>+IF(F4615="","",H4592)</f>
        <v/>
      </c>
      <c r="H4615" s="186" t="str">
        <f t="shared" si="875"/>
        <v/>
      </c>
      <c r="I4615" s="96"/>
      <c r="J4615" s="195" t="str">
        <f>+IF(H4615="","",H4615/H4662)</f>
        <v/>
      </c>
      <c r="K4615" s="174"/>
      <c r="L4615" s="170"/>
      <c r="M4615" s="193" t="str">
        <f t="shared" si="878"/>
        <v/>
      </c>
      <c r="N4615" s="194" t="str">
        <f t="shared" si="876"/>
        <v/>
      </c>
      <c r="R4615" s="75" t="e">
        <f t="shared" si="877"/>
        <v>#REF!</v>
      </c>
    </row>
    <row r="4616" spans="1:18" ht="15" customHeight="1" x14ac:dyDescent="0.3">
      <c r="A4616" s="86"/>
      <c r="B4616" s="84"/>
      <c r="C4616" s="125"/>
      <c r="D4616" s="146"/>
      <c r="E4616" s="149"/>
      <c r="F4616" s="184" t="str">
        <f t="shared" si="874"/>
        <v/>
      </c>
      <c r="G4616" s="185" t="str">
        <f>+IF(F4616="","",H4592)</f>
        <v/>
      </c>
      <c r="H4616" s="186" t="str">
        <f t="shared" si="875"/>
        <v/>
      </c>
      <c r="J4616" s="195" t="str">
        <f>+IF(H4616="","",H4616/H4662)</f>
        <v/>
      </c>
      <c r="K4616" s="174"/>
      <c r="L4616" s="170"/>
      <c r="M4616" s="193" t="str">
        <f t="shared" si="878"/>
        <v/>
      </c>
      <c r="N4616" s="194" t="str">
        <f t="shared" si="876"/>
        <v/>
      </c>
      <c r="R4616" s="75" t="e">
        <f t="shared" si="877"/>
        <v>#REF!</v>
      </c>
    </row>
    <row r="4617" spans="1:18" ht="15" customHeight="1" x14ac:dyDescent="0.3">
      <c r="A4617" s="86"/>
      <c r="B4617" s="84"/>
      <c r="C4617" s="125"/>
      <c r="D4617" s="146"/>
      <c r="E4617" s="149"/>
      <c r="F4617" s="184" t="str">
        <f t="shared" si="874"/>
        <v/>
      </c>
      <c r="G4617" s="185" t="str">
        <f>+IF(F4617="","",H4592)</f>
        <v/>
      </c>
      <c r="H4617" s="186" t="str">
        <f t="shared" si="875"/>
        <v/>
      </c>
      <c r="J4617" s="195" t="str">
        <f>+IF(H4617="","",H4617/H4662)</f>
        <v/>
      </c>
      <c r="K4617" s="174"/>
      <c r="L4617" s="170"/>
      <c r="M4617" s="193" t="str">
        <f t="shared" si="878"/>
        <v/>
      </c>
      <c r="N4617" s="194" t="str">
        <f t="shared" si="876"/>
        <v/>
      </c>
      <c r="R4617" s="75" t="e">
        <f t="shared" si="877"/>
        <v>#REF!</v>
      </c>
    </row>
    <row r="4618" spans="1:18" ht="15" customHeight="1" x14ac:dyDescent="0.3">
      <c r="A4618" s="86"/>
      <c r="B4618" s="84"/>
      <c r="C4618" s="125"/>
      <c r="D4618" s="146"/>
      <c r="E4618" s="149"/>
      <c r="F4618" s="184" t="str">
        <f t="shared" si="874"/>
        <v/>
      </c>
      <c r="G4618" s="185" t="str">
        <f>+IF(F4618="","",H4592)</f>
        <v/>
      </c>
      <c r="H4618" s="186" t="str">
        <f t="shared" si="875"/>
        <v/>
      </c>
      <c r="I4618" s="96"/>
      <c r="J4618" s="195" t="str">
        <f>+IF(H4618="","",H4618/H4662)</f>
        <v/>
      </c>
      <c r="K4618" s="174"/>
      <c r="L4618" s="170"/>
      <c r="M4618" s="193" t="str">
        <f t="shared" si="878"/>
        <v/>
      </c>
      <c r="N4618" s="194" t="str">
        <f t="shared" si="876"/>
        <v/>
      </c>
      <c r="R4618" s="75" t="e">
        <f t="shared" si="877"/>
        <v>#REF!</v>
      </c>
    </row>
    <row r="4619" spans="1:18" ht="15" customHeight="1" x14ac:dyDescent="0.3">
      <c r="A4619" s="86"/>
      <c r="B4619" s="84"/>
      <c r="C4619" s="125"/>
      <c r="D4619" s="146"/>
      <c r="E4619" s="149"/>
      <c r="F4619" s="184" t="str">
        <f t="shared" si="874"/>
        <v/>
      </c>
      <c r="G4619" s="185" t="str">
        <f>+IF(F4619="","",H4592)</f>
        <v/>
      </c>
      <c r="H4619" s="186" t="str">
        <f t="shared" si="875"/>
        <v/>
      </c>
      <c r="J4619" s="195" t="str">
        <f>+IF(H4619="","",H4619/H4662)</f>
        <v/>
      </c>
      <c r="K4619" s="174"/>
      <c r="L4619" s="170"/>
      <c r="M4619" s="193" t="str">
        <f t="shared" si="878"/>
        <v/>
      </c>
      <c r="N4619" s="194" t="str">
        <f t="shared" si="876"/>
        <v/>
      </c>
      <c r="R4619" s="75" t="e">
        <f t="shared" si="877"/>
        <v>#REF!</v>
      </c>
    </row>
    <row r="4620" spans="1:18" ht="15" customHeight="1" x14ac:dyDescent="0.3">
      <c r="A4620" s="86"/>
      <c r="B4620" s="84"/>
      <c r="C4620" s="125"/>
      <c r="D4620" s="146"/>
      <c r="E4620" s="149"/>
      <c r="F4620" s="184" t="str">
        <f t="shared" si="874"/>
        <v/>
      </c>
      <c r="G4620" s="185" t="str">
        <f>+IF(F4620="","",H4592)</f>
        <v/>
      </c>
      <c r="H4620" s="186" t="str">
        <f t="shared" si="875"/>
        <v/>
      </c>
      <c r="I4620" s="96"/>
      <c r="J4620" s="195" t="str">
        <f>+IF(H4620="","",H4620/H4662)</f>
        <v/>
      </c>
      <c r="K4620" s="174"/>
      <c r="L4620" s="170"/>
      <c r="M4620" s="193" t="str">
        <f t="shared" si="878"/>
        <v/>
      </c>
      <c r="N4620" s="194" t="str">
        <f t="shared" si="876"/>
        <v/>
      </c>
      <c r="R4620" s="75" t="e">
        <f t="shared" si="877"/>
        <v>#REF!</v>
      </c>
    </row>
    <row r="4621" spans="1:18" ht="15" customHeight="1" x14ac:dyDescent="0.3">
      <c r="A4621" s="86"/>
      <c r="B4621" s="84"/>
      <c r="C4621" s="125"/>
      <c r="D4621" s="146"/>
      <c r="E4621" s="149"/>
      <c r="F4621" s="184" t="str">
        <f t="shared" si="874"/>
        <v/>
      </c>
      <c r="G4621" s="185" t="str">
        <f>+IF(F4621="","",H4592)</f>
        <v/>
      </c>
      <c r="H4621" s="186" t="str">
        <f t="shared" si="875"/>
        <v/>
      </c>
      <c r="I4621" s="96"/>
      <c r="J4621" s="195" t="str">
        <f>+IF(H4621="","",H4621/H4662)</f>
        <v/>
      </c>
      <c r="K4621" s="174"/>
      <c r="L4621" s="170"/>
      <c r="M4621" s="193" t="str">
        <f t="shared" si="878"/>
        <v/>
      </c>
      <c r="N4621" s="194" t="str">
        <f t="shared" si="876"/>
        <v/>
      </c>
      <c r="R4621" s="75" t="e">
        <f t="shared" si="877"/>
        <v>#REF!</v>
      </c>
    </row>
    <row r="4622" spans="1:18" ht="15" customHeight="1" thickBot="1" x14ac:dyDescent="0.35">
      <c r="A4622" s="86"/>
      <c r="B4622" s="84"/>
      <c r="C4622" s="127"/>
      <c r="D4622" s="147"/>
      <c r="E4622" s="150"/>
      <c r="F4622" s="187" t="str">
        <f t="shared" si="874"/>
        <v/>
      </c>
      <c r="G4622" s="188" t="str">
        <f>+IF(F4622="","",H4591)</f>
        <v/>
      </c>
      <c r="H4622" s="189" t="str">
        <f t="shared" si="875"/>
        <v/>
      </c>
      <c r="J4622" s="195" t="str">
        <f>+IF(H4622="","",H4622/H4662)</f>
        <v/>
      </c>
      <c r="K4622" s="174"/>
      <c r="L4622" s="170"/>
      <c r="M4622" s="193" t="str">
        <f t="shared" si="878"/>
        <v/>
      </c>
      <c r="N4622" s="194" t="str">
        <f t="shared" si="876"/>
        <v/>
      </c>
      <c r="R4622" s="75" t="e">
        <f t="shared" si="877"/>
        <v>#REF!</v>
      </c>
    </row>
    <row r="4623" spans="1:18" ht="15" customHeight="1" thickBot="1" x14ac:dyDescent="0.35">
      <c r="A4623" s="86"/>
      <c r="B4623" s="84"/>
      <c r="C4623" s="160"/>
      <c r="D4623" s="160"/>
      <c r="E4623" s="160"/>
      <c r="F4623" s="160"/>
      <c r="G4623" s="161" t="s">
        <v>28</v>
      </c>
      <c r="H4623" s="157">
        <f>SUM(H4610:H4622)</f>
        <v>1.2867999999999999</v>
      </c>
      <c r="J4623" s="110">
        <f>SUM(J4610:J4622)</f>
        <v>0.51243658258798797</v>
      </c>
      <c r="K4623" s="109"/>
      <c r="L4623" s="109"/>
      <c r="M4623" s="109"/>
      <c r="N4623" s="110">
        <f>SUM(N4610:N4622)</f>
        <v>0</v>
      </c>
    </row>
    <row r="4624" spans="1:18" s="73" customFormat="1" ht="15" customHeight="1" thickBot="1" x14ac:dyDescent="0.35">
      <c r="A4624" s="86"/>
      <c r="B4624" s="84"/>
      <c r="C4624" s="73" t="s">
        <v>11</v>
      </c>
      <c r="H4624" s="74"/>
      <c r="J4624" s="112"/>
      <c r="K4624" s="112"/>
      <c r="L4624" s="112"/>
      <c r="M4624" s="112"/>
      <c r="N4624" s="112"/>
    </row>
    <row r="4625" spans="1:18" ht="34.5" customHeight="1" thickBot="1" x14ac:dyDescent="0.35">
      <c r="A4625" s="86"/>
      <c r="B4625" s="84"/>
      <c r="C4625" s="122" t="s">
        <v>48</v>
      </c>
      <c r="D4625" s="129"/>
      <c r="E4625" s="123" t="s">
        <v>3</v>
      </c>
      <c r="F4625" s="123" t="s">
        <v>0</v>
      </c>
      <c r="G4625" s="123" t="s">
        <v>16</v>
      </c>
      <c r="H4625" s="124" t="s">
        <v>9</v>
      </c>
      <c r="J4625" s="106" t="s">
        <v>59</v>
      </c>
      <c r="K4625" s="107" t="s">
        <v>60</v>
      </c>
      <c r="L4625" s="107" t="s">
        <v>61</v>
      </c>
      <c r="M4625" s="107" t="s">
        <v>62</v>
      </c>
      <c r="N4625" s="108" t="s">
        <v>63</v>
      </c>
    </row>
    <row r="4626" spans="1:18" ht="15" customHeight="1" x14ac:dyDescent="0.3">
      <c r="A4626" s="86"/>
      <c r="B4626" s="84"/>
      <c r="C4626" s="125"/>
      <c r="E4626" s="151"/>
      <c r="F4626" s="151"/>
      <c r="G4626" s="151"/>
      <c r="H4626" s="190"/>
      <c r="J4626" s="195"/>
      <c r="K4626" s="174"/>
      <c r="L4626" s="170"/>
      <c r="M4626" s="193"/>
      <c r="N4626" s="194" t="str">
        <f t="shared" ref="N4626:N4651" si="879">+IF(H4626="","",J4626*M4626)</f>
        <v/>
      </c>
      <c r="R4626" s="75" t="e">
        <f t="shared" ref="R4626:R4651" si="880">+R4538+1</f>
        <v>#REF!</v>
      </c>
    </row>
    <row r="4627" spans="1:18" ht="15" customHeight="1" x14ac:dyDescent="0.3">
      <c r="A4627" s="86"/>
      <c r="B4627" s="84"/>
      <c r="C4627" s="125"/>
      <c r="E4627" s="151"/>
      <c r="F4627" s="151"/>
      <c r="G4627" s="151"/>
      <c r="H4627" s="190"/>
      <c r="J4627" s="195"/>
      <c r="K4627" s="174"/>
      <c r="L4627" s="170"/>
      <c r="M4627" s="193"/>
      <c r="N4627" s="194" t="str">
        <f t="shared" si="879"/>
        <v/>
      </c>
      <c r="R4627" s="75" t="e">
        <f t="shared" si="880"/>
        <v>#REF!</v>
      </c>
    </row>
    <row r="4628" spans="1:18" ht="15" customHeight="1" x14ac:dyDescent="0.3">
      <c r="A4628" s="86"/>
      <c r="B4628" s="84"/>
      <c r="C4628" s="125"/>
      <c r="E4628" s="151"/>
      <c r="F4628" s="151"/>
      <c r="G4628" s="151"/>
      <c r="H4628" s="190"/>
      <c r="J4628" s="195"/>
      <c r="K4628" s="174"/>
      <c r="L4628" s="170"/>
      <c r="M4628" s="193"/>
      <c r="N4628" s="194" t="str">
        <f t="shared" si="879"/>
        <v/>
      </c>
      <c r="R4628" s="75" t="e">
        <f t="shared" si="880"/>
        <v>#REF!</v>
      </c>
    </row>
    <row r="4629" spans="1:18" ht="15" customHeight="1" x14ac:dyDescent="0.3">
      <c r="A4629" s="86"/>
      <c r="B4629" s="84"/>
      <c r="C4629" s="125"/>
      <c r="E4629" s="151"/>
      <c r="F4629" s="151"/>
      <c r="G4629" s="151"/>
      <c r="H4629" s="190"/>
      <c r="J4629" s="195"/>
      <c r="K4629" s="174"/>
      <c r="L4629" s="170"/>
      <c r="M4629" s="193"/>
      <c r="N4629" s="194" t="str">
        <f t="shared" si="879"/>
        <v/>
      </c>
      <c r="R4629" s="75" t="e">
        <f t="shared" si="880"/>
        <v>#REF!</v>
      </c>
    </row>
    <row r="4630" spans="1:18" ht="15" customHeight="1" x14ac:dyDescent="0.3">
      <c r="A4630" s="86"/>
      <c r="B4630" s="84"/>
      <c r="C4630" s="125"/>
      <c r="E4630" s="151"/>
      <c r="F4630" s="151"/>
      <c r="G4630" s="151"/>
      <c r="H4630" s="190"/>
      <c r="J4630" s="195"/>
      <c r="K4630" s="174"/>
      <c r="L4630" s="170"/>
      <c r="M4630" s="193"/>
      <c r="N4630" s="194" t="str">
        <f t="shared" si="879"/>
        <v/>
      </c>
      <c r="R4630" s="75" t="e">
        <f t="shared" si="880"/>
        <v>#REF!</v>
      </c>
    </row>
    <row r="4631" spans="1:18" ht="15" customHeight="1" x14ac:dyDescent="0.3">
      <c r="A4631" s="86"/>
      <c r="B4631" s="84"/>
      <c r="C4631" s="125"/>
      <c r="E4631" s="151"/>
      <c r="F4631" s="151"/>
      <c r="G4631" s="151"/>
      <c r="H4631" s="190" t="str">
        <f t="shared" ref="H4631:H4651" si="881">+IF(G4631="","",F4631*G4631)</f>
        <v/>
      </c>
      <c r="J4631" s="195" t="str">
        <f>+IF(H4631="","",H4631/H4662)</f>
        <v/>
      </c>
      <c r="K4631" s="174"/>
      <c r="L4631" s="170"/>
      <c r="M4631" s="193" t="str">
        <f t="shared" ref="M4631:M4651" si="882">IF(L4631="NP", 0, (IF(L4631="EP", 1, (IF(L4631="ND", 0.4, "")))))</f>
        <v/>
      </c>
      <c r="N4631" s="194" t="str">
        <f t="shared" si="879"/>
        <v/>
      </c>
      <c r="R4631" s="75" t="e">
        <f t="shared" si="880"/>
        <v>#REF!</v>
      </c>
    </row>
    <row r="4632" spans="1:18" ht="15" customHeight="1" x14ac:dyDescent="0.3">
      <c r="A4632" s="86"/>
      <c r="B4632" s="84"/>
      <c r="C4632" s="125"/>
      <c r="E4632" s="151"/>
      <c r="F4632" s="151"/>
      <c r="G4632" s="151"/>
      <c r="H4632" s="190" t="str">
        <f t="shared" si="881"/>
        <v/>
      </c>
      <c r="J4632" s="195" t="str">
        <f>+IF(H4632="","",H4632/H4662)</f>
        <v/>
      </c>
      <c r="K4632" s="174"/>
      <c r="L4632" s="170"/>
      <c r="M4632" s="193" t="str">
        <f t="shared" si="882"/>
        <v/>
      </c>
      <c r="N4632" s="194" t="str">
        <f t="shared" si="879"/>
        <v/>
      </c>
      <c r="R4632" s="75" t="e">
        <f t="shared" si="880"/>
        <v>#REF!</v>
      </c>
    </row>
    <row r="4633" spans="1:18" ht="15" customHeight="1" x14ac:dyDescent="0.3">
      <c r="A4633" s="86"/>
      <c r="B4633" s="84"/>
      <c r="C4633" s="125"/>
      <c r="E4633" s="151"/>
      <c r="F4633" s="151"/>
      <c r="G4633" s="151"/>
      <c r="H4633" s="190" t="str">
        <f t="shared" si="881"/>
        <v/>
      </c>
      <c r="J4633" s="195" t="str">
        <f>+IF(H4633="","",H4633/H4662)</f>
        <v/>
      </c>
      <c r="K4633" s="174"/>
      <c r="L4633" s="170"/>
      <c r="M4633" s="193" t="str">
        <f t="shared" si="882"/>
        <v/>
      </c>
      <c r="N4633" s="194" t="str">
        <f t="shared" si="879"/>
        <v/>
      </c>
      <c r="R4633" s="75" t="e">
        <f t="shared" si="880"/>
        <v>#REF!</v>
      </c>
    </row>
    <row r="4634" spans="1:18" ht="15" customHeight="1" x14ac:dyDescent="0.3">
      <c r="A4634" s="86"/>
      <c r="B4634" s="84"/>
      <c r="C4634" s="125"/>
      <c r="E4634" s="151"/>
      <c r="F4634" s="151"/>
      <c r="G4634" s="151"/>
      <c r="H4634" s="190" t="str">
        <f t="shared" si="881"/>
        <v/>
      </c>
      <c r="J4634" s="195" t="str">
        <f>+IF(H4634="","",H4634/H4662)</f>
        <v/>
      </c>
      <c r="K4634" s="174"/>
      <c r="L4634" s="170"/>
      <c r="M4634" s="193" t="str">
        <f t="shared" si="882"/>
        <v/>
      </c>
      <c r="N4634" s="194" t="str">
        <f t="shared" si="879"/>
        <v/>
      </c>
      <c r="R4634" s="75" t="e">
        <f t="shared" si="880"/>
        <v>#REF!</v>
      </c>
    </row>
    <row r="4635" spans="1:18" ht="15" customHeight="1" x14ac:dyDescent="0.3">
      <c r="A4635" s="86"/>
      <c r="B4635" s="84"/>
      <c r="C4635" s="125"/>
      <c r="E4635" s="151"/>
      <c r="F4635" s="151"/>
      <c r="G4635" s="151"/>
      <c r="H4635" s="190" t="str">
        <f t="shared" si="881"/>
        <v/>
      </c>
      <c r="J4635" s="195" t="str">
        <f>+IF(H4635="","",H4635/H4662)</f>
        <v/>
      </c>
      <c r="K4635" s="174"/>
      <c r="L4635" s="170"/>
      <c r="M4635" s="193" t="str">
        <f t="shared" si="882"/>
        <v/>
      </c>
      <c r="N4635" s="194" t="str">
        <f t="shared" si="879"/>
        <v/>
      </c>
      <c r="R4635" s="75" t="e">
        <f t="shared" si="880"/>
        <v>#REF!</v>
      </c>
    </row>
    <row r="4636" spans="1:18" ht="15" customHeight="1" x14ac:dyDescent="0.3">
      <c r="A4636" s="86"/>
      <c r="B4636" s="84"/>
      <c r="C4636" s="125"/>
      <c r="E4636" s="151"/>
      <c r="F4636" s="151"/>
      <c r="G4636" s="151"/>
      <c r="H4636" s="190" t="str">
        <f t="shared" si="881"/>
        <v/>
      </c>
      <c r="J4636" s="195" t="str">
        <f>+IF(H4636="","",H4636/H4662)</f>
        <v/>
      </c>
      <c r="K4636" s="174"/>
      <c r="L4636" s="170"/>
      <c r="M4636" s="193" t="str">
        <f t="shared" si="882"/>
        <v/>
      </c>
      <c r="N4636" s="194" t="str">
        <f t="shared" si="879"/>
        <v/>
      </c>
      <c r="R4636" s="75" t="e">
        <f t="shared" si="880"/>
        <v>#REF!</v>
      </c>
    </row>
    <row r="4637" spans="1:18" ht="15" customHeight="1" x14ac:dyDescent="0.3">
      <c r="A4637" s="86"/>
      <c r="B4637" s="84"/>
      <c r="C4637" s="125"/>
      <c r="E4637" s="151"/>
      <c r="F4637" s="151"/>
      <c r="G4637" s="151"/>
      <c r="H4637" s="190" t="str">
        <f t="shared" si="881"/>
        <v/>
      </c>
      <c r="J4637" s="195" t="str">
        <f>+IF(H4637="","",H4637/H4662)</f>
        <v/>
      </c>
      <c r="K4637" s="174"/>
      <c r="L4637" s="170"/>
      <c r="M4637" s="193" t="str">
        <f t="shared" si="882"/>
        <v/>
      </c>
      <c r="N4637" s="194" t="str">
        <f t="shared" si="879"/>
        <v/>
      </c>
      <c r="R4637" s="75" t="e">
        <f t="shared" si="880"/>
        <v>#REF!</v>
      </c>
    </row>
    <row r="4638" spans="1:18" ht="15" customHeight="1" x14ac:dyDescent="0.3">
      <c r="A4638" s="86"/>
      <c r="B4638" s="84"/>
      <c r="C4638" s="125"/>
      <c r="E4638" s="151"/>
      <c r="F4638" s="151"/>
      <c r="G4638" s="151"/>
      <c r="H4638" s="190" t="str">
        <f t="shared" si="881"/>
        <v/>
      </c>
      <c r="J4638" s="195" t="str">
        <f>+IF(H4638="","",H4638/H4662)</f>
        <v/>
      </c>
      <c r="K4638" s="174"/>
      <c r="L4638" s="170"/>
      <c r="M4638" s="193" t="str">
        <f t="shared" si="882"/>
        <v/>
      </c>
      <c r="N4638" s="194" t="str">
        <f t="shared" si="879"/>
        <v/>
      </c>
      <c r="R4638" s="75" t="e">
        <f t="shared" si="880"/>
        <v>#REF!</v>
      </c>
    </row>
    <row r="4639" spans="1:18" ht="15" customHeight="1" x14ac:dyDescent="0.3">
      <c r="A4639" s="86"/>
      <c r="B4639" s="84"/>
      <c r="C4639" s="125"/>
      <c r="E4639" s="151"/>
      <c r="F4639" s="151"/>
      <c r="G4639" s="151"/>
      <c r="H4639" s="190" t="str">
        <f t="shared" si="881"/>
        <v/>
      </c>
      <c r="J4639" s="195" t="str">
        <f>+IF(H4639="","",H4639/H4662)</f>
        <v/>
      </c>
      <c r="K4639" s="174"/>
      <c r="L4639" s="170"/>
      <c r="M4639" s="193" t="str">
        <f t="shared" si="882"/>
        <v/>
      </c>
      <c r="N4639" s="194" t="str">
        <f t="shared" si="879"/>
        <v/>
      </c>
      <c r="R4639" s="75" t="e">
        <f t="shared" si="880"/>
        <v>#REF!</v>
      </c>
    </row>
    <row r="4640" spans="1:18" ht="15" customHeight="1" x14ac:dyDescent="0.3">
      <c r="A4640" s="86"/>
      <c r="B4640" s="84"/>
      <c r="C4640" s="125"/>
      <c r="E4640" s="151"/>
      <c r="F4640" s="151"/>
      <c r="G4640" s="151"/>
      <c r="H4640" s="190" t="str">
        <f t="shared" si="881"/>
        <v/>
      </c>
      <c r="J4640" s="195" t="str">
        <f>+IF(H4640="","",H4640/H4662)</f>
        <v/>
      </c>
      <c r="K4640" s="174"/>
      <c r="L4640" s="170"/>
      <c r="M4640" s="193" t="str">
        <f t="shared" si="882"/>
        <v/>
      </c>
      <c r="N4640" s="194" t="str">
        <f t="shared" si="879"/>
        <v/>
      </c>
      <c r="R4640" s="75" t="e">
        <f t="shared" si="880"/>
        <v>#REF!</v>
      </c>
    </row>
    <row r="4641" spans="1:18" ht="15" customHeight="1" x14ac:dyDescent="0.3">
      <c r="A4641" s="86"/>
      <c r="B4641" s="84"/>
      <c r="C4641" s="125"/>
      <c r="E4641" s="151"/>
      <c r="F4641" s="151"/>
      <c r="G4641" s="151"/>
      <c r="H4641" s="190" t="str">
        <f t="shared" si="881"/>
        <v/>
      </c>
      <c r="J4641" s="195" t="str">
        <f>+IF(H4641="","",H4641/H4662)</f>
        <v/>
      </c>
      <c r="K4641" s="174"/>
      <c r="L4641" s="170"/>
      <c r="M4641" s="193" t="str">
        <f t="shared" si="882"/>
        <v/>
      </c>
      <c r="N4641" s="194" t="str">
        <f t="shared" si="879"/>
        <v/>
      </c>
      <c r="R4641" s="75" t="e">
        <f t="shared" si="880"/>
        <v>#REF!</v>
      </c>
    </row>
    <row r="4642" spans="1:18" ht="15" customHeight="1" x14ac:dyDescent="0.3">
      <c r="A4642" s="86"/>
      <c r="B4642" s="84"/>
      <c r="C4642" s="125"/>
      <c r="E4642" s="151"/>
      <c r="F4642" s="151"/>
      <c r="G4642" s="151"/>
      <c r="H4642" s="190" t="str">
        <f t="shared" si="881"/>
        <v/>
      </c>
      <c r="J4642" s="195" t="str">
        <f>+IF(H4642="","",H4642/H4662)</f>
        <v/>
      </c>
      <c r="K4642" s="174"/>
      <c r="L4642" s="170"/>
      <c r="M4642" s="193" t="str">
        <f t="shared" si="882"/>
        <v/>
      </c>
      <c r="N4642" s="194" t="str">
        <f t="shared" si="879"/>
        <v/>
      </c>
      <c r="R4642" s="75" t="e">
        <f t="shared" si="880"/>
        <v>#REF!</v>
      </c>
    </row>
    <row r="4643" spans="1:18" ht="15" customHeight="1" x14ac:dyDescent="0.3">
      <c r="A4643" s="86"/>
      <c r="B4643" s="84"/>
      <c r="C4643" s="125"/>
      <c r="E4643" s="151"/>
      <c r="F4643" s="151"/>
      <c r="G4643" s="151"/>
      <c r="H4643" s="190" t="str">
        <f t="shared" si="881"/>
        <v/>
      </c>
      <c r="J4643" s="195" t="str">
        <f>+IF(H4643="","",H4643/H4662)</f>
        <v/>
      </c>
      <c r="K4643" s="174"/>
      <c r="L4643" s="170"/>
      <c r="M4643" s="193" t="str">
        <f t="shared" si="882"/>
        <v/>
      </c>
      <c r="N4643" s="194" t="str">
        <f t="shared" si="879"/>
        <v/>
      </c>
      <c r="R4643" s="75" t="e">
        <f t="shared" si="880"/>
        <v>#REF!</v>
      </c>
    </row>
    <row r="4644" spans="1:18" ht="15" customHeight="1" x14ac:dyDescent="0.3">
      <c r="A4644" s="86"/>
      <c r="B4644" s="84"/>
      <c r="C4644" s="125"/>
      <c r="E4644" s="151"/>
      <c r="F4644" s="151"/>
      <c r="G4644" s="151"/>
      <c r="H4644" s="190" t="str">
        <f t="shared" si="881"/>
        <v/>
      </c>
      <c r="J4644" s="195" t="str">
        <f>+IF(H4644="","",H4644/H4662)</f>
        <v/>
      </c>
      <c r="K4644" s="174"/>
      <c r="L4644" s="170"/>
      <c r="M4644" s="193" t="str">
        <f t="shared" si="882"/>
        <v/>
      </c>
      <c r="N4644" s="194" t="str">
        <f t="shared" si="879"/>
        <v/>
      </c>
      <c r="R4644" s="75" t="e">
        <f t="shared" si="880"/>
        <v>#REF!</v>
      </c>
    </row>
    <row r="4645" spans="1:18" ht="15" customHeight="1" x14ac:dyDescent="0.3">
      <c r="A4645" s="86"/>
      <c r="B4645" s="84"/>
      <c r="C4645" s="125"/>
      <c r="E4645" s="151"/>
      <c r="F4645" s="151"/>
      <c r="G4645" s="151"/>
      <c r="H4645" s="190" t="str">
        <f t="shared" si="881"/>
        <v/>
      </c>
      <c r="J4645" s="195" t="str">
        <f>+IF(H4645="","",H4645/H4662)</f>
        <v/>
      </c>
      <c r="K4645" s="174"/>
      <c r="L4645" s="170"/>
      <c r="M4645" s="193" t="str">
        <f t="shared" si="882"/>
        <v/>
      </c>
      <c r="N4645" s="194" t="str">
        <f t="shared" si="879"/>
        <v/>
      </c>
      <c r="R4645" s="75" t="e">
        <f t="shared" si="880"/>
        <v>#REF!</v>
      </c>
    </row>
    <row r="4646" spans="1:18" ht="15" customHeight="1" x14ac:dyDescent="0.3">
      <c r="A4646" s="86"/>
      <c r="B4646" s="84"/>
      <c r="C4646" s="125"/>
      <c r="E4646" s="151"/>
      <c r="F4646" s="151"/>
      <c r="G4646" s="151"/>
      <c r="H4646" s="190" t="str">
        <f t="shared" si="881"/>
        <v/>
      </c>
      <c r="J4646" s="195" t="str">
        <f>+IF(H4646="","",H4646/H4662)</f>
        <v/>
      </c>
      <c r="K4646" s="174"/>
      <c r="L4646" s="170"/>
      <c r="M4646" s="193" t="str">
        <f t="shared" si="882"/>
        <v/>
      </c>
      <c r="N4646" s="194" t="str">
        <f t="shared" si="879"/>
        <v/>
      </c>
      <c r="R4646" s="75" t="e">
        <f t="shared" si="880"/>
        <v>#REF!</v>
      </c>
    </row>
    <row r="4647" spans="1:18" ht="15" customHeight="1" x14ac:dyDescent="0.3">
      <c r="A4647" s="86"/>
      <c r="B4647" s="84"/>
      <c r="C4647" s="125"/>
      <c r="E4647" s="151"/>
      <c r="F4647" s="151"/>
      <c r="G4647" s="151"/>
      <c r="H4647" s="190" t="str">
        <f t="shared" si="881"/>
        <v/>
      </c>
      <c r="J4647" s="195" t="str">
        <f>+IF(H4647="","",H4647/H4662)</f>
        <v/>
      </c>
      <c r="K4647" s="174"/>
      <c r="L4647" s="170"/>
      <c r="M4647" s="193" t="str">
        <f t="shared" si="882"/>
        <v/>
      </c>
      <c r="N4647" s="194" t="str">
        <f t="shared" si="879"/>
        <v/>
      </c>
      <c r="R4647" s="75" t="e">
        <f t="shared" si="880"/>
        <v>#REF!</v>
      </c>
    </row>
    <row r="4648" spans="1:18" ht="15" customHeight="1" x14ac:dyDescent="0.3">
      <c r="A4648" s="86"/>
      <c r="B4648" s="84"/>
      <c r="C4648" s="125"/>
      <c r="E4648" s="151"/>
      <c r="F4648" s="151"/>
      <c r="G4648" s="151"/>
      <c r="H4648" s="190" t="str">
        <f t="shared" si="881"/>
        <v/>
      </c>
      <c r="J4648" s="195" t="str">
        <f>+IF(H4648="","",H4648/H4662)</f>
        <v/>
      </c>
      <c r="K4648" s="174"/>
      <c r="L4648" s="170"/>
      <c r="M4648" s="193" t="str">
        <f t="shared" si="882"/>
        <v/>
      </c>
      <c r="N4648" s="194" t="str">
        <f t="shared" si="879"/>
        <v/>
      </c>
      <c r="R4648" s="75" t="e">
        <f t="shared" si="880"/>
        <v>#REF!</v>
      </c>
    </row>
    <row r="4649" spans="1:18" ht="15" customHeight="1" x14ac:dyDescent="0.3">
      <c r="A4649" s="86"/>
      <c r="B4649" s="84"/>
      <c r="C4649" s="125"/>
      <c r="E4649" s="151"/>
      <c r="F4649" s="151"/>
      <c r="G4649" s="151"/>
      <c r="H4649" s="190" t="str">
        <f t="shared" si="881"/>
        <v/>
      </c>
      <c r="J4649" s="195" t="str">
        <f>+IF(H4649="","",H4649/H4662)</f>
        <v/>
      </c>
      <c r="K4649" s="174"/>
      <c r="L4649" s="170"/>
      <c r="M4649" s="193" t="str">
        <f t="shared" si="882"/>
        <v/>
      </c>
      <c r="N4649" s="194" t="str">
        <f t="shared" si="879"/>
        <v/>
      </c>
      <c r="R4649" s="75" t="e">
        <f t="shared" si="880"/>
        <v>#REF!</v>
      </c>
    </row>
    <row r="4650" spans="1:18" ht="15" customHeight="1" x14ac:dyDescent="0.3">
      <c r="A4650" s="86"/>
      <c r="B4650" s="84"/>
      <c r="C4650" s="125"/>
      <c r="E4650" s="151"/>
      <c r="F4650" s="151"/>
      <c r="G4650" s="151"/>
      <c r="H4650" s="190" t="str">
        <f t="shared" si="881"/>
        <v/>
      </c>
      <c r="J4650" s="195" t="str">
        <f>+IF(H4650="","",H4650/H4662)</f>
        <v/>
      </c>
      <c r="K4650" s="174"/>
      <c r="L4650" s="170"/>
      <c r="M4650" s="193" t="str">
        <f t="shared" si="882"/>
        <v/>
      </c>
      <c r="N4650" s="194" t="str">
        <f t="shared" si="879"/>
        <v/>
      </c>
      <c r="R4650" s="75" t="e">
        <f t="shared" si="880"/>
        <v>#REF!</v>
      </c>
    </row>
    <row r="4651" spans="1:18" ht="15" customHeight="1" thickBot="1" x14ac:dyDescent="0.35">
      <c r="A4651" s="86"/>
      <c r="B4651" s="84"/>
      <c r="C4651" s="125"/>
      <c r="E4651" s="152"/>
      <c r="F4651" s="152"/>
      <c r="G4651" s="152"/>
      <c r="H4651" s="191" t="str">
        <f t="shared" si="881"/>
        <v/>
      </c>
      <c r="J4651" s="195" t="str">
        <f>+IF(H4651="","",H4651/H4662)</f>
        <v/>
      </c>
      <c r="K4651" s="174"/>
      <c r="L4651" s="170"/>
      <c r="M4651" s="193" t="str">
        <f t="shared" si="882"/>
        <v/>
      </c>
      <c r="N4651" s="194" t="str">
        <f t="shared" si="879"/>
        <v/>
      </c>
      <c r="R4651" s="75" t="e">
        <f t="shared" si="880"/>
        <v>#REF!</v>
      </c>
    </row>
    <row r="4652" spans="1:18" ht="15" customHeight="1" thickBot="1" x14ac:dyDescent="0.35">
      <c r="A4652" s="86"/>
      <c r="B4652" s="84"/>
      <c r="C4652" s="160"/>
      <c r="D4652" s="160"/>
      <c r="E4652" s="160"/>
      <c r="F4652" s="160"/>
      <c r="G4652" s="161" t="s">
        <v>29</v>
      </c>
      <c r="H4652" s="157">
        <f>SUM(H4626:H4651)</f>
        <v>0</v>
      </c>
      <c r="J4652" s="110">
        <f>SUM(J4626:J4651)</f>
        <v>0</v>
      </c>
      <c r="K4652" s="109"/>
      <c r="L4652" s="109"/>
      <c r="M4652" s="109"/>
      <c r="N4652" s="110">
        <f>SUM(N4626:N4651)</f>
        <v>0</v>
      </c>
    </row>
    <row r="4653" spans="1:18" s="73" customFormat="1" ht="15" customHeight="1" thickBot="1" x14ac:dyDescent="0.35">
      <c r="A4653" s="86"/>
      <c r="B4653" s="84"/>
      <c r="C4653" s="73" t="s">
        <v>12</v>
      </c>
      <c r="H4653" s="74"/>
      <c r="J4653" s="111"/>
      <c r="K4653" s="111"/>
      <c r="L4653" s="111"/>
      <c r="M4653" s="111"/>
      <c r="N4653" s="111"/>
    </row>
    <row r="4654" spans="1:18" ht="33" customHeight="1" thickBot="1" x14ac:dyDescent="0.35">
      <c r="A4654" s="86"/>
      <c r="B4654" s="84"/>
      <c r="C4654" s="122" t="s">
        <v>48</v>
      </c>
      <c r="D4654" s="129"/>
      <c r="E4654" s="130" t="s">
        <v>3</v>
      </c>
      <c r="F4654" s="130" t="s">
        <v>0</v>
      </c>
      <c r="G4654" s="123" t="s">
        <v>6</v>
      </c>
      <c r="H4654" s="124" t="s">
        <v>9</v>
      </c>
      <c r="J4654" s="106" t="s">
        <v>59</v>
      </c>
      <c r="K4654" s="107" t="s">
        <v>60</v>
      </c>
      <c r="L4654" s="107" t="s">
        <v>61</v>
      </c>
      <c r="M4654" s="107" t="s">
        <v>62</v>
      </c>
      <c r="N4654" s="108" t="s">
        <v>63</v>
      </c>
    </row>
    <row r="4655" spans="1:18" ht="15" customHeight="1" x14ac:dyDescent="0.3">
      <c r="A4655" s="86"/>
      <c r="B4655" s="84"/>
      <c r="C4655" s="125"/>
      <c r="E4655" s="149"/>
      <c r="F4655" s="146"/>
      <c r="G4655" s="154"/>
      <c r="H4655" s="186" t="str">
        <f>+IF(G4655="","",F4655*G4655)</f>
        <v/>
      </c>
      <c r="J4655" s="195" t="str">
        <f>+IF(H4655="","",H4655/H4662)</f>
        <v/>
      </c>
      <c r="K4655" s="175"/>
      <c r="L4655" s="175"/>
      <c r="M4655" s="193" t="str">
        <f>IF(L4655="NP", 0, (IF(L4655="EP", 1, (IF(L4655="ND", 0.4, "")))))</f>
        <v/>
      </c>
      <c r="N4655" s="194" t="str">
        <f>+IF(H4655="","",J4655*M4655)</f>
        <v/>
      </c>
      <c r="R4655" s="75" t="e">
        <f t="shared" ref="R4655:R4659" si="883">+R4567+1</f>
        <v>#REF!</v>
      </c>
    </row>
    <row r="4656" spans="1:18" ht="15" customHeight="1" x14ac:dyDescent="0.3">
      <c r="A4656" s="86"/>
      <c r="B4656" s="84"/>
      <c r="C4656" s="125"/>
      <c r="E4656" s="149"/>
      <c r="F4656" s="146"/>
      <c r="G4656" s="154"/>
      <c r="H4656" s="186" t="str">
        <f>+IF(G4656="","",F4656*G4656)</f>
        <v/>
      </c>
      <c r="J4656" s="195" t="str">
        <f>+IF(H4656="","",H4656/H4660)</f>
        <v/>
      </c>
      <c r="K4656" s="175"/>
      <c r="L4656" s="175"/>
      <c r="M4656" s="193" t="str">
        <f>IF(L4656="NP", 0, (IF(L4656="EP", 1, (IF(L4656="ND", 0.4, "")))))</f>
        <v/>
      </c>
      <c r="N4656" s="194" t="str">
        <f>+IF(H4656="","",J4656*M4656)</f>
        <v/>
      </c>
      <c r="R4656" s="75" t="e">
        <f t="shared" si="883"/>
        <v>#REF!</v>
      </c>
    </row>
    <row r="4657" spans="1:18" ht="15" customHeight="1" x14ac:dyDescent="0.3">
      <c r="A4657" s="86"/>
      <c r="B4657" s="84"/>
      <c r="C4657" s="125"/>
      <c r="E4657" s="149"/>
      <c r="F4657" s="146"/>
      <c r="G4657" s="154"/>
      <c r="H4657" s="186" t="str">
        <f>+IF(G4657="","",F4657*G4657)</f>
        <v/>
      </c>
      <c r="J4657" s="195" t="str">
        <f>+IF(H4657="","",H4657/H4661)</f>
        <v/>
      </c>
      <c r="K4657" s="175"/>
      <c r="L4657" s="175"/>
      <c r="M4657" s="193" t="str">
        <f>IF(L4657="NP", 0, (IF(L4657="EP", 1, (IF(L4657="ND", 0.4, "")))))</f>
        <v/>
      </c>
      <c r="N4657" s="194" t="str">
        <f>+IF(H4657="","",J4657*M4657)</f>
        <v/>
      </c>
      <c r="R4657" s="75" t="e">
        <f t="shared" si="883"/>
        <v>#REF!</v>
      </c>
    </row>
    <row r="4658" spans="1:18" ht="15" customHeight="1" x14ac:dyDescent="0.3">
      <c r="A4658" s="86"/>
      <c r="B4658" s="84"/>
      <c r="C4658" s="125"/>
      <c r="E4658" s="149"/>
      <c r="F4658" s="146"/>
      <c r="G4658" s="154"/>
      <c r="H4658" s="186" t="str">
        <f>+IF(G4658="","",F4658*G4658)</f>
        <v/>
      </c>
      <c r="J4658" s="195" t="str">
        <f>+IF(H4658="","",H4658/H4662)</f>
        <v/>
      </c>
      <c r="K4658" s="175"/>
      <c r="L4658" s="175"/>
      <c r="M4658" s="193" t="str">
        <f>IF(L4658="NP", 0, (IF(L4658="EP", 1, (IF(L4658="ND", 0.4, "")))))</f>
        <v/>
      </c>
      <c r="N4658" s="194" t="str">
        <f>+IF(H4658="","",J4658*M4658)</f>
        <v/>
      </c>
      <c r="R4658" s="75" t="e">
        <f t="shared" si="883"/>
        <v>#REF!</v>
      </c>
    </row>
    <row r="4659" spans="1:18" ht="15" customHeight="1" thickBot="1" x14ac:dyDescent="0.35">
      <c r="A4659" s="86"/>
      <c r="B4659" s="84"/>
      <c r="C4659" s="127"/>
      <c r="D4659" s="128"/>
      <c r="E4659" s="150"/>
      <c r="F4659" s="147"/>
      <c r="G4659" s="155"/>
      <c r="H4659" s="192" t="str">
        <f>+IF(G4659="","",F4659*G4659)</f>
        <v/>
      </c>
      <c r="J4659" s="195" t="str">
        <f>+IF(H4659="","",H4659/H4662)</f>
        <v/>
      </c>
      <c r="K4659" s="176"/>
      <c r="L4659" s="177"/>
      <c r="M4659" s="193" t="str">
        <f>IF(L4659="NP", 0, (IF(L4659="EP", 1, (IF(L4659="ND", 0.4, "")))))</f>
        <v/>
      </c>
      <c r="N4659" s="194" t="str">
        <f>+IF(H4659="","",J4659*M4659)</f>
        <v/>
      </c>
      <c r="R4659" s="75" t="e">
        <f t="shared" si="883"/>
        <v>#REF!</v>
      </c>
    </row>
    <row r="4660" spans="1:18" ht="15" customHeight="1" thickBot="1" x14ac:dyDescent="0.35">
      <c r="A4660" s="86"/>
      <c r="B4660" s="84"/>
      <c r="C4660" s="160"/>
      <c r="D4660" s="160"/>
      <c r="E4660" s="160"/>
      <c r="F4660" s="160"/>
      <c r="G4660" s="161" t="s">
        <v>30</v>
      </c>
      <c r="H4660" s="157">
        <f>SUM(H4655:H4659)</f>
        <v>0</v>
      </c>
      <c r="J4660" s="110">
        <f>SUM(J4655:J4659)</f>
        <v>0</v>
      </c>
      <c r="K4660" s="109"/>
      <c r="L4660" s="109"/>
      <c r="M4660" s="109"/>
      <c r="N4660" s="110">
        <f>SUM(N4655:N4659)</f>
        <v>0</v>
      </c>
    </row>
    <row r="4661" spans="1:18" ht="13.5" customHeight="1" thickBot="1" x14ac:dyDescent="0.35">
      <c r="A4661" s="86"/>
      <c r="B4661" s="84"/>
      <c r="H4661" s="84"/>
      <c r="J4661" s="103"/>
      <c r="K4661" s="104"/>
      <c r="L4661" s="104"/>
      <c r="M4661" s="104"/>
      <c r="N4661" s="105"/>
    </row>
    <row r="4662" spans="1:18" ht="15" customHeight="1" x14ac:dyDescent="0.3">
      <c r="A4662" s="86"/>
      <c r="B4662" s="84"/>
      <c r="D4662" s="132" t="s">
        <v>13</v>
      </c>
      <c r="E4662" s="133"/>
      <c r="F4662" s="133"/>
      <c r="G4662" s="134"/>
      <c r="H4662" s="158">
        <f>+H4607+H4623+H4652+H4660</f>
        <v>2.5111400000000001</v>
      </c>
      <c r="J4662" s="113"/>
      <c r="K4662" s="78"/>
      <c r="M4662" s="78"/>
      <c r="N4662" s="114"/>
    </row>
    <row r="4663" spans="1:18" ht="15" customHeight="1" thickBot="1" x14ac:dyDescent="0.35">
      <c r="A4663" s="86"/>
      <c r="B4663" s="84"/>
      <c r="D4663" s="135" t="s">
        <v>67</v>
      </c>
      <c r="E4663" s="136"/>
      <c r="F4663" s="136"/>
      <c r="G4663" s="141">
        <f>+$Q$1</f>
        <v>0.15</v>
      </c>
      <c r="H4663" s="159">
        <f>+H4662*G4663</f>
        <v>0.37667100000000003</v>
      </c>
      <c r="J4663" s="115"/>
      <c r="K4663" s="116"/>
      <c r="L4663" s="116"/>
      <c r="M4663" s="116"/>
      <c r="N4663" s="117"/>
    </row>
    <row r="4664" spans="1:18" ht="15" customHeight="1" x14ac:dyDescent="0.3">
      <c r="A4664" s="86"/>
      <c r="B4664" s="84"/>
      <c r="D4664" s="135" t="s">
        <v>68</v>
      </c>
      <c r="E4664" s="136"/>
      <c r="F4664" s="136"/>
      <c r="G4664" s="141">
        <f>+$Q$2</f>
        <v>0</v>
      </c>
      <c r="H4664" s="159">
        <f>+(H4662+H4663)*G4664</f>
        <v>0</v>
      </c>
      <c r="J4664" s="120">
        <f>+J4607+J4623+J4652+J4660</f>
        <v>1</v>
      </c>
      <c r="K4664" s="118"/>
      <c r="L4664" s="118"/>
      <c r="M4664" s="118"/>
      <c r="N4664" s="120">
        <f>+N4607+N4623+N4652+N4660</f>
        <v>0</v>
      </c>
    </row>
    <row r="4665" spans="1:18" ht="15" customHeight="1" thickBot="1" x14ac:dyDescent="0.35">
      <c r="A4665" s="86"/>
      <c r="B4665" s="84"/>
      <c r="C4665" s="75" t="s">
        <v>64</v>
      </c>
      <c r="D4665" s="135" t="s">
        <v>14</v>
      </c>
      <c r="E4665" s="136"/>
      <c r="F4665" s="136"/>
      <c r="G4665" s="137"/>
      <c r="H4665" s="159">
        <f>SUM(H4662:H4664)</f>
        <v>2.8878110000000001</v>
      </c>
      <c r="J4665" s="121" t="s">
        <v>69</v>
      </c>
      <c r="K4665" s="119"/>
      <c r="L4665" s="119"/>
      <c r="M4665" s="119"/>
      <c r="N4665" s="121" t="s">
        <v>70</v>
      </c>
    </row>
    <row r="4666" spans="1:18" ht="15" customHeight="1" thickBot="1" x14ac:dyDescent="0.35">
      <c r="A4666" s="86"/>
      <c r="B4666" s="84"/>
      <c r="C4666" s="75" t="s">
        <v>64</v>
      </c>
      <c r="D4666" s="138" t="s">
        <v>15</v>
      </c>
      <c r="E4666" s="139"/>
      <c r="F4666" s="139"/>
      <c r="G4666" s="140"/>
      <c r="H4666" s="131">
        <f>+ROUND(H4665,2)</f>
        <v>2.89</v>
      </c>
      <c r="N4666" s="165">
        <f>+ROUND(N4664,4)</f>
        <v>0</v>
      </c>
    </row>
    <row r="4667" spans="1:18" ht="13.5" customHeight="1" x14ac:dyDescent="0.3">
      <c r="A4667" s="86"/>
      <c r="B4667" s="84"/>
      <c r="G4667" s="76"/>
    </row>
    <row r="4668" spans="1:18" ht="13.5" customHeight="1" x14ac:dyDescent="0.3">
      <c r="A4668" s="86"/>
      <c r="B4668" s="84"/>
      <c r="G4668" s="76"/>
    </row>
    <row r="4669" spans="1:18" ht="15" customHeight="1" x14ac:dyDescent="0.3">
      <c r="A4669" s="83"/>
      <c r="B4669" s="84"/>
      <c r="G4669" s="76"/>
      <c r="H4669" s="84"/>
      <c r="J4669" s="85"/>
      <c r="K4669" s="85"/>
      <c r="L4669" s="85"/>
      <c r="M4669" s="85"/>
      <c r="N4669" s="85"/>
    </row>
    <row r="4670" spans="1:18" ht="14.1" customHeight="1" x14ac:dyDescent="0.3">
      <c r="A4670" s="86"/>
      <c r="B4670" s="84"/>
      <c r="C4670" s="87"/>
      <c r="D4670" s="87"/>
      <c r="E4670" s="87"/>
      <c r="F4670" s="87"/>
      <c r="G4670" s="87"/>
      <c r="H4670" s="87"/>
      <c r="K4670" s="78"/>
      <c r="M4670" s="78"/>
    </row>
    <row r="4671" spans="1:18" ht="12" customHeight="1" x14ac:dyDescent="0.3">
      <c r="A4671" s="86"/>
      <c r="B4671" s="84"/>
      <c r="C4671" s="73"/>
      <c r="D4671" s="73"/>
      <c r="E4671" s="73"/>
      <c r="F4671" s="73"/>
      <c r="G4671" s="73"/>
      <c r="H4671" s="73"/>
      <c r="K4671" s="78"/>
      <c r="M4671" s="78"/>
    </row>
    <row r="4672" spans="1:18" ht="12" customHeight="1" x14ac:dyDescent="0.3">
      <c r="A4672" s="86"/>
      <c r="B4672" s="84"/>
      <c r="G4672" s="88"/>
      <c r="H4672" s="84"/>
      <c r="K4672" s="78"/>
      <c r="M4672" s="78"/>
    </row>
    <row r="4673" spans="1:18" ht="14.25" customHeight="1" x14ac:dyDescent="0.3">
      <c r="A4673" s="86"/>
      <c r="B4673" s="84"/>
      <c r="C4673" s="89"/>
      <c r="D4673" s="90"/>
      <c r="E4673" s="90"/>
      <c r="F4673" s="90"/>
      <c r="G4673" s="90"/>
      <c r="H4673" s="91"/>
      <c r="K4673" s="78"/>
      <c r="M4673" s="78"/>
    </row>
    <row r="4674" spans="1:18" ht="14.25" customHeight="1" x14ac:dyDescent="0.3">
      <c r="A4674" s="86"/>
      <c r="B4674" s="84"/>
      <c r="C4674" s="89"/>
      <c r="H4674" s="84"/>
      <c r="K4674" s="78"/>
      <c r="M4674" s="78"/>
    </row>
    <row r="4675" spans="1:18" ht="12" customHeight="1" thickBot="1" x14ac:dyDescent="0.35">
      <c r="A4675" s="86"/>
      <c r="B4675" s="84"/>
      <c r="C4675" s="89"/>
      <c r="H4675" s="84"/>
      <c r="K4675" s="78"/>
      <c r="M4675" s="78"/>
    </row>
    <row r="4676" spans="1:18" ht="20.100000000000001" customHeight="1" thickBot="1" x14ac:dyDescent="0.35">
      <c r="A4676" s="86"/>
      <c r="B4676" s="84"/>
      <c r="C4676" s="142" t="s">
        <v>55</v>
      </c>
      <c r="D4676" s="143"/>
      <c r="E4676" s="143"/>
      <c r="F4676" s="143"/>
      <c r="G4676" s="143"/>
      <c r="H4676" s="144"/>
    </row>
    <row r="4677" spans="1:18" ht="20.100000000000001" customHeight="1" x14ac:dyDescent="0.3">
      <c r="A4677" s="86"/>
      <c r="B4677" s="84"/>
      <c r="C4677" s="92"/>
      <c r="H4677" s="93" t="s">
        <v>56</v>
      </c>
      <c r="I4677" s="84"/>
      <c r="J4677" s="97" t="s">
        <v>26</v>
      </c>
      <c r="K4677" s="98"/>
      <c r="L4677" s="98"/>
      <c r="M4677" s="98"/>
      <c r="N4677" s="99"/>
    </row>
    <row r="4678" spans="1:18" ht="16.5" customHeight="1" thickBot="1" x14ac:dyDescent="0.35">
      <c r="A4678" s="169"/>
      <c r="B4678" s="84"/>
      <c r="C4678" s="73" t="s">
        <v>57</v>
      </c>
      <c r="D4678" s="84">
        <v>54</v>
      </c>
      <c r="G4678" s="74" t="s">
        <v>4</v>
      </c>
      <c r="H4678" s="75" t="str">
        <f>+VLOOKUP(D4678,PRESUP!$A$6:$N$183,3,FALSE)</f>
        <v>m3</v>
      </c>
      <c r="I4678" s="84"/>
      <c r="J4678" s="100"/>
      <c r="K4678" s="101"/>
      <c r="L4678" s="101"/>
      <c r="M4678" s="101"/>
      <c r="N4678" s="102"/>
    </row>
    <row r="4679" spans="1:18" ht="32.25" customHeight="1" x14ac:dyDescent="0.3">
      <c r="A4679" s="86"/>
      <c r="B4679" s="84"/>
      <c r="C4679" s="22" t="str">
        <f>+VLOOKUP(D4678,PRESUP!$A$6:$N$183,14,FALSE)</f>
        <v>DETALLE: DEMOLICION DE ESTRUCTURAS DE H.A. EXISTENTES</v>
      </c>
      <c r="J4679" s="103"/>
      <c r="K4679" s="104"/>
      <c r="L4679" s="104"/>
      <c r="M4679" s="104"/>
      <c r="N4679" s="105"/>
      <c r="O4679" s="84" t="s">
        <v>71</v>
      </c>
      <c r="P4679" s="84" t="s">
        <v>73</v>
      </c>
      <c r="Q4679" s="84" t="s">
        <v>72</v>
      </c>
    </row>
    <row r="4680" spans="1:18" s="73" customFormat="1" ht="15" customHeight="1" thickBot="1" x14ac:dyDescent="0.35">
      <c r="A4680" s="86"/>
      <c r="B4680" s="84"/>
      <c r="C4680" s="73" t="s">
        <v>20</v>
      </c>
      <c r="D4680" s="94"/>
      <c r="E4680" s="94"/>
      <c r="F4680" s="94"/>
      <c r="G4680" s="196" t="s">
        <v>58</v>
      </c>
      <c r="H4680" s="197">
        <v>3.3332999999999999</v>
      </c>
      <c r="J4680" s="162"/>
      <c r="K4680" s="163"/>
      <c r="L4680" s="163"/>
      <c r="M4680" s="163"/>
      <c r="N4680" s="164"/>
      <c r="O4680" s="166">
        <f>+H4754</f>
        <v>152.41</v>
      </c>
      <c r="P4680" s="168">
        <f>+H4750</f>
        <v>132.53200799999999</v>
      </c>
      <c r="Q4680" s="167">
        <f>+N4754</f>
        <v>0</v>
      </c>
      <c r="R4680" s="73">
        <f t="shared" ref="R4680" si="884">+D4678</f>
        <v>54</v>
      </c>
    </row>
    <row r="4681" spans="1:18" s="94" customFormat="1" ht="30" customHeight="1" thickBot="1" x14ac:dyDescent="0.35">
      <c r="A4681" s="86"/>
      <c r="B4681" s="84"/>
      <c r="C4681" s="122" t="s">
        <v>48</v>
      </c>
      <c r="D4681" s="123" t="s">
        <v>0</v>
      </c>
      <c r="E4681" s="123" t="s">
        <v>6</v>
      </c>
      <c r="F4681" s="123" t="s">
        <v>7</v>
      </c>
      <c r="G4681" s="123" t="s">
        <v>8</v>
      </c>
      <c r="H4681" s="124" t="s">
        <v>9</v>
      </c>
      <c r="J4681" s="106" t="s">
        <v>59</v>
      </c>
      <c r="K4681" s="107" t="s">
        <v>60</v>
      </c>
      <c r="L4681" s="107" t="s">
        <v>61</v>
      </c>
      <c r="M4681" s="107" t="s">
        <v>62</v>
      </c>
      <c r="N4681" s="108" t="s">
        <v>63</v>
      </c>
    </row>
    <row r="4682" spans="1:18" ht="15" customHeight="1" x14ac:dyDescent="0.3">
      <c r="A4682" s="86"/>
      <c r="B4682" s="84"/>
      <c r="C4682" s="125" t="s">
        <v>78</v>
      </c>
      <c r="D4682" s="145" t="s">
        <v>20</v>
      </c>
      <c r="E4682" s="148"/>
      <c r="F4682" s="148" t="s">
        <v>64</v>
      </c>
      <c r="G4682" s="153" t="s">
        <v>20</v>
      </c>
      <c r="H4682" s="126">
        <f>+H4711*0.05</f>
        <v>3.5332980000000003</v>
      </c>
      <c r="J4682" s="171">
        <f>+IF(H4682="","",H4682/H4750)</f>
        <v>2.6659959758551312E-2</v>
      </c>
      <c r="K4682" s="172">
        <v>4292100117</v>
      </c>
      <c r="L4682" s="170" t="s">
        <v>77</v>
      </c>
      <c r="M4682" s="156">
        <v>0</v>
      </c>
      <c r="N4682" s="173">
        <f t="shared" ref="N4682:N4694" si="885">+IF(H4682="","",J4682*M4682)</f>
        <v>0</v>
      </c>
    </row>
    <row r="4683" spans="1:18" ht="15" customHeight="1" x14ac:dyDescent="0.3">
      <c r="A4683" s="86"/>
      <c r="B4683" s="84"/>
      <c r="C4683" s="125" t="s">
        <v>426</v>
      </c>
      <c r="D4683" s="146">
        <v>1</v>
      </c>
      <c r="E4683" s="149">
        <v>17.5</v>
      </c>
      <c r="F4683" s="184">
        <f t="shared" ref="F4683" si="886">+IF(E4683="","",D4683*E4683)</f>
        <v>17.5</v>
      </c>
      <c r="G4683" s="185">
        <f>+IF(F4683="","",H4680)</f>
        <v>3.3332999999999999</v>
      </c>
      <c r="H4683" s="186">
        <f t="shared" ref="H4683" si="887">+IF(G4683="","",F4683*G4683)</f>
        <v>58.332749999999997</v>
      </c>
      <c r="J4683" s="195">
        <f>+IF(H4683="","",H4683/H4750)</f>
        <v>0.44014084507042256</v>
      </c>
      <c r="K4683" s="172">
        <v>4292100117</v>
      </c>
      <c r="L4683" s="170" t="s">
        <v>77</v>
      </c>
      <c r="M4683" s="193">
        <v>0</v>
      </c>
      <c r="N4683" s="194">
        <f t="shared" si="885"/>
        <v>0</v>
      </c>
      <c r="R4683" s="75" t="e">
        <f t="shared" ref="R4683:R4694" si="888">+R4595+1</f>
        <v>#REF!</v>
      </c>
    </row>
    <row r="4684" spans="1:18" ht="15" customHeight="1" x14ac:dyDescent="0.3">
      <c r="A4684" s="86"/>
      <c r="B4684" s="84"/>
      <c r="C4684" s="125"/>
      <c r="D4684" s="146"/>
      <c r="E4684" s="149"/>
      <c r="F4684" s="184"/>
      <c r="G4684" s="185"/>
      <c r="H4684" s="186"/>
      <c r="J4684" s="195"/>
      <c r="K4684" s="172"/>
      <c r="L4684" s="170"/>
      <c r="M4684" s="193"/>
      <c r="N4684" s="194" t="str">
        <f t="shared" si="885"/>
        <v/>
      </c>
      <c r="R4684" s="75" t="e">
        <f t="shared" si="888"/>
        <v>#REF!</v>
      </c>
    </row>
    <row r="4685" spans="1:18" ht="15" customHeight="1" x14ac:dyDescent="0.3">
      <c r="A4685" s="86"/>
      <c r="B4685" s="84"/>
      <c r="C4685" s="125"/>
      <c r="D4685" s="146"/>
      <c r="E4685" s="149"/>
      <c r="F4685" s="184"/>
      <c r="G4685" s="185"/>
      <c r="H4685" s="186"/>
      <c r="J4685" s="195"/>
      <c r="K4685" s="172"/>
      <c r="L4685" s="170"/>
      <c r="M4685" s="193"/>
      <c r="N4685" s="194" t="str">
        <f t="shared" si="885"/>
        <v/>
      </c>
      <c r="R4685" s="75" t="e">
        <f t="shared" si="888"/>
        <v>#REF!</v>
      </c>
    </row>
    <row r="4686" spans="1:18" ht="15" customHeight="1" x14ac:dyDescent="0.3">
      <c r="A4686" s="86"/>
      <c r="B4686" s="84"/>
      <c r="C4686" s="125"/>
      <c r="D4686" s="146"/>
      <c r="E4686" s="149"/>
      <c r="F4686" s="184"/>
      <c r="G4686" s="185"/>
      <c r="H4686" s="186"/>
      <c r="J4686" s="195"/>
      <c r="K4686" s="172"/>
      <c r="L4686" s="170"/>
      <c r="M4686" s="193"/>
      <c r="N4686" s="194" t="str">
        <f t="shared" si="885"/>
        <v/>
      </c>
      <c r="R4686" s="75" t="e">
        <f t="shared" si="888"/>
        <v>#REF!</v>
      </c>
    </row>
    <row r="4687" spans="1:18" ht="15" customHeight="1" x14ac:dyDescent="0.3">
      <c r="A4687" s="86"/>
      <c r="B4687" s="84"/>
      <c r="C4687" s="125"/>
      <c r="D4687" s="146"/>
      <c r="E4687" s="149"/>
      <c r="F4687" s="184"/>
      <c r="G4687" s="185"/>
      <c r="H4687" s="186"/>
      <c r="J4687" s="195"/>
      <c r="K4687" s="172"/>
      <c r="L4687" s="170"/>
      <c r="M4687" s="193"/>
      <c r="N4687" s="194" t="str">
        <f t="shared" si="885"/>
        <v/>
      </c>
      <c r="R4687" s="75" t="e">
        <f t="shared" si="888"/>
        <v>#REF!</v>
      </c>
    </row>
    <row r="4688" spans="1:18" ht="15" customHeight="1" x14ac:dyDescent="0.3">
      <c r="A4688" s="86"/>
      <c r="B4688" s="84"/>
      <c r="C4688" s="125"/>
      <c r="D4688" s="146"/>
      <c r="E4688" s="149"/>
      <c r="F4688" s="184" t="str">
        <f t="shared" ref="F4688:F4694" si="889">+IF(E4688="","",D4688*E4688)</f>
        <v/>
      </c>
      <c r="G4688" s="185" t="str">
        <f>+IF(F4688="","",H4680)</f>
        <v/>
      </c>
      <c r="H4688" s="186" t="str">
        <f t="shared" ref="H4688:H4694" si="890">+IF(G4688="","",F4688*G4688)</f>
        <v/>
      </c>
      <c r="J4688" s="195" t="str">
        <f>+IF(H4688="","",H4688/H4750)</f>
        <v/>
      </c>
      <c r="K4688" s="172"/>
      <c r="L4688" s="170"/>
      <c r="M4688" s="193" t="str">
        <f t="shared" ref="M4688:M4694" si="891">IF(L4688="NP", 0, (IF(L4688="EP", 1, (IF(L4688="ND", 0.4, "")))))</f>
        <v/>
      </c>
      <c r="N4688" s="194" t="str">
        <f t="shared" si="885"/>
        <v/>
      </c>
      <c r="R4688" s="75" t="e">
        <f t="shared" si="888"/>
        <v>#REF!</v>
      </c>
    </row>
    <row r="4689" spans="1:18" ht="15" customHeight="1" x14ac:dyDescent="0.3">
      <c r="A4689" s="86"/>
      <c r="B4689" s="84"/>
      <c r="C4689" s="125"/>
      <c r="D4689" s="146"/>
      <c r="E4689" s="149"/>
      <c r="F4689" s="184" t="str">
        <f t="shared" si="889"/>
        <v/>
      </c>
      <c r="G4689" s="185" t="str">
        <f>+IF(F4689="","",H4680)</f>
        <v/>
      </c>
      <c r="H4689" s="186" t="str">
        <f t="shared" si="890"/>
        <v/>
      </c>
      <c r="J4689" s="195" t="str">
        <f>+IF(H4689="","",H4689/H4750)</f>
        <v/>
      </c>
      <c r="K4689" s="172"/>
      <c r="L4689" s="170"/>
      <c r="M4689" s="193" t="str">
        <f t="shared" si="891"/>
        <v/>
      </c>
      <c r="N4689" s="194" t="str">
        <f t="shared" si="885"/>
        <v/>
      </c>
      <c r="R4689" s="75" t="e">
        <f t="shared" si="888"/>
        <v>#REF!</v>
      </c>
    </row>
    <row r="4690" spans="1:18" ht="15" customHeight="1" x14ac:dyDescent="0.3">
      <c r="A4690" s="86"/>
      <c r="B4690" s="84"/>
      <c r="C4690" s="125"/>
      <c r="D4690" s="146"/>
      <c r="E4690" s="149"/>
      <c r="F4690" s="184" t="str">
        <f t="shared" si="889"/>
        <v/>
      </c>
      <c r="G4690" s="185" t="str">
        <f>+IF(F4690="","",H4680)</f>
        <v/>
      </c>
      <c r="H4690" s="186" t="str">
        <f t="shared" si="890"/>
        <v/>
      </c>
      <c r="J4690" s="195" t="str">
        <f>+IF(H4690="","",H4690/H4750)</f>
        <v/>
      </c>
      <c r="K4690" s="172"/>
      <c r="L4690" s="170"/>
      <c r="M4690" s="193" t="str">
        <f t="shared" si="891"/>
        <v/>
      </c>
      <c r="N4690" s="194" t="str">
        <f t="shared" si="885"/>
        <v/>
      </c>
      <c r="R4690" s="75" t="e">
        <f t="shared" si="888"/>
        <v>#REF!</v>
      </c>
    </row>
    <row r="4691" spans="1:18" ht="15" customHeight="1" x14ac:dyDescent="0.3">
      <c r="A4691" s="86"/>
      <c r="B4691" s="84"/>
      <c r="C4691" s="125"/>
      <c r="D4691" s="146"/>
      <c r="E4691" s="149"/>
      <c r="F4691" s="184" t="str">
        <f t="shared" si="889"/>
        <v/>
      </c>
      <c r="G4691" s="185" t="str">
        <f>+IF(F4691="","",H4680)</f>
        <v/>
      </c>
      <c r="H4691" s="186" t="str">
        <f t="shared" si="890"/>
        <v/>
      </c>
      <c r="J4691" s="195" t="str">
        <f>+IF(H4691="","",H4691/H4750)</f>
        <v/>
      </c>
      <c r="K4691" s="172"/>
      <c r="L4691" s="170"/>
      <c r="M4691" s="193" t="str">
        <f t="shared" si="891"/>
        <v/>
      </c>
      <c r="N4691" s="194" t="str">
        <f t="shared" si="885"/>
        <v/>
      </c>
      <c r="R4691" s="75" t="e">
        <f t="shared" si="888"/>
        <v>#REF!</v>
      </c>
    </row>
    <row r="4692" spans="1:18" ht="15" customHeight="1" x14ac:dyDescent="0.3">
      <c r="A4692" s="86"/>
      <c r="B4692" s="84"/>
      <c r="C4692" s="125"/>
      <c r="D4692" s="146"/>
      <c r="E4692" s="149"/>
      <c r="F4692" s="184" t="str">
        <f t="shared" si="889"/>
        <v/>
      </c>
      <c r="G4692" s="185" t="str">
        <f>+IF(F4692="","",H4680)</f>
        <v/>
      </c>
      <c r="H4692" s="186" t="str">
        <f t="shared" si="890"/>
        <v/>
      </c>
      <c r="J4692" s="195" t="str">
        <f>+IF(H4692="","",H4692/H4750)</f>
        <v/>
      </c>
      <c r="K4692" s="172"/>
      <c r="L4692" s="170"/>
      <c r="M4692" s="193" t="str">
        <f t="shared" si="891"/>
        <v/>
      </c>
      <c r="N4692" s="194" t="str">
        <f t="shared" si="885"/>
        <v/>
      </c>
      <c r="R4692" s="75" t="e">
        <f t="shared" si="888"/>
        <v>#REF!</v>
      </c>
    </row>
    <row r="4693" spans="1:18" ht="15" customHeight="1" x14ac:dyDescent="0.3">
      <c r="A4693" s="86"/>
      <c r="B4693" s="84"/>
      <c r="C4693" s="125"/>
      <c r="D4693" s="146"/>
      <c r="E4693" s="149"/>
      <c r="F4693" s="184" t="str">
        <f t="shared" si="889"/>
        <v/>
      </c>
      <c r="G4693" s="185" t="str">
        <f>+IF(F4693="","",H4680)</f>
        <v/>
      </c>
      <c r="H4693" s="186" t="str">
        <f t="shared" si="890"/>
        <v/>
      </c>
      <c r="J4693" s="195" t="str">
        <f>+IF(H4693="","",H4693/H4750)</f>
        <v/>
      </c>
      <c r="K4693" s="172"/>
      <c r="L4693" s="170"/>
      <c r="M4693" s="193" t="str">
        <f t="shared" si="891"/>
        <v/>
      </c>
      <c r="N4693" s="194" t="str">
        <f t="shared" si="885"/>
        <v/>
      </c>
      <c r="R4693" s="75" t="e">
        <f t="shared" si="888"/>
        <v>#REF!</v>
      </c>
    </row>
    <row r="4694" spans="1:18" ht="15" customHeight="1" thickBot="1" x14ac:dyDescent="0.35">
      <c r="A4694" s="86"/>
      <c r="B4694" s="84"/>
      <c r="C4694" s="127"/>
      <c r="D4694" s="147"/>
      <c r="E4694" s="150"/>
      <c r="F4694" s="187" t="str">
        <f t="shared" si="889"/>
        <v/>
      </c>
      <c r="G4694" s="188" t="str">
        <f>+IF(F4694="","",H4679)</f>
        <v/>
      </c>
      <c r="H4694" s="189" t="str">
        <f t="shared" si="890"/>
        <v/>
      </c>
      <c r="J4694" s="195" t="str">
        <f>+IF(H4694="","",H4694/H4750)</f>
        <v/>
      </c>
      <c r="K4694" s="172"/>
      <c r="L4694" s="170"/>
      <c r="M4694" s="193" t="str">
        <f t="shared" si="891"/>
        <v/>
      </c>
      <c r="N4694" s="194" t="str">
        <f t="shared" si="885"/>
        <v/>
      </c>
      <c r="R4694" s="75" t="e">
        <f t="shared" si="888"/>
        <v>#REF!</v>
      </c>
    </row>
    <row r="4695" spans="1:18" ht="15" customHeight="1" thickBot="1" x14ac:dyDescent="0.35">
      <c r="A4695" s="86"/>
      <c r="B4695" s="84"/>
      <c r="C4695" s="160"/>
      <c r="D4695" s="160"/>
      <c r="E4695" s="160"/>
      <c r="F4695" s="160"/>
      <c r="G4695" s="161" t="s">
        <v>27</v>
      </c>
      <c r="H4695" s="157">
        <f>SUM(H4682:H4694)</f>
        <v>61.866047999999999</v>
      </c>
      <c r="J4695" s="110">
        <f>SUM(J4682:J4694)</f>
        <v>0.46680080482897385</v>
      </c>
      <c r="K4695" s="109"/>
      <c r="L4695" s="109"/>
      <c r="M4695" s="109"/>
      <c r="N4695" s="110">
        <f>SUM(N4682:N4694)</f>
        <v>0</v>
      </c>
    </row>
    <row r="4696" spans="1:18" s="73" customFormat="1" ht="15" customHeight="1" thickBot="1" x14ac:dyDescent="0.35">
      <c r="A4696" s="86"/>
      <c r="B4696" s="84"/>
      <c r="C4696" s="73" t="s">
        <v>10</v>
      </c>
      <c r="H4696" s="74"/>
      <c r="J4696" s="112"/>
      <c r="K4696" s="112"/>
      <c r="L4696" s="112"/>
      <c r="M4696" s="112"/>
      <c r="N4696" s="112"/>
    </row>
    <row r="4697" spans="1:18" ht="31.5" customHeight="1" thickBot="1" x14ac:dyDescent="0.35">
      <c r="A4697" s="86"/>
      <c r="B4697" s="84"/>
      <c r="C4697" s="122" t="s">
        <v>48</v>
      </c>
      <c r="D4697" s="123" t="s">
        <v>0</v>
      </c>
      <c r="E4697" s="123" t="s">
        <v>65</v>
      </c>
      <c r="F4697" s="123" t="s">
        <v>66</v>
      </c>
      <c r="G4697" s="123" t="s">
        <v>8</v>
      </c>
      <c r="H4697" s="124" t="s">
        <v>9</v>
      </c>
      <c r="J4697" s="106" t="s">
        <v>59</v>
      </c>
      <c r="K4697" s="107" t="s">
        <v>60</v>
      </c>
      <c r="L4697" s="107" t="s">
        <v>61</v>
      </c>
      <c r="M4697" s="107" t="s">
        <v>62</v>
      </c>
      <c r="N4697" s="108" t="s">
        <v>63</v>
      </c>
    </row>
    <row r="4698" spans="1:18" ht="15" customHeight="1" x14ac:dyDescent="0.3">
      <c r="A4698" s="86"/>
      <c r="B4698" s="84"/>
      <c r="C4698" s="125" t="s">
        <v>326</v>
      </c>
      <c r="D4698" s="146">
        <v>4</v>
      </c>
      <c r="E4698" s="149">
        <v>4.2300000000000004</v>
      </c>
      <c r="F4698" s="184">
        <f t="shared" ref="F4698:F4710" si="892">+IF(E4698="","",D4698*E4698)</f>
        <v>16.920000000000002</v>
      </c>
      <c r="G4698" s="185">
        <f>+IF(F4698="","",H4680)</f>
        <v>3.3332999999999999</v>
      </c>
      <c r="H4698" s="186">
        <f t="shared" ref="H4698:H4710" si="893">+IF(G4698="","",F4698*G4698)</f>
        <v>56.399436000000001</v>
      </c>
      <c r="I4698" s="95"/>
      <c r="J4698" s="195">
        <f>+IF(H4698="","",H4698/H4750)</f>
        <v>0.42555331991951717</v>
      </c>
      <c r="K4698" s="174">
        <v>851230012</v>
      </c>
      <c r="L4698" s="170" t="s">
        <v>77</v>
      </c>
      <c r="M4698" s="193">
        <v>0</v>
      </c>
      <c r="N4698" s="194">
        <f t="shared" ref="N4698:N4710" si="894">+IF(H4698="","",J4698*M4698)</f>
        <v>0</v>
      </c>
      <c r="R4698" s="75" t="e">
        <f t="shared" ref="R4698:R4710" si="895">+R4610+1</f>
        <v>#REF!</v>
      </c>
    </row>
    <row r="4699" spans="1:18" ht="15" customHeight="1" x14ac:dyDescent="0.25">
      <c r="A4699" s="86"/>
      <c r="B4699" s="84"/>
      <c r="C4699" s="125" t="s">
        <v>396</v>
      </c>
      <c r="D4699" s="146">
        <v>1</v>
      </c>
      <c r="E4699" s="209">
        <v>4.28</v>
      </c>
      <c r="F4699" s="184">
        <f t="shared" si="892"/>
        <v>4.28</v>
      </c>
      <c r="G4699" s="185">
        <f>+IF(F4699="","",H4680)</f>
        <v>3.3332999999999999</v>
      </c>
      <c r="H4699" s="186">
        <f t="shared" si="893"/>
        <v>14.266524</v>
      </c>
      <c r="J4699" s="195">
        <f>+IF(H4699="","",H4699/H4750)</f>
        <v>0.10764587525150907</v>
      </c>
      <c r="K4699" s="174">
        <v>851230012</v>
      </c>
      <c r="L4699" s="170" t="s">
        <v>77</v>
      </c>
      <c r="M4699" s="193">
        <v>0</v>
      </c>
      <c r="N4699" s="194">
        <f t="shared" si="894"/>
        <v>0</v>
      </c>
      <c r="R4699" s="75" t="e">
        <f t="shared" si="895"/>
        <v>#REF!</v>
      </c>
    </row>
    <row r="4700" spans="1:18" ht="15" customHeight="1" x14ac:dyDescent="0.25">
      <c r="A4700" s="86"/>
      <c r="B4700" s="84"/>
      <c r="C4700" s="125"/>
      <c r="D4700" s="146"/>
      <c r="E4700" s="209"/>
      <c r="F4700" s="184"/>
      <c r="G4700" s="185"/>
      <c r="H4700" s="186"/>
      <c r="J4700" s="195"/>
      <c r="K4700" s="174"/>
      <c r="L4700" s="170"/>
      <c r="M4700" s="193"/>
      <c r="N4700" s="194" t="str">
        <f t="shared" si="894"/>
        <v/>
      </c>
      <c r="R4700" s="75" t="e">
        <f t="shared" si="895"/>
        <v>#REF!</v>
      </c>
    </row>
    <row r="4701" spans="1:18" ht="15" customHeight="1" x14ac:dyDescent="0.3">
      <c r="A4701" s="86"/>
      <c r="B4701" s="84"/>
      <c r="C4701" s="125"/>
      <c r="D4701" s="146"/>
      <c r="E4701" s="149"/>
      <c r="F4701" s="184"/>
      <c r="G4701" s="185"/>
      <c r="H4701" s="186"/>
      <c r="J4701" s="195"/>
      <c r="K4701" s="174"/>
      <c r="L4701" s="170"/>
      <c r="M4701" s="193"/>
      <c r="N4701" s="194" t="str">
        <f t="shared" si="894"/>
        <v/>
      </c>
      <c r="R4701" s="75" t="e">
        <f t="shared" si="895"/>
        <v>#REF!</v>
      </c>
    </row>
    <row r="4702" spans="1:18" ht="15" customHeight="1" x14ac:dyDescent="0.3">
      <c r="A4702" s="86"/>
      <c r="B4702" s="84"/>
      <c r="C4702" s="125"/>
      <c r="D4702" s="146"/>
      <c r="E4702" s="149"/>
      <c r="F4702" s="184" t="str">
        <f t="shared" si="892"/>
        <v/>
      </c>
      <c r="G4702" s="185" t="str">
        <f>+IF(F4702="","",H4680)</f>
        <v/>
      </c>
      <c r="H4702" s="186" t="str">
        <f t="shared" si="893"/>
        <v/>
      </c>
      <c r="J4702" s="195" t="str">
        <f>+IF(H4702="","",H4702/H4750)</f>
        <v/>
      </c>
      <c r="K4702" s="174"/>
      <c r="L4702" s="170"/>
      <c r="M4702" s="193" t="str">
        <f t="shared" ref="M4702:M4710" si="896">IF(L4702="NP", 0, (IF(L4702="EP", 1, (IF(L4702="ND", 0.4, "")))))</f>
        <v/>
      </c>
      <c r="N4702" s="194" t="str">
        <f t="shared" si="894"/>
        <v/>
      </c>
      <c r="R4702" s="75" t="e">
        <f t="shared" si="895"/>
        <v>#REF!</v>
      </c>
    </row>
    <row r="4703" spans="1:18" ht="15" customHeight="1" x14ac:dyDescent="0.3">
      <c r="A4703" s="86"/>
      <c r="B4703" s="84"/>
      <c r="C4703" s="125"/>
      <c r="D4703" s="146"/>
      <c r="E4703" s="149"/>
      <c r="F4703" s="184" t="str">
        <f t="shared" si="892"/>
        <v/>
      </c>
      <c r="G4703" s="185" t="str">
        <f>+IF(F4703="","",H4680)</f>
        <v/>
      </c>
      <c r="H4703" s="186" t="str">
        <f t="shared" si="893"/>
        <v/>
      </c>
      <c r="I4703" s="96"/>
      <c r="J4703" s="195" t="str">
        <f>+IF(H4703="","",H4703/H4750)</f>
        <v/>
      </c>
      <c r="K4703" s="174"/>
      <c r="L4703" s="170"/>
      <c r="M4703" s="193" t="str">
        <f t="shared" si="896"/>
        <v/>
      </c>
      <c r="N4703" s="194" t="str">
        <f t="shared" si="894"/>
        <v/>
      </c>
      <c r="R4703" s="75" t="e">
        <f t="shared" si="895"/>
        <v>#REF!</v>
      </c>
    </row>
    <row r="4704" spans="1:18" ht="15" customHeight="1" x14ac:dyDescent="0.3">
      <c r="A4704" s="86"/>
      <c r="B4704" s="84"/>
      <c r="C4704" s="125"/>
      <c r="D4704" s="146"/>
      <c r="E4704" s="149"/>
      <c r="F4704" s="184" t="str">
        <f t="shared" si="892"/>
        <v/>
      </c>
      <c r="G4704" s="185" t="str">
        <f>+IF(F4704="","",H4680)</f>
        <v/>
      </c>
      <c r="H4704" s="186" t="str">
        <f t="shared" si="893"/>
        <v/>
      </c>
      <c r="J4704" s="195" t="str">
        <f>+IF(H4704="","",H4704/H4750)</f>
        <v/>
      </c>
      <c r="K4704" s="174"/>
      <c r="L4704" s="170"/>
      <c r="M4704" s="193" t="str">
        <f t="shared" si="896"/>
        <v/>
      </c>
      <c r="N4704" s="194" t="str">
        <f t="shared" si="894"/>
        <v/>
      </c>
      <c r="R4704" s="75" t="e">
        <f t="shared" si="895"/>
        <v>#REF!</v>
      </c>
    </row>
    <row r="4705" spans="1:18" ht="15" customHeight="1" x14ac:dyDescent="0.3">
      <c r="A4705" s="86"/>
      <c r="B4705" s="84"/>
      <c r="C4705" s="125"/>
      <c r="D4705" s="146"/>
      <c r="E4705" s="149"/>
      <c r="F4705" s="184" t="str">
        <f t="shared" si="892"/>
        <v/>
      </c>
      <c r="G4705" s="185" t="str">
        <f>+IF(F4705="","",H4680)</f>
        <v/>
      </c>
      <c r="H4705" s="186" t="str">
        <f t="shared" si="893"/>
        <v/>
      </c>
      <c r="J4705" s="195" t="str">
        <f>+IF(H4705="","",H4705/H4750)</f>
        <v/>
      </c>
      <c r="K4705" s="174"/>
      <c r="L4705" s="170"/>
      <c r="M4705" s="193" t="str">
        <f t="shared" si="896"/>
        <v/>
      </c>
      <c r="N4705" s="194" t="str">
        <f t="shared" si="894"/>
        <v/>
      </c>
      <c r="R4705" s="75" t="e">
        <f t="shared" si="895"/>
        <v>#REF!</v>
      </c>
    </row>
    <row r="4706" spans="1:18" ht="15" customHeight="1" x14ac:dyDescent="0.3">
      <c r="A4706" s="86"/>
      <c r="B4706" s="84"/>
      <c r="C4706" s="125"/>
      <c r="D4706" s="146"/>
      <c r="E4706" s="149"/>
      <c r="F4706" s="184" t="str">
        <f t="shared" si="892"/>
        <v/>
      </c>
      <c r="G4706" s="185" t="str">
        <f>+IF(F4706="","",H4680)</f>
        <v/>
      </c>
      <c r="H4706" s="186" t="str">
        <f t="shared" si="893"/>
        <v/>
      </c>
      <c r="I4706" s="96"/>
      <c r="J4706" s="195" t="str">
        <f>+IF(H4706="","",H4706/H4750)</f>
        <v/>
      </c>
      <c r="K4706" s="174"/>
      <c r="L4706" s="170"/>
      <c r="M4706" s="193" t="str">
        <f t="shared" si="896"/>
        <v/>
      </c>
      <c r="N4706" s="194" t="str">
        <f t="shared" si="894"/>
        <v/>
      </c>
      <c r="R4706" s="75" t="e">
        <f t="shared" si="895"/>
        <v>#REF!</v>
      </c>
    </row>
    <row r="4707" spans="1:18" ht="15" customHeight="1" x14ac:dyDescent="0.3">
      <c r="A4707" s="86"/>
      <c r="B4707" s="84"/>
      <c r="C4707" s="125"/>
      <c r="D4707" s="146"/>
      <c r="E4707" s="149"/>
      <c r="F4707" s="184" t="str">
        <f t="shared" si="892"/>
        <v/>
      </c>
      <c r="G4707" s="185" t="str">
        <f>+IF(F4707="","",H4680)</f>
        <v/>
      </c>
      <c r="H4707" s="186" t="str">
        <f t="shared" si="893"/>
        <v/>
      </c>
      <c r="J4707" s="195" t="str">
        <f>+IF(H4707="","",H4707/H4750)</f>
        <v/>
      </c>
      <c r="K4707" s="174"/>
      <c r="L4707" s="170"/>
      <c r="M4707" s="193" t="str">
        <f t="shared" si="896"/>
        <v/>
      </c>
      <c r="N4707" s="194" t="str">
        <f t="shared" si="894"/>
        <v/>
      </c>
      <c r="R4707" s="75" t="e">
        <f t="shared" si="895"/>
        <v>#REF!</v>
      </c>
    </row>
    <row r="4708" spans="1:18" ht="15" customHeight="1" x14ac:dyDescent="0.3">
      <c r="A4708" s="86"/>
      <c r="B4708" s="84"/>
      <c r="C4708" s="125"/>
      <c r="D4708" s="146"/>
      <c r="E4708" s="149"/>
      <c r="F4708" s="184" t="str">
        <f t="shared" si="892"/>
        <v/>
      </c>
      <c r="G4708" s="185" t="str">
        <f>+IF(F4708="","",H4680)</f>
        <v/>
      </c>
      <c r="H4708" s="186" t="str">
        <f t="shared" si="893"/>
        <v/>
      </c>
      <c r="I4708" s="96"/>
      <c r="J4708" s="195" t="str">
        <f>+IF(H4708="","",H4708/H4750)</f>
        <v/>
      </c>
      <c r="K4708" s="174"/>
      <c r="L4708" s="170"/>
      <c r="M4708" s="193" t="str">
        <f t="shared" si="896"/>
        <v/>
      </c>
      <c r="N4708" s="194" t="str">
        <f t="shared" si="894"/>
        <v/>
      </c>
      <c r="R4708" s="75" t="e">
        <f t="shared" si="895"/>
        <v>#REF!</v>
      </c>
    </row>
    <row r="4709" spans="1:18" ht="15" customHeight="1" x14ac:dyDescent="0.3">
      <c r="A4709" s="86"/>
      <c r="B4709" s="84"/>
      <c r="C4709" s="125"/>
      <c r="D4709" s="146"/>
      <c r="E4709" s="149"/>
      <c r="F4709" s="184" t="str">
        <f t="shared" si="892"/>
        <v/>
      </c>
      <c r="G4709" s="185" t="str">
        <f>+IF(F4709="","",H4680)</f>
        <v/>
      </c>
      <c r="H4709" s="186" t="str">
        <f t="shared" si="893"/>
        <v/>
      </c>
      <c r="I4709" s="96"/>
      <c r="J4709" s="195" t="str">
        <f>+IF(H4709="","",H4709/H4750)</f>
        <v/>
      </c>
      <c r="K4709" s="174"/>
      <c r="L4709" s="170"/>
      <c r="M4709" s="193" t="str">
        <f t="shared" si="896"/>
        <v/>
      </c>
      <c r="N4709" s="194" t="str">
        <f t="shared" si="894"/>
        <v/>
      </c>
      <c r="R4709" s="75" t="e">
        <f t="shared" si="895"/>
        <v>#REF!</v>
      </c>
    </row>
    <row r="4710" spans="1:18" ht="15" customHeight="1" thickBot="1" x14ac:dyDescent="0.35">
      <c r="A4710" s="86"/>
      <c r="B4710" s="84"/>
      <c r="C4710" s="127"/>
      <c r="D4710" s="147"/>
      <c r="E4710" s="150"/>
      <c r="F4710" s="187" t="str">
        <f t="shared" si="892"/>
        <v/>
      </c>
      <c r="G4710" s="188" t="str">
        <f>+IF(F4710="","",H4679)</f>
        <v/>
      </c>
      <c r="H4710" s="189" t="str">
        <f t="shared" si="893"/>
        <v/>
      </c>
      <c r="J4710" s="195" t="str">
        <f>+IF(H4710="","",H4710/H4750)</f>
        <v/>
      </c>
      <c r="K4710" s="174"/>
      <c r="L4710" s="170"/>
      <c r="M4710" s="193" t="str">
        <f t="shared" si="896"/>
        <v/>
      </c>
      <c r="N4710" s="194" t="str">
        <f t="shared" si="894"/>
        <v/>
      </c>
      <c r="R4710" s="75" t="e">
        <f t="shared" si="895"/>
        <v>#REF!</v>
      </c>
    </row>
    <row r="4711" spans="1:18" ht="15" customHeight="1" thickBot="1" x14ac:dyDescent="0.35">
      <c r="A4711" s="86"/>
      <c r="B4711" s="84"/>
      <c r="C4711" s="160"/>
      <c r="D4711" s="160"/>
      <c r="E4711" s="160"/>
      <c r="F4711" s="160"/>
      <c r="G4711" s="161" t="s">
        <v>28</v>
      </c>
      <c r="H4711" s="157">
        <f>SUM(H4698:H4710)</f>
        <v>70.665959999999998</v>
      </c>
      <c r="J4711" s="110">
        <f>SUM(J4698:J4710)</f>
        <v>0.53319919517102621</v>
      </c>
      <c r="K4711" s="109"/>
      <c r="L4711" s="109"/>
      <c r="M4711" s="109"/>
      <c r="N4711" s="110">
        <f>SUM(N4698:N4710)</f>
        <v>0</v>
      </c>
    </row>
    <row r="4712" spans="1:18" s="73" customFormat="1" ht="15" customHeight="1" thickBot="1" x14ac:dyDescent="0.35">
      <c r="A4712" s="86"/>
      <c r="B4712" s="84"/>
      <c r="C4712" s="73" t="s">
        <v>11</v>
      </c>
      <c r="H4712" s="74"/>
      <c r="J4712" s="112"/>
      <c r="K4712" s="112"/>
      <c r="L4712" s="112"/>
      <c r="M4712" s="112"/>
      <c r="N4712" s="112"/>
    </row>
    <row r="4713" spans="1:18" ht="34.5" customHeight="1" thickBot="1" x14ac:dyDescent="0.35">
      <c r="A4713" s="86"/>
      <c r="B4713" s="84"/>
      <c r="C4713" s="122" t="s">
        <v>48</v>
      </c>
      <c r="D4713" s="129"/>
      <c r="E4713" s="123" t="s">
        <v>3</v>
      </c>
      <c r="F4713" s="123" t="s">
        <v>0</v>
      </c>
      <c r="G4713" s="123" t="s">
        <v>16</v>
      </c>
      <c r="H4713" s="124" t="s">
        <v>9</v>
      </c>
      <c r="J4713" s="106" t="s">
        <v>59</v>
      </c>
      <c r="K4713" s="107" t="s">
        <v>60</v>
      </c>
      <c r="L4713" s="107" t="s">
        <v>61</v>
      </c>
      <c r="M4713" s="107" t="s">
        <v>62</v>
      </c>
      <c r="N4713" s="108" t="s">
        <v>63</v>
      </c>
    </row>
    <row r="4714" spans="1:18" ht="15" customHeight="1" x14ac:dyDescent="0.3">
      <c r="A4714" s="86"/>
      <c r="B4714" s="84"/>
      <c r="C4714" s="125"/>
      <c r="E4714" s="151"/>
      <c r="F4714" s="151"/>
      <c r="G4714" s="151"/>
      <c r="H4714" s="190"/>
      <c r="J4714" s="195"/>
      <c r="K4714" s="174"/>
      <c r="L4714" s="170"/>
      <c r="M4714" s="193"/>
      <c r="N4714" s="194" t="str">
        <f t="shared" ref="N4714:N4739" si="897">+IF(H4714="","",J4714*M4714)</f>
        <v/>
      </c>
      <c r="R4714" s="75" t="e">
        <f t="shared" ref="R4714:R4739" si="898">+R4626+1</f>
        <v>#REF!</v>
      </c>
    </row>
    <row r="4715" spans="1:18" ht="15" customHeight="1" x14ac:dyDescent="0.3">
      <c r="A4715" s="86"/>
      <c r="B4715" s="84"/>
      <c r="C4715" s="125"/>
      <c r="E4715" s="151"/>
      <c r="F4715" s="151"/>
      <c r="G4715" s="151"/>
      <c r="H4715" s="190"/>
      <c r="J4715" s="195"/>
      <c r="K4715" s="174"/>
      <c r="L4715" s="170"/>
      <c r="M4715" s="193"/>
      <c r="N4715" s="194" t="str">
        <f t="shared" si="897"/>
        <v/>
      </c>
      <c r="R4715" s="75" t="e">
        <f t="shared" si="898"/>
        <v>#REF!</v>
      </c>
    </row>
    <row r="4716" spans="1:18" ht="15" customHeight="1" x14ac:dyDescent="0.3">
      <c r="A4716" s="86"/>
      <c r="B4716" s="84"/>
      <c r="C4716" s="125"/>
      <c r="E4716" s="151"/>
      <c r="F4716" s="151"/>
      <c r="G4716" s="151"/>
      <c r="H4716" s="190"/>
      <c r="J4716" s="195"/>
      <c r="K4716" s="174"/>
      <c r="L4716" s="170"/>
      <c r="M4716" s="193"/>
      <c r="N4716" s="194" t="str">
        <f t="shared" si="897"/>
        <v/>
      </c>
      <c r="R4716" s="75" t="e">
        <f t="shared" si="898"/>
        <v>#REF!</v>
      </c>
    </row>
    <row r="4717" spans="1:18" ht="15" customHeight="1" x14ac:dyDescent="0.3">
      <c r="A4717" s="86"/>
      <c r="B4717" s="84"/>
      <c r="C4717" s="125"/>
      <c r="E4717" s="151"/>
      <c r="F4717" s="151"/>
      <c r="G4717" s="151"/>
      <c r="H4717" s="190"/>
      <c r="J4717" s="195"/>
      <c r="K4717" s="174"/>
      <c r="L4717" s="170"/>
      <c r="M4717" s="193"/>
      <c r="N4717" s="194" t="str">
        <f t="shared" si="897"/>
        <v/>
      </c>
      <c r="R4717" s="75" t="e">
        <f t="shared" si="898"/>
        <v>#REF!</v>
      </c>
    </row>
    <row r="4718" spans="1:18" ht="15" customHeight="1" x14ac:dyDescent="0.3">
      <c r="A4718" s="86"/>
      <c r="B4718" s="84"/>
      <c r="C4718" s="125"/>
      <c r="E4718" s="151"/>
      <c r="F4718" s="151"/>
      <c r="G4718" s="151"/>
      <c r="H4718" s="190"/>
      <c r="J4718" s="195"/>
      <c r="K4718" s="174"/>
      <c r="L4718" s="170"/>
      <c r="M4718" s="193"/>
      <c r="N4718" s="194" t="str">
        <f t="shared" si="897"/>
        <v/>
      </c>
      <c r="R4718" s="75" t="e">
        <f t="shared" si="898"/>
        <v>#REF!</v>
      </c>
    </row>
    <row r="4719" spans="1:18" ht="15" customHeight="1" x14ac:dyDescent="0.3">
      <c r="A4719" s="86"/>
      <c r="B4719" s="84"/>
      <c r="C4719" s="125"/>
      <c r="E4719" s="151"/>
      <c r="F4719" s="151"/>
      <c r="G4719" s="151"/>
      <c r="H4719" s="190" t="str">
        <f t="shared" ref="H4719:H4739" si="899">+IF(G4719="","",F4719*G4719)</f>
        <v/>
      </c>
      <c r="J4719" s="195" t="str">
        <f>+IF(H4719="","",H4719/H4750)</f>
        <v/>
      </c>
      <c r="K4719" s="174"/>
      <c r="L4719" s="170"/>
      <c r="M4719" s="193" t="str">
        <f t="shared" ref="M4719:M4739" si="900">IF(L4719="NP", 0, (IF(L4719="EP", 1, (IF(L4719="ND", 0.4, "")))))</f>
        <v/>
      </c>
      <c r="N4719" s="194" t="str">
        <f t="shared" si="897"/>
        <v/>
      </c>
      <c r="R4719" s="75" t="e">
        <f t="shared" si="898"/>
        <v>#REF!</v>
      </c>
    </row>
    <row r="4720" spans="1:18" ht="15" customHeight="1" x14ac:dyDescent="0.3">
      <c r="A4720" s="86"/>
      <c r="B4720" s="84"/>
      <c r="C4720" s="125"/>
      <c r="E4720" s="151"/>
      <c r="F4720" s="151"/>
      <c r="G4720" s="151"/>
      <c r="H4720" s="190" t="str">
        <f t="shared" si="899"/>
        <v/>
      </c>
      <c r="J4720" s="195" t="str">
        <f>+IF(H4720="","",H4720/H4750)</f>
        <v/>
      </c>
      <c r="K4720" s="174"/>
      <c r="L4720" s="170"/>
      <c r="M4720" s="193" t="str">
        <f t="shared" si="900"/>
        <v/>
      </c>
      <c r="N4720" s="194" t="str">
        <f t="shared" si="897"/>
        <v/>
      </c>
      <c r="R4720" s="75" t="e">
        <f t="shared" si="898"/>
        <v>#REF!</v>
      </c>
    </row>
    <row r="4721" spans="1:18" ht="15" customHeight="1" x14ac:dyDescent="0.3">
      <c r="A4721" s="86"/>
      <c r="B4721" s="84"/>
      <c r="C4721" s="125"/>
      <c r="E4721" s="151"/>
      <c r="F4721" s="151"/>
      <c r="G4721" s="151"/>
      <c r="H4721" s="190" t="str">
        <f t="shared" si="899"/>
        <v/>
      </c>
      <c r="J4721" s="195" t="str">
        <f>+IF(H4721="","",H4721/H4750)</f>
        <v/>
      </c>
      <c r="K4721" s="174"/>
      <c r="L4721" s="170"/>
      <c r="M4721" s="193" t="str">
        <f t="shared" si="900"/>
        <v/>
      </c>
      <c r="N4721" s="194" t="str">
        <f t="shared" si="897"/>
        <v/>
      </c>
      <c r="R4721" s="75" t="e">
        <f t="shared" si="898"/>
        <v>#REF!</v>
      </c>
    </row>
    <row r="4722" spans="1:18" ht="15" customHeight="1" x14ac:dyDescent="0.3">
      <c r="A4722" s="86"/>
      <c r="B4722" s="84"/>
      <c r="C4722" s="125"/>
      <c r="E4722" s="151"/>
      <c r="F4722" s="151"/>
      <c r="G4722" s="151"/>
      <c r="H4722" s="190" t="str">
        <f t="shared" si="899"/>
        <v/>
      </c>
      <c r="J4722" s="195" t="str">
        <f>+IF(H4722="","",H4722/H4750)</f>
        <v/>
      </c>
      <c r="K4722" s="174"/>
      <c r="L4722" s="170"/>
      <c r="M4722" s="193" t="str">
        <f t="shared" si="900"/>
        <v/>
      </c>
      <c r="N4722" s="194" t="str">
        <f t="shared" si="897"/>
        <v/>
      </c>
      <c r="R4722" s="75" t="e">
        <f t="shared" si="898"/>
        <v>#REF!</v>
      </c>
    </row>
    <row r="4723" spans="1:18" ht="15" customHeight="1" x14ac:dyDescent="0.3">
      <c r="A4723" s="86"/>
      <c r="B4723" s="84"/>
      <c r="C4723" s="125"/>
      <c r="E4723" s="151"/>
      <c r="F4723" s="151"/>
      <c r="G4723" s="151"/>
      <c r="H4723" s="190" t="str">
        <f t="shared" si="899"/>
        <v/>
      </c>
      <c r="J4723" s="195" t="str">
        <f>+IF(H4723="","",H4723/H4750)</f>
        <v/>
      </c>
      <c r="K4723" s="174"/>
      <c r="L4723" s="170"/>
      <c r="M4723" s="193" t="str">
        <f t="shared" si="900"/>
        <v/>
      </c>
      <c r="N4723" s="194" t="str">
        <f t="shared" si="897"/>
        <v/>
      </c>
      <c r="R4723" s="75" t="e">
        <f t="shared" si="898"/>
        <v>#REF!</v>
      </c>
    </row>
    <row r="4724" spans="1:18" ht="15" customHeight="1" x14ac:dyDescent="0.3">
      <c r="A4724" s="86"/>
      <c r="B4724" s="84"/>
      <c r="C4724" s="125"/>
      <c r="E4724" s="151"/>
      <c r="F4724" s="151"/>
      <c r="G4724" s="151"/>
      <c r="H4724" s="190" t="str">
        <f t="shared" si="899"/>
        <v/>
      </c>
      <c r="J4724" s="195" t="str">
        <f>+IF(H4724="","",H4724/H4750)</f>
        <v/>
      </c>
      <c r="K4724" s="174"/>
      <c r="L4724" s="170"/>
      <c r="M4724" s="193" t="str">
        <f t="shared" si="900"/>
        <v/>
      </c>
      <c r="N4724" s="194" t="str">
        <f t="shared" si="897"/>
        <v/>
      </c>
      <c r="R4724" s="75" t="e">
        <f t="shared" si="898"/>
        <v>#REF!</v>
      </c>
    </row>
    <row r="4725" spans="1:18" ht="15" customHeight="1" x14ac:dyDescent="0.3">
      <c r="A4725" s="86"/>
      <c r="B4725" s="84"/>
      <c r="C4725" s="125"/>
      <c r="E4725" s="151"/>
      <c r="F4725" s="151"/>
      <c r="G4725" s="151"/>
      <c r="H4725" s="190" t="str">
        <f t="shared" si="899"/>
        <v/>
      </c>
      <c r="J4725" s="195" t="str">
        <f>+IF(H4725="","",H4725/H4750)</f>
        <v/>
      </c>
      <c r="K4725" s="174"/>
      <c r="L4725" s="170"/>
      <c r="M4725" s="193" t="str">
        <f t="shared" si="900"/>
        <v/>
      </c>
      <c r="N4725" s="194" t="str">
        <f t="shared" si="897"/>
        <v/>
      </c>
      <c r="R4725" s="75" t="e">
        <f t="shared" si="898"/>
        <v>#REF!</v>
      </c>
    </row>
    <row r="4726" spans="1:18" ht="15" customHeight="1" x14ac:dyDescent="0.3">
      <c r="A4726" s="86"/>
      <c r="B4726" s="84"/>
      <c r="C4726" s="125"/>
      <c r="E4726" s="151"/>
      <c r="F4726" s="151"/>
      <c r="G4726" s="151"/>
      <c r="H4726" s="190" t="str">
        <f t="shared" si="899"/>
        <v/>
      </c>
      <c r="J4726" s="195" t="str">
        <f>+IF(H4726="","",H4726/H4750)</f>
        <v/>
      </c>
      <c r="K4726" s="174"/>
      <c r="L4726" s="170"/>
      <c r="M4726" s="193" t="str">
        <f t="shared" si="900"/>
        <v/>
      </c>
      <c r="N4726" s="194" t="str">
        <f t="shared" si="897"/>
        <v/>
      </c>
      <c r="R4726" s="75" t="e">
        <f t="shared" si="898"/>
        <v>#REF!</v>
      </c>
    </row>
    <row r="4727" spans="1:18" ht="15" customHeight="1" x14ac:dyDescent="0.3">
      <c r="A4727" s="86"/>
      <c r="B4727" s="84"/>
      <c r="C4727" s="125"/>
      <c r="E4727" s="151"/>
      <c r="F4727" s="151"/>
      <c r="G4727" s="151"/>
      <c r="H4727" s="190" t="str">
        <f t="shared" si="899"/>
        <v/>
      </c>
      <c r="J4727" s="195" t="str">
        <f>+IF(H4727="","",H4727/H4750)</f>
        <v/>
      </c>
      <c r="K4727" s="174"/>
      <c r="L4727" s="170"/>
      <c r="M4727" s="193" t="str">
        <f t="shared" si="900"/>
        <v/>
      </c>
      <c r="N4727" s="194" t="str">
        <f t="shared" si="897"/>
        <v/>
      </c>
      <c r="R4727" s="75" t="e">
        <f t="shared" si="898"/>
        <v>#REF!</v>
      </c>
    </row>
    <row r="4728" spans="1:18" ht="15" customHeight="1" x14ac:dyDescent="0.3">
      <c r="A4728" s="86"/>
      <c r="B4728" s="84"/>
      <c r="C4728" s="125"/>
      <c r="E4728" s="151"/>
      <c r="F4728" s="151"/>
      <c r="G4728" s="151"/>
      <c r="H4728" s="190" t="str">
        <f t="shared" si="899"/>
        <v/>
      </c>
      <c r="J4728" s="195" t="str">
        <f>+IF(H4728="","",H4728/H4750)</f>
        <v/>
      </c>
      <c r="K4728" s="174"/>
      <c r="L4728" s="170"/>
      <c r="M4728" s="193" t="str">
        <f t="shared" si="900"/>
        <v/>
      </c>
      <c r="N4728" s="194" t="str">
        <f t="shared" si="897"/>
        <v/>
      </c>
      <c r="R4728" s="75" t="e">
        <f t="shared" si="898"/>
        <v>#REF!</v>
      </c>
    </row>
    <row r="4729" spans="1:18" ht="15" customHeight="1" x14ac:dyDescent="0.3">
      <c r="A4729" s="86"/>
      <c r="B4729" s="84"/>
      <c r="C4729" s="125"/>
      <c r="E4729" s="151"/>
      <c r="F4729" s="151"/>
      <c r="G4729" s="151"/>
      <c r="H4729" s="190" t="str">
        <f t="shared" si="899"/>
        <v/>
      </c>
      <c r="J4729" s="195" t="str">
        <f>+IF(H4729="","",H4729/H4750)</f>
        <v/>
      </c>
      <c r="K4729" s="174"/>
      <c r="L4729" s="170"/>
      <c r="M4729" s="193" t="str">
        <f t="shared" si="900"/>
        <v/>
      </c>
      <c r="N4729" s="194" t="str">
        <f t="shared" si="897"/>
        <v/>
      </c>
      <c r="R4729" s="75" t="e">
        <f t="shared" si="898"/>
        <v>#REF!</v>
      </c>
    </row>
    <row r="4730" spans="1:18" ht="15" customHeight="1" x14ac:dyDescent="0.3">
      <c r="A4730" s="86"/>
      <c r="B4730" s="84"/>
      <c r="C4730" s="125"/>
      <c r="E4730" s="151"/>
      <c r="F4730" s="151"/>
      <c r="G4730" s="151"/>
      <c r="H4730" s="190" t="str">
        <f t="shared" si="899"/>
        <v/>
      </c>
      <c r="J4730" s="195" t="str">
        <f>+IF(H4730="","",H4730/H4750)</f>
        <v/>
      </c>
      <c r="K4730" s="174"/>
      <c r="L4730" s="170"/>
      <c r="M4730" s="193" t="str">
        <f t="shared" si="900"/>
        <v/>
      </c>
      <c r="N4730" s="194" t="str">
        <f t="shared" si="897"/>
        <v/>
      </c>
      <c r="R4730" s="75" t="e">
        <f t="shared" si="898"/>
        <v>#REF!</v>
      </c>
    </row>
    <row r="4731" spans="1:18" ht="15" customHeight="1" x14ac:dyDescent="0.3">
      <c r="A4731" s="86"/>
      <c r="B4731" s="84"/>
      <c r="C4731" s="125"/>
      <c r="E4731" s="151"/>
      <c r="F4731" s="151"/>
      <c r="G4731" s="151"/>
      <c r="H4731" s="190" t="str">
        <f t="shared" si="899"/>
        <v/>
      </c>
      <c r="J4731" s="195" t="str">
        <f>+IF(H4731="","",H4731/H4750)</f>
        <v/>
      </c>
      <c r="K4731" s="174"/>
      <c r="L4731" s="170"/>
      <c r="M4731" s="193" t="str">
        <f t="shared" si="900"/>
        <v/>
      </c>
      <c r="N4731" s="194" t="str">
        <f t="shared" si="897"/>
        <v/>
      </c>
      <c r="R4731" s="75" t="e">
        <f t="shared" si="898"/>
        <v>#REF!</v>
      </c>
    </row>
    <row r="4732" spans="1:18" ht="15" customHeight="1" x14ac:dyDescent="0.3">
      <c r="A4732" s="86"/>
      <c r="B4732" s="84"/>
      <c r="C4732" s="125"/>
      <c r="E4732" s="151"/>
      <c r="F4732" s="151"/>
      <c r="G4732" s="151"/>
      <c r="H4732" s="190" t="str">
        <f t="shared" si="899"/>
        <v/>
      </c>
      <c r="J4732" s="195" t="str">
        <f>+IF(H4732="","",H4732/H4750)</f>
        <v/>
      </c>
      <c r="K4732" s="174"/>
      <c r="L4732" s="170"/>
      <c r="M4732" s="193" t="str">
        <f t="shared" si="900"/>
        <v/>
      </c>
      <c r="N4732" s="194" t="str">
        <f t="shared" si="897"/>
        <v/>
      </c>
      <c r="R4732" s="75" t="e">
        <f t="shared" si="898"/>
        <v>#REF!</v>
      </c>
    </row>
    <row r="4733" spans="1:18" ht="15" customHeight="1" x14ac:dyDescent="0.3">
      <c r="A4733" s="86"/>
      <c r="B4733" s="84"/>
      <c r="C4733" s="125"/>
      <c r="E4733" s="151"/>
      <c r="F4733" s="151"/>
      <c r="G4733" s="151"/>
      <c r="H4733" s="190" t="str">
        <f t="shared" si="899"/>
        <v/>
      </c>
      <c r="J4733" s="195" t="str">
        <f>+IF(H4733="","",H4733/H4750)</f>
        <v/>
      </c>
      <c r="K4733" s="174"/>
      <c r="L4733" s="170"/>
      <c r="M4733" s="193" t="str">
        <f t="shared" si="900"/>
        <v/>
      </c>
      <c r="N4733" s="194" t="str">
        <f t="shared" si="897"/>
        <v/>
      </c>
      <c r="R4733" s="75" t="e">
        <f t="shared" si="898"/>
        <v>#REF!</v>
      </c>
    </row>
    <row r="4734" spans="1:18" ht="15" customHeight="1" x14ac:dyDescent="0.3">
      <c r="A4734" s="86"/>
      <c r="B4734" s="84"/>
      <c r="C4734" s="125"/>
      <c r="E4734" s="151"/>
      <c r="F4734" s="151"/>
      <c r="G4734" s="151"/>
      <c r="H4734" s="190" t="str">
        <f t="shared" si="899"/>
        <v/>
      </c>
      <c r="J4734" s="195" t="str">
        <f>+IF(H4734="","",H4734/H4750)</f>
        <v/>
      </c>
      <c r="K4734" s="174"/>
      <c r="L4734" s="170"/>
      <c r="M4734" s="193" t="str">
        <f t="shared" si="900"/>
        <v/>
      </c>
      <c r="N4734" s="194" t="str">
        <f t="shared" si="897"/>
        <v/>
      </c>
      <c r="R4734" s="75" t="e">
        <f t="shared" si="898"/>
        <v>#REF!</v>
      </c>
    </row>
    <row r="4735" spans="1:18" ht="15" customHeight="1" x14ac:dyDescent="0.3">
      <c r="A4735" s="86"/>
      <c r="B4735" s="84"/>
      <c r="C4735" s="125"/>
      <c r="E4735" s="151"/>
      <c r="F4735" s="151"/>
      <c r="G4735" s="151"/>
      <c r="H4735" s="190" t="str">
        <f t="shared" si="899"/>
        <v/>
      </c>
      <c r="J4735" s="195" t="str">
        <f>+IF(H4735="","",H4735/H4750)</f>
        <v/>
      </c>
      <c r="K4735" s="174"/>
      <c r="L4735" s="170"/>
      <c r="M4735" s="193" t="str">
        <f t="shared" si="900"/>
        <v/>
      </c>
      <c r="N4735" s="194" t="str">
        <f t="shared" si="897"/>
        <v/>
      </c>
      <c r="R4735" s="75" t="e">
        <f t="shared" si="898"/>
        <v>#REF!</v>
      </c>
    </row>
    <row r="4736" spans="1:18" ht="15" customHeight="1" x14ac:dyDescent="0.3">
      <c r="A4736" s="86"/>
      <c r="B4736" s="84"/>
      <c r="C4736" s="125"/>
      <c r="E4736" s="151"/>
      <c r="F4736" s="151"/>
      <c r="G4736" s="151"/>
      <c r="H4736" s="190" t="str">
        <f t="shared" si="899"/>
        <v/>
      </c>
      <c r="J4736" s="195" t="str">
        <f>+IF(H4736="","",H4736/H4750)</f>
        <v/>
      </c>
      <c r="K4736" s="174"/>
      <c r="L4736" s="170"/>
      <c r="M4736" s="193" t="str">
        <f t="shared" si="900"/>
        <v/>
      </c>
      <c r="N4736" s="194" t="str">
        <f t="shared" si="897"/>
        <v/>
      </c>
      <c r="R4736" s="75" t="e">
        <f t="shared" si="898"/>
        <v>#REF!</v>
      </c>
    </row>
    <row r="4737" spans="1:18" ht="15" customHeight="1" x14ac:dyDescent="0.3">
      <c r="A4737" s="86"/>
      <c r="B4737" s="84"/>
      <c r="C4737" s="125"/>
      <c r="E4737" s="151"/>
      <c r="F4737" s="151"/>
      <c r="G4737" s="151"/>
      <c r="H4737" s="190" t="str">
        <f t="shared" si="899"/>
        <v/>
      </c>
      <c r="J4737" s="195" t="str">
        <f>+IF(H4737="","",H4737/H4750)</f>
        <v/>
      </c>
      <c r="K4737" s="174"/>
      <c r="L4737" s="170"/>
      <c r="M4737" s="193" t="str">
        <f t="shared" si="900"/>
        <v/>
      </c>
      <c r="N4737" s="194" t="str">
        <f t="shared" si="897"/>
        <v/>
      </c>
      <c r="R4737" s="75" t="e">
        <f t="shared" si="898"/>
        <v>#REF!</v>
      </c>
    </row>
    <row r="4738" spans="1:18" ht="15" customHeight="1" x14ac:dyDescent="0.3">
      <c r="A4738" s="86"/>
      <c r="B4738" s="84"/>
      <c r="C4738" s="125"/>
      <c r="E4738" s="151"/>
      <c r="F4738" s="151"/>
      <c r="G4738" s="151"/>
      <c r="H4738" s="190" t="str">
        <f t="shared" si="899"/>
        <v/>
      </c>
      <c r="J4738" s="195" t="str">
        <f>+IF(H4738="","",H4738/H4750)</f>
        <v/>
      </c>
      <c r="K4738" s="174"/>
      <c r="L4738" s="170"/>
      <c r="M4738" s="193" t="str">
        <f t="shared" si="900"/>
        <v/>
      </c>
      <c r="N4738" s="194" t="str">
        <f t="shared" si="897"/>
        <v/>
      </c>
      <c r="R4738" s="75" t="e">
        <f t="shared" si="898"/>
        <v>#REF!</v>
      </c>
    </row>
    <row r="4739" spans="1:18" ht="15" customHeight="1" thickBot="1" x14ac:dyDescent="0.35">
      <c r="A4739" s="86"/>
      <c r="B4739" s="84"/>
      <c r="C4739" s="125"/>
      <c r="E4739" s="152"/>
      <c r="F4739" s="152"/>
      <c r="G4739" s="152"/>
      <c r="H4739" s="191" t="str">
        <f t="shared" si="899"/>
        <v/>
      </c>
      <c r="J4739" s="195" t="str">
        <f>+IF(H4739="","",H4739/H4750)</f>
        <v/>
      </c>
      <c r="K4739" s="174"/>
      <c r="L4739" s="170"/>
      <c r="M4739" s="193" t="str">
        <f t="shared" si="900"/>
        <v/>
      </c>
      <c r="N4739" s="194" t="str">
        <f t="shared" si="897"/>
        <v/>
      </c>
      <c r="R4739" s="75" t="e">
        <f t="shared" si="898"/>
        <v>#REF!</v>
      </c>
    </row>
    <row r="4740" spans="1:18" ht="15" customHeight="1" thickBot="1" x14ac:dyDescent="0.35">
      <c r="A4740" s="86"/>
      <c r="B4740" s="84"/>
      <c r="C4740" s="160"/>
      <c r="D4740" s="160"/>
      <c r="E4740" s="160"/>
      <c r="F4740" s="160"/>
      <c r="G4740" s="161" t="s">
        <v>29</v>
      </c>
      <c r="H4740" s="157">
        <f>SUM(H4714:H4739)</f>
        <v>0</v>
      </c>
      <c r="J4740" s="110">
        <f>SUM(J4714:J4739)</f>
        <v>0</v>
      </c>
      <c r="K4740" s="109"/>
      <c r="L4740" s="109"/>
      <c r="M4740" s="109"/>
      <c r="N4740" s="110">
        <f>SUM(N4714:N4739)</f>
        <v>0</v>
      </c>
    </row>
    <row r="4741" spans="1:18" s="73" customFormat="1" ht="15" customHeight="1" thickBot="1" x14ac:dyDescent="0.35">
      <c r="A4741" s="86"/>
      <c r="B4741" s="84"/>
      <c r="C4741" s="73" t="s">
        <v>12</v>
      </c>
      <c r="H4741" s="74"/>
      <c r="J4741" s="111"/>
      <c r="K4741" s="111"/>
      <c r="L4741" s="111"/>
      <c r="M4741" s="111"/>
      <c r="N4741" s="111"/>
    </row>
    <row r="4742" spans="1:18" ht="33" customHeight="1" thickBot="1" x14ac:dyDescent="0.35">
      <c r="A4742" s="86"/>
      <c r="B4742" s="84"/>
      <c r="C4742" s="122" t="s">
        <v>48</v>
      </c>
      <c r="D4742" s="129"/>
      <c r="E4742" s="130" t="s">
        <v>3</v>
      </c>
      <c r="F4742" s="130" t="s">
        <v>0</v>
      </c>
      <c r="G4742" s="123" t="s">
        <v>6</v>
      </c>
      <c r="H4742" s="124" t="s">
        <v>9</v>
      </c>
      <c r="J4742" s="106" t="s">
        <v>59</v>
      </c>
      <c r="K4742" s="107" t="s">
        <v>60</v>
      </c>
      <c r="L4742" s="107" t="s">
        <v>61</v>
      </c>
      <c r="M4742" s="107" t="s">
        <v>62</v>
      </c>
      <c r="N4742" s="108" t="s">
        <v>63</v>
      </c>
    </row>
    <row r="4743" spans="1:18" ht="15" customHeight="1" x14ac:dyDescent="0.3">
      <c r="A4743" s="86"/>
      <c r="B4743" s="84"/>
      <c r="C4743" s="125"/>
      <c r="E4743" s="149"/>
      <c r="F4743" s="146"/>
      <c r="G4743" s="154"/>
      <c r="H4743" s="186" t="str">
        <f>+IF(G4743="","",F4743*G4743)</f>
        <v/>
      </c>
      <c r="J4743" s="195" t="str">
        <f>+IF(H4743="","",H4743/H4750)</f>
        <v/>
      </c>
      <c r="K4743" s="175"/>
      <c r="L4743" s="175"/>
      <c r="M4743" s="193" t="str">
        <f>IF(L4743="NP", 0, (IF(L4743="EP", 1, (IF(L4743="ND", 0.4, "")))))</f>
        <v/>
      </c>
      <c r="N4743" s="194" t="str">
        <f>+IF(H4743="","",J4743*M4743)</f>
        <v/>
      </c>
      <c r="R4743" s="75" t="e">
        <f t="shared" ref="R4743:R4747" si="901">+R4655+1</f>
        <v>#REF!</v>
      </c>
    </row>
    <row r="4744" spans="1:18" ht="15" customHeight="1" x14ac:dyDescent="0.3">
      <c r="A4744" s="86"/>
      <c r="B4744" s="84"/>
      <c r="C4744" s="125"/>
      <c r="E4744" s="149"/>
      <c r="F4744" s="146"/>
      <c r="G4744" s="154"/>
      <c r="H4744" s="186" t="str">
        <f>+IF(G4744="","",F4744*G4744)</f>
        <v/>
      </c>
      <c r="J4744" s="195" t="str">
        <f>+IF(H4744="","",H4744/H4748)</f>
        <v/>
      </c>
      <c r="K4744" s="175"/>
      <c r="L4744" s="175"/>
      <c r="M4744" s="193" t="str">
        <f>IF(L4744="NP", 0, (IF(L4744="EP", 1, (IF(L4744="ND", 0.4, "")))))</f>
        <v/>
      </c>
      <c r="N4744" s="194" t="str">
        <f>+IF(H4744="","",J4744*M4744)</f>
        <v/>
      </c>
      <c r="R4744" s="75" t="e">
        <f t="shared" si="901"/>
        <v>#REF!</v>
      </c>
    </row>
    <row r="4745" spans="1:18" ht="15" customHeight="1" x14ac:dyDescent="0.3">
      <c r="A4745" s="86"/>
      <c r="B4745" s="84"/>
      <c r="C4745" s="125"/>
      <c r="E4745" s="149"/>
      <c r="F4745" s="146"/>
      <c r="G4745" s="154"/>
      <c r="H4745" s="186" t="str">
        <f>+IF(G4745="","",F4745*G4745)</f>
        <v/>
      </c>
      <c r="J4745" s="195" t="str">
        <f>+IF(H4745="","",H4745/H4749)</f>
        <v/>
      </c>
      <c r="K4745" s="175"/>
      <c r="L4745" s="175"/>
      <c r="M4745" s="193" t="str">
        <f>IF(L4745="NP", 0, (IF(L4745="EP", 1, (IF(L4745="ND", 0.4, "")))))</f>
        <v/>
      </c>
      <c r="N4745" s="194" t="str">
        <f>+IF(H4745="","",J4745*M4745)</f>
        <v/>
      </c>
      <c r="R4745" s="75" t="e">
        <f t="shared" si="901"/>
        <v>#REF!</v>
      </c>
    </row>
    <row r="4746" spans="1:18" ht="15" customHeight="1" x14ac:dyDescent="0.3">
      <c r="A4746" s="86"/>
      <c r="B4746" s="84"/>
      <c r="C4746" s="125"/>
      <c r="E4746" s="149"/>
      <c r="F4746" s="146"/>
      <c r="G4746" s="154"/>
      <c r="H4746" s="186" t="str">
        <f>+IF(G4746="","",F4746*G4746)</f>
        <v/>
      </c>
      <c r="J4746" s="195" t="str">
        <f>+IF(H4746="","",H4746/H4750)</f>
        <v/>
      </c>
      <c r="K4746" s="175"/>
      <c r="L4746" s="175"/>
      <c r="M4746" s="193" t="str">
        <f>IF(L4746="NP", 0, (IF(L4746="EP", 1, (IF(L4746="ND", 0.4, "")))))</f>
        <v/>
      </c>
      <c r="N4746" s="194" t="str">
        <f>+IF(H4746="","",J4746*M4746)</f>
        <v/>
      </c>
      <c r="R4746" s="75" t="e">
        <f t="shared" si="901"/>
        <v>#REF!</v>
      </c>
    </row>
    <row r="4747" spans="1:18" ht="15" customHeight="1" thickBot="1" x14ac:dyDescent="0.35">
      <c r="A4747" s="86"/>
      <c r="B4747" s="84"/>
      <c r="C4747" s="127"/>
      <c r="D4747" s="128"/>
      <c r="E4747" s="150"/>
      <c r="F4747" s="147"/>
      <c r="G4747" s="155"/>
      <c r="H4747" s="192" t="str">
        <f>+IF(G4747="","",F4747*G4747)</f>
        <v/>
      </c>
      <c r="J4747" s="195" t="str">
        <f>+IF(H4747="","",H4747/H4750)</f>
        <v/>
      </c>
      <c r="K4747" s="176"/>
      <c r="L4747" s="177"/>
      <c r="M4747" s="193" t="str">
        <f>IF(L4747="NP", 0, (IF(L4747="EP", 1, (IF(L4747="ND", 0.4, "")))))</f>
        <v/>
      </c>
      <c r="N4747" s="194" t="str">
        <f>+IF(H4747="","",J4747*M4747)</f>
        <v/>
      </c>
      <c r="R4747" s="75" t="e">
        <f t="shared" si="901"/>
        <v>#REF!</v>
      </c>
    </row>
    <row r="4748" spans="1:18" ht="15" customHeight="1" thickBot="1" x14ac:dyDescent="0.35">
      <c r="A4748" s="86"/>
      <c r="B4748" s="84"/>
      <c r="C4748" s="160"/>
      <c r="D4748" s="160"/>
      <c r="E4748" s="160"/>
      <c r="F4748" s="160"/>
      <c r="G4748" s="161" t="s">
        <v>30</v>
      </c>
      <c r="H4748" s="157">
        <f>SUM(H4743:H4747)</f>
        <v>0</v>
      </c>
      <c r="J4748" s="110">
        <f>SUM(J4743:J4747)</f>
        <v>0</v>
      </c>
      <c r="K4748" s="109"/>
      <c r="L4748" s="109"/>
      <c r="M4748" s="109"/>
      <c r="N4748" s="110">
        <f>SUM(N4743:N4747)</f>
        <v>0</v>
      </c>
    </row>
    <row r="4749" spans="1:18" ht="13.5" customHeight="1" thickBot="1" x14ac:dyDescent="0.35">
      <c r="A4749" s="86"/>
      <c r="B4749" s="84"/>
      <c r="H4749" s="84"/>
      <c r="J4749" s="103"/>
      <c r="K4749" s="104"/>
      <c r="L4749" s="104"/>
      <c r="M4749" s="104"/>
      <c r="N4749" s="105"/>
    </row>
    <row r="4750" spans="1:18" ht="15" customHeight="1" x14ac:dyDescent="0.3">
      <c r="A4750" s="86"/>
      <c r="B4750" s="84"/>
      <c r="D4750" s="132" t="s">
        <v>13</v>
      </c>
      <c r="E4750" s="133"/>
      <c r="F4750" s="133"/>
      <c r="G4750" s="134"/>
      <c r="H4750" s="158">
        <f>+H4695+H4711+H4740+H4748</f>
        <v>132.53200799999999</v>
      </c>
      <c r="J4750" s="113"/>
      <c r="K4750" s="78"/>
      <c r="M4750" s="78"/>
      <c r="N4750" s="114"/>
    </row>
    <row r="4751" spans="1:18" ht="15" customHeight="1" thickBot="1" x14ac:dyDescent="0.35">
      <c r="A4751" s="86"/>
      <c r="B4751" s="84"/>
      <c r="D4751" s="135" t="s">
        <v>67</v>
      </c>
      <c r="E4751" s="136"/>
      <c r="F4751" s="136"/>
      <c r="G4751" s="141">
        <f>+$Q$1</f>
        <v>0.15</v>
      </c>
      <c r="H4751" s="159">
        <f>+H4750*G4751</f>
        <v>19.879801199999999</v>
      </c>
      <c r="J4751" s="115"/>
      <c r="K4751" s="116"/>
      <c r="L4751" s="116"/>
      <c r="M4751" s="116"/>
      <c r="N4751" s="117"/>
    </row>
    <row r="4752" spans="1:18" ht="15" customHeight="1" x14ac:dyDescent="0.3">
      <c r="A4752" s="86"/>
      <c r="B4752" s="84"/>
      <c r="D4752" s="135" t="s">
        <v>68</v>
      </c>
      <c r="E4752" s="136"/>
      <c r="F4752" s="136"/>
      <c r="G4752" s="141">
        <f>+$Q$2</f>
        <v>0</v>
      </c>
      <c r="H4752" s="159">
        <f>+(H4750+H4751)*G4752</f>
        <v>0</v>
      </c>
      <c r="J4752" s="120">
        <f>+J4695+J4711+J4740+J4748</f>
        <v>1</v>
      </c>
      <c r="K4752" s="118"/>
      <c r="L4752" s="118"/>
      <c r="M4752" s="118"/>
      <c r="N4752" s="120">
        <f>+N4695+N4711+N4740+N4748</f>
        <v>0</v>
      </c>
    </row>
    <row r="4753" spans="1:18" ht="15" customHeight="1" thickBot="1" x14ac:dyDescent="0.35">
      <c r="A4753" s="86"/>
      <c r="B4753" s="84"/>
      <c r="C4753" s="75" t="s">
        <v>64</v>
      </c>
      <c r="D4753" s="135" t="s">
        <v>14</v>
      </c>
      <c r="E4753" s="136"/>
      <c r="F4753" s="136"/>
      <c r="G4753" s="137"/>
      <c r="H4753" s="159">
        <f>SUM(H4750:H4752)</f>
        <v>152.41180919999999</v>
      </c>
      <c r="J4753" s="121" t="s">
        <v>69</v>
      </c>
      <c r="K4753" s="119"/>
      <c r="L4753" s="119"/>
      <c r="M4753" s="119"/>
      <c r="N4753" s="121" t="s">
        <v>70</v>
      </c>
    </row>
    <row r="4754" spans="1:18" ht="15" customHeight="1" thickBot="1" x14ac:dyDescent="0.35">
      <c r="A4754" s="86"/>
      <c r="B4754" s="84"/>
      <c r="C4754" s="75" t="s">
        <v>64</v>
      </c>
      <c r="D4754" s="138" t="s">
        <v>15</v>
      </c>
      <c r="E4754" s="139"/>
      <c r="F4754" s="139"/>
      <c r="G4754" s="140"/>
      <c r="H4754" s="131">
        <f>+ROUND(H4753,2)</f>
        <v>152.41</v>
      </c>
      <c r="N4754" s="165">
        <f>+ROUND(N4752,4)</f>
        <v>0</v>
      </c>
    </row>
    <row r="4755" spans="1:18" ht="13.5" customHeight="1" x14ac:dyDescent="0.3">
      <c r="A4755" s="86"/>
      <c r="B4755" s="84"/>
      <c r="G4755" s="76"/>
    </row>
    <row r="4756" spans="1:18" ht="13.5" customHeight="1" x14ac:dyDescent="0.3">
      <c r="A4756" s="86"/>
      <c r="B4756" s="84"/>
      <c r="G4756" s="76"/>
    </row>
    <row r="4757" spans="1:18" ht="15" customHeight="1" x14ac:dyDescent="0.3">
      <c r="A4757" s="83"/>
      <c r="B4757" s="84"/>
      <c r="G4757" s="76"/>
      <c r="H4757" s="84"/>
      <c r="J4757" s="85"/>
      <c r="K4757" s="85"/>
      <c r="L4757" s="85"/>
      <c r="M4757" s="85"/>
      <c r="N4757" s="85"/>
    </row>
    <row r="4758" spans="1:18" ht="14.1" customHeight="1" x14ac:dyDescent="0.3">
      <c r="A4758" s="86"/>
      <c r="B4758" s="84"/>
      <c r="C4758" s="87"/>
      <c r="D4758" s="87"/>
      <c r="E4758" s="87"/>
      <c r="F4758" s="87"/>
      <c r="G4758" s="87"/>
      <c r="H4758" s="87"/>
      <c r="K4758" s="78"/>
      <c r="M4758" s="78"/>
    </row>
    <row r="4759" spans="1:18" ht="12" customHeight="1" x14ac:dyDescent="0.3">
      <c r="A4759" s="86"/>
      <c r="B4759" s="84"/>
      <c r="C4759" s="73"/>
      <c r="D4759" s="73"/>
      <c r="E4759" s="73"/>
      <c r="F4759" s="73"/>
      <c r="G4759" s="73"/>
      <c r="H4759" s="73"/>
      <c r="K4759" s="78"/>
      <c r="M4759" s="78"/>
    </row>
    <row r="4760" spans="1:18" ht="12" customHeight="1" x14ac:dyDescent="0.3">
      <c r="A4760" s="86"/>
      <c r="B4760" s="84"/>
      <c r="G4760" s="88"/>
      <c r="H4760" s="84"/>
      <c r="K4760" s="78"/>
      <c r="M4760" s="78"/>
    </row>
    <row r="4761" spans="1:18" ht="14.25" customHeight="1" x14ac:dyDescent="0.3">
      <c r="A4761" s="86"/>
      <c r="B4761" s="84"/>
      <c r="C4761" s="89"/>
      <c r="D4761" s="90"/>
      <c r="E4761" s="90"/>
      <c r="F4761" s="90"/>
      <c r="G4761" s="90"/>
      <c r="H4761" s="91"/>
      <c r="K4761" s="78"/>
      <c r="M4761" s="78"/>
    </row>
    <row r="4762" spans="1:18" ht="14.25" customHeight="1" x14ac:dyDescent="0.3">
      <c r="A4762" s="86"/>
      <c r="B4762" s="84"/>
      <c r="C4762" s="89"/>
      <c r="H4762" s="84"/>
      <c r="K4762" s="78"/>
      <c r="M4762" s="78"/>
    </row>
    <row r="4763" spans="1:18" ht="12" customHeight="1" thickBot="1" x14ac:dyDescent="0.35">
      <c r="A4763" s="86"/>
      <c r="B4763" s="84"/>
      <c r="C4763" s="89"/>
      <c r="H4763" s="84"/>
      <c r="K4763" s="78"/>
      <c r="M4763" s="78"/>
    </row>
    <row r="4764" spans="1:18" ht="20.100000000000001" customHeight="1" thickBot="1" x14ac:dyDescent="0.35">
      <c r="A4764" s="86"/>
      <c r="B4764" s="84"/>
      <c r="C4764" s="142" t="s">
        <v>55</v>
      </c>
      <c r="D4764" s="143"/>
      <c r="E4764" s="143"/>
      <c r="F4764" s="143"/>
      <c r="G4764" s="143"/>
      <c r="H4764" s="144"/>
    </row>
    <row r="4765" spans="1:18" ht="20.100000000000001" customHeight="1" x14ac:dyDescent="0.3">
      <c r="A4765" s="86"/>
      <c r="B4765" s="84"/>
      <c r="C4765" s="92"/>
      <c r="H4765" s="93" t="s">
        <v>56</v>
      </c>
      <c r="I4765" s="84"/>
      <c r="J4765" s="97" t="s">
        <v>26</v>
      </c>
      <c r="K4765" s="98"/>
      <c r="L4765" s="98"/>
      <c r="M4765" s="98"/>
      <c r="N4765" s="99"/>
    </row>
    <row r="4766" spans="1:18" ht="16.5" customHeight="1" thickBot="1" x14ac:dyDescent="0.35">
      <c r="A4766" s="169"/>
      <c r="B4766" s="84"/>
      <c r="C4766" s="73" t="s">
        <v>57</v>
      </c>
      <c r="D4766" s="84">
        <v>55</v>
      </c>
      <c r="G4766" s="74" t="s">
        <v>4</v>
      </c>
      <c r="H4766" s="75" t="str">
        <f>+VLOOKUP(D4766,PRESUP!$A$6:$N$183,3,FALSE)</f>
        <v>m3</v>
      </c>
      <c r="I4766" s="84"/>
      <c r="J4766" s="100"/>
      <c r="K4766" s="101"/>
      <c r="L4766" s="101"/>
      <c r="M4766" s="101"/>
      <c r="N4766" s="102"/>
    </row>
    <row r="4767" spans="1:18" ht="32.25" customHeight="1" x14ac:dyDescent="0.3">
      <c r="A4767" s="86"/>
      <c r="B4767" s="84"/>
      <c r="C4767" s="22" t="str">
        <f>+VLOOKUP(D4766,PRESUP!$A$6:$N$183,14,FALSE)</f>
        <v>DETALLE: DESALOJO DE ESCOMBROS (distancia hasta 10 km)</v>
      </c>
      <c r="J4767" s="103"/>
      <c r="K4767" s="104"/>
      <c r="L4767" s="104"/>
      <c r="M4767" s="104"/>
      <c r="N4767" s="105"/>
      <c r="O4767" s="84" t="s">
        <v>71</v>
      </c>
      <c r="P4767" s="84" t="s">
        <v>73</v>
      </c>
      <c r="Q4767" s="84" t="s">
        <v>72</v>
      </c>
    </row>
    <row r="4768" spans="1:18" s="73" customFormat="1" ht="15" customHeight="1" thickBot="1" x14ac:dyDescent="0.35">
      <c r="A4768" s="86"/>
      <c r="B4768" s="84"/>
      <c r="C4768" s="73" t="s">
        <v>5</v>
      </c>
      <c r="D4768" s="94"/>
      <c r="E4768" s="94"/>
      <c r="F4768" s="94"/>
      <c r="G4768" s="196" t="s">
        <v>58</v>
      </c>
      <c r="H4768" s="197">
        <v>4.8999999999999998E-3</v>
      </c>
      <c r="J4768" s="162"/>
      <c r="K4768" s="163"/>
      <c r="L4768" s="163"/>
      <c r="M4768" s="163"/>
      <c r="N4768" s="164"/>
      <c r="O4768" s="166">
        <f>+H4842</f>
        <v>3.54</v>
      </c>
      <c r="P4768" s="168">
        <f>+H4838</f>
        <v>3.0801644999999995</v>
      </c>
      <c r="Q4768" s="167">
        <f>+N4842</f>
        <v>0</v>
      </c>
      <c r="R4768" s="73">
        <f t="shared" ref="R4768" si="902">+D4766</f>
        <v>55</v>
      </c>
    </row>
    <row r="4769" spans="1:18" s="94" customFormat="1" ht="30" customHeight="1" thickBot="1" x14ac:dyDescent="0.35">
      <c r="A4769" s="86"/>
      <c r="B4769" s="84"/>
      <c r="C4769" s="122" t="s">
        <v>48</v>
      </c>
      <c r="D4769" s="123" t="s">
        <v>0</v>
      </c>
      <c r="E4769" s="123" t="s">
        <v>6</v>
      </c>
      <c r="F4769" s="123" t="s">
        <v>7</v>
      </c>
      <c r="G4769" s="123" t="s">
        <v>8</v>
      </c>
      <c r="H4769" s="124" t="s">
        <v>9</v>
      </c>
      <c r="J4769" s="106" t="s">
        <v>59</v>
      </c>
      <c r="K4769" s="107" t="s">
        <v>60</v>
      </c>
      <c r="L4769" s="107" t="s">
        <v>61</v>
      </c>
      <c r="M4769" s="107" t="s">
        <v>62</v>
      </c>
      <c r="N4769" s="108" t="s">
        <v>63</v>
      </c>
    </row>
    <row r="4770" spans="1:18" ht="15" customHeight="1" x14ac:dyDescent="0.3">
      <c r="A4770" s="86"/>
      <c r="B4770" s="84"/>
      <c r="C4770" s="125" t="s">
        <v>78</v>
      </c>
      <c r="D4770" s="145" t="s">
        <v>20</v>
      </c>
      <c r="E4770" s="148"/>
      <c r="F4770" s="148" t="s">
        <v>64</v>
      </c>
      <c r="G4770" s="153" t="s">
        <v>20</v>
      </c>
      <c r="H4770" s="126">
        <f>+H4799*0.05</f>
        <v>2.6582499999999998E-2</v>
      </c>
      <c r="J4770" s="171">
        <f>+IF(H4770="","",H4770/H4838)</f>
        <v>8.6302208859299571E-3</v>
      </c>
      <c r="K4770" s="172">
        <v>4292100117</v>
      </c>
      <c r="L4770" s="170" t="s">
        <v>77</v>
      </c>
      <c r="M4770" s="156">
        <v>0</v>
      </c>
      <c r="N4770" s="173">
        <f t="shared" ref="N4770:N4782" si="903">+IF(H4770="","",J4770*M4770)</f>
        <v>0</v>
      </c>
    </row>
    <row r="4771" spans="1:18" ht="15" customHeight="1" x14ac:dyDescent="0.3">
      <c r="A4771" s="86"/>
      <c r="B4771" s="84"/>
      <c r="C4771" s="125" t="s">
        <v>342</v>
      </c>
      <c r="D4771" s="146">
        <v>16</v>
      </c>
      <c r="E4771" s="149">
        <v>28.73</v>
      </c>
      <c r="F4771" s="184">
        <f>+IF(E4771="","",D4771*E4771)</f>
        <v>459.68</v>
      </c>
      <c r="G4771" s="185">
        <f>+IF(F4771="","",H4768)</f>
        <v>4.8999999999999998E-3</v>
      </c>
      <c r="H4771" s="186">
        <f>+IF(G4771="","",F4771*G4771)</f>
        <v>2.2524319999999998</v>
      </c>
      <c r="J4771" s="195">
        <f>+IF(H4771="","",H4771/H4838)</f>
        <v>0.73127003444134242</v>
      </c>
      <c r="K4771" s="172">
        <v>548000014</v>
      </c>
      <c r="L4771" s="170" t="s">
        <v>77</v>
      </c>
      <c r="M4771" s="193">
        <f>IF(L4771="NP", 0, (IF(L4771="EP", 1, (IF(L4771="ND", 0.4, "")))))</f>
        <v>0</v>
      </c>
      <c r="N4771" s="194">
        <f t="shared" si="903"/>
        <v>0</v>
      </c>
      <c r="R4771" s="75" t="e">
        <f t="shared" ref="R4771:R4782" si="904">+R4683+1</f>
        <v>#REF!</v>
      </c>
    </row>
    <row r="4772" spans="1:18" ht="15" customHeight="1" x14ac:dyDescent="0.3">
      <c r="A4772" s="86"/>
      <c r="B4772" s="84"/>
      <c r="C4772" s="125" t="s">
        <v>343</v>
      </c>
      <c r="D4772" s="146">
        <v>1</v>
      </c>
      <c r="E4772" s="149">
        <v>55</v>
      </c>
      <c r="F4772" s="184">
        <f>+IF(E4772="","",D4772*E4772)</f>
        <v>55</v>
      </c>
      <c r="G4772" s="185">
        <f>+IF(F4772="","",H4768)</f>
        <v>4.8999999999999998E-3</v>
      </c>
      <c r="H4772" s="186">
        <f>+IF(G4772="","",F4772*G4772)</f>
        <v>0.26950000000000002</v>
      </c>
      <c r="J4772" s="195">
        <f>+IF(H4772="","",H4772/H4838)</f>
        <v>8.7495326954128608E-2</v>
      </c>
      <c r="K4772" s="172">
        <v>548000014</v>
      </c>
      <c r="L4772" s="170" t="s">
        <v>77</v>
      </c>
      <c r="M4772" s="193">
        <f>IF(L4772="NP", 0, (IF(L4772="EP", 1, (IF(L4772="ND", 0.4, "")))))</f>
        <v>0</v>
      </c>
      <c r="N4772" s="194">
        <f t="shared" si="903"/>
        <v>0</v>
      </c>
      <c r="R4772" s="75" t="e">
        <f t="shared" si="904"/>
        <v>#REF!</v>
      </c>
    </row>
    <row r="4773" spans="1:18" ht="15" customHeight="1" x14ac:dyDescent="0.3">
      <c r="A4773" s="86"/>
      <c r="B4773" s="84"/>
      <c r="C4773" s="125"/>
      <c r="D4773" s="146"/>
      <c r="E4773" s="149"/>
      <c r="F4773" s="184"/>
      <c r="G4773" s="185"/>
      <c r="H4773" s="186"/>
      <c r="J4773" s="195"/>
      <c r="K4773" s="172"/>
      <c r="L4773" s="170"/>
      <c r="M4773" s="193"/>
      <c r="N4773" s="194" t="str">
        <f t="shared" si="903"/>
        <v/>
      </c>
      <c r="R4773" s="75" t="e">
        <f t="shared" si="904"/>
        <v>#REF!</v>
      </c>
    </row>
    <row r="4774" spans="1:18" ht="15" customHeight="1" x14ac:dyDescent="0.3">
      <c r="A4774" s="86"/>
      <c r="B4774" s="84"/>
      <c r="C4774" s="125"/>
      <c r="D4774" s="146"/>
      <c r="E4774" s="149"/>
      <c r="F4774" s="184"/>
      <c r="G4774" s="185"/>
      <c r="H4774" s="186"/>
      <c r="J4774" s="195"/>
      <c r="K4774" s="172"/>
      <c r="L4774" s="170"/>
      <c r="M4774" s="193"/>
      <c r="N4774" s="194" t="str">
        <f t="shared" si="903"/>
        <v/>
      </c>
      <c r="R4774" s="75" t="e">
        <f t="shared" si="904"/>
        <v>#REF!</v>
      </c>
    </row>
    <row r="4775" spans="1:18" ht="15" customHeight="1" x14ac:dyDescent="0.3">
      <c r="A4775" s="86"/>
      <c r="B4775" s="84"/>
      <c r="C4775" s="125"/>
      <c r="D4775" s="146"/>
      <c r="E4775" s="149"/>
      <c r="F4775" s="184"/>
      <c r="G4775" s="185"/>
      <c r="H4775" s="186"/>
      <c r="J4775" s="195"/>
      <c r="K4775" s="172"/>
      <c r="L4775" s="170"/>
      <c r="M4775" s="193"/>
      <c r="N4775" s="194" t="str">
        <f t="shared" si="903"/>
        <v/>
      </c>
      <c r="R4775" s="75" t="e">
        <f t="shared" si="904"/>
        <v>#REF!</v>
      </c>
    </row>
    <row r="4776" spans="1:18" ht="15" customHeight="1" x14ac:dyDescent="0.3">
      <c r="A4776" s="86"/>
      <c r="B4776" s="84"/>
      <c r="C4776" s="125"/>
      <c r="D4776" s="146"/>
      <c r="E4776" s="149"/>
      <c r="F4776" s="184" t="str">
        <f t="shared" ref="F4776:F4782" si="905">+IF(E4776="","",D4776*E4776)</f>
        <v/>
      </c>
      <c r="G4776" s="185" t="str">
        <f>+IF(F4776="","",H4768)</f>
        <v/>
      </c>
      <c r="H4776" s="186" t="str">
        <f t="shared" ref="H4776:H4782" si="906">+IF(G4776="","",F4776*G4776)</f>
        <v/>
      </c>
      <c r="J4776" s="195" t="str">
        <f>+IF(H4776="","",H4776/H4838)</f>
        <v/>
      </c>
      <c r="K4776" s="172"/>
      <c r="L4776" s="170"/>
      <c r="M4776" s="193" t="str">
        <f t="shared" ref="M4776:M4782" si="907">IF(L4776="NP", 0, (IF(L4776="EP", 1, (IF(L4776="ND", 0.4, "")))))</f>
        <v/>
      </c>
      <c r="N4776" s="194" t="str">
        <f t="shared" si="903"/>
        <v/>
      </c>
      <c r="R4776" s="75" t="e">
        <f t="shared" si="904"/>
        <v>#REF!</v>
      </c>
    </row>
    <row r="4777" spans="1:18" ht="15" customHeight="1" x14ac:dyDescent="0.3">
      <c r="A4777" s="86"/>
      <c r="B4777" s="84"/>
      <c r="C4777" s="125"/>
      <c r="D4777" s="146"/>
      <c r="E4777" s="149"/>
      <c r="F4777" s="184" t="str">
        <f t="shared" si="905"/>
        <v/>
      </c>
      <c r="G4777" s="185" t="str">
        <f>+IF(F4777="","",H4768)</f>
        <v/>
      </c>
      <c r="H4777" s="186" t="str">
        <f t="shared" si="906"/>
        <v/>
      </c>
      <c r="J4777" s="195" t="str">
        <f>+IF(H4777="","",H4777/H4838)</f>
        <v/>
      </c>
      <c r="K4777" s="172"/>
      <c r="L4777" s="170"/>
      <c r="M4777" s="193" t="str">
        <f t="shared" si="907"/>
        <v/>
      </c>
      <c r="N4777" s="194" t="str">
        <f t="shared" si="903"/>
        <v/>
      </c>
      <c r="R4777" s="75" t="e">
        <f t="shared" si="904"/>
        <v>#REF!</v>
      </c>
    </row>
    <row r="4778" spans="1:18" ht="15" customHeight="1" x14ac:dyDescent="0.3">
      <c r="A4778" s="86"/>
      <c r="B4778" s="84"/>
      <c r="C4778" s="125"/>
      <c r="D4778" s="146"/>
      <c r="E4778" s="149"/>
      <c r="F4778" s="184" t="str">
        <f t="shared" si="905"/>
        <v/>
      </c>
      <c r="G4778" s="185" t="str">
        <f>+IF(F4778="","",H4768)</f>
        <v/>
      </c>
      <c r="H4778" s="186" t="str">
        <f t="shared" si="906"/>
        <v/>
      </c>
      <c r="J4778" s="195" t="str">
        <f>+IF(H4778="","",H4778/H4838)</f>
        <v/>
      </c>
      <c r="K4778" s="172"/>
      <c r="L4778" s="170"/>
      <c r="M4778" s="193" t="str">
        <f t="shared" si="907"/>
        <v/>
      </c>
      <c r="N4778" s="194" t="str">
        <f t="shared" si="903"/>
        <v/>
      </c>
      <c r="R4778" s="75" t="e">
        <f t="shared" si="904"/>
        <v>#REF!</v>
      </c>
    </row>
    <row r="4779" spans="1:18" ht="15" customHeight="1" x14ac:dyDescent="0.3">
      <c r="A4779" s="86"/>
      <c r="B4779" s="84"/>
      <c r="C4779" s="125"/>
      <c r="D4779" s="146"/>
      <c r="E4779" s="149"/>
      <c r="F4779" s="184" t="str">
        <f t="shared" si="905"/>
        <v/>
      </c>
      <c r="G4779" s="185" t="str">
        <f>+IF(F4779="","",H4768)</f>
        <v/>
      </c>
      <c r="H4779" s="186" t="str">
        <f t="shared" si="906"/>
        <v/>
      </c>
      <c r="J4779" s="195" t="str">
        <f>+IF(H4779="","",H4779/H4838)</f>
        <v/>
      </c>
      <c r="K4779" s="172"/>
      <c r="L4779" s="170"/>
      <c r="M4779" s="193" t="str">
        <f t="shared" si="907"/>
        <v/>
      </c>
      <c r="N4779" s="194" t="str">
        <f t="shared" si="903"/>
        <v/>
      </c>
      <c r="R4779" s="75" t="e">
        <f t="shared" si="904"/>
        <v>#REF!</v>
      </c>
    </row>
    <row r="4780" spans="1:18" ht="15" customHeight="1" x14ac:dyDescent="0.3">
      <c r="A4780" s="86"/>
      <c r="B4780" s="84"/>
      <c r="C4780" s="125"/>
      <c r="D4780" s="146"/>
      <c r="E4780" s="149"/>
      <c r="F4780" s="184" t="str">
        <f t="shared" si="905"/>
        <v/>
      </c>
      <c r="G4780" s="185" t="str">
        <f>+IF(F4780="","",H4768)</f>
        <v/>
      </c>
      <c r="H4780" s="186" t="str">
        <f t="shared" si="906"/>
        <v/>
      </c>
      <c r="J4780" s="195" t="str">
        <f>+IF(H4780="","",H4780/H4838)</f>
        <v/>
      </c>
      <c r="K4780" s="172"/>
      <c r="L4780" s="170"/>
      <c r="M4780" s="193" t="str">
        <f t="shared" si="907"/>
        <v/>
      </c>
      <c r="N4780" s="194" t="str">
        <f t="shared" si="903"/>
        <v/>
      </c>
      <c r="R4780" s="75" t="e">
        <f t="shared" si="904"/>
        <v>#REF!</v>
      </c>
    </row>
    <row r="4781" spans="1:18" ht="15" customHeight="1" x14ac:dyDescent="0.3">
      <c r="A4781" s="86"/>
      <c r="B4781" s="84"/>
      <c r="C4781" s="125"/>
      <c r="D4781" s="146"/>
      <c r="E4781" s="149"/>
      <c r="F4781" s="184" t="str">
        <f t="shared" si="905"/>
        <v/>
      </c>
      <c r="G4781" s="185" t="str">
        <f>+IF(F4781="","",H4768)</f>
        <v/>
      </c>
      <c r="H4781" s="186" t="str">
        <f t="shared" si="906"/>
        <v/>
      </c>
      <c r="J4781" s="195" t="str">
        <f>+IF(H4781="","",H4781/H4838)</f>
        <v/>
      </c>
      <c r="K4781" s="172"/>
      <c r="L4781" s="170"/>
      <c r="M4781" s="193" t="str">
        <f t="shared" si="907"/>
        <v/>
      </c>
      <c r="N4781" s="194" t="str">
        <f t="shared" si="903"/>
        <v/>
      </c>
      <c r="R4781" s="75" t="e">
        <f t="shared" si="904"/>
        <v>#REF!</v>
      </c>
    </row>
    <row r="4782" spans="1:18" ht="15" customHeight="1" thickBot="1" x14ac:dyDescent="0.35">
      <c r="A4782" s="86"/>
      <c r="B4782" s="84"/>
      <c r="C4782" s="127"/>
      <c r="D4782" s="147"/>
      <c r="E4782" s="150"/>
      <c r="F4782" s="187" t="str">
        <f t="shared" si="905"/>
        <v/>
      </c>
      <c r="G4782" s="188" t="str">
        <f>+IF(F4782="","",H4767)</f>
        <v/>
      </c>
      <c r="H4782" s="189" t="str">
        <f t="shared" si="906"/>
        <v/>
      </c>
      <c r="J4782" s="195" t="str">
        <f>+IF(H4782="","",H4782/H4838)</f>
        <v/>
      </c>
      <c r="K4782" s="172"/>
      <c r="L4782" s="170"/>
      <c r="M4782" s="193" t="str">
        <f t="shared" si="907"/>
        <v/>
      </c>
      <c r="N4782" s="194" t="str">
        <f t="shared" si="903"/>
        <v/>
      </c>
      <c r="R4782" s="75" t="e">
        <f t="shared" si="904"/>
        <v>#REF!</v>
      </c>
    </row>
    <row r="4783" spans="1:18" ht="15" customHeight="1" thickBot="1" x14ac:dyDescent="0.35">
      <c r="A4783" s="86"/>
      <c r="B4783" s="84"/>
      <c r="C4783" s="160"/>
      <c r="D4783" s="160"/>
      <c r="E4783" s="160"/>
      <c r="F4783" s="160"/>
      <c r="G4783" s="161" t="s">
        <v>27</v>
      </c>
      <c r="H4783" s="157">
        <f>SUM(H4770:H4782)</f>
        <v>2.5485144999999996</v>
      </c>
      <c r="J4783" s="110">
        <f>SUM(J4770:J4782)</f>
        <v>0.82739558228140098</v>
      </c>
      <c r="K4783" s="109"/>
      <c r="L4783" s="109"/>
      <c r="M4783" s="109"/>
      <c r="N4783" s="110">
        <f>SUM(N4770:N4782)</f>
        <v>0</v>
      </c>
    </row>
    <row r="4784" spans="1:18" s="73" customFormat="1" ht="15" customHeight="1" thickBot="1" x14ac:dyDescent="0.35">
      <c r="A4784" s="86"/>
      <c r="B4784" s="84"/>
      <c r="C4784" s="73" t="s">
        <v>10</v>
      </c>
      <c r="H4784" s="74"/>
      <c r="J4784" s="112"/>
      <c r="K4784" s="112"/>
      <c r="L4784" s="112"/>
      <c r="M4784" s="112"/>
      <c r="N4784" s="112"/>
    </row>
    <row r="4785" spans="1:18" ht="31.5" customHeight="1" thickBot="1" x14ac:dyDescent="0.35">
      <c r="A4785" s="86"/>
      <c r="B4785" s="84"/>
      <c r="C4785" s="122" t="s">
        <v>48</v>
      </c>
      <c r="D4785" s="123" t="s">
        <v>0</v>
      </c>
      <c r="E4785" s="123" t="s">
        <v>65</v>
      </c>
      <c r="F4785" s="123" t="s">
        <v>66</v>
      </c>
      <c r="G4785" s="123" t="s">
        <v>8</v>
      </c>
      <c r="H4785" s="124" t="s">
        <v>9</v>
      </c>
      <c r="J4785" s="106" t="s">
        <v>59</v>
      </c>
      <c r="K4785" s="107" t="s">
        <v>60</v>
      </c>
      <c r="L4785" s="107" t="s">
        <v>61</v>
      </c>
      <c r="M4785" s="107" t="s">
        <v>62</v>
      </c>
      <c r="N4785" s="108" t="s">
        <v>63</v>
      </c>
    </row>
    <row r="4786" spans="1:18" ht="15" customHeight="1" x14ac:dyDescent="0.3">
      <c r="A4786" s="86"/>
      <c r="B4786" s="84"/>
      <c r="C4786" s="125" t="s">
        <v>326</v>
      </c>
      <c r="D4786" s="146">
        <v>1</v>
      </c>
      <c r="E4786" s="149">
        <v>4.2300000000000004</v>
      </c>
      <c r="F4786" s="184">
        <f t="shared" ref="F4786:F4798" si="908">+IF(E4786="","",D4786*E4786)</f>
        <v>4.2300000000000004</v>
      </c>
      <c r="G4786" s="185">
        <f>+IF(F4786="","",H4768)</f>
        <v>4.8999999999999998E-3</v>
      </c>
      <c r="H4786" s="186">
        <f t="shared" ref="H4786:H4798" si="909">+IF(G4786="","",F4786*G4786)</f>
        <v>2.0727000000000002E-2</v>
      </c>
      <c r="I4786" s="95"/>
      <c r="J4786" s="195">
        <f>+IF(H4786="","",H4786/H4838)</f>
        <v>6.7291860548357096E-3</v>
      </c>
      <c r="K4786" s="174">
        <v>851230012</v>
      </c>
      <c r="L4786" s="170" t="s">
        <v>77</v>
      </c>
      <c r="M4786" s="193">
        <v>0</v>
      </c>
      <c r="N4786" s="194">
        <f t="shared" ref="N4786:N4798" si="910">+IF(H4786="","",J4786*M4786)</f>
        <v>0</v>
      </c>
      <c r="R4786" s="75" t="e">
        <f t="shared" ref="R4786:R4798" si="911">+R4698+1</f>
        <v>#REF!</v>
      </c>
    </row>
    <row r="4787" spans="1:18" ht="15" customHeight="1" x14ac:dyDescent="0.25">
      <c r="A4787" s="86"/>
      <c r="B4787" s="84"/>
      <c r="C4787" s="125" t="s">
        <v>344</v>
      </c>
      <c r="D4787" s="146">
        <v>1</v>
      </c>
      <c r="E4787" s="209">
        <v>4.75</v>
      </c>
      <c r="F4787" s="184">
        <f t="shared" si="908"/>
        <v>4.75</v>
      </c>
      <c r="G4787" s="185">
        <f>+IF(F4787="","",H4768)</f>
        <v>4.8999999999999998E-3</v>
      </c>
      <c r="H4787" s="186">
        <f t="shared" si="909"/>
        <v>2.3275000000000001E-2</v>
      </c>
      <c r="J4787" s="195">
        <f>+IF(H4787="","",H4787/H4838)</f>
        <v>7.5564146005838335E-3</v>
      </c>
      <c r="K4787" s="174">
        <v>851230012</v>
      </c>
      <c r="L4787" s="170" t="s">
        <v>77</v>
      </c>
      <c r="M4787" s="193">
        <v>0</v>
      </c>
      <c r="N4787" s="194">
        <f t="shared" si="910"/>
        <v>0</v>
      </c>
      <c r="R4787" s="75" t="e">
        <f t="shared" si="911"/>
        <v>#REF!</v>
      </c>
    </row>
    <row r="4788" spans="1:18" ht="15" customHeight="1" x14ac:dyDescent="0.25">
      <c r="A4788" s="86"/>
      <c r="B4788" s="84"/>
      <c r="C4788" s="125" t="s">
        <v>345</v>
      </c>
      <c r="D4788" s="146">
        <v>16</v>
      </c>
      <c r="E4788" s="209">
        <v>6.22</v>
      </c>
      <c r="F4788" s="184">
        <f t="shared" si="908"/>
        <v>99.52</v>
      </c>
      <c r="G4788" s="185">
        <f>+IF(F4788="","",H4768)</f>
        <v>4.8999999999999998E-3</v>
      </c>
      <c r="H4788" s="186">
        <f t="shared" si="909"/>
        <v>0.48764799999999997</v>
      </c>
      <c r="J4788" s="195">
        <f>+IF(H4788="","",H4788/H4838)</f>
        <v>0.1583188170631796</v>
      </c>
      <c r="K4788" s="174">
        <v>851230012</v>
      </c>
      <c r="L4788" s="170" t="s">
        <v>77</v>
      </c>
      <c r="M4788" s="193">
        <v>0</v>
      </c>
      <c r="N4788" s="194">
        <f t="shared" si="910"/>
        <v>0</v>
      </c>
      <c r="R4788" s="75" t="e">
        <f t="shared" si="911"/>
        <v>#REF!</v>
      </c>
    </row>
    <row r="4789" spans="1:18" ht="15" customHeight="1" x14ac:dyDescent="0.3">
      <c r="A4789" s="86"/>
      <c r="B4789" s="84"/>
      <c r="C4789" s="125"/>
      <c r="D4789" s="146"/>
      <c r="E4789" s="149"/>
      <c r="F4789" s="184" t="str">
        <f t="shared" si="908"/>
        <v/>
      </c>
      <c r="G4789" s="185" t="str">
        <f>+IF(F4789="","",H4768)</f>
        <v/>
      </c>
      <c r="H4789" s="186" t="str">
        <f t="shared" si="909"/>
        <v/>
      </c>
      <c r="J4789" s="195" t="str">
        <f>+IF(H4789="","",H4789/H4838)</f>
        <v/>
      </c>
      <c r="K4789" s="174"/>
      <c r="L4789" s="170"/>
      <c r="M4789" s="193" t="str">
        <f t="shared" ref="M4789:M4798" si="912">IF(L4789="NP", 0, (IF(L4789="EP", 1, (IF(L4789="ND", 0.4, "")))))</f>
        <v/>
      </c>
      <c r="N4789" s="194" t="str">
        <f t="shared" si="910"/>
        <v/>
      </c>
      <c r="R4789" s="75" t="e">
        <f t="shared" si="911"/>
        <v>#REF!</v>
      </c>
    </row>
    <row r="4790" spans="1:18" ht="15" customHeight="1" x14ac:dyDescent="0.3">
      <c r="A4790" s="86"/>
      <c r="B4790" s="84"/>
      <c r="C4790" s="125"/>
      <c r="D4790" s="146"/>
      <c r="E4790" s="149"/>
      <c r="F4790" s="184" t="str">
        <f t="shared" si="908"/>
        <v/>
      </c>
      <c r="G4790" s="185" t="str">
        <f>+IF(F4790="","",H4768)</f>
        <v/>
      </c>
      <c r="H4790" s="186" t="str">
        <f t="shared" si="909"/>
        <v/>
      </c>
      <c r="J4790" s="195" t="str">
        <f>+IF(H4790="","",H4790/H4838)</f>
        <v/>
      </c>
      <c r="K4790" s="174"/>
      <c r="L4790" s="170"/>
      <c r="M4790" s="193" t="str">
        <f t="shared" si="912"/>
        <v/>
      </c>
      <c r="N4790" s="194" t="str">
        <f t="shared" si="910"/>
        <v/>
      </c>
      <c r="R4790" s="75" t="e">
        <f t="shared" si="911"/>
        <v>#REF!</v>
      </c>
    </row>
    <row r="4791" spans="1:18" ht="15" customHeight="1" x14ac:dyDescent="0.3">
      <c r="A4791" s="86"/>
      <c r="B4791" s="84"/>
      <c r="C4791" s="125"/>
      <c r="D4791" s="146"/>
      <c r="E4791" s="149"/>
      <c r="F4791" s="184" t="str">
        <f t="shared" si="908"/>
        <v/>
      </c>
      <c r="G4791" s="185" t="str">
        <f>+IF(F4791="","",H4768)</f>
        <v/>
      </c>
      <c r="H4791" s="186" t="str">
        <f t="shared" si="909"/>
        <v/>
      </c>
      <c r="I4791" s="96"/>
      <c r="J4791" s="195" t="str">
        <f>+IF(H4791="","",H4791/H4838)</f>
        <v/>
      </c>
      <c r="K4791" s="174"/>
      <c r="L4791" s="170"/>
      <c r="M4791" s="193" t="str">
        <f t="shared" si="912"/>
        <v/>
      </c>
      <c r="N4791" s="194" t="str">
        <f t="shared" si="910"/>
        <v/>
      </c>
      <c r="R4791" s="75" t="e">
        <f t="shared" si="911"/>
        <v>#REF!</v>
      </c>
    </row>
    <row r="4792" spans="1:18" ht="15" customHeight="1" x14ac:dyDescent="0.3">
      <c r="A4792" s="86"/>
      <c r="B4792" s="84"/>
      <c r="C4792" s="125"/>
      <c r="D4792" s="146"/>
      <c r="E4792" s="149"/>
      <c r="F4792" s="184" t="str">
        <f t="shared" si="908"/>
        <v/>
      </c>
      <c r="G4792" s="185" t="str">
        <f>+IF(F4792="","",H4768)</f>
        <v/>
      </c>
      <c r="H4792" s="186" t="str">
        <f t="shared" si="909"/>
        <v/>
      </c>
      <c r="J4792" s="195" t="str">
        <f>+IF(H4792="","",H4792/H4838)</f>
        <v/>
      </c>
      <c r="K4792" s="174"/>
      <c r="L4792" s="170"/>
      <c r="M4792" s="193" t="str">
        <f t="shared" si="912"/>
        <v/>
      </c>
      <c r="N4792" s="194" t="str">
        <f t="shared" si="910"/>
        <v/>
      </c>
      <c r="R4792" s="75" t="e">
        <f t="shared" si="911"/>
        <v>#REF!</v>
      </c>
    </row>
    <row r="4793" spans="1:18" ht="15" customHeight="1" x14ac:dyDescent="0.3">
      <c r="A4793" s="86"/>
      <c r="B4793" s="84"/>
      <c r="C4793" s="125"/>
      <c r="D4793" s="146"/>
      <c r="E4793" s="149"/>
      <c r="F4793" s="184" t="str">
        <f t="shared" si="908"/>
        <v/>
      </c>
      <c r="G4793" s="185" t="str">
        <f>+IF(F4793="","",H4768)</f>
        <v/>
      </c>
      <c r="H4793" s="186" t="str">
        <f t="shared" si="909"/>
        <v/>
      </c>
      <c r="J4793" s="195" t="str">
        <f>+IF(H4793="","",H4793/H4838)</f>
        <v/>
      </c>
      <c r="K4793" s="174"/>
      <c r="L4793" s="170"/>
      <c r="M4793" s="193" t="str">
        <f t="shared" si="912"/>
        <v/>
      </c>
      <c r="N4793" s="194" t="str">
        <f t="shared" si="910"/>
        <v/>
      </c>
      <c r="R4793" s="75" t="e">
        <f t="shared" si="911"/>
        <v>#REF!</v>
      </c>
    </row>
    <row r="4794" spans="1:18" ht="15" customHeight="1" x14ac:dyDescent="0.3">
      <c r="A4794" s="86"/>
      <c r="B4794" s="84"/>
      <c r="C4794" s="125"/>
      <c r="D4794" s="146"/>
      <c r="E4794" s="149"/>
      <c r="F4794" s="184" t="str">
        <f t="shared" si="908"/>
        <v/>
      </c>
      <c r="G4794" s="185" t="str">
        <f>+IF(F4794="","",H4768)</f>
        <v/>
      </c>
      <c r="H4794" s="186" t="str">
        <f t="shared" si="909"/>
        <v/>
      </c>
      <c r="I4794" s="96"/>
      <c r="J4794" s="195" t="str">
        <f>+IF(H4794="","",H4794/H4838)</f>
        <v/>
      </c>
      <c r="K4794" s="174"/>
      <c r="L4794" s="170"/>
      <c r="M4794" s="193" t="str">
        <f t="shared" si="912"/>
        <v/>
      </c>
      <c r="N4794" s="194" t="str">
        <f t="shared" si="910"/>
        <v/>
      </c>
      <c r="R4794" s="75" t="e">
        <f t="shared" si="911"/>
        <v>#REF!</v>
      </c>
    </row>
    <row r="4795" spans="1:18" ht="15" customHeight="1" x14ac:dyDescent="0.3">
      <c r="A4795" s="86"/>
      <c r="B4795" s="84"/>
      <c r="C4795" s="125"/>
      <c r="D4795" s="146"/>
      <c r="E4795" s="149"/>
      <c r="F4795" s="184" t="str">
        <f t="shared" si="908"/>
        <v/>
      </c>
      <c r="G4795" s="185" t="str">
        <f>+IF(F4795="","",H4768)</f>
        <v/>
      </c>
      <c r="H4795" s="186" t="str">
        <f t="shared" si="909"/>
        <v/>
      </c>
      <c r="J4795" s="195" t="str">
        <f>+IF(H4795="","",H4795/H4838)</f>
        <v/>
      </c>
      <c r="K4795" s="174"/>
      <c r="L4795" s="170"/>
      <c r="M4795" s="193" t="str">
        <f t="shared" si="912"/>
        <v/>
      </c>
      <c r="N4795" s="194" t="str">
        <f t="shared" si="910"/>
        <v/>
      </c>
      <c r="R4795" s="75" t="e">
        <f t="shared" si="911"/>
        <v>#REF!</v>
      </c>
    </row>
    <row r="4796" spans="1:18" ht="15" customHeight="1" x14ac:dyDescent="0.3">
      <c r="A4796" s="86"/>
      <c r="B4796" s="84"/>
      <c r="C4796" s="125"/>
      <c r="D4796" s="146"/>
      <c r="E4796" s="149"/>
      <c r="F4796" s="184" t="str">
        <f t="shared" si="908"/>
        <v/>
      </c>
      <c r="G4796" s="185" t="str">
        <f>+IF(F4796="","",H4768)</f>
        <v/>
      </c>
      <c r="H4796" s="186" t="str">
        <f t="shared" si="909"/>
        <v/>
      </c>
      <c r="I4796" s="96"/>
      <c r="J4796" s="195" t="str">
        <f>+IF(H4796="","",H4796/H4838)</f>
        <v/>
      </c>
      <c r="K4796" s="174"/>
      <c r="L4796" s="170"/>
      <c r="M4796" s="193" t="str">
        <f t="shared" si="912"/>
        <v/>
      </c>
      <c r="N4796" s="194" t="str">
        <f t="shared" si="910"/>
        <v/>
      </c>
      <c r="R4796" s="75" t="e">
        <f t="shared" si="911"/>
        <v>#REF!</v>
      </c>
    </row>
    <row r="4797" spans="1:18" ht="15" customHeight="1" x14ac:dyDescent="0.3">
      <c r="A4797" s="86"/>
      <c r="B4797" s="84"/>
      <c r="C4797" s="125"/>
      <c r="D4797" s="146"/>
      <c r="E4797" s="149"/>
      <c r="F4797" s="184" t="str">
        <f t="shared" si="908"/>
        <v/>
      </c>
      <c r="G4797" s="185" t="str">
        <f>+IF(F4797="","",H4768)</f>
        <v/>
      </c>
      <c r="H4797" s="186" t="str">
        <f t="shared" si="909"/>
        <v/>
      </c>
      <c r="I4797" s="96"/>
      <c r="J4797" s="195" t="str">
        <f>+IF(H4797="","",H4797/H4838)</f>
        <v/>
      </c>
      <c r="K4797" s="174"/>
      <c r="L4797" s="170"/>
      <c r="M4797" s="193" t="str">
        <f t="shared" si="912"/>
        <v/>
      </c>
      <c r="N4797" s="194" t="str">
        <f t="shared" si="910"/>
        <v/>
      </c>
      <c r="R4797" s="75" t="e">
        <f t="shared" si="911"/>
        <v>#REF!</v>
      </c>
    </row>
    <row r="4798" spans="1:18" ht="15" customHeight="1" thickBot="1" x14ac:dyDescent="0.35">
      <c r="A4798" s="86"/>
      <c r="B4798" s="84"/>
      <c r="C4798" s="127"/>
      <c r="D4798" s="147"/>
      <c r="E4798" s="150"/>
      <c r="F4798" s="187" t="str">
        <f t="shared" si="908"/>
        <v/>
      </c>
      <c r="G4798" s="188" t="str">
        <f>+IF(F4798="","",H4767)</f>
        <v/>
      </c>
      <c r="H4798" s="189" t="str">
        <f t="shared" si="909"/>
        <v/>
      </c>
      <c r="J4798" s="195" t="str">
        <f>+IF(H4798="","",H4798/H4838)</f>
        <v/>
      </c>
      <c r="K4798" s="174"/>
      <c r="L4798" s="170"/>
      <c r="M4798" s="193" t="str">
        <f t="shared" si="912"/>
        <v/>
      </c>
      <c r="N4798" s="194" t="str">
        <f t="shared" si="910"/>
        <v/>
      </c>
      <c r="R4798" s="75" t="e">
        <f t="shared" si="911"/>
        <v>#REF!</v>
      </c>
    </row>
    <row r="4799" spans="1:18" ht="15" customHeight="1" thickBot="1" x14ac:dyDescent="0.35">
      <c r="A4799" s="86"/>
      <c r="B4799" s="84"/>
      <c r="C4799" s="160"/>
      <c r="D4799" s="160"/>
      <c r="E4799" s="160"/>
      <c r="F4799" s="160"/>
      <c r="G4799" s="161" t="s">
        <v>28</v>
      </c>
      <c r="H4799" s="157">
        <f>SUM(H4786:H4798)</f>
        <v>0.53164999999999996</v>
      </c>
      <c r="J4799" s="110">
        <f>SUM(J4786:J4798)</f>
        <v>0.17260441771859913</v>
      </c>
      <c r="K4799" s="109"/>
      <c r="L4799" s="109"/>
      <c r="M4799" s="109"/>
      <c r="N4799" s="110">
        <f>SUM(N4786:N4798)</f>
        <v>0</v>
      </c>
    </row>
    <row r="4800" spans="1:18" s="73" customFormat="1" ht="15" customHeight="1" thickBot="1" x14ac:dyDescent="0.35">
      <c r="A4800" s="86"/>
      <c r="B4800" s="84"/>
      <c r="C4800" s="73" t="s">
        <v>11</v>
      </c>
      <c r="H4800" s="74"/>
      <c r="J4800" s="112"/>
      <c r="K4800" s="112"/>
      <c r="L4800" s="112"/>
      <c r="M4800" s="112"/>
      <c r="N4800" s="112"/>
    </row>
    <row r="4801" spans="1:18" ht="34.5" customHeight="1" thickBot="1" x14ac:dyDescent="0.35">
      <c r="A4801" s="86"/>
      <c r="B4801" s="84"/>
      <c r="C4801" s="122" t="s">
        <v>48</v>
      </c>
      <c r="D4801" s="129"/>
      <c r="E4801" s="123" t="s">
        <v>3</v>
      </c>
      <c r="F4801" s="123" t="s">
        <v>0</v>
      </c>
      <c r="G4801" s="123" t="s">
        <v>16</v>
      </c>
      <c r="H4801" s="124" t="s">
        <v>9</v>
      </c>
      <c r="J4801" s="106" t="s">
        <v>59</v>
      </c>
      <c r="K4801" s="107" t="s">
        <v>60</v>
      </c>
      <c r="L4801" s="107" t="s">
        <v>61</v>
      </c>
      <c r="M4801" s="107" t="s">
        <v>62</v>
      </c>
      <c r="N4801" s="108" t="s">
        <v>63</v>
      </c>
    </row>
    <row r="4802" spans="1:18" ht="15" customHeight="1" x14ac:dyDescent="0.3">
      <c r="A4802" s="86"/>
      <c r="B4802" s="84"/>
      <c r="C4802" s="125"/>
      <c r="E4802" s="151"/>
      <c r="F4802" s="151"/>
      <c r="G4802" s="151"/>
      <c r="H4802" s="190"/>
      <c r="J4802" s="195"/>
      <c r="K4802" s="174"/>
      <c r="L4802" s="170"/>
      <c r="M4802" s="193"/>
      <c r="N4802" s="194" t="str">
        <f t="shared" ref="N4802:N4827" si="913">+IF(H4802="","",J4802*M4802)</f>
        <v/>
      </c>
      <c r="R4802" s="75" t="e">
        <f t="shared" ref="R4802:R4827" si="914">+R4714+1</f>
        <v>#REF!</v>
      </c>
    </row>
    <row r="4803" spans="1:18" ht="15" customHeight="1" x14ac:dyDescent="0.3">
      <c r="A4803" s="86"/>
      <c r="B4803" s="84"/>
      <c r="C4803" s="125"/>
      <c r="E4803" s="151"/>
      <c r="F4803" s="151"/>
      <c r="G4803" s="151"/>
      <c r="H4803" s="190"/>
      <c r="J4803" s="195"/>
      <c r="K4803" s="174"/>
      <c r="L4803" s="170"/>
      <c r="M4803" s="193"/>
      <c r="N4803" s="194" t="str">
        <f t="shared" si="913"/>
        <v/>
      </c>
      <c r="R4803" s="75" t="e">
        <f t="shared" si="914"/>
        <v>#REF!</v>
      </c>
    </row>
    <row r="4804" spans="1:18" ht="15" customHeight="1" x14ac:dyDescent="0.3">
      <c r="A4804" s="86"/>
      <c r="B4804" s="84"/>
      <c r="C4804" s="125"/>
      <c r="E4804" s="151"/>
      <c r="F4804" s="151"/>
      <c r="G4804" s="151"/>
      <c r="H4804" s="190"/>
      <c r="J4804" s="195"/>
      <c r="K4804" s="174"/>
      <c r="L4804" s="170"/>
      <c r="M4804" s="193"/>
      <c r="N4804" s="194" t="str">
        <f t="shared" si="913"/>
        <v/>
      </c>
      <c r="R4804" s="75" t="e">
        <f t="shared" si="914"/>
        <v>#REF!</v>
      </c>
    </row>
    <row r="4805" spans="1:18" ht="15" customHeight="1" x14ac:dyDescent="0.3">
      <c r="A4805" s="86"/>
      <c r="B4805" s="84"/>
      <c r="C4805" s="125"/>
      <c r="E4805" s="151"/>
      <c r="F4805" s="151"/>
      <c r="G4805" s="151"/>
      <c r="H4805" s="190"/>
      <c r="J4805" s="195"/>
      <c r="K4805" s="174"/>
      <c r="L4805" s="170"/>
      <c r="M4805" s="193"/>
      <c r="N4805" s="194" t="str">
        <f t="shared" si="913"/>
        <v/>
      </c>
      <c r="R4805" s="75" t="e">
        <f t="shared" si="914"/>
        <v>#REF!</v>
      </c>
    </row>
    <row r="4806" spans="1:18" ht="15" customHeight="1" x14ac:dyDescent="0.3">
      <c r="A4806" s="86"/>
      <c r="B4806" s="84"/>
      <c r="C4806" s="125"/>
      <c r="E4806" s="151"/>
      <c r="F4806" s="151"/>
      <c r="G4806" s="151"/>
      <c r="H4806" s="190"/>
      <c r="J4806" s="195"/>
      <c r="K4806" s="174"/>
      <c r="L4806" s="170"/>
      <c r="M4806" s="193"/>
      <c r="N4806" s="194" t="str">
        <f t="shared" si="913"/>
        <v/>
      </c>
      <c r="R4806" s="75" t="e">
        <f t="shared" si="914"/>
        <v>#REF!</v>
      </c>
    </row>
    <row r="4807" spans="1:18" ht="15" customHeight="1" x14ac:dyDescent="0.3">
      <c r="A4807" s="86"/>
      <c r="B4807" s="84"/>
      <c r="C4807" s="125"/>
      <c r="E4807" s="151"/>
      <c r="F4807" s="151"/>
      <c r="G4807" s="151"/>
      <c r="H4807" s="190" t="str">
        <f t="shared" ref="H4807:H4827" si="915">+IF(G4807="","",F4807*G4807)</f>
        <v/>
      </c>
      <c r="J4807" s="195" t="str">
        <f>+IF(H4807="","",H4807/H4838)</f>
        <v/>
      </c>
      <c r="K4807" s="174"/>
      <c r="L4807" s="170"/>
      <c r="M4807" s="193" t="str">
        <f t="shared" ref="M4807:M4827" si="916">IF(L4807="NP", 0, (IF(L4807="EP", 1, (IF(L4807="ND", 0.4, "")))))</f>
        <v/>
      </c>
      <c r="N4807" s="194" t="str">
        <f t="shared" si="913"/>
        <v/>
      </c>
      <c r="R4807" s="75" t="e">
        <f t="shared" si="914"/>
        <v>#REF!</v>
      </c>
    </row>
    <row r="4808" spans="1:18" ht="15" customHeight="1" x14ac:dyDescent="0.3">
      <c r="A4808" s="86"/>
      <c r="B4808" s="84"/>
      <c r="C4808" s="125"/>
      <c r="E4808" s="151"/>
      <c r="F4808" s="151"/>
      <c r="G4808" s="151"/>
      <c r="H4808" s="190" t="str">
        <f t="shared" si="915"/>
        <v/>
      </c>
      <c r="J4808" s="195" t="str">
        <f>+IF(H4808="","",H4808/H4838)</f>
        <v/>
      </c>
      <c r="K4808" s="174"/>
      <c r="L4808" s="170"/>
      <c r="M4808" s="193" t="str">
        <f t="shared" si="916"/>
        <v/>
      </c>
      <c r="N4808" s="194" t="str">
        <f t="shared" si="913"/>
        <v/>
      </c>
      <c r="R4808" s="75" t="e">
        <f t="shared" si="914"/>
        <v>#REF!</v>
      </c>
    </row>
    <row r="4809" spans="1:18" ht="15" customHeight="1" x14ac:dyDescent="0.3">
      <c r="A4809" s="86"/>
      <c r="B4809" s="84"/>
      <c r="C4809" s="125"/>
      <c r="E4809" s="151"/>
      <c r="F4809" s="151"/>
      <c r="G4809" s="151"/>
      <c r="H4809" s="190" t="str">
        <f t="shared" si="915"/>
        <v/>
      </c>
      <c r="J4809" s="195" t="str">
        <f>+IF(H4809="","",H4809/H4838)</f>
        <v/>
      </c>
      <c r="K4809" s="174"/>
      <c r="L4809" s="170"/>
      <c r="M4809" s="193" t="str">
        <f t="shared" si="916"/>
        <v/>
      </c>
      <c r="N4809" s="194" t="str">
        <f t="shared" si="913"/>
        <v/>
      </c>
      <c r="R4809" s="75" t="e">
        <f t="shared" si="914"/>
        <v>#REF!</v>
      </c>
    </row>
    <row r="4810" spans="1:18" ht="15" customHeight="1" x14ac:dyDescent="0.3">
      <c r="A4810" s="86"/>
      <c r="B4810" s="84"/>
      <c r="C4810" s="125"/>
      <c r="E4810" s="151"/>
      <c r="F4810" s="151"/>
      <c r="G4810" s="151"/>
      <c r="H4810" s="190" t="str">
        <f t="shared" si="915"/>
        <v/>
      </c>
      <c r="J4810" s="195" t="str">
        <f>+IF(H4810="","",H4810/H4838)</f>
        <v/>
      </c>
      <c r="K4810" s="174"/>
      <c r="L4810" s="170"/>
      <c r="M4810" s="193" t="str">
        <f t="shared" si="916"/>
        <v/>
      </c>
      <c r="N4810" s="194" t="str">
        <f t="shared" si="913"/>
        <v/>
      </c>
      <c r="R4810" s="75" t="e">
        <f t="shared" si="914"/>
        <v>#REF!</v>
      </c>
    </row>
    <row r="4811" spans="1:18" ht="15" customHeight="1" x14ac:dyDescent="0.3">
      <c r="A4811" s="86"/>
      <c r="B4811" s="84"/>
      <c r="C4811" s="125"/>
      <c r="E4811" s="151"/>
      <c r="F4811" s="151"/>
      <c r="G4811" s="151"/>
      <c r="H4811" s="190" t="str">
        <f t="shared" si="915"/>
        <v/>
      </c>
      <c r="J4811" s="195" t="str">
        <f>+IF(H4811="","",H4811/H4838)</f>
        <v/>
      </c>
      <c r="K4811" s="174"/>
      <c r="L4811" s="170"/>
      <c r="M4811" s="193" t="str">
        <f t="shared" si="916"/>
        <v/>
      </c>
      <c r="N4811" s="194" t="str">
        <f t="shared" si="913"/>
        <v/>
      </c>
      <c r="R4811" s="75" t="e">
        <f t="shared" si="914"/>
        <v>#REF!</v>
      </c>
    </row>
    <row r="4812" spans="1:18" ht="15" customHeight="1" x14ac:dyDescent="0.3">
      <c r="A4812" s="86"/>
      <c r="B4812" s="84"/>
      <c r="C4812" s="125"/>
      <c r="E4812" s="151"/>
      <c r="F4812" s="151"/>
      <c r="G4812" s="151"/>
      <c r="H4812" s="190" t="str">
        <f t="shared" si="915"/>
        <v/>
      </c>
      <c r="J4812" s="195" t="str">
        <f>+IF(H4812="","",H4812/H4838)</f>
        <v/>
      </c>
      <c r="K4812" s="174"/>
      <c r="L4812" s="170"/>
      <c r="M4812" s="193" t="str">
        <f t="shared" si="916"/>
        <v/>
      </c>
      <c r="N4812" s="194" t="str">
        <f t="shared" si="913"/>
        <v/>
      </c>
      <c r="R4812" s="75" t="e">
        <f t="shared" si="914"/>
        <v>#REF!</v>
      </c>
    </row>
    <row r="4813" spans="1:18" ht="15" customHeight="1" x14ac:dyDescent="0.3">
      <c r="A4813" s="86"/>
      <c r="B4813" s="84"/>
      <c r="C4813" s="125"/>
      <c r="E4813" s="151"/>
      <c r="F4813" s="151"/>
      <c r="G4813" s="151"/>
      <c r="H4813" s="190" t="str">
        <f t="shared" si="915"/>
        <v/>
      </c>
      <c r="J4813" s="195" t="str">
        <f>+IF(H4813="","",H4813/H4838)</f>
        <v/>
      </c>
      <c r="K4813" s="174"/>
      <c r="L4813" s="170"/>
      <c r="M4813" s="193" t="str">
        <f t="shared" si="916"/>
        <v/>
      </c>
      <c r="N4813" s="194" t="str">
        <f t="shared" si="913"/>
        <v/>
      </c>
      <c r="R4813" s="75" t="e">
        <f t="shared" si="914"/>
        <v>#REF!</v>
      </c>
    </row>
    <row r="4814" spans="1:18" ht="15" customHeight="1" x14ac:dyDescent="0.3">
      <c r="A4814" s="86"/>
      <c r="B4814" s="84"/>
      <c r="C4814" s="125"/>
      <c r="E4814" s="151"/>
      <c r="F4814" s="151"/>
      <c r="G4814" s="151"/>
      <c r="H4814" s="190" t="str">
        <f t="shared" si="915"/>
        <v/>
      </c>
      <c r="J4814" s="195" t="str">
        <f>+IF(H4814="","",H4814/H4838)</f>
        <v/>
      </c>
      <c r="K4814" s="174"/>
      <c r="L4814" s="170"/>
      <c r="M4814" s="193" t="str">
        <f t="shared" si="916"/>
        <v/>
      </c>
      <c r="N4814" s="194" t="str">
        <f t="shared" si="913"/>
        <v/>
      </c>
      <c r="R4814" s="75" t="e">
        <f t="shared" si="914"/>
        <v>#REF!</v>
      </c>
    </row>
    <row r="4815" spans="1:18" ht="15" customHeight="1" x14ac:dyDescent="0.3">
      <c r="A4815" s="86"/>
      <c r="B4815" s="84"/>
      <c r="C4815" s="125"/>
      <c r="E4815" s="151"/>
      <c r="F4815" s="151"/>
      <c r="G4815" s="151"/>
      <c r="H4815" s="190" t="str">
        <f t="shared" si="915"/>
        <v/>
      </c>
      <c r="J4815" s="195" t="str">
        <f>+IF(H4815="","",H4815/H4838)</f>
        <v/>
      </c>
      <c r="K4815" s="174"/>
      <c r="L4815" s="170"/>
      <c r="M4815" s="193" t="str">
        <f t="shared" si="916"/>
        <v/>
      </c>
      <c r="N4815" s="194" t="str">
        <f t="shared" si="913"/>
        <v/>
      </c>
      <c r="R4815" s="75" t="e">
        <f t="shared" si="914"/>
        <v>#REF!</v>
      </c>
    </row>
    <row r="4816" spans="1:18" ht="15" customHeight="1" x14ac:dyDescent="0.3">
      <c r="A4816" s="86"/>
      <c r="B4816" s="84"/>
      <c r="C4816" s="125"/>
      <c r="E4816" s="151"/>
      <c r="F4816" s="151"/>
      <c r="G4816" s="151"/>
      <c r="H4816" s="190" t="str">
        <f t="shared" si="915"/>
        <v/>
      </c>
      <c r="J4816" s="195" t="str">
        <f>+IF(H4816="","",H4816/H4838)</f>
        <v/>
      </c>
      <c r="K4816" s="174"/>
      <c r="L4816" s="170"/>
      <c r="M4816" s="193" t="str">
        <f t="shared" si="916"/>
        <v/>
      </c>
      <c r="N4816" s="194" t="str">
        <f t="shared" si="913"/>
        <v/>
      </c>
      <c r="R4816" s="75" t="e">
        <f t="shared" si="914"/>
        <v>#REF!</v>
      </c>
    </row>
    <row r="4817" spans="1:18" ht="15" customHeight="1" x14ac:dyDescent="0.3">
      <c r="A4817" s="86"/>
      <c r="B4817" s="84"/>
      <c r="C4817" s="125"/>
      <c r="E4817" s="151"/>
      <c r="F4817" s="151"/>
      <c r="G4817" s="151"/>
      <c r="H4817" s="190" t="str">
        <f t="shared" si="915"/>
        <v/>
      </c>
      <c r="J4817" s="195" t="str">
        <f>+IF(H4817="","",H4817/H4838)</f>
        <v/>
      </c>
      <c r="K4817" s="174"/>
      <c r="L4817" s="170"/>
      <c r="M4817" s="193" t="str">
        <f t="shared" si="916"/>
        <v/>
      </c>
      <c r="N4817" s="194" t="str">
        <f t="shared" si="913"/>
        <v/>
      </c>
      <c r="R4817" s="75" t="e">
        <f t="shared" si="914"/>
        <v>#REF!</v>
      </c>
    </row>
    <row r="4818" spans="1:18" ht="15" customHeight="1" x14ac:dyDescent="0.3">
      <c r="A4818" s="86"/>
      <c r="B4818" s="84"/>
      <c r="C4818" s="125"/>
      <c r="E4818" s="151"/>
      <c r="F4818" s="151"/>
      <c r="G4818" s="151"/>
      <c r="H4818" s="190" t="str">
        <f t="shared" si="915"/>
        <v/>
      </c>
      <c r="J4818" s="195" t="str">
        <f>+IF(H4818="","",H4818/H4838)</f>
        <v/>
      </c>
      <c r="K4818" s="174"/>
      <c r="L4818" s="170"/>
      <c r="M4818" s="193" t="str">
        <f t="shared" si="916"/>
        <v/>
      </c>
      <c r="N4818" s="194" t="str">
        <f t="shared" si="913"/>
        <v/>
      </c>
      <c r="R4818" s="75" t="e">
        <f t="shared" si="914"/>
        <v>#REF!</v>
      </c>
    </row>
    <row r="4819" spans="1:18" ht="15" customHeight="1" x14ac:dyDescent="0.3">
      <c r="A4819" s="86"/>
      <c r="B4819" s="84"/>
      <c r="C4819" s="125"/>
      <c r="E4819" s="151"/>
      <c r="F4819" s="151"/>
      <c r="G4819" s="151"/>
      <c r="H4819" s="190" t="str">
        <f t="shared" si="915"/>
        <v/>
      </c>
      <c r="J4819" s="195" t="str">
        <f>+IF(H4819="","",H4819/H4838)</f>
        <v/>
      </c>
      <c r="K4819" s="174"/>
      <c r="L4819" s="170"/>
      <c r="M4819" s="193" t="str">
        <f t="shared" si="916"/>
        <v/>
      </c>
      <c r="N4819" s="194" t="str">
        <f t="shared" si="913"/>
        <v/>
      </c>
      <c r="R4819" s="75" t="e">
        <f t="shared" si="914"/>
        <v>#REF!</v>
      </c>
    </row>
    <row r="4820" spans="1:18" ht="15" customHeight="1" x14ac:dyDescent="0.3">
      <c r="A4820" s="86"/>
      <c r="B4820" s="84"/>
      <c r="C4820" s="125"/>
      <c r="E4820" s="151"/>
      <c r="F4820" s="151"/>
      <c r="G4820" s="151"/>
      <c r="H4820" s="190" t="str">
        <f t="shared" si="915"/>
        <v/>
      </c>
      <c r="J4820" s="195" t="str">
        <f>+IF(H4820="","",H4820/H4838)</f>
        <v/>
      </c>
      <c r="K4820" s="174"/>
      <c r="L4820" s="170"/>
      <c r="M4820" s="193" t="str">
        <f t="shared" si="916"/>
        <v/>
      </c>
      <c r="N4820" s="194" t="str">
        <f t="shared" si="913"/>
        <v/>
      </c>
      <c r="R4820" s="75" t="e">
        <f t="shared" si="914"/>
        <v>#REF!</v>
      </c>
    </row>
    <row r="4821" spans="1:18" ht="15" customHeight="1" x14ac:dyDescent="0.3">
      <c r="A4821" s="86"/>
      <c r="B4821" s="84"/>
      <c r="C4821" s="125"/>
      <c r="E4821" s="151"/>
      <c r="F4821" s="151"/>
      <c r="G4821" s="151"/>
      <c r="H4821" s="190" t="str">
        <f t="shared" si="915"/>
        <v/>
      </c>
      <c r="J4821" s="195" t="str">
        <f>+IF(H4821="","",H4821/H4838)</f>
        <v/>
      </c>
      <c r="K4821" s="174"/>
      <c r="L4821" s="170"/>
      <c r="M4821" s="193" t="str">
        <f t="shared" si="916"/>
        <v/>
      </c>
      <c r="N4821" s="194" t="str">
        <f t="shared" si="913"/>
        <v/>
      </c>
      <c r="R4821" s="75" t="e">
        <f t="shared" si="914"/>
        <v>#REF!</v>
      </c>
    </row>
    <row r="4822" spans="1:18" ht="15" customHeight="1" x14ac:dyDescent="0.3">
      <c r="A4822" s="86"/>
      <c r="B4822" s="84"/>
      <c r="C4822" s="125"/>
      <c r="E4822" s="151"/>
      <c r="F4822" s="151"/>
      <c r="G4822" s="151"/>
      <c r="H4822" s="190" t="str">
        <f t="shared" si="915"/>
        <v/>
      </c>
      <c r="J4822" s="195" t="str">
        <f>+IF(H4822="","",H4822/H4838)</f>
        <v/>
      </c>
      <c r="K4822" s="174"/>
      <c r="L4822" s="170"/>
      <c r="M4822" s="193" t="str">
        <f t="shared" si="916"/>
        <v/>
      </c>
      <c r="N4822" s="194" t="str">
        <f t="shared" si="913"/>
        <v/>
      </c>
      <c r="R4822" s="75" t="e">
        <f t="shared" si="914"/>
        <v>#REF!</v>
      </c>
    </row>
    <row r="4823" spans="1:18" ht="15" customHeight="1" x14ac:dyDescent="0.3">
      <c r="A4823" s="86"/>
      <c r="B4823" s="84"/>
      <c r="C4823" s="125"/>
      <c r="E4823" s="151"/>
      <c r="F4823" s="151"/>
      <c r="G4823" s="151"/>
      <c r="H4823" s="190" t="str">
        <f t="shared" si="915"/>
        <v/>
      </c>
      <c r="J4823" s="195" t="str">
        <f>+IF(H4823="","",H4823/H4838)</f>
        <v/>
      </c>
      <c r="K4823" s="174"/>
      <c r="L4823" s="170"/>
      <c r="M4823" s="193" t="str">
        <f t="shared" si="916"/>
        <v/>
      </c>
      <c r="N4823" s="194" t="str">
        <f t="shared" si="913"/>
        <v/>
      </c>
      <c r="R4823" s="75" t="e">
        <f t="shared" si="914"/>
        <v>#REF!</v>
      </c>
    </row>
    <row r="4824" spans="1:18" ht="15" customHeight="1" x14ac:dyDescent="0.3">
      <c r="A4824" s="86"/>
      <c r="B4824" s="84"/>
      <c r="C4824" s="125"/>
      <c r="E4824" s="151"/>
      <c r="F4824" s="151"/>
      <c r="G4824" s="151"/>
      <c r="H4824" s="190" t="str">
        <f t="shared" si="915"/>
        <v/>
      </c>
      <c r="J4824" s="195" t="str">
        <f>+IF(H4824="","",H4824/H4838)</f>
        <v/>
      </c>
      <c r="K4824" s="174"/>
      <c r="L4824" s="170"/>
      <c r="M4824" s="193" t="str">
        <f t="shared" si="916"/>
        <v/>
      </c>
      <c r="N4824" s="194" t="str">
        <f t="shared" si="913"/>
        <v/>
      </c>
      <c r="R4824" s="75" t="e">
        <f t="shared" si="914"/>
        <v>#REF!</v>
      </c>
    </row>
    <row r="4825" spans="1:18" ht="15" customHeight="1" x14ac:dyDescent="0.3">
      <c r="A4825" s="86"/>
      <c r="B4825" s="84"/>
      <c r="C4825" s="125"/>
      <c r="E4825" s="151"/>
      <c r="F4825" s="151"/>
      <c r="G4825" s="151"/>
      <c r="H4825" s="190" t="str">
        <f t="shared" si="915"/>
        <v/>
      </c>
      <c r="J4825" s="195" t="str">
        <f>+IF(H4825="","",H4825/H4838)</f>
        <v/>
      </c>
      <c r="K4825" s="174"/>
      <c r="L4825" s="170"/>
      <c r="M4825" s="193" t="str">
        <f t="shared" si="916"/>
        <v/>
      </c>
      <c r="N4825" s="194" t="str">
        <f t="shared" si="913"/>
        <v/>
      </c>
      <c r="R4825" s="75" t="e">
        <f t="shared" si="914"/>
        <v>#REF!</v>
      </c>
    </row>
    <row r="4826" spans="1:18" ht="15" customHeight="1" x14ac:dyDescent="0.3">
      <c r="A4826" s="86"/>
      <c r="B4826" s="84"/>
      <c r="C4826" s="125"/>
      <c r="E4826" s="151"/>
      <c r="F4826" s="151"/>
      <c r="G4826" s="151"/>
      <c r="H4826" s="190" t="str">
        <f t="shared" si="915"/>
        <v/>
      </c>
      <c r="J4826" s="195" t="str">
        <f>+IF(H4826="","",H4826/H4838)</f>
        <v/>
      </c>
      <c r="K4826" s="174"/>
      <c r="L4826" s="170"/>
      <c r="M4826" s="193" t="str">
        <f t="shared" si="916"/>
        <v/>
      </c>
      <c r="N4826" s="194" t="str">
        <f t="shared" si="913"/>
        <v/>
      </c>
      <c r="R4826" s="75" t="e">
        <f t="shared" si="914"/>
        <v>#REF!</v>
      </c>
    </row>
    <row r="4827" spans="1:18" ht="15" customHeight="1" thickBot="1" x14ac:dyDescent="0.35">
      <c r="A4827" s="86"/>
      <c r="B4827" s="84"/>
      <c r="C4827" s="125"/>
      <c r="E4827" s="152"/>
      <c r="F4827" s="152"/>
      <c r="G4827" s="152"/>
      <c r="H4827" s="191" t="str">
        <f t="shared" si="915"/>
        <v/>
      </c>
      <c r="J4827" s="195" t="str">
        <f>+IF(H4827="","",H4827/H4838)</f>
        <v/>
      </c>
      <c r="K4827" s="174"/>
      <c r="L4827" s="170"/>
      <c r="M4827" s="193" t="str">
        <f t="shared" si="916"/>
        <v/>
      </c>
      <c r="N4827" s="194" t="str">
        <f t="shared" si="913"/>
        <v/>
      </c>
      <c r="R4827" s="75" t="e">
        <f t="shared" si="914"/>
        <v>#REF!</v>
      </c>
    </row>
    <row r="4828" spans="1:18" ht="15" customHeight="1" thickBot="1" x14ac:dyDescent="0.35">
      <c r="A4828" s="86"/>
      <c r="B4828" s="84"/>
      <c r="C4828" s="160"/>
      <c r="D4828" s="160"/>
      <c r="E4828" s="160"/>
      <c r="F4828" s="160"/>
      <c r="G4828" s="161" t="s">
        <v>29</v>
      </c>
      <c r="H4828" s="157">
        <f>SUM(H4802:H4827)</f>
        <v>0</v>
      </c>
      <c r="J4828" s="110">
        <f>SUM(J4802:J4827)</f>
        <v>0</v>
      </c>
      <c r="K4828" s="109"/>
      <c r="L4828" s="109"/>
      <c r="M4828" s="109"/>
      <c r="N4828" s="110">
        <f>SUM(N4802:N4827)</f>
        <v>0</v>
      </c>
    </row>
    <row r="4829" spans="1:18" s="73" customFormat="1" ht="15" customHeight="1" thickBot="1" x14ac:dyDescent="0.35">
      <c r="A4829" s="86"/>
      <c r="B4829" s="84"/>
      <c r="C4829" s="73" t="s">
        <v>12</v>
      </c>
      <c r="H4829" s="74"/>
      <c r="J4829" s="111"/>
      <c r="K4829" s="111"/>
      <c r="L4829" s="111"/>
      <c r="M4829" s="111"/>
      <c r="N4829" s="111"/>
    </row>
    <row r="4830" spans="1:18" ht="33" customHeight="1" thickBot="1" x14ac:dyDescent="0.35">
      <c r="A4830" s="86"/>
      <c r="B4830" s="84"/>
      <c r="C4830" s="122" t="s">
        <v>48</v>
      </c>
      <c r="D4830" s="129"/>
      <c r="E4830" s="130" t="s">
        <v>3</v>
      </c>
      <c r="F4830" s="130" t="s">
        <v>0</v>
      </c>
      <c r="G4830" s="123" t="s">
        <v>6</v>
      </c>
      <c r="H4830" s="124" t="s">
        <v>9</v>
      </c>
      <c r="J4830" s="106" t="s">
        <v>59</v>
      </c>
      <c r="K4830" s="107" t="s">
        <v>60</v>
      </c>
      <c r="L4830" s="107" t="s">
        <v>61</v>
      </c>
      <c r="M4830" s="107" t="s">
        <v>62</v>
      </c>
      <c r="N4830" s="108" t="s">
        <v>63</v>
      </c>
    </row>
    <row r="4831" spans="1:18" ht="15" customHeight="1" x14ac:dyDescent="0.3">
      <c r="A4831" s="86"/>
      <c r="B4831" s="84"/>
      <c r="C4831" s="125"/>
      <c r="E4831" s="149"/>
      <c r="F4831" s="146"/>
      <c r="G4831" s="154"/>
      <c r="H4831" s="186" t="str">
        <f>+IF(G4831="","",F4831*G4831)</f>
        <v/>
      </c>
      <c r="J4831" s="195" t="str">
        <f>+IF(H4831="","",H4831/H4838)</f>
        <v/>
      </c>
      <c r="K4831" s="175"/>
      <c r="L4831" s="175"/>
      <c r="M4831" s="193" t="str">
        <f>IF(L4831="NP", 0, (IF(L4831="EP", 1, (IF(L4831="ND", 0.4, "")))))</f>
        <v/>
      </c>
      <c r="N4831" s="194" t="str">
        <f>+IF(H4831="","",J4831*M4831)</f>
        <v/>
      </c>
      <c r="R4831" s="75" t="e">
        <f t="shared" ref="R4831:R4835" si="917">+R4743+1</f>
        <v>#REF!</v>
      </c>
    </row>
    <row r="4832" spans="1:18" ht="15" customHeight="1" x14ac:dyDescent="0.3">
      <c r="A4832" s="86"/>
      <c r="B4832" s="84"/>
      <c r="C4832" s="125"/>
      <c r="E4832" s="149"/>
      <c r="F4832" s="146"/>
      <c r="G4832" s="154"/>
      <c r="H4832" s="186" t="str">
        <f>+IF(G4832="","",F4832*G4832)</f>
        <v/>
      </c>
      <c r="J4832" s="195" t="str">
        <f>+IF(H4832="","",H4832/H4836)</f>
        <v/>
      </c>
      <c r="K4832" s="175"/>
      <c r="L4832" s="175"/>
      <c r="M4832" s="193" t="str">
        <f>IF(L4832="NP", 0, (IF(L4832="EP", 1, (IF(L4832="ND", 0.4, "")))))</f>
        <v/>
      </c>
      <c r="N4832" s="194" t="str">
        <f>+IF(H4832="","",J4832*M4832)</f>
        <v/>
      </c>
      <c r="R4832" s="75" t="e">
        <f t="shared" si="917"/>
        <v>#REF!</v>
      </c>
    </row>
    <row r="4833" spans="1:18" ht="15" customHeight="1" x14ac:dyDescent="0.3">
      <c r="A4833" s="86"/>
      <c r="B4833" s="84"/>
      <c r="C4833" s="125"/>
      <c r="E4833" s="149"/>
      <c r="F4833" s="146"/>
      <c r="G4833" s="154"/>
      <c r="H4833" s="186" t="str">
        <f>+IF(G4833="","",F4833*G4833)</f>
        <v/>
      </c>
      <c r="J4833" s="195" t="str">
        <f>+IF(H4833="","",H4833/H4837)</f>
        <v/>
      </c>
      <c r="K4833" s="175"/>
      <c r="L4833" s="175"/>
      <c r="M4833" s="193" t="str">
        <f>IF(L4833="NP", 0, (IF(L4833="EP", 1, (IF(L4833="ND", 0.4, "")))))</f>
        <v/>
      </c>
      <c r="N4833" s="194" t="str">
        <f>+IF(H4833="","",J4833*M4833)</f>
        <v/>
      </c>
      <c r="R4833" s="75" t="e">
        <f t="shared" si="917"/>
        <v>#REF!</v>
      </c>
    </row>
    <row r="4834" spans="1:18" ht="15" customHeight="1" x14ac:dyDescent="0.3">
      <c r="A4834" s="86"/>
      <c r="B4834" s="84"/>
      <c r="C4834" s="125"/>
      <c r="E4834" s="149"/>
      <c r="F4834" s="146"/>
      <c r="G4834" s="154"/>
      <c r="H4834" s="186" t="str">
        <f>+IF(G4834="","",F4834*G4834)</f>
        <v/>
      </c>
      <c r="J4834" s="195" t="str">
        <f>+IF(H4834="","",H4834/H4838)</f>
        <v/>
      </c>
      <c r="K4834" s="175"/>
      <c r="L4834" s="175"/>
      <c r="M4834" s="193" t="str">
        <f>IF(L4834="NP", 0, (IF(L4834="EP", 1, (IF(L4834="ND", 0.4, "")))))</f>
        <v/>
      </c>
      <c r="N4834" s="194" t="str">
        <f>+IF(H4834="","",J4834*M4834)</f>
        <v/>
      </c>
      <c r="R4834" s="75" t="e">
        <f t="shared" si="917"/>
        <v>#REF!</v>
      </c>
    </row>
    <row r="4835" spans="1:18" ht="15" customHeight="1" thickBot="1" x14ac:dyDescent="0.35">
      <c r="A4835" s="86"/>
      <c r="B4835" s="84"/>
      <c r="C4835" s="127"/>
      <c r="D4835" s="128"/>
      <c r="E4835" s="150"/>
      <c r="F4835" s="147"/>
      <c r="G4835" s="155"/>
      <c r="H4835" s="192" t="str">
        <f>+IF(G4835="","",F4835*G4835)</f>
        <v/>
      </c>
      <c r="J4835" s="195" t="str">
        <f>+IF(H4835="","",H4835/H4838)</f>
        <v/>
      </c>
      <c r="K4835" s="176"/>
      <c r="L4835" s="177"/>
      <c r="M4835" s="193" t="str">
        <f>IF(L4835="NP", 0, (IF(L4835="EP", 1, (IF(L4835="ND", 0.4, "")))))</f>
        <v/>
      </c>
      <c r="N4835" s="194" t="str">
        <f>+IF(H4835="","",J4835*M4835)</f>
        <v/>
      </c>
      <c r="R4835" s="75" t="e">
        <f t="shared" si="917"/>
        <v>#REF!</v>
      </c>
    </row>
    <row r="4836" spans="1:18" ht="15" customHeight="1" thickBot="1" x14ac:dyDescent="0.35">
      <c r="A4836" s="86"/>
      <c r="B4836" s="84"/>
      <c r="C4836" s="160"/>
      <c r="D4836" s="160"/>
      <c r="E4836" s="160"/>
      <c r="F4836" s="160"/>
      <c r="G4836" s="161" t="s">
        <v>30</v>
      </c>
      <c r="H4836" s="157">
        <f>SUM(H4831:H4835)</f>
        <v>0</v>
      </c>
      <c r="J4836" s="110">
        <f>SUM(J4831:J4835)</f>
        <v>0</v>
      </c>
      <c r="K4836" s="109"/>
      <c r="L4836" s="109"/>
      <c r="M4836" s="109"/>
      <c r="N4836" s="110">
        <f>SUM(N4831:N4835)</f>
        <v>0</v>
      </c>
    </row>
    <row r="4837" spans="1:18" ht="13.5" customHeight="1" thickBot="1" x14ac:dyDescent="0.35">
      <c r="A4837" s="86"/>
      <c r="B4837" s="84"/>
      <c r="H4837" s="84"/>
      <c r="J4837" s="103"/>
      <c r="K4837" s="104"/>
      <c r="L4837" s="104"/>
      <c r="M4837" s="104"/>
      <c r="N4837" s="105"/>
    </row>
    <row r="4838" spans="1:18" ht="15" customHeight="1" x14ac:dyDescent="0.3">
      <c r="A4838" s="86"/>
      <c r="B4838" s="84"/>
      <c r="D4838" s="132" t="s">
        <v>13</v>
      </c>
      <c r="E4838" s="133"/>
      <c r="F4838" s="133"/>
      <c r="G4838" s="134"/>
      <c r="H4838" s="158">
        <f>+H4783+H4799+H4828+H4836</f>
        <v>3.0801644999999995</v>
      </c>
      <c r="J4838" s="113"/>
      <c r="K4838" s="78"/>
      <c r="M4838" s="78"/>
      <c r="N4838" s="114"/>
    </row>
    <row r="4839" spans="1:18" ht="15" customHeight="1" thickBot="1" x14ac:dyDescent="0.35">
      <c r="A4839" s="86"/>
      <c r="B4839" s="84"/>
      <c r="D4839" s="135" t="s">
        <v>67</v>
      </c>
      <c r="E4839" s="136"/>
      <c r="F4839" s="136"/>
      <c r="G4839" s="141">
        <f>+$Q$1</f>
        <v>0.15</v>
      </c>
      <c r="H4839" s="159">
        <f>+H4838*G4839</f>
        <v>0.46202467499999988</v>
      </c>
      <c r="J4839" s="115"/>
      <c r="K4839" s="116"/>
      <c r="L4839" s="116"/>
      <c r="M4839" s="116"/>
      <c r="N4839" s="117"/>
    </row>
    <row r="4840" spans="1:18" ht="15" customHeight="1" x14ac:dyDescent="0.3">
      <c r="A4840" s="86"/>
      <c r="B4840" s="84"/>
      <c r="D4840" s="135" t="s">
        <v>68</v>
      </c>
      <c r="E4840" s="136"/>
      <c r="F4840" s="136"/>
      <c r="G4840" s="141">
        <f>+$Q$2</f>
        <v>0</v>
      </c>
      <c r="H4840" s="159">
        <f>+(H4838+H4839)*G4840</f>
        <v>0</v>
      </c>
      <c r="J4840" s="120">
        <f>+J4783+J4799+J4828+J4836</f>
        <v>1</v>
      </c>
      <c r="K4840" s="118"/>
      <c r="L4840" s="118"/>
      <c r="M4840" s="118"/>
      <c r="N4840" s="120">
        <f>+N4783+N4799+N4828+N4836</f>
        <v>0</v>
      </c>
    </row>
    <row r="4841" spans="1:18" ht="15" customHeight="1" thickBot="1" x14ac:dyDescent="0.35">
      <c r="A4841" s="86"/>
      <c r="B4841" s="84"/>
      <c r="C4841" s="75" t="s">
        <v>64</v>
      </c>
      <c r="D4841" s="135" t="s">
        <v>14</v>
      </c>
      <c r="E4841" s="136"/>
      <c r="F4841" s="136"/>
      <c r="G4841" s="137"/>
      <c r="H4841" s="159">
        <f>SUM(H4838:H4840)</f>
        <v>3.5421891749999994</v>
      </c>
      <c r="J4841" s="121" t="s">
        <v>69</v>
      </c>
      <c r="K4841" s="119"/>
      <c r="L4841" s="119"/>
      <c r="M4841" s="119"/>
      <c r="N4841" s="121" t="s">
        <v>70</v>
      </c>
    </row>
    <row r="4842" spans="1:18" ht="15" customHeight="1" thickBot="1" x14ac:dyDescent="0.35">
      <c r="A4842" s="86"/>
      <c r="B4842" s="84"/>
      <c r="C4842" s="75" t="s">
        <v>64</v>
      </c>
      <c r="D4842" s="138" t="s">
        <v>15</v>
      </c>
      <c r="E4842" s="139"/>
      <c r="F4842" s="139"/>
      <c r="G4842" s="140"/>
      <c r="H4842" s="131">
        <f>+ROUND(H4841,2)</f>
        <v>3.54</v>
      </c>
      <c r="N4842" s="165">
        <f>+ROUND(N4840,4)</f>
        <v>0</v>
      </c>
    </row>
    <row r="4843" spans="1:18" ht="13.5" customHeight="1" x14ac:dyDescent="0.3">
      <c r="A4843" s="86"/>
      <c r="B4843" s="84"/>
      <c r="G4843" s="76"/>
    </row>
    <row r="4844" spans="1:18" ht="13.5" customHeight="1" x14ac:dyDescent="0.3">
      <c r="A4844" s="86"/>
      <c r="B4844" s="84"/>
      <c r="G4844" s="76"/>
    </row>
    <row r="4845" spans="1:18" ht="15" customHeight="1" x14ac:dyDescent="0.3">
      <c r="A4845" s="83"/>
      <c r="B4845" s="84"/>
      <c r="G4845" s="76"/>
      <c r="H4845" s="84"/>
      <c r="J4845" s="85"/>
      <c r="K4845" s="85"/>
      <c r="L4845" s="85"/>
      <c r="M4845" s="85"/>
      <c r="N4845" s="85"/>
    </row>
    <row r="4846" spans="1:18" ht="14.1" customHeight="1" x14ac:dyDescent="0.3">
      <c r="A4846" s="86"/>
      <c r="B4846" s="84"/>
      <c r="C4846" s="87"/>
      <c r="D4846" s="87"/>
      <c r="E4846" s="87"/>
      <c r="F4846" s="87"/>
      <c r="G4846" s="87"/>
      <c r="H4846" s="87"/>
      <c r="K4846" s="78"/>
      <c r="M4846" s="78"/>
    </row>
    <row r="4847" spans="1:18" ht="12" customHeight="1" x14ac:dyDescent="0.3">
      <c r="A4847" s="86"/>
      <c r="B4847" s="84"/>
      <c r="C4847" s="73"/>
      <c r="D4847" s="73"/>
      <c r="E4847" s="73"/>
      <c r="F4847" s="73"/>
      <c r="G4847" s="73"/>
      <c r="H4847" s="73"/>
      <c r="K4847" s="78"/>
      <c r="M4847" s="78"/>
    </row>
    <row r="4848" spans="1:18" ht="12" customHeight="1" x14ac:dyDescent="0.3">
      <c r="A4848" s="86"/>
      <c r="B4848" s="84"/>
      <c r="G4848" s="88"/>
      <c r="H4848" s="84"/>
      <c r="K4848" s="78"/>
      <c r="M4848" s="78"/>
    </row>
    <row r="4849" spans="1:18" ht="14.25" customHeight="1" x14ac:dyDescent="0.3">
      <c r="A4849" s="86"/>
      <c r="B4849" s="84"/>
      <c r="C4849" s="89"/>
      <c r="D4849" s="90"/>
      <c r="E4849" s="90"/>
      <c r="F4849" s="90"/>
      <c r="G4849" s="90"/>
      <c r="H4849" s="91"/>
      <c r="K4849" s="78"/>
      <c r="M4849" s="78"/>
    </row>
    <row r="4850" spans="1:18" ht="14.25" customHeight="1" x14ac:dyDescent="0.3">
      <c r="A4850" s="86"/>
      <c r="B4850" s="84"/>
      <c r="C4850" s="89"/>
      <c r="H4850" s="84"/>
      <c r="K4850" s="78"/>
      <c r="M4850" s="78"/>
    </row>
    <row r="4851" spans="1:18" ht="12" customHeight="1" thickBot="1" x14ac:dyDescent="0.35">
      <c r="A4851" s="86"/>
      <c r="B4851" s="84"/>
      <c r="C4851" s="89"/>
      <c r="H4851" s="84"/>
      <c r="K4851" s="78"/>
      <c r="M4851" s="78"/>
    </row>
    <row r="4852" spans="1:18" ht="20.100000000000001" customHeight="1" thickBot="1" x14ac:dyDescent="0.35">
      <c r="A4852" s="86"/>
      <c r="B4852" s="84"/>
      <c r="C4852" s="142" t="s">
        <v>55</v>
      </c>
      <c r="D4852" s="143"/>
      <c r="E4852" s="143"/>
      <c r="F4852" s="143"/>
      <c r="G4852" s="143"/>
      <c r="H4852" s="144"/>
    </row>
    <row r="4853" spans="1:18" ht="20.100000000000001" customHeight="1" x14ac:dyDescent="0.3">
      <c r="A4853" s="86"/>
      <c r="B4853" s="84"/>
      <c r="C4853" s="92"/>
      <c r="H4853" s="93" t="s">
        <v>56</v>
      </c>
      <c r="I4853" s="84"/>
      <c r="J4853" s="97" t="s">
        <v>26</v>
      </c>
      <c r="K4853" s="98"/>
      <c r="L4853" s="98"/>
      <c r="M4853" s="98"/>
      <c r="N4853" s="99"/>
    </row>
    <row r="4854" spans="1:18" ht="16.5" customHeight="1" thickBot="1" x14ac:dyDescent="0.35">
      <c r="A4854" s="169"/>
      <c r="B4854" s="84"/>
      <c r="C4854" s="73" t="s">
        <v>57</v>
      </c>
      <c r="D4854" s="84">
        <v>56</v>
      </c>
      <c r="G4854" s="74" t="s">
        <v>4</v>
      </c>
      <c r="H4854" s="75" t="str">
        <f>+VLOOKUP(D4854,PRESUP!$A$6:$N$183,3,FALSE)</f>
        <v>m3</v>
      </c>
      <c r="I4854" s="84"/>
      <c r="J4854" s="100"/>
      <c r="K4854" s="101"/>
      <c r="L4854" s="101"/>
      <c r="M4854" s="101"/>
      <c r="N4854" s="102"/>
    </row>
    <row r="4855" spans="1:18" ht="32.25" customHeight="1" x14ac:dyDescent="0.3">
      <c r="A4855" s="86"/>
      <c r="B4855" s="84"/>
      <c r="C4855" s="22" t="str">
        <f>+VLOOKUP(D4854,PRESUP!$A$6:$N$183,14,FALSE)</f>
        <v>DETALLE: EXCAVACION Y RELLENO PARA ESTRUCTURAS</v>
      </c>
      <c r="J4855" s="103"/>
      <c r="K4855" s="104"/>
      <c r="L4855" s="104"/>
      <c r="M4855" s="104"/>
      <c r="N4855" s="105"/>
      <c r="O4855" s="84" t="s">
        <v>71</v>
      </c>
      <c r="P4855" s="84" t="s">
        <v>73</v>
      </c>
      <c r="Q4855" s="84" t="s">
        <v>72</v>
      </c>
    </row>
    <row r="4856" spans="1:18" s="73" customFormat="1" ht="15" customHeight="1" thickBot="1" x14ac:dyDescent="0.35">
      <c r="A4856" s="86"/>
      <c r="B4856" s="84"/>
      <c r="C4856" s="73" t="s">
        <v>5</v>
      </c>
      <c r="D4856" s="94"/>
      <c r="E4856" s="94"/>
      <c r="F4856" s="94"/>
      <c r="G4856" s="196" t="s">
        <v>58</v>
      </c>
      <c r="H4856" s="197">
        <v>2.86E-2</v>
      </c>
      <c r="J4856" s="162"/>
      <c r="K4856" s="163"/>
      <c r="L4856" s="163"/>
      <c r="M4856" s="163"/>
      <c r="N4856" s="164"/>
      <c r="O4856" s="166">
        <f>+H4930</f>
        <v>6.93</v>
      </c>
      <c r="P4856" s="168">
        <f>+H4926</f>
        <v>6.0276647000000008</v>
      </c>
      <c r="Q4856" s="167">
        <f>+N4930</f>
        <v>0.15329999999999999</v>
      </c>
      <c r="R4856" s="73">
        <f t="shared" ref="R4856" si="918">+D4854</f>
        <v>56</v>
      </c>
    </row>
    <row r="4857" spans="1:18" s="94" customFormat="1" ht="30" customHeight="1" thickBot="1" x14ac:dyDescent="0.35">
      <c r="A4857" s="86"/>
      <c r="B4857" s="84"/>
      <c r="C4857" s="122" t="s">
        <v>48</v>
      </c>
      <c r="D4857" s="123" t="s">
        <v>0</v>
      </c>
      <c r="E4857" s="123" t="s">
        <v>6</v>
      </c>
      <c r="F4857" s="123" t="s">
        <v>7</v>
      </c>
      <c r="G4857" s="123" t="s">
        <v>8</v>
      </c>
      <c r="H4857" s="124" t="s">
        <v>9</v>
      </c>
      <c r="J4857" s="106" t="s">
        <v>59</v>
      </c>
      <c r="K4857" s="107" t="s">
        <v>60</v>
      </c>
      <c r="L4857" s="107" t="s">
        <v>61</v>
      </c>
      <c r="M4857" s="107" t="s">
        <v>62</v>
      </c>
      <c r="N4857" s="108" t="s">
        <v>63</v>
      </c>
    </row>
    <row r="4858" spans="1:18" ht="15" customHeight="1" x14ac:dyDescent="0.3">
      <c r="A4858" s="86"/>
      <c r="B4858" s="84"/>
      <c r="C4858" s="125" t="s">
        <v>78</v>
      </c>
      <c r="D4858" s="145" t="s">
        <v>20</v>
      </c>
      <c r="E4858" s="148"/>
      <c r="F4858" s="148" t="s">
        <v>64</v>
      </c>
      <c r="G4858" s="153" t="s">
        <v>20</v>
      </c>
      <c r="H4858" s="126">
        <f>+H4887*0.05</f>
        <v>2.5010700000000004E-2</v>
      </c>
      <c r="J4858" s="171">
        <f>+IF(H4858="","",H4858/H4926)</f>
        <v>4.1493183919138702E-3</v>
      </c>
      <c r="K4858" s="172">
        <v>4292100117</v>
      </c>
      <c r="L4858" s="170" t="s">
        <v>77</v>
      </c>
      <c r="M4858" s="156">
        <v>0</v>
      </c>
      <c r="N4858" s="173">
        <f t="shared" ref="N4858:N4870" si="919">+IF(H4858="","",J4858*M4858)</f>
        <v>0</v>
      </c>
    </row>
    <row r="4859" spans="1:18" ht="15" customHeight="1" x14ac:dyDescent="0.3">
      <c r="A4859" s="86"/>
      <c r="B4859" s="84"/>
      <c r="C4859" s="125" t="s">
        <v>369</v>
      </c>
      <c r="D4859" s="146">
        <v>1</v>
      </c>
      <c r="E4859" s="149">
        <v>70.97</v>
      </c>
      <c r="F4859" s="184">
        <f>+IF(E4859="","",D4859*E4859)</f>
        <v>70.97</v>
      </c>
      <c r="G4859" s="185">
        <f>+IF(F4859="","",H4856)</f>
        <v>2.86E-2</v>
      </c>
      <c r="H4859" s="186">
        <f>+IF(G4859="","",F4859*G4859)</f>
        <v>2.0297420000000002</v>
      </c>
      <c r="J4859" s="195">
        <f>+IF(H4859="","",H4859/H4926)</f>
        <v>0.33673770871827025</v>
      </c>
      <c r="K4859" s="172">
        <v>548000014</v>
      </c>
      <c r="L4859" s="170" t="s">
        <v>77</v>
      </c>
      <c r="M4859" s="193">
        <f>IF(L4859="NP", 0, (IF(L4859="EP", 1, (IF(L4859="ND", 0.4, "")))))</f>
        <v>0</v>
      </c>
      <c r="N4859" s="194">
        <f t="shared" si="919"/>
        <v>0</v>
      </c>
      <c r="R4859" s="75" t="e">
        <f t="shared" ref="R4859:R4870" si="920">+R4771+1</f>
        <v>#REF!</v>
      </c>
    </row>
    <row r="4860" spans="1:18" ht="15" customHeight="1" x14ac:dyDescent="0.3">
      <c r="A4860" s="86"/>
      <c r="B4860" s="84"/>
      <c r="C4860" s="125" t="s">
        <v>373</v>
      </c>
      <c r="D4860" s="146">
        <v>1</v>
      </c>
      <c r="E4860" s="149">
        <v>14.43</v>
      </c>
      <c r="F4860" s="184">
        <f>+IF(E4860="","",D4860*E4860)</f>
        <v>14.43</v>
      </c>
      <c r="G4860" s="185">
        <f>+IF(F4860="","",H4856)</f>
        <v>2.86E-2</v>
      </c>
      <c r="H4860" s="186">
        <f>+IF(G4860="","",F4860*G4860)</f>
        <v>0.41269800000000001</v>
      </c>
      <c r="J4860" s="195">
        <f>+IF(H4860="","",H4860/H4926)</f>
        <v>6.8467312058681687E-2</v>
      </c>
      <c r="K4860" s="172">
        <v>548000014</v>
      </c>
      <c r="L4860" s="170" t="s">
        <v>77</v>
      </c>
      <c r="M4860" s="193">
        <f>IF(L4860="NP", 0, (IF(L4860="EP", 1, (IF(L4860="ND", 0.4, "")))))</f>
        <v>0</v>
      </c>
      <c r="N4860" s="194">
        <f t="shared" si="919"/>
        <v>0</v>
      </c>
      <c r="R4860" s="75" t="e">
        <f t="shared" si="920"/>
        <v>#REF!</v>
      </c>
    </row>
    <row r="4861" spans="1:18" ht="15" customHeight="1" x14ac:dyDescent="0.3">
      <c r="A4861" s="86"/>
      <c r="B4861" s="84"/>
      <c r="C4861" s="125"/>
      <c r="D4861" s="146"/>
      <c r="E4861" s="149"/>
      <c r="F4861" s="184"/>
      <c r="G4861" s="185"/>
      <c r="H4861" s="186"/>
      <c r="J4861" s="195"/>
      <c r="K4861" s="172"/>
      <c r="L4861" s="170"/>
      <c r="M4861" s="193"/>
      <c r="N4861" s="194" t="str">
        <f t="shared" si="919"/>
        <v/>
      </c>
      <c r="R4861" s="75" t="e">
        <f t="shared" si="920"/>
        <v>#REF!</v>
      </c>
    </row>
    <row r="4862" spans="1:18" ht="15" customHeight="1" x14ac:dyDescent="0.3">
      <c r="A4862" s="86"/>
      <c r="B4862" s="84"/>
      <c r="C4862" s="125"/>
      <c r="D4862" s="146"/>
      <c r="E4862" s="149"/>
      <c r="F4862" s="184"/>
      <c r="G4862" s="185"/>
      <c r="H4862" s="186"/>
      <c r="J4862" s="195"/>
      <c r="K4862" s="172"/>
      <c r="L4862" s="170"/>
      <c r="M4862" s="193"/>
      <c r="N4862" s="194" t="str">
        <f t="shared" si="919"/>
        <v/>
      </c>
      <c r="R4862" s="75" t="e">
        <f t="shared" si="920"/>
        <v>#REF!</v>
      </c>
    </row>
    <row r="4863" spans="1:18" ht="15" customHeight="1" x14ac:dyDescent="0.3">
      <c r="A4863" s="86"/>
      <c r="B4863" s="84"/>
      <c r="C4863" s="125"/>
      <c r="D4863" s="146"/>
      <c r="E4863" s="149"/>
      <c r="F4863" s="184"/>
      <c r="G4863" s="185"/>
      <c r="H4863" s="186"/>
      <c r="J4863" s="195"/>
      <c r="K4863" s="172"/>
      <c r="L4863" s="170"/>
      <c r="M4863" s="193"/>
      <c r="N4863" s="194" t="str">
        <f t="shared" si="919"/>
        <v/>
      </c>
      <c r="R4863" s="75" t="e">
        <f t="shared" si="920"/>
        <v>#REF!</v>
      </c>
    </row>
    <row r="4864" spans="1:18" ht="15" customHeight="1" x14ac:dyDescent="0.3">
      <c r="A4864" s="86"/>
      <c r="B4864" s="84"/>
      <c r="C4864" s="125"/>
      <c r="D4864" s="146"/>
      <c r="E4864" s="149"/>
      <c r="F4864" s="184" t="str">
        <f t="shared" ref="F4864:F4870" si="921">+IF(E4864="","",D4864*E4864)</f>
        <v/>
      </c>
      <c r="G4864" s="185" t="str">
        <f>+IF(F4864="","",H4856)</f>
        <v/>
      </c>
      <c r="H4864" s="186" t="str">
        <f t="shared" ref="H4864:H4870" si="922">+IF(G4864="","",F4864*G4864)</f>
        <v/>
      </c>
      <c r="J4864" s="195" t="str">
        <f>+IF(H4864="","",H4864/H4926)</f>
        <v/>
      </c>
      <c r="K4864" s="172"/>
      <c r="L4864" s="170"/>
      <c r="M4864" s="193" t="str">
        <f t="shared" ref="M4864:M4870" si="923">IF(L4864="NP", 0, (IF(L4864="EP", 1, (IF(L4864="ND", 0.4, "")))))</f>
        <v/>
      </c>
      <c r="N4864" s="194" t="str">
        <f t="shared" si="919"/>
        <v/>
      </c>
      <c r="R4864" s="75" t="e">
        <f t="shared" si="920"/>
        <v>#REF!</v>
      </c>
    </row>
    <row r="4865" spans="1:18" ht="15" customHeight="1" x14ac:dyDescent="0.3">
      <c r="A4865" s="86"/>
      <c r="B4865" s="84"/>
      <c r="C4865" s="125"/>
      <c r="D4865" s="146"/>
      <c r="E4865" s="149"/>
      <c r="F4865" s="184" t="str">
        <f t="shared" si="921"/>
        <v/>
      </c>
      <c r="G4865" s="185" t="str">
        <f>+IF(F4865="","",H4856)</f>
        <v/>
      </c>
      <c r="H4865" s="186" t="str">
        <f t="shared" si="922"/>
        <v/>
      </c>
      <c r="J4865" s="195" t="str">
        <f>+IF(H4865="","",H4865/H4926)</f>
        <v/>
      </c>
      <c r="K4865" s="172"/>
      <c r="L4865" s="170"/>
      <c r="M4865" s="193" t="str">
        <f t="shared" si="923"/>
        <v/>
      </c>
      <c r="N4865" s="194" t="str">
        <f t="shared" si="919"/>
        <v/>
      </c>
      <c r="R4865" s="75" t="e">
        <f t="shared" si="920"/>
        <v>#REF!</v>
      </c>
    </row>
    <row r="4866" spans="1:18" ht="15" customHeight="1" x14ac:dyDescent="0.3">
      <c r="A4866" s="86"/>
      <c r="B4866" s="84"/>
      <c r="C4866" s="125"/>
      <c r="D4866" s="146"/>
      <c r="E4866" s="149"/>
      <c r="F4866" s="184" t="str">
        <f t="shared" si="921"/>
        <v/>
      </c>
      <c r="G4866" s="185" t="str">
        <f>+IF(F4866="","",H4856)</f>
        <v/>
      </c>
      <c r="H4866" s="186" t="str">
        <f t="shared" si="922"/>
        <v/>
      </c>
      <c r="J4866" s="195" t="str">
        <f>+IF(H4866="","",H4866/H4926)</f>
        <v/>
      </c>
      <c r="K4866" s="172"/>
      <c r="L4866" s="170"/>
      <c r="M4866" s="193" t="str">
        <f t="shared" si="923"/>
        <v/>
      </c>
      <c r="N4866" s="194" t="str">
        <f t="shared" si="919"/>
        <v/>
      </c>
      <c r="R4866" s="75" t="e">
        <f t="shared" si="920"/>
        <v>#REF!</v>
      </c>
    </row>
    <row r="4867" spans="1:18" ht="15" customHeight="1" x14ac:dyDescent="0.3">
      <c r="A4867" s="86"/>
      <c r="B4867" s="84"/>
      <c r="C4867" s="125"/>
      <c r="D4867" s="146"/>
      <c r="E4867" s="149"/>
      <c r="F4867" s="184" t="str">
        <f t="shared" si="921"/>
        <v/>
      </c>
      <c r="G4867" s="185" t="str">
        <f>+IF(F4867="","",H4856)</f>
        <v/>
      </c>
      <c r="H4867" s="186" t="str">
        <f t="shared" si="922"/>
        <v/>
      </c>
      <c r="J4867" s="195" t="str">
        <f>+IF(H4867="","",H4867/H4926)</f>
        <v/>
      </c>
      <c r="K4867" s="172"/>
      <c r="L4867" s="170"/>
      <c r="M4867" s="193" t="str">
        <f t="shared" si="923"/>
        <v/>
      </c>
      <c r="N4867" s="194" t="str">
        <f t="shared" si="919"/>
        <v/>
      </c>
      <c r="R4867" s="75" t="e">
        <f t="shared" si="920"/>
        <v>#REF!</v>
      </c>
    </row>
    <row r="4868" spans="1:18" ht="15" customHeight="1" x14ac:dyDescent="0.3">
      <c r="A4868" s="86"/>
      <c r="B4868" s="84"/>
      <c r="C4868" s="125"/>
      <c r="D4868" s="146"/>
      <c r="E4868" s="149"/>
      <c r="F4868" s="184" t="str">
        <f t="shared" si="921"/>
        <v/>
      </c>
      <c r="G4868" s="185" t="str">
        <f>+IF(F4868="","",H4856)</f>
        <v/>
      </c>
      <c r="H4868" s="186" t="str">
        <f t="shared" si="922"/>
        <v/>
      </c>
      <c r="J4868" s="195" t="str">
        <f>+IF(H4868="","",H4868/H4926)</f>
        <v/>
      </c>
      <c r="K4868" s="172"/>
      <c r="L4868" s="170"/>
      <c r="M4868" s="193" t="str">
        <f t="shared" si="923"/>
        <v/>
      </c>
      <c r="N4868" s="194" t="str">
        <f t="shared" si="919"/>
        <v/>
      </c>
      <c r="R4868" s="75" t="e">
        <f t="shared" si="920"/>
        <v>#REF!</v>
      </c>
    </row>
    <row r="4869" spans="1:18" ht="15" customHeight="1" x14ac:dyDescent="0.3">
      <c r="A4869" s="86"/>
      <c r="B4869" s="84"/>
      <c r="C4869" s="125"/>
      <c r="D4869" s="146"/>
      <c r="E4869" s="149"/>
      <c r="F4869" s="184" t="str">
        <f t="shared" si="921"/>
        <v/>
      </c>
      <c r="G4869" s="185" t="str">
        <f>+IF(F4869="","",H4856)</f>
        <v/>
      </c>
      <c r="H4869" s="186" t="str">
        <f t="shared" si="922"/>
        <v/>
      </c>
      <c r="J4869" s="195" t="str">
        <f>+IF(H4869="","",H4869/H4926)</f>
        <v/>
      </c>
      <c r="K4869" s="172"/>
      <c r="L4869" s="170"/>
      <c r="M4869" s="193" t="str">
        <f t="shared" si="923"/>
        <v/>
      </c>
      <c r="N4869" s="194" t="str">
        <f t="shared" si="919"/>
        <v/>
      </c>
      <c r="R4869" s="75" t="e">
        <f t="shared" si="920"/>
        <v>#REF!</v>
      </c>
    </row>
    <row r="4870" spans="1:18" ht="15" customHeight="1" thickBot="1" x14ac:dyDescent="0.35">
      <c r="A4870" s="86"/>
      <c r="B4870" s="84"/>
      <c r="C4870" s="127"/>
      <c r="D4870" s="147"/>
      <c r="E4870" s="150"/>
      <c r="F4870" s="187" t="str">
        <f t="shared" si="921"/>
        <v/>
      </c>
      <c r="G4870" s="188" t="str">
        <f>+IF(F4870="","",H4855)</f>
        <v/>
      </c>
      <c r="H4870" s="189" t="str">
        <f t="shared" si="922"/>
        <v/>
      </c>
      <c r="J4870" s="195" t="str">
        <f>+IF(H4870="","",H4870/H4926)</f>
        <v/>
      </c>
      <c r="K4870" s="172"/>
      <c r="L4870" s="170"/>
      <c r="M4870" s="193" t="str">
        <f t="shared" si="923"/>
        <v/>
      </c>
      <c r="N4870" s="194" t="str">
        <f t="shared" si="919"/>
        <v/>
      </c>
      <c r="R4870" s="75" t="e">
        <f t="shared" si="920"/>
        <v>#REF!</v>
      </c>
    </row>
    <row r="4871" spans="1:18" ht="15" customHeight="1" thickBot="1" x14ac:dyDescent="0.35">
      <c r="A4871" s="86"/>
      <c r="B4871" s="84"/>
      <c r="C4871" s="160"/>
      <c r="D4871" s="160"/>
      <c r="E4871" s="160"/>
      <c r="F4871" s="160"/>
      <c r="G4871" s="161" t="s">
        <v>27</v>
      </c>
      <c r="H4871" s="157">
        <f>SUM(H4858:H4870)</f>
        <v>2.4674507000000006</v>
      </c>
      <c r="J4871" s="110">
        <f>SUM(J4858:J4870)</f>
        <v>0.40935433916886577</v>
      </c>
      <c r="K4871" s="109"/>
      <c r="L4871" s="109"/>
      <c r="M4871" s="109"/>
      <c r="N4871" s="110">
        <f>SUM(N4858:N4870)</f>
        <v>0</v>
      </c>
    </row>
    <row r="4872" spans="1:18" s="73" customFormat="1" ht="15" customHeight="1" thickBot="1" x14ac:dyDescent="0.35">
      <c r="A4872" s="86"/>
      <c r="B4872" s="84"/>
      <c r="C4872" s="73" t="s">
        <v>10</v>
      </c>
      <c r="H4872" s="74"/>
      <c r="J4872" s="112"/>
      <c r="K4872" s="112"/>
      <c r="L4872" s="112"/>
      <c r="M4872" s="112"/>
      <c r="N4872" s="112"/>
    </row>
    <row r="4873" spans="1:18" ht="31.5" customHeight="1" thickBot="1" x14ac:dyDescent="0.35">
      <c r="A4873" s="86"/>
      <c r="B4873" s="84"/>
      <c r="C4873" s="122" t="s">
        <v>48</v>
      </c>
      <c r="D4873" s="123" t="s">
        <v>0</v>
      </c>
      <c r="E4873" s="123" t="s">
        <v>65</v>
      </c>
      <c r="F4873" s="123" t="s">
        <v>66</v>
      </c>
      <c r="G4873" s="123" t="s">
        <v>8</v>
      </c>
      <c r="H4873" s="124" t="s">
        <v>9</v>
      </c>
      <c r="J4873" s="106" t="s">
        <v>59</v>
      </c>
      <c r="K4873" s="107" t="s">
        <v>60</v>
      </c>
      <c r="L4873" s="107" t="s">
        <v>61</v>
      </c>
      <c r="M4873" s="107" t="s">
        <v>62</v>
      </c>
      <c r="N4873" s="108" t="s">
        <v>63</v>
      </c>
    </row>
    <row r="4874" spans="1:18" ht="15" customHeight="1" x14ac:dyDescent="0.3">
      <c r="A4874" s="86"/>
      <c r="B4874" s="84"/>
      <c r="C4874" s="125" t="s">
        <v>325</v>
      </c>
      <c r="D4874" s="146">
        <v>1</v>
      </c>
      <c r="E4874" s="149">
        <v>4.28</v>
      </c>
      <c r="F4874" s="184">
        <f t="shared" ref="F4874:F4886" si="924">+IF(E4874="","",D4874*E4874)</f>
        <v>4.28</v>
      </c>
      <c r="G4874" s="185">
        <f>+IF(F4874="","",H4856)</f>
        <v>2.86E-2</v>
      </c>
      <c r="H4874" s="186">
        <f t="shared" ref="H4874:H4886" si="925">+IF(G4874="","",F4874*G4874)</f>
        <v>0.122408</v>
      </c>
      <c r="I4874" s="95"/>
      <c r="J4874" s="195">
        <f>+IF(H4874="","",H4874/H4926)</f>
        <v>2.0307698933552158E-2</v>
      </c>
      <c r="K4874" s="174">
        <v>851230012</v>
      </c>
      <c r="L4874" s="170" t="s">
        <v>77</v>
      </c>
      <c r="M4874" s="193">
        <v>0</v>
      </c>
      <c r="N4874" s="194">
        <f t="shared" ref="N4874:N4886" si="926">+IF(H4874="","",J4874*M4874)</f>
        <v>0</v>
      </c>
      <c r="R4874" s="75" t="e">
        <f t="shared" ref="R4874:R4886" si="927">+R4786+1</f>
        <v>#REF!</v>
      </c>
    </row>
    <row r="4875" spans="1:18" ht="15" customHeight="1" x14ac:dyDescent="0.25">
      <c r="A4875" s="86"/>
      <c r="B4875" s="84"/>
      <c r="C4875" s="125" t="s">
        <v>326</v>
      </c>
      <c r="D4875" s="146">
        <v>2</v>
      </c>
      <c r="E4875" s="209">
        <v>4.2300000000000004</v>
      </c>
      <c r="F4875" s="184">
        <f t="shared" si="924"/>
        <v>8.4600000000000009</v>
      </c>
      <c r="G4875" s="185">
        <f>+IF(F4875="","",H4856)</f>
        <v>2.86E-2</v>
      </c>
      <c r="H4875" s="186">
        <f t="shared" si="925"/>
        <v>0.24195600000000003</v>
      </c>
      <c r="J4875" s="195">
        <f>+IF(H4875="","",H4875/H4926)</f>
        <v>4.0140918920058707E-2</v>
      </c>
      <c r="K4875" s="174">
        <v>851230012</v>
      </c>
      <c r="L4875" s="170" t="s">
        <v>77</v>
      </c>
      <c r="M4875" s="193">
        <v>0</v>
      </c>
      <c r="N4875" s="194">
        <f t="shared" si="926"/>
        <v>0</v>
      </c>
      <c r="R4875" s="75" t="e">
        <f t="shared" si="927"/>
        <v>#REF!</v>
      </c>
    </row>
    <row r="4876" spans="1:18" ht="15" customHeight="1" x14ac:dyDescent="0.25">
      <c r="A4876" s="86"/>
      <c r="B4876" s="84"/>
      <c r="C4876" s="125" t="s">
        <v>370</v>
      </c>
      <c r="D4876" s="146">
        <v>1</v>
      </c>
      <c r="E4876" s="209">
        <v>4.75</v>
      </c>
      <c r="F4876" s="184">
        <f t="shared" si="924"/>
        <v>4.75</v>
      </c>
      <c r="G4876" s="185">
        <f>+IF(F4876="","",H4856)</f>
        <v>2.86E-2</v>
      </c>
      <c r="H4876" s="186">
        <f t="shared" si="925"/>
        <v>0.13585</v>
      </c>
      <c r="J4876" s="195">
        <f>+IF(H4876="","",H4876/H4926)</f>
        <v>2.2537749984666528E-2</v>
      </c>
      <c r="K4876" s="174">
        <v>851230012</v>
      </c>
      <c r="L4876" s="170" t="s">
        <v>77</v>
      </c>
      <c r="M4876" s="193">
        <v>0</v>
      </c>
      <c r="N4876" s="194">
        <f t="shared" si="926"/>
        <v>0</v>
      </c>
      <c r="R4876" s="75" t="e">
        <f t="shared" si="927"/>
        <v>#REF!</v>
      </c>
    </row>
    <row r="4877" spans="1:18" ht="15" customHeight="1" x14ac:dyDescent="0.3">
      <c r="A4877" s="86"/>
      <c r="B4877" s="84"/>
      <c r="C4877" s="125"/>
      <c r="D4877" s="146"/>
      <c r="E4877" s="149"/>
      <c r="F4877" s="184" t="str">
        <f t="shared" si="924"/>
        <v/>
      </c>
      <c r="G4877" s="185" t="str">
        <f>+IF(F4877="","",H4856)</f>
        <v/>
      </c>
      <c r="H4877" s="186" t="str">
        <f t="shared" si="925"/>
        <v/>
      </c>
      <c r="J4877" s="195" t="str">
        <f>+IF(H4877="","",H4877/H4926)</f>
        <v/>
      </c>
      <c r="K4877" s="174"/>
      <c r="L4877" s="170"/>
      <c r="M4877" s="193" t="str">
        <f t="shared" ref="M4877:M4886" si="928">IF(L4877="NP", 0, (IF(L4877="EP", 1, (IF(L4877="ND", 0.4, "")))))</f>
        <v/>
      </c>
      <c r="N4877" s="194" t="str">
        <f t="shared" si="926"/>
        <v/>
      </c>
      <c r="R4877" s="75" t="e">
        <f t="shared" si="927"/>
        <v>#REF!</v>
      </c>
    </row>
    <row r="4878" spans="1:18" ht="15" customHeight="1" x14ac:dyDescent="0.3">
      <c r="A4878" s="86"/>
      <c r="B4878" s="84"/>
      <c r="C4878" s="125"/>
      <c r="D4878" s="146"/>
      <c r="E4878" s="149"/>
      <c r="F4878" s="184" t="str">
        <f t="shared" si="924"/>
        <v/>
      </c>
      <c r="G4878" s="185" t="str">
        <f>+IF(F4878="","",H4856)</f>
        <v/>
      </c>
      <c r="H4878" s="186" t="str">
        <f t="shared" si="925"/>
        <v/>
      </c>
      <c r="J4878" s="195" t="str">
        <f>+IF(H4878="","",H4878/H4926)</f>
        <v/>
      </c>
      <c r="K4878" s="174"/>
      <c r="L4878" s="170"/>
      <c r="M4878" s="193" t="str">
        <f t="shared" si="928"/>
        <v/>
      </c>
      <c r="N4878" s="194" t="str">
        <f t="shared" si="926"/>
        <v/>
      </c>
      <c r="R4878" s="75" t="e">
        <f t="shared" si="927"/>
        <v>#REF!</v>
      </c>
    </row>
    <row r="4879" spans="1:18" ht="15" customHeight="1" x14ac:dyDescent="0.3">
      <c r="A4879" s="86"/>
      <c r="B4879" s="84"/>
      <c r="C4879" s="125"/>
      <c r="D4879" s="146"/>
      <c r="E4879" s="149"/>
      <c r="F4879" s="184" t="str">
        <f t="shared" si="924"/>
        <v/>
      </c>
      <c r="G4879" s="185" t="str">
        <f>+IF(F4879="","",H4856)</f>
        <v/>
      </c>
      <c r="H4879" s="186" t="str">
        <f t="shared" si="925"/>
        <v/>
      </c>
      <c r="I4879" s="96"/>
      <c r="J4879" s="195" t="str">
        <f>+IF(H4879="","",H4879/H4926)</f>
        <v/>
      </c>
      <c r="K4879" s="174"/>
      <c r="L4879" s="170"/>
      <c r="M4879" s="193" t="str">
        <f t="shared" si="928"/>
        <v/>
      </c>
      <c r="N4879" s="194" t="str">
        <f t="shared" si="926"/>
        <v/>
      </c>
      <c r="R4879" s="75" t="e">
        <f t="shared" si="927"/>
        <v>#REF!</v>
      </c>
    </row>
    <row r="4880" spans="1:18" ht="15" customHeight="1" x14ac:dyDescent="0.3">
      <c r="A4880" s="86"/>
      <c r="B4880" s="84"/>
      <c r="C4880" s="125"/>
      <c r="D4880" s="146"/>
      <c r="E4880" s="149"/>
      <c r="F4880" s="184" t="str">
        <f t="shared" si="924"/>
        <v/>
      </c>
      <c r="G4880" s="185" t="str">
        <f>+IF(F4880="","",H4856)</f>
        <v/>
      </c>
      <c r="H4880" s="186" t="str">
        <f t="shared" si="925"/>
        <v/>
      </c>
      <c r="J4880" s="195" t="str">
        <f>+IF(H4880="","",H4880/H4926)</f>
        <v/>
      </c>
      <c r="K4880" s="174"/>
      <c r="L4880" s="170"/>
      <c r="M4880" s="193" t="str">
        <f t="shared" si="928"/>
        <v/>
      </c>
      <c r="N4880" s="194" t="str">
        <f t="shared" si="926"/>
        <v/>
      </c>
      <c r="R4880" s="75" t="e">
        <f t="shared" si="927"/>
        <v>#REF!</v>
      </c>
    </row>
    <row r="4881" spans="1:18" ht="15" customHeight="1" x14ac:dyDescent="0.3">
      <c r="A4881" s="86"/>
      <c r="B4881" s="84"/>
      <c r="C4881" s="125"/>
      <c r="D4881" s="146"/>
      <c r="E4881" s="149"/>
      <c r="F4881" s="184" t="str">
        <f t="shared" si="924"/>
        <v/>
      </c>
      <c r="G4881" s="185" t="str">
        <f>+IF(F4881="","",H4856)</f>
        <v/>
      </c>
      <c r="H4881" s="186" t="str">
        <f t="shared" si="925"/>
        <v/>
      </c>
      <c r="J4881" s="195" t="str">
        <f>+IF(H4881="","",H4881/H4926)</f>
        <v/>
      </c>
      <c r="K4881" s="174"/>
      <c r="L4881" s="170"/>
      <c r="M4881" s="193" t="str">
        <f t="shared" si="928"/>
        <v/>
      </c>
      <c r="N4881" s="194" t="str">
        <f t="shared" si="926"/>
        <v/>
      </c>
      <c r="R4881" s="75" t="e">
        <f t="shared" si="927"/>
        <v>#REF!</v>
      </c>
    </row>
    <row r="4882" spans="1:18" ht="15" customHeight="1" x14ac:dyDescent="0.3">
      <c r="A4882" s="86"/>
      <c r="B4882" s="84"/>
      <c r="C4882" s="125"/>
      <c r="D4882" s="146"/>
      <c r="E4882" s="149"/>
      <c r="F4882" s="184" t="str">
        <f t="shared" si="924"/>
        <v/>
      </c>
      <c r="G4882" s="185" t="str">
        <f>+IF(F4882="","",H4856)</f>
        <v/>
      </c>
      <c r="H4882" s="186" t="str">
        <f t="shared" si="925"/>
        <v/>
      </c>
      <c r="I4882" s="96"/>
      <c r="J4882" s="195" t="str">
        <f>+IF(H4882="","",H4882/H4926)</f>
        <v/>
      </c>
      <c r="K4882" s="174"/>
      <c r="L4882" s="170"/>
      <c r="M4882" s="193" t="str">
        <f t="shared" si="928"/>
        <v/>
      </c>
      <c r="N4882" s="194" t="str">
        <f t="shared" si="926"/>
        <v/>
      </c>
      <c r="R4882" s="75" t="e">
        <f t="shared" si="927"/>
        <v>#REF!</v>
      </c>
    </row>
    <row r="4883" spans="1:18" ht="15" customHeight="1" x14ac:dyDescent="0.3">
      <c r="A4883" s="86"/>
      <c r="B4883" s="84"/>
      <c r="C4883" s="125"/>
      <c r="D4883" s="146"/>
      <c r="E4883" s="149"/>
      <c r="F4883" s="184" t="str">
        <f t="shared" si="924"/>
        <v/>
      </c>
      <c r="G4883" s="185" t="str">
        <f>+IF(F4883="","",H4856)</f>
        <v/>
      </c>
      <c r="H4883" s="186" t="str">
        <f t="shared" si="925"/>
        <v/>
      </c>
      <c r="J4883" s="195" t="str">
        <f>+IF(H4883="","",H4883/H4926)</f>
        <v/>
      </c>
      <c r="K4883" s="174"/>
      <c r="L4883" s="170"/>
      <c r="M4883" s="193" t="str">
        <f t="shared" si="928"/>
        <v/>
      </c>
      <c r="N4883" s="194" t="str">
        <f t="shared" si="926"/>
        <v/>
      </c>
      <c r="R4883" s="75" t="e">
        <f t="shared" si="927"/>
        <v>#REF!</v>
      </c>
    </row>
    <row r="4884" spans="1:18" ht="15" customHeight="1" x14ac:dyDescent="0.3">
      <c r="A4884" s="86"/>
      <c r="B4884" s="84"/>
      <c r="C4884" s="125"/>
      <c r="D4884" s="146"/>
      <c r="E4884" s="149"/>
      <c r="F4884" s="184" t="str">
        <f t="shared" si="924"/>
        <v/>
      </c>
      <c r="G4884" s="185" t="str">
        <f>+IF(F4884="","",H4856)</f>
        <v/>
      </c>
      <c r="H4884" s="186" t="str">
        <f t="shared" si="925"/>
        <v/>
      </c>
      <c r="I4884" s="96"/>
      <c r="J4884" s="195" t="str">
        <f>+IF(H4884="","",H4884/H4926)</f>
        <v/>
      </c>
      <c r="K4884" s="174"/>
      <c r="L4884" s="170"/>
      <c r="M4884" s="193" t="str">
        <f t="shared" si="928"/>
        <v/>
      </c>
      <c r="N4884" s="194" t="str">
        <f t="shared" si="926"/>
        <v/>
      </c>
      <c r="R4884" s="75" t="e">
        <f t="shared" si="927"/>
        <v>#REF!</v>
      </c>
    </row>
    <row r="4885" spans="1:18" ht="15" customHeight="1" x14ac:dyDescent="0.3">
      <c r="A4885" s="86"/>
      <c r="B4885" s="84"/>
      <c r="C4885" s="125"/>
      <c r="D4885" s="146"/>
      <c r="E4885" s="149"/>
      <c r="F4885" s="184" t="str">
        <f t="shared" si="924"/>
        <v/>
      </c>
      <c r="G4885" s="185" t="str">
        <f>+IF(F4885="","",H4856)</f>
        <v/>
      </c>
      <c r="H4885" s="186" t="str">
        <f t="shared" si="925"/>
        <v/>
      </c>
      <c r="I4885" s="96"/>
      <c r="J4885" s="195" t="str">
        <f>+IF(H4885="","",H4885/H4926)</f>
        <v/>
      </c>
      <c r="K4885" s="174"/>
      <c r="L4885" s="170"/>
      <c r="M4885" s="193" t="str">
        <f t="shared" si="928"/>
        <v/>
      </c>
      <c r="N4885" s="194" t="str">
        <f t="shared" si="926"/>
        <v/>
      </c>
      <c r="R4885" s="75" t="e">
        <f t="shared" si="927"/>
        <v>#REF!</v>
      </c>
    </row>
    <row r="4886" spans="1:18" ht="15" customHeight="1" thickBot="1" x14ac:dyDescent="0.35">
      <c r="A4886" s="86"/>
      <c r="B4886" s="84"/>
      <c r="C4886" s="127"/>
      <c r="D4886" s="147"/>
      <c r="E4886" s="150"/>
      <c r="F4886" s="187" t="str">
        <f t="shared" si="924"/>
        <v/>
      </c>
      <c r="G4886" s="188" t="str">
        <f>+IF(F4886="","",H4855)</f>
        <v/>
      </c>
      <c r="H4886" s="189" t="str">
        <f t="shared" si="925"/>
        <v/>
      </c>
      <c r="J4886" s="195" t="str">
        <f>+IF(H4886="","",H4886/H4926)</f>
        <v/>
      </c>
      <c r="K4886" s="174"/>
      <c r="L4886" s="170"/>
      <c r="M4886" s="193" t="str">
        <f t="shared" si="928"/>
        <v/>
      </c>
      <c r="N4886" s="194" t="str">
        <f t="shared" si="926"/>
        <v/>
      </c>
      <c r="R4886" s="75" t="e">
        <f t="shared" si="927"/>
        <v>#REF!</v>
      </c>
    </row>
    <row r="4887" spans="1:18" ht="15" customHeight="1" thickBot="1" x14ac:dyDescent="0.35">
      <c r="A4887" s="86"/>
      <c r="B4887" s="84"/>
      <c r="C4887" s="160"/>
      <c r="D4887" s="160"/>
      <c r="E4887" s="160"/>
      <c r="F4887" s="160"/>
      <c r="G4887" s="161" t="s">
        <v>28</v>
      </c>
      <c r="H4887" s="157">
        <f>SUM(H4874:H4886)</f>
        <v>0.50021400000000005</v>
      </c>
      <c r="J4887" s="110">
        <f>SUM(J4874:J4886)</f>
        <v>8.2986367838277397E-2</v>
      </c>
      <c r="K4887" s="109"/>
      <c r="L4887" s="109"/>
      <c r="M4887" s="109"/>
      <c r="N4887" s="110">
        <f>SUM(N4874:N4886)</f>
        <v>0</v>
      </c>
    </row>
    <row r="4888" spans="1:18" s="73" customFormat="1" ht="15" customHeight="1" thickBot="1" x14ac:dyDescent="0.35">
      <c r="A4888" s="86"/>
      <c r="B4888" s="84"/>
      <c r="C4888" s="73" t="s">
        <v>11</v>
      </c>
      <c r="H4888" s="74"/>
      <c r="J4888" s="112"/>
      <c r="K4888" s="112"/>
      <c r="L4888" s="112"/>
      <c r="M4888" s="112"/>
      <c r="N4888" s="112"/>
    </row>
    <row r="4889" spans="1:18" ht="34.5" customHeight="1" thickBot="1" x14ac:dyDescent="0.35">
      <c r="A4889" s="86"/>
      <c r="B4889" s="84"/>
      <c r="C4889" s="122" t="s">
        <v>48</v>
      </c>
      <c r="D4889" s="129"/>
      <c r="E4889" s="123" t="s">
        <v>3</v>
      </c>
      <c r="F4889" s="123" t="s">
        <v>0</v>
      </c>
      <c r="G4889" s="123" t="s">
        <v>16</v>
      </c>
      <c r="H4889" s="124" t="s">
        <v>9</v>
      </c>
      <c r="J4889" s="106" t="s">
        <v>59</v>
      </c>
      <c r="K4889" s="107" t="s">
        <v>60</v>
      </c>
      <c r="L4889" s="107" t="s">
        <v>61</v>
      </c>
      <c r="M4889" s="107" t="s">
        <v>62</v>
      </c>
      <c r="N4889" s="108" t="s">
        <v>63</v>
      </c>
    </row>
    <row r="4890" spans="1:18" ht="15" customHeight="1" x14ac:dyDescent="0.3">
      <c r="A4890" s="86"/>
      <c r="B4890" s="84"/>
      <c r="C4890" s="125" t="s">
        <v>374</v>
      </c>
      <c r="E4890" s="151" t="s">
        <v>87</v>
      </c>
      <c r="F4890" s="151">
        <v>1.2</v>
      </c>
      <c r="G4890" s="151">
        <v>2.5499999999999998</v>
      </c>
      <c r="H4890" s="190">
        <f t="shared" ref="H4890" si="929">+IF(G4890="","",F4890*G4890)</f>
        <v>3.0599999999999996</v>
      </c>
      <c r="J4890" s="195">
        <f>+IF(H4890="","",H4890/H4926)</f>
        <v>0.50765929299285661</v>
      </c>
      <c r="K4890" s="174">
        <v>153200015</v>
      </c>
      <c r="L4890" s="170" t="s">
        <v>76</v>
      </c>
      <c r="M4890" s="193">
        <v>0.3019</v>
      </c>
      <c r="N4890" s="194">
        <f t="shared" ref="N4890:N4915" si="930">+IF(H4890="","",J4890*M4890)</f>
        <v>0.15326234055454341</v>
      </c>
      <c r="R4890" s="75" t="e">
        <f t="shared" ref="R4890:R4915" si="931">+R4802+1</f>
        <v>#REF!</v>
      </c>
    </row>
    <row r="4891" spans="1:18" ht="15" customHeight="1" x14ac:dyDescent="0.3">
      <c r="A4891" s="86"/>
      <c r="B4891" s="84"/>
      <c r="C4891" s="125"/>
      <c r="E4891" s="151"/>
      <c r="F4891" s="151"/>
      <c r="G4891" s="151"/>
      <c r="H4891" s="190"/>
      <c r="J4891" s="195"/>
      <c r="K4891" s="174"/>
      <c r="L4891" s="170"/>
      <c r="M4891" s="193"/>
      <c r="N4891" s="194" t="str">
        <f t="shared" si="930"/>
        <v/>
      </c>
      <c r="R4891" s="75" t="e">
        <f t="shared" si="931"/>
        <v>#REF!</v>
      </c>
    </row>
    <row r="4892" spans="1:18" ht="15" customHeight="1" x14ac:dyDescent="0.3">
      <c r="A4892" s="86"/>
      <c r="B4892" s="84"/>
      <c r="C4892" s="125"/>
      <c r="E4892" s="151"/>
      <c r="F4892" s="151"/>
      <c r="G4892" s="151"/>
      <c r="H4892" s="190"/>
      <c r="J4892" s="195"/>
      <c r="K4892" s="174"/>
      <c r="L4892" s="170"/>
      <c r="M4892" s="193"/>
      <c r="N4892" s="194" t="str">
        <f t="shared" si="930"/>
        <v/>
      </c>
      <c r="R4892" s="75" t="e">
        <f t="shared" si="931"/>
        <v>#REF!</v>
      </c>
    </row>
    <row r="4893" spans="1:18" ht="15" customHeight="1" x14ac:dyDescent="0.3">
      <c r="A4893" s="86"/>
      <c r="B4893" s="84"/>
      <c r="C4893" s="125"/>
      <c r="E4893" s="151"/>
      <c r="F4893" s="151"/>
      <c r="G4893" s="151"/>
      <c r="H4893" s="190"/>
      <c r="J4893" s="195"/>
      <c r="K4893" s="174"/>
      <c r="L4893" s="170"/>
      <c r="M4893" s="193"/>
      <c r="N4893" s="194" t="str">
        <f t="shared" si="930"/>
        <v/>
      </c>
      <c r="R4893" s="75" t="e">
        <f t="shared" si="931"/>
        <v>#REF!</v>
      </c>
    </row>
    <row r="4894" spans="1:18" ht="15" customHeight="1" x14ac:dyDescent="0.3">
      <c r="A4894" s="86"/>
      <c r="B4894" s="84"/>
      <c r="C4894" s="125"/>
      <c r="E4894" s="151"/>
      <c r="F4894" s="151"/>
      <c r="G4894" s="151"/>
      <c r="H4894" s="190" t="str">
        <f t="shared" ref="H4894:H4915" si="932">+IF(G4894="","",F4894*G4894)</f>
        <v/>
      </c>
      <c r="J4894" s="195" t="str">
        <f>+IF(H4894="","",H4894/H4926)</f>
        <v/>
      </c>
      <c r="K4894" s="174"/>
      <c r="L4894" s="170"/>
      <c r="M4894" s="193" t="str">
        <f t="shared" ref="M4894:M4915" si="933">IF(L4894="NP", 0, (IF(L4894="EP", 1, (IF(L4894="ND", 0.4, "")))))</f>
        <v/>
      </c>
      <c r="N4894" s="194" t="str">
        <f t="shared" si="930"/>
        <v/>
      </c>
      <c r="R4894" s="75" t="e">
        <f t="shared" si="931"/>
        <v>#REF!</v>
      </c>
    </row>
    <row r="4895" spans="1:18" ht="15" customHeight="1" x14ac:dyDescent="0.3">
      <c r="A4895" s="86"/>
      <c r="B4895" s="84"/>
      <c r="C4895" s="125"/>
      <c r="E4895" s="151"/>
      <c r="F4895" s="151"/>
      <c r="G4895" s="151"/>
      <c r="H4895" s="190" t="str">
        <f t="shared" si="932"/>
        <v/>
      </c>
      <c r="J4895" s="195" t="str">
        <f>+IF(H4895="","",H4895/H4926)</f>
        <v/>
      </c>
      <c r="K4895" s="174"/>
      <c r="L4895" s="170"/>
      <c r="M4895" s="193" t="str">
        <f t="shared" si="933"/>
        <v/>
      </c>
      <c r="N4895" s="194" t="str">
        <f t="shared" si="930"/>
        <v/>
      </c>
      <c r="R4895" s="75" t="e">
        <f t="shared" si="931"/>
        <v>#REF!</v>
      </c>
    </row>
    <row r="4896" spans="1:18" ht="15" customHeight="1" x14ac:dyDescent="0.3">
      <c r="A4896" s="86"/>
      <c r="B4896" s="84"/>
      <c r="C4896" s="125"/>
      <c r="E4896" s="151"/>
      <c r="F4896" s="151"/>
      <c r="G4896" s="151"/>
      <c r="H4896" s="190" t="str">
        <f t="shared" si="932"/>
        <v/>
      </c>
      <c r="J4896" s="195" t="str">
        <f>+IF(H4896="","",H4896/H4926)</f>
        <v/>
      </c>
      <c r="K4896" s="174"/>
      <c r="L4896" s="170"/>
      <c r="M4896" s="193" t="str">
        <f t="shared" si="933"/>
        <v/>
      </c>
      <c r="N4896" s="194" t="str">
        <f t="shared" si="930"/>
        <v/>
      </c>
      <c r="R4896" s="75" t="e">
        <f t="shared" si="931"/>
        <v>#REF!</v>
      </c>
    </row>
    <row r="4897" spans="1:18" ht="15" customHeight="1" x14ac:dyDescent="0.3">
      <c r="A4897" s="86"/>
      <c r="B4897" s="84"/>
      <c r="C4897" s="125"/>
      <c r="E4897" s="151"/>
      <c r="F4897" s="151"/>
      <c r="G4897" s="151"/>
      <c r="H4897" s="190" t="str">
        <f t="shared" si="932"/>
        <v/>
      </c>
      <c r="J4897" s="195" t="str">
        <f>+IF(H4897="","",H4897/H4926)</f>
        <v/>
      </c>
      <c r="K4897" s="174"/>
      <c r="L4897" s="170"/>
      <c r="M4897" s="193" t="str">
        <f t="shared" si="933"/>
        <v/>
      </c>
      <c r="N4897" s="194" t="str">
        <f t="shared" si="930"/>
        <v/>
      </c>
      <c r="R4897" s="75" t="e">
        <f t="shared" si="931"/>
        <v>#REF!</v>
      </c>
    </row>
    <row r="4898" spans="1:18" ht="15" customHeight="1" x14ac:dyDescent="0.3">
      <c r="A4898" s="86"/>
      <c r="B4898" s="84"/>
      <c r="C4898" s="125"/>
      <c r="E4898" s="151"/>
      <c r="F4898" s="151"/>
      <c r="G4898" s="151"/>
      <c r="H4898" s="190" t="str">
        <f t="shared" si="932"/>
        <v/>
      </c>
      <c r="J4898" s="195" t="str">
        <f>+IF(H4898="","",H4898/H4926)</f>
        <v/>
      </c>
      <c r="K4898" s="174"/>
      <c r="L4898" s="170"/>
      <c r="M4898" s="193" t="str">
        <f t="shared" si="933"/>
        <v/>
      </c>
      <c r="N4898" s="194" t="str">
        <f t="shared" si="930"/>
        <v/>
      </c>
      <c r="R4898" s="75" t="e">
        <f t="shared" si="931"/>
        <v>#REF!</v>
      </c>
    </row>
    <row r="4899" spans="1:18" ht="15" customHeight="1" x14ac:dyDescent="0.3">
      <c r="A4899" s="86"/>
      <c r="B4899" s="84"/>
      <c r="C4899" s="125"/>
      <c r="E4899" s="151"/>
      <c r="F4899" s="151"/>
      <c r="G4899" s="151"/>
      <c r="H4899" s="190" t="str">
        <f t="shared" si="932"/>
        <v/>
      </c>
      <c r="J4899" s="195" t="str">
        <f>+IF(H4899="","",H4899/H4926)</f>
        <v/>
      </c>
      <c r="K4899" s="174"/>
      <c r="L4899" s="170"/>
      <c r="M4899" s="193" t="str">
        <f t="shared" si="933"/>
        <v/>
      </c>
      <c r="N4899" s="194" t="str">
        <f t="shared" si="930"/>
        <v/>
      </c>
      <c r="R4899" s="75" t="e">
        <f t="shared" si="931"/>
        <v>#REF!</v>
      </c>
    </row>
    <row r="4900" spans="1:18" ht="15" customHeight="1" x14ac:dyDescent="0.3">
      <c r="A4900" s="86"/>
      <c r="B4900" s="84"/>
      <c r="C4900" s="125"/>
      <c r="E4900" s="151"/>
      <c r="F4900" s="151"/>
      <c r="G4900" s="151"/>
      <c r="H4900" s="190" t="str">
        <f t="shared" si="932"/>
        <v/>
      </c>
      <c r="J4900" s="195" t="str">
        <f>+IF(H4900="","",H4900/H4926)</f>
        <v/>
      </c>
      <c r="K4900" s="174"/>
      <c r="L4900" s="170"/>
      <c r="M4900" s="193" t="str">
        <f t="shared" si="933"/>
        <v/>
      </c>
      <c r="N4900" s="194" t="str">
        <f t="shared" si="930"/>
        <v/>
      </c>
      <c r="R4900" s="75" t="e">
        <f t="shared" si="931"/>
        <v>#REF!</v>
      </c>
    </row>
    <row r="4901" spans="1:18" ht="15" customHeight="1" x14ac:dyDescent="0.3">
      <c r="A4901" s="86"/>
      <c r="B4901" s="84"/>
      <c r="C4901" s="125"/>
      <c r="E4901" s="151"/>
      <c r="F4901" s="151"/>
      <c r="G4901" s="151"/>
      <c r="H4901" s="190" t="str">
        <f t="shared" si="932"/>
        <v/>
      </c>
      <c r="J4901" s="195" t="str">
        <f>+IF(H4901="","",H4901/H4926)</f>
        <v/>
      </c>
      <c r="K4901" s="174"/>
      <c r="L4901" s="170"/>
      <c r="M4901" s="193" t="str">
        <f t="shared" si="933"/>
        <v/>
      </c>
      <c r="N4901" s="194" t="str">
        <f t="shared" si="930"/>
        <v/>
      </c>
      <c r="R4901" s="75" t="e">
        <f t="shared" si="931"/>
        <v>#REF!</v>
      </c>
    </row>
    <row r="4902" spans="1:18" ht="15" customHeight="1" x14ac:dyDescent="0.3">
      <c r="A4902" s="86"/>
      <c r="B4902" s="84"/>
      <c r="C4902" s="125"/>
      <c r="E4902" s="151"/>
      <c r="F4902" s="151"/>
      <c r="G4902" s="151"/>
      <c r="H4902" s="190" t="str">
        <f t="shared" si="932"/>
        <v/>
      </c>
      <c r="J4902" s="195" t="str">
        <f>+IF(H4902="","",H4902/H4926)</f>
        <v/>
      </c>
      <c r="K4902" s="174"/>
      <c r="L4902" s="170"/>
      <c r="M4902" s="193" t="str">
        <f t="shared" si="933"/>
        <v/>
      </c>
      <c r="N4902" s="194" t="str">
        <f t="shared" si="930"/>
        <v/>
      </c>
      <c r="R4902" s="75" t="e">
        <f t="shared" si="931"/>
        <v>#REF!</v>
      </c>
    </row>
    <row r="4903" spans="1:18" ht="15" customHeight="1" x14ac:dyDescent="0.3">
      <c r="A4903" s="86"/>
      <c r="B4903" s="84"/>
      <c r="C4903" s="125"/>
      <c r="E4903" s="151"/>
      <c r="F4903" s="151"/>
      <c r="G4903" s="151"/>
      <c r="H4903" s="190" t="str">
        <f t="shared" si="932"/>
        <v/>
      </c>
      <c r="J4903" s="195" t="str">
        <f>+IF(H4903="","",H4903/H4926)</f>
        <v/>
      </c>
      <c r="K4903" s="174"/>
      <c r="L4903" s="170"/>
      <c r="M4903" s="193" t="str">
        <f t="shared" si="933"/>
        <v/>
      </c>
      <c r="N4903" s="194" t="str">
        <f t="shared" si="930"/>
        <v/>
      </c>
      <c r="R4903" s="75" t="e">
        <f t="shared" si="931"/>
        <v>#REF!</v>
      </c>
    </row>
    <row r="4904" spans="1:18" ht="15" customHeight="1" x14ac:dyDescent="0.3">
      <c r="A4904" s="86"/>
      <c r="B4904" s="84"/>
      <c r="C4904" s="125"/>
      <c r="E4904" s="151"/>
      <c r="F4904" s="151"/>
      <c r="G4904" s="151"/>
      <c r="H4904" s="190" t="str">
        <f t="shared" si="932"/>
        <v/>
      </c>
      <c r="J4904" s="195" t="str">
        <f>+IF(H4904="","",H4904/H4926)</f>
        <v/>
      </c>
      <c r="K4904" s="174"/>
      <c r="L4904" s="170"/>
      <c r="M4904" s="193" t="str">
        <f t="shared" si="933"/>
        <v/>
      </c>
      <c r="N4904" s="194" t="str">
        <f t="shared" si="930"/>
        <v/>
      </c>
      <c r="R4904" s="75" t="e">
        <f t="shared" si="931"/>
        <v>#REF!</v>
      </c>
    </row>
    <row r="4905" spans="1:18" ht="15" customHeight="1" x14ac:dyDescent="0.3">
      <c r="A4905" s="86"/>
      <c r="B4905" s="84"/>
      <c r="C4905" s="125"/>
      <c r="E4905" s="151"/>
      <c r="F4905" s="151"/>
      <c r="G4905" s="151"/>
      <c r="H4905" s="190" t="str">
        <f t="shared" si="932"/>
        <v/>
      </c>
      <c r="J4905" s="195" t="str">
        <f>+IF(H4905="","",H4905/H4926)</f>
        <v/>
      </c>
      <c r="K4905" s="174"/>
      <c r="L4905" s="170"/>
      <c r="M4905" s="193" t="str">
        <f t="shared" si="933"/>
        <v/>
      </c>
      <c r="N4905" s="194" t="str">
        <f t="shared" si="930"/>
        <v/>
      </c>
      <c r="R4905" s="75" t="e">
        <f t="shared" si="931"/>
        <v>#REF!</v>
      </c>
    </row>
    <row r="4906" spans="1:18" ht="15" customHeight="1" x14ac:dyDescent="0.3">
      <c r="A4906" s="86"/>
      <c r="B4906" s="84"/>
      <c r="C4906" s="125"/>
      <c r="E4906" s="151"/>
      <c r="F4906" s="151"/>
      <c r="G4906" s="151"/>
      <c r="H4906" s="190" t="str">
        <f t="shared" si="932"/>
        <v/>
      </c>
      <c r="J4906" s="195" t="str">
        <f>+IF(H4906="","",H4906/H4926)</f>
        <v/>
      </c>
      <c r="K4906" s="174"/>
      <c r="L4906" s="170"/>
      <c r="M4906" s="193" t="str">
        <f t="shared" si="933"/>
        <v/>
      </c>
      <c r="N4906" s="194" t="str">
        <f t="shared" si="930"/>
        <v/>
      </c>
      <c r="R4906" s="75" t="e">
        <f t="shared" si="931"/>
        <v>#REF!</v>
      </c>
    </row>
    <row r="4907" spans="1:18" ht="15" customHeight="1" x14ac:dyDescent="0.3">
      <c r="A4907" s="86"/>
      <c r="B4907" s="84"/>
      <c r="C4907" s="125"/>
      <c r="E4907" s="151"/>
      <c r="F4907" s="151"/>
      <c r="G4907" s="151"/>
      <c r="H4907" s="190" t="str">
        <f t="shared" si="932"/>
        <v/>
      </c>
      <c r="J4907" s="195" t="str">
        <f>+IF(H4907="","",H4907/H4926)</f>
        <v/>
      </c>
      <c r="K4907" s="174"/>
      <c r="L4907" s="170"/>
      <c r="M4907" s="193" t="str">
        <f t="shared" si="933"/>
        <v/>
      </c>
      <c r="N4907" s="194" t="str">
        <f t="shared" si="930"/>
        <v/>
      </c>
      <c r="R4907" s="75" t="e">
        <f t="shared" si="931"/>
        <v>#REF!</v>
      </c>
    </row>
    <row r="4908" spans="1:18" ht="15" customHeight="1" x14ac:dyDescent="0.3">
      <c r="A4908" s="86"/>
      <c r="B4908" s="84"/>
      <c r="C4908" s="125"/>
      <c r="E4908" s="151"/>
      <c r="F4908" s="151"/>
      <c r="G4908" s="151"/>
      <c r="H4908" s="190" t="str">
        <f t="shared" si="932"/>
        <v/>
      </c>
      <c r="J4908" s="195" t="str">
        <f>+IF(H4908="","",H4908/H4926)</f>
        <v/>
      </c>
      <c r="K4908" s="174"/>
      <c r="L4908" s="170"/>
      <c r="M4908" s="193" t="str">
        <f t="shared" si="933"/>
        <v/>
      </c>
      <c r="N4908" s="194" t="str">
        <f t="shared" si="930"/>
        <v/>
      </c>
      <c r="R4908" s="75" t="e">
        <f t="shared" si="931"/>
        <v>#REF!</v>
      </c>
    </row>
    <row r="4909" spans="1:18" ht="15" customHeight="1" x14ac:dyDescent="0.3">
      <c r="A4909" s="86"/>
      <c r="B4909" s="84"/>
      <c r="C4909" s="125"/>
      <c r="E4909" s="151"/>
      <c r="F4909" s="151"/>
      <c r="G4909" s="151"/>
      <c r="H4909" s="190" t="str">
        <f t="shared" si="932"/>
        <v/>
      </c>
      <c r="J4909" s="195" t="str">
        <f>+IF(H4909="","",H4909/H4926)</f>
        <v/>
      </c>
      <c r="K4909" s="174"/>
      <c r="L4909" s="170"/>
      <c r="M4909" s="193" t="str">
        <f t="shared" si="933"/>
        <v/>
      </c>
      <c r="N4909" s="194" t="str">
        <f t="shared" si="930"/>
        <v/>
      </c>
      <c r="R4909" s="75" t="e">
        <f t="shared" si="931"/>
        <v>#REF!</v>
      </c>
    </row>
    <row r="4910" spans="1:18" ht="15" customHeight="1" x14ac:dyDescent="0.3">
      <c r="A4910" s="86"/>
      <c r="B4910" s="84"/>
      <c r="C4910" s="125"/>
      <c r="E4910" s="151"/>
      <c r="F4910" s="151"/>
      <c r="G4910" s="151"/>
      <c r="H4910" s="190" t="str">
        <f t="shared" si="932"/>
        <v/>
      </c>
      <c r="J4910" s="195" t="str">
        <f>+IF(H4910="","",H4910/H4926)</f>
        <v/>
      </c>
      <c r="K4910" s="174"/>
      <c r="L4910" s="170"/>
      <c r="M4910" s="193" t="str">
        <f t="shared" si="933"/>
        <v/>
      </c>
      <c r="N4910" s="194" t="str">
        <f t="shared" si="930"/>
        <v/>
      </c>
      <c r="R4910" s="75" t="e">
        <f t="shared" si="931"/>
        <v>#REF!</v>
      </c>
    </row>
    <row r="4911" spans="1:18" ht="15" customHeight="1" x14ac:dyDescent="0.3">
      <c r="A4911" s="86"/>
      <c r="B4911" s="84"/>
      <c r="C4911" s="125"/>
      <c r="E4911" s="151"/>
      <c r="F4911" s="151"/>
      <c r="G4911" s="151"/>
      <c r="H4911" s="190" t="str">
        <f t="shared" si="932"/>
        <v/>
      </c>
      <c r="J4911" s="195" t="str">
        <f>+IF(H4911="","",H4911/H4926)</f>
        <v/>
      </c>
      <c r="K4911" s="174"/>
      <c r="L4911" s="170"/>
      <c r="M4911" s="193" t="str">
        <f t="shared" si="933"/>
        <v/>
      </c>
      <c r="N4911" s="194" t="str">
        <f t="shared" si="930"/>
        <v/>
      </c>
      <c r="R4911" s="75" t="e">
        <f t="shared" si="931"/>
        <v>#REF!</v>
      </c>
    </row>
    <row r="4912" spans="1:18" ht="15" customHeight="1" x14ac:dyDescent="0.3">
      <c r="A4912" s="86"/>
      <c r="B4912" s="84"/>
      <c r="C4912" s="125"/>
      <c r="E4912" s="151"/>
      <c r="F4912" s="151"/>
      <c r="G4912" s="151"/>
      <c r="H4912" s="190" t="str">
        <f t="shared" si="932"/>
        <v/>
      </c>
      <c r="J4912" s="195" t="str">
        <f>+IF(H4912="","",H4912/H4926)</f>
        <v/>
      </c>
      <c r="K4912" s="174"/>
      <c r="L4912" s="170"/>
      <c r="M4912" s="193" t="str">
        <f t="shared" si="933"/>
        <v/>
      </c>
      <c r="N4912" s="194" t="str">
        <f t="shared" si="930"/>
        <v/>
      </c>
      <c r="R4912" s="75" t="e">
        <f t="shared" si="931"/>
        <v>#REF!</v>
      </c>
    </row>
    <row r="4913" spans="1:18" ht="15" customHeight="1" x14ac:dyDescent="0.3">
      <c r="A4913" s="86"/>
      <c r="B4913" s="84"/>
      <c r="C4913" s="125"/>
      <c r="E4913" s="151"/>
      <c r="F4913" s="151"/>
      <c r="G4913" s="151"/>
      <c r="H4913" s="190" t="str">
        <f t="shared" si="932"/>
        <v/>
      </c>
      <c r="J4913" s="195" t="str">
        <f>+IF(H4913="","",H4913/H4926)</f>
        <v/>
      </c>
      <c r="K4913" s="174"/>
      <c r="L4913" s="170"/>
      <c r="M4913" s="193" t="str">
        <f t="shared" si="933"/>
        <v/>
      </c>
      <c r="N4913" s="194" t="str">
        <f t="shared" si="930"/>
        <v/>
      </c>
      <c r="R4913" s="75" t="e">
        <f t="shared" si="931"/>
        <v>#REF!</v>
      </c>
    </row>
    <row r="4914" spans="1:18" ht="15" customHeight="1" x14ac:dyDescent="0.3">
      <c r="A4914" s="86"/>
      <c r="B4914" s="84"/>
      <c r="C4914" s="125"/>
      <c r="E4914" s="151"/>
      <c r="F4914" s="151"/>
      <c r="G4914" s="151"/>
      <c r="H4914" s="190" t="str">
        <f t="shared" si="932"/>
        <v/>
      </c>
      <c r="J4914" s="195" t="str">
        <f>+IF(H4914="","",H4914/H4926)</f>
        <v/>
      </c>
      <c r="K4914" s="174"/>
      <c r="L4914" s="170"/>
      <c r="M4914" s="193" t="str">
        <f t="shared" si="933"/>
        <v/>
      </c>
      <c r="N4914" s="194" t="str">
        <f t="shared" si="930"/>
        <v/>
      </c>
      <c r="R4914" s="75" t="e">
        <f t="shared" si="931"/>
        <v>#REF!</v>
      </c>
    </row>
    <row r="4915" spans="1:18" ht="15" customHeight="1" thickBot="1" x14ac:dyDescent="0.35">
      <c r="A4915" s="86"/>
      <c r="B4915" s="84"/>
      <c r="C4915" s="125"/>
      <c r="E4915" s="152"/>
      <c r="F4915" s="152"/>
      <c r="G4915" s="152"/>
      <c r="H4915" s="191" t="str">
        <f t="shared" si="932"/>
        <v/>
      </c>
      <c r="J4915" s="195" t="str">
        <f>+IF(H4915="","",H4915/H4926)</f>
        <v/>
      </c>
      <c r="K4915" s="174"/>
      <c r="L4915" s="170"/>
      <c r="M4915" s="193" t="str">
        <f t="shared" si="933"/>
        <v/>
      </c>
      <c r="N4915" s="194" t="str">
        <f t="shared" si="930"/>
        <v/>
      </c>
      <c r="R4915" s="75" t="e">
        <f t="shared" si="931"/>
        <v>#REF!</v>
      </c>
    </row>
    <row r="4916" spans="1:18" ht="15" customHeight="1" thickBot="1" x14ac:dyDescent="0.35">
      <c r="A4916" s="86"/>
      <c r="B4916" s="84"/>
      <c r="C4916" s="160"/>
      <c r="D4916" s="160"/>
      <c r="E4916" s="160"/>
      <c r="F4916" s="160"/>
      <c r="G4916" s="161" t="s">
        <v>29</v>
      </c>
      <c r="H4916" s="157">
        <f>SUM(H4890:H4915)</f>
        <v>3.0599999999999996</v>
      </c>
      <c r="J4916" s="110">
        <f>SUM(J4890:J4915)</f>
        <v>0.50765929299285661</v>
      </c>
      <c r="K4916" s="109"/>
      <c r="L4916" s="109"/>
      <c r="M4916" s="109"/>
      <c r="N4916" s="110">
        <f>SUM(N4890:N4915)</f>
        <v>0.15326234055454341</v>
      </c>
    </row>
    <row r="4917" spans="1:18" s="73" customFormat="1" ht="15" customHeight="1" thickBot="1" x14ac:dyDescent="0.35">
      <c r="A4917" s="86"/>
      <c r="B4917" s="84"/>
      <c r="C4917" s="73" t="s">
        <v>12</v>
      </c>
      <c r="H4917" s="74"/>
      <c r="J4917" s="111"/>
      <c r="K4917" s="111"/>
      <c r="L4917" s="111"/>
      <c r="M4917" s="111"/>
      <c r="N4917" s="111"/>
    </row>
    <row r="4918" spans="1:18" ht="33" customHeight="1" thickBot="1" x14ac:dyDescent="0.35">
      <c r="A4918" s="86"/>
      <c r="B4918" s="84"/>
      <c r="C4918" s="122" t="s">
        <v>48</v>
      </c>
      <c r="D4918" s="129"/>
      <c r="E4918" s="130" t="s">
        <v>3</v>
      </c>
      <c r="F4918" s="130" t="s">
        <v>0</v>
      </c>
      <c r="G4918" s="123" t="s">
        <v>6</v>
      </c>
      <c r="H4918" s="124" t="s">
        <v>9</v>
      </c>
      <c r="J4918" s="106" t="s">
        <v>59</v>
      </c>
      <c r="K4918" s="107" t="s">
        <v>60</v>
      </c>
      <c r="L4918" s="107" t="s">
        <v>61</v>
      </c>
      <c r="M4918" s="107" t="s">
        <v>62</v>
      </c>
      <c r="N4918" s="108" t="s">
        <v>63</v>
      </c>
    </row>
    <row r="4919" spans="1:18" ht="15" customHeight="1" x14ac:dyDescent="0.3">
      <c r="A4919" s="86"/>
      <c r="B4919" s="84"/>
      <c r="C4919" s="125"/>
      <c r="E4919" s="149"/>
      <c r="F4919" s="146"/>
      <c r="G4919" s="154"/>
      <c r="H4919" s="186" t="str">
        <f>+IF(G4919="","",F4919*G4919)</f>
        <v/>
      </c>
      <c r="J4919" s="195" t="str">
        <f>+IF(H4919="","",H4919/H4926)</f>
        <v/>
      </c>
      <c r="K4919" s="175"/>
      <c r="L4919" s="175"/>
      <c r="M4919" s="193" t="str">
        <f>IF(L4919="NP", 0, (IF(L4919="EP", 1, (IF(L4919="ND", 0.4, "")))))</f>
        <v/>
      </c>
      <c r="N4919" s="194" t="str">
        <f>+IF(H4919="","",J4919*M4919)</f>
        <v/>
      </c>
      <c r="R4919" s="75" t="e">
        <f t="shared" ref="R4919:R4923" si="934">+R4831+1</f>
        <v>#REF!</v>
      </c>
    </row>
    <row r="4920" spans="1:18" ht="15" customHeight="1" x14ac:dyDescent="0.3">
      <c r="A4920" s="86"/>
      <c r="B4920" s="84"/>
      <c r="C4920" s="125"/>
      <c r="E4920" s="149"/>
      <c r="F4920" s="146"/>
      <c r="G4920" s="154"/>
      <c r="H4920" s="186" t="str">
        <f>+IF(G4920="","",F4920*G4920)</f>
        <v/>
      </c>
      <c r="J4920" s="195" t="str">
        <f>+IF(H4920="","",H4920/H4924)</f>
        <v/>
      </c>
      <c r="K4920" s="175"/>
      <c r="L4920" s="175"/>
      <c r="M4920" s="193" t="str">
        <f>IF(L4920="NP", 0, (IF(L4920="EP", 1, (IF(L4920="ND", 0.4, "")))))</f>
        <v/>
      </c>
      <c r="N4920" s="194" t="str">
        <f>+IF(H4920="","",J4920*M4920)</f>
        <v/>
      </c>
      <c r="R4920" s="75" t="e">
        <f t="shared" si="934"/>
        <v>#REF!</v>
      </c>
    </row>
    <row r="4921" spans="1:18" ht="15" customHeight="1" x14ac:dyDescent="0.3">
      <c r="A4921" s="86"/>
      <c r="B4921" s="84"/>
      <c r="C4921" s="125"/>
      <c r="E4921" s="149"/>
      <c r="F4921" s="146"/>
      <c r="G4921" s="154"/>
      <c r="H4921" s="186" t="str">
        <f>+IF(G4921="","",F4921*G4921)</f>
        <v/>
      </c>
      <c r="J4921" s="195" t="str">
        <f>+IF(H4921="","",H4921/H4925)</f>
        <v/>
      </c>
      <c r="K4921" s="175"/>
      <c r="L4921" s="175"/>
      <c r="M4921" s="193" t="str">
        <f>IF(L4921="NP", 0, (IF(L4921="EP", 1, (IF(L4921="ND", 0.4, "")))))</f>
        <v/>
      </c>
      <c r="N4921" s="194" t="str">
        <f>+IF(H4921="","",J4921*M4921)</f>
        <v/>
      </c>
      <c r="R4921" s="75" t="e">
        <f t="shared" si="934"/>
        <v>#REF!</v>
      </c>
    </row>
    <row r="4922" spans="1:18" ht="15" customHeight="1" x14ac:dyDescent="0.3">
      <c r="A4922" s="86"/>
      <c r="B4922" s="84"/>
      <c r="C4922" s="125"/>
      <c r="E4922" s="149"/>
      <c r="F4922" s="146"/>
      <c r="G4922" s="154"/>
      <c r="H4922" s="186" t="str">
        <f>+IF(G4922="","",F4922*G4922)</f>
        <v/>
      </c>
      <c r="J4922" s="195" t="str">
        <f>+IF(H4922="","",H4922/H4926)</f>
        <v/>
      </c>
      <c r="K4922" s="175"/>
      <c r="L4922" s="175"/>
      <c r="M4922" s="193" t="str">
        <f>IF(L4922="NP", 0, (IF(L4922="EP", 1, (IF(L4922="ND", 0.4, "")))))</f>
        <v/>
      </c>
      <c r="N4922" s="194" t="str">
        <f>+IF(H4922="","",J4922*M4922)</f>
        <v/>
      </c>
      <c r="R4922" s="75" t="e">
        <f t="shared" si="934"/>
        <v>#REF!</v>
      </c>
    </row>
    <row r="4923" spans="1:18" ht="15" customHeight="1" thickBot="1" x14ac:dyDescent="0.35">
      <c r="A4923" s="86"/>
      <c r="B4923" s="84"/>
      <c r="C4923" s="127"/>
      <c r="D4923" s="128"/>
      <c r="E4923" s="150"/>
      <c r="F4923" s="147"/>
      <c r="G4923" s="155"/>
      <c r="H4923" s="192" t="str">
        <f>+IF(G4923="","",F4923*G4923)</f>
        <v/>
      </c>
      <c r="J4923" s="195" t="str">
        <f>+IF(H4923="","",H4923/H4926)</f>
        <v/>
      </c>
      <c r="K4923" s="176"/>
      <c r="L4923" s="177"/>
      <c r="M4923" s="193" t="str">
        <f>IF(L4923="NP", 0, (IF(L4923="EP", 1, (IF(L4923="ND", 0.4, "")))))</f>
        <v/>
      </c>
      <c r="N4923" s="194" t="str">
        <f>+IF(H4923="","",J4923*M4923)</f>
        <v/>
      </c>
      <c r="R4923" s="75" t="e">
        <f t="shared" si="934"/>
        <v>#REF!</v>
      </c>
    </row>
    <row r="4924" spans="1:18" ht="15" customHeight="1" thickBot="1" x14ac:dyDescent="0.35">
      <c r="A4924" s="86"/>
      <c r="B4924" s="84"/>
      <c r="C4924" s="160"/>
      <c r="D4924" s="160"/>
      <c r="E4924" s="160"/>
      <c r="F4924" s="160"/>
      <c r="G4924" s="161" t="s">
        <v>30</v>
      </c>
      <c r="H4924" s="157">
        <f>SUM(H4919:H4923)</f>
        <v>0</v>
      </c>
      <c r="J4924" s="110">
        <f>SUM(J4919:J4923)</f>
        <v>0</v>
      </c>
      <c r="K4924" s="109"/>
      <c r="L4924" s="109"/>
      <c r="M4924" s="109"/>
      <c r="N4924" s="110">
        <f>SUM(N4919:N4923)</f>
        <v>0</v>
      </c>
    </row>
    <row r="4925" spans="1:18" ht="13.5" customHeight="1" thickBot="1" x14ac:dyDescent="0.35">
      <c r="A4925" s="86"/>
      <c r="B4925" s="84"/>
      <c r="H4925" s="84"/>
      <c r="J4925" s="103"/>
      <c r="K4925" s="104"/>
      <c r="L4925" s="104"/>
      <c r="M4925" s="104"/>
      <c r="N4925" s="105"/>
    </row>
    <row r="4926" spans="1:18" ht="15" customHeight="1" x14ac:dyDescent="0.3">
      <c r="A4926" s="86"/>
      <c r="B4926" s="84"/>
      <c r="D4926" s="132" t="s">
        <v>13</v>
      </c>
      <c r="E4926" s="133"/>
      <c r="F4926" s="133"/>
      <c r="G4926" s="134"/>
      <c r="H4926" s="158">
        <f>+H4871+H4887+H4916+H4924</f>
        <v>6.0276647000000008</v>
      </c>
      <c r="J4926" s="113"/>
      <c r="K4926" s="78"/>
      <c r="M4926" s="78"/>
      <c r="N4926" s="114"/>
    </row>
    <row r="4927" spans="1:18" ht="15" customHeight="1" thickBot="1" x14ac:dyDescent="0.35">
      <c r="A4927" s="86"/>
      <c r="B4927" s="84"/>
      <c r="D4927" s="135" t="s">
        <v>67</v>
      </c>
      <c r="E4927" s="136"/>
      <c r="F4927" s="136"/>
      <c r="G4927" s="141">
        <f>+$Q$1</f>
        <v>0.15</v>
      </c>
      <c r="H4927" s="159">
        <f>+H4926*G4927</f>
        <v>0.90414970500000003</v>
      </c>
      <c r="J4927" s="115"/>
      <c r="K4927" s="116"/>
      <c r="L4927" s="116"/>
      <c r="M4927" s="116"/>
      <c r="N4927" s="117"/>
    </row>
    <row r="4928" spans="1:18" ht="15" customHeight="1" x14ac:dyDescent="0.3">
      <c r="A4928" s="86"/>
      <c r="B4928" s="84"/>
      <c r="D4928" s="135" t="s">
        <v>68</v>
      </c>
      <c r="E4928" s="136"/>
      <c r="F4928" s="136"/>
      <c r="G4928" s="141">
        <f>+$Q$2</f>
        <v>0</v>
      </c>
      <c r="H4928" s="159">
        <f>+(H4926+H4927)*G4928</f>
        <v>0</v>
      </c>
      <c r="J4928" s="120">
        <f>+J4871+J4887+J4916+J4924</f>
        <v>0.99999999999999978</v>
      </c>
      <c r="K4928" s="118"/>
      <c r="L4928" s="118"/>
      <c r="M4928" s="118"/>
      <c r="N4928" s="120">
        <f>+N4871+N4887+N4916+N4924</f>
        <v>0.15326234055454341</v>
      </c>
    </row>
    <row r="4929" spans="1:18" ht="15" customHeight="1" thickBot="1" x14ac:dyDescent="0.35">
      <c r="A4929" s="86"/>
      <c r="B4929" s="84"/>
      <c r="C4929" s="75" t="s">
        <v>64</v>
      </c>
      <c r="D4929" s="135" t="s">
        <v>14</v>
      </c>
      <c r="E4929" s="136"/>
      <c r="F4929" s="136"/>
      <c r="G4929" s="137"/>
      <c r="H4929" s="159">
        <f>SUM(H4926:H4928)</f>
        <v>6.9318144050000008</v>
      </c>
      <c r="J4929" s="121" t="s">
        <v>69</v>
      </c>
      <c r="K4929" s="119"/>
      <c r="L4929" s="119"/>
      <c r="M4929" s="119"/>
      <c r="N4929" s="121" t="s">
        <v>70</v>
      </c>
    </row>
    <row r="4930" spans="1:18" ht="15" customHeight="1" thickBot="1" x14ac:dyDescent="0.35">
      <c r="A4930" s="86"/>
      <c r="B4930" s="84"/>
      <c r="C4930" s="75" t="s">
        <v>64</v>
      </c>
      <c r="D4930" s="138" t="s">
        <v>15</v>
      </c>
      <c r="E4930" s="139"/>
      <c r="F4930" s="139"/>
      <c r="G4930" s="140"/>
      <c r="H4930" s="131">
        <f>+ROUND(H4929,2)</f>
        <v>6.93</v>
      </c>
      <c r="N4930" s="165">
        <f>+ROUND(N4928,4)</f>
        <v>0.15329999999999999</v>
      </c>
    </row>
    <row r="4931" spans="1:18" ht="13.5" customHeight="1" x14ac:dyDescent="0.3">
      <c r="A4931" s="86"/>
      <c r="B4931" s="84"/>
      <c r="G4931" s="76"/>
    </row>
    <row r="4932" spans="1:18" ht="13.5" customHeight="1" x14ac:dyDescent="0.3">
      <c r="A4932" s="86"/>
      <c r="B4932" s="84"/>
      <c r="G4932" s="76"/>
    </row>
    <row r="4933" spans="1:18" ht="15" customHeight="1" x14ac:dyDescent="0.3">
      <c r="A4933" s="83"/>
      <c r="B4933" s="84"/>
      <c r="G4933" s="76"/>
      <c r="H4933" s="84"/>
      <c r="J4933" s="85"/>
      <c r="K4933" s="85"/>
      <c r="L4933" s="85"/>
      <c r="M4933" s="85"/>
      <c r="N4933" s="85"/>
    </row>
    <row r="4934" spans="1:18" ht="14.1" customHeight="1" x14ac:dyDescent="0.3">
      <c r="A4934" s="86"/>
      <c r="B4934" s="84"/>
      <c r="C4934" s="87"/>
      <c r="D4934" s="87"/>
      <c r="E4934" s="87"/>
      <c r="F4934" s="87"/>
      <c r="G4934" s="87"/>
      <c r="H4934" s="87"/>
      <c r="K4934" s="78"/>
      <c r="M4934" s="78"/>
    </row>
    <row r="4935" spans="1:18" ht="12" customHeight="1" x14ac:dyDescent="0.3">
      <c r="A4935" s="86"/>
      <c r="B4935" s="84"/>
      <c r="C4935" s="73"/>
      <c r="D4935" s="73"/>
      <c r="E4935" s="73"/>
      <c r="F4935" s="73"/>
      <c r="G4935" s="73"/>
      <c r="H4935" s="73"/>
      <c r="K4935" s="78"/>
      <c r="M4935" s="78"/>
    </row>
    <row r="4936" spans="1:18" ht="12" customHeight="1" x14ac:dyDescent="0.3">
      <c r="A4936" s="86"/>
      <c r="B4936" s="84"/>
      <c r="G4936" s="88"/>
      <c r="H4936" s="84"/>
      <c r="K4936" s="78"/>
      <c r="M4936" s="78"/>
    </row>
    <row r="4937" spans="1:18" ht="14.25" customHeight="1" x14ac:dyDescent="0.3">
      <c r="A4937" s="86"/>
      <c r="B4937" s="84"/>
      <c r="C4937" s="89"/>
      <c r="D4937" s="90"/>
      <c r="E4937" s="90"/>
      <c r="F4937" s="90"/>
      <c r="G4937" s="90"/>
      <c r="H4937" s="91"/>
      <c r="K4937" s="78"/>
      <c r="M4937" s="78"/>
    </row>
    <row r="4938" spans="1:18" ht="14.25" customHeight="1" x14ac:dyDescent="0.3">
      <c r="A4938" s="86"/>
      <c r="B4938" s="84"/>
      <c r="C4938" s="89"/>
      <c r="H4938" s="84"/>
      <c r="K4938" s="78"/>
      <c r="M4938" s="78"/>
    </row>
    <row r="4939" spans="1:18" ht="12" customHeight="1" thickBot="1" x14ac:dyDescent="0.35">
      <c r="A4939" s="86"/>
      <c r="B4939" s="84"/>
      <c r="C4939" s="89"/>
      <c r="H4939" s="84"/>
      <c r="K4939" s="78"/>
      <c r="M4939" s="78"/>
    </row>
    <row r="4940" spans="1:18" ht="20.100000000000001" customHeight="1" thickBot="1" x14ac:dyDescent="0.35">
      <c r="A4940" s="86"/>
      <c r="B4940" s="84"/>
      <c r="C4940" s="142" t="s">
        <v>55</v>
      </c>
      <c r="D4940" s="143"/>
      <c r="E4940" s="143"/>
      <c r="F4940" s="143"/>
      <c r="G4940" s="143"/>
      <c r="H4940" s="144"/>
    </row>
    <row r="4941" spans="1:18" ht="20.100000000000001" customHeight="1" x14ac:dyDescent="0.3">
      <c r="A4941" s="86"/>
      <c r="B4941" s="84"/>
      <c r="C4941" s="92"/>
      <c r="H4941" s="93" t="s">
        <v>56</v>
      </c>
      <c r="I4941" s="84"/>
      <c r="J4941" s="97" t="s">
        <v>26</v>
      </c>
      <c r="K4941" s="98"/>
      <c r="L4941" s="98"/>
      <c r="M4941" s="98"/>
      <c r="N4941" s="99"/>
    </row>
    <row r="4942" spans="1:18" ht="16.5" customHeight="1" thickBot="1" x14ac:dyDescent="0.35">
      <c r="A4942" s="169"/>
      <c r="B4942" s="84"/>
      <c r="C4942" s="73" t="s">
        <v>57</v>
      </c>
      <c r="D4942" s="84">
        <v>57</v>
      </c>
      <c r="G4942" s="74" t="s">
        <v>4</v>
      </c>
      <c r="H4942" s="75" t="str">
        <f>+VLOOKUP(D4942,PRESUP!$A$6:$N$183,3,FALSE)</f>
        <v>m</v>
      </c>
      <c r="I4942" s="84"/>
      <c r="J4942" s="100"/>
      <c r="K4942" s="101"/>
      <c r="L4942" s="101"/>
      <c r="M4942" s="101"/>
      <c r="N4942" s="102"/>
    </row>
    <row r="4943" spans="1:18" ht="32.25" customHeight="1" x14ac:dyDescent="0.3">
      <c r="A4943" s="86"/>
      <c r="B4943" s="84"/>
      <c r="C4943" s="22" t="str">
        <f>+VLOOKUP(D4942,PRESUP!$A$6:$N$183,14,FALSE)</f>
        <v>DETALLE: SONDEOS DE EXPLORACION DE SUELOS (Inc. analisis e informe)</v>
      </c>
      <c r="J4943" s="103"/>
      <c r="K4943" s="104"/>
      <c r="L4943" s="104"/>
      <c r="M4943" s="104"/>
      <c r="N4943" s="105"/>
      <c r="O4943" s="84" t="s">
        <v>71</v>
      </c>
      <c r="P4943" s="84" t="s">
        <v>73</v>
      </c>
      <c r="Q4943" s="84" t="s">
        <v>72</v>
      </c>
    </row>
    <row r="4944" spans="1:18" s="73" customFormat="1" ht="15" customHeight="1" thickBot="1" x14ac:dyDescent="0.35">
      <c r="A4944" s="86"/>
      <c r="B4944" s="84"/>
      <c r="C4944" s="73" t="s">
        <v>5</v>
      </c>
      <c r="D4944" s="94"/>
      <c r="E4944" s="94"/>
      <c r="F4944" s="94"/>
      <c r="G4944" s="196" t="s">
        <v>58</v>
      </c>
      <c r="H4944" s="197">
        <v>0.66669999999999996</v>
      </c>
      <c r="J4944" s="162"/>
      <c r="K4944" s="163"/>
      <c r="L4944" s="163"/>
      <c r="M4944" s="163"/>
      <c r="N4944" s="164"/>
      <c r="O4944" s="166">
        <f>+H5018</f>
        <v>161.19999999999999</v>
      </c>
      <c r="P4944" s="168">
        <f>+H5014</f>
        <v>140.17075844999999</v>
      </c>
      <c r="Q4944" s="167">
        <f>+N5018</f>
        <v>0.29959999999999998</v>
      </c>
      <c r="R4944" s="73">
        <f t="shared" ref="R4944" si="935">+D4942</f>
        <v>57</v>
      </c>
    </row>
    <row r="4945" spans="1:18" s="94" customFormat="1" ht="30" customHeight="1" thickBot="1" x14ac:dyDescent="0.35">
      <c r="A4945" s="86"/>
      <c r="B4945" s="84"/>
      <c r="C4945" s="122" t="s">
        <v>48</v>
      </c>
      <c r="D4945" s="123" t="s">
        <v>0</v>
      </c>
      <c r="E4945" s="123" t="s">
        <v>6</v>
      </c>
      <c r="F4945" s="123" t="s">
        <v>7</v>
      </c>
      <c r="G4945" s="123" t="s">
        <v>8</v>
      </c>
      <c r="H4945" s="124" t="s">
        <v>9</v>
      </c>
      <c r="J4945" s="106" t="s">
        <v>59</v>
      </c>
      <c r="K4945" s="107" t="s">
        <v>60</v>
      </c>
      <c r="L4945" s="107" t="s">
        <v>61</v>
      </c>
      <c r="M4945" s="107" t="s">
        <v>62</v>
      </c>
      <c r="N4945" s="108" t="s">
        <v>63</v>
      </c>
    </row>
    <row r="4946" spans="1:18" ht="15" customHeight="1" x14ac:dyDescent="0.3">
      <c r="A4946" s="86"/>
      <c r="B4946" s="84"/>
      <c r="C4946" s="125" t="s">
        <v>78</v>
      </c>
      <c r="D4946" s="145" t="s">
        <v>20</v>
      </c>
      <c r="E4946" s="148"/>
      <c r="F4946" s="148" t="s">
        <v>64</v>
      </c>
      <c r="G4946" s="153" t="s">
        <v>20</v>
      </c>
      <c r="H4946" s="126">
        <f>+H4975*0.05</f>
        <v>0.72236944999999997</v>
      </c>
      <c r="J4946" s="171">
        <f>+IF(H4946="","",H4946/H5014)</f>
        <v>5.1534960500172712E-3</v>
      </c>
      <c r="K4946" s="172">
        <v>4292100117</v>
      </c>
      <c r="L4946" s="170" t="s">
        <v>77</v>
      </c>
      <c r="M4946" s="156">
        <v>0</v>
      </c>
      <c r="N4946" s="173">
        <f t="shared" ref="N4946:N4958" si="936">+IF(H4946="","",J4946*M4946)</f>
        <v>0</v>
      </c>
    </row>
    <row r="4947" spans="1:18" ht="15" customHeight="1" x14ac:dyDescent="0.3">
      <c r="A4947" s="86"/>
      <c r="B4947" s="84"/>
      <c r="C4947" s="125" t="s">
        <v>427</v>
      </c>
      <c r="D4947" s="146">
        <v>1</v>
      </c>
      <c r="E4947" s="149">
        <v>30</v>
      </c>
      <c r="F4947" s="184">
        <f t="shared" ref="F4947" si="937">+IF(E4947="","",D4947*E4947)</f>
        <v>30</v>
      </c>
      <c r="G4947" s="185">
        <f>+IF(F4947="","",H4944)</f>
        <v>0.66669999999999996</v>
      </c>
      <c r="H4947" s="186">
        <f t="shared" ref="H4947" si="938">+IF(G4947="","",F4947*G4947)</f>
        <v>20.000999999999998</v>
      </c>
      <c r="J4947" s="195">
        <f>+IF(H4947="","",H4947/H5014)</f>
        <v>0.14269024596263785</v>
      </c>
      <c r="K4947" s="172">
        <v>4292100117</v>
      </c>
      <c r="L4947" s="170" t="s">
        <v>77</v>
      </c>
      <c r="M4947" s="193">
        <v>0</v>
      </c>
      <c r="N4947" s="194">
        <f t="shared" si="936"/>
        <v>0</v>
      </c>
      <c r="R4947" s="75" t="e">
        <f t="shared" ref="R4947:R4958" si="939">+R4859+1</f>
        <v>#REF!</v>
      </c>
    </row>
    <row r="4948" spans="1:18" ht="15" customHeight="1" x14ac:dyDescent="0.3">
      <c r="A4948" s="86"/>
      <c r="B4948" s="84"/>
      <c r="C4948" s="125"/>
      <c r="D4948" s="146"/>
      <c r="E4948" s="149"/>
      <c r="F4948" s="184"/>
      <c r="G4948" s="185"/>
      <c r="H4948" s="186"/>
      <c r="J4948" s="195"/>
      <c r="K4948" s="172"/>
      <c r="L4948" s="170"/>
      <c r="M4948" s="193"/>
      <c r="N4948" s="194" t="str">
        <f t="shared" si="936"/>
        <v/>
      </c>
      <c r="R4948" s="75" t="e">
        <f t="shared" si="939"/>
        <v>#REF!</v>
      </c>
    </row>
    <row r="4949" spans="1:18" ht="15" customHeight="1" x14ac:dyDescent="0.3">
      <c r="A4949" s="86"/>
      <c r="B4949" s="84"/>
      <c r="C4949" s="125"/>
      <c r="D4949" s="146"/>
      <c r="E4949" s="149"/>
      <c r="F4949" s="184"/>
      <c r="G4949" s="185"/>
      <c r="H4949" s="186"/>
      <c r="J4949" s="195"/>
      <c r="K4949" s="172"/>
      <c r="L4949" s="170"/>
      <c r="M4949" s="193"/>
      <c r="N4949" s="194" t="str">
        <f t="shared" si="936"/>
        <v/>
      </c>
      <c r="R4949" s="75" t="e">
        <f t="shared" si="939"/>
        <v>#REF!</v>
      </c>
    </row>
    <row r="4950" spans="1:18" ht="15" customHeight="1" x14ac:dyDescent="0.3">
      <c r="A4950" s="86"/>
      <c r="B4950" s="84"/>
      <c r="C4950" s="125"/>
      <c r="D4950" s="146"/>
      <c r="E4950" s="149"/>
      <c r="F4950" s="184"/>
      <c r="G4950" s="185"/>
      <c r="H4950" s="186"/>
      <c r="J4950" s="195"/>
      <c r="K4950" s="172"/>
      <c r="L4950" s="170"/>
      <c r="M4950" s="193"/>
      <c r="N4950" s="194" t="str">
        <f t="shared" si="936"/>
        <v/>
      </c>
      <c r="R4950" s="75" t="e">
        <f t="shared" si="939"/>
        <v>#REF!</v>
      </c>
    </row>
    <row r="4951" spans="1:18" ht="15" customHeight="1" x14ac:dyDescent="0.3">
      <c r="A4951" s="86"/>
      <c r="B4951" s="84"/>
      <c r="C4951" s="125"/>
      <c r="D4951" s="146"/>
      <c r="E4951" s="149"/>
      <c r="F4951" s="184" t="str">
        <f t="shared" ref="F4951:F4958" si="940">+IF(E4951="","",D4951*E4951)</f>
        <v/>
      </c>
      <c r="G4951" s="185" t="str">
        <f>+IF(F4951="","",H4944)</f>
        <v/>
      </c>
      <c r="H4951" s="186" t="str">
        <f t="shared" ref="H4951:H4958" si="941">+IF(G4951="","",F4951*G4951)</f>
        <v/>
      </c>
      <c r="J4951" s="195" t="str">
        <f>+IF(H4951="","",H4951/H5014)</f>
        <v/>
      </c>
      <c r="K4951" s="172"/>
      <c r="L4951" s="170"/>
      <c r="M4951" s="193" t="str">
        <f t="shared" ref="M4951:M4958" si="942">IF(L4951="NP", 0, (IF(L4951="EP", 1, (IF(L4951="ND", 0.4, "")))))</f>
        <v/>
      </c>
      <c r="N4951" s="194" t="str">
        <f t="shared" si="936"/>
        <v/>
      </c>
      <c r="R4951" s="75" t="e">
        <f t="shared" si="939"/>
        <v>#REF!</v>
      </c>
    </row>
    <row r="4952" spans="1:18" ht="15" customHeight="1" x14ac:dyDescent="0.3">
      <c r="A4952" s="86"/>
      <c r="B4952" s="84"/>
      <c r="C4952" s="125"/>
      <c r="D4952" s="146"/>
      <c r="E4952" s="149"/>
      <c r="F4952" s="184" t="str">
        <f t="shared" si="940"/>
        <v/>
      </c>
      <c r="G4952" s="185" t="str">
        <f>+IF(F4952="","",H4944)</f>
        <v/>
      </c>
      <c r="H4952" s="186" t="str">
        <f t="shared" si="941"/>
        <v/>
      </c>
      <c r="J4952" s="195" t="str">
        <f>+IF(H4952="","",H4952/H5014)</f>
        <v/>
      </c>
      <c r="K4952" s="172"/>
      <c r="L4952" s="170"/>
      <c r="M4952" s="193" t="str">
        <f t="shared" si="942"/>
        <v/>
      </c>
      <c r="N4952" s="194" t="str">
        <f t="shared" si="936"/>
        <v/>
      </c>
      <c r="R4952" s="75" t="e">
        <f t="shared" si="939"/>
        <v>#REF!</v>
      </c>
    </row>
    <row r="4953" spans="1:18" ht="15" customHeight="1" x14ac:dyDescent="0.3">
      <c r="A4953" s="86"/>
      <c r="B4953" s="84"/>
      <c r="C4953" s="125"/>
      <c r="D4953" s="146"/>
      <c r="E4953" s="149"/>
      <c r="F4953" s="184" t="str">
        <f t="shared" si="940"/>
        <v/>
      </c>
      <c r="G4953" s="185" t="str">
        <f>+IF(F4953="","",H4944)</f>
        <v/>
      </c>
      <c r="H4953" s="186" t="str">
        <f t="shared" si="941"/>
        <v/>
      </c>
      <c r="J4953" s="195" t="str">
        <f>+IF(H4953="","",H4953/H5014)</f>
        <v/>
      </c>
      <c r="K4953" s="172"/>
      <c r="L4953" s="170"/>
      <c r="M4953" s="193" t="str">
        <f t="shared" si="942"/>
        <v/>
      </c>
      <c r="N4953" s="194" t="str">
        <f t="shared" si="936"/>
        <v/>
      </c>
      <c r="R4953" s="75" t="e">
        <f t="shared" si="939"/>
        <v>#REF!</v>
      </c>
    </row>
    <row r="4954" spans="1:18" ht="15" customHeight="1" x14ac:dyDescent="0.3">
      <c r="A4954" s="86"/>
      <c r="B4954" s="84"/>
      <c r="C4954" s="125"/>
      <c r="D4954" s="146"/>
      <c r="E4954" s="149"/>
      <c r="F4954" s="184" t="str">
        <f t="shared" si="940"/>
        <v/>
      </c>
      <c r="G4954" s="185" t="str">
        <f>+IF(F4954="","",H4944)</f>
        <v/>
      </c>
      <c r="H4954" s="186" t="str">
        <f t="shared" si="941"/>
        <v/>
      </c>
      <c r="J4954" s="195" t="str">
        <f>+IF(H4954="","",H4954/H5014)</f>
        <v/>
      </c>
      <c r="K4954" s="172"/>
      <c r="L4954" s="170"/>
      <c r="M4954" s="193" t="str">
        <f t="shared" si="942"/>
        <v/>
      </c>
      <c r="N4954" s="194" t="str">
        <f t="shared" si="936"/>
        <v/>
      </c>
      <c r="R4954" s="75" t="e">
        <f t="shared" si="939"/>
        <v>#REF!</v>
      </c>
    </row>
    <row r="4955" spans="1:18" ht="15" customHeight="1" x14ac:dyDescent="0.3">
      <c r="A4955" s="86"/>
      <c r="B4955" s="84"/>
      <c r="C4955" s="125"/>
      <c r="D4955" s="146"/>
      <c r="E4955" s="149"/>
      <c r="F4955" s="184" t="str">
        <f t="shared" si="940"/>
        <v/>
      </c>
      <c r="G4955" s="185" t="str">
        <f>+IF(F4955="","",H4944)</f>
        <v/>
      </c>
      <c r="H4955" s="186" t="str">
        <f t="shared" si="941"/>
        <v/>
      </c>
      <c r="J4955" s="195" t="str">
        <f>+IF(H4955="","",H4955/H5014)</f>
        <v/>
      </c>
      <c r="K4955" s="172"/>
      <c r="L4955" s="170"/>
      <c r="M4955" s="193" t="str">
        <f t="shared" si="942"/>
        <v/>
      </c>
      <c r="N4955" s="194" t="str">
        <f t="shared" si="936"/>
        <v/>
      </c>
      <c r="R4955" s="75" t="e">
        <f t="shared" si="939"/>
        <v>#REF!</v>
      </c>
    </row>
    <row r="4956" spans="1:18" ht="15" customHeight="1" x14ac:dyDescent="0.3">
      <c r="A4956" s="86"/>
      <c r="B4956" s="84"/>
      <c r="C4956" s="125"/>
      <c r="D4956" s="146"/>
      <c r="E4956" s="149"/>
      <c r="F4956" s="184" t="str">
        <f t="shared" si="940"/>
        <v/>
      </c>
      <c r="G4956" s="185" t="str">
        <f>+IF(F4956="","",H4944)</f>
        <v/>
      </c>
      <c r="H4956" s="186" t="str">
        <f t="shared" si="941"/>
        <v/>
      </c>
      <c r="J4956" s="195" t="str">
        <f>+IF(H4956="","",H4956/H5014)</f>
        <v/>
      </c>
      <c r="K4956" s="172"/>
      <c r="L4956" s="170"/>
      <c r="M4956" s="193" t="str">
        <f t="shared" si="942"/>
        <v/>
      </c>
      <c r="N4956" s="194" t="str">
        <f t="shared" si="936"/>
        <v/>
      </c>
      <c r="R4956" s="75" t="e">
        <f t="shared" si="939"/>
        <v>#REF!</v>
      </c>
    </row>
    <row r="4957" spans="1:18" ht="15" customHeight="1" x14ac:dyDescent="0.3">
      <c r="A4957" s="86"/>
      <c r="B4957" s="84"/>
      <c r="C4957" s="125"/>
      <c r="D4957" s="146"/>
      <c r="E4957" s="149"/>
      <c r="F4957" s="184" t="str">
        <f t="shared" si="940"/>
        <v/>
      </c>
      <c r="G4957" s="185" t="str">
        <f>+IF(F4957="","",H4944)</f>
        <v/>
      </c>
      <c r="H4957" s="186" t="str">
        <f t="shared" si="941"/>
        <v/>
      </c>
      <c r="J4957" s="195" t="str">
        <f>+IF(H4957="","",H4957/H5014)</f>
        <v/>
      </c>
      <c r="K4957" s="172"/>
      <c r="L4957" s="170"/>
      <c r="M4957" s="193" t="str">
        <f t="shared" si="942"/>
        <v/>
      </c>
      <c r="N4957" s="194" t="str">
        <f t="shared" si="936"/>
        <v/>
      </c>
      <c r="R4957" s="75" t="e">
        <f t="shared" si="939"/>
        <v>#REF!</v>
      </c>
    </row>
    <row r="4958" spans="1:18" ht="15" customHeight="1" thickBot="1" x14ac:dyDescent="0.35">
      <c r="A4958" s="86"/>
      <c r="B4958" s="84"/>
      <c r="C4958" s="127"/>
      <c r="D4958" s="147"/>
      <c r="E4958" s="150"/>
      <c r="F4958" s="187" t="str">
        <f t="shared" si="940"/>
        <v/>
      </c>
      <c r="G4958" s="188" t="str">
        <f>+IF(F4958="","",H4943)</f>
        <v/>
      </c>
      <c r="H4958" s="189" t="str">
        <f t="shared" si="941"/>
        <v/>
      </c>
      <c r="J4958" s="195" t="str">
        <f>+IF(H4958="","",H4958/H5014)</f>
        <v/>
      </c>
      <c r="K4958" s="172"/>
      <c r="L4958" s="170"/>
      <c r="M4958" s="193" t="str">
        <f t="shared" si="942"/>
        <v/>
      </c>
      <c r="N4958" s="194" t="str">
        <f t="shared" si="936"/>
        <v/>
      </c>
      <c r="R4958" s="75" t="e">
        <f t="shared" si="939"/>
        <v>#REF!</v>
      </c>
    </row>
    <row r="4959" spans="1:18" ht="15" customHeight="1" thickBot="1" x14ac:dyDescent="0.35">
      <c r="A4959" s="86"/>
      <c r="B4959" s="84"/>
      <c r="C4959" s="160"/>
      <c r="D4959" s="160"/>
      <c r="E4959" s="160"/>
      <c r="F4959" s="160"/>
      <c r="G4959" s="161" t="s">
        <v>27</v>
      </c>
      <c r="H4959" s="157">
        <f>SUM(H4946:H4958)</f>
        <v>20.723369449999996</v>
      </c>
      <c r="J4959" s="110">
        <f>SUM(J4946:J4958)</f>
        <v>0.14784374201265513</v>
      </c>
      <c r="K4959" s="109"/>
      <c r="L4959" s="109"/>
      <c r="M4959" s="109"/>
      <c r="N4959" s="110">
        <f>SUM(N4946:N4958)</f>
        <v>0</v>
      </c>
    </row>
    <row r="4960" spans="1:18" s="73" customFormat="1" ht="15" customHeight="1" thickBot="1" x14ac:dyDescent="0.35">
      <c r="A4960" s="86"/>
      <c r="B4960" s="84"/>
      <c r="C4960" s="73" t="s">
        <v>10</v>
      </c>
      <c r="H4960" s="74"/>
      <c r="J4960" s="112"/>
      <c r="K4960" s="112"/>
      <c r="L4960" s="112"/>
      <c r="M4960" s="112"/>
      <c r="N4960" s="112"/>
    </row>
    <row r="4961" spans="1:18" ht="31.5" customHeight="1" thickBot="1" x14ac:dyDescent="0.35">
      <c r="A4961" s="86"/>
      <c r="B4961" s="84"/>
      <c r="C4961" s="122" t="s">
        <v>48</v>
      </c>
      <c r="D4961" s="123" t="s">
        <v>0</v>
      </c>
      <c r="E4961" s="123" t="s">
        <v>65</v>
      </c>
      <c r="F4961" s="123" t="s">
        <v>66</v>
      </c>
      <c r="G4961" s="123" t="s">
        <v>8</v>
      </c>
      <c r="H4961" s="124" t="s">
        <v>9</v>
      </c>
      <c r="J4961" s="106" t="s">
        <v>59</v>
      </c>
      <c r="K4961" s="107" t="s">
        <v>60</v>
      </c>
      <c r="L4961" s="107" t="s">
        <v>61</v>
      </c>
      <c r="M4961" s="107" t="s">
        <v>62</v>
      </c>
      <c r="N4961" s="108" t="s">
        <v>63</v>
      </c>
    </row>
    <row r="4962" spans="1:18" ht="15" customHeight="1" x14ac:dyDescent="0.3">
      <c r="A4962" s="86"/>
      <c r="B4962" s="84"/>
      <c r="C4962" s="125" t="s">
        <v>428</v>
      </c>
      <c r="D4962" s="146">
        <v>1</v>
      </c>
      <c r="E4962" s="149">
        <v>4.75</v>
      </c>
      <c r="F4962" s="184">
        <f t="shared" ref="F4962:F4974" si="943">+IF(E4962="","",D4962*E4962)</f>
        <v>4.75</v>
      </c>
      <c r="G4962" s="185">
        <f>+IF(F4962="","",H4944)</f>
        <v>0.66669999999999996</v>
      </c>
      <c r="H4962" s="186">
        <f t="shared" ref="H4962:H4974" si="944">+IF(G4962="","",F4962*G4962)</f>
        <v>3.1668249999999998</v>
      </c>
      <c r="I4962" s="95"/>
      <c r="J4962" s="195">
        <f>+IF(H4962="","",H4962/H5014)</f>
        <v>2.2592622277417661E-2</v>
      </c>
      <c r="K4962" s="174">
        <v>851230012</v>
      </c>
      <c r="L4962" s="170" t="s">
        <v>77</v>
      </c>
      <c r="M4962" s="193">
        <v>0</v>
      </c>
      <c r="N4962" s="194">
        <f t="shared" ref="N4962:N4974" si="945">+IF(H4962="","",J4962*M4962)</f>
        <v>0</v>
      </c>
      <c r="R4962" s="75" t="e">
        <f t="shared" ref="R4962:R4974" si="946">+R4874+1</f>
        <v>#REF!</v>
      </c>
    </row>
    <row r="4963" spans="1:18" ht="15" customHeight="1" x14ac:dyDescent="0.25">
      <c r="A4963" s="86"/>
      <c r="B4963" s="84"/>
      <c r="C4963" s="125" t="s">
        <v>326</v>
      </c>
      <c r="D4963" s="146">
        <v>4</v>
      </c>
      <c r="E4963" s="209">
        <v>4.2300000000000004</v>
      </c>
      <c r="F4963" s="184">
        <f t="shared" si="943"/>
        <v>16.920000000000002</v>
      </c>
      <c r="G4963" s="185">
        <f>+IF(F4963="","",H4944)</f>
        <v>0.66669999999999996</v>
      </c>
      <c r="H4963" s="186">
        <f t="shared" si="944"/>
        <v>11.280564</v>
      </c>
      <c r="J4963" s="195">
        <f>+IF(H4963="","",H4963/H5014)</f>
        <v>8.0477298722927762E-2</v>
      </c>
      <c r="K4963" s="174">
        <v>851230012</v>
      </c>
      <c r="L4963" s="170" t="s">
        <v>77</v>
      </c>
      <c r="M4963" s="193">
        <v>0</v>
      </c>
      <c r="N4963" s="194">
        <f t="shared" si="945"/>
        <v>0</v>
      </c>
      <c r="R4963" s="75" t="e">
        <f t="shared" si="946"/>
        <v>#REF!</v>
      </c>
    </row>
    <row r="4964" spans="1:18" ht="15" customHeight="1" x14ac:dyDescent="0.25">
      <c r="A4964" s="86"/>
      <c r="B4964" s="84"/>
      <c r="C4964" s="125"/>
      <c r="D4964" s="146"/>
      <c r="E4964" s="209"/>
      <c r="F4964" s="184"/>
      <c r="G4964" s="185"/>
      <c r="H4964" s="186"/>
      <c r="J4964" s="195"/>
      <c r="K4964" s="174"/>
      <c r="L4964" s="170"/>
      <c r="M4964" s="193"/>
      <c r="N4964" s="194" t="str">
        <f t="shared" si="945"/>
        <v/>
      </c>
      <c r="R4964" s="75" t="e">
        <f t="shared" si="946"/>
        <v>#REF!</v>
      </c>
    </row>
    <row r="4965" spans="1:18" ht="15" customHeight="1" x14ac:dyDescent="0.3">
      <c r="A4965" s="86"/>
      <c r="B4965" s="84"/>
      <c r="C4965" s="125"/>
      <c r="D4965" s="146"/>
      <c r="E4965" s="149"/>
      <c r="F4965" s="184"/>
      <c r="G4965" s="185"/>
      <c r="H4965" s="186"/>
      <c r="J4965" s="195"/>
      <c r="K4965" s="174"/>
      <c r="L4965" s="170"/>
      <c r="M4965" s="193"/>
      <c r="N4965" s="194" t="str">
        <f t="shared" si="945"/>
        <v/>
      </c>
      <c r="R4965" s="75" t="e">
        <f t="shared" si="946"/>
        <v>#REF!</v>
      </c>
    </row>
    <row r="4966" spans="1:18" ht="15" customHeight="1" x14ac:dyDescent="0.3">
      <c r="A4966" s="86"/>
      <c r="B4966" s="84"/>
      <c r="C4966" s="125"/>
      <c r="D4966" s="146"/>
      <c r="E4966" s="149"/>
      <c r="F4966" s="184"/>
      <c r="G4966" s="185"/>
      <c r="H4966" s="186"/>
      <c r="J4966" s="195"/>
      <c r="K4966" s="174"/>
      <c r="L4966" s="170"/>
      <c r="M4966" s="193"/>
      <c r="N4966" s="194" t="str">
        <f t="shared" si="945"/>
        <v/>
      </c>
      <c r="R4966" s="75" t="e">
        <f t="shared" si="946"/>
        <v>#REF!</v>
      </c>
    </row>
    <row r="4967" spans="1:18" ht="15" customHeight="1" x14ac:dyDescent="0.3">
      <c r="A4967" s="86"/>
      <c r="B4967" s="84"/>
      <c r="C4967" s="125"/>
      <c r="D4967" s="146"/>
      <c r="E4967" s="149"/>
      <c r="F4967" s="184"/>
      <c r="G4967" s="185"/>
      <c r="H4967" s="186"/>
      <c r="I4967" s="96"/>
      <c r="J4967" s="195"/>
      <c r="K4967" s="174"/>
      <c r="L4967" s="170"/>
      <c r="M4967" s="193"/>
      <c r="N4967" s="194" t="str">
        <f t="shared" si="945"/>
        <v/>
      </c>
      <c r="R4967" s="75" t="e">
        <f t="shared" si="946"/>
        <v>#REF!</v>
      </c>
    </row>
    <row r="4968" spans="1:18" ht="15" customHeight="1" x14ac:dyDescent="0.3">
      <c r="A4968" s="86"/>
      <c r="B4968" s="84"/>
      <c r="C4968" s="125"/>
      <c r="D4968" s="146"/>
      <c r="E4968" s="149"/>
      <c r="F4968" s="184" t="str">
        <f t="shared" si="943"/>
        <v/>
      </c>
      <c r="G4968" s="185" t="str">
        <f>+IF(F4968="","",H4944)</f>
        <v/>
      </c>
      <c r="H4968" s="186" t="str">
        <f t="shared" si="944"/>
        <v/>
      </c>
      <c r="J4968" s="195" t="str">
        <f>+IF(H4968="","",H4968/H5014)</f>
        <v/>
      </c>
      <c r="K4968" s="174"/>
      <c r="L4968" s="170"/>
      <c r="M4968" s="193" t="str">
        <f t="shared" ref="M4968:M4974" si="947">IF(L4968="NP", 0, (IF(L4968="EP", 1, (IF(L4968="ND", 0.4, "")))))</f>
        <v/>
      </c>
      <c r="N4968" s="194" t="str">
        <f t="shared" si="945"/>
        <v/>
      </c>
      <c r="R4968" s="75" t="e">
        <f t="shared" si="946"/>
        <v>#REF!</v>
      </c>
    </row>
    <row r="4969" spans="1:18" ht="15" customHeight="1" x14ac:dyDescent="0.3">
      <c r="A4969" s="86"/>
      <c r="B4969" s="84"/>
      <c r="C4969" s="125"/>
      <c r="D4969" s="146"/>
      <c r="E4969" s="149"/>
      <c r="F4969" s="184" t="str">
        <f t="shared" si="943"/>
        <v/>
      </c>
      <c r="G4969" s="185" t="str">
        <f>+IF(F4969="","",H4944)</f>
        <v/>
      </c>
      <c r="H4969" s="186" t="str">
        <f t="shared" si="944"/>
        <v/>
      </c>
      <c r="J4969" s="195" t="str">
        <f>+IF(H4969="","",H4969/H5014)</f>
        <v/>
      </c>
      <c r="K4969" s="174"/>
      <c r="L4969" s="170"/>
      <c r="M4969" s="193" t="str">
        <f t="shared" si="947"/>
        <v/>
      </c>
      <c r="N4969" s="194" t="str">
        <f t="shared" si="945"/>
        <v/>
      </c>
      <c r="R4969" s="75" t="e">
        <f t="shared" si="946"/>
        <v>#REF!</v>
      </c>
    </row>
    <row r="4970" spans="1:18" ht="15" customHeight="1" x14ac:dyDescent="0.3">
      <c r="A4970" s="86"/>
      <c r="B4970" s="84"/>
      <c r="C4970" s="125"/>
      <c r="D4970" s="146"/>
      <c r="E4970" s="149"/>
      <c r="F4970" s="184" t="str">
        <f t="shared" si="943"/>
        <v/>
      </c>
      <c r="G4970" s="185" t="str">
        <f>+IF(F4970="","",H4944)</f>
        <v/>
      </c>
      <c r="H4970" s="186" t="str">
        <f t="shared" si="944"/>
        <v/>
      </c>
      <c r="I4970" s="96"/>
      <c r="J4970" s="195" t="str">
        <f>+IF(H4970="","",H4970/H5014)</f>
        <v/>
      </c>
      <c r="K4970" s="174"/>
      <c r="L4970" s="170"/>
      <c r="M4970" s="193" t="str">
        <f t="shared" si="947"/>
        <v/>
      </c>
      <c r="N4970" s="194" t="str">
        <f t="shared" si="945"/>
        <v/>
      </c>
      <c r="R4970" s="75" t="e">
        <f t="shared" si="946"/>
        <v>#REF!</v>
      </c>
    </row>
    <row r="4971" spans="1:18" ht="15" customHeight="1" x14ac:dyDescent="0.3">
      <c r="A4971" s="86"/>
      <c r="B4971" s="84"/>
      <c r="C4971" s="125"/>
      <c r="D4971" s="146"/>
      <c r="E4971" s="149"/>
      <c r="F4971" s="184" t="str">
        <f t="shared" si="943"/>
        <v/>
      </c>
      <c r="G4971" s="185" t="str">
        <f>+IF(F4971="","",H4944)</f>
        <v/>
      </c>
      <c r="H4971" s="186" t="str">
        <f t="shared" si="944"/>
        <v/>
      </c>
      <c r="J4971" s="195" t="str">
        <f>+IF(H4971="","",H4971/H5014)</f>
        <v/>
      </c>
      <c r="K4971" s="174"/>
      <c r="L4971" s="170"/>
      <c r="M4971" s="193" t="str">
        <f t="shared" si="947"/>
        <v/>
      </c>
      <c r="N4971" s="194" t="str">
        <f t="shared" si="945"/>
        <v/>
      </c>
      <c r="R4971" s="75" t="e">
        <f t="shared" si="946"/>
        <v>#REF!</v>
      </c>
    </row>
    <row r="4972" spans="1:18" ht="15" customHeight="1" x14ac:dyDescent="0.3">
      <c r="A4972" s="86"/>
      <c r="B4972" s="84"/>
      <c r="C4972" s="125"/>
      <c r="D4972" s="146"/>
      <c r="E4972" s="149"/>
      <c r="F4972" s="184" t="str">
        <f t="shared" si="943"/>
        <v/>
      </c>
      <c r="G4972" s="185" t="str">
        <f>+IF(F4972="","",H4944)</f>
        <v/>
      </c>
      <c r="H4972" s="186" t="str">
        <f t="shared" si="944"/>
        <v/>
      </c>
      <c r="I4972" s="96"/>
      <c r="J4972" s="195" t="str">
        <f>+IF(H4972="","",H4972/H5014)</f>
        <v/>
      </c>
      <c r="K4972" s="174"/>
      <c r="L4972" s="170"/>
      <c r="M4972" s="193" t="str">
        <f t="shared" si="947"/>
        <v/>
      </c>
      <c r="N4972" s="194" t="str">
        <f t="shared" si="945"/>
        <v/>
      </c>
      <c r="R4972" s="75" t="e">
        <f t="shared" si="946"/>
        <v>#REF!</v>
      </c>
    </row>
    <row r="4973" spans="1:18" ht="15" customHeight="1" x14ac:dyDescent="0.3">
      <c r="A4973" s="86"/>
      <c r="B4973" s="84"/>
      <c r="C4973" s="125"/>
      <c r="D4973" s="146"/>
      <c r="E4973" s="149"/>
      <c r="F4973" s="184" t="str">
        <f t="shared" si="943"/>
        <v/>
      </c>
      <c r="G4973" s="185" t="str">
        <f>+IF(F4973="","",H4944)</f>
        <v/>
      </c>
      <c r="H4973" s="186" t="str">
        <f t="shared" si="944"/>
        <v/>
      </c>
      <c r="I4973" s="96"/>
      <c r="J4973" s="195" t="str">
        <f>+IF(H4973="","",H4973/H5014)</f>
        <v/>
      </c>
      <c r="K4973" s="174"/>
      <c r="L4973" s="170"/>
      <c r="M4973" s="193" t="str">
        <f t="shared" si="947"/>
        <v/>
      </c>
      <c r="N4973" s="194" t="str">
        <f t="shared" si="945"/>
        <v/>
      </c>
      <c r="R4973" s="75" t="e">
        <f t="shared" si="946"/>
        <v>#REF!</v>
      </c>
    </row>
    <row r="4974" spans="1:18" ht="15" customHeight="1" thickBot="1" x14ac:dyDescent="0.35">
      <c r="A4974" s="86"/>
      <c r="B4974" s="84"/>
      <c r="C4974" s="127"/>
      <c r="D4974" s="147"/>
      <c r="E4974" s="150"/>
      <c r="F4974" s="187" t="str">
        <f t="shared" si="943"/>
        <v/>
      </c>
      <c r="G4974" s="188" t="str">
        <f>+IF(F4974="","",H4943)</f>
        <v/>
      </c>
      <c r="H4974" s="189" t="str">
        <f t="shared" si="944"/>
        <v/>
      </c>
      <c r="J4974" s="195" t="str">
        <f>+IF(H4974="","",H4974/H5014)</f>
        <v/>
      </c>
      <c r="K4974" s="174"/>
      <c r="L4974" s="170"/>
      <c r="M4974" s="193" t="str">
        <f t="shared" si="947"/>
        <v/>
      </c>
      <c r="N4974" s="194" t="str">
        <f t="shared" si="945"/>
        <v/>
      </c>
      <c r="R4974" s="75" t="e">
        <f t="shared" si="946"/>
        <v>#REF!</v>
      </c>
    </row>
    <row r="4975" spans="1:18" ht="15" customHeight="1" thickBot="1" x14ac:dyDescent="0.35">
      <c r="A4975" s="86"/>
      <c r="B4975" s="84"/>
      <c r="C4975" s="160"/>
      <c r="D4975" s="160"/>
      <c r="E4975" s="160"/>
      <c r="F4975" s="160"/>
      <c r="G4975" s="161" t="s">
        <v>28</v>
      </c>
      <c r="H4975" s="157">
        <f>SUM(H4962:H4974)</f>
        <v>14.447388999999999</v>
      </c>
      <c r="J4975" s="110">
        <f>SUM(J4962:J4974)</f>
        <v>0.10306992100034543</v>
      </c>
      <c r="K4975" s="109"/>
      <c r="L4975" s="109"/>
      <c r="M4975" s="109"/>
      <c r="N4975" s="110">
        <f>SUM(N4962:N4974)</f>
        <v>0</v>
      </c>
    </row>
    <row r="4976" spans="1:18" s="73" customFormat="1" ht="15" customHeight="1" thickBot="1" x14ac:dyDescent="0.35">
      <c r="A4976" s="86"/>
      <c r="B4976" s="84"/>
      <c r="C4976" s="73" t="s">
        <v>11</v>
      </c>
      <c r="H4976" s="74"/>
      <c r="J4976" s="112"/>
      <c r="K4976" s="112"/>
      <c r="L4976" s="112"/>
      <c r="M4976" s="112"/>
      <c r="N4976" s="112"/>
    </row>
    <row r="4977" spans="1:18" ht="34.5" customHeight="1" thickBot="1" x14ac:dyDescent="0.35">
      <c r="A4977" s="86"/>
      <c r="B4977" s="84"/>
      <c r="C4977" s="122" t="s">
        <v>48</v>
      </c>
      <c r="D4977" s="129"/>
      <c r="E4977" s="123" t="s">
        <v>3</v>
      </c>
      <c r="F4977" s="123" t="s">
        <v>0</v>
      </c>
      <c r="G4977" s="123" t="s">
        <v>16</v>
      </c>
      <c r="H4977" s="124" t="s">
        <v>9</v>
      </c>
      <c r="J4977" s="106" t="s">
        <v>59</v>
      </c>
      <c r="K4977" s="107" t="s">
        <v>60</v>
      </c>
      <c r="L4977" s="107" t="s">
        <v>61</v>
      </c>
      <c r="M4977" s="107" t="s">
        <v>62</v>
      </c>
      <c r="N4977" s="108" t="s">
        <v>63</v>
      </c>
    </row>
    <row r="4978" spans="1:18" ht="15" customHeight="1" x14ac:dyDescent="0.3">
      <c r="A4978" s="86"/>
      <c r="B4978" s="84"/>
      <c r="C4978" s="125" t="s">
        <v>429</v>
      </c>
      <c r="E4978" s="151" t="s">
        <v>43</v>
      </c>
      <c r="F4978" s="151">
        <v>1</v>
      </c>
      <c r="G4978" s="151">
        <v>105</v>
      </c>
      <c r="H4978" s="190">
        <f>+IF(G4978="","",F4978*G4978)</f>
        <v>105</v>
      </c>
      <c r="J4978" s="195">
        <f>+IF(H4978="","",H4978/H5014)</f>
        <v>0.74908633698699945</v>
      </c>
      <c r="K4978" s="174">
        <v>4292112113</v>
      </c>
      <c r="L4978" s="170" t="s">
        <v>76</v>
      </c>
      <c r="M4978" s="193">
        <v>0.4</v>
      </c>
      <c r="N4978" s="194">
        <f t="shared" ref="N4978:N5003" si="948">+IF(H4978="","",J4978*M4978)</f>
        <v>0.29963453479479979</v>
      </c>
      <c r="R4978" s="75" t="e">
        <f t="shared" ref="R4978:R5003" si="949">+R4890+1</f>
        <v>#REF!</v>
      </c>
    </row>
    <row r="4979" spans="1:18" ht="15" customHeight="1" x14ac:dyDescent="0.3">
      <c r="A4979" s="86"/>
      <c r="B4979" s="84"/>
      <c r="C4979" s="125"/>
      <c r="E4979" s="151"/>
      <c r="F4979" s="151"/>
      <c r="G4979" s="151"/>
      <c r="H4979" s="190"/>
      <c r="J4979" s="195"/>
      <c r="K4979" s="174"/>
      <c r="L4979" s="170"/>
      <c r="M4979" s="193"/>
      <c r="N4979" s="194" t="str">
        <f t="shared" si="948"/>
        <v/>
      </c>
      <c r="R4979" s="75" t="e">
        <f t="shared" si="949"/>
        <v>#REF!</v>
      </c>
    </row>
    <row r="4980" spans="1:18" ht="15" customHeight="1" x14ac:dyDescent="0.3">
      <c r="A4980" s="86"/>
      <c r="B4980" s="84"/>
      <c r="C4980" s="125"/>
      <c r="E4980" s="151"/>
      <c r="F4980" s="151"/>
      <c r="G4980" s="151"/>
      <c r="H4980" s="190"/>
      <c r="J4980" s="195"/>
      <c r="K4980" s="174"/>
      <c r="L4980" s="170"/>
      <c r="M4980" s="193"/>
      <c r="N4980" s="194" t="str">
        <f t="shared" si="948"/>
        <v/>
      </c>
      <c r="R4980" s="75" t="e">
        <f t="shared" si="949"/>
        <v>#REF!</v>
      </c>
    </row>
    <row r="4981" spans="1:18" ht="15" customHeight="1" x14ac:dyDescent="0.3">
      <c r="A4981" s="86"/>
      <c r="B4981" s="84"/>
      <c r="C4981" s="125"/>
      <c r="E4981" s="151"/>
      <c r="F4981" s="151"/>
      <c r="G4981" s="151"/>
      <c r="H4981" s="190"/>
      <c r="J4981" s="195"/>
      <c r="K4981" s="174"/>
      <c r="L4981" s="170"/>
      <c r="M4981" s="193"/>
      <c r="N4981" s="194" t="str">
        <f t="shared" si="948"/>
        <v/>
      </c>
      <c r="R4981" s="75" t="e">
        <f t="shared" si="949"/>
        <v>#REF!</v>
      </c>
    </row>
    <row r="4982" spans="1:18" ht="15" customHeight="1" x14ac:dyDescent="0.3">
      <c r="A4982" s="86"/>
      <c r="B4982" s="84"/>
      <c r="C4982" s="125"/>
      <c r="E4982" s="151"/>
      <c r="F4982" s="151"/>
      <c r="G4982" s="151"/>
      <c r="H4982" s="190"/>
      <c r="J4982" s="195"/>
      <c r="K4982" s="174"/>
      <c r="L4982" s="170"/>
      <c r="M4982" s="193"/>
      <c r="N4982" s="194" t="str">
        <f t="shared" si="948"/>
        <v/>
      </c>
      <c r="R4982" s="75" t="e">
        <f t="shared" si="949"/>
        <v>#REF!</v>
      </c>
    </row>
    <row r="4983" spans="1:18" ht="15" customHeight="1" x14ac:dyDescent="0.3">
      <c r="A4983" s="86"/>
      <c r="B4983" s="84"/>
      <c r="C4983" s="125"/>
      <c r="E4983" s="151"/>
      <c r="F4983" s="151"/>
      <c r="G4983" s="151"/>
      <c r="H4983" s="190"/>
      <c r="J4983" s="195"/>
      <c r="K4983" s="174"/>
      <c r="L4983" s="170"/>
      <c r="M4983" s="193"/>
      <c r="N4983" s="194" t="str">
        <f t="shared" si="948"/>
        <v/>
      </c>
      <c r="R4983" s="75" t="e">
        <f t="shared" si="949"/>
        <v>#REF!</v>
      </c>
    </row>
    <row r="4984" spans="1:18" ht="15" customHeight="1" x14ac:dyDescent="0.3">
      <c r="A4984" s="86"/>
      <c r="B4984" s="84"/>
      <c r="C4984" s="125"/>
      <c r="E4984" s="151"/>
      <c r="F4984" s="151"/>
      <c r="G4984" s="151"/>
      <c r="H4984" s="190"/>
      <c r="J4984" s="195"/>
      <c r="K4984" s="174"/>
      <c r="L4984" s="170"/>
      <c r="M4984" s="193"/>
      <c r="N4984" s="194" t="str">
        <f t="shared" si="948"/>
        <v/>
      </c>
      <c r="R4984" s="75" t="e">
        <f t="shared" si="949"/>
        <v>#REF!</v>
      </c>
    </row>
    <row r="4985" spans="1:18" ht="15" customHeight="1" x14ac:dyDescent="0.3">
      <c r="A4985" s="86"/>
      <c r="B4985" s="84"/>
      <c r="C4985" s="125"/>
      <c r="E4985" s="151"/>
      <c r="F4985" s="151"/>
      <c r="G4985" s="151"/>
      <c r="H4985" s="190" t="str">
        <f t="shared" ref="H4985:H5003" si="950">+IF(G4985="","",F4985*G4985)</f>
        <v/>
      </c>
      <c r="J4985" s="195" t="str">
        <f>+IF(H4985="","",H4985/H5014)</f>
        <v/>
      </c>
      <c r="K4985" s="174"/>
      <c r="L4985" s="170"/>
      <c r="M4985" s="193" t="str">
        <f t="shared" ref="M4985:M5003" si="951">IF(L4985="NP", 0, (IF(L4985="EP", 1, (IF(L4985="ND", 0.4, "")))))</f>
        <v/>
      </c>
      <c r="N4985" s="194" t="str">
        <f t="shared" si="948"/>
        <v/>
      </c>
      <c r="R4985" s="75" t="e">
        <f t="shared" si="949"/>
        <v>#REF!</v>
      </c>
    </row>
    <row r="4986" spans="1:18" ht="15" customHeight="1" x14ac:dyDescent="0.3">
      <c r="A4986" s="86"/>
      <c r="B4986" s="84"/>
      <c r="C4986" s="125"/>
      <c r="E4986" s="151"/>
      <c r="F4986" s="151"/>
      <c r="G4986" s="151"/>
      <c r="H4986" s="190" t="str">
        <f t="shared" si="950"/>
        <v/>
      </c>
      <c r="J4986" s="195" t="str">
        <f>+IF(H4986="","",H4986/H5014)</f>
        <v/>
      </c>
      <c r="K4986" s="174"/>
      <c r="L4986" s="170"/>
      <c r="M4986" s="193" t="str">
        <f t="shared" si="951"/>
        <v/>
      </c>
      <c r="N4986" s="194" t="str">
        <f t="shared" si="948"/>
        <v/>
      </c>
      <c r="R4986" s="75" t="e">
        <f t="shared" si="949"/>
        <v>#REF!</v>
      </c>
    </row>
    <row r="4987" spans="1:18" ht="15" customHeight="1" x14ac:dyDescent="0.3">
      <c r="A4987" s="86"/>
      <c r="B4987" s="84"/>
      <c r="C4987" s="125"/>
      <c r="E4987" s="151"/>
      <c r="F4987" s="151"/>
      <c r="G4987" s="151"/>
      <c r="H4987" s="190" t="str">
        <f t="shared" si="950"/>
        <v/>
      </c>
      <c r="J4987" s="195" t="str">
        <f>+IF(H4987="","",H4987/H5014)</f>
        <v/>
      </c>
      <c r="K4987" s="174"/>
      <c r="L4987" s="170"/>
      <c r="M4987" s="193" t="str">
        <f t="shared" si="951"/>
        <v/>
      </c>
      <c r="N4987" s="194" t="str">
        <f t="shared" si="948"/>
        <v/>
      </c>
      <c r="R4987" s="75" t="e">
        <f t="shared" si="949"/>
        <v>#REF!</v>
      </c>
    </row>
    <row r="4988" spans="1:18" ht="15" customHeight="1" x14ac:dyDescent="0.3">
      <c r="A4988" s="86"/>
      <c r="B4988" s="84"/>
      <c r="C4988" s="125"/>
      <c r="E4988" s="151"/>
      <c r="F4988" s="151"/>
      <c r="G4988" s="151"/>
      <c r="H4988" s="190" t="str">
        <f t="shared" si="950"/>
        <v/>
      </c>
      <c r="J4988" s="195" t="str">
        <f>+IF(H4988="","",H4988/H5014)</f>
        <v/>
      </c>
      <c r="K4988" s="174"/>
      <c r="L4988" s="170"/>
      <c r="M4988" s="193" t="str">
        <f t="shared" si="951"/>
        <v/>
      </c>
      <c r="N4988" s="194" t="str">
        <f t="shared" si="948"/>
        <v/>
      </c>
      <c r="R4988" s="75" t="e">
        <f t="shared" si="949"/>
        <v>#REF!</v>
      </c>
    </row>
    <row r="4989" spans="1:18" ht="15" customHeight="1" x14ac:dyDescent="0.3">
      <c r="A4989" s="86"/>
      <c r="B4989" s="84"/>
      <c r="C4989" s="125"/>
      <c r="E4989" s="151"/>
      <c r="F4989" s="151"/>
      <c r="G4989" s="151"/>
      <c r="H4989" s="190" t="str">
        <f t="shared" si="950"/>
        <v/>
      </c>
      <c r="J4989" s="195" t="str">
        <f>+IF(H4989="","",H4989/H5014)</f>
        <v/>
      </c>
      <c r="K4989" s="174"/>
      <c r="L4989" s="170"/>
      <c r="M4989" s="193" t="str">
        <f t="shared" si="951"/>
        <v/>
      </c>
      <c r="N4989" s="194" t="str">
        <f t="shared" si="948"/>
        <v/>
      </c>
      <c r="R4989" s="75" t="e">
        <f t="shared" si="949"/>
        <v>#REF!</v>
      </c>
    </row>
    <row r="4990" spans="1:18" ht="15" customHeight="1" x14ac:dyDescent="0.3">
      <c r="A4990" s="86"/>
      <c r="B4990" s="84"/>
      <c r="C4990" s="125"/>
      <c r="E4990" s="151"/>
      <c r="F4990" s="151"/>
      <c r="G4990" s="151"/>
      <c r="H4990" s="190" t="str">
        <f t="shared" si="950"/>
        <v/>
      </c>
      <c r="J4990" s="195" t="str">
        <f>+IF(H4990="","",H4990/H5014)</f>
        <v/>
      </c>
      <c r="K4990" s="174"/>
      <c r="L4990" s="170"/>
      <c r="M4990" s="193" t="str">
        <f t="shared" si="951"/>
        <v/>
      </c>
      <c r="N4990" s="194" t="str">
        <f t="shared" si="948"/>
        <v/>
      </c>
      <c r="R4990" s="75" t="e">
        <f t="shared" si="949"/>
        <v>#REF!</v>
      </c>
    </row>
    <row r="4991" spans="1:18" ht="15" customHeight="1" x14ac:dyDescent="0.3">
      <c r="A4991" s="86"/>
      <c r="B4991" s="84"/>
      <c r="C4991" s="125"/>
      <c r="E4991" s="151"/>
      <c r="F4991" s="151"/>
      <c r="G4991" s="151"/>
      <c r="H4991" s="190" t="str">
        <f t="shared" si="950"/>
        <v/>
      </c>
      <c r="J4991" s="195" t="str">
        <f>+IF(H4991="","",H4991/H5014)</f>
        <v/>
      </c>
      <c r="K4991" s="174"/>
      <c r="L4991" s="170"/>
      <c r="M4991" s="193" t="str">
        <f t="shared" si="951"/>
        <v/>
      </c>
      <c r="N4991" s="194" t="str">
        <f t="shared" si="948"/>
        <v/>
      </c>
      <c r="R4991" s="75" t="e">
        <f t="shared" si="949"/>
        <v>#REF!</v>
      </c>
    </row>
    <row r="4992" spans="1:18" ht="15" customHeight="1" x14ac:dyDescent="0.3">
      <c r="A4992" s="86"/>
      <c r="B4992" s="84"/>
      <c r="C4992" s="125"/>
      <c r="E4992" s="151"/>
      <c r="F4992" s="151"/>
      <c r="G4992" s="151"/>
      <c r="H4992" s="190" t="str">
        <f t="shared" si="950"/>
        <v/>
      </c>
      <c r="J4992" s="195" t="str">
        <f>+IF(H4992="","",H4992/H5014)</f>
        <v/>
      </c>
      <c r="K4992" s="174"/>
      <c r="L4992" s="170"/>
      <c r="M4992" s="193" t="str">
        <f t="shared" si="951"/>
        <v/>
      </c>
      <c r="N4992" s="194" t="str">
        <f t="shared" si="948"/>
        <v/>
      </c>
      <c r="R4992" s="75" t="e">
        <f t="shared" si="949"/>
        <v>#REF!</v>
      </c>
    </row>
    <row r="4993" spans="1:18" ht="15" customHeight="1" x14ac:dyDescent="0.3">
      <c r="A4993" s="86"/>
      <c r="B4993" s="84"/>
      <c r="C4993" s="125"/>
      <c r="E4993" s="151"/>
      <c r="F4993" s="151"/>
      <c r="G4993" s="151"/>
      <c r="H4993" s="190" t="str">
        <f t="shared" si="950"/>
        <v/>
      </c>
      <c r="J4993" s="195" t="str">
        <f>+IF(H4993="","",H4993/H5014)</f>
        <v/>
      </c>
      <c r="K4993" s="174"/>
      <c r="L4993" s="170"/>
      <c r="M4993" s="193" t="str">
        <f t="shared" si="951"/>
        <v/>
      </c>
      <c r="N4993" s="194" t="str">
        <f t="shared" si="948"/>
        <v/>
      </c>
      <c r="R4993" s="75" t="e">
        <f t="shared" si="949"/>
        <v>#REF!</v>
      </c>
    </row>
    <row r="4994" spans="1:18" ht="15" customHeight="1" x14ac:dyDescent="0.3">
      <c r="A4994" s="86"/>
      <c r="B4994" s="84"/>
      <c r="C4994" s="125"/>
      <c r="E4994" s="151"/>
      <c r="F4994" s="151"/>
      <c r="G4994" s="151"/>
      <c r="H4994" s="190" t="str">
        <f t="shared" si="950"/>
        <v/>
      </c>
      <c r="J4994" s="195" t="str">
        <f>+IF(H4994="","",H4994/H5014)</f>
        <v/>
      </c>
      <c r="K4994" s="174"/>
      <c r="L4994" s="170"/>
      <c r="M4994" s="193" t="str">
        <f t="shared" si="951"/>
        <v/>
      </c>
      <c r="N4994" s="194" t="str">
        <f t="shared" si="948"/>
        <v/>
      </c>
      <c r="R4994" s="75" t="e">
        <f t="shared" si="949"/>
        <v>#REF!</v>
      </c>
    </row>
    <row r="4995" spans="1:18" ht="15" customHeight="1" x14ac:dyDescent="0.3">
      <c r="A4995" s="86"/>
      <c r="B4995" s="84"/>
      <c r="C4995" s="125"/>
      <c r="E4995" s="151"/>
      <c r="F4995" s="151"/>
      <c r="G4995" s="151"/>
      <c r="H4995" s="190" t="str">
        <f t="shared" si="950"/>
        <v/>
      </c>
      <c r="J4995" s="195" t="str">
        <f>+IF(H4995="","",H4995/H5014)</f>
        <v/>
      </c>
      <c r="K4995" s="174"/>
      <c r="L4995" s="170"/>
      <c r="M4995" s="193" t="str">
        <f t="shared" si="951"/>
        <v/>
      </c>
      <c r="N4995" s="194" t="str">
        <f t="shared" si="948"/>
        <v/>
      </c>
      <c r="R4995" s="75" t="e">
        <f t="shared" si="949"/>
        <v>#REF!</v>
      </c>
    </row>
    <row r="4996" spans="1:18" ht="15" customHeight="1" x14ac:dyDescent="0.3">
      <c r="A4996" s="86"/>
      <c r="B4996" s="84"/>
      <c r="C4996" s="125"/>
      <c r="E4996" s="151"/>
      <c r="F4996" s="151"/>
      <c r="G4996" s="151"/>
      <c r="H4996" s="190" t="str">
        <f t="shared" si="950"/>
        <v/>
      </c>
      <c r="J4996" s="195" t="str">
        <f>+IF(H4996="","",H4996/H5014)</f>
        <v/>
      </c>
      <c r="K4996" s="174"/>
      <c r="L4996" s="170"/>
      <c r="M4996" s="193" t="str">
        <f t="shared" si="951"/>
        <v/>
      </c>
      <c r="N4996" s="194" t="str">
        <f t="shared" si="948"/>
        <v/>
      </c>
      <c r="R4996" s="75" t="e">
        <f t="shared" si="949"/>
        <v>#REF!</v>
      </c>
    </row>
    <row r="4997" spans="1:18" ht="15" customHeight="1" x14ac:dyDescent="0.3">
      <c r="A4997" s="86"/>
      <c r="B4997" s="84"/>
      <c r="C4997" s="125"/>
      <c r="E4997" s="151"/>
      <c r="F4997" s="151"/>
      <c r="G4997" s="151"/>
      <c r="H4997" s="190" t="str">
        <f t="shared" si="950"/>
        <v/>
      </c>
      <c r="J4997" s="195" t="str">
        <f>+IF(H4997="","",H4997/H5014)</f>
        <v/>
      </c>
      <c r="K4997" s="174"/>
      <c r="L4997" s="170"/>
      <c r="M4997" s="193" t="str">
        <f t="shared" si="951"/>
        <v/>
      </c>
      <c r="N4997" s="194" t="str">
        <f t="shared" si="948"/>
        <v/>
      </c>
      <c r="R4997" s="75" t="e">
        <f t="shared" si="949"/>
        <v>#REF!</v>
      </c>
    </row>
    <row r="4998" spans="1:18" ht="15" customHeight="1" x14ac:dyDescent="0.3">
      <c r="A4998" s="86"/>
      <c r="B4998" s="84"/>
      <c r="C4998" s="125"/>
      <c r="E4998" s="151"/>
      <c r="F4998" s="151"/>
      <c r="G4998" s="151"/>
      <c r="H4998" s="190" t="str">
        <f t="shared" si="950"/>
        <v/>
      </c>
      <c r="J4998" s="195" t="str">
        <f>+IF(H4998="","",H4998/H5014)</f>
        <v/>
      </c>
      <c r="K4998" s="174"/>
      <c r="L4998" s="170"/>
      <c r="M4998" s="193" t="str">
        <f t="shared" si="951"/>
        <v/>
      </c>
      <c r="N4998" s="194" t="str">
        <f t="shared" si="948"/>
        <v/>
      </c>
      <c r="R4998" s="75" t="e">
        <f t="shared" si="949"/>
        <v>#REF!</v>
      </c>
    </row>
    <row r="4999" spans="1:18" ht="15" customHeight="1" x14ac:dyDescent="0.3">
      <c r="A4999" s="86"/>
      <c r="B4999" s="84"/>
      <c r="C4999" s="125"/>
      <c r="E4999" s="151"/>
      <c r="F4999" s="151"/>
      <c r="G4999" s="151"/>
      <c r="H4999" s="190" t="str">
        <f t="shared" si="950"/>
        <v/>
      </c>
      <c r="J4999" s="195" t="str">
        <f>+IF(H4999="","",H4999/H5014)</f>
        <v/>
      </c>
      <c r="K4999" s="174"/>
      <c r="L4999" s="170"/>
      <c r="M4999" s="193" t="str">
        <f t="shared" si="951"/>
        <v/>
      </c>
      <c r="N4999" s="194" t="str">
        <f t="shared" si="948"/>
        <v/>
      </c>
      <c r="R4999" s="75" t="e">
        <f t="shared" si="949"/>
        <v>#REF!</v>
      </c>
    </row>
    <row r="5000" spans="1:18" ht="15" customHeight="1" x14ac:dyDescent="0.3">
      <c r="A5000" s="86"/>
      <c r="B5000" s="84"/>
      <c r="C5000" s="125"/>
      <c r="E5000" s="151"/>
      <c r="F5000" s="151"/>
      <c r="G5000" s="151"/>
      <c r="H5000" s="190" t="str">
        <f t="shared" si="950"/>
        <v/>
      </c>
      <c r="J5000" s="195" t="str">
        <f>+IF(H5000="","",H5000/H5014)</f>
        <v/>
      </c>
      <c r="K5000" s="174"/>
      <c r="L5000" s="170"/>
      <c r="M5000" s="193" t="str">
        <f t="shared" si="951"/>
        <v/>
      </c>
      <c r="N5000" s="194" t="str">
        <f t="shared" si="948"/>
        <v/>
      </c>
      <c r="R5000" s="75" t="e">
        <f t="shared" si="949"/>
        <v>#REF!</v>
      </c>
    </row>
    <row r="5001" spans="1:18" ht="15" customHeight="1" x14ac:dyDescent="0.3">
      <c r="A5001" s="86"/>
      <c r="B5001" s="84"/>
      <c r="C5001" s="125"/>
      <c r="E5001" s="151"/>
      <c r="F5001" s="151"/>
      <c r="G5001" s="151"/>
      <c r="H5001" s="190" t="str">
        <f t="shared" si="950"/>
        <v/>
      </c>
      <c r="J5001" s="195" t="str">
        <f>+IF(H5001="","",H5001/H5014)</f>
        <v/>
      </c>
      <c r="K5001" s="174"/>
      <c r="L5001" s="170"/>
      <c r="M5001" s="193" t="str">
        <f t="shared" si="951"/>
        <v/>
      </c>
      <c r="N5001" s="194" t="str">
        <f t="shared" si="948"/>
        <v/>
      </c>
      <c r="R5001" s="75" t="e">
        <f t="shared" si="949"/>
        <v>#REF!</v>
      </c>
    </row>
    <row r="5002" spans="1:18" ht="15" customHeight="1" x14ac:dyDescent="0.3">
      <c r="A5002" s="86"/>
      <c r="B5002" s="84"/>
      <c r="C5002" s="125"/>
      <c r="E5002" s="151"/>
      <c r="F5002" s="151"/>
      <c r="G5002" s="151"/>
      <c r="H5002" s="190" t="str">
        <f t="shared" si="950"/>
        <v/>
      </c>
      <c r="J5002" s="195" t="str">
        <f>+IF(H5002="","",H5002/H5014)</f>
        <v/>
      </c>
      <c r="K5002" s="174"/>
      <c r="L5002" s="170"/>
      <c r="M5002" s="193" t="str">
        <f t="shared" si="951"/>
        <v/>
      </c>
      <c r="N5002" s="194" t="str">
        <f t="shared" si="948"/>
        <v/>
      </c>
      <c r="R5002" s="75" t="e">
        <f t="shared" si="949"/>
        <v>#REF!</v>
      </c>
    </row>
    <row r="5003" spans="1:18" ht="15" customHeight="1" thickBot="1" x14ac:dyDescent="0.35">
      <c r="A5003" s="86"/>
      <c r="B5003" s="84"/>
      <c r="C5003" s="125"/>
      <c r="E5003" s="152"/>
      <c r="F5003" s="152"/>
      <c r="G5003" s="152"/>
      <c r="H5003" s="191" t="str">
        <f t="shared" si="950"/>
        <v/>
      </c>
      <c r="J5003" s="195" t="str">
        <f>+IF(H5003="","",H5003/H5014)</f>
        <v/>
      </c>
      <c r="K5003" s="174"/>
      <c r="L5003" s="170"/>
      <c r="M5003" s="193" t="str">
        <f t="shared" si="951"/>
        <v/>
      </c>
      <c r="N5003" s="194" t="str">
        <f t="shared" si="948"/>
        <v/>
      </c>
      <c r="R5003" s="75" t="e">
        <f t="shared" si="949"/>
        <v>#REF!</v>
      </c>
    </row>
    <row r="5004" spans="1:18" ht="15" customHeight="1" thickBot="1" x14ac:dyDescent="0.35">
      <c r="A5004" s="86"/>
      <c r="B5004" s="84"/>
      <c r="C5004" s="160"/>
      <c r="D5004" s="160"/>
      <c r="E5004" s="160"/>
      <c r="F5004" s="160"/>
      <c r="G5004" s="161" t="s">
        <v>29</v>
      </c>
      <c r="H5004" s="157">
        <f>SUM(H4978:H5003)</f>
        <v>105</v>
      </c>
      <c r="J5004" s="110">
        <f>SUM(J4978:J5003)</f>
        <v>0.74908633698699945</v>
      </c>
      <c r="K5004" s="109"/>
      <c r="L5004" s="109"/>
      <c r="M5004" s="109"/>
      <c r="N5004" s="110">
        <f>SUM(N4978:N5003)</f>
        <v>0.29963453479479979</v>
      </c>
    </row>
    <row r="5005" spans="1:18" s="73" customFormat="1" ht="15" customHeight="1" thickBot="1" x14ac:dyDescent="0.35">
      <c r="A5005" s="86"/>
      <c r="B5005" s="84"/>
      <c r="C5005" s="73" t="s">
        <v>12</v>
      </c>
      <c r="H5005" s="74"/>
      <c r="J5005" s="111"/>
      <c r="K5005" s="111"/>
      <c r="L5005" s="111"/>
      <c r="M5005" s="111"/>
      <c r="N5005" s="111"/>
    </row>
    <row r="5006" spans="1:18" ht="33" customHeight="1" thickBot="1" x14ac:dyDescent="0.35">
      <c r="A5006" s="86"/>
      <c r="B5006" s="84"/>
      <c r="C5006" s="122" t="s">
        <v>48</v>
      </c>
      <c r="D5006" s="129"/>
      <c r="E5006" s="130" t="s">
        <v>3</v>
      </c>
      <c r="F5006" s="130" t="s">
        <v>0</v>
      </c>
      <c r="G5006" s="123" t="s">
        <v>6</v>
      </c>
      <c r="H5006" s="124" t="s">
        <v>9</v>
      </c>
      <c r="J5006" s="106" t="s">
        <v>59</v>
      </c>
      <c r="K5006" s="107" t="s">
        <v>60</v>
      </c>
      <c r="L5006" s="107" t="s">
        <v>61</v>
      </c>
      <c r="M5006" s="107" t="s">
        <v>62</v>
      </c>
      <c r="N5006" s="108" t="s">
        <v>63</v>
      </c>
    </row>
    <row r="5007" spans="1:18" ht="15" customHeight="1" x14ac:dyDescent="0.3">
      <c r="A5007" s="86"/>
      <c r="B5007" s="84"/>
      <c r="C5007" s="125"/>
      <c r="E5007" s="149"/>
      <c r="F5007" s="146"/>
      <c r="G5007" s="154"/>
      <c r="H5007" s="186"/>
      <c r="J5007" s="195"/>
      <c r="K5007" s="175"/>
      <c r="L5007" s="175"/>
      <c r="M5007" s="193"/>
      <c r="N5007" s="194" t="str">
        <f>+IF(H5007="","",J5007*M5007)</f>
        <v/>
      </c>
      <c r="R5007" s="75" t="e">
        <f t="shared" ref="R5007:R5011" si="952">+R4919+1</f>
        <v>#REF!</v>
      </c>
    </row>
    <row r="5008" spans="1:18" ht="15" customHeight="1" x14ac:dyDescent="0.3">
      <c r="A5008" s="86"/>
      <c r="B5008" s="84"/>
      <c r="C5008" s="125"/>
      <c r="E5008" s="149"/>
      <c r="F5008" s="146"/>
      <c r="G5008" s="154"/>
      <c r="H5008" s="186"/>
      <c r="J5008" s="195"/>
      <c r="K5008" s="175"/>
      <c r="L5008" s="175"/>
      <c r="M5008" s="193"/>
      <c r="N5008" s="194" t="str">
        <f>+IF(H5008="","",J5008*M5008)</f>
        <v/>
      </c>
      <c r="R5008" s="75" t="e">
        <f t="shared" si="952"/>
        <v>#REF!</v>
      </c>
    </row>
    <row r="5009" spans="1:18" ht="15" customHeight="1" x14ac:dyDescent="0.3">
      <c r="A5009" s="86"/>
      <c r="B5009" s="84"/>
      <c r="C5009" s="125"/>
      <c r="E5009" s="149"/>
      <c r="F5009" s="146"/>
      <c r="G5009" s="154"/>
      <c r="H5009" s="186" t="str">
        <f>+IF(G5009="","",F5009*G5009)</f>
        <v/>
      </c>
      <c r="J5009" s="195" t="str">
        <f>+IF(H5009="","",H5009/H5013)</f>
        <v/>
      </c>
      <c r="K5009" s="175"/>
      <c r="L5009" s="175"/>
      <c r="M5009" s="193" t="str">
        <f>IF(L5009="NP", 0, (IF(L5009="EP", 1, (IF(L5009="ND", 0.4, "")))))</f>
        <v/>
      </c>
      <c r="N5009" s="194" t="str">
        <f>+IF(H5009="","",J5009*M5009)</f>
        <v/>
      </c>
      <c r="R5009" s="75" t="e">
        <f t="shared" si="952"/>
        <v>#REF!</v>
      </c>
    </row>
    <row r="5010" spans="1:18" ht="15" customHeight="1" x14ac:dyDescent="0.3">
      <c r="A5010" s="86"/>
      <c r="B5010" s="84"/>
      <c r="C5010" s="125"/>
      <c r="E5010" s="149"/>
      <c r="F5010" s="146"/>
      <c r="G5010" s="154"/>
      <c r="H5010" s="186" t="str">
        <f>+IF(G5010="","",F5010*G5010)</f>
        <v/>
      </c>
      <c r="J5010" s="195" t="str">
        <f>+IF(H5010="","",H5010/H5014)</f>
        <v/>
      </c>
      <c r="K5010" s="175"/>
      <c r="L5010" s="175"/>
      <c r="M5010" s="193" t="str">
        <f>IF(L5010="NP", 0, (IF(L5010="EP", 1, (IF(L5010="ND", 0.4, "")))))</f>
        <v/>
      </c>
      <c r="N5010" s="194" t="str">
        <f>+IF(H5010="","",J5010*M5010)</f>
        <v/>
      </c>
      <c r="R5010" s="75" t="e">
        <f t="shared" si="952"/>
        <v>#REF!</v>
      </c>
    </row>
    <row r="5011" spans="1:18" ht="15" customHeight="1" thickBot="1" x14ac:dyDescent="0.35">
      <c r="A5011" s="86"/>
      <c r="B5011" s="84"/>
      <c r="C5011" s="127"/>
      <c r="D5011" s="128"/>
      <c r="E5011" s="150"/>
      <c r="F5011" s="147"/>
      <c r="G5011" s="155"/>
      <c r="H5011" s="192" t="str">
        <f>+IF(G5011="","",F5011*G5011)</f>
        <v/>
      </c>
      <c r="J5011" s="195" t="str">
        <f>+IF(H5011="","",H5011/H5014)</f>
        <v/>
      </c>
      <c r="K5011" s="176"/>
      <c r="L5011" s="177"/>
      <c r="M5011" s="193" t="str">
        <f>IF(L5011="NP", 0, (IF(L5011="EP", 1, (IF(L5011="ND", 0.4, "")))))</f>
        <v/>
      </c>
      <c r="N5011" s="194" t="str">
        <f>+IF(H5011="","",J5011*M5011)</f>
        <v/>
      </c>
      <c r="R5011" s="75" t="e">
        <f t="shared" si="952"/>
        <v>#REF!</v>
      </c>
    </row>
    <row r="5012" spans="1:18" ht="15" customHeight="1" thickBot="1" x14ac:dyDescent="0.35">
      <c r="A5012" s="86"/>
      <c r="B5012" s="84"/>
      <c r="C5012" s="160"/>
      <c r="D5012" s="160"/>
      <c r="E5012" s="160"/>
      <c r="F5012" s="160"/>
      <c r="G5012" s="161" t="s">
        <v>30</v>
      </c>
      <c r="H5012" s="157">
        <f>SUM(H5007:H5011)</f>
        <v>0</v>
      </c>
      <c r="J5012" s="110">
        <f>SUM(J5007:J5011)</f>
        <v>0</v>
      </c>
      <c r="K5012" s="109"/>
      <c r="L5012" s="109"/>
      <c r="M5012" s="109"/>
      <c r="N5012" s="110">
        <f>SUM(N5007:N5011)</f>
        <v>0</v>
      </c>
    </row>
    <row r="5013" spans="1:18" ht="13.5" customHeight="1" thickBot="1" x14ac:dyDescent="0.35">
      <c r="A5013" s="86"/>
      <c r="B5013" s="84"/>
      <c r="H5013" s="84"/>
      <c r="J5013" s="103"/>
      <c r="K5013" s="104"/>
      <c r="L5013" s="104"/>
      <c r="M5013" s="104"/>
      <c r="N5013" s="105"/>
    </row>
    <row r="5014" spans="1:18" ht="15" customHeight="1" x14ac:dyDescent="0.3">
      <c r="A5014" s="86"/>
      <c r="B5014" s="84"/>
      <c r="D5014" s="132" t="s">
        <v>13</v>
      </c>
      <c r="E5014" s="133"/>
      <c r="F5014" s="133"/>
      <c r="G5014" s="134"/>
      <c r="H5014" s="158">
        <f>+H4959+H4975+H5004+H5012</f>
        <v>140.17075844999999</v>
      </c>
      <c r="J5014" s="113"/>
      <c r="K5014" s="78"/>
      <c r="M5014" s="78"/>
      <c r="N5014" s="114"/>
    </row>
    <row r="5015" spans="1:18" ht="15" customHeight="1" thickBot="1" x14ac:dyDescent="0.35">
      <c r="A5015" s="86"/>
      <c r="B5015" s="84"/>
      <c r="D5015" s="135" t="s">
        <v>67</v>
      </c>
      <c r="E5015" s="136"/>
      <c r="F5015" s="136"/>
      <c r="G5015" s="141">
        <f>+$Q$1</f>
        <v>0.15</v>
      </c>
      <c r="H5015" s="159">
        <f>+H5014*G5015</f>
        <v>21.025613767499998</v>
      </c>
      <c r="J5015" s="115"/>
      <c r="K5015" s="116"/>
      <c r="L5015" s="116"/>
      <c r="M5015" s="116"/>
      <c r="N5015" s="117"/>
    </row>
    <row r="5016" spans="1:18" ht="15" customHeight="1" x14ac:dyDescent="0.3">
      <c r="A5016" s="86"/>
      <c r="B5016" s="84"/>
      <c r="D5016" s="135" t="s">
        <v>68</v>
      </c>
      <c r="E5016" s="136"/>
      <c r="F5016" s="136"/>
      <c r="G5016" s="141">
        <f>+$Q$2</f>
        <v>0</v>
      </c>
      <c r="H5016" s="159">
        <f>+(H5014+H5015)*G5016</f>
        <v>0</v>
      </c>
      <c r="J5016" s="120">
        <f>+J4959+J4975+J5004+J5012</f>
        <v>1</v>
      </c>
      <c r="K5016" s="118"/>
      <c r="L5016" s="118"/>
      <c r="M5016" s="118"/>
      <c r="N5016" s="120">
        <f>+N4959+N4975+N5004+N5012</f>
        <v>0.29963453479479979</v>
      </c>
    </row>
    <row r="5017" spans="1:18" ht="15" customHeight="1" thickBot="1" x14ac:dyDescent="0.35">
      <c r="A5017" s="86"/>
      <c r="B5017" s="84"/>
      <c r="C5017" s="75" t="s">
        <v>64</v>
      </c>
      <c r="D5017" s="135" t="s">
        <v>14</v>
      </c>
      <c r="E5017" s="136"/>
      <c r="F5017" s="136"/>
      <c r="G5017" s="137"/>
      <c r="H5017" s="159">
        <f>SUM(H5014:H5016)</f>
        <v>161.1963722175</v>
      </c>
      <c r="J5017" s="121" t="s">
        <v>69</v>
      </c>
      <c r="K5017" s="119"/>
      <c r="L5017" s="119"/>
      <c r="M5017" s="119"/>
      <c r="N5017" s="121" t="s">
        <v>70</v>
      </c>
    </row>
    <row r="5018" spans="1:18" ht="15" customHeight="1" thickBot="1" x14ac:dyDescent="0.35">
      <c r="A5018" s="86"/>
      <c r="B5018" s="84"/>
      <c r="C5018" s="75" t="s">
        <v>64</v>
      </c>
      <c r="D5018" s="138" t="s">
        <v>15</v>
      </c>
      <c r="E5018" s="139"/>
      <c r="F5018" s="139"/>
      <c r="G5018" s="140"/>
      <c r="H5018" s="131">
        <f>+ROUND(H5017,2)</f>
        <v>161.19999999999999</v>
      </c>
      <c r="N5018" s="165">
        <f>+ROUND(N5016,4)</f>
        <v>0.29959999999999998</v>
      </c>
    </row>
    <row r="5019" spans="1:18" ht="13.5" customHeight="1" x14ac:dyDescent="0.3">
      <c r="A5019" s="86"/>
      <c r="B5019" s="84"/>
      <c r="G5019" s="76"/>
    </row>
    <row r="5020" spans="1:18" ht="13.5" customHeight="1" x14ac:dyDescent="0.3">
      <c r="A5020" s="86"/>
      <c r="B5020" s="84"/>
      <c r="G5020" s="76"/>
    </row>
    <row r="5021" spans="1:18" ht="15" customHeight="1" x14ac:dyDescent="0.3">
      <c r="A5021" s="83"/>
      <c r="B5021" s="84"/>
      <c r="G5021" s="76"/>
      <c r="H5021" s="84"/>
      <c r="J5021" s="85"/>
      <c r="K5021" s="85"/>
      <c r="L5021" s="85"/>
      <c r="M5021" s="85"/>
      <c r="N5021" s="85"/>
    </row>
    <row r="5022" spans="1:18" ht="14.1" customHeight="1" x14ac:dyDescent="0.3">
      <c r="A5022" s="86"/>
      <c r="B5022" s="84"/>
      <c r="C5022" s="87"/>
      <c r="D5022" s="87"/>
      <c r="E5022" s="87"/>
      <c r="F5022" s="87"/>
      <c r="G5022" s="87"/>
      <c r="H5022" s="87"/>
      <c r="K5022" s="78"/>
      <c r="M5022" s="78"/>
    </row>
    <row r="5023" spans="1:18" ht="12" customHeight="1" x14ac:dyDescent="0.3">
      <c r="A5023" s="86"/>
      <c r="B5023" s="84"/>
      <c r="C5023" s="73"/>
      <c r="D5023" s="73"/>
      <c r="E5023" s="73"/>
      <c r="F5023" s="73"/>
      <c r="G5023" s="73"/>
      <c r="H5023" s="73"/>
      <c r="K5023" s="78"/>
      <c r="M5023" s="78"/>
    </row>
    <row r="5024" spans="1:18" ht="12" customHeight="1" x14ac:dyDescent="0.3">
      <c r="A5024" s="86"/>
      <c r="B5024" s="84"/>
      <c r="G5024" s="88"/>
      <c r="H5024" s="84"/>
      <c r="K5024" s="78"/>
      <c r="M5024" s="78"/>
    </row>
    <row r="5025" spans="1:18" ht="14.25" customHeight="1" x14ac:dyDescent="0.3">
      <c r="A5025" s="86"/>
      <c r="B5025" s="84"/>
      <c r="C5025" s="89"/>
      <c r="D5025" s="90"/>
      <c r="E5025" s="90"/>
      <c r="F5025" s="90"/>
      <c r="G5025" s="90"/>
      <c r="H5025" s="91"/>
      <c r="K5025" s="78"/>
      <c r="M5025" s="78"/>
    </row>
    <row r="5026" spans="1:18" ht="14.25" customHeight="1" x14ac:dyDescent="0.3">
      <c r="A5026" s="86"/>
      <c r="B5026" s="84"/>
      <c r="C5026" s="89"/>
      <c r="H5026" s="84"/>
      <c r="K5026" s="78"/>
      <c r="M5026" s="78"/>
    </row>
    <row r="5027" spans="1:18" ht="12" customHeight="1" thickBot="1" x14ac:dyDescent="0.35">
      <c r="A5027" s="86"/>
      <c r="B5027" s="84"/>
      <c r="C5027" s="89"/>
      <c r="H5027" s="84"/>
      <c r="K5027" s="78"/>
      <c r="M5027" s="78"/>
    </row>
    <row r="5028" spans="1:18" ht="20.100000000000001" customHeight="1" thickBot="1" x14ac:dyDescent="0.35">
      <c r="A5028" s="86"/>
      <c r="B5028" s="84"/>
      <c r="C5028" s="142" t="s">
        <v>55</v>
      </c>
      <c r="D5028" s="143"/>
      <c r="E5028" s="143"/>
      <c r="F5028" s="143"/>
      <c r="G5028" s="143"/>
      <c r="H5028" s="144"/>
    </row>
    <row r="5029" spans="1:18" ht="20.100000000000001" customHeight="1" x14ac:dyDescent="0.3">
      <c r="A5029" s="86"/>
      <c r="B5029" s="84"/>
      <c r="C5029" s="92"/>
      <c r="H5029" s="93" t="s">
        <v>56</v>
      </c>
      <c r="I5029" s="84"/>
      <c r="J5029" s="97" t="s">
        <v>26</v>
      </c>
      <c r="K5029" s="98"/>
      <c r="L5029" s="98"/>
      <c r="M5029" s="98"/>
      <c r="N5029" s="99"/>
    </row>
    <row r="5030" spans="1:18" ht="16.5" customHeight="1" thickBot="1" x14ac:dyDescent="0.35">
      <c r="A5030" s="169"/>
      <c r="B5030" s="84"/>
      <c r="C5030" s="73" t="s">
        <v>57</v>
      </c>
      <c r="D5030" s="84">
        <v>58</v>
      </c>
      <c r="G5030" s="74" t="s">
        <v>4</v>
      </c>
      <c r="H5030" s="75" t="str">
        <f>+VLOOKUP(D5030,PRESUP!$A$6:$N$183,3,FALSE)</f>
        <v>m</v>
      </c>
      <c r="I5030" s="84"/>
      <c r="J5030" s="100"/>
      <c r="K5030" s="101"/>
      <c r="L5030" s="101"/>
      <c r="M5030" s="101"/>
      <c r="N5030" s="102"/>
    </row>
    <row r="5031" spans="1:18" ht="32.25" customHeight="1" x14ac:dyDescent="0.3">
      <c r="A5031" s="86"/>
      <c r="B5031" s="84"/>
      <c r="C5031" s="22" t="str">
        <f>+VLOOKUP(D5030,PRESUP!$A$6:$N$183,14,FALSE)</f>
        <v>DETALLE: PILOTE PREBARRENADO   D = 600 mm fc= 350 kg/cm2 (INC. INHIBIDOR CORROSION)</v>
      </c>
      <c r="J5031" s="103"/>
      <c r="K5031" s="104"/>
      <c r="L5031" s="104"/>
      <c r="M5031" s="104"/>
      <c r="N5031" s="105"/>
      <c r="O5031" s="84" t="s">
        <v>71</v>
      </c>
      <c r="P5031" s="84" t="s">
        <v>73</v>
      </c>
      <c r="Q5031" s="84" t="s">
        <v>72</v>
      </c>
    </row>
    <row r="5032" spans="1:18" s="73" customFormat="1" ht="15" customHeight="1" thickBot="1" x14ac:dyDescent="0.35">
      <c r="A5032" s="86"/>
      <c r="B5032" s="84"/>
      <c r="C5032" s="73" t="s">
        <v>5</v>
      </c>
      <c r="D5032" s="94"/>
      <c r="E5032" s="94"/>
      <c r="F5032" s="94"/>
      <c r="G5032" s="196" t="s">
        <v>58</v>
      </c>
      <c r="H5032" s="197">
        <v>0.33329999999999999</v>
      </c>
      <c r="J5032" s="162"/>
      <c r="K5032" s="163"/>
      <c r="L5032" s="163"/>
      <c r="M5032" s="163"/>
      <c r="N5032" s="164"/>
      <c r="O5032" s="166">
        <f>+H5106</f>
        <v>551.30999999999995</v>
      </c>
      <c r="P5032" s="168">
        <f>+H5102</f>
        <v>479.40095425000004</v>
      </c>
      <c r="Q5032" s="167">
        <f>+N5106</f>
        <v>0.17929999999999999</v>
      </c>
      <c r="R5032" s="73">
        <f t="shared" ref="R5032" si="953">+D5030</f>
        <v>58</v>
      </c>
    </row>
    <row r="5033" spans="1:18" s="94" customFormat="1" ht="30" customHeight="1" thickBot="1" x14ac:dyDescent="0.35">
      <c r="A5033" s="86"/>
      <c r="B5033" s="84"/>
      <c r="C5033" s="122" t="s">
        <v>48</v>
      </c>
      <c r="D5033" s="123" t="s">
        <v>0</v>
      </c>
      <c r="E5033" s="123" t="s">
        <v>6</v>
      </c>
      <c r="F5033" s="123" t="s">
        <v>7</v>
      </c>
      <c r="G5033" s="123" t="s">
        <v>8</v>
      </c>
      <c r="H5033" s="124" t="s">
        <v>9</v>
      </c>
      <c r="J5033" s="106" t="s">
        <v>59</v>
      </c>
      <c r="K5033" s="107" t="s">
        <v>60</v>
      </c>
      <c r="L5033" s="107" t="s">
        <v>61</v>
      </c>
      <c r="M5033" s="107" t="s">
        <v>62</v>
      </c>
      <c r="N5033" s="108" t="s">
        <v>63</v>
      </c>
    </row>
    <row r="5034" spans="1:18" ht="15" customHeight="1" x14ac:dyDescent="0.3">
      <c r="A5034" s="86"/>
      <c r="B5034" s="84"/>
      <c r="C5034" s="125" t="s">
        <v>78</v>
      </c>
      <c r="D5034" s="145" t="s">
        <v>20</v>
      </c>
      <c r="E5034" s="148"/>
      <c r="F5034" s="148" t="s">
        <v>64</v>
      </c>
      <c r="G5034" s="153" t="s">
        <v>20</v>
      </c>
      <c r="H5034" s="126">
        <f>+H5063*0.05</f>
        <v>1.3007032500000002</v>
      </c>
      <c r="J5034" s="171">
        <f>+IF(H5034="","",H5034/H5102)</f>
        <v>2.713184524288001E-3</v>
      </c>
      <c r="K5034" s="172">
        <v>4292100117</v>
      </c>
      <c r="L5034" s="170" t="s">
        <v>77</v>
      </c>
      <c r="M5034" s="156">
        <v>0</v>
      </c>
      <c r="N5034" s="173">
        <f t="shared" ref="N5034:N5046" si="954">+IF(H5034="","",J5034*M5034)</f>
        <v>0</v>
      </c>
    </row>
    <row r="5035" spans="1:18" ht="15" customHeight="1" x14ac:dyDescent="0.3">
      <c r="A5035" s="86"/>
      <c r="B5035" s="84"/>
      <c r="C5035" s="125" t="s">
        <v>430</v>
      </c>
      <c r="D5035" s="146">
        <v>1</v>
      </c>
      <c r="E5035" s="149">
        <v>95</v>
      </c>
      <c r="F5035" s="184">
        <f t="shared" ref="F5035:F5038" si="955">+IF(E5035="","",D5035*E5035)</f>
        <v>95</v>
      </c>
      <c r="G5035" s="185">
        <f>+IF(F5035="","",H5032)</f>
        <v>0.33329999999999999</v>
      </c>
      <c r="H5035" s="186">
        <f t="shared" ref="H5035:H5038" si="956">+IF(G5035="","",F5035*G5035)</f>
        <v>31.663499999999999</v>
      </c>
      <c r="J5035" s="195">
        <f>+IF(H5035="","",H5035/H5102)</f>
        <v>6.6048053762295986E-2</v>
      </c>
      <c r="K5035" s="172">
        <v>548000014</v>
      </c>
      <c r="L5035" s="170" t="s">
        <v>77</v>
      </c>
      <c r="M5035" s="193">
        <v>0</v>
      </c>
      <c r="N5035" s="194">
        <f t="shared" si="954"/>
        <v>0</v>
      </c>
      <c r="R5035" s="75" t="e">
        <f t="shared" ref="R5035:R5046" si="957">+R4947+1</f>
        <v>#REF!</v>
      </c>
    </row>
    <row r="5036" spans="1:18" ht="15" customHeight="1" x14ac:dyDescent="0.3">
      <c r="A5036" s="86"/>
      <c r="B5036" s="84"/>
      <c r="C5036" s="125" t="s">
        <v>431</v>
      </c>
      <c r="D5036" s="146">
        <v>1</v>
      </c>
      <c r="E5036" s="149">
        <v>45</v>
      </c>
      <c r="F5036" s="184">
        <f t="shared" si="955"/>
        <v>45</v>
      </c>
      <c r="G5036" s="185">
        <f>+IF(F5036="","",H5032)</f>
        <v>0.33329999999999999</v>
      </c>
      <c r="H5036" s="186">
        <f t="shared" si="956"/>
        <v>14.9985</v>
      </c>
      <c r="J5036" s="195">
        <f>+IF(H5036="","",H5036/H5102)</f>
        <v>3.1285920203192832E-2</v>
      </c>
      <c r="K5036" s="172">
        <v>444121914</v>
      </c>
      <c r="L5036" s="170" t="s">
        <v>76</v>
      </c>
      <c r="M5036" s="193">
        <v>0.4</v>
      </c>
      <c r="N5036" s="194">
        <f t="shared" si="954"/>
        <v>1.2514368081277134E-2</v>
      </c>
      <c r="R5036" s="75" t="e">
        <f t="shared" si="957"/>
        <v>#REF!</v>
      </c>
    </row>
    <row r="5037" spans="1:18" ht="15" customHeight="1" x14ac:dyDescent="0.3">
      <c r="A5037" s="86"/>
      <c r="B5037" s="84"/>
      <c r="C5037" s="125" t="s">
        <v>327</v>
      </c>
      <c r="D5037" s="146">
        <v>1</v>
      </c>
      <c r="E5037" s="149">
        <v>65</v>
      </c>
      <c r="F5037" s="184">
        <f t="shared" si="955"/>
        <v>65</v>
      </c>
      <c r="G5037" s="185">
        <f>+IF(F5037="","",H5032)</f>
        <v>0.33329999999999999</v>
      </c>
      <c r="H5037" s="186">
        <f t="shared" si="956"/>
        <v>21.6645</v>
      </c>
      <c r="J5037" s="195">
        <f>+IF(H5037="","",H5037/H5102)</f>
        <v>4.5190773626834095E-2</v>
      </c>
      <c r="K5037" s="172">
        <v>548000014</v>
      </c>
      <c r="L5037" s="170" t="s">
        <v>77</v>
      </c>
      <c r="M5037" s="193">
        <v>0</v>
      </c>
      <c r="N5037" s="194">
        <f t="shared" si="954"/>
        <v>0</v>
      </c>
      <c r="R5037" s="75" t="e">
        <f t="shared" si="957"/>
        <v>#REF!</v>
      </c>
    </row>
    <row r="5038" spans="1:18" ht="15" customHeight="1" x14ac:dyDescent="0.3">
      <c r="A5038" s="86"/>
      <c r="B5038" s="84"/>
      <c r="C5038" s="125" t="s">
        <v>432</v>
      </c>
      <c r="D5038" s="146">
        <v>1</v>
      </c>
      <c r="E5038" s="149">
        <v>2.92</v>
      </c>
      <c r="F5038" s="184">
        <f t="shared" si="955"/>
        <v>2.92</v>
      </c>
      <c r="G5038" s="185">
        <f>+IF(F5038="","",H5032)</f>
        <v>0.33329999999999999</v>
      </c>
      <c r="H5038" s="186">
        <f t="shared" si="956"/>
        <v>0.97323599999999988</v>
      </c>
      <c r="J5038" s="195">
        <f>+IF(H5038="","",H5038/H5102)</f>
        <v>2.0301085998516238E-3</v>
      </c>
      <c r="K5038" s="172">
        <v>4292100117</v>
      </c>
      <c r="L5038" s="170" t="s">
        <v>77</v>
      </c>
      <c r="M5038" s="193">
        <v>0</v>
      </c>
      <c r="N5038" s="194">
        <f t="shared" si="954"/>
        <v>0</v>
      </c>
      <c r="R5038" s="75" t="e">
        <f t="shared" si="957"/>
        <v>#REF!</v>
      </c>
    </row>
    <row r="5039" spans="1:18" ht="15" customHeight="1" x14ac:dyDescent="0.3">
      <c r="A5039" s="86"/>
      <c r="B5039" s="84"/>
      <c r="C5039" s="125"/>
      <c r="D5039" s="146"/>
      <c r="E5039" s="149"/>
      <c r="F5039" s="184" t="str">
        <f t="shared" ref="F5039:F5046" si="958">+IF(E5039="","",D5039*E5039)</f>
        <v/>
      </c>
      <c r="G5039" s="185" t="str">
        <f>+IF(F5039="","",H5032)</f>
        <v/>
      </c>
      <c r="H5039" s="186" t="str">
        <f t="shared" ref="H5039:H5046" si="959">+IF(G5039="","",F5039*G5039)</f>
        <v/>
      </c>
      <c r="J5039" s="195" t="str">
        <f>+IF(H5039="","",H5039/H5102)</f>
        <v/>
      </c>
      <c r="K5039" s="172"/>
      <c r="L5039" s="170"/>
      <c r="M5039" s="193" t="str">
        <f t="shared" ref="M5039:M5046" si="960">IF(L5039="NP", 0, (IF(L5039="EP", 1, (IF(L5039="ND", 0.4, "")))))</f>
        <v/>
      </c>
      <c r="N5039" s="194" t="str">
        <f t="shared" si="954"/>
        <v/>
      </c>
      <c r="R5039" s="75" t="e">
        <f t="shared" si="957"/>
        <v>#REF!</v>
      </c>
    </row>
    <row r="5040" spans="1:18" ht="15" customHeight="1" x14ac:dyDescent="0.3">
      <c r="A5040" s="86"/>
      <c r="B5040" s="84"/>
      <c r="C5040" s="125"/>
      <c r="D5040" s="146"/>
      <c r="E5040" s="149"/>
      <c r="F5040" s="184" t="str">
        <f t="shared" si="958"/>
        <v/>
      </c>
      <c r="G5040" s="185" t="str">
        <f>+IF(F5040="","",H5032)</f>
        <v/>
      </c>
      <c r="H5040" s="186" t="str">
        <f t="shared" si="959"/>
        <v/>
      </c>
      <c r="J5040" s="195" t="str">
        <f>+IF(H5040="","",H5040/H5102)</f>
        <v/>
      </c>
      <c r="K5040" s="172"/>
      <c r="L5040" s="170"/>
      <c r="M5040" s="193" t="str">
        <f t="shared" si="960"/>
        <v/>
      </c>
      <c r="N5040" s="194" t="str">
        <f t="shared" si="954"/>
        <v/>
      </c>
      <c r="R5040" s="75" t="e">
        <f t="shared" si="957"/>
        <v>#REF!</v>
      </c>
    </row>
    <row r="5041" spans="1:18" ht="15" customHeight="1" x14ac:dyDescent="0.3">
      <c r="A5041" s="86"/>
      <c r="B5041" s="84"/>
      <c r="C5041" s="125"/>
      <c r="D5041" s="146"/>
      <c r="E5041" s="149"/>
      <c r="F5041" s="184" t="str">
        <f t="shared" si="958"/>
        <v/>
      </c>
      <c r="G5041" s="185" t="str">
        <f>+IF(F5041="","",H5032)</f>
        <v/>
      </c>
      <c r="H5041" s="186" t="str">
        <f t="shared" si="959"/>
        <v/>
      </c>
      <c r="J5041" s="195" t="str">
        <f>+IF(H5041="","",H5041/H5102)</f>
        <v/>
      </c>
      <c r="K5041" s="172"/>
      <c r="L5041" s="170"/>
      <c r="M5041" s="193" t="str">
        <f t="shared" si="960"/>
        <v/>
      </c>
      <c r="N5041" s="194" t="str">
        <f t="shared" si="954"/>
        <v/>
      </c>
      <c r="R5041" s="75" t="e">
        <f t="shared" si="957"/>
        <v>#REF!</v>
      </c>
    </row>
    <row r="5042" spans="1:18" ht="15" customHeight="1" x14ac:dyDescent="0.3">
      <c r="A5042" s="86"/>
      <c r="B5042" s="84"/>
      <c r="C5042" s="125"/>
      <c r="D5042" s="146"/>
      <c r="E5042" s="149"/>
      <c r="F5042" s="184" t="str">
        <f t="shared" si="958"/>
        <v/>
      </c>
      <c r="G5042" s="185" t="str">
        <f>+IF(F5042="","",H5032)</f>
        <v/>
      </c>
      <c r="H5042" s="186" t="str">
        <f t="shared" si="959"/>
        <v/>
      </c>
      <c r="J5042" s="195" t="str">
        <f>+IF(H5042="","",H5042/H5102)</f>
        <v/>
      </c>
      <c r="K5042" s="172"/>
      <c r="L5042" s="170"/>
      <c r="M5042" s="193" t="str">
        <f t="shared" si="960"/>
        <v/>
      </c>
      <c r="N5042" s="194" t="str">
        <f t="shared" si="954"/>
        <v/>
      </c>
      <c r="R5042" s="75" t="e">
        <f t="shared" si="957"/>
        <v>#REF!</v>
      </c>
    </row>
    <row r="5043" spans="1:18" ht="15" customHeight="1" x14ac:dyDescent="0.3">
      <c r="A5043" s="86"/>
      <c r="B5043" s="84"/>
      <c r="C5043" s="125"/>
      <c r="D5043" s="146"/>
      <c r="E5043" s="149"/>
      <c r="F5043" s="184" t="str">
        <f t="shared" si="958"/>
        <v/>
      </c>
      <c r="G5043" s="185" t="str">
        <f>+IF(F5043="","",H5032)</f>
        <v/>
      </c>
      <c r="H5043" s="186" t="str">
        <f t="shared" si="959"/>
        <v/>
      </c>
      <c r="J5043" s="195" t="str">
        <f>+IF(H5043="","",H5043/H5102)</f>
        <v/>
      </c>
      <c r="K5043" s="172"/>
      <c r="L5043" s="170"/>
      <c r="M5043" s="193" t="str">
        <f t="shared" si="960"/>
        <v/>
      </c>
      <c r="N5043" s="194" t="str">
        <f t="shared" si="954"/>
        <v/>
      </c>
      <c r="R5043" s="75" t="e">
        <f t="shared" si="957"/>
        <v>#REF!</v>
      </c>
    </row>
    <row r="5044" spans="1:18" ht="15" customHeight="1" x14ac:dyDescent="0.3">
      <c r="A5044" s="86"/>
      <c r="B5044" s="84"/>
      <c r="C5044" s="125"/>
      <c r="D5044" s="146"/>
      <c r="E5044" s="149"/>
      <c r="F5044" s="184" t="str">
        <f t="shared" si="958"/>
        <v/>
      </c>
      <c r="G5044" s="185" t="str">
        <f>+IF(F5044="","",H5032)</f>
        <v/>
      </c>
      <c r="H5044" s="186" t="str">
        <f t="shared" si="959"/>
        <v/>
      </c>
      <c r="J5044" s="195" t="str">
        <f>+IF(H5044="","",H5044/H5102)</f>
        <v/>
      </c>
      <c r="K5044" s="172"/>
      <c r="L5044" s="170"/>
      <c r="M5044" s="193" t="str">
        <f t="shared" si="960"/>
        <v/>
      </c>
      <c r="N5044" s="194" t="str">
        <f t="shared" si="954"/>
        <v/>
      </c>
      <c r="R5044" s="75" t="e">
        <f t="shared" si="957"/>
        <v>#REF!</v>
      </c>
    </row>
    <row r="5045" spans="1:18" ht="15" customHeight="1" x14ac:dyDescent="0.3">
      <c r="A5045" s="86"/>
      <c r="B5045" s="84"/>
      <c r="C5045" s="125"/>
      <c r="D5045" s="146"/>
      <c r="E5045" s="149"/>
      <c r="F5045" s="184" t="str">
        <f t="shared" si="958"/>
        <v/>
      </c>
      <c r="G5045" s="185" t="str">
        <f>+IF(F5045="","",H5032)</f>
        <v/>
      </c>
      <c r="H5045" s="186" t="str">
        <f t="shared" si="959"/>
        <v/>
      </c>
      <c r="J5045" s="195" t="str">
        <f>+IF(H5045="","",H5045/H5102)</f>
        <v/>
      </c>
      <c r="K5045" s="172"/>
      <c r="L5045" s="170"/>
      <c r="M5045" s="193" t="str">
        <f t="shared" si="960"/>
        <v/>
      </c>
      <c r="N5045" s="194" t="str">
        <f t="shared" si="954"/>
        <v/>
      </c>
      <c r="R5045" s="75" t="e">
        <f t="shared" si="957"/>
        <v>#REF!</v>
      </c>
    </row>
    <row r="5046" spans="1:18" ht="15" customHeight="1" thickBot="1" x14ac:dyDescent="0.35">
      <c r="A5046" s="86"/>
      <c r="B5046" s="84"/>
      <c r="C5046" s="127"/>
      <c r="D5046" s="147"/>
      <c r="E5046" s="150"/>
      <c r="F5046" s="187" t="str">
        <f t="shared" si="958"/>
        <v/>
      </c>
      <c r="G5046" s="188" t="str">
        <f>+IF(F5046="","",H5031)</f>
        <v/>
      </c>
      <c r="H5046" s="189" t="str">
        <f t="shared" si="959"/>
        <v/>
      </c>
      <c r="J5046" s="195" t="str">
        <f>+IF(H5046="","",H5046/H5102)</f>
        <v/>
      </c>
      <c r="K5046" s="172"/>
      <c r="L5046" s="170"/>
      <c r="M5046" s="193" t="str">
        <f t="shared" si="960"/>
        <v/>
      </c>
      <c r="N5046" s="194" t="str">
        <f t="shared" si="954"/>
        <v/>
      </c>
      <c r="R5046" s="75" t="e">
        <f t="shared" si="957"/>
        <v>#REF!</v>
      </c>
    </row>
    <row r="5047" spans="1:18" ht="15" customHeight="1" thickBot="1" x14ac:dyDescent="0.35">
      <c r="A5047" s="86"/>
      <c r="B5047" s="84"/>
      <c r="C5047" s="160"/>
      <c r="D5047" s="160"/>
      <c r="E5047" s="160"/>
      <c r="F5047" s="160"/>
      <c r="G5047" s="161" t="s">
        <v>27</v>
      </c>
      <c r="H5047" s="157">
        <f>SUM(H5034:H5046)</f>
        <v>70.600439249999994</v>
      </c>
      <c r="J5047" s="110">
        <f>SUM(J5034:J5046)</f>
        <v>0.14726804071646252</v>
      </c>
      <c r="K5047" s="109"/>
      <c r="L5047" s="109"/>
      <c r="M5047" s="109"/>
      <c r="N5047" s="110">
        <f>SUM(N5034:N5046)</f>
        <v>1.2514368081277134E-2</v>
      </c>
    </row>
    <row r="5048" spans="1:18" s="73" customFormat="1" ht="15" customHeight="1" thickBot="1" x14ac:dyDescent="0.35">
      <c r="A5048" s="86"/>
      <c r="B5048" s="84"/>
      <c r="C5048" s="73" t="s">
        <v>10</v>
      </c>
      <c r="H5048" s="74"/>
      <c r="J5048" s="112"/>
      <c r="K5048" s="112"/>
      <c r="L5048" s="112"/>
      <c r="M5048" s="112"/>
      <c r="N5048" s="112"/>
    </row>
    <row r="5049" spans="1:18" ht="31.5" customHeight="1" thickBot="1" x14ac:dyDescent="0.35">
      <c r="A5049" s="86"/>
      <c r="B5049" s="84"/>
      <c r="C5049" s="122" t="s">
        <v>48</v>
      </c>
      <c r="D5049" s="123" t="s">
        <v>0</v>
      </c>
      <c r="E5049" s="123" t="s">
        <v>65</v>
      </c>
      <c r="F5049" s="123" t="s">
        <v>66</v>
      </c>
      <c r="G5049" s="123" t="s">
        <v>8</v>
      </c>
      <c r="H5049" s="124" t="s">
        <v>9</v>
      </c>
      <c r="J5049" s="106" t="s">
        <v>59</v>
      </c>
      <c r="K5049" s="107" t="s">
        <v>60</v>
      </c>
      <c r="L5049" s="107" t="s">
        <v>61</v>
      </c>
      <c r="M5049" s="107" t="s">
        <v>62</v>
      </c>
      <c r="N5049" s="108" t="s">
        <v>63</v>
      </c>
    </row>
    <row r="5050" spans="1:18" ht="15" customHeight="1" x14ac:dyDescent="0.3">
      <c r="A5050" s="86"/>
      <c r="B5050" s="84"/>
      <c r="C5050" s="125" t="s">
        <v>433</v>
      </c>
      <c r="D5050" s="146">
        <v>2</v>
      </c>
      <c r="E5050" s="149">
        <v>4.75</v>
      </c>
      <c r="F5050" s="184">
        <f t="shared" ref="F5050:F5062" si="961">+IF(E5050="","",D5050*E5050)</f>
        <v>9.5</v>
      </c>
      <c r="G5050" s="185">
        <f>+IF(F5050="","",H5032)</f>
        <v>0.33329999999999999</v>
      </c>
      <c r="H5050" s="186">
        <f t="shared" ref="H5050:H5062" si="962">+IF(G5050="","",F5050*G5050)</f>
        <v>3.16635</v>
      </c>
      <c r="I5050" s="95"/>
      <c r="J5050" s="195">
        <f>+IF(H5050="","",H5050/H5102)</f>
        <v>6.6048053762295987E-3</v>
      </c>
      <c r="K5050" s="174">
        <v>851230012</v>
      </c>
      <c r="L5050" s="170" t="s">
        <v>77</v>
      </c>
      <c r="M5050" s="193">
        <v>0</v>
      </c>
      <c r="N5050" s="194">
        <f t="shared" ref="N5050:N5062" si="963">+IF(H5050="","",J5050*M5050)</f>
        <v>0</v>
      </c>
      <c r="R5050" s="75" t="e">
        <f t="shared" ref="R5050:R5062" si="964">+R4962+1</f>
        <v>#REF!</v>
      </c>
    </row>
    <row r="5051" spans="1:18" ht="15" customHeight="1" x14ac:dyDescent="0.25">
      <c r="A5051" s="86"/>
      <c r="B5051" s="84"/>
      <c r="C5051" s="125" t="s">
        <v>325</v>
      </c>
      <c r="D5051" s="146">
        <v>4</v>
      </c>
      <c r="E5051" s="209">
        <v>4.28</v>
      </c>
      <c r="F5051" s="184">
        <f t="shared" si="961"/>
        <v>17.12</v>
      </c>
      <c r="G5051" s="185">
        <f>+IF(F5051="","",H5032)</f>
        <v>0.33329999999999999</v>
      </c>
      <c r="H5051" s="186">
        <f t="shared" si="962"/>
        <v>5.7060960000000005</v>
      </c>
      <c r="J5051" s="195">
        <f>+IF(H5051="","",H5051/H5102)</f>
        <v>1.1902554530636919E-2</v>
      </c>
      <c r="K5051" s="174">
        <v>851230012</v>
      </c>
      <c r="L5051" s="170" t="s">
        <v>77</v>
      </c>
      <c r="M5051" s="193">
        <v>0</v>
      </c>
      <c r="N5051" s="194">
        <f t="shared" si="963"/>
        <v>0</v>
      </c>
      <c r="R5051" s="75" t="e">
        <f t="shared" si="964"/>
        <v>#REF!</v>
      </c>
    </row>
    <row r="5052" spans="1:18" ht="15" customHeight="1" x14ac:dyDescent="0.25">
      <c r="A5052" s="86"/>
      <c r="B5052" s="84"/>
      <c r="C5052" s="125" t="s">
        <v>309</v>
      </c>
      <c r="D5052" s="146">
        <v>1</v>
      </c>
      <c r="E5052" s="209">
        <v>4.75</v>
      </c>
      <c r="F5052" s="184">
        <f t="shared" si="961"/>
        <v>4.75</v>
      </c>
      <c r="G5052" s="185">
        <f>+IF(F5052="","",H5032)</f>
        <v>0.33329999999999999</v>
      </c>
      <c r="H5052" s="186">
        <f t="shared" si="962"/>
        <v>1.583175</v>
      </c>
      <c r="J5052" s="195">
        <f>+IF(H5052="","",H5052/H5102)</f>
        <v>3.3024026881147994E-3</v>
      </c>
      <c r="K5052" s="174">
        <v>851230012</v>
      </c>
      <c r="L5052" s="170" t="s">
        <v>77</v>
      </c>
      <c r="M5052" s="193">
        <v>0</v>
      </c>
      <c r="N5052" s="194">
        <f t="shared" si="963"/>
        <v>0</v>
      </c>
      <c r="R5052" s="75" t="e">
        <f t="shared" si="964"/>
        <v>#REF!</v>
      </c>
    </row>
    <row r="5053" spans="1:18" ht="15" customHeight="1" x14ac:dyDescent="0.3">
      <c r="A5053" s="86"/>
      <c r="B5053" s="84"/>
      <c r="C5053" s="125" t="s">
        <v>326</v>
      </c>
      <c r="D5053" s="146">
        <v>8</v>
      </c>
      <c r="E5053" s="149">
        <v>4.2300000000000004</v>
      </c>
      <c r="F5053" s="184">
        <f t="shared" si="961"/>
        <v>33.840000000000003</v>
      </c>
      <c r="G5053" s="185">
        <f>+IF(F5053="","",H5032)</f>
        <v>0.33329999999999999</v>
      </c>
      <c r="H5053" s="186">
        <f t="shared" si="962"/>
        <v>11.278872</v>
      </c>
      <c r="J5053" s="195">
        <f>+IF(H5053="","",H5053/H5102)</f>
        <v>2.3527011992801012E-2</v>
      </c>
      <c r="K5053" s="174">
        <v>851230012</v>
      </c>
      <c r="L5053" s="170" t="s">
        <v>77</v>
      </c>
      <c r="M5053" s="193">
        <v>0</v>
      </c>
      <c r="N5053" s="194">
        <f t="shared" si="963"/>
        <v>0</v>
      </c>
      <c r="R5053" s="75" t="e">
        <f t="shared" si="964"/>
        <v>#REF!</v>
      </c>
    </row>
    <row r="5054" spans="1:18" ht="15" customHeight="1" x14ac:dyDescent="0.3">
      <c r="A5054" s="86"/>
      <c r="B5054" s="84"/>
      <c r="C5054" s="125" t="s">
        <v>310</v>
      </c>
      <c r="D5054" s="146">
        <v>1</v>
      </c>
      <c r="E5054" s="149">
        <v>4.28</v>
      </c>
      <c r="F5054" s="184">
        <f t="shared" si="961"/>
        <v>4.28</v>
      </c>
      <c r="G5054" s="185">
        <f>+IF(F5054="","",H5032)</f>
        <v>0.33329999999999999</v>
      </c>
      <c r="H5054" s="186">
        <f t="shared" si="962"/>
        <v>1.4265240000000001</v>
      </c>
      <c r="J5054" s="195">
        <f>+IF(H5054="","",H5054/H5102)</f>
        <v>2.9756386326592298E-3</v>
      </c>
      <c r="K5054" s="174">
        <v>851230012</v>
      </c>
      <c r="L5054" s="170" t="s">
        <v>77</v>
      </c>
      <c r="M5054" s="193">
        <v>0</v>
      </c>
      <c r="N5054" s="194">
        <f t="shared" si="963"/>
        <v>0</v>
      </c>
      <c r="R5054" s="75" t="e">
        <f t="shared" si="964"/>
        <v>#REF!</v>
      </c>
    </row>
    <row r="5055" spans="1:18" ht="15" customHeight="1" x14ac:dyDescent="0.3">
      <c r="A5055" s="86"/>
      <c r="B5055" s="84"/>
      <c r="C5055" s="125" t="s">
        <v>388</v>
      </c>
      <c r="D5055" s="146">
        <v>2</v>
      </c>
      <c r="E5055" s="149">
        <v>4.28</v>
      </c>
      <c r="F5055" s="184">
        <f t="shared" si="961"/>
        <v>8.56</v>
      </c>
      <c r="G5055" s="185">
        <f>+IF(F5055="","",H5032)</f>
        <v>0.33329999999999999</v>
      </c>
      <c r="H5055" s="186">
        <f t="shared" si="962"/>
        <v>2.8530480000000003</v>
      </c>
      <c r="I5055" s="96"/>
      <c r="J5055" s="195">
        <f>+IF(H5055="","",H5055/H5102)</f>
        <v>5.9512772653184595E-3</v>
      </c>
      <c r="K5055" s="174">
        <v>851230012</v>
      </c>
      <c r="L5055" s="170" t="s">
        <v>77</v>
      </c>
      <c r="M5055" s="193">
        <v>0</v>
      </c>
      <c r="N5055" s="194">
        <f t="shared" si="963"/>
        <v>0</v>
      </c>
      <c r="R5055" s="75" t="e">
        <f t="shared" si="964"/>
        <v>#REF!</v>
      </c>
    </row>
    <row r="5056" spans="1:18" ht="15" customHeight="1" x14ac:dyDescent="0.3">
      <c r="A5056" s="86"/>
      <c r="B5056" s="84"/>
      <c r="C5056" s="125"/>
      <c r="D5056" s="146"/>
      <c r="E5056" s="149"/>
      <c r="F5056" s="184" t="str">
        <f t="shared" si="961"/>
        <v/>
      </c>
      <c r="G5056" s="185" t="str">
        <f>+IF(F5056="","",H5032)</f>
        <v/>
      </c>
      <c r="H5056" s="186" t="str">
        <f t="shared" si="962"/>
        <v/>
      </c>
      <c r="J5056" s="195" t="str">
        <f>+IF(H5056="","",H5056/H5102)</f>
        <v/>
      </c>
      <c r="K5056" s="174"/>
      <c r="L5056" s="170"/>
      <c r="M5056" s="193" t="str">
        <f t="shared" ref="M5056:M5062" si="965">IF(L5056="NP", 0, (IF(L5056="EP", 1, (IF(L5056="ND", 0.4, "")))))</f>
        <v/>
      </c>
      <c r="N5056" s="194" t="str">
        <f t="shared" si="963"/>
        <v/>
      </c>
      <c r="R5056" s="75" t="e">
        <f t="shared" si="964"/>
        <v>#REF!</v>
      </c>
    </row>
    <row r="5057" spans="1:18" ht="15" customHeight="1" x14ac:dyDescent="0.3">
      <c r="A5057" s="86"/>
      <c r="B5057" s="84"/>
      <c r="C5057" s="125"/>
      <c r="D5057" s="146"/>
      <c r="E5057" s="149"/>
      <c r="F5057" s="184" t="str">
        <f t="shared" si="961"/>
        <v/>
      </c>
      <c r="G5057" s="185" t="str">
        <f>+IF(F5057="","",H5032)</f>
        <v/>
      </c>
      <c r="H5057" s="186" t="str">
        <f t="shared" si="962"/>
        <v/>
      </c>
      <c r="J5057" s="195" t="str">
        <f>+IF(H5057="","",H5057/H5102)</f>
        <v/>
      </c>
      <c r="K5057" s="174"/>
      <c r="L5057" s="170"/>
      <c r="M5057" s="193" t="str">
        <f t="shared" si="965"/>
        <v/>
      </c>
      <c r="N5057" s="194" t="str">
        <f t="shared" si="963"/>
        <v/>
      </c>
      <c r="R5057" s="75" t="e">
        <f t="shared" si="964"/>
        <v>#REF!</v>
      </c>
    </row>
    <row r="5058" spans="1:18" ht="15" customHeight="1" x14ac:dyDescent="0.3">
      <c r="A5058" s="86"/>
      <c r="B5058" s="84"/>
      <c r="C5058" s="125"/>
      <c r="D5058" s="146"/>
      <c r="E5058" s="149"/>
      <c r="F5058" s="184" t="str">
        <f t="shared" si="961"/>
        <v/>
      </c>
      <c r="G5058" s="185" t="str">
        <f>+IF(F5058="","",H5032)</f>
        <v/>
      </c>
      <c r="H5058" s="186" t="str">
        <f t="shared" si="962"/>
        <v/>
      </c>
      <c r="I5058" s="96"/>
      <c r="J5058" s="195" t="str">
        <f>+IF(H5058="","",H5058/H5102)</f>
        <v/>
      </c>
      <c r="K5058" s="174"/>
      <c r="L5058" s="170"/>
      <c r="M5058" s="193" t="str">
        <f t="shared" si="965"/>
        <v/>
      </c>
      <c r="N5058" s="194" t="str">
        <f t="shared" si="963"/>
        <v/>
      </c>
      <c r="R5058" s="75" t="e">
        <f t="shared" si="964"/>
        <v>#REF!</v>
      </c>
    </row>
    <row r="5059" spans="1:18" ht="15" customHeight="1" x14ac:dyDescent="0.3">
      <c r="A5059" s="86"/>
      <c r="B5059" s="84"/>
      <c r="C5059" s="125"/>
      <c r="D5059" s="146"/>
      <c r="E5059" s="149"/>
      <c r="F5059" s="184" t="str">
        <f t="shared" si="961"/>
        <v/>
      </c>
      <c r="G5059" s="185" t="str">
        <f>+IF(F5059="","",H5032)</f>
        <v/>
      </c>
      <c r="H5059" s="186" t="str">
        <f t="shared" si="962"/>
        <v/>
      </c>
      <c r="J5059" s="195" t="str">
        <f>+IF(H5059="","",H5059/H5102)</f>
        <v/>
      </c>
      <c r="K5059" s="174"/>
      <c r="L5059" s="170"/>
      <c r="M5059" s="193" t="str">
        <f t="shared" si="965"/>
        <v/>
      </c>
      <c r="N5059" s="194" t="str">
        <f t="shared" si="963"/>
        <v/>
      </c>
      <c r="R5059" s="75" t="e">
        <f t="shared" si="964"/>
        <v>#REF!</v>
      </c>
    </row>
    <row r="5060" spans="1:18" ht="15" customHeight="1" x14ac:dyDescent="0.3">
      <c r="A5060" s="86"/>
      <c r="B5060" s="84"/>
      <c r="C5060" s="125"/>
      <c r="D5060" s="146"/>
      <c r="E5060" s="149"/>
      <c r="F5060" s="184" t="str">
        <f t="shared" si="961"/>
        <v/>
      </c>
      <c r="G5060" s="185" t="str">
        <f>+IF(F5060="","",H5032)</f>
        <v/>
      </c>
      <c r="H5060" s="186" t="str">
        <f t="shared" si="962"/>
        <v/>
      </c>
      <c r="I5060" s="96"/>
      <c r="J5060" s="195" t="str">
        <f>+IF(H5060="","",H5060/H5102)</f>
        <v/>
      </c>
      <c r="K5060" s="174"/>
      <c r="L5060" s="170"/>
      <c r="M5060" s="193" t="str">
        <f t="shared" si="965"/>
        <v/>
      </c>
      <c r="N5060" s="194" t="str">
        <f t="shared" si="963"/>
        <v/>
      </c>
      <c r="R5060" s="75" t="e">
        <f t="shared" si="964"/>
        <v>#REF!</v>
      </c>
    </row>
    <row r="5061" spans="1:18" ht="15" customHeight="1" x14ac:dyDescent="0.3">
      <c r="A5061" s="86"/>
      <c r="B5061" s="84"/>
      <c r="C5061" s="125"/>
      <c r="D5061" s="146"/>
      <c r="E5061" s="149"/>
      <c r="F5061" s="184" t="str">
        <f t="shared" si="961"/>
        <v/>
      </c>
      <c r="G5061" s="185" t="str">
        <f>+IF(F5061="","",H5032)</f>
        <v/>
      </c>
      <c r="H5061" s="186" t="str">
        <f t="shared" si="962"/>
        <v/>
      </c>
      <c r="I5061" s="96"/>
      <c r="J5061" s="195" t="str">
        <f>+IF(H5061="","",H5061/H5102)</f>
        <v/>
      </c>
      <c r="K5061" s="174"/>
      <c r="L5061" s="170"/>
      <c r="M5061" s="193" t="str">
        <f t="shared" si="965"/>
        <v/>
      </c>
      <c r="N5061" s="194" t="str">
        <f t="shared" si="963"/>
        <v/>
      </c>
      <c r="R5061" s="75" t="e">
        <f t="shared" si="964"/>
        <v>#REF!</v>
      </c>
    </row>
    <row r="5062" spans="1:18" ht="15" customHeight="1" thickBot="1" x14ac:dyDescent="0.35">
      <c r="A5062" s="86"/>
      <c r="B5062" s="84"/>
      <c r="C5062" s="127"/>
      <c r="D5062" s="147"/>
      <c r="E5062" s="150"/>
      <c r="F5062" s="187" t="str">
        <f t="shared" si="961"/>
        <v/>
      </c>
      <c r="G5062" s="188" t="str">
        <f>+IF(F5062="","",H5031)</f>
        <v/>
      </c>
      <c r="H5062" s="189" t="str">
        <f t="shared" si="962"/>
        <v/>
      </c>
      <c r="J5062" s="195" t="str">
        <f>+IF(H5062="","",H5062/H5102)</f>
        <v/>
      </c>
      <c r="K5062" s="174"/>
      <c r="L5062" s="170"/>
      <c r="M5062" s="193" t="str">
        <f t="shared" si="965"/>
        <v/>
      </c>
      <c r="N5062" s="194" t="str">
        <f t="shared" si="963"/>
        <v/>
      </c>
      <c r="R5062" s="75" t="e">
        <f t="shared" si="964"/>
        <v>#REF!</v>
      </c>
    </row>
    <row r="5063" spans="1:18" ht="15" customHeight="1" thickBot="1" x14ac:dyDescent="0.35">
      <c r="A5063" s="86"/>
      <c r="B5063" s="84"/>
      <c r="C5063" s="160"/>
      <c r="D5063" s="160"/>
      <c r="E5063" s="160"/>
      <c r="F5063" s="160"/>
      <c r="G5063" s="161" t="s">
        <v>28</v>
      </c>
      <c r="H5063" s="157">
        <f>SUM(H5050:H5062)</f>
        <v>26.014065000000002</v>
      </c>
      <c r="J5063" s="110">
        <f>SUM(J5050:J5062)</f>
        <v>5.4263690485760026E-2</v>
      </c>
      <c r="K5063" s="109"/>
      <c r="L5063" s="109"/>
      <c r="M5063" s="109"/>
      <c r="N5063" s="110">
        <f>SUM(N5050:N5062)</f>
        <v>0</v>
      </c>
    </row>
    <row r="5064" spans="1:18" s="73" customFormat="1" ht="15" customHeight="1" thickBot="1" x14ac:dyDescent="0.35">
      <c r="A5064" s="86"/>
      <c r="B5064" s="84"/>
      <c r="C5064" s="73" t="s">
        <v>11</v>
      </c>
      <c r="H5064" s="74"/>
      <c r="J5064" s="112"/>
      <c r="K5064" s="112"/>
      <c r="L5064" s="112"/>
      <c r="M5064" s="112"/>
      <c r="N5064" s="112"/>
    </row>
    <row r="5065" spans="1:18" ht="34.5" customHeight="1" thickBot="1" x14ac:dyDescent="0.35">
      <c r="A5065" s="86"/>
      <c r="B5065" s="84"/>
      <c r="C5065" s="122" t="s">
        <v>48</v>
      </c>
      <c r="D5065" s="129"/>
      <c r="E5065" s="123" t="s">
        <v>3</v>
      </c>
      <c r="F5065" s="123" t="s">
        <v>0</v>
      </c>
      <c r="G5065" s="123" t="s">
        <v>16</v>
      </c>
      <c r="H5065" s="124" t="s">
        <v>9</v>
      </c>
      <c r="J5065" s="106" t="s">
        <v>59</v>
      </c>
      <c r="K5065" s="107" t="s">
        <v>60</v>
      </c>
      <c r="L5065" s="107" t="s">
        <v>61</v>
      </c>
      <c r="M5065" s="107" t="s">
        <v>62</v>
      </c>
      <c r="N5065" s="108" t="s">
        <v>63</v>
      </c>
    </row>
    <row r="5066" spans="1:18" ht="15" customHeight="1" x14ac:dyDescent="0.3">
      <c r="A5066" s="86"/>
      <c r="B5066" s="84"/>
      <c r="C5066" s="125" t="s">
        <v>312</v>
      </c>
      <c r="E5066" s="151" t="s">
        <v>42</v>
      </c>
      <c r="F5066" s="151">
        <v>4.5</v>
      </c>
      <c r="G5066" s="151">
        <v>1.1200000000000001</v>
      </c>
      <c r="H5066" s="190">
        <f t="shared" ref="H5066:H5071" si="966">+IF(G5066="","",F5066*G5066)</f>
        <v>5.0400000000000009</v>
      </c>
      <c r="J5066" s="195">
        <f>+IF(H5066="","",H5066/H5102)</f>
        <v>1.0513120500322827E-2</v>
      </c>
      <c r="K5066" s="174">
        <v>411211912</v>
      </c>
      <c r="L5066" s="170" t="s">
        <v>76</v>
      </c>
      <c r="M5066" s="193">
        <v>0.29659999999999997</v>
      </c>
      <c r="N5066" s="194">
        <f t="shared" ref="N5066:N5091" si="967">+IF(H5066="","",J5066*M5066)</f>
        <v>3.1181915403957505E-3</v>
      </c>
      <c r="R5066" s="75" t="e">
        <f t="shared" ref="R5066:R5091" si="968">+R4978+1</f>
        <v>#REF!</v>
      </c>
    </row>
    <row r="5067" spans="1:18" ht="15" customHeight="1" x14ac:dyDescent="0.3">
      <c r="A5067" s="86"/>
      <c r="B5067" s="84"/>
      <c r="C5067" s="125" t="s">
        <v>434</v>
      </c>
      <c r="E5067" s="151" t="s">
        <v>89</v>
      </c>
      <c r="F5067" s="151">
        <v>25</v>
      </c>
      <c r="G5067" s="151">
        <v>0.9</v>
      </c>
      <c r="H5067" s="190">
        <f t="shared" si="966"/>
        <v>22.5</v>
      </c>
      <c r="J5067" s="195">
        <f>+IF(H5067="","",H5067/H5102)</f>
        <v>4.6933573662155469E-2</v>
      </c>
      <c r="K5067" s="174">
        <v>153200015</v>
      </c>
      <c r="L5067" s="170" t="s">
        <v>76</v>
      </c>
      <c r="M5067" s="193">
        <v>0.3019</v>
      </c>
      <c r="N5067" s="194">
        <f t="shared" si="967"/>
        <v>1.4169245888604735E-2</v>
      </c>
      <c r="R5067" s="75" t="e">
        <f t="shared" si="968"/>
        <v>#REF!</v>
      </c>
    </row>
    <row r="5068" spans="1:18" ht="15" customHeight="1" x14ac:dyDescent="0.3">
      <c r="A5068" s="86"/>
      <c r="B5068" s="84"/>
      <c r="C5068" s="125" t="s">
        <v>384</v>
      </c>
      <c r="E5068" s="151" t="s">
        <v>386</v>
      </c>
      <c r="F5068" s="151">
        <v>0.52500000000000002</v>
      </c>
      <c r="G5068" s="151">
        <v>25.5</v>
      </c>
      <c r="H5068" s="190">
        <f t="shared" si="966"/>
        <v>13.387500000000001</v>
      </c>
      <c r="J5068" s="195">
        <f>+IF(H5068="","",H5068/H5102)</f>
        <v>2.7925476328982506E-2</v>
      </c>
      <c r="K5068" s="174">
        <v>352605342021</v>
      </c>
      <c r="L5068" s="170" t="s">
        <v>76</v>
      </c>
      <c r="M5068" s="193">
        <v>0.20180000000000001</v>
      </c>
      <c r="N5068" s="194">
        <f t="shared" si="967"/>
        <v>5.6353611231886695E-3</v>
      </c>
      <c r="R5068" s="75" t="e">
        <f t="shared" si="968"/>
        <v>#REF!</v>
      </c>
    </row>
    <row r="5069" spans="1:18" ht="15" customHeight="1" x14ac:dyDescent="0.3">
      <c r="A5069" s="86"/>
      <c r="B5069" s="84"/>
      <c r="C5069" s="125" t="s">
        <v>435</v>
      </c>
      <c r="E5069" s="151" t="s">
        <v>32</v>
      </c>
      <c r="F5069" s="151">
        <v>0.52500000000000002</v>
      </c>
      <c r="G5069" s="151">
        <v>152.55000000000001</v>
      </c>
      <c r="H5069" s="190">
        <f t="shared" si="966"/>
        <v>80.088750000000005</v>
      </c>
      <c r="J5069" s="195">
        <f>+IF(H5069="","",H5069/H5102)</f>
        <v>0.16706005545044239</v>
      </c>
      <c r="K5069" s="174">
        <v>352605342021</v>
      </c>
      <c r="L5069" s="170" t="s">
        <v>76</v>
      </c>
      <c r="M5069" s="193">
        <v>0.20180000000000001</v>
      </c>
      <c r="N5069" s="194">
        <f t="shared" si="967"/>
        <v>3.3712719189899279E-2</v>
      </c>
      <c r="R5069" s="75" t="e">
        <f t="shared" si="968"/>
        <v>#REF!</v>
      </c>
    </row>
    <row r="5070" spans="1:18" ht="15" customHeight="1" x14ac:dyDescent="0.3">
      <c r="A5070" s="86"/>
      <c r="B5070" s="84"/>
      <c r="C5070" s="125" t="s">
        <v>436</v>
      </c>
      <c r="E5070" s="151" t="s">
        <v>438</v>
      </c>
      <c r="F5070" s="151">
        <v>1</v>
      </c>
      <c r="G5070" s="151">
        <v>60.73</v>
      </c>
      <c r="H5070" s="190">
        <f t="shared" si="966"/>
        <v>60.73</v>
      </c>
      <c r="J5070" s="195">
        <f>+IF(H5070="","",H5070/H5102)</f>
        <v>0.12667893015567561</v>
      </c>
      <c r="K5070" s="174">
        <v>352605342021</v>
      </c>
      <c r="L5070" s="170" t="s">
        <v>76</v>
      </c>
      <c r="M5070" s="193">
        <v>0.20180000000000001</v>
      </c>
      <c r="N5070" s="194">
        <f t="shared" si="967"/>
        <v>2.556380810541534E-2</v>
      </c>
      <c r="R5070" s="75" t="e">
        <f t="shared" si="968"/>
        <v>#REF!</v>
      </c>
    </row>
    <row r="5071" spans="1:18" ht="15" customHeight="1" x14ac:dyDescent="0.3">
      <c r="A5071" s="86"/>
      <c r="B5071" s="84"/>
      <c r="C5071" s="125" t="s">
        <v>437</v>
      </c>
      <c r="E5071" s="151" t="s">
        <v>89</v>
      </c>
      <c r="F5071" s="151">
        <v>150.03</v>
      </c>
      <c r="G5071" s="151">
        <v>1.34</v>
      </c>
      <c r="H5071" s="190">
        <f t="shared" si="966"/>
        <v>201.04020000000003</v>
      </c>
      <c r="J5071" s="195">
        <f>+IF(H5071="","",H5071/H5102)</f>
        <v>0.4193571127001986</v>
      </c>
      <c r="K5071" s="174">
        <v>352605342021</v>
      </c>
      <c r="L5071" s="170" t="s">
        <v>76</v>
      </c>
      <c r="M5071" s="193">
        <v>0.20180000000000001</v>
      </c>
      <c r="N5071" s="194">
        <f t="shared" si="967"/>
        <v>8.4626265342900076E-2</v>
      </c>
      <c r="R5071" s="75" t="e">
        <f t="shared" si="968"/>
        <v>#REF!</v>
      </c>
    </row>
    <row r="5072" spans="1:18" ht="15" customHeight="1" x14ac:dyDescent="0.3">
      <c r="A5072" s="86"/>
      <c r="B5072" s="84"/>
      <c r="C5072" s="125"/>
      <c r="E5072" s="151"/>
      <c r="F5072" s="151"/>
      <c r="G5072" s="151"/>
      <c r="H5072" s="190"/>
      <c r="J5072" s="195"/>
      <c r="K5072" s="174"/>
      <c r="L5072" s="170"/>
      <c r="M5072" s="193"/>
      <c r="N5072" s="194" t="str">
        <f t="shared" si="967"/>
        <v/>
      </c>
      <c r="R5072" s="75" t="e">
        <f t="shared" si="968"/>
        <v>#REF!</v>
      </c>
    </row>
    <row r="5073" spans="1:18" ht="15" customHeight="1" x14ac:dyDescent="0.3">
      <c r="A5073" s="86"/>
      <c r="B5073" s="84"/>
      <c r="C5073" s="125"/>
      <c r="E5073" s="151"/>
      <c r="F5073" s="151"/>
      <c r="G5073" s="151"/>
      <c r="H5073" s="190" t="str">
        <f t="shared" ref="H5073:H5091" si="969">+IF(G5073="","",F5073*G5073)</f>
        <v/>
      </c>
      <c r="J5073" s="195" t="str">
        <f>+IF(H5073="","",H5073/H5102)</f>
        <v/>
      </c>
      <c r="K5073" s="174"/>
      <c r="L5073" s="170"/>
      <c r="M5073" s="193" t="str">
        <f t="shared" ref="M5073:M5091" si="970">IF(L5073="NP", 0, (IF(L5073="EP", 1, (IF(L5073="ND", 0.4, "")))))</f>
        <v/>
      </c>
      <c r="N5073" s="194" t="str">
        <f t="shared" si="967"/>
        <v/>
      </c>
      <c r="R5073" s="75" t="e">
        <f t="shared" si="968"/>
        <v>#REF!</v>
      </c>
    </row>
    <row r="5074" spans="1:18" ht="15" customHeight="1" x14ac:dyDescent="0.3">
      <c r="A5074" s="86"/>
      <c r="B5074" s="84"/>
      <c r="C5074" s="125"/>
      <c r="E5074" s="151"/>
      <c r="F5074" s="151"/>
      <c r="G5074" s="151"/>
      <c r="H5074" s="190" t="str">
        <f t="shared" si="969"/>
        <v/>
      </c>
      <c r="J5074" s="195" t="str">
        <f>+IF(H5074="","",H5074/H5102)</f>
        <v/>
      </c>
      <c r="K5074" s="174"/>
      <c r="L5074" s="170"/>
      <c r="M5074" s="193" t="str">
        <f t="shared" si="970"/>
        <v/>
      </c>
      <c r="N5074" s="194" t="str">
        <f t="shared" si="967"/>
        <v/>
      </c>
      <c r="R5074" s="75" t="e">
        <f t="shared" si="968"/>
        <v>#REF!</v>
      </c>
    </row>
    <row r="5075" spans="1:18" ht="15" customHeight="1" x14ac:dyDescent="0.3">
      <c r="A5075" s="86"/>
      <c r="B5075" s="84"/>
      <c r="C5075" s="125"/>
      <c r="E5075" s="151"/>
      <c r="F5075" s="151"/>
      <c r="G5075" s="151"/>
      <c r="H5075" s="190" t="str">
        <f t="shared" si="969"/>
        <v/>
      </c>
      <c r="J5075" s="195" t="str">
        <f>+IF(H5075="","",H5075/H5102)</f>
        <v/>
      </c>
      <c r="K5075" s="174"/>
      <c r="L5075" s="170"/>
      <c r="M5075" s="193" t="str">
        <f t="shared" si="970"/>
        <v/>
      </c>
      <c r="N5075" s="194" t="str">
        <f t="shared" si="967"/>
        <v/>
      </c>
      <c r="R5075" s="75" t="e">
        <f t="shared" si="968"/>
        <v>#REF!</v>
      </c>
    </row>
    <row r="5076" spans="1:18" ht="15" customHeight="1" x14ac:dyDescent="0.3">
      <c r="A5076" s="86"/>
      <c r="B5076" s="84"/>
      <c r="C5076" s="125"/>
      <c r="E5076" s="151"/>
      <c r="F5076" s="151"/>
      <c r="G5076" s="151"/>
      <c r="H5076" s="190" t="str">
        <f t="shared" si="969"/>
        <v/>
      </c>
      <c r="J5076" s="195" t="str">
        <f>+IF(H5076="","",H5076/H5102)</f>
        <v/>
      </c>
      <c r="K5076" s="174"/>
      <c r="L5076" s="170"/>
      <c r="M5076" s="193" t="str">
        <f t="shared" si="970"/>
        <v/>
      </c>
      <c r="N5076" s="194" t="str">
        <f t="shared" si="967"/>
        <v/>
      </c>
      <c r="R5076" s="75" t="e">
        <f t="shared" si="968"/>
        <v>#REF!</v>
      </c>
    </row>
    <row r="5077" spans="1:18" ht="15" customHeight="1" x14ac:dyDescent="0.3">
      <c r="A5077" s="86"/>
      <c r="B5077" s="84"/>
      <c r="C5077" s="125"/>
      <c r="E5077" s="151"/>
      <c r="F5077" s="151"/>
      <c r="G5077" s="151"/>
      <c r="H5077" s="190" t="str">
        <f t="shared" si="969"/>
        <v/>
      </c>
      <c r="J5077" s="195" t="str">
        <f>+IF(H5077="","",H5077/H5102)</f>
        <v/>
      </c>
      <c r="K5077" s="174"/>
      <c r="L5077" s="170"/>
      <c r="M5077" s="193" t="str">
        <f t="shared" si="970"/>
        <v/>
      </c>
      <c r="N5077" s="194" t="str">
        <f t="shared" si="967"/>
        <v/>
      </c>
      <c r="R5077" s="75" t="e">
        <f t="shared" si="968"/>
        <v>#REF!</v>
      </c>
    </row>
    <row r="5078" spans="1:18" ht="15" customHeight="1" x14ac:dyDescent="0.3">
      <c r="A5078" s="86"/>
      <c r="B5078" s="84"/>
      <c r="C5078" s="125"/>
      <c r="E5078" s="151"/>
      <c r="F5078" s="151"/>
      <c r="G5078" s="151"/>
      <c r="H5078" s="190" t="str">
        <f t="shared" si="969"/>
        <v/>
      </c>
      <c r="J5078" s="195" t="str">
        <f>+IF(H5078="","",H5078/H5102)</f>
        <v/>
      </c>
      <c r="K5078" s="174"/>
      <c r="L5078" s="170"/>
      <c r="M5078" s="193" t="str">
        <f t="shared" si="970"/>
        <v/>
      </c>
      <c r="N5078" s="194" t="str">
        <f t="shared" si="967"/>
        <v/>
      </c>
      <c r="R5078" s="75" t="e">
        <f t="shared" si="968"/>
        <v>#REF!</v>
      </c>
    </row>
    <row r="5079" spans="1:18" ht="15" customHeight="1" x14ac:dyDescent="0.3">
      <c r="A5079" s="86"/>
      <c r="B5079" s="84"/>
      <c r="C5079" s="125"/>
      <c r="E5079" s="151"/>
      <c r="F5079" s="151"/>
      <c r="G5079" s="151"/>
      <c r="H5079" s="190" t="str">
        <f t="shared" si="969"/>
        <v/>
      </c>
      <c r="J5079" s="195" t="str">
        <f>+IF(H5079="","",H5079/H5102)</f>
        <v/>
      </c>
      <c r="K5079" s="174"/>
      <c r="L5079" s="170"/>
      <c r="M5079" s="193" t="str">
        <f t="shared" si="970"/>
        <v/>
      </c>
      <c r="N5079" s="194" t="str">
        <f t="shared" si="967"/>
        <v/>
      </c>
      <c r="R5079" s="75" t="e">
        <f t="shared" si="968"/>
        <v>#REF!</v>
      </c>
    </row>
    <row r="5080" spans="1:18" ht="15" customHeight="1" x14ac:dyDescent="0.3">
      <c r="A5080" s="86"/>
      <c r="B5080" s="84"/>
      <c r="C5080" s="125"/>
      <c r="E5080" s="151"/>
      <c r="F5080" s="151"/>
      <c r="G5080" s="151"/>
      <c r="H5080" s="190" t="str">
        <f t="shared" si="969"/>
        <v/>
      </c>
      <c r="J5080" s="195" t="str">
        <f>+IF(H5080="","",H5080/H5102)</f>
        <v/>
      </c>
      <c r="K5080" s="174"/>
      <c r="L5080" s="170"/>
      <c r="M5080" s="193" t="str">
        <f t="shared" si="970"/>
        <v/>
      </c>
      <c r="N5080" s="194" t="str">
        <f t="shared" si="967"/>
        <v/>
      </c>
      <c r="R5080" s="75" t="e">
        <f t="shared" si="968"/>
        <v>#REF!</v>
      </c>
    </row>
    <row r="5081" spans="1:18" ht="15" customHeight="1" x14ac:dyDescent="0.3">
      <c r="A5081" s="86"/>
      <c r="B5081" s="84"/>
      <c r="C5081" s="125"/>
      <c r="E5081" s="151"/>
      <c r="F5081" s="151"/>
      <c r="G5081" s="151"/>
      <c r="H5081" s="190" t="str">
        <f t="shared" si="969"/>
        <v/>
      </c>
      <c r="J5081" s="195" t="str">
        <f>+IF(H5081="","",H5081/H5102)</f>
        <v/>
      </c>
      <c r="K5081" s="174"/>
      <c r="L5081" s="170"/>
      <c r="M5081" s="193" t="str">
        <f t="shared" si="970"/>
        <v/>
      </c>
      <c r="N5081" s="194" t="str">
        <f t="shared" si="967"/>
        <v/>
      </c>
      <c r="R5081" s="75" t="e">
        <f t="shared" si="968"/>
        <v>#REF!</v>
      </c>
    </row>
    <row r="5082" spans="1:18" ht="15" customHeight="1" x14ac:dyDescent="0.3">
      <c r="A5082" s="86"/>
      <c r="B5082" s="84"/>
      <c r="C5082" s="125"/>
      <c r="E5082" s="151"/>
      <c r="F5082" s="151"/>
      <c r="G5082" s="151"/>
      <c r="H5082" s="190" t="str">
        <f t="shared" si="969"/>
        <v/>
      </c>
      <c r="J5082" s="195" t="str">
        <f>+IF(H5082="","",H5082/H5102)</f>
        <v/>
      </c>
      <c r="K5082" s="174"/>
      <c r="L5082" s="170"/>
      <c r="M5082" s="193" t="str">
        <f t="shared" si="970"/>
        <v/>
      </c>
      <c r="N5082" s="194" t="str">
        <f t="shared" si="967"/>
        <v/>
      </c>
      <c r="R5082" s="75" t="e">
        <f t="shared" si="968"/>
        <v>#REF!</v>
      </c>
    </row>
    <row r="5083" spans="1:18" ht="15" customHeight="1" x14ac:dyDescent="0.3">
      <c r="A5083" s="86"/>
      <c r="B5083" s="84"/>
      <c r="C5083" s="125"/>
      <c r="E5083" s="151"/>
      <c r="F5083" s="151"/>
      <c r="G5083" s="151"/>
      <c r="H5083" s="190" t="str">
        <f t="shared" si="969"/>
        <v/>
      </c>
      <c r="J5083" s="195" t="str">
        <f>+IF(H5083="","",H5083/H5102)</f>
        <v/>
      </c>
      <c r="K5083" s="174"/>
      <c r="L5083" s="170"/>
      <c r="M5083" s="193" t="str">
        <f t="shared" si="970"/>
        <v/>
      </c>
      <c r="N5083" s="194" t="str">
        <f t="shared" si="967"/>
        <v/>
      </c>
      <c r="R5083" s="75" t="e">
        <f t="shared" si="968"/>
        <v>#REF!</v>
      </c>
    </row>
    <row r="5084" spans="1:18" ht="15" customHeight="1" x14ac:dyDescent="0.3">
      <c r="A5084" s="86"/>
      <c r="B5084" s="84"/>
      <c r="C5084" s="125"/>
      <c r="E5084" s="151"/>
      <c r="F5084" s="151"/>
      <c r="G5084" s="151"/>
      <c r="H5084" s="190" t="str">
        <f t="shared" si="969"/>
        <v/>
      </c>
      <c r="J5084" s="195" t="str">
        <f>+IF(H5084="","",H5084/H5102)</f>
        <v/>
      </c>
      <c r="K5084" s="174"/>
      <c r="L5084" s="170"/>
      <c r="M5084" s="193" t="str">
        <f t="shared" si="970"/>
        <v/>
      </c>
      <c r="N5084" s="194" t="str">
        <f t="shared" si="967"/>
        <v/>
      </c>
      <c r="R5084" s="75" t="e">
        <f t="shared" si="968"/>
        <v>#REF!</v>
      </c>
    </row>
    <row r="5085" spans="1:18" ht="15" customHeight="1" x14ac:dyDescent="0.3">
      <c r="A5085" s="86"/>
      <c r="B5085" s="84"/>
      <c r="C5085" s="125"/>
      <c r="E5085" s="151"/>
      <c r="F5085" s="151"/>
      <c r="G5085" s="151"/>
      <c r="H5085" s="190" t="str">
        <f t="shared" si="969"/>
        <v/>
      </c>
      <c r="J5085" s="195" t="str">
        <f>+IF(H5085="","",H5085/H5102)</f>
        <v/>
      </c>
      <c r="K5085" s="174"/>
      <c r="L5085" s="170"/>
      <c r="M5085" s="193" t="str">
        <f t="shared" si="970"/>
        <v/>
      </c>
      <c r="N5085" s="194" t="str">
        <f t="shared" si="967"/>
        <v/>
      </c>
      <c r="R5085" s="75" t="e">
        <f t="shared" si="968"/>
        <v>#REF!</v>
      </c>
    </row>
    <row r="5086" spans="1:18" ht="15" customHeight="1" x14ac:dyDescent="0.3">
      <c r="A5086" s="86"/>
      <c r="B5086" s="84"/>
      <c r="C5086" s="125"/>
      <c r="E5086" s="151"/>
      <c r="F5086" s="151"/>
      <c r="G5086" s="151"/>
      <c r="H5086" s="190" t="str">
        <f t="shared" si="969"/>
        <v/>
      </c>
      <c r="J5086" s="195" t="str">
        <f>+IF(H5086="","",H5086/H5102)</f>
        <v/>
      </c>
      <c r="K5086" s="174"/>
      <c r="L5086" s="170"/>
      <c r="M5086" s="193" t="str">
        <f t="shared" si="970"/>
        <v/>
      </c>
      <c r="N5086" s="194" t="str">
        <f t="shared" si="967"/>
        <v/>
      </c>
      <c r="R5086" s="75" t="e">
        <f t="shared" si="968"/>
        <v>#REF!</v>
      </c>
    </row>
    <row r="5087" spans="1:18" ht="15" customHeight="1" x14ac:dyDescent="0.3">
      <c r="A5087" s="86"/>
      <c r="B5087" s="84"/>
      <c r="C5087" s="125"/>
      <c r="E5087" s="151"/>
      <c r="F5087" s="151"/>
      <c r="G5087" s="151"/>
      <c r="H5087" s="190" t="str">
        <f t="shared" si="969"/>
        <v/>
      </c>
      <c r="J5087" s="195" t="str">
        <f>+IF(H5087="","",H5087/H5102)</f>
        <v/>
      </c>
      <c r="K5087" s="174"/>
      <c r="L5087" s="170"/>
      <c r="M5087" s="193" t="str">
        <f t="shared" si="970"/>
        <v/>
      </c>
      <c r="N5087" s="194" t="str">
        <f t="shared" si="967"/>
        <v/>
      </c>
      <c r="R5087" s="75" t="e">
        <f t="shared" si="968"/>
        <v>#REF!</v>
      </c>
    </row>
    <row r="5088" spans="1:18" ht="15" customHeight="1" x14ac:dyDescent="0.3">
      <c r="A5088" s="86"/>
      <c r="B5088" s="84"/>
      <c r="C5088" s="125"/>
      <c r="E5088" s="151"/>
      <c r="F5088" s="151"/>
      <c r="G5088" s="151"/>
      <c r="H5088" s="190" t="str">
        <f t="shared" si="969"/>
        <v/>
      </c>
      <c r="J5088" s="195" t="str">
        <f>+IF(H5088="","",H5088/H5102)</f>
        <v/>
      </c>
      <c r="K5088" s="174"/>
      <c r="L5088" s="170"/>
      <c r="M5088" s="193" t="str">
        <f t="shared" si="970"/>
        <v/>
      </c>
      <c r="N5088" s="194" t="str">
        <f t="shared" si="967"/>
        <v/>
      </c>
      <c r="R5088" s="75" t="e">
        <f t="shared" si="968"/>
        <v>#REF!</v>
      </c>
    </row>
    <row r="5089" spans="1:18" ht="15" customHeight="1" x14ac:dyDescent="0.3">
      <c r="A5089" s="86"/>
      <c r="B5089" s="84"/>
      <c r="C5089" s="125"/>
      <c r="E5089" s="151"/>
      <c r="F5089" s="151"/>
      <c r="G5089" s="151"/>
      <c r="H5089" s="190" t="str">
        <f t="shared" si="969"/>
        <v/>
      </c>
      <c r="J5089" s="195" t="str">
        <f>+IF(H5089="","",H5089/H5102)</f>
        <v/>
      </c>
      <c r="K5089" s="174"/>
      <c r="L5089" s="170"/>
      <c r="M5089" s="193" t="str">
        <f t="shared" si="970"/>
        <v/>
      </c>
      <c r="N5089" s="194" t="str">
        <f t="shared" si="967"/>
        <v/>
      </c>
      <c r="R5089" s="75" t="e">
        <f t="shared" si="968"/>
        <v>#REF!</v>
      </c>
    </row>
    <row r="5090" spans="1:18" ht="15" customHeight="1" x14ac:dyDescent="0.3">
      <c r="A5090" s="86"/>
      <c r="B5090" s="84"/>
      <c r="C5090" s="125"/>
      <c r="E5090" s="151"/>
      <c r="F5090" s="151"/>
      <c r="G5090" s="151"/>
      <c r="H5090" s="190" t="str">
        <f t="shared" si="969"/>
        <v/>
      </c>
      <c r="J5090" s="195" t="str">
        <f>+IF(H5090="","",H5090/H5102)</f>
        <v/>
      </c>
      <c r="K5090" s="174"/>
      <c r="L5090" s="170"/>
      <c r="M5090" s="193" t="str">
        <f t="shared" si="970"/>
        <v/>
      </c>
      <c r="N5090" s="194" t="str">
        <f t="shared" si="967"/>
        <v/>
      </c>
      <c r="R5090" s="75" t="e">
        <f t="shared" si="968"/>
        <v>#REF!</v>
      </c>
    </row>
    <row r="5091" spans="1:18" ht="15" customHeight="1" thickBot="1" x14ac:dyDescent="0.35">
      <c r="A5091" s="86"/>
      <c r="B5091" s="84"/>
      <c r="C5091" s="125"/>
      <c r="E5091" s="152"/>
      <c r="F5091" s="152"/>
      <c r="G5091" s="152"/>
      <c r="H5091" s="191" t="str">
        <f t="shared" si="969"/>
        <v/>
      </c>
      <c r="J5091" s="195" t="str">
        <f>+IF(H5091="","",H5091/H5102)</f>
        <v/>
      </c>
      <c r="K5091" s="174"/>
      <c r="L5091" s="170"/>
      <c r="M5091" s="193" t="str">
        <f t="shared" si="970"/>
        <v/>
      </c>
      <c r="N5091" s="194" t="str">
        <f t="shared" si="967"/>
        <v/>
      </c>
      <c r="R5091" s="75" t="e">
        <f t="shared" si="968"/>
        <v>#REF!</v>
      </c>
    </row>
    <row r="5092" spans="1:18" ht="15" customHeight="1" thickBot="1" x14ac:dyDescent="0.35">
      <c r="A5092" s="86"/>
      <c r="B5092" s="84"/>
      <c r="C5092" s="160"/>
      <c r="D5092" s="160"/>
      <c r="E5092" s="160"/>
      <c r="F5092" s="160"/>
      <c r="G5092" s="161" t="s">
        <v>29</v>
      </c>
      <c r="H5092" s="157">
        <f>SUM(H5066:H5091)</f>
        <v>382.78645000000006</v>
      </c>
      <c r="J5092" s="110">
        <f>SUM(J5066:J5091)</f>
        <v>0.79846826879777733</v>
      </c>
      <c r="K5092" s="109"/>
      <c r="L5092" s="109"/>
      <c r="M5092" s="109"/>
      <c r="N5092" s="110">
        <f>SUM(N5066:N5091)</f>
        <v>0.16682559119040385</v>
      </c>
    </row>
    <row r="5093" spans="1:18" s="73" customFormat="1" ht="15" customHeight="1" thickBot="1" x14ac:dyDescent="0.35">
      <c r="A5093" s="86"/>
      <c r="B5093" s="84"/>
      <c r="C5093" s="73" t="s">
        <v>12</v>
      </c>
      <c r="H5093" s="74"/>
      <c r="J5093" s="111"/>
      <c r="K5093" s="111"/>
      <c r="L5093" s="111"/>
      <c r="M5093" s="111"/>
      <c r="N5093" s="111"/>
    </row>
    <row r="5094" spans="1:18" ht="33" customHeight="1" thickBot="1" x14ac:dyDescent="0.35">
      <c r="A5094" s="86"/>
      <c r="B5094" s="84"/>
      <c r="C5094" s="122" t="s">
        <v>48</v>
      </c>
      <c r="D5094" s="129"/>
      <c r="E5094" s="130" t="s">
        <v>3</v>
      </c>
      <c r="F5094" s="130" t="s">
        <v>0</v>
      </c>
      <c r="G5094" s="123" t="s">
        <v>6</v>
      </c>
      <c r="H5094" s="124" t="s">
        <v>9</v>
      </c>
      <c r="J5094" s="106" t="s">
        <v>59</v>
      </c>
      <c r="K5094" s="107" t="s">
        <v>60</v>
      </c>
      <c r="L5094" s="107" t="s">
        <v>61</v>
      </c>
      <c r="M5094" s="107" t="s">
        <v>62</v>
      </c>
      <c r="N5094" s="108" t="s">
        <v>63</v>
      </c>
    </row>
    <row r="5095" spans="1:18" ht="15" customHeight="1" x14ac:dyDescent="0.3">
      <c r="A5095" s="86"/>
      <c r="B5095" s="84"/>
      <c r="C5095" s="125"/>
      <c r="E5095" s="149"/>
      <c r="F5095" s="146"/>
      <c r="G5095" s="154"/>
      <c r="H5095" s="186"/>
      <c r="J5095" s="195"/>
      <c r="K5095" s="175"/>
      <c r="L5095" s="175"/>
      <c r="M5095" s="193"/>
      <c r="N5095" s="194" t="str">
        <f>+IF(H5095="","",J5095*M5095)</f>
        <v/>
      </c>
      <c r="R5095" s="75" t="e">
        <f t="shared" ref="R5095:R5099" si="971">+R5007+1</f>
        <v>#REF!</v>
      </c>
    </row>
    <row r="5096" spans="1:18" ht="15" customHeight="1" x14ac:dyDescent="0.3">
      <c r="A5096" s="86"/>
      <c r="B5096" s="84"/>
      <c r="C5096" s="125"/>
      <c r="E5096" s="149"/>
      <c r="F5096" s="146"/>
      <c r="G5096" s="154"/>
      <c r="H5096" s="186"/>
      <c r="J5096" s="195"/>
      <c r="K5096" s="175"/>
      <c r="L5096" s="175"/>
      <c r="M5096" s="193"/>
      <c r="N5096" s="194" t="str">
        <f>+IF(H5096="","",J5096*M5096)</f>
        <v/>
      </c>
      <c r="R5096" s="75" t="e">
        <f t="shared" si="971"/>
        <v>#REF!</v>
      </c>
    </row>
    <row r="5097" spans="1:18" ht="15" customHeight="1" x14ac:dyDescent="0.3">
      <c r="A5097" s="86"/>
      <c r="B5097" s="84"/>
      <c r="C5097" s="125"/>
      <c r="E5097" s="149"/>
      <c r="F5097" s="146"/>
      <c r="G5097" s="154"/>
      <c r="H5097" s="186" t="str">
        <f>+IF(G5097="","",F5097*G5097)</f>
        <v/>
      </c>
      <c r="J5097" s="195" t="str">
        <f>+IF(H5097="","",H5097/H5101)</f>
        <v/>
      </c>
      <c r="K5097" s="175"/>
      <c r="L5097" s="175"/>
      <c r="M5097" s="193" t="str">
        <f>IF(L5097="NP", 0, (IF(L5097="EP", 1, (IF(L5097="ND", 0.4, "")))))</f>
        <v/>
      </c>
      <c r="N5097" s="194" t="str">
        <f>+IF(H5097="","",J5097*M5097)</f>
        <v/>
      </c>
      <c r="R5097" s="75" t="e">
        <f t="shared" si="971"/>
        <v>#REF!</v>
      </c>
    </row>
    <row r="5098" spans="1:18" ht="15" customHeight="1" x14ac:dyDescent="0.3">
      <c r="A5098" s="86"/>
      <c r="B5098" s="84"/>
      <c r="C5098" s="125"/>
      <c r="E5098" s="149"/>
      <c r="F5098" s="146"/>
      <c r="G5098" s="154"/>
      <c r="H5098" s="186" t="str">
        <f>+IF(G5098="","",F5098*G5098)</f>
        <v/>
      </c>
      <c r="J5098" s="195" t="str">
        <f>+IF(H5098="","",H5098/H5102)</f>
        <v/>
      </c>
      <c r="K5098" s="175"/>
      <c r="L5098" s="175"/>
      <c r="M5098" s="193" t="str">
        <f>IF(L5098="NP", 0, (IF(L5098="EP", 1, (IF(L5098="ND", 0.4, "")))))</f>
        <v/>
      </c>
      <c r="N5098" s="194" t="str">
        <f>+IF(H5098="","",J5098*M5098)</f>
        <v/>
      </c>
      <c r="R5098" s="75" t="e">
        <f t="shared" si="971"/>
        <v>#REF!</v>
      </c>
    </row>
    <row r="5099" spans="1:18" ht="15" customHeight="1" thickBot="1" x14ac:dyDescent="0.35">
      <c r="A5099" s="86"/>
      <c r="B5099" s="84"/>
      <c r="C5099" s="127"/>
      <c r="D5099" s="128"/>
      <c r="E5099" s="150"/>
      <c r="F5099" s="147"/>
      <c r="G5099" s="155"/>
      <c r="H5099" s="192" t="str">
        <f>+IF(G5099="","",F5099*G5099)</f>
        <v/>
      </c>
      <c r="J5099" s="195" t="str">
        <f>+IF(H5099="","",H5099/H5102)</f>
        <v/>
      </c>
      <c r="K5099" s="176"/>
      <c r="L5099" s="177"/>
      <c r="M5099" s="193" t="str">
        <f>IF(L5099="NP", 0, (IF(L5099="EP", 1, (IF(L5099="ND", 0.4, "")))))</f>
        <v/>
      </c>
      <c r="N5099" s="194" t="str">
        <f>+IF(H5099="","",J5099*M5099)</f>
        <v/>
      </c>
      <c r="R5099" s="75" t="e">
        <f t="shared" si="971"/>
        <v>#REF!</v>
      </c>
    </row>
    <row r="5100" spans="1:18" ht="15" customHeight="1" thickBot="1" x14ac:dyDescent="0.35">
      <c r="A5100" s="86"/>
      <c r="B5100" s="84"/>
      <c r="C5100" s="160"/>
      <c r="D5100" s="160"/>
      <c r="E5100" s="160"/>
      <c r="F5100" s="160"/>
      <c r="G5100" s="161" t="s">
        <v>30</v>
      </c>
      <c r="H5100" s="157">
        <f>SUM(H5095:H5099)</f>
        <v>0</v>
      </c>
      <c r="J5100" s="110">
        <f>SUM(J5095:J5099)</f>
        <v>0</v>
      </c>
      <c r="K5100" s="109"/>
      <c r="L5100" s="109"/>
      <c r="M5100" s="109"/>
      <c r="N5100" s="110">
        <f>SUM(N5095:N5099)</f>
        <v>0</v>
      </c>
    </row>
    <row r="5101" spans="1:18" ht="13.5" customHeight="1" thickBot="1" x14ac:dyDescent="0.35">
      <c r="A5101" s="86"/>
      <c r="B5101" s="84"/>
      <c r="H5101" s="84"/>
      <c r="J5101" s="103"/>
      <c r="K5101" s="104"/>
      <c r="L5101" s="104"/>
      <c r="M5101" s="104"/>
      <c r="N5101" s="105"/>
    </row>
    <row r="5102" spans="1:18" ht="15" customHeight="1" x14ac:dyDescent="0.3">
      <c r="A5102" s="86"/>
      <c r="B5102" s="84"/>
      <c r="D5102" s="132" t="s">
        <v>13</v>
      </c>
      <c r="E5102" s="133"/>
      <c r="F5102" s="133"/>
      <c r="G5102" s="134"/>
      <c r="H5102" s="158">
        <f>+H5047+H5063+H5092+H5100</f>
        <v>479.40095425000004</v>
      </c>
      <c r="J5102" s="113"/>
      <c r="K5102" s="78"/>
      <c r="M5102" s="78"/>
      <c r="N5102" s="114"/>
    </row>
    <row r="5103" spans="1:18" ht="15" customHeight="1" thickBot="1" x14ac:dyDescent="0.35">
      <c r="A5103" s="86"/>
      <c r="B5103" s="84"/>
      <c r="D5103" s="135" t="s">
        <v>67</v>
      </c>
      <c r="E5103" s="136"/>
      <c r="F5103" s="136"/>
      <c r="G5103" s="141">
        <f>+$Q$1</f>
        <v>0.15</v>
      </c>
      <c r="H5103" s="159">
        <f>+H5102*G5103</f>
        <v>71.9101431375</v>
      </c>
      <c r="J5103" s="115"/>
      <c r="K5103" s="116"/>
      <c r="L5103" s="116"/>
      <c r="M5103" s="116"/>
      <c r="N5103" s="117"/>
    </row>
    <row r="5104" spans="1:18" ht="15" customHeight="1" x14ac:dyDescent="0.3">
      <c r="A5104" s="86"/>
      <c r="B5104" s="84"/>
      <c r="D5104" s="135" t="s">
        <v>68</v>
      </c>
      <c r="E5104" s="136"/>
      <c r="F5104" s="136"/>
      <c r="G5104" s="141">
        <f>+$Q$2</f>
        <v>0</v>
      </c>
      <c r="H5104" s="159">
        <f>+(H5102+H5103)*G5104</f>
        <v>0</v>
      </c>
      <c r="J5104" s="120">
        <f>+J5047+J5063+J5092+J5100</f>
        <v>0.99999999999999989</v>
      </c>
      <c r="K5104" s="118"/>
      <c r="L5104" s="118"/>
      <c r="M5104" s="118"/>
      <c r="N5104" s="120">
        <f>+N5047+N5063+N5092+N5100</f>
        <v>0.17933995927168098</v>
      </c>
    </row>
    <row r="5105" spans="1:18" ht="15" customHeight="1" thickBot="1" x14ac:dyDescent="0.35">
      <c r="A5105" s="86"/>
      <c r="B5105" s="84"/>
      <c r="C5105" s="75" t="s">
        <v>64</v>
      </c>
      <c r="D5105" s="135" t="s">
        <v>14</v>
      </c>
      <c r="E5105" s="136"/>
      <c r="F5105" s="136"/>
      <c r="G5105" s="137"/>
      <c r="H5105" s="159">
        <f>SUM(H5102:H5104)</f>
        <v>551.31109738750001</v>
      </c>
      <c r="J5105" s="121" t="s">
        <v>69</v>
      </c>
      <c r="K5105" s="119"/>
      <c r="L5105" s="119"/>
      <c r="M5105" s="119"/>
      <c r="N5105" s="121" t="s">
        <v>70</v>
      </c>
    </row>
    <row r="5106" spans="1:18" ht="15" customHeight="1" thickBot="1" x14ac:dyDescent="0.35">
      <c r="A5106" s="86"/>
      <c r="B5106" s="84"/>
      <c r="C5106" s="75" t="s">
        <v>64</v>
      </c>
      <c r="D5106" s="138" t="s">
        <v>15</v>
      </c>
      <c r="E5106" s="139"/>
      <c r="F5106" s="139"/>
      <c r="G5106" s="140"/>
      <c r="H5106" s="131">
        <f>+ROUND(H5105,2)</f>
        <v>551.30999999999995</v>
      </c>
      <c r="N5106" s="165">
        <f>+ROUND(N5104,4)</f>
        <v>0.17929999999999999</v>
      </c>
    </row>
    <row r="5107" spans="1:18" ht="13.5" customHeight="1" x14ac:dyDescent="0.3">
      <c r="A5107" s="86"/>
      <c r="B5107" s="84"/>
      <c r="G5107" s="76"/>
    </row>
    <row r="5108" spans="1:18" ht="13.5" customHeight="1" x14ac:dyDescent="0.3">
      <c r="A5108" s="86"/>
      <c r="B5108" s="84"/>
      <c r="G5108" s="76"/>
    </row>
    <row r="5109" spans="1:18" ht="15" customHeight="1" x14ac:dyDescent="0.3">
      <c r="A5109" s="83"/>
      <c r="B5109" s="84"/>
      <c r="G5109" s="76"/>
      <c r="H5109" s="84"/>
      <c r="J5109" s="85"/>
      <c r="K5109" s="85"/>
      <c r="L5109" s="85"/>
      <c r="M5109" s="85"/>
      <c r="N5109" s="85"/>
    </row>
    <row r="5110" spans="1:18" ht="14.1" customHeight="1" x14ac:dyDescent="0.3">
      <c r="A5110" s="86"/>
      <c r="B5110" s="84"/>
      <c r="C5110" s="87"/>
      <c r="D5110" s="87"/>
      <c r="E5110" s="87"/>
      <c r="F5110" s="87"/>
      <c r="G5110" s="87"/>
      <c r="H5110" s="87"/>
      <c r="K5110" s="78"/>
      <c r="M5110" s="78"/>
    </row>
    <row r="5111" spans="1:18" ht="12" customHeight="1" x14ac:dyDescent="0.3">
      <c r="A5111" s="86"/>
      <c r="B5111" s="84"/>
      <c r="C5111" s="73"/>
      <c r="D5111" s="73"/>
      <c r="E5111" s="73"/>
      <c r="F5111" s="73"/>
      <c r="G5111" s="73"/>
      <c r="H5111" s="73"/>
      <c r="K5111" s="78"/>
      <c r="M5111" s="78"/>
    </row>
    <row r="5112" spans="1:18" ht="12" customHeight="1" x14ac:dyDescent="0.3">
      <c r="A5112" s="86"/>
      <c r="B5112" s="84"/>
      <c r="G5112" s="88"/>
      <c r="H5112" s="84"/>
      <c r="K5112" s="78"/>
      <c r="M5112" s="78"/>
    </row>
    <row r="5113" spans="1:18" ht="14.25" customHeight="1" x14ac:dyDescent="0.3">
      <c r="A5113" s="86"/>
      <c r="B5113" s="84"/>
      <c r="C5113" s="89"/>
      <c r="D5113" s="90"/>
      <c r="E5113" s="90"/>
      <c r="F5113" s="90"/>
      <c r="G5113" s="90"/>
      <c r="H5113" s="91"/>
      <c r="K5113" s="78"/>
      <c r="M5113" s="78"/>
    </row>
    <row r="5114" spans="1:18" ht="14.25" customHeight="1" x14ac:dyDescent="0.3">
      <c r="A5114" s="86"/>
      <c r="B5114" s="84"/>
      <c r="C5114" s="89"/>
      <c r="H5114" s="84"/>
      <c r="K5114" s="78"/>
      <c r="M5114" s="78"/>
    </row>
    <row r="5115" spans="1:18" ht="12" customHeight="1" thickBot="1" x14ac:dyDescent="0.35">
      <c r="A5115" s="86"/>
      <c r="B5115" s="84"/>
      <c r="C5115" s="89"/>
      <c r="H5115" s="84"/>
      <c r="K5115" s="78"/>
      <c r="M5115" s="78"/>
    </row>
    <row r="5116" spans="1:18" ht="20.100000000000001" customHeight="1" thickBot="1" x14ac:dyDescent="0.35">
      <c r="A5116" s="86"/>
      <c r="B5116" s="84"/>
      <c r="C5116" s="142" t="s">
        <v>55</v>
      </c>
      <c r="D5116" s="143"/>
      <c r="E5116" s="143"/>
      <c r="F5116" s="143"/>
      <c r="G5116" s="143"/>
      <c r="H5116" s="144"/>
    </row>
    <row r="5117" spans="1:18" ht="20.100000000000001" customHeight="1" x14ac:dyDescent="0.3">
      <c r="A5117" s="86"/>
      <c r="B5117" s="84"/>
      <c r="C5117" s="92"/>
      <c r="H5117" s="93" t="s">
        <v>56</v>
      </c>
      <c r="I5117" s="84"/>
      <c r="J5117" s="97" t="s">
        <v>26</v>
      </c>
      <c r="K5117" s="98"/>
      <c r="L5117" s="98"/>
      <c r="M5117" s="98"/>
      <c r="N5117" s="99"/>
    </row>
    <row r="5118" spans="1:18" ht="16.5" customHeight="1" thickBot="1" x14ac:dyDescent="0.35">
      <c r="A5118" s="169"/>
      <c r="B5118" s="84"/>
      <c r="C5118" s="73" t="s">
        <v>57</v>
      </c>
      <c r="D5118" s="84">
        <v>59</v>
      </c>
      <c r="G5118" s="74" t="s">
        <v>4</v>
      </c>
      <c r="H5118" s="75" t="str">
        <f>+VLOOKUP(D5118,PRESUP!$A$6:$N$183,3,FALSE)</f>
        <v>u</v>
      </c>
      <c r="I5118" s="84"/>
      <c r="J5118" s="100"/>
      <c r="K5118" s="101"/>
      <c r="L5118" s="101"/>
      <c r="M5118" s="101"/>
      <c r="N5118" s="102"/>
    </row>
    <row r="5119" spans="1:18" ht="32.25" customHeight="1" x14ac:dyDescent="0.3">
      <c r="A5119" s="86"/>
      <c r="B5119" s="84"/>
      <c r="C5119" s="22" t="str">
        <f>+VLOOKUP(D5118,PRESUP!$A$6:$N$183,14,FALSE)</f>
        <v>DETALLE: PRUEBA DE CARGA DINAMICA DE PILOTES (PDA)</v>
      </c>
      <c r="J5119" s="103"/>
      <c r="K5119" s="104"/>
      <c r="L5119" s="104"/>
      <c r="M5119" s="104"/>
      <c r="N5119" s="105"/>
      <c r="O5119" s="84" t="s">
        <v>71</v>
      </c>
      <c r="P5119" s="84" t="s">
        <v>73</v>
      </c>
      <c r="Q5119" s="84" t="s">
        <v>72</v>
      </c>
    </row>
    <row r="5120" spans="1:18" s="73" customFormat="1" ht="15" customHeight="1" thickBot="1" x14ac:dyDescent="0.35">
      <c r="A5120" s="86"/>
      <c r="B5120" s="84"/>
      <c r="C5120" s="73" t="s">
        <v>5</v>
      </c>
      <c r="D5120" s="94"/>
      <c r="E5120" s="94"/>
      <c r="F5120" s="94"/>
      <c r="G5120" s="196" t="s">
        <v>58</v>
      </c>
      <c r="H5120" s="197">
        <v>0.5</v>
      </c>
      <c r="J5120" s="162"/>
      <c r="K5120" s="163"/>
      <c r="L5120" s="163"/>
      <c r="M5120" s="163"/>
      <c r="N5120" s="164"/>
      <c r="O5120" s="166">
        <f>+H5194</f>
        <v>2706.19</v>
      </c>
      <c r="P5120" s="168">
        <f>+H5190</f>
        <v>2353.20525</v>
      </c>
      <c r="Q5120" s="167">
        <f>+N5194</f>
        <v>0.19550000000000001</v>
      </c>
      <c r="R5120" s="73">
        <f t="shared" ref="R5120" si="972">+D5118</f>
        <v>59</v>
      </c>
    </row>
    <row r="5121" spans="1:18" s="94" customFormat="1" ht="30" customHeight="1" thickBot="1" x14ac:dyDescent="0.35">
      <c r="A5121" s="86"/>
      <c r="B5121" s="84"/>
      <c r="C5121" s="122" t="s">
        <v>48</v>
      </c>
      <c r="D5121" s="123" t="s">
        <v>0</v>
      </c>
      <c r="E5121" s="123" t="s">
        <v>6</v>
      </c>
      <c r="F5121" s="123" t="s">
        <v>7</v>
      </c>
      <c r="G5121" s="123" t="s">
        <v>8</v>
      </c>
      <c r="H5121" s="124" t="s">
        <v>9</v>
      </c>
      <c r="J5121" s="106" t="s">
        <v>59</v>
      </c>
      <c r="K5121" s="107" t="s">
        <v>60</v>
      </c>
      <c r="L5121" s="107" t="s">
        <v>61</v>
      </c>
      <c r="M5121" s="107" t="s">
        <v>62</v>
      </c>
      <c r="N5121" s="108" t="s">
        <v>63</v>
      </c>
    </row>
    <row r="5122" spans="1:18" ht="15" customHeight="1" x14ac:dyDescent="0.3">
      <c r="A5122" s="86"/>
      <c r="B5122" s="84"/>
      <c r="C5122" s="125" t="s">
        <v>78</v>
      </c>
      <c r="D5122" s="145" t="s">
        <v>20</v>
      </c>
      <c r="E5122" s="148"/>
      <c r="F5122" s="148" t="s">
        <v>64</v>
      </c>
      <c r="G5122" s="153" t="s">
        <v>20</v>
      </c>
      <c r="H5122" s="126">
        <f>+H5151*0.05</f>
        <v>0.28525</v>
      </c>
      <c r="J5122" s="171">
        <f>+IF(H5122="","",H5122/H5190)</f>
        <v>1.2121764559211314E-4</v>
      </c>
      <c r="K5122" s="172">
        <v>4292100117</v>
      </c>
      <c r="L5122" s="170" t="s">
        <v>77</v>
      </c>
      <c r="M5122" s="156">
        <v>0</v>
      </c>
      <c r="N5122" s="173">
        <f t="shared" ref="N5122:N5134" si="973">+IF(H5122="","",J5122*M5122)</f>
        <v>0</v>
      </c>
    </row>
    <row r="5123" spans="1:18" ht="15" customHeight="1" x14ac:dyDescent="0.3">
      <c r="A5123" s="86"/>
      <c r="B5123" s="84"/>
      <c r="C5123" s="125" t="s">
        <v>439</v>
      </c>
      <c r="D5123" s="146">
        <v>1</v>
      </c>
      <c r="E5123" s="149">
        <v>95</v>
      </c>
      <c r="F5123" s="184">
        <f t="shared" ref="F5123:F5124" si="974">+IF(E5123="","",D5123*E5123)</f>
        <v>95</v>
      </c>
      <c r="G5123" s="185">
        <f>+IF(F5123="","",H5120)</f>
        <v>0.5</v>
      </c>
      <c r="H5123" s="186">
        <f t="shared" ref="H5123:H5124" si="975">+IF(G5123="","",F5123*G5123)</f>
        <v>47.5</v>
      </c>
      <c r="J5123" s="195">
        <f>+IF(H5123="","",H5123/H5190)</f>
        <v>2.0185234585890881E-2</v>
      </c>
      <c r="K5123" s="172">
        <v>548000014</v>
      </c>
      <c r="L5123" s="170" t="s">
        <v>77</v>
      </c>
      <c r="M5123" s="193">
        <v>0</v>
      </c>
      <c r="N5123" s="194">
        <f t="shared" si="973"/>
        <v>0</v>
      </c>
      <c r="R5123" s="75" t="e">
        <f t="shared" ref="R5123:R5134" si="976">+R5035+1</f>
        <v>#REF!</v>
      </c>
    </row>
    <row r="5124" spans="1:18" ht="15" customHeight="1" x14ac:dyDescent="0.3">
      <c r="A5124" s="86"/>
      <c r="B5124" s="84"/>
      <c r="C5124" s="125" t="s">
        <v>440</v>
      </c>
      <c r="D5124" s="146">
        <v>1</v>
      </c>
      <c r="E5124" s="149">
        <v>39.43</v>
      </c>
      <c r="F5124" s="184">
        <f t="shared" si="974"/>
        <v>39.43</v>
      </c>
      <c r="G5124" s="185">
        <f>+IF(F5124="","",H5120)</f>
        <v>0.5</v>
      </c>
      <c r="H5124" s="186">
        <f t="shared" si="975"/>
        <v>19.715</v>
      </c>
      <c r="J5124" s="195">
        <f>+IF(H5124="","",H5124/H5190)</f>
        <v>8.3779347339123945E-3</v>
      </c>
      <c r="K5124" s="172">
        <v>548000014</v>
      </c>
      <c r="L5124" s="170" t="s">
        <v>77</v>
      </c>
      <c r="M5124" s="193">
        <v>0</v>
      </c>
      <c r="N5124" s="194">
        <f t="shared" si="973"/>
        <v>0</v>
      </c>
      <c r="R5124" s="75" t="e">
        <f t="shared" si="976"/>
        <v>#REF!</v>
      </c>
    </row>
    <row r="5125" spans="1:18" ht="15" customHeight="1" x14ac:dyDescent="0.3">
      <c r="A5125" s="86"/>
      <c r="B5125" s="84"/>
      <c r="C5125" s="125"/>
      <c r="D5125" s="146"/>
      <c r="E5125" s="149"/>
      <c r="F5125" s="184"/>
      <c r="G5125" s="185"/>
      <c r="H5125" s="186"/>
      <c r="J5125" s="195"/>
      <c r="K5125" s="172"/>
      <c r="L5125" s="170"/>
      <c r="M5125" s="193"/>
      <c r="N5125" s="194" t="str">
        <f t="shared" si="973"/>
        <v/>
      </c>
      <c r="R5125" s="75" t="e">
        <f t="shared" si="976"/>
        <v>#REF!</v>
      </c>
    </row>
    <row r="5126" spans="1:18" ht="15" customHeight="1" x14ac:dyDescent="0.3">
      <c r="A5126" s="86"/>
      <c r="B5126" s="84"/>
      <c r="C5126" s="125"/>
      <c r="D5126" s="146"/>
      <c r="E5126" s="149"/>
      <c r="F5126" s="184"/>
      <c r="G5126" s="185"/>
      <c r="H5126" s="186"/>
      <c r="J5126" s="195"/>
      <c r="K5126" s="172"/>
      <c r="L5126" s="170"/>
      <c r="M5126" s="193"/>
      <c r="N5126" s="194" t="str">
        <f t="shared" si="973"/>
        <v/>
      </c>
      <c r="R5126" s="75" t="e">
        <f t="shared" si="976"/>
        <v>#REF!</v>
      </c>
    </row>
    <row r="5127" spans="1:18" ht="15" customHeight="1" x14ac:dyDescent="0.3">
      <c r="A5127" s="86"/>
      <c r="B5127" s="84"/>
      <c r="C5127" s="125"/>
      <c r="D5127" s="146"/>
      <c r="E5127" s="149"/>
      <c r="F5127" s="184" t="str">
        <f t="shared" ref="F5127:F5134" si="977">+IF(E5127="","",D5127*E5127)</f>
        <v/>
      </c>
      <c r="G5127" s="185" t="str">
        <f>+IF(F5127="","",H5120)</f>
        <v/>
      </c>
      <c r="H5127" s="186" t="str">
        <f t="shared" ref="H5127:H5134" si="978">+IF(G5127="","",F5127*G5127)</f>
        <v/>
      </c>
      <c r="J5127" s="195" t="str">
        <f>+IF(H5127="","",H5127/H5190)</f>
        <v/>
      </c>
      <c r="K5127" s="172"/>
      <c r="L5127" s="170"/>
      <c r="M5127" s="193" t="str">
        <f t="shared" ref="M5127:M5134" si="979">IF(L5127="NP", 0, (IF(L5127="EP", 1, (IF(L5127="ND", 0.4, "")))))</f>
        <v/>
      </c>
      <c r="N5127" s="194" t="str">
        <f t="shared" si="973"/>
        <v/>
      </c>
      <c r="R5127" s="75" t="e">
        <f t="shared" si="976"/>
        <v>#REF!</v>
      </c>
    </row>
    <row r="5128" spans="1:18" ht="15" customHeight="1" x14ac:dyDescent="0.3">
      <c r="A5128" s="86"/>
      <c r="B5128" s="84"/>
      <c r="C5128" s="125"/>
      <c r="D5128" s="146"/>
      <c r="E5128" s="149"/>
      <c r="F5128" s="184" t="str">
        <f t="shared" si="977"/>
        <v/>
      </c>
      <c r="G5128" s="185" t="str">
        <f>+IF(F5128="","",H5120)</f>
        <v/>
      </c>
      <c r="H5128" s="186" t="str">
        <f t="shared" si="978"/>
        <v/>
      </c>
      <c r="J5128" s="195" t="str">
        <f>+IF(H5128="","",H5128/H5190)</f>
        <v/>
      </c>
      <c r="K5128" s="172"/>
      <c r="L5128" s="170"/>
      <c r="M5128" s="193" t="str">
        <f t="shared" si="979"/>
        <v/>
      </c>
      <c r="N5128" s="194" t="str">
        <f t="shared" si="973"/>
        <v/>
      </c>
      <c r="R5128" s="75" t="e">
        <f t="shared" si="976"/>
        <v>#REF!</v>
      </c>
    </row>
    <row r="5129" spans="1:18" ht="15" customHeight="1" x14ac:dyDescent="0.3">
      <c r="A5129" s="86"/>
      <c r="B5129" s="84"/>
      <c r="C5129" s="125"/>
      <c r="D5129" s="146"/>
      <c r="E5129" s="149"/>
      <c r="F5129" s="184" t="str">
        <f t="shared" si="977"/>
        <v/>
      </c>
      <c r="G5129" s="185" t="str">
        <f>+IF(F5129="","",H5120)</f>
        <v/>
      </c>
      <c r="H5129" s="186" t="str">
        <f t="shared" si="978"/>
        <v/>
      </c>
      <c r="J5129" s="195" t="str">
        <f>+IF(H5129="","",H5129/H5190)</f>
        <v/>
      </c>
      <c r="K5129" s="172"/>
      <c r="L5129" s="170"/>
      <c r="M5129" s="193" t="str">
        <f t="shared" si="979"/>
        <v/>
      </c>
      <c r="N5129" s="194" t="str">
        <f t="shared" si="973"/>
        <v/>
      </c>
      <c r="R5129" s="75" t="e">
        <f t="shared" si="976"/>
        <v>#REF!</v>
      </c>
    </row>
    <row r="5130" spans="1:18" ht="15" customHeight="1" x14ac:dyDescent="0.3">
      <c r="A5130" s="86"/>
      <c r="B5130" s="84"/>
      <c r="C5130" s="125"/>
      <c r="D5130" s="146"/>
      <c r="E5130" s="149"/>
      <c r="F5130" s="184" t="str">
        <f t="shared" si="977"/>
        <v/>
      </c>
      <c r="G5130" s="185" t="str">
        <f>+IF(F5130="","",H5120)</f>
        <v/>
      </c>
      <c r="H5130" s="186" t="str">
        <f t="shared" si="978"/>
        <v/>
      </c>
      <c r="J5130" s="195" t="str">
        <f>+IF(H5130="","",H5130/H5190)</f>
        <v/>
      </c>
      <c r="K5130" s="172"/>
      <c r="L5130" s="170"/>
      <c r="M5130" s="193" t="str">
        <f t="shared" si="979"/>
        <v/>
      </c>
      <c r="N5130" s="194" t="str">
        <f t="shared" si="973"/>
        <v/>
      </c>
      <c r="R5130" s="75" t="e">
        <f t="shared" si="976"/>
        <v>#REF!</v>
      </c>
    </row>
    <row r="5131" spans="1:18" ht="15" customHeight="1" x14ac:dyDescent="0.3">
      <c r="A5131" s="86"/>
      <c r="B5131" s="84"/>
      <c r="C5131" s="125"/>
      <c r="D5131" s="146"/>
      <c r="E5131" s="149"/>
      <c r="F5131" s="184" t="str">
        <f t="shared" si="977"/>
        <v/>
      </c>
      <c r="G5131" s="185" t="str">
        <f>+IF(F5131="","",H5120)</f>
        <v/>
      </c>
      <c r="H5131" s="186" t="str">
        <f t="shared" si="978"/>
        <v/>
      </c>
      <c r="J5131" s="195" t="str">
        <f>+IF(H5131="","",H5131/H5190)</f>
        <v/>
      </c>
      <c r="K5131" s="172"/>
      <c r="L5131" s="170"/>
      <c r="M5131" s="193" t="str">
        <f t="shared" si="979"/>
        <v/>
      </c>
      <c r="N5131" s="194" t="str">
        <f t="shared" si="973"/>
        <v/>
      </c>
      <c r="R5131" s="75" t="e">
        <f t="shared" si="976"/>
        <v>#REF!</v>
      </c>
    </row>
    <row r="5132" spans="1:18" ht="15" customHeight="1" x14ac:dyDescent="0.3">
      <c r="A5132" s="86"/>
      <c r="B5132" s="84"/>
      <c r="C5132" s="125"/>
      <c r="D5132" s="146"/>
      <c r="E5132" s="149"/>
      <c r="F5132" s="184" t="str">
        <f t="shared" si="977"/>
        <v/>
      </c>
      <c r="G5132" s="185" t="str">
        <f>+IF(F5132="","",H5120)</f>
        <v/>
      </c>
      <c r="H5132" s="186" t="str">
        <f t="shared" si="978"/>
        <v/>
      </c>
      <c r="J5132" s="195" t="str">
        <f>+IF(H5132="","",H5132/H5190)</f>
        <v/>
      </c>
      <c r="K5132" s="172"/>
      <c r="L5132" s="170"/>
      <c r="M5132" s="193" t="str">
        <f t="shared" si="979"/>
        <v/>
      </c>
      <c r="N5132" s="194" t="str">
        <f t="shared" si="973"/>
        <v/>
      </c>
      <c r="R5132" s="75" t="e">
        <f t="shared" si="976"/>
        <v>#REF!</v>
      </c>
    </row>
    <row r="5133" spans="1:18" ht="15" customHeight="1" x14ac:dyDescent="0.3">
      <c r="A5133" s="86"/>
      <c r="B5133" s="84"/>
      <c r="C5133" s="125"/>
      <c r="D5133" s="146"/>
      <c r="E5133" s="149"/>
      <c r="F5133" s="184" t="str">
        <f t="shared" si="977"/>
        <v/>
      </c>
      <c r="G5133" s="185" t="str">
        <f>+IF(F5133="","",H5120)</f>
        <v/>
      </c>
      <c r="H5133" s="186" t="str">
        <f t="shared" si="978"/>
        <v/>
      </c>
      <c r="J5133" s="195" t="str">
        <f>+IF(H5133="","",H5133/H5190)</f>
        <v/>
      </c>
      <c r="K5133" s="172"/>
      <c r="L5133" s="170"/>
      <c r="M5133" s="193" t="str">
        <f t="shared" si="979"/>
        <v/>
      </c>
      <c r="N5133" s="194" t="str">
        <f t="shared" si="973"/>
        <v/>
      </c>
      <c r="R5133" s="75" t="e">
        <f t="shared" si="976"/>
        <v>#REF!</v>
      </c>
    </row>
    <row r="5134" spans="1:18" ht="15" customHeight="1" thickBot="1" x14ac:dyDescent="0.35">
      <c r="A5134" s="86"/>
      <c r="B5134" s="84"/>
      <c r="C5134" s="127"/>
      <c r="D5134" s="147"/>
      <c r="E5134" s="150"/>
      <c r="F5134" s="187" t="str">
        <f t="shared" si="977"/>
        <v/>
      </c>
      <c r="G5134" s="188" t="str">
        <f>+IF(F5134="","",H5119)</f>
        <v/>
      </c>
      <c r="H5134" s="189" t="str">
        <f t="shared" si="978"/>
        <v/>
      </c>
      <c r="J5134" s="195" t="str">
        <f>+IF(H5134="","",H5134/H5190)</f>
        <v/>
      </c>
      <c r="K5134" s="172"/>
      <c r="L5134" s="170"/>
      <c r="M5134" s="193" t="str">
        <f t="shared" si="979"/>
        <v/>
      </c>
      <c r="N5134" s="194" t="str">
        <f t="shared" si="973"/>
        <v/>
      </c>
      <c r="R5134" s="75" t="e">
        <f t="shared" si="976"/>
        <v>#REF!</v>
      </c>
    </row>
    <row r="5135" spans="1:18" ht="15" customHeight="1" thickBot="1" x14ac:dyDescent="0.35">
      <c r="A5135" s="86"/>
      <c r="B5135" s="84"/>
      <c r="C5135" s="160"/>
      <c r="D5135" s="160"/>
      <c r="E5135" s="160"/>
      <c r="F5135" s="160"/>
      <c r="G5135" s="161" t="s">
        <v>27</v>
      </c>
      <c r="H5135" s="157">
        <f>SUM(H5122:H5134)</f>
        <v>67.500249999999994</v>
      </c>
      <c r="J5135" s="110">
        <f>SUM(J5122:J5134)</f>
        <v>2.8684386965395388E-2</v>
      </c>
      <c r="K5135" s="109"/>
      <c r="L5135" s="109"/>
      <c r="M5135" s="109"/>
      <c r="N5135" s="110">
        <f>SUM(N5122:N5134)</f>
        <v>0</v>
      </c>
    </row>
    <row r="5136" spans="1:18" s="73" customFormat="1" ht="15" customHeight="1" thickBot="1" x14ac:dyDescent="0.35">
      <c r="A5136" s="86"/>
      <c r="B5136" s="84"/>
      <c r="C5136" s="73" t="s">
        <v>10</v>
      </c>
      <c r="H5136" s="74"/>
      <c r="J5136" s="112"/>
      <c r="K5136" s="112"/>
      <c r="L5136" s="112"/>
      <c r="M5136" s="112"/>
      <c r="N5136" s="112"/>
    </row>
    <row r="5137" spans="1:18" ht="31.5" customHeight="1" thickBot="1" x14ac:dyDescent="0.35">
      <c r="A5137" s="86"/>
      <c r="B5137" s="84"/>
      <c r="C5137" s="122" t="s">
        <v>48</v>
      </c>
      <c r="D5137" s="123" t="s">
        <v>0</v>
      </c>
      <c r="E5137" s="123" t="s">
        <v>65</v>
      </c>
      <c r="F5137" s="123" t="s">
        <v>66</v>
      </c>
      <c r="G5137" s="123" t="s">
        <v>8</v>
      </c>
      <c r="H5137" s="124" t="s">
        <v>9</v>
      </c>
      <c r="J5137" s="106" t="s">
        <v>59</v>
      </c>
      <c r="K5137" s="107" t="s">
        <v>60</v>
      </c>
      <c r="L5137" s="107" t="s">
        <v>61</v>
      </c>
      <c r="M5137" s="107" t="s">
        <v>62</v>
      </c>
      <c r="N5137" s="108" t="s">
        <v>63</v>
      </c>
    </row>
    <row r="5138" spans="1:18" ht="15" customHeight="1" x14ac:dyDescent="0.3">
      <c r="A5138" s="86"/>
      <c r="B5138" s="84"/>
      <c r="C5138" s="125" t="s">
        <v>441</v>
      </c>
      <c r="D5138" s="146">
        <v>1</v>
      </c>
      <c r="E5138" s="149">
        <v>4.75</v>
      </c>
      <c r="F5138" s="184">
        <f t="shared" ref="F5138:F5150" si="980">+IF(E5138="","",D5138*E5138)</f>
        <v>4.75</v>
      </c>
      <c r="G5138" s="185">
        <f>+IF(F5138="","",H5120)</f>
        <v>0.5</v>
      </c>
      <c r="H5138" s="186">
        <f t="shared" ref="H5138:H5150" si="981">+IF(G5138="","",F5138*G5138)</f>
        <v>2.375</v>
      </c>
      <c r="I5138" s="95"/>
      <c r="J5138" s="195">
        <f>+IF(H5138="","",H5138/H5190)</f>
        <v>1.009261729294544E-3</v>
      </c>
      <c r="K5138" s="174">
        <v>851230012</v>
      </c>
      <c r="L5138" s="170" t="s">
        <v>77</v>
      </c>
      <c r="M5138" s="193">
        <v>0</v>
      </c>
      <c r="N5138" s="194">
        <f t="shared" ref="N5138:N5150" si="982">+IF(H5138="","",J5138*M5138)</f>
        <v>0</v>
      </c>
      <c r="R5138" s="75" t="e">
        <f t="shared" ref="R5138:R5150" si="983">+R5050+1</f>
        <v>#REF!</v>
      </c>
    </row>
    <row r="5139" spans="1:18" ht="15" customHeight="1" x14ac:dyDescent="0.25">
      <c r="A5139" s="86"/>
      <c r="B5139" s="84"/>
      <c r="C5139" s="125" t="s">
        <v>396</v>
      </c>
      <c r="D5139" s="146">
        <v>1</v>
      </c>
      <c r="E5139" s="209">
        <v>4.28</v>
      </c>
      <c r="F5139" s="184">
        <f t="shared" si="980"/>
        <v>4.28</v>
      </c>
      <c r="G5139" s="185">
        <f>+IF(F5139="","",H5120)</f>
        <v>0.5</v>
      </c>
      <c r="H5139" s="186">
        <f t="shared" si="981"/>
        <v>2.14</v>
      </c>
      <c r="J5139" s="195">
        <f>+IF(H5139="","",H5139/H5190)</f>
        <v>9.0939793713276824E-4</v>
      </c>
      <c r="K5139" s="174">
        <v>851230012</v>
      </c>
      <c r="L5139" s="170" t="s">
        <v>77</v>
      </c>
      <c r="M5139" s="193">
        <v>0</v>
      </c>
      <c r="N5139" s="194">
        <f t="shared" si="982"/>
        <v>0</v>
      </c>
      <c r="R5139" s="75" t="e">
        <f t="shared" si="983"/>
        <v>#REF!</v>
      </c>
    </row>
    <row r="5140" spans="1:18" ht="15" customHeight="1" x14ac:dyDescent="0.25">
      <c r="A5140" s="86"/>
      <c r="B5140" s="84"/>
      <c r="C5140" s="125" t="s">
        <v>442</v>
      </c>
      <c r="D5140" s="146">
        <v>0.5</v>
      </c>
      <c r="E5140" s="209">
        <v>4.76</v>
      </c>
      <c r="F5140" s="184">
        <f t="shared" si="980"/>
        <v>2.38</v>
      </c>
      <c r="G5140" s="185">
        <f>+IF(F5140="","",H5120)</f>
        <v>0.5</v>
      </c>
      <c r="H5140" s="186">
        <f t="shared" si="981"/>
        <v>1.19</v>
      </c>
      <c r="J5140" s="195">
        <f>+IF(H5140="","",H5140/H5190)</f>
        <v>5.056932454149505E-4</v>
      </c>
      <c r="K5140" s="174">
        <v>851230012</v>
      </c>
      <c r="L5140" s="170" t="s">
        <v>77</v>
      </c>
      <c r="M5140" s="193">
        <v>0</v>
      </c>
      <c r="N5140" s="194">
        <f t="shared" si="982"/>
        <v>0</v>
      </c>
      <c r="R5140" s="75" t="e">
        <f t="shared" si="983"/>
        <v>#REF!</v>
      </c>
    </row>
    <row r="5141" spans="1:18" ht="15" customHeight="1" x14ac:dyDescent="0.3">
      <c r="A5141" s="86"/>
      <c r="B5141" s="84"/>
      <c r="C5141" s="125"/>
      <c r="D5141" s="146"/>
      <c r="E5141" s="149"/>
      <c r="F5141" s="184" t="str">
        <f t="shared" si="980"/>
        <v/>
      </c>
      <c r="G5141" s="185" t="str">
        <f>+IF(F5141="","",H5120)</f>
        <v/>
      </c>
      <c r="H5141" s="186" t="str">
        <f t="shared" si="981"/>
        <v/>
      </c>
      <c r="J5141" s="195" t="str">
        <f>+IF(H5141="","",H5141/H5190)</f>
        <v/>
      </c>
      <c r="K5141" s="174"/>
      <c r="L5141" s="170"/>
      <c r="M5141" s="193" t="str">
        <f t="shared" ref="M5141:M5150" si="984">IF(L5141="NP", 0, (IF(L5141="EP", 1, (IF(L5141="ND", 0.4, "")))))</f>
        <v/>
      </c>
      <c r="N5141" s="194" t="str">
        <f t="shared" si="982"/>
        <v/>
      </c>
      <c r="R5141" s="75" t="e">
        <f t="shared" si="983"/>
        <v>#REF!</v>
      </c>
    </row>
    <row r="5142" spans="1:18" ht="15" customHeight="1" x14ac:dyDescent="0.3">
      <c r="A5142" s="86"/>
      <c r="B5142" s="84"/>
      <c r="C5142" s="125"/>
      <c r="D5142" s="146"/>
      <c r="E5142" s="149"/>
      <c r="F5142" s="184" t="str">
        <f t="shared" si="980"/>
        <v/>
      </c>
      <c r="G5142" s="185" t="str">
        <f>+IF(F5142="","",H5120)</f>
        <v/>
      </c>
      <c r="H5142" s="186" t="str">
        <f t="shared" si="981"/>
        <v/>
      </c>
      <c r="J5142" s="195" t="str">
        <f>+IF(H5142="","",H5142/H5190)</f>
        <v/>
      </c>
      <c r="K5142" s="174"/>
      <c r="L5142" s="170"/>
      <c r="M5142" s="193" t="str">
        <f t="shared" si="984"/>
        <v/>
      </c>
      <c r="N5142" s="194" t="str">
        <f t="shared" si="982"/>
        <v/>
      </c>
      <c r="R5142" s="75" t="e">
        <f t="shared" si="983"/>
        <v>#REF!</v>
      </c>
    </row>
    <row r="5143" spans="1:18" ht="15" customHeight="1" x14ac:dyDescent="0.3">
      <c r="A5143" s="86"/>
      <c r="B5143" s="84"/>
      <c r="C5143" s="125"/>
      <c r="D5143" s="146"/>
      <c r="E5143" s="149"/>
      <c r="F5143" s="184" t="str">
        <f t="shared" si="980"/>
        <v/>
      </c>
      <c r="G5143" s="185" t="str">
        <f>+IF(F5143="","",H5120)</f>
        <v/>
      </c>
      <c r="H5143" s="186" t="str">
        <f t="shared" si="981"/>
        <v/>
      </c>
      <c r="I5143" s="96"/>
      <c r="J5143" s="195" t="str">
        <f>+IF(H5143="","",H5143/H5190)</f>
        <v/>
      </c>
      <c r="K5143" s="174"/>
      <c r="L5143" s="170"/>
      <c r="M5143" s="193" t="str">
        <f t="shared" si="984"/>
        <v/>
      </c>
      <c r="N5143" s="194" t="str">
        <f t="shared" si="982"/>
        <v/>
      </c>
      <c r="R5143" s="75" t="e">
        <f t="shared" si="983"/>
        <v>#REF!</v>
      </c>
    </row>
    <row r="5144" spans="1:18" ht="15" customHeight="1" x14ac:dyDescent="0.3">
      <c r="A5144" s="86"/>
      <c r="B5144" s="84"/>
      <c r="C5144" s="125"/>
      <c r="D5144" s="146"/>
      <c r="E5144" s="149"/>
      <c r="F5144" s="184" t="str">
        <f t="shared" si="980"/>
        <v/>
      </c>
      <c r="G5144" s="185" t="str">
        <f>+IF(F5144="","",H5120)</f>
        <v/>
      </c>
      <c r="H5144" s="186" t="str">
        <f t="shared" si="981"/>
        <v/>
      </c>
      <c r="J5144" s="195" t="str">
        <f>+IF(H5144="","",H5144/H5190)</f>
        <v/>
      </c>
      <c r="K5144" s="174"/>
      <c r="L5144" s="170"/>
      <c r="M5144" s="193" t="str">
        <f t="shared" si="984"/>
        <v/>
      </c>
      <c r="N5144" s="194" t="str">
        <f t="shared" si="982"/>
        <v/>
      </c>
      <c r="R5144" s="75" t="e">
        <f t="shared" si="983"/>
        <v>#REF!</v>
      </c>
    </row>
    <row r="5145" spans="1:18" ht="15" customHeight="1" x14ac:dyDescent="0.3">
      <c r="A5145" s="86"/>
      <c r="B5145" s="84"/>
      <c r="C5145" s="125"/>
      <c r="D5145" s="146"/>
      <c r="E5145" s="149"/>
      <c r="F5145" s="184" t="str">
        <f t="shared" si="980"/>
        <v/>
      </c>
      <c r="G5145" s="185" t="str">
        <f>+IF(F5145="","",H5120)</f>
        <v/>
      </c>
      <c r="H5145" s="186" t="str">
        <f t="shared" si="981"/>
        <v/>
      </c>
      <c r="J5145" s="195" t="str">
        <f>+IF(H5145="","",H5145/H5190)</f>
        <v/>
      </c>
      <c r="K5145" s="174"/>
      <c r="L5145" s="170"/>
      <c r="M5145" s="193" t="str">
        <f t="shared" si="984"/>
        <v/>
      </c>
      <c r="N5145" s="194" t="str">
        <f t="shared" si="982"/>
        <v/>
      </c>
      <c r="R5145" s="75" t="e">
        <f t="shared" si="983"/>
        <v>#REF!</v>
      </c>
    </row>
    <row r="5146" spans="1:18" ht="15" customHeight="1" x14ac:dyDescent="0.3">
      <c r="A5146" s="86"/>
      <c r="B5146" s="84"/>
      <c r="C5146" s="125"/>
      <c r="D5146" s="146"/>
      <c r="E5146" s="149"/>
      <c r="F5146" s="184" t="str">
        <f t="shared" si="980"/>
        <v/>
      </c>
      <c r="G5146" s="185" t="str">
        <f>+IF(F5146="","",H5120)</f>
        <v/>
      </c>
      <c r="H5146" s="186" t="str">
        <f t="shared" si="981"/>
        <v/>
      </c>
      <c r="I5146" s="96"/>
      <c r="J5146" s="195" t="str">
        <f>+IF(H5146="","",H5146/H5190)</f>
        <v/>
      </c>
      <c r="K5146" s="174"/>
      <c r="L5146" s="170"/>
      <c r="M5146" s="193" t="str">
        <f t="shared" si="984"/>
        <v/>
      </c>
      <c r="N5146" s="194" t="str">
        <f t="shared" si="982"/>
        <v/>
      </c>
      <c r="R5146" s="75" t="e">
        <f t="shared" si="983"/>
        <v>#REF!</v>
      </c>
    </row>
    <row r="5147" spans="1:18" ht="15" customHeight="1" x14ac:dyDescent="0.3">
      <c r="A5147" s="86"/>
      <c r="B5147" s="84"/>
      <c r="C5147" s="125"/>
      <c r="D5147" s="146"/>
      <c r="E5147" s="149"/>
      <c r="F5147" s="184" t="str">
        <f t="shared" si="980"/>
        <v/>
      </c>
      <c r="G5147" s="185" t="str">
        <f>+IF(F5147="","",H5120)</f>
        <v/>
      </c>
      <c r="H5147" s="186" t="str">
        <f t="shared" si="981"/>
        <v/>
      </c>
      <c r="J5147" s="195" t="str">
        <f>+IF(H5147="","",H5147/H5190)</f>
        <v/>
      </c>
      <c r="K5147" s="174"/>
      <c r="L5147" s="170"/>
      <c r="M5147" s="193" t="str">
        <f t="shared" si="984"/>
        <v/>
      </c>
      <c r="N5147" s="194" t="str">
        <f t="shared" si="982"/>
        <v/>
      </c>
      <c r="R5147" s="75" t="e">
        <f t="shared" si="983"/>
        <v>#REF!</v>
      </c>
    </row>
    <row r="5148" spans="1:18" ht="15" customHeight="1" x14ac:dyDescent="0.3">
      <c r="A5148" s="86"/>
      <c r="B5148" s="84"/>
      <c r="C5148" s="125"/>
      <c r="D5148" s="146"/>
      <c r="E5148" s="149"/>
      <c r="F5148" s="184" t="str">
        <f t="shared" si="980"/>
        <v/>
      </c>
      <c r="G5148" s="185" t="str">
        <f>+IF(F5148="","",H5120)</f>
        <v/>
      </c>
      <c r="H5148" s="186" t="str">
        <f t="shared" si="981"/>
        <v/>
      </c>
      <c r="I5148" s="96"/>
      <c r="J5148" s="195" t="str">
        <f>+IF(H5148="","",H5148/H5190)</f>
        <v/>
      </c>
      <c r="K5148" s="174"/>
      <c r="L5148" s="170"/>
      <c r="M5148" s="193" t="str">
        <f t="shared" si="984"/>
        <v/>
      </c>
      <c r="N5148" s="194" t="str">
        <f t="shared" si="982"/>
        <v/>
      </c>
      <c r="R5148" s="75" t="e">
        <f t="shared" si="983"/>
        <v>#REF!</v>
      </c>
    </row>
    <row r="5149" spans="1:18" ht="15" customHeight="1" x14ac:dyDescent="0.3">
      <c r="A5149" s="86"/>
      <c r="B5149" s="84"/>
      <c r="C5149" s="125"/>
      <c r="D5149" s="146"/>
      <c r="E5149" s="149"/>
      <c r="F5149" s="184" t="str">
        <f t="shared" si="980"/>
        <v/>
      </c>
      <c r="G5149" s="185" t="str">
        <f>+IF(F5149="","",H5120)</f>
        <v/>
      </c>
      <c r="H5149" s="186" t="str">
        <f t="shared" si="981"/>
        <v/>
      </c>
      <c r="I5149" s="96"/>
      <c r="J5149" s="195" t="str">
        <f>+IF(H5149="","",H5149/H5190)</f>
        <v/>
      </c>
      <c r="K5149" s="174"/>
      <c r="L5149" s="170"/>
      <c r="M5149" s="193" t="str">
        <f t="shared" si="984"/>
        <v/>
      </c>
      <c r="N5149" s="194" t="str">
        <f t="shared" si="982"/>
        <v/>
      </c>
      <c r="R5149" s="75" t="e">
        <f t="shared" si="983"/>
        <v>#REF!</v>
      </c>
    </row>
    <row r="5150" spans="1:18" ht="15" customHeight="1" thickBot="1" x14ac:dyDescent="0.35">
      <c r="A5150" s="86"/>
      <c r="B5150" s="84"/>
      <c r="C5150" s="127"/>
      <c r="D5150" s="147"/>
      <c r="E5150" s="150"/>
      <c r="F5150" s="187" t="str">
        <f t="shared" si="980"/>
        <v/>
      </c>
      <c r="G5150" s="188" t="str">
        <f>+IF(F5150="","",H5119)</f>
        <v/>
      </c>
      <c r="H5150" s="189" t="str">
        <f t="shared" si="981"/>
        <v/>
      </c>
      <c r="J5150" s="195" t="str">
        <f>+IF(H5150="","",H5150/H5190)</f>
        <v/>
      </c>
      <c r="K5150" s="174"/>
      <c r="L5150" s="170"/>
      <c r="M5150" s="193" t="str">
        <f t="shared" si="984"/>
        <v/>
      </c>
      <c r="N5150" s="194" t="str">
        <f t="shared" si="982"/>
        <v/>
      </c>
      <c r="R5150" s="75" t="e">
        <f t="shared" si="983"/>
        <v>#REF!</v>
      </c>
    </row>
    <row r="5151" spans="1:18" ht="15" customHeight="1" thickBot="1" x14ac:dyDescent="0.35">
      <c r="A5151" s="86"/>
      <c r="B5151" s="84"/>
      <c r="C5151" s="160"/>
      <c r="D5151" s="160"/>
      <c r="E5151" s="160"/>
      <c r="F5151" s="160"/>
      <c r="G5151" s="161" t="s">
        <v>28</v>
      </c>
      <c r="H5151" s="157">
        <f>SUM(H5138:H5150)</f>
        <v>5.7050000000000001</v>
      </c>
      <c r="J5151" s="110">
        <f>SUM(J5138:J5150)</f>
        <v>2.4243529118422626E-3</v>
      </c>
      <c r="K5151" s="109"/>
      <c r="L5151" s="109"/>
      <c r="M5151" s="109"/>
      <c r="N5151" s="110">
        <f>SUM(N5138:N5150)</f>
        <v>0</v>
      </c>
    </row>
    <row r="5152" spans="1:18" s="73" customFormat="1" ht="15" customHeight="1" thickBot="1" x14ac:dyDescent="0.35">
      <c r="A5152" s="86"/>
      <c r="B5152" s="84"/>
      <c r="C5152" s="73" t="s">
        <v>11</v>
      </c>
      <c r="H5152" s="74"/>
      <c r="J5152" s="112"/>
      <c r="K5152" s="112"/>
      <c r="L5152" s="112"/>
      <c r="M5152" s="112"/>
      <c r="N5152" s="112"/>
    </row>
    <row r="5153" spans="1:18" ht="34.5" customHeight="1" thickBot="1" x14ac:dyDescent="0.35">
      <c r="A5153" s="86"/>
      <c r="B5153" s="84"/>
      <c r="C5153" s="122" t="s">
        <v>48</v>
      </c>
      <c r="D5153" s="129"/>
      <c r="E5153" s="123" t="s">
        <v>3</v>
      </c>
      <c r="F5153" s="123" t="s">
        <v>0</v>
      </c>
      <c r="G5153" s="123" t="s">
        <v>16</v>
      </c>
      <c r="H5153" s="124" t="s">
        <v>9</v>
      </c>
      <c r="J5153" s="106" t="s">
        <v>59</v>
      </c>
      <c r="K5153" s="107" t="s">
        <v>60</v>
      </c>
      <c r="L5153" s="107" t="s">
        <v>61</v>
      </c>
      <c r="M5153" s="107" t="s">
        <v>62</v>
      </c>
      <c r="N5153" s="108" t="s">
        <v>63</v>
      </c>
    </row>
    <row r="5154" spans="1:18" ht="66.599999999999994" customHeight="1" x14ac:dyDescent="0.3">
      <c r="A5154" s="86"/>
      <c r="B5154" s="84"/>
      <c r="C5154" s="222" t="s">
        <v>443</v>
      </c>
      <c r="E5154" s="151" t="s">
        <v>444</v>
      </c>
      <c r="F5154" s="151">
        <v>1</v>
      </c>
      <c r="G5154" s="151">
        <v>2280</v>
      </c>
      <c r="H5154" s="190">
        <f>+IF(G5154="","",F5154*G5154)</f>
        <v>2280</v>
      </c>
      <c r="J5154" s="195">
        <f>+IF(H5154="","",H5154/H5190)</f>
        <v>0.96889126012276239</v>
      </c>
      <c r="K5154" s="174">
        <v>352605342021</v>
      </c>
      <c r="L5154" s="170" t="s">
        <v>76</v>
      </c>
      <c r="M5154" s="193">
        <v>0.20180000000000001</v>
      </c>
      <c r="N5154" s="194">
        <f t="shared" ref="N5154:N5179" si="985">+IF(H5154="","",J5154*M5154)</f>
        <v>0.19552225629277345</v>
      </c>
      <c r="R5154" s="75" t="e">
        <f t="shared" ref="R5154:R5179" si="986">+R5066+1</f>
        <v>#REF!</v>
      </c>
    </row>
    <row r="5155" spans="1:18" ht="15" customHeight="1" x14ac:dyDescent="0.3">
      <c r="A5155" s="86"/>
      <c r="B5155" s="84"/>
      <c r="C5155" s="125"/>
      <c r="E5155" s="151"/>
      <c r="F5155" s="151"/>
      <c r="G5155" s="151"/>
      <c r="H5155" s="190"/>
      <c r="J5155" s="195"/>
      <c r="K5155" s="174"/>
      <c r="L5155" s="170"/>
      <c r="M5155" s="193"/>
      <c r="N5155" s="194" t="str">
        <f t="shared" si="985"/>
        <v/>
      </c>
      <c r="R5155" s="75" t="e">
        <f t="shared" si="986"/>
        <v>#REF!</v>
      </c>
    </row>
    <row r="5156" spans="1:18" ht="15" customHeight="1" x14ac:dyDescent="0.3">
      <c r="A5156" s="86"/>
      <c r="B5156" s="84"/>
      <c r="C5156" s="125"/>
      <c r="E5156" s="151"/>
      <c r="F5156" s="151"/>
      <c r="G5156" s="151"/>
      <c r="H5156" s="190"/>
      <c r="J5156" s="195"/>
      <c r="K5156" s="174"/>
      <c r="L5156" s="170"/>
      <c r="M5156" s="193"/>
      <c r="N5156" s="194" t="str">
        <f t="shared" si="985"/>
        <v/>
      </c>
      <c r="R5156" s="75" t="e">
        <f t="shared" si="986"/>
        <v>#REF!</v>
      </c>
    </row>
    <row r="5157" spans="1:18" ht="15" customHeight="1" x14ac:dyDescent="0.3">
      <c r="A5157" s="86"/>
      <c r="B5157" s="84"/>
      <c r="C5157" s="125"/>
      <c r="E5157" s="151"/>
      <c r="F5157" s="151"/>
      <c r="G5157" s="151"/>
      <c r="H5157" s="190"/>
      <c r="J5157" s="195"/>
      <c r="K5157" s="174"/>
      <c r="L5157" s="170"/>
      <c r="M5157" s="193"/>
      <c r="N5157" s="194" t="str">
        <f t="shared" si="985"/>
        <v/>
      </c>
      <c r="R5157" s="75" t="e">
        <f t="shared" si="986"/>
        <v>#REF!</v>
      </c>
    </row>
    <row r="5158" spans="1:18" ht="15" customHeight="1" x14ac:dyDescent="0.3">
      <c r="A5158" s="86"/>
      <c r="B5158" s="84"/>
      <c r="C5158" s="125"/>
      <c r="E5158" s="151"/>
      <c r="F5158" s="151"/>
      <c r="G5158" s="151"/>
      <c r="H5158" s="190"/>
      <c r="J5158" s="195"/>
      <c r="K5158" s="174"/>
      <c r="L5158" s="170"/>
      <c r="M5158" s="193"/>
      <c r="N5158" s="194" t="str">
        <f t="shared" si="985"/>
        <v/>
      </c>
      <c r="R5158" s="75" t="e">
        <f t="shared" si="986"/>
        <v>#REF!</v>
      </c>
    </row>
    <row r="5159" spans="1:18" ht="15" customHeight="1" x14ac:dyDescent="0.3">
      <c r="A5159" s="86"/>
      <c r="B5159" s="84"/>
      <c r="C5159" s="125"/>
      <c r="E5159" s="151"/>
      <c r="F5159" s="151"/>
      <c r="G5159" s="151"/>
      <c r="H5159" s="190"/>
      <c r="J5159" s="195"/>
      <c r="K5159" s="174"/>
      <c r="L5159" s="170"/>
      <c r="M5159" s="193"/>
      <c r="N5159" s="194" t="str">
        <f t="shared" si="985"/>
        <v/>
      </c>
      <c r="R5159" s="75" t="e">
        <f t="shared" si="986"/>
        <v>#REF!</v>
      </c>
    </row>
    <row r="5160" spans="1:18" ht="15" customHeight="1" x14ac:dyDescent="0.3">
      <c r="A5160" s="86"/>
      <c r="B5160" s="84"/>
      <c r="C5160" s="125"/>
      <c r="E5160" s="151"/>
      <c r="F5160" s="151"/>
      <c r="G5160" s="151"/>
      <c r="H5160" s="190"/>
      <c r="J5160" s="195"/>
      <c r="K5160" s="174"/>
      <c r="L5160" s="170"/>
      <c r="M5160" s="193"/>
      <c r="N5160" s="194" t="str">
        <f t="shared" si="985"/>
        <v/>
      </c>
      <c r="R5160" s="75" t="e">
        <f t="shared" si="986"/>
        <v>#REF!</v>
      </c>
    </row>
    <row r="5161" spans="1:18" ht="15" customHeight="1" x14ac:dyDescent="0.3">
      <c r="A5161" s="86"/>
      <c r="B5161" s="84"/>
      <c r="C5161" s="125"/>
      <c r="E5161" s="151"/>
      <c r="F5161" s="151"/>
      <c r="G5161" s="151"/>
      <c r="H5161" s="190" t="str">
        <f t="shared" ref="H5161:H5179" si="987">+IF(G5161="","",F5161*G5161)</f>
        <v/>
      </c>
      <c r="J5161" s="195" t="str">
        <f>+IF(H5161="","",H5161/H5190)</f>
        <v/>
      </c>
      <c r="K5161" s="174"/>
      <c r="L5161" s="170"/>
      <c r="M5161" s="193" t="str">
        <f t="shared" ref="M5161:M5179" si="988">IF(L5161="NP", 0, (IF(L5161="EP", 1, (IF(L5161="ND", 0.4, "")))))</f>
        <v/>
      </c>
      <c r="N5161" s="194" t="str">
        <f t="shared" si="985"/>
        <v/>
      </c>
      <c r="R5161" s="75" t="e">
        <f t="shared" si="986"/>
        <v>#REF!</v>
      </c>
    </row>
    <row r="5162" spans="1:18" ht="15" customHeight="1" x14ac:dyDescent="0.3">
      <c r="A5162" s="86"/>
      <c r="B5162" s="84"/>
      <c r="C5162" s="125"/>
      <c r="E5162" s="151"/>
      <c r="F5162" s="151"/>
      <c r="G5162" s="151"/>
      <c r="H5162" s="190" t="str">
        <f t="shared" si="987"/>
        <v/>
      </c>
      <c r="J5162" s="195" t="str">
        <f>+IF(H5162="","",H5162/H5190)</f>
        <v/>
      </c>
      <c r="K5162" s="174"/>
      <c r="L5162" s="170"/>
      <c r="M5162" s="193" t="str">
        <f t="shared" si="988"/>
        <v/>
      </c>
      <c r="N5162" s="194" t="str">
        <f t="shared" si="985"/>
        <v/>
      </c>
      <c r="R5162" s="75" t="e">
        <f t="shared" si="986"/>
        <v>#REF!</v>
      </c>
    </row>
    <row r="5163" spans="1:18" ht="15" customHeight="1" x14ac:dyDescent="0.3">
      <c r="A5163" s="86"/>
      <c r="B5163" s="84"/>
      <c r="C5163" s="125"/>
      <c r="E5163" s="151"/>
      <c r="F5163" s="151"/>
      <c r="G5163" s="151"/>
      <c r="H5163" s="190" t="str">
        <f t="shared" si="987"/>
        <v/>
      </c>
      <c r="J5163" s="195" t="str">
        <f>+IF(H5163="","",H5163/H5190)</f>
        <v/>
      </c>
      <c r="K5163" s="174"/>
      <c r="L5163" s="170"/>
      <c r="M5163" s="193" t="str">
        <f t="shared" si="988"/>
        <v/>
      </c>
      <c r="N5163" s="194" t="str">
        <f t="shared" si="985"/>
        <v/>
      </c>
      <c r="R5163" s="75" t="e">
        <f t="shared" si="986"/>
        <v>#REF!</v>
      </c>
    </row>
    <row r="5164" spans="1:18" ht="15" customHeight="1" x14ac:dyDescent="0.3">
      <c r="A5164" s="86"/>
      <c r="B5164" s="84"/>
      <c r="C5164" s="125"/>
      <c r="E5164" s="151"/>
      <c r="F5164" s="151"/>
      <c r="G5164" s="151"/>
      <c r="H5164" s="190" t="str">
        <f t="shared" si="987"/>
        <v/>
      </c>
      <c r="J5164" s="195" t="str">
        <f>+IF(H5164="","",H5164/H5190)</f>
        <v/>
      </c>
      <c r="K5164" s="174"/>
      <c r="L5164" s="170"/>
      <c r="M5164" s="193" t="str">
        <f t="shared" si="988"/>
        <v/>
      </c>
      <c r="N5164" s="194" t="str">
        <f t="shared" si="985"/>
        <v/>
      </c>
      <c r="R5164" s="75" t="e">
        <f t="shared" si="986"/>
        <v>#REF!</v>
      </c>
    </row>
    <row r="5165" spans="1:18" ht="15" customHeight="1" x14ac:dyDescent="0.3">
      <c r="A5165" s="86"/>
      <c r="B5165" s="84"/>
      <c r="C5165" s="125"/>
      <c r="E5165" s="151"/>
      <c r="F5165" s="151"/>
      <c r="G5165" s="151"/>
      <c r="H5165" s="190" t="str">
        <f t="shared" si="987"/>
        <v/>
      </c>
      <c r="J5165" s="195" t="str">
        <f>+IF(H5165="","",H5165/H5190)</f>
        <v/>
      </c>
      <c r="K5165" s="174"/>
      <c r="L5165" s="170"/>
      <c r="M5165" s="193" t="str">
        <f t="shared" si="988"/>
        <v/>
      </c>
      <c r="N5165" s="194" t="str">
        <f t="shared" si="985"/>
        <v/>
      </c>
      <c r="R5165" s="75" t="e">
        <f t="shared" si="986"/>
        <v>#REF!</v>
      </c>
    </row>
    <row r="5166" spans="1:18" ht="15" customHeight="1" x14ac:dyDescent="0.3">
      <c r="A5166" s="86"/>
      <c r="B5166" s="84"/>
      <c r="C5166" s="125"/>
      <c r="E5166" s="151"/>
      <c r="F5166" s="151"/>
      <c r="G5166" s="151"/>
      <c r="H5166" s="190" t="str">
        <f t="shared" si="987"/>
        <v/>
      </c>
      <c r="J5166" s="195" t="str">
        <f>+IF(H5166="","",H5166/H5190)</f>
        <v/>
      </c>
      <c r="K5166" s="174"/>
      <c r="L5166" s="170"/>
      <c r="M5166" s="193" t="str">
        <f t="shared" si="988"/>
        <v/>
      </c>
      <c r="N5166" s="194" t="str">
        <f t="shared" si="985"/>
        <v/>
      </c>
      <c r="R5166" s="75" t="e">
        <f t="shared" si="986"/>
        <v>#REF!</v>
      </c>
    </row>
    <row r="5167" spans="1:18" ht="15" customHeight="1" x14ac:dyDescent="0.3">
      <c r="A5167" s="86"/>
      <c r="B5167" s="84"/>
      <c r="C5167" s="125"/>
      <c r="E5167" s="151"/>
      <c r="F5167" s="151"/>
      <c r="G5167" s="151"/>
      <c r="H5167" s="190" t="str">
        <f t="shared" si="987"/>
        <v/>
      </c>
      <c r="J5167" s="195" t="str">
        <f>+IF(H5167="","",H5167/H5190)</f>
        <v/>
      </c>
      <c r="K5167" s="174"/>
      <c r="L5167" s="170"/>
      <c r="M5167" s="193" t="str">
        <f t="shared" si="988"/>
        <v/>
      </c>
      <c r="N5167" s="194" t="str">
        <f t="shared" si="985"/>
        <v/>
      </c>
      <c r="R5167" s="75" t="e">
        <f t="shared" si="986"/>
        <v>#REF!</v>
      </c>
    </row>
    <row r="5168" spans="1:18" ht="15" customHeight="1" x14ac:dyDescent="0.3">
      <c r="A5168" s="86"/>
      <c r="B5168" s="84"/>
      <c r="C5168" s="125"/>
      <c r="E5168" s="151"/>
      <c r="F5168" s="151"/>
      <c r="G5168" s="151"/>
      <c r="H5168" s="190" t="str">
        <f t="shared" si="987"/>
        <v/>
      </c>
      <c r="J5168" s="195" t="str">
        <f>+IF(H5168="","",H5168/H5190)</f>
        <v/>
      </c>
      <c r="K5168" s="174"/>
      <c r="L5168" s="170"/>
      <c r="M5168" s="193" t="str">
        <f t="shared" si="988"/>
        <v/>
      </c>
      <c r="N5168" s="194" t="str">
        <f t="shared" si="985"/>
        <v/>
      </c>
      <c r="R5168" s="75" t="e">
        <f t="shared" si="986"/>
        <v>#REF!</v>
      </c>
    </row>
    <row r="5169" spans="1:18" ht="15" customHeight="1" x14ac:dyDescent="0.3">
      <c r="A5169" s="86"/>
      <c r="B5169" s="84"/>
      <c r="C5169" s="125"/>
      <c r="E5169" s="151"/>
      <c r="F5169" s="151"/>
      <c r="G5169" s="151"/>
      <c r="H5169" s="190" t="str">
        <f t="shared" si="987"/>
        <v/>
      </c>
      <c r="J5169" s="195" t="str">
        <f>+IF(H5169="","",H5169/H5190)</f>
        <v/>
      </c>
      <c r="K5169" s="174"/>
      <c r="L5169" s="170"/>
      <c r="M5169" s="193" t="str">
        <f t="shared" si="988"/>
        <v/>
      </c>
      <c r="N5169" s="194" t="str">
        <f t="shared" si="985"/>
        <v/>
      </c>
      <c r="R5169" s="75" t="e">
        <f t="shared" si="986"/>
        <v>#REF!</v>
      </c>
    </row>
    <row r="5170" spans="1:18" ht="15" customHeight="1" x14ac:dyDescent="0.3">
      <c r="A5170" s="86"/>
      <c r="B5170" s="84"/>
      <c r="C5170" s="125"/>
      <c r="E5170" s="151"/>
      <c r="F5170" s="151"/>
      <c r="G5170" s="151"/>
      <c r="H5170" s="190" t="str">
        <f t="shared" si="987"/>
        <v/>
      </c>
      <c r="J5170" s="195" t="str">
        <f>+IF(H5170="","",H5170/H5190)</f>
        <v/>
      </c>
      <c r="K5170" s="174"/>
      <c r="L5170" s="170"/>
      <c r="M5170" s="193" t="str">
        <f t="shared" si="988"/>
        <v/>
      </c>
      <c r="N5170" s="194" t="str">
        <f t="shared" si="985"/>
        <v/>
      </c>
      <c r="R5170" s="75" t="e">
        <f t="shared" si="986"/>
        <v>#REF!</v>
      </c>
    </row>
    <row r="5171" spans="1:18" ht="15" customHeight="1" x14ac:dyDescent="0.3">
      <c r="A5171" s="86"/>
      <c r="B5171" s="84"/>
      <c r="C5171" s="125"/>
      <c r="E5171" s="151"/>
      <c r="F5171" s="151"/>
      <c r="G5171" s="151"/>
      <c r="H5171" s="190" t="str">
        <f t="shared" si="987"/>
        <v/>
      </c>
      <c r="J5171" s="195" t="str">
        <f>+IF(H5171="","",H5171/H5190)</f>
        <v/>
      </c>
      <c r="K5171" s="174"/>
      <c r="L5171" s="170"/>
      <c r="M5171" s="193" t="str">
        <f t="shared" si="988"/>
        <v/>
      </c>
      <c r="N5171" s="194" t="str">
        <f t="shared" si="985"/>
        <v/>
      </c>
      <c r="R5171" s="75" t="e">
        <f t="shared" si="986"/>
        <v>#REF!</v>
      </c>
    </row>
    <row r="5172" spans="1:18" ht="15" customHeight="1" x14ac:dyDescent="0.3">
      <c r="A5172" s="86"/>
      <c r="B5172" s="84"/>
      <c r="C5172" s="125"/>
      <c r="E5172" s="151"/>
      <c r="F5172" s="151"/>
      <c r="G5172" s="151"/>
      <c r="H5172" s="190" t="str">
        <f t="shared" si="987"/>
        <v/>
      </c>
      <c r="J5172" s="195" t="str">
        <f>+IF(H5172="","",H5172/H5190)</f>
        <v/>
      </c>
      <c r="K5172" s="174"/>
      <c r="L5172" s="170"/>
      <c r="M5172" s="193" t="str">
        <f t="shared" si="988"/>
        <v/>
      </c>
      <c r="N5172" s="194" t="str">
        <f t="shared" si="985"/>
        <v/>
      </c>
      <c r="R5172" s="75" t="e">
        <f t="shared" si="986"/>
        <v>#REF!</v>
      </c>
    </row>
    <row r="5173" spans="1:18" ht="15" customHeight="1" x14ac:dyDescent="0.3">
      <c r="A5173" s="86"/>
      <c r="B5173" s="84"/>
      <c r="C5173" s="125"/>
      <c r="E5173" s="151"/>
      <c r="F5173" s="151"/>
      <c r="G5173" s="151"/>
      <c r="H5173" s="190" t="str">
        <f t="shared" si="987"/>
        <v/>
      </c>
      <c r="J5173" s="195" t="str">
        <f>+IF(H5173="","",H5173/H5190)</f>
        <v/>
      </c>
      <c r="K5173" s="174"/>
      <c r="L5173" s="170"/>
      <c r="M5173" s="193" t="str">
        <f t="shared" si="988"/>
        <v/>
      </c>
      <c r="N5173" s="194" t="str">
        <f t="shared" si="985"/>
        <v/>
      </c>
      <c r="R5173" s="75" t="e">
        <f t="shared" si="986"/>
        <v>#REF!</v>
      </c>
    </row>
    <row r="5174" spans="1:18" ht="15" customHeight="1" x14ac:dyDescent="0.3">
      <c r="A5174" s="86"/>
      <c r="B5174" s="84"/>
      <c r="C5174" s="125"/>
      <c r="E5174" s="151"/>
      <c r="F5174" s="151"/>
      <c r="G5174" s="151"/>
      <c r="H5174" s="190" t="str">
        <f t="shared" si="987"/>
        <v/>
      </c>
      <c r="J5174" s="195" t="str">
        <f>+IF(H5174="","",H5174/H5190)</f>
        <v/>
      </c>
      <c r="K5174" s="174"/>
      <c r="L5174" s="170"/>
      <c r="M5174" s="193" t="str">
        <f t="shared" si="988"/>
        <v/>
      </c>
      <c r="N5174" s="194" t="str">
        <f t="shared" si="985"/>
        <v/>
      </c>
      <c r="R5174" s="75" t="e">
        <f t="shared" si="986"/>
        <v>#REF!</v>
      </c>
    </row>
    <row r="5175" spans="1:18" ht="15" customHeight="1" x14ac:dyDescent="0.3">
      <c r="A5175" s="86"/>
      <c r="B5175" s="84"/>
      <c r="C5175" s="125"/>
      <c r="E5175" s="151"/>
      <c r="F5175" s="151"/>
      <c r="G5175" s="151"/>
      <c r="H5175" s="190" t="str">
        <f t="shared" si="987"/>
        <v/>
      </c>
      <c r="J5175" s="195" t="str">
        <f>+IF(H5175="","",H5175/H5190)</f>
        <v/>
      </c>
      <c r="K5175" s="174"/>
      <c r="L5175" s="170"/>
      <c r="M5175" s="193" t="str">
        <f t="shared" si="988"/>
        <v/>
      </c>
      <c r="N5175" s="194" t="str">
        <f t="shared" si="985"/>
        <v/>
      </c>
      <c r="R5175" s="75" t="e">
        <f t="shared" si="986"/>
        <v>#REF!</v>
      </c>
    </row>
    <row r="5176" spans="1:18" ht="15" customHeight="1" x14ac:dyDescent="0.3">
      <c r="A5176" s="86"/>
      <c r="B5176" s="84"/>
      <c r="C5176" s="125"/>
      <c r="E5176" s="151"/>
      <c r="F5176" s="151"/>
      <c r="G5176" s="151"/>
      <c r="H5176" s="190" t="str">
        <f t="shared" si="987"/>
        <v/>
      </c>
      <c r="J5176" s="195" t="str">
        <f>+IF(H5176="","",H5176/H5190)</f>
        <v/>
      </c>
      <c r="K5176" s="174"/>
      <c r="L5176" s="170"/>
      <c r="M5176" s="193" t="str">
        <f t="shared" si="988"/>
        <v/>
      </c>
      <c r="N5176" s="194" t="str">
        <f t="shared" si="985"/>
        <v/>
      </c>
      <c r="R5176" s="75" t="e">
        <f t="shared" si="986"/>
        <v>#REF!</v>
      </c>
    </row>
    <row r="5177" spans="1:18" ht="15" customHeight="1" x14ac:dyDescent="0.3">
      <c r="A5177" s="86"/>
      <c r="B5177" s="84"/>
      <c r="C5177" s="125"/>
      <c r="E5177" s="151"/>
      <c r="F5177" s="151"/>
      <c r="G5177" s="151"/>
      <c r="H5177" s="190" t="str">
        <f t="shared" si="987"/>
        <v/>
      </c>
      <c r="J5177" s="195" t="str">
        <f>+IF(H5177="","",H5177/H5190)</f>
        <v/>
      </c>
      <c r="K5177" s="174"/>
      <c r="L5177" s="170"/>
      <c r="M5177" s="193" t="str">
        <f t="shared" si="988"/>
        <v/>
      </c>
      <c r="N5177" s="194" t="str">
        <f t="shared" si="985"/>
        <v/>
      </c>
      <c r="R5177" s="75" t="e">
        <f t="shared" si="986"/>
        <v>#REF!</v>
      </c>
    </row>
    <row r="5178" spans="1:18" ht="15" customHeight="1" x14ac:dyDescent="0.3">
      <c r="A5178" s="86"/>
      <c r="B5178" s="84"/>
      <c r="C5178" s="125"/>
      <c r="E5178" s="151"/>
      <c r="F5178" s="151"/>
      <c r="G5178" s="151"/>
      <c r="H5178" s="190" t="str">
        <f t="shared" si="987"/>
        <v/>
      </c>
      <c r="J5178" s="195" t="str">
        <f>+IF(H5178="","",H5178/H5190)</f>
        <v/>
      </c>
      <c r="K5178" s="174"/>
      <c r="L5178" s="170"/>
      <c r="M5178" s="193" t="str">
        <f t="shared" si="988"/>
        <v/>
      </c>
      <c r="N5178" s="194" t="str">
        <f t="shared" si="985"/>
        <v/>
      </c>
      <c r="R5178" s="75" t="e">
        <f t="shared" si="986"/>
        <v>#REF!</v>
      </c>
    </row>
    <row r="5179" spans="1:18" ht="15" customHeight="1" thickBot="1" x14ac:dyDescent="0.35">
      <c r="A5179" s="86"/>
      <c r="B5179" s="84"/>
      <c r="C5179" s="125"/>
      <c r="E5179" s="152"/>
      <c r="F5179" s="152"/>
      <c r="G5179" s="152"/>
      <c r="H5179" s="191" t="str">
        <f t="shared" si="987"/>
        <v/>
      </c>
      <c r="J5179" s="195" t="str">
        <f>+IF(H5179="","",H5179/H5190)</f>
        <v/>
      </c>
      <c r="K5179" s="174"/>
      <c r="L5179" s="170"/>
      <c r="M5179" s="193" t="str">
        <f t="shared" si="988"/>
        <v/>
      </c>
      <c r="N5179" s="194" t="str">
        <f t="shared" si="985"/>
        <v/>
      </c>
      <c r="R5179" s="75" t="e">
        <f t="shared" si="986"/>
        <v>#REF!</v>
      </c>
    </row>
    <row r="5180" spans="1:18" ht="15" customHeight="1" thickBot="1" x14ac:dyDescent="0.35">
      <c r="A5180" s="86"/>
      <c r="B5180" s="84"/>
      <c r="C5180" s="160"/>
      <c r="D5180" s="160"/>
      <c r="E5180" s="160"/>
      <c r="F5180" s="160"/>
      <c r="G5180" s="161" t="s">
        <v>29</v>
      </c>
      <c r="H5180" s="157">
        <f>SUM(H5154:H5179)</f>
        <v>2280</v>
      </c>
      <c r="J5180" s="110">
        <f>SUM(J5154:J5179)</f>
        <v>0.96889126012276239</v>
      </c>
      <c r="K5180" s="109"/>
      <c r="L5180" s="109"/>
      <c r="M5180" s="109"/>
      <c r="N5180" s="110">
        <f>SUM(N5154:N5179)</f>
        <v>0.19552225629277345</v>
      </c>
    </row>
    <row r="5181" spans="1:18" s="73" customFormat="1" ht="15" customHeight="1" thickBot="1" x14ac:dyDescent="0.35">
      <c r="A5181" s="86"/>
      <c r="B5181" s="84"/>
      <c r="C5181" s="73" t="s">
        <v>12</v>
      </c>
      <c r="H5181" s="74"/>
      <c r="J5181" s="111"/>
      <c r="K5181" s="111"/>
      <c r="L5181" s="111"/>
      <c r="M5181" s="111"/>
      <c r="N5181" s="111"/>
    </row>
    <row r="5182" spans="1:18" ht="33" customHeight="1" thickBot="1" x14ac:dyDescent="0.35">
      <c r="A5182" s="86"/>
      <c r="B5182" s="84"/>
      <c r="C5182" s="122" t="s">
        <v>48</v>
      </c>
      <c r="D5182" s="129"/>
      <c r="E5182" s="130" t="s">
        <v>3</v>
      </c>
      <c r="F5182" s="130" t="s">
        <v>0</v>
      </c>
      <c r="G5182" s="123" t="s">
        <v>6</v>
      </c>
      <c r="H5182" s="124" t="s">
        <v>9</v>
      </c>
      <c r="J5182" s="106" t="s">
        <v>59</v>
      </c>
      <c r="K5182" s="107" t="s">
        <v>60</v>
      </c>
      <c r="L5182" s="107" t="s">
        <v>61</v>
      </c>
      <c r="M5182" s="107" t="s">
        <v>62</v>
      </c>
      <c r="N5182" s="108" t="s">
        <v>63</v>
      </c>
    </row>
    <row r="5183" spans="1:18" ht="15" customHeight="1" x14ac:dyDescent="0.3">
      <c r="A5183" s="86"/>
      <c r="B5183" s="84"/>
      <c r="C5183" s="125"/>
      <c r="E5183" s="149"/>
      <c r="F5183" s="146"/>
      <c r="G5183" s="154"/>
      <c r="H5183" s="186"/>
      <c r="J5183" s="195"/>
      <c r="K5183" s="175"/>
      <c r="L5183" s="175"/>
      <c r="M5183" s="193"/>
      <c r="N5183" s="194" t="str">
        <f>+IF(H5183="","",J5183*M5183)</f>
        <v/>
      </c>
      <c r="R5183" s="75" t="e">
        <f t="shared" ref="R5183:R5187" si="989">+R5095+1</f>
        <v>#REF!</v>
      </c>
    </row>
    <row r="5184" spans="1:18" ht="15" customHeight="1" x14ac:dyDescent="0.3">
      <c r="A5184" s="86"/>
      <c r="B5184" s="84"/>
      <c r="C5184" s="125"/>
      <c r="E5184" s="149"/>
      <c r="F5184" s="146"/>
      <c r="G5184" s="154"/>
      <c r="H5184" s="186"/>
      <c r="J5184" s="195"/>
      <c r="K5184" s="175"/>
      <c r="L5184" s="175"/>
      <c r="M5184" s="193"/>
      <c r="N5184" s="194" t="str">
        <f>+IF(H5184="","",J5184*M5184)</f>
        <v/>
      </c>
      <c r="R5184" s="75" t="e">
        <f t="shared" si="989"/>
        <v>#REF!</v>
      </c>
    </row>
    <row r="5185" spans="1:18" ht="15" customHeight="1" x14ac:dyDescent="0.3">
      <c r="A5185" s="86"/>
      <c r="B5185" s="84"/>
      <c r="C5185" s="125"/>
      <c r="E5185" s="149"/>
      <c r="F5185" s="146"/>
      <c r="G5185" s="154"/>
      <c r="H5185" s="186" t="str">
        <f>+IF(G5185="","",F5185*G5185)</f>
        <v/>
      </c>
      <c r="J5185" s="195" t="str">
        <f>+IF(H5185="","",H5185/H5189)</f>
        <v/>
      </c>
      <c r="K5185" s="175"/>
      <c r="L5185" s="175"/>
      <c r="M5185" s="193" t="str">
        <f>IF(L5185="NP", 0, (IF(L5185="EP", 1, (IF(L5185="ND", 0.4, "")))))</f>
        <v/>
      </c>
      <c r="N5185" s="194" t="str">
        <f>+IF(H5185="","",J5185*M5185)</f>
        <v/>
      </c>
      <c r="R5185" s="75" t="e">
        <f t="shared" si="989"/>
        <v>#REF!</v>
      </c>
    </row>
    <row r="5186" spans="1:18" ht="15" customHeight="1" x14ac:dyDescent="0.3">
      <c r="A5186" s="86"/>
      <c r="B5186" s="84"/>
      <c r="C5186" s="125"/>
      <c r="E5186" s="149"/>
      <c r="F5186" s="146"/>
      <c r="G5186" s="154"/>
      <c r="H5186" s="186" t="str">
        <f>+IF(G5186="","",F5186*G5186)</f>
        <v/>
      </c>
      <c r="J5186" s="195" t="str">
        <f>+IF(H5186="","",H5186/H5190)</f>
        <v/>
      </c>
      <c r="K5186" s="175"/>
      <c r="L5186" s="175"/>
      <c r="M5186" s="193" t="str">
        <f>IF(L5186="NP", 0, (IF(L5186="EP", 1, (IF(L5186="ND", 0.4, "")))))</f>
        <v/>
      </c>
      <c r="N5186" s="194" t="str">
        <f>+IF(H5186="","",J5186*M5186)</f>
        <v/>
      </c>
      <c r="R5186" s="75" t="e">
        <f t="shared" si="989"/>
        <v>#REF!</v>
      </c>
    </row>
    <row r="5187" spans="1:18" ht="15" customHeight="1" thickBot="1" x14ac:dyDescent="0.35">
      <c r="A5187" s="86"/>
      <c r="B5187" s="84"/>
      <c r="C5187" s="127"/>
      <c r="D5187" s="128"/>
      <c r="E5187" s="150"/>
      <c r="F5187" s="147"/>
      <c r="G5187" s="155"/>
      <c r="H5187" s="192" t="str">
        <f>+IF(G5187="","",F5187*G5187)</f>
        <v/>
      </c>
      <c r="J5187" s="195" t="str">
        <f>+IF(H5187="","",H5187/H5190)</f>
        <v/>
      </c>
      <c r="K5187" s="176"/>
      <c r="L5187" s="177"/>
      <c r="M5187" s="193" t="str">
        <f>IF(L5187="NP", 0, (IF(L5187="EP", 1, (IF(L5187="ND", 0.4, "")))))</f>
        <v/>
      </c>
      <c r="N5187" s="194" t="str">
        <f>+IF(H5187="","",J5187*M5187)</f>
        <v/>
      </c>
      <c r="R5187" s="75" t="e">
        <f t="shared" si="989"/>
        <v>#REF!</v>
      </c>
    </row>
    <row r="5188" spans="1:18" ht="15" customHeight="1" thickBot="1" x14ac:dyDescent="0.35">
      <c r="A5188" s="86"/>
      <c r="B5188" s="84"/>
      <c r="C5188" s="160"/>
      <c r="D5188" s="160"/>
      <c r="E5188" s="160"/>
      <c r="F5188" s="160"/>
      <c r="G5188" s="161" t="s">
        <v>30</v>
      </c>
      <c r="H5188" s="157">
        <f>SUM(H5183:H5187)</f>
        <v>0</v>
      </c>
      <c r="J5188" s="110">
        <f>SUM(J5183:J5187)</f>
        <v>0</v>
      </c>
      <c r="K5188" s="109"/>
      <c r="L5188" s="109"/>
      <c r="M5188" s="109"/>
      <c r="N5188" s="110">
        <f>SUM(N5183:N5187)</f>
        <v>0</v>
      </c>
    </row>
    <row r="5189" spans="1:18" ht="13.5" customHeight="1" thickBot="1" x14ac:dyDescent="0.35">
      <c r="A5189" s="86"/>
      <c r="B5189" s="84"/>
      <c r="H5189" s="84"/>
      <c r="J5189" s="103"/>
      <c r="K5189" s="104"/>
      <c r="L5189" s="104"/>
      <c r="M5189" s="104"/>
      <c r="N5189" s="105"/>
    </row>
    <row r="5190" spans="1:18" ht="15" customHeight="1" x14ac:dyDescent="0.3">
      <c r="A5190" s="86"/>
      <c r="B5190" s="84"/>
      <c r="D5190" s="132" t="s">
        <v>13</v>
      </c>
      <c r="E5190" s="133"/>
      <c r="F5190" s="133"/>
      <c r="G5190" s="134"/>
      <c r="H5190" s="158">
        <f>+H5135+H5151+H5180+H5188</f>
        <v>2353.20525</v>
      </c>
      <c r="J5190" s="113"/>
      <c r="K5190" s="78"/>
      <c r="M5190" s="78"/>
      <c r="N5190" s="114"/>
    </row>
    <row r="5191" spans="1:18" ht="15" customHeight="1" thickBot="1" x14ac:dyDescent="0.35">
      <c r="A5191" s="86"/>
      <c r="B5191" s="84"/>
      <c r="D5191" s="135" t="s">
        <v>67</v>
      </c>
      <c r="E5191" s="136"/>
      <c r="F5191" s="136"/>
      <c r="G5191" s="141">
        <f>+$Q$1</f>
        <v>0.15</v>
      </c>
      <c r="H5191" s="159">
        <f>+H5190*G5191</f>
        <v>352.98078749999996</v>
      </c>
      <c r="J5191" s="115"/>
      <c r="K5191" s="116"/>
      <c r="L5191" s="116"/>
      <c r="M5191" s="116"/>
      <c r="N5191" s="117"/>
    </row>
    <row r="5192" spans="1:18" ht="15" customHeight="1" x14ac:dyDescent="0.3">
      <c r="A5192" s="86"/>
      <c r="B5192" s="84"/>
      <c r="D5192" s="135" t="s">
        <v>68</v>
      </c>
      <c r="E5192" s="136"/>
      <c r="F5192" s="136"/>
      <c r="G5192" s="141">
        <f>+$Q$2</f>
        <v>0</v>
      </c>
      <c r="H5192" s="159">
        <f>+(H5190+H5191)*G5192</f>
        <v>0</v>
      </c>
      <c r="J5192" s="120">
        <f>+J5135+J5151+J5180+J5188</f>
        <v>1</v>
      </c>
      <c r="K5192" s="118"/>
      <c r="L5192" s="118"/>
      <c r="M5192" s="118"/>
      <c r="N5192" s="120">
        <f>+N5135+N5151+N5180+N5188</f>
        <v>0.19552225629277345</v>
      </c>
    </row>
    <row r="5193" spans="1:18" ht="15" customHeight="1" thickBot="1" x14ac:dyDescent="0.35">
      <c r="A5193" s="86"/>
      <c r="B5193" s="84"/>
      <c r="C5193" s="75" t="s">
        <v>64</v>
      </c>
      <c r="D5193" s="135" t="s">
        <v>14</v>
      </c>
      <c r="E5193" s="136"/>
      <c r="F5193" s="136"/>
      <c r="G5193" s="137"/>
      <c r="H5193" s="159">
        <f>SUM(H5190:H5192)</f>
        <v>2706.1860375000001</v>
      </c>
      <c r="J5193" s="121" t="s">
        <v>69</v>
      </c>
      <c r="K5193" s="119"/>
      <c r="L5193" s="119"/>
      <c r="M5193" s="119"/>
      <c r="N5193" s="121" t="s">
        <v>70</v>
      </c>
    </row>
    <row r="5194" spans="1:18" ht="15" customHeight="1" thickBot="1" x14ac:dyDescent="0.35">
      <c r="A5194" s="86"/>
      <c r="B5194" s="84"/>
      <c r="C5194" s="75" t="s">
        <v>64</v>
      </c>
      <c r="D5194" s="138" t="s">
        <v>15</v>
      </c>
      <c r="E5194" s="139"/>
      <c r="F5194" s="139"/>
      <c r="G5194" s="140"/>
      <c r="H5194" s="131">
        <f>+ROUND(H5193,2)</f>
        <v>2706.19</v>
      </c>
      <c r="N5194" s="165">
        <f>+ROUND(N5192,4)</f>
        <v>0.19550000000000001</v>
      </c>
    </row>
    <row r="5195" spans="1:18" ht="13.5" customHeight="1" x14ac:dyDescent="0.3">
      <c r="A5195" s="86"/>
      <c r="B5195" s="84"/>
      <c r="G5195" s="76"/>
    </row>
    <row r="5196" spans="1:18" ht="13.5" customHeight="1" x14ac:dyDescent="0.3">
      <c r="A5196" s="86"/>
      <c r="B5196" s="84"/>
      <c r="G5196" s="76"/>
    </row>
    <row r="5197" spans="1:18" ht="15" customHeight="1" x14ac:dyDescent="0.3">
      <c r="A5197" s="83"/>
      <c r="B5197" s="84"/>
      <c r="G5197" s="76"/>
      <c r="H5197" s="84"/>
      <c r="J5197" s="85"/>
      <c r="K5197" s="85"/>
      <c r="L5197" s="85"/>
      <c r="M5197" s="85"/>
      <c r="N5197" s="85"/>
    </row>
    <row r="5198" spans="1:18" ht="14.1" customHeight="1" x14ac:dyDescent="0.3">
      <c r="A5198" s="86"/>
      <c r="B5198" s="84"/>
      <c r="C5198" s="87"/>
      <c r="D5198" s="87"/>
      <c r="E5198" s="87"/>
      <c r="F5198" s="87"/>
      <c r="G5198" s="87"/>
      <c r="H5198" s="87"/>
      <c r="K5198" s="78"/>
      <c r="M5198" s="78"/>
    </row>
    <row r="5199" spans="1:18" ht="12" customHeight="1" x14ac:dyDescent="0.3">
      <c r="A5199" s="86"/>
      <c r="B5199" s="84"/>
      <c r="C5199" s="73"/>
      <c r="D5199" s="73"/>
      <c r="E5199" s="73"/>
      <c r="F5199" s="73"/>
      <c r="G5199" s="73"/>
      <c r="H5199" s="73"/>
      <c r="K5199" s="78"/>
      <c r="M5199" s="78"/>
    </row>
    <row r="5200" spans="1:18" ht="12" customHeight="1" x14ac:dyDescent="0.3">
      <c r="A5200" s="86"/>
      <c r="B5200" s="84"/>
      <c r="G5200" s="88"/>
      <c r="H5200" s="84"/>
      <c r="K5200" s="78"/>
      <c r="M5200" s="78"/>
    </row>
    <row r="5201" spans="1:18" ht="14.25" customHeight="1" x14ac:dyDescent="0.3">
      <c r="A5201" s="86"/>
      <c r="B5201" s="84"/>
      <c r="C5201" s="89"/>
      <c r="D5201" s="90"/>
      <c r="E5201" s="90"/>
      <c r="F5201" s="90"/>
      <c r="G5201" s="90"/>
      <c r="H5201" s="91"/>
      <c r="K5201" s="78"/>
      <c r="M5201" s="78"/>
    </row>
    <row r="5202" spans="1:18" ht="14.25" customHeight="1" x14ac:dyDescent="0.3">
      <c r="A5202" s="86"/>
      <c r="B5202" s="84"/>
      <c r="C5202" s="89"/>
      <c r="H5202" s="84"/>
      <c r="K5202" s="78"/>
      <c r="M5202" s="78"/>
    </row>
    <row r="5203" spans="1:18" ht="12" customHeight="1" thickBot="1" x14ac:dyDescent="0.35">
      <c r="A5203" s="86"/>
      <c r="B5203" s="84"/>
      <c r="C5203" s="89"/>
      <c r="H5203" s="84"/>
      <c r="K5203" s="78"/>
      <c r="M5203" s="78"/>
    </row>
    <row r="5204" spans="1:18" ht="20.100000000000001" customHeight="1" thickBot="1" x14ac:dyDescent="0.35">
      <c r="A5204" s="86"/>
      <c r="B5204" s="84"/>
      <c r="C5204" s="142" t="s">
        <v>55</v>
      </c>
      <c r="D5204" s="143"/>
      <c r="E5204" s="143"/>
      <c r="F5204" s="143"/>
      <c r="G5204" s="143"/>
      <c r="H5204" s="144"/>
    </row>
    <row r="5205" spans="1:18" ht="20.100000000000001" customHeight="1" x14ac:dyDescent="0.3">
      <c r="A5205" s="86"/>
      <c r="B5205" s="84"/>
      <c r="C5205" s="92"/>
      <c r="H5205" s="93" t="s">
        <v>56</v>
      </c>
      <c r="I5205" s="84"/>
      <c r="J5205" s="97" t="s">
        <v>26</v>
      </c>
      <c r="K5205" s="98"/>
      <c r="L5205" s="98"/>
      <c r="M5205" s="98"/>
      <c r="N5205" s="99"/>
    </row>
    <row r="5206" spans="1:18" ht="16.5" customHeight="1" thickBot="1" x14ac:dyDescent="0.35">
      <c r="A5206" s="169"/>
      <c r="B5206" s="84"/>
      <c r="C5206" s="73" t="s">
        <v>57</v>
      </c>
      <c r="D5206" s="84">
        <v>60</v>
      </c>
      <c r="G5206" s="74" t="s">
        <v>4</v>
      </c>
      <c r="H5206" s="75" t="str">
        <f>+VLOOKUP(D5206,PRESUP!$A$6:$N$183,3,FALSE)</f>
        <v>u</v>
      </c>
      <c r="I5206" s="84"/>
      <c r="J5206" s="100"/>
      <c r="K5206" s="101"/>
      <c r="L5206" s="101"/>
      <c r="M5206" s="101"/>
      <c r="N5206" s="102"/>
    </row>
    <row r="5207" spans="1:18" ht="32.25" customHeight="1" x14ac:dyDescent="0.3">
      <c r="A5207" s="86"/>
      <c r="B5207" s="84"/>
      <c r="C5207" s="22" t="str">
        <f>+VLOOKUP(D5206,PRESUP!$A$6:$N$183,14,FALSE)</f>
        <v>DETALLE: PRUEBA DE INTEGRIDAD DE PILOTES (PIT)</v>
      </c>
      <c r="J5207" s="103"/>
      <c r="K5207" s="104"/>
      <c r="L5207" s="104"/>
      <c r="M5207" s="104"/>
      <c r="N5207" s="105"/>
      <c r="O5207" s="84" t="s">
        <v>71</v>
      </c>
      <c r="P5207" s="84" t="s">
        <v>73</v>
      </c>
      <c r="Q5207" s="84" t="s">
        <v>72</v>
      </c>
    </row>
    <row r="5208" spans="1:18" s="73" customFormat="1" ht="15" customHeight="1" thickBot="1" x14ac:dyDescent="0.35">
      <c r="A5208" s="86"/>
      <c r="B5208" s="84"/>
      <c r="C5208" s="73" t="s">
        <v>5</v>
      </c>
      <c r="D5208" s="94"/>
      <c r="E5208" s="94"/>
      <c r="F5208" s="94"/>
      <c r="G5208" s="196" t="s">
        <v>58</v>
      </c>
      <c r="H5208" s="197">
        <v>0.6</v>
      </c>
      <c r="J5208" s="162"/>
      <c r="K5208" s="163"/>
      <c r="L5208" s="163"/>
      <c r="M5208" s="163"/>
      <c r="N5208" s="164"/>
      <c r="O5208" s="166">
        <f>+H5282</f>
        <v>172.5</v>
      </c>
      <c r="P5208" s="168">
        <f>+H5278</f>
        <v>150</v>
      </c>
      <c r="Q5208" s="167">
        <f>+N5282</f>
        <v>0.20180000000000001</v>
      </c>
      <c r="R5208" s="73">
        <f t="shared" ref="R5208" si="990">+D5206</f>
        <v>60</v>
      </c>
    </row>
    <row r="5209" spans="1:18" s="94" customFormat="1" ht="30" customHeight="1" thickBot="1" x14ac:dyDescent="0.35">
      <c r="A5209" s="86"/>
      <c r="B5209" s="84"/>
      <c r="C5209" s="122" t="s">
        <v>48</v>
      </c>
      <c r="D5209" s="123" t="s">
        <v>0</v>
      </c>
      <c r="E5209" s="123" t="s">
        <v>6</v>
      </c>
      <c r="F5209" s="123" t="s">
        <v>7</v>
      </c>
      <c r="G5209" s="123" t="s">
        <v>8</v>
      </c>
      <c r="H5209" s="124" t="s">
        <v>9</v>
      </c>
      <c r="J5209" s="106" t="s">
        <v>59</v>
      </c>
      <c r="K5209" s="107" t="s">
        <v>60</v>
      </c>
      <c r="L5209" s="107" t="s">
        <v>61</v>
      </c>
      <c r="M5209" s="107" t="s">
        <v>62</v>
      </c>
      <c r="N5209" s="108" t="s">
        <v>63</v>
      </c>
    </row>
    <row r="5210" spans="1:18" ht="15" customHeight="1" x14ac:dyDescent="0.3">
      <c r="A5210" s="86"/>
      <c r="B5210" s="84"/>
      <c r="C5210" s="125"/>
      <c r="D5210" s="145"/>
      <c r="E5210" s="148"/>
      <c r="F5210" s="148"/>
      <c r="G5210" s="153"/>
      <c r="H5210" s="126"/>
      <c r="J5210" s="171"/>
      <c r="K5210" s="256"/>
      <c r="L5210" s="170"/>
      <c r="M5210" s="156"/>
      <c r="N5210" s="173" t="str">
        <f t="shared" ref="N5210:N5222" si="991">+IF(H5210="","",J5210*M5210)</f>
        <v/>
      </c>
    </row>
    <row r="5211" spans="1:18" ht="15" customHeight="1" x14ac:dyDescent="0.3">
      <c r="A5211" s="86"/>
      <c r="B5211" s="84"/>
      <c r="C5211" s="125"/>
      <c r="D5211" s="146"/>
      <c r="E5211" s="149"/>
      <c r="F5211" s="184"/>
      <c r="G5211" s="185"/>
      <c r="H5211" s="186"/>
      <c r="J5211" s="195"/>
      <c r="K5211" s="172"/>
      <c r="L5211" s="170"/>
      <c r="M5211" s="193"/>
      <c r="N5211" s="194" t="str">
        <f t="shared" si="991"/>
        <v/>
      </c>
      <c r="R5211" s="75" t="e">
        <f t="shared" ref="R5211:R5222" si="992">+R5123+1</f>
        <v>#REF!</v>
      </c>
    </row>
    <row r="5212" spans="1:18" ht="15" customHeight="1" x14ac:dyDescent="0.3">
      <c r="A5212" s="86"/>
      <c r="B5212" s="84"/>
      <c r="C5212" s="125"/>
      <c r="D5212" s="146"/>
      <c r="E5212" s="149"/>
      <c r="F5212" s="184"/>
      <c r="G5212" s="185"/>
      <c r="H5212" s="186"/>
      <c r="J5212" s="195"/>
      <c r="K5212" s="263"/>
      <c r="L5212" s="170"/>
      <c r="M5212" s="193"/>
      <c r="N5212" s="194" t="str">
        <f t="shared" si="991"/>
        <v/>
      </c>
      <c r="R5212" s="75" t="e">
        <f t="shared" si="992"/>
        <v>#REF!</v>
      </c>
    </row>
    <row r="5213" spans="1:18" ht="15" customHeight="1" x14ac:dyDescent="0.3">
      <c r="A5213" s="86"/>
      <c r="B5213" s="84"/>
      <c r="C5213" s="125"/>
      <c r="D5213" s="146"/>
      <c r="E5213" s="149"/>
      <c r="F5213" s="184"/>
      <c r="G5213" s="185"/>
      <c r="H5213" s="186"/>
      <c r="J5213" s="195"/>
      <c r="K5213" s="263"/>
      <c r="L5213" s="170"/>
      <c r="M5213" s="193"/>
      <c r="N5213" s="194" t="str">
        <f t="shared" si="991"/>
        <v/>
      </c>
      <c r="R5213" s="75" t="e">
        <f t="shared" si="992"/>
        <v>#REF!</v>
      </c>
    </row>
    <row r="5214" spans="1:18" ht="15" customHeight="1" x14ac:dyDescent="0.3">
      <c r="A5214" s="86"/>
      <c r="B5214" s="84"/>
      <c r="C5214" s="125"/>
      <c r="D5214" s="146"/>
      <c r="E5214" s="149"/>
      <c r="F5214" s="184"/>
      <c r="G5214" s="185"/>
      <c r="H5214" s="186"/>
      <c r="J5214" s="195"/>
      <c r="K5214" s="172"/>
      <c r="L5214" s="170"/>
      <c r="M5214" s="193"/>
      <c r="N5214" s="194" t="str">
        <f t="shared" si="991"/>
        <v/>
      </c>
      <c r="R5214" s="75" t="e">
        <f t="shared" si="992"/>
        <v>#REF!</v>
      </c>
    </row>
    <row r="5215" spans="1:18" ht="15" customHeight="1" x14ac:dyDescent="0.3">
      <c r="A5215" s="86"/>
      <c r="B5215" s="84"/>
      <c r="C5215" s="125"/>
      <c r="D5215" s="146"/>
      <c r="E5215" s="149"/>
      <c r="F5215" s="184"/>
      <c r="G5215" s="185"/>
      <c r="H5215" s="186"/>
      <c r="J5215" s="195"/>
      <c r="K5215" s="172"/>
      <c r="L5215" s="170"/>
      <c r="M5215" s="193"/>
      <c r="N5215" s="194" t="str">
        <f t="shared" si="991"/>
        <v/>
      </c>
      <c r="R5215" s="75" t="e">
        <f t="shared" si="992"/>
        <v>#REF!</v>
      </c>
    </row>
    <row r="5216" spans="1:18" ht="15" customHeight="1" x14ac:dyDescent="0.3">
      <c r="A5216" s="86"/>
      <c r="B5216" s="84"/>
      <c r="C5216" s="125"/>
      <c r="D5216" s="146"/>
      <c r="E5216" s="149"/>
      <c r="F5216" s="184" t="str">
        <f t="shared" ref="F5216:F5222" si="993">+IF(E5216="","",D5216*E5216)</f>
        <v/>
      </c>
      <c r="G5216" s="185" t="str">
        <f>+IF(F5216="","",H5208)</f>
        <v/>
      </c>
      <c r="H5216" s="186" t="str">
        <f t="shared" ref="H5216:H5222" si="994">+IF(G5216="","",F5216*G5216)</f>
        <v/>
      </c>
      <c r="J5216" s="195" t="str">
        <f>+IF(H5216="","",H5216/H5278)</f>
        <v/>
      </c>
      <c r="K5216" s="172"/>
      <c r="L5216" s="170"/>
      <c r="M5216" s="193" t="str">
        <f t="shared" ref="M5216:M5222" si="995">IF(L5216="NP", 0, (IF(L5216="EP", 1, (IF(L5216="ND", 0.4, "")))))</f>
        <v/>
      </c>
      <c r="N5216" s="194" t="str">
        <f t="shared" si="991"/>
        <v/>
      </c>
      <c r="R5216" s="75" t="e">
        <f t="shared" si="992"/>
        <v>#REF!</v>
      </c>
    </row>
    <row r="5217" spans="1:18" ht="15" customHeight="1" x14ac:dyDescent="0.3">
      <c r="A5217" s="86"/>
      <c r="B5217" s="84"/>
      <c r="C5217" s="125"/>
      <c r="D5217" s="146"/>
      <c r="E5217" s="149"/>
      <c r="F5217" s="184" t="str">
        <f t="shared" si="993"/>
        <v/>
      </c>
      <c r="G5217" s="185" t="str">
        <f>+IF(F5217="","",H5208)</f>
        <v/>
      </c>
      <c r="H5217" s="186" t="str">
        <f t="shared" si="994"/>
        <v/>
      </c>
      <c r="J5217" s="195" t="str">
        <f>+IF(H5217="","",H5217/H5278)</f>
        <v/>
      </c>
      <c r="K5217" s="172"/>
      <c r="L5217" s="170"/>
      <c r="M5217" s="193" t="str">
        <f t="shared" si="995"/>
        <v/>
      </c>
      <c r="N5217" s="194" t="str">
        <f t="shared" si="991"/>
        <v/>
      </c>
      <c r="R5217" s="75" t="e">
        <f t="shared" si="992"/>
        <v>#REF!</v>
      </c>
    </row>
    <row r="5218" spans="1:18" ht="15" customHeight="1" x14ac:dyDescent="0.3">
      <c r="A5218" s="86"/>
      <c r="B5218" s="84"/>
      <c r="C5218" s="125"/>
      <c r="D5218" s="146"/>
      <c r="E5218" s="149"/>
      <c r="F5218" s="184" t="str">
        <f t="shared" si="993"/>
        <v/>
      </c>
      <c r="G5218" s="185" t="str">
        <f>+IF(F5218="","",H5208)</f>
        <v/>
      </c>
      <c r="H5218" s="186" t="str">
        <f t="shared" si="994"/>
        <v/>
      </c>
      <c r="J5218" s="195" t="str">
        <f>+IF(H5218="","",H5218/H5278)</f>
        <v/>
      </c>
      <c r="K5218" s="172"/>
      <c r="L5218" s="170"/>
      <c r="M5218" s="193" t="str">
        <f t="shared" si="995"/>
        <v/>
      </c>
      <c r="N5218" s="194" t="str">
        <f t="shared" si="991"/>
        <v/>
      </c>
      <c r="R5218" s="75" t="e">
        <f t="shared" si="992"/>
        <v>#REF!</v>
      </c>
    </row>
    <row r="5219" spans="1:18" ht="15" customHeight="1" x14ac:dyDescent="0.3">
      <c r="A5219" s="86"/>
      <c r="B5219" s="84"/>
      <c r="C5219" s="125"/>
      <c r="D5219" s="146"/>
      <c r="E5219" s="149"/>
      <c r="F5219" s="184" t="str">
        <f t="shared" si="993"/>
        <v/>
      </c>
      <c r="G5219" s="185" t="str">
        <f>+IF(F5219="","",H5208)</f>
        <v/>
      </c>
      <c r="H5219" s="186" t="str">
        <f t="shared" si="994"/>
        <v/>
      </c>
      <c r="J5219" s="195" t="str">
        <f>+IF(H5219="","",H5219/H5278)</f>
        <v/>
      </c>
      <c r="K5219" s="172"/>
      <c r="L5219" s="170"/>
      <c r="M5219" s="193" t="str">
        <f t="shared" si="995"/>
        <v/>
      </c>
      <c r="N5219" s="194" t="str">
        <f t="shared" si="991"/>
        <v/>
      </c>
      <c r="R5219" s="75" t="e">
        <f t="shared" si="992"/>
        <v>#REF!</v>
      </c>
    </row>
    <row r="5220" spans="1:18" ht="15" customHeight="1" x14ac:dyDescent="0.3">
      <c r="A5220" s="86"/>
      <c r="B5220" s="84"/>
      <c r="C5220" s="125"/>
      <c r="D5220" s="146"/>
      <c r="E5220" s="149"/>
      <c r="F5220" s="184" t="str">
        <f t="shared" si="993"/>
        <v/>
      </c>
      <c r="G5220" s="185" t="str">
        <f>+IF(F5220="","",H5208)</f>
        <v/>
      </c>
      <c r="H5220" s="186" t="str">
        <f t="shared" si="994"/>
        <v/>
      </c>
      <c r="J5220" s="195" t="str">
        <f>+IF(H5220="","",H5220/H5278)</f>
        <v/>
      </c>
      <c r="K5220" s="172"/>
      <c r="L5220" s="170"/>
      <c r="M5220" s="193" t="str">
        <f t="shared" si="995"/>
        <v/>
      </c>
      <c r="N5220" s="194" t="str">
        <f t="shared" si="991"/>
        <v/>
      </c>
      <c r="R5220" s="75" t="e">
        <f t="shared" si="992"/>
        <v>#REF!</v>
      </c>
    </row>
    <row r="5221" spans="1:18" ht="15" customHeight="1" x14ac:dyDescent="0.3">
      <c r="A5221" s="86"/>
      <c r="B5221" s="84"/>
      <c r="C5221" s="125"/>
      <c r="D5221" s="146"/>
      <c r="E5221" s="149"/>
      <c r="F5221" s="184" t="str">
        <f t="shared" si="993"/>
        <v/>
      </c>
      <c r="G5221" s="185" t="str">
        <f>+IF(F5221="","",H5208)</f>
        <v/>
      </c>
      <c r="H5221" s="186" t="str">
        <f t="shared" si="994"/>
        <v/>
      </c>
      <c r="J5221" s="195" t="str">
        <f>+IF(H5221="","",H5221/H5278)</f>
        <v/>
      </c>
      <c r="K5221" s="172"/>
      <c r="L5221" s="170"/>
      <c r="M5221" s="193" t="str">
        <f t="shared" si="995"/>
        <v/>
      </c>
      <c r="N5221" s="194" t="str">
        <f t="shared" si="991"/>
        <v/>
      </c>
      <c r="R5221" s="75" t="e">
        <f t="shared" si="992"/>
        <v>#REF!</v>
      </c>
    </row>
    <row r="5222" spans="1:18" ht="15" customHeight="1" thickBot="1" x14ac:dyDescent="0.35">
      <c r="A5222" s="86"/>
      <c r="B5222" s="84"/>
      <c r="C5222" s="127"/>
      <c r="D5222" s="147"/>
      <c r="E5222" s="150"/>
      <c r="F5222" s="187" t="str">
        <f t="shared" si="993"/>
        <v/>
      </c>
      <c r="G5222" s="188" t="str">
        <f>+IF(F5222="","",H5207)</f>
        <v/>
      </c>
      <c r="H5222" s="189" t="str">
        <f t="shared" si="994"/>
        <v/>
      </c>
      <c r="J5222" s="195" t="str">
        <f>+IF(H5222="","",H5222/H5278)</f>
        <v/>
      </c>
      <c r="K5222" s="172"/>
      <c r="L5222" s="170"/>
      <c r="M5222" s="193" t="str">
        <f t="shared" si="995"/>
        <v/>
      </c>
      <c r="N5222" s="194" t="str">
        <f t="shared" si="991"/>
        <v/>
      </c>
      <c r="R5222" s="75" t="e">
        <f t="shared" si="992"/>
        <v>#REF!</v>
      </c>
    </row>
    <row r="5223" spans="1:18" ht="15" customHeight="1" thickBot="1" x14ac:dyDescent="0.35">
      <c r="A5223" s="86"/>
      <c r="B5223" s="84"/>
      <c r="C5223" s="160"/>
      <c r="D5223" s="160"/>
      <c r="E5223" s="160"/>
      <c r="F5223" s="160"/>
      <c r="G5223" s="161" t="s">
        <v>27</v>
      </c>
      <c r="H5223" s="157">
        <f>SUM(H5210:H5222)</f>
        <v>0</v>
      </c>
      <c r="J5223" s="110">
        <f>SUM(J5210:J5222)</f>
        <v>0</v>
      </c>
      <c r="K5223" s="109"/>
      <c r="L5223" s="109"/>
      <c r="M5223" s="109"/>
      <c r="N5223" s="110">
        <f>SUM(N5210:N5222)</f>
        <v>0</v>
      </c>
    </row>
    <row r="5224" spans="1:18" s="73" customFormat="1" ht="15" customHeight="1" thickBot="1" x14ac:dyDescent="0.35">
      <c r="A5224" s="86"/>
      <c r="B5224" s="84"/>
      <c r="C5224" s="73" t="s">
        <v>10</v>
      </c>
      <c r="H5224" s="74"/>
      <c r="J5224" s="112"/>
      <c r="K5224" s="112"/>
      <c r="L5224" s="112"/>
      <c r="M5224" s="112"/>
      <c r="N5224" s="112"/>
    </row>
    <row r="5225" spans="1:18" ht="31.5" customHeight="1" thickBot="1" x14ac:dyDescent="0.35">
      <c r="A5225" s="86"/>
      <c r="B5225" s="84"/>
      <c r="C5225" s="122" t="s">
        <v>48</v>
      </c>
      <c r="D5225" s="123" t="s">
        <v>0</v>
      </c>
      <c r="E5225" s="123" t="s">
        <v>65</v>
      </c>
      <c r="F5225" s="123" t="s">
        <v>66</v>
      </c>
      <c r="G5225" s="123" t="s">
        <v>8</v>
      </c>
      <c r="H5225" s="124" t="s">
        <v>9</v>
      </c>
      <c r="J5225" s="106" t="s">
        <v>59</v>
      </c>
      <c r="K5225" s="107" t="s">
        <v>60</v>
      </c>
      <c r="L5225" s="107" t="s">
        <v>61</v>
      </c>
      <c r="M5225" s="107" t="s">
        <v>62</v>
      </c>
      <c r="N5225" s="108" t="s">
        <v>63</v>
      </c>
    </row>
    <row r="5226" spans="1:18" ht="15" customHeight="1" x14ac:dyDescent="0.3">
      <c r="A5226" s="86"/>
      <c r="B5226" s="84"/>
      <c r="C5226" s="125"/>
      <c r="D5226" s="146"/>
      <c r="E5226" s="149"/>
      <c r="F5226" s="184"/>
      <c r="G5226" s="185"/>
      <c r="H5226" s="186"/>
      <c r="I5226" s="95"/>
      <c r="J5226" s="195"/>
      <c r="K5226" s="174"/>
      <c r="L5226" s="170"/>
      <c r="M5226" s="193"/>
      <c r="N5226" s="194" t="str">
        <f t="shared" ref="N5226:N5238" si="996">+IF(H5226="","",J5226*M5226)</f>
        <v/>
      </c>
      <c r="R5226" s="75" t="e">
        <f t="shared" ref="R5226:R5238" si="997">+R5138+1</f>
        <v>#REF!</v>
      </c>
    </row>
    <row r="5227" spans="1:18" ht="15" customHeight="1" x14ac:dyDescent="0.3">
      <c r="A5227" s="86"/>
      <c r="B5227" s="84"/>
      <c r="C5227" s="125"/>
      <c r="D5227" s="146"/>
      <c r="E5227" s="149"/>
      <c r="F5227" s="184"/>
      <c r="G5227" s="185"/>
      <c r="H5227" s="186"/>
      <c r="J5227" s="195"/>
      <c r="K5227" s="174"/>
      <c r="L5227" s="170"/>
      <c r="M5227" s="193"/>
      <c r="N5227" s="194" t="str">
        <f t="shared" si="996"/>
        <v/>
      </c>
      <c r="R5227" s="75" t="e">
        <f t="shared" si="997"/>
        <v>#REF!</v>
      </c>
    </row>
    <row r="5228" spans="1:18" ht="15" customHeight="1" x14ac:dyDescent="0.3">
      <c r="A5228" s="86"/>
      <c r="B5228" s="84"/>
      <c r="C5228" s="125"/>
      <c r="D5228" s="146"/>
      <c r="E5228" s="149"/>
      <c r="F5228" s="184"/>
      <c r="G5228" s="185"/>
      <c r="H5228" s="186"/>
      <c r="J5228" s="195"/>
      <c r="K5228" s="174"/>
      <c r="L5228" s="170"/>
      <c r="M5228" s="193"/>
      <c r="N5228" s="194" t="str">
        <f t="shared" si="996"/>
        <v/>
      </c>
      <c r="R5228" s="75" t="e">
        <f t="shared" si="997"/>
        <v>#REF!</v>
      </c>
    </row>
    <row r="5229" spans="1:18" ht="15" customHeight="1" x14ac:dyDescent="0.3">
      <c r="A5229" s="86"/>
      <c r="B5229" s="84"/>
      <c r="C5229" s="125"/>
      <c r="D5229" s="146"/>
      <c r="E5229" s="149"/>
      <c r="F5229" s="184"/>
      <c r="G5229" s="185"/>
      <c r="H5229" s="186"/>
      <c r="J5229" s="195"/>
      <c r="K5229" s="174"/>
      <c r="L5229" s="170"/>
      <c r="M5229" s="193"/>
      <c r="N5229" s="194" t="str">
        <f t="shared" si="996"/>
        <v/>
      </c>
      <c r="R5229" s="75" t="e">
        <f t="shared" si="997"/>
        <v>#REF!</v>
      </c>
    </row>
    <row r="5230" spans="1:18" ht="15" customHeight="1" x14ac:dyDescent="0.3">
      <c r="A5230" s="86"/>
      <c r="B5230" s="84"/>
      <c r="C5230" s="125"/>
      <c r="D5230" s="146"/>
      <c r="E5230" s="149"/>
      <c r="F5230" s="184"/>
      <c r="G5230" s="185"/>
      <c r="H5230" s="186"/>
      <c r="J5230" s="195"/>
      <c r="K5230" s="174"/>
      <c r="L5230" s="170"/>
      <c r="M5230" s="193"/>
      <c r="N5230" s="194" t="str">
        <f t="shared" si="996"/>
        <v/>
      </c>
      <c r="R5230" s="75" t="e">
        <f t="shared" si="997"/>
        <v>#REF!</v>
      </c>
    </row>
    <row r="5231" spans="1:18" ht="15" customHeight="1" x14ac:dyDescent="0.3">
      <c r="A5231" s="86"/>
      <c r="B5231" s="84"/>
      <c r="C5231" s="125"/>
      <c r="D5231" s="146"/>
      <c r="E5231" s="149"/>
      <c r="F5231" s="184" t="str">
        <f t="shared" ref="F5231:F5238" si="998">+IF(E5231="","",D5231*E5231)</f>
        <v/>
      </c>
      <c r="G5231" s="185" t="str">
        <f>+IF(F5231="","",H5208)</f>
        <v/>
      </c>
      <c r="H5231" s="186" t="str">
        <f t="shared" ref="H5231:H5238" si="999">+IF(G5231="","",F5231*G5231)</f>
        <v/>
      </c>
      <c r="I5231" s="96"/>
      <c r="J5231" s="195" t="str">
        <f>+IF(H5231="","",H5231/H5278)</f>
        <v/>
      </c>
      <c r="K5231" s="174"/>
      <c r="L5231" s="170"/>
      <c r="M5231" s="193" t="str">
        <f t="shared" ref="M5231:M5238" si="1000">IF(L5231="NP", 0, (IF(L5231="EP", 1, (IF(L5231="ND", 0.4, "")))))</f>
        <v/>
      </c>
      <c r="N5231" s="194" t="str">
        <f t="shared" si="996"/>
        <v/>
      </c>
      <c r="R5231" s="75" t="e">
        <f t="shared" si="997"/>
        <v>#REF!</v>
      </c>
    </row>
    <row r="5232" spans="1:18" ht="15" customHeight="1" x14ac:dyDescent="0.3">
      <c r="A5232" s="86"/>
      <c r="B5232" s="84"/>
      <c r="C5232" s="125"/>
      <c r="D5232" s="146"/>
      <c r="E5232" s="149"/>
      <c r="F5232" s="184" t="str">
        <f t="shared" si="998"/>
        <v/>
      </c>
      <c r="G5232" s="185" t="str">
        <f>+IF(F5232="","",H5208)</f>
        <v/>
      </c>
      <c r="H5232" s="186" t="str">
        <f t="shared" si="999"/>
        <v/>
      </c>
      <c r="J5232" s="195" t="str">
        <f>+IF(H5232="","",H5232/H5278)</f>
        <v/>
      </c>
      <c r="K5232" s="174"/>
      <c r="L5232" s="170"/>
      <c r="M5232" s="193" t="str">
        <f t="shared" si="1000"/>
        <v/>
      </c>
      <c r="N5232" s="194" t="str">
        <f t="shared" si="996"/>
        <v/>
      </c>
      <c r="R5232" s="75" t="e">
        <f t="shared" si="997"/>
        <v>#REF!</v>
      </c>
    </row>
    <row r="5233" spans="1:18" ht="15" customHeight="1" x14ac:dyDescent="0.3">
      <c r="A5233" s="86"/>
      <c r="B5233" s="84"/>
      <c r="C5233" s="125"/>
      <c r="D5233" s="146"/>
      <c r="E5233" s="149"/>
      <c r="F5233" s="184" t="str">
        <f t="shared" si="998"/>
        <v/>
      </c>
      <c r="G5233" s="185" t="str">
        <f>+IF(F5233="","",H5208)</f>
        <v/>
      </c>
      <c r="H5233" s="186" t="str">
        <f t="shared" si="999"/>
        <v/>
      </c>
      <c r="J5233" s="195" t="str">
        <f>+IF(H5233="","",H5233/H5278)</f>
        <v/>
      </c>
      <c r="K5233" s="174"/>
      <c r="L5233" s="170"/>
      <c r="M5233" s="193" t="str">
        <f t="shared" si="1000"/>
        <v/>
      </c>
      <c r="N5233" s="194" t="str">
        <f t="shared" si="996"/>
        <v/>
      </c>
      <c r="R5233" s="75" t="e">
        <f t="shared" si="997"/>
        <v>#REF!</v>
      </c>
    </row>
    <row r="5234" spans="1:18" ht="15" customHeight="1" x14ac:dyDescent="0.3">
      <c r="A5234" s="86"/>
      <c r="B5234" s="84"/>
      <c r="C5234" s="125"/>
      <c r="D5234" s="146"/>
      <c r="E5234" s="149"/>
      <c r="F5234" s="184" t="str">
        <f t="shared" si="998"/>
        <v/>
      </c>
      <c r="G5234" s="185" t="str">
        <f>+IF(F5234="","",H5208)</f>
        <v/>
      </c>
      <c r="H5234" s="186" t="str">
        <f t="shared" si="999"/>
        <v/>
      </c>
      <c r="I5234" s="96"/>
      <c r="J5234" s="195" t="str">
        <f>+IF(H5234="","",H5234/H5278)</f>
        <v/>
      </c>
      <c r="K5234" s="174"/>
      <c r="L5234" s="170"/>
      <c r="M5234" s="193" t="str">
        <f t="shared" si="1000"/>
        <v/>
      </c>
      <c r="N5234" s="194" t="str">
        <f t="shared" si="996"/>
        <v/>
      </c>
      <c r="R5234" s="75" t="e">
        <f t="shared" si="997"/>
        <v>#REF!</v>
      </c>
    </row>
    <row r="5235" spans="1:18" ht="15" customHeight="1" x14ac:dyDescent="0.3">
      <c r="A5235" s="86"/>
      <c r="B5235" s="84"/>
      <c r="C5235" s="125"/>
      <c r="D5235" s="146"/>
      <c r="E5235" s="149"/>
      <c r="F5235" s="184" t="str">
        <f t="shared" si="998"/>
        <v/>
      </c>
      <c r="G5235" s="185" t="str">
        <f>+IF(F5235="","",H5208)</f>
        <v/>
      </c>
      <c r="H5235" s="186" t="str">
        <f t="shared" si="999"/>
        <v/>
      </c>
      <c r="J5235" s="195" t="str">
        <f>+IF(H5235="","",H5235/H5278)</f>
        <v/>
      </c>
      <c r="K5235" s="174"/>
      <c r="L5235" s="170"/>
      <c r="M5235" s="193" t="str">
        <f t="shared" si="1000"/>
        <v/>
      </c>
      <c r="N5235" s="194" t="str">
        <f t="shared" si="996"/>
        <v/>
      </c>
      <c r="R5235" s="75" t="e">
        <f t="shared" si="997"/>
        <v>#REF!</v>
      </c>
    </row>
    <row r="5236" spans="1:18" ht="15" customHeight="1" x14ac:dyDescent="0.3">
      <c r="A5236" s="86"/>
      <c r="B5236" s="84"/>
      <c r="C5236" s="125"/>
      <c r="D5236" s="146"/>
      <c r="E5236" s="149"/>
      <c r="F5236" s="184" t="str">
        <f t="shared" si="998"/>
        <v/>
      </c>
      <c r="G5236" s="185" t="str">
        <f>+IF(F5236="","",H5208)</f>
        <v/>
      </c>
      <c r="H5236" s="186" t="str">
        <f t="shared" si="999"/>
        <v/>
      </c>
      <c r="I5236" s="96"/>
      <c r="J5236" s="195" t="str">
        <f>+IF(H5236="","",H5236/H5278)</f>
        <v/>
      </c>
      <c r="K5236" s="174"/>
      <c r="L5236" s="170"/>
      <c r="M5236" s="193" t="str">
        <f t="shared" si="1000"/>
        <v/>
      </c>
      <c r="N5236" s="194" t="str">
        <f t="shared" si="996"/>
        <v/>
      </c>
      <c r="R5236" s="75" t="e">
        <f t="shared" si="997"/>
        <v>#REF!</v>
      </c>
    </row>
    <row r="5237" spans="1:18" ht="15" customHeight="1" x14ac:dyDescent="0.3">
      <c r="A5237" s="86"/>
      <c r="B5237" s="84"/>
      <c r="C5237" s="125"/>
      <c r="D5237" s="146"/>
      <c r="E5237" s="149"/>
      <c r="F5237" s="184" t="str">
        <f t="shared" si="998"/>
        <v/>
      </c>
      <c r="G5237" s="185" t="str">
        <f>+IF(F5237="","",H5208)</f>
        <v/>
      </c>
      <c r="H5237" s="186" t="str">
        <f t="shared" si="999"/>
        <v/>
      </c>
      <c r="I5237" s="96"/>
      <c r="J5237" s="195" t="str">
        <f>+IF(H5237="","",H5237/H5278)</f>
        <v/>
      </c>
      <c r="K5237" s="174"/>
      <c r="L5237" s="170"/>
      <c r="M5237" s="193" t="str">
        <f t="shared" si="1000"/>
        <v/>
      </c>
      <c r="N5237" s="194" t="str">
        <f t="shared" si="996"/>
        <v/>
      </c>
      <c r="R5237" s="75" t="e">
        <f t="shared" si="997"/>
        <v>#REF!</v>
      </c>
    </row>
    <row r="5238" spans="1:18" ht="15" customHeight="1" thickBot="1" x14ac:dyDescent="0.35">
      <c r="A5238" s="86"/>
      <c r="B5238" s="84"/>
      <c r="C5238" s="127"/>
      <c r="D5238" s="147"/>
      <c r="E5238" s="150"/>
      <c r="F5238" s="187" t="str">
        <f t="shared" si="998"/>
        <v/>
      </c>
      <c r="G5238" s="188" t="str">
        <f>+IF(F5238="","",H5207)</f>
        <v/>
      </c>
      <c r="H5238" s="189" t="str">
        <f t="shared" si="999"/>
        <v/>
      </c>
      <c r="J5238" s="195" t="str">
        <f>+IF(H5238="","",H5238/H5278)</f>
        <v/>
      </c>
      <c r="K5238" s="174"/>
      <c r="L5238" s="170"/>
      <c r="M5238" s="193" t="str">
        <f t="shared" si="1000"/>
        <v/>
      </c>
      <c r="N5238" s="194" t="str">
        <f t="shared" si="996"/>
        <v/>
      </c>
      <c r="R5238" s="75" t="e">
        <f t="shared" si="997"/>
        <v>#REF!</v>
      </c>
    </row>
    <row r="5239" spans="1:18" ht="15" customHeight="1" thickBot="1" x14ac:dyDescent="0.35">
      <c r="A5239" s="86"/>
      <c r="B5239" s="84"/>
      <c r="C5239" s="160"/>
      <c r="D5239" s="160"/>
      <c r="E5239" s="160"/>
      <c r="F5239" s="160"/>
      <c r="G5239" s="161" t="s">
        <v>28</v>
      </c>
      <c r="H5239" s="157">
        <f>SUM(H5226:H5238)</f>
        <v>0</v>
      </c>
      <c r="J5239" s="110">
        <f>SUM(J5226:J5238)</f>
        <v>0</v>
      </c>
      <c r="K5239" s="109"/>
      <c r="L5239" s="109"/>
      <c r="M5239" s="109"/>
      <c r="N5239" s="110">
        <f>SUM(N5226:N5238)</f>
        <v>0</v>
      </c>
    </row>
    <row r="5240" spans="1:18" s="73" customFormat="1" ht="15" customHeight="1" thickBot="1" x14ac:dyDescent="0.35">
      <c r="A5240" s="86"/>
      <c r="B5240" s="84"/>
      <c r="C5240" s="73" t="s">
        <v>11</v>
      </c>
      <c r="H5240" s="74"/>
      <c r="J5240" s="112"/>
      <c r="K5240" s="112"/>
      <c r="L5240" s="112"/>
      <c r="M5240" s="112"/>
      <c r="N5240" s="112"/>
    </row>
    <row r="5241" spans="1:18" ht="34.5" customHeight="1" thickBot="1" x14ac:dyDescent="0.35">
      <c r="A5241" s="86"/>
      <c r="B5241" s="84"/>
      <c r="C5241" s="122" t="s">
        <v>48</v>
      </c>
      <c r="D5241" s="129"/>
      <c r="E5241" s="123" t="s">
        <v>3</v>
      </c>
      <c r="F5241" s="123" t="s">
        <v>0</v>
      </c>
      <c r="G5241" s="123" t="s">
        <v>16</v>
      </c>
      <c r="H5241" s="124" t="s">
        <v>9</v>
      </c>
      <c r="J5241" s="106" t="s">
        <v>59</v>
      </c>
      <c r="K5241" s="107" t="s">
        <v>60</v>
      </c>
      <c r="L5241" s="107" t="s">
        <v>61</v>
      </c>
      <c r="M5241" s="107" t="s">
        <v>62</v>
      </c>
      <c r="N5241" s="108" t="s">
        <v>63</v>
      </c>
    </row>
    <row r="5242" spans="1:18" ht="15" customHeight="1" x14ac:dyDescent="0.3">
      <c r="A5242" s="86"/>
      <c r="B5242" s="84"/>
      <c r="C5242" s="125" t="s">
        <v>142</v>
      </c>
      <c r="E5242" s="151" t="s">
        <v>80</v>
      </c>
      <c r="F5242" s="151">
        <v>1</v>
      </c>
      <c r="G5242" s="151">
        <v>150</v>
      </c>
      <c r="H5242" s="190">
        <f t="shared" ref="H5242" si="1001">+IF(G5242="","",F5242*G5242)</f>
        <v>150</v>
      </c>
      <c r="J5242" s="195">
        <f>+IF(H5242="","",H5242/H5278)</f>
        <v>1</v>
      </c>
      <c r="K5242" s="260">
        <v>352605342021</v>
      </c>
      <c r="L5242" s="170" t="s">
        <v>76</v>
      </c>
      <c r="M5242" s="193">
        <v>0.20180000000000001</v>
      </c>
      <c r="N5242" s="194">
        <f t="shared" ref="N5242:N5259" si="1002">+IF(H5242="","",J5242*M5242)</f>
        <v>0.20180000000000001</v>
      </c>
      <c r="R5242" s="75" t="e">
        <f t="shared" ref="R5242:R5267" si="1003">+R5154+1</f>
        <v>#REF!</v>
      </c>
    </row>
    <row r="5243" spans="1:18" ht="15" customHeight="1" x14ac:dyDescent="0.3">
      <c r="A5243" s="86"/>
      <c r="B5243" s="84"/>
      <c r="C5243" s="125"/>
      <c r="E5243" s="151"/>
      <c r="F5243" s="151"/>
      <c r="G5243" s="151"/>
      <c r="H5243" s="190"/>
      <c r="J5243" s="195"/>
      <c r="K5243" s="260"/>
      <c r="L5243" s="262"/>
      <c r="M5243" s="261"/>
      <c r="N5243" s="194" t="str">
        <f t="shared" si="1002"/>
        <v/>
      </c>
      <c r="R5243" s="75" t="e">
        <f t="shared" si="1003"/>
        <v>#REF!</v>
      </c>
    </row>
    <row r="5244" spans="1:18" ht="15" customHeight="1" x14ac:dyDescent="0.3">
      <c r="A5244" s="86"/>
      <c r="B5244" s="84"/>
      <c r="C5244" s="125"/>
      <c r="E5244" s="151"/>
      <c r="F5244" s="151"/>
      <c r="G5244" s="151"/>
      <c r="H5244" s="190"/>
      <c r="J5244" s="195"/>
      <c r="K5244" s="260"/>
      <c r="L5244" s="170"/>
      <c r="M5244" s="193"/>
      <c r="N5244" s="194" t="str">
        <f t="shared" si="1002"/>
        <v/>
      </c>
      <c r="R5244" s="75" t="e">
        <f t="shared" si="1003"/>
        <v>#REF!</v>
      </c>
    </row>
    <row r="5245" spans="1:18" ht="15" customHeight="1" x14ac:dyDescent="0.3">
      <c r="A5245" s="86"/>
      <c r="B5245" s="84"/>
      <c r="C5245" s="125"/>
      <c r="E5245" s="151"/>
      <c r="F5245" s="151"/>
      <c r="G5245" s="151"/>
      <c r="H5245" s="190"/>
      <c r="J5245" s="195"/>
      <c r="K5245" s="260"/>
      <c r="L5245" s="170"/>
      <c r="M5245" s="193"/>
      <c r="N5245" s="194" t="str">
        <f t="shared" si="1002"/>
        <v/>
      </c>
      <c r="R5245" s="75" t="e">
        <f t="shared" si="1003"/>
        <v>#REF!</v>
      </c>
    </row>
    <row r="5246" spans="1:18" ht="15" customHeight="1" x14ac:dyDescent="0.3">
      <c r="A5246" s="86"/>
      <c r="B5246" s="84"/>
      <c r="C5246" s="125"/>
      <c r="E5246" s="151"/>
      <c r="F5246" s="151"/>
      <c r="G5246" s="151"/>
      <c r="H5246" s="190"/>
      <c r="J5246" s="195"/>
      <c r="K5246" s="260"/>
      <c r="L5246" s="170"/>
      <c r="M5246" s="193"/>
      <c r="N5246" s="194" t="str">
        <f t="shared" si="1002"/>
        <v/>
      </c>
      <c r="R5246" s="75" t="e">
        <f t="shared" si="1003"/>
        <v>#REF!</v>
      </c>
    </row>
    <row r="5247" spans="1:18" ht="15" customHeight="1" x14ac:dyDescent="0.3">
      <c r="A5247" s="86"/>
      <c r="B5247" s="84"/>
      <c r="C5247" s="125"/>
      <c r="E5247" s="151"/>
      <c r="F5247" s="151"/>
      <c r="G5247" s="151"/>
      <c r="H5247" s="190"/>
      <c r="J5247" s="195"/>
      <c r="K5247" s="260"/>
      <c r="L5247" s="170"/>
      <c r="M5247" s="193"/>
      <c r="N5247" s="194" t="str">
        <f t="shared" si="1002"/>
        <v/>
      </c>
      <c r="R5247" s="75" t="e">
        <f t="shared" si="1003"/>
        <v>#REF!</v>
      </c>
    </row>
    <row r="5248" spans="1:18" ht="15" customHeight="1" x14ac:dyDescent="0.3">
      <c r="A5248" s="86"/>
      <c r="B5248" s="84"/>
      <c r="C5248" s="125"/>
      <c r="E5248" s="151"/>
      <c r="F5248" s="151"/>
      <c r="G5248" s="151"/>
      <c r="H5248" s="190"/>
      <c r="J5248" s="195"/>
      <c r="K5248" s="260"/>
      <c r="L5248" s="170"/>
      <c r="M5248" s="193"/>
      <c r="N5248" s="194" t="str">
        <f t="shared" si="1002"/>
        <v/>
      </c>
      <c r="R5248" s="75" t="e">
        <f t="shared" si="1003"/>
        <v>#REF!</v>
      </c>
    </row>
    <row r="5249" spans="1:18" ht="15" customHeight="1" x14ac:dyDescent="0.3">
      <c r="A5249" s="86"/>
      <c r="B5249" s="84"/>
      <c r="C5249" s="125"/>
      <c r="E5249" s="151"/>
      <c r="F5249" s="151"/>
      <c r="G5249" s="151"/>
      <c r="H5249" s="190"/>
      <c r="J5249" s="195"/>
      <c r="K5249" s="260"/>
      <c r="L5249" s="170"/>
      <c r="M5249" s="193"/>
      <c r="N5249" s="194" t="str">
        <f t="shared" si="1002"/>
        <v/>
      </c>
      <c r="R5249" s="75" t="e">
        <f t="shared" si="1003"/>
        <v>#REF!</v>
      </c>
    </row>
    <row r="5250" spans="1:18" ht="15" customHeight="1" x14ac:dyDescent="0.3">
      <c r="A5250" s="86"/>
      <c r="B5250" s="84"/>
      <c r="C5250" s="125"/>
      <c r="E5250" s="151"/>
      <c r="F5250" s="151"/>
      <c r="G5250" s="151"/>
      <c r="H5250" s="190"/>
      <c r="J5250" s="195"/>
      <c r="K5250" s="174"/>
      <c r="L5250" s="170"/>
      <c r="M5250" s="193"/>
      <c r="N5250" s="194" t="str">
        <f t="shared" si="1002"/>
        <v/>
      </c>
      <c r="R5250" s="75" t="e">
        <f t="shared" si="1003"/>
        <v>#REF!</v>
      </c>
    </row>
    <row r="5251" spans="1:18" ht="15" customHeight="1" x14ac:dyDescent="0.3">
      <c r="A5251" s="86"/>
      <c r="B5251" s="84"/>
      <c r="C5251" s="125"/>
      <c r="E5251" s="151"/>
      <c r="F5251" s="151"/>
      <c r="G5251" s="151"/>
      <c r="H5251" s="190" t="str">
        <f t="shared" ref="H5251:H5259" si="1004">+IF(G5251="","",F5251*G5251)</f>
        <v/>
      </c>
      <c r="J5251" s="195" t="str">
        <f>+IF(H5251="","",H5251/H5278)</f>
        <v/>
      </c>
      <c r="K5251" s="174"/>
      <c r="L5251" s="170"/>
      <c r="M5251" s="193" t="str">
        <f t="shared" ref="M5251:M5259" si="1005">IF(L5251="NP", 0, (IF(L5251="EP", 1, (IF(L5251="ND", 0.4, "")))))</f>
        <v/>
      </c>
      <c r="N5251" s="194" t="str">
        <f t="shared" si="1002"/>
        <v/>
      </c>
      <c r="R5251" s="75" t="e">
        <f t="shared" si="1003"/>
        <v>#REF!</v>
      </c>
    </row>
    <row r="5252" spans="1:18" ht="15" customHeight="1" x14ac:dyDescent="0.3">
      <c r="A5252" s="86"/>
      <c r="B5252" s="84"/>
      <c r="C5252" s="125"/>
      <c r="E5252" s="151"/>
      <c r="F5252" s="151"/>
      <c r="G5252" s="151"/>
      <c r="H5252" s="190" t="str">
        <f t="shared" si="1004"/>
        <v/>
      </c>
      <c r="J5252" s="195" t="str">
        <f>+IF(H5252="","",H5252/H5278)</f>
        <v/>
      </c>
      <c r="K5252" s="174"/>
      <c r="L5252" s="170"/>
      <c r="M5252" s="193" t="str">
        <f t="shared" si="1005"/>
        <v/>
      </c>
      <c r="N5252" s="194" t="str">
        <f t="shared" si="1002"/>
        <v/>
      </c>
      <c r="R5252" s="75" t="e">
        <f t="shared" si="1003"/>
        <v>#REF!</v>
      </c>
    </row>
    <row r="5253" spans="1:18" ht="15" customHeight="1" x14ac:dyDescent="0.3">
      <c r="A5253" s="86"/>
      <c r="B5253" s="84"/>
      <c r="C5253" s="125"/>
      <c r="E5253" s="151"/>
      <c r="F5253" s="151"/>
      <c r="G5253" s="151"/>
      <c r="H5253" s="190" t="str">
        <f t="shared" si="1004"/>
        <v/>
      </c>
      <c r="J5253" s="195" t="str">
        <f>+IF(H5253="","",H5253/H5278)</f>
        <v/>
      </c>
      <c r="K5253" s="174"/>
      <c r="L5253" s="170"/>
      <c r="M5253" s="193" t="str">
        <f t="shared" si="1005"/>
        <v/>
      </c>
      <c r="N5253" s="194" t="str">
        <f t="shared" si="1002"/>
        <v/>
      </c>
      <c r="R5253" s="75" t="e">
        <f t="shared" si="1003"/>
        <v>#REF!</v>
      </c>
    </row>
    <row r="5254" spans="1:18" ht="15" customHeight="1" x14ac:dyDescent="0.3">
      <c r="A5254" s="86"/>
      <c r="B5254" s="84"/>
      <c r="C5254" s="125"/>
      <c r="E5254" s="151"/>
      <c r="F5254" s="151"/>
      <c r="G5254" s="151"/>
      <c r="H5254" s="190" t="str">
        <f t="shared" si="1004"/>
        <v/>
      </c>
      <c r="J5254" s="195" t="str">
        <f>+IF(H5254="","",H5254/H5278)</f>
        <v/>
      </c>
      <c r="K5254" s="174"/>
      <c r="L5254" s="170"/>
      <c r="M5254" s="193" t="str">
        <f t="shared" si="1005"/>
        <v/>
      </c>
      <c r="N5254" s="194" t="str">
        <f t="shared" si="1002"/>
        <v/>
      </c>
      <c r="R5254" s="75" t="e">
        <f t="shared" si="1003"/>
        <v>#REF!</v>
      </c>
    </row>
    <row r="5255" spans="1:18" ht="15" customHeight="1" x14ac:dyDescent="0.3">
      <c r="A5255" s="86"/>
      <c r="B5255" s="84"/>
      <c r="C5255" s="125"/>
      <c r="E5255" s="151"/>
      <c r="F5255" s="151"/>
      <c r="G5255" s="151"/>
      <c r="H5255" s="190" t="str">
        <f t="shared" si="1004"/>
        <v/>
      </c>
      <c r="J5255" s="195" t="str">
        <f>+IF(H5255="","",H5255/H5278)</f>
        <v/>
      </c>
      <c r="K5255" s="174"/>
      <c r="L5255" s="170"/>
      <c r="M5255" s="193" t="str">
        <f t="shared" si="1005"/>
        <v/>
      </c>
      <c r="N5255" s="194" t="str">
        <f t="shared" si="1002"/>
        <v/>
      </c>
      <c r="R5255" s="75" t="e">
        <f t="shared" si="1003"/>
        <v>#REF!</v>
      </c>
    </row>
    <row r="5256" spans="1:18" ht="15" customHeight="1" x14ac:dyDescent="0.3">
      <c r="A5256" s="86"/>
      <c r="B5256" s="84"/>
      <c r="C5256" s="125"/>
      <c r="E5256" s="151"/>
      <c r="F5256" s="151"/>
      <c r="G5256" s="151"/>
      <c r="H5256" s="190" t="str">
        <f t="shared" si="1004"/>
        <v/>
      </c>
      <c r="J5256" s="195" t="str">
        <f>+IF(H5256="","",H5256/H5278)</f>
        <v/>
      </c>
      <c r="K5256" s="174"/>
      <c r="L5256" s="170"/>
      <c r="M5256" s="193" t="str">
        <f t="shared" si="1005"/>
        <v/>
      </c>
      <c r="N5256" s="194" t="str">
        <f t="shared" si="1002"/>
        <v/>
      </c>
      <c r="R5256" s="75" t="e">
        <f t="shared" si="1003"/>
        <v>#REF!</v>
      </c>
    </row>
    <row r="5257" spans="1:18" ht="15" customHeight="1" x14ac:dyDescent="0.3">
      <c r="A5257" s="86"/>
      <c r="B5257" s="84"/>
      <c r="C5257" s="125"/>
      <c r="E5257" s="151"/>
      <c r="F5257" s="151"/>
      <c r="G5257" s="151"/>
      <c r="H5257" s="190" t="str">
        <f t="shared" si="1004"/>
        <v/>
      </c>
      <c r="J5257" s="195" t="str">
        <f>+IF(H5257="","",H5257/H5278)</f>
        <v/>
      </c>
      <c r="K5257" s="174"/>
      <c r="L5257" s="170"/>
      <c r="M5257" s="193" t="str">
        <f t="shared" si="1005"/>
        <v/>
      </c>
      <c r="N5257" s="194" t="str">
        <f t="shared" si="1002"/>
        <v/>
      </c>
      <c r="R5257" s="75" t="e">
        <f t="shared" si="1003"/>
        <v>#REF!</v>
      </c>
    </row>
    <row r="5258" spans="1:18" ht="15" customHeight="1" x14ac:dyDescent="0.3">
      <c r="A5258" s="86"/>
      <c r="B5258" s="84"/>
      <c r="C5258" s="125"/>
      <c r="E5258" s="151"/>
      <c r="F5258" s="151"/>
      <c r="G5258" s="151"/>
      <c r="H5258" s="190" t="str">
        <f t="shared" si="1004"/>
        <v/>
      </c>
      <c r="J5258" s="195" t="str">
        <f>+IF(H5258="","",H5258/H5278)</f>
        <v/>
      </c>
      <c r="K5258" s="174"/>
      <c r="L5258" s="170"/>
      <c r="M5258" s="193" t="str">
        <f t="shared" si="1005"/>
        <v/>
      </c>
      <c r="N5258" s="194" t="str">
        <f t="shared" si="1002"/>
        <v/>
      </c>
      <c r="R5258" s="75" t="e">
        <f t="shared" si="1003"/>
        <v>#REF!</v>
      </c>
    </row>
    <row r="5259" spans="1:18" ht="15" customHeight="1" x14ac:dyDescent="0.3">
      <c r="A5259" s="86"/>
      <c r="B5259" s="84"/>
      <c r="C5259" s="125"/>
      <c r="E5259" s="151"/>
      <c r="F5259" s="151"/>
      <c r="G5259" s="151"/>
      <c r="H5259" s="190" t="str">
        <f t="shared" si="1004"/>
        <v/>
      </c>
      <c r="J5259" s="195" t="str">
        <f>+IF(H5259="","",H5259/H5278)</f>
        <v/>
      </c>
      <c r="K5259" s="174"/>
      <c r="L5259" s="170"/>
      <c r="M5259" s="193" t="str">
        <f t="shared" si="1005"/>
        <v/>
      </c>
      <c r="N5259" s="194" t="str">
        <f t="shared" si="1002"/>
        <v/>
      </c>
      <c r="R5259" s="75" t="e">
        <f t="shared" si="1003"/>
        <v>#REF!</v>
      </c>
    </row>
    <row r="5260" spans="1:18" ht="15" customHeight="1" x14ac:dyDescent="0.3">
      <c r="A5260" s="86"/>
      <c r="B5260" s="84"/>
      <c r="C5260" s="125"/>
      <c r="E5260" s="151"/>
      <c r="F5260" s="151"/>
      <c r="G5260" s="151"/>
      <c r="H5260" s="190" t="str">
        <f t="shared" ref="H5260:H5267" si="1006">+IF(G5260="","",F5260*G5260)</f>
        <v/>
      </c>
      <c r="J5260" s="195" t="str">
        <f>+IF(H5260="","",H5260/H5278)</f>
        <v/>
      </c>
      <c r="K5260" s="174"/>
      <c r="L5260" s="170"/>
      <c r="M5260" s="193" t="str">
        <f t="shared" ref="M5260:M5267" si="1007">IF(L5260="NP", 0, (IF(L5260="EP", 1, (IF(L5260="ND", 0.4, "")))))</f>
        <v/>
      </c>
      <c r="N5260" s="194" t="str">
        <f t="shared" ref="N5260:N5267" si="1008">+IF(H5260="","",J5260*M5260)</f>
        <v/>
      </c>
      <c r="R5260" s="75" t="e">
        <f t="shared" si="1003"/>
        <v>#REF!</v>
      </c>
    </row>
    <row r="5261" spans="1:18" ht="15" customHeight="1" x14ac:dyDescent="0.3">
      <c r="A5261" s="86"/>
      <c r="B5261" s="84"/>
      <c r="C5261" s="125"/>
      <c r="E5261" s="151"/>
      <c r="F5261" s="151"/>
      <c r="G5261" s="151"/>
      <c r="H5261" s="190" t="str">
        <f t="shared" si="1006"/>
        <v/>
      </c>
      <c r="J5261" s="195" t="str">
        <f>+IF(H5261="","",H5261/H5278)</f>
        <v/>
      </c>
      <c r="K5261" s="174"/>
      <c r="L5261" s="170"/>
      <c r="M5261" s="193" t="str">
        <f t="shared" si="1007"/>
        <v/>
      </c>
      <c r="N5261" s="194" t="str">
        <f t="shared" si="1008"/>
        <v/>
      </c>
      <c r="R5261" s="75" t="e">
        <f t="shared" si="1003"/>
        <v>#REF!</v>
      </c>
    </row>
    <row r="5262" spans="1:18" ht="15" customHeight="1" x14ac:dyDescent="0.3">
      <c r="A5262" s="86"/>
      <c r="B5262" s="84"/>
      <c r="C5262" s="125"/>
      <c r="E5262" s="151"/>
      <c r="F5262" s="151"/>
      <c r="G5262" s="151"/>
      <c r="H5262" s="190" t="str">
        <f t="shared" si="1006"/>
        <v/>
      </c>
      <c r="J5262" s="195" t="str">
        <f>+IF(H5262="","",H5262/H5278)</f>
        <v/>
      </c>
      <c r="K5262" s="174"/>
      <c r="L5262" s="170"/>
      <c r="M5262" s="193" t="str">
        <f t="shared" si="1007"/>
        <v/>
      </c>
      <c r="N5262" s="194" t="str">
        <f t="shared" si="1008"/>
        <v/>
      </c>
      <c r="R5262" s="75" t="e">
        <f t="shared" si="1003"/>
        <v>#REF!</v>
      </c>
    </row>
    <row r="5263" spans="1:18" ht="15" customHeight="1" x14ac:dyDescent="0.3">
      <c r="A5263" s="86"/>
      <c r="B5263" s="84"/>
      <c r="C5263" s="125"/>
      <c r="E5263" s="151"/>
      <c r="F5263" s="151"/>
      <c r="G5263" s="151"/>
      <c r="H5263" s="190" t="str">
        <f t="shared" si="1006"/>
        <v/>
      </c>
      <c r="J5263" s="195" t="str">
        <f>+IF(H5263="","",H5263/H5278)</f>
        <v/>
      </c>
      <c r="K5263" s="174"/>
      <c r="L5263" s="170"/>
      <c r="M5263" s="193" t="str">
        <f t="shared" si="1007"/>
        <v/>
      </c>
      <c r="N5263" s="194" t="str">
        <f t="shared" si="1008"/>
        <v/>
      </c>
      <c r="R5263" s="75" t="e">
        <f t="shared" si="1003"/>
        <v>#REF!</v>
      </c>
    </row>
    <row r="5264" spans="1:18" ht="15" customHeight="1" x14ac:dyDescent="0.3">
      <c r="A5264" s="86"/>
      <c r="B5264" s="84"/>
      <c r="C5264" s="125"/>
      <c r="E5264" s="151"/>
      <c r="F5264" s="151"/>
      <c r="G5264" s="151"/>
      <c r="H5264" s="190" t="str">
        <f t="shared" si="1006"/>
        <v/>
      </c>
      <c r="J5264" s="195" t="str">
        <f>+IF(H5264="","",H5264/H5278)</f>
        <v/>
      </c>
      <c r="K5264" s="174"/>
      <c r="L5264" s="170"/>
      <c r="M5264" s="193" t="str">
        <f t="shared" si="1007"/>
        <v/>
      </c>
      <c r="N5264" s="194" t="str">
        <f t="shared" si="1008"/>
        <v/>
      </c>
      <c r="R5264" s="75" t="e">
        <f t="shared" si="1003"/>
        <v>#REF!</v>
      </c>
    </row>
    <row r="5265" spans="1:18" ht="15" customHeight="1" x14ac:dyDescent="0.3">
      <c r="A5265" s="86"/>
      <c r="B5265" s="84"/>
      <c r="C5265" s="125"/>
      <c r="E5265" s="151"/>
      <c r="F5265" s="151"/>
      <c r="G5265" s="151"/>
      <c r="H5265" s="190" t="str">
        <f t="shared" si="1006"/>
        <v/>
      </c>
      <c r="J5265" s="195" t="str">
        <f>+IF(H5265="","",H5265/H5278)</f>
        <v/>
      </c>
      <c r="K5265" s="174"/>
      <c r="L5265" s="170"/>
      <c r="M5265" s="193" t="str">
        <f t="shared" si="1007"/>
        <v/>
      </c>
      <c r="N5265" s="194" t="str">
        <f t="shared" si="1008"/>
        <v/>
      </c>
      <c r="R5265" s="75" t="e">
        <f t="shared" si="1003"/>
        <v>#REF!</v>
      </c>
    </row>
    <row r="5266" spans="1:18" ht="15" customHeight="1" x14ac:dyDescent="0.3">
      <c r="A5266" s="86"/>
      <c r="B5266" s="84"/>
      <c r="C5266" s="125"/>
      <c r="E5266" s="151"/>
      <c r="F5266" s="151"/>
      <c r="G5266" s="151"/>
      <c r="H5266" s="190" t="str">
        <f t="shared" si="1006"/>
        <v/>
      </c>
      <c r="J5266" s="195" t="str">
        <f>+IF(H5266="","",H5266/H5278)</f>
        <v/>
      </c>
      <c r="K5266" s="174"/>
      <c r="L5266" s="170"/>
      <c r="M5266" s="193" t="str">
        <f t="shared" si="1007"/>
        <v/>
      </c>
      <c r="N5266" s="194" t="str">
        <f t="shared" si="1008"/>
        <v/>
      </c>
      <c r="R5266" s="75" t="e">
        <f t="shared" si="1003"/>
        <v>#REF!</v>
      </c>
    </row>
    <row r="5267" spans="1:18" ht="15" customHeight="1" thickBot="1" x14ac:dyDescent="0.35">
      <c r="A5267" s="86"/>
      <c r="B5267" s="84"/>
      <c r="C5267" s="125"/>
      <c r="E5267" s="152"/>
      <c r="F5267" s="152"/>
      <c r="G5267" s="152"/>
      <c r="H5267" s="191" t="str">
        <f t="shared" si="1006"/>
        <v/>
      </c>
      <c r="J5267" s="195" t="str">
        <f>+IF(H5267="","",H5267/H5278)</f>
        <v/>
      </c>
      <c r="K5267" s="174"/>
      <c r="L5267" s="170"/>
      <c r="M5267" s="193" t="str">
        <f t="shared" si="1007"/>
        <v/>
      </c>
      <c r="N5267" s="194" t="str">
        <f t="shared" si="1008"/>
        <v/>
      </c>
      <c r="R5267" s="75" t="e">
        <f t="shared" si="1003"/>
        <v>#REF!</v>
      </c>
    </row>
    <row r="5268" spans="1:18" ht="15" customHeight="1" thickBot="1" x14ac:dyDescent="0.35">
      <c r="A5268" s="86"/>
      <c r="B5268" s="84"/>
      <c r="C5268" s="160"/>
      <c r="D5268" s="160"/>
      <c r="E5268" s="160"/>
      <c r="F5268" s="160"/>
      <c r="G5268" s="161" t="s">
        <v>29</v>
      </c>
      <c r="H5268" s="157">
        <f>SUM(H5242:H5267)</f>
        <v>150</v>
      </c>
      <c r="J5268" s="110">
        <f>SUM(J5242:J5267)</f>
        <v>1</v>
      </c>
      <c r="K5268" s="109"/>
      <c r="L5268" s="109"/>
      <c r="M5268" s="109"/>
      <c r="N5268" s="110">
        <f>SUM(N5242:N5267)</f>
        <v>0.20180000000000001</v>
      </c>
    </row>
    <row r="5269" spans="1:18" s="73" customFormat="1" ht="15" customHeight="1" thickBot="1" x14ac:dyDescent="0.35">
      <c r="A5269" s="86"/>
      <c r="B5269" s="84"/>
      <c r="C5269" s="73" t="s">
        <v>12</v>
      </c>
      <c r="H5269" s="74"/>
      <c r="J5269" s="111"/>
      <c r="K5269" s="111"/>
      <c r="L5269" s="111"/>
      <c r="M5269" s="111"/>
      <c r="N5269" s="111"/>
    </row>
    <row r="5270" spans="1:18" ht="33" customHeight="1" thickBot="1" x14ac:dyDescent="0.35">
      <c r="A5270" s="86"/>
      <c r="B5270" s="84"/>
      <c r="C5270" s="122" t="s">
        <v>48</v>
      </c>
      <c r="D5270" s="129"/>
      <c r="E5270" s="130" t="s">
        <v>3</v>
      </c>
      <c r="F5270" s="130" t="s">
        <v>0</v>
      </c>
      <c r="G5270" s="123" t="s">
        <v>6</v>
      </c>
      <c r="H5270" s="124" t="s">
        <v>9</v>
      </c>
      <c r="J5270" s="106" t="s">
        <v>59</v>
      </c>
      <c r="K5270" s="107" t="s">
        <v>60</v>
      </c>
      <c r="L5270" s="107" t="s">
        <v>61</v>
      </c>
      <c r="M5270" s="107" t="s">
        <v>62</v>
      </c>
      <c r="N5270" s="108" t="s">
        <v>63</v>
      </c>
    </row>
    <row r="5271" spans="1:18" ht="15" customHeight="1" x14ac:dyDescent="0.3">
      <c r="A5271" s="86"/>
      <c r="B5271" s="84"/>
      <c r="C5271" s="125"/>
      <c r="E5271" s="149"/>
      <c r="F5271" s="146"/>
      <c r="G5271" s="154"/>
      <c r="H5271" s="186" t="str">
        <f t="shared" ref="H5271:H5275" si="1009">+IF(G5271="","",F5271*G5271)</f>
        <v/>
      </c>
      <c r="J5271" s="195" t="str">
        <f>+IF(H5271="","",H5271/H5278)</f>
        <v/>
      </c>
      <c r="K5271" s="175"/>
      <c r="L5271" s="175"/>
      <c r="M5271" s="193" t="str">
        <f t="shared" ref="M5271:M5275" si="1010">IF(L5271="NP", 0, (IF(L5271="EP", 1, (IF(L5271="ND", 0.4, "")))))</f>
        <v/>
      </c>
      <c r="N5271" s="194" t="str">
        <f t="shared" ref="N5271:N5275" si="1011">+IF(H5271="","",J5271*M5271)</f>
        <v/>
      </c>
      <c r="R5271" s="75" t="e">
        <f t="shared" ref="R5271:R5275" si="1012">+R5183+1</f>
        <v>#REF!</v>
      </c>
    </row>
    <row r="5272" spans="1:18" ht="15" customHeight="1" x14ac:dyDescent="0.3">
      <c r="A5272" s="86"/>
      <c r="B5272" s="84"/>
      <c r="C5272" s="125"/>
      <c r="E5272" s="149"/>
      <c r="F5272" s="146"/>
      <c r="G5272" s="154"/>
      <c r="H5272" s="186" t="str">
        <f t="shared" si="1009"/>
        <v/>
      </c>
      <c r="J5272" s="195" t="str">
        <f t="shared" ref="J5272:J5274" si="1013">+IF(H5272="","",H5272/H5276)</f>
        <v/>
      </c>
      <c r="K5272" s="175"/>
      <c r="L5272" s="175"/>
      <c r="M5272" s="193" t="str">
        <f t="shared" si="1010"/>
        <v/>
      </c>
      <c r="N5272" s="194" t="str">
        <f t="shared" si="1011"/>
        <v/>
      </c>
      <c r="R5272" s="75" t="e">
        <f t="shared" si="1012"/>
        <v>#REF!</v>
      </c>
    </row>
    <row r="5273" spans="1:18" ht="15" customHeight="1" x14ac:dyDescent="0.3">
      <c r="A5273" s="86"/>
      <c r="B5273" s="84"/>
      <c r="C5273" s="125"/>
      <c r="E5273" s="149"/>
      <c r="F5273" s="146"/>
      <c r="G5273" s="154"/>
      <c r="H5273" s="186" t="str">
        <f t="shared" si="1009"/>
        <v/>
      </c>
      <c r="J5273" s="195" t="str">
        <f t="shared" si="1013"/>
        <v/>
      </c>
      <c r="K5273" s="175"/>
      <c r="L5273" s="175"/>
      <c r="M5273" s="193" t="str">
        <f t="shared" si="1010"/>
        <v/>
      </c>
      <c r="N5273" s="194" t="str">
        <f t="shared" si="1011"/>
        <v/>
      </c>
      <c r="R5273" s="75" t="e">
        <f t="shared" si="1012"/>
        <v>#REF!</v>
      </c>
    </row>
    <row r="5274" spans="1:18" ht="15" customHeight="1" x14ac:dyDescent="0.3">
      <c r="A5274" s="86"/>
      <c r="B5274" s="84"/>
      <c r="C5274" s="125"/>
      <c r="E5274" s="149"/>
      <c r="F5274" s="146"/>
      <c r="G5274" s="154"/>
      <c r="H5274" s="186" t="str">
        <f t="shared" si="1009"/>
        <v/>
      </c>
      <c r="J5274" s="195" t="str">
        <f t="shared" si="1013"/>
        <v/>
      </c>
      <c r="K5274" s="175"/>
      <c r="L5274" s="175"/>
      <c r="M5274" s="193" t="str">
        <f t="shared" si="1010"/>
        <v/>
      </c>
      <c r="N5274" s="194" t="str">
        <f t="shared" si="1011"/>
        <v/>
      </c>
      <c r="R5274" s="75" t="e">
        <f t="shared" si="1012"/>
        <v>#REF!</v>
      </c>
    </row>
    <row r="5275" spans="1:18" ht="15" customHeight="1" thickBot="1" x14ac:dyDescent="0.35">
      <c r="A5275" s="86"/>
      <c r="B5275" s="84"/>
      <c r="C5275" s="127"/>
      <c r="D5275" s="128"/>
      <c r="E5275" s="150"/>
      <c r="F5275" s="147"/>
      <c r="G5275" s="155"/>
      <c r="H5275" s="192" t="str">
        <f t="shared" si="1009"/>
        <v/>
      </c>
      <c r="J5275" s="195" t="str">
        <f>+IF(H5275="","",H5275/H5278)</f>
        <v/>
      </c>
      <c r="K5275" s="176"/>
      <c r="L5275" s="177"/>
      <c r="M5275" s="193" t="str">
        <f t="shared" si="1010"/>
        <v/>
      </c>
      <c r="N5275" s="194" t="str">
        <f t="shared" si="1011"/>
        <v/>
      </c>
      <c r="R5275" s="75" t="e">
        <f t="shared" si="1012"/>
        <v>#REF!</v>
      </c>
    </row>
    <row r="5276" spans="1:18" ht="15" customHeight="1" thickBot="1" x14ac:dyDescent="0.35">
      <c r="A5276" s="86"/>
      <c r="B5276" s="84"/>
      <c r="C5276" s="160"/>
      <c r="D5276" s="160"/>
      <c r="E5276" s="160"/>
      <c r="F5276" s="160"/>
      <c r="G5276" s="161" t="s">
        <v>30</v>
      </c>
      <c r="H5276" s="157">
        <f>SUM(H5271:H5275)</f>
        <v>0</v>
      </c>
      <c r="J5276" s="110">
        <f>SUM(J5271:J5275)</f>
        <v>0</v>
      </c>
      <c r="K5276" s="109"/>
      <c r="L5276" s="109"/>
      <c r="M5276" s="109"/>
      <c r="N5276" s="110">
        <f>SUM(N5271:N5275)</f>
        <v>0</v>
      </c>
    </row>
    <row r="5277" spans="1:18" ht="13.5" customHeight="1" thickBot="1" x14ac:dyDescent="0.35">
      <c r="A5277" s="86"/>
      <c r="B5277" s="84"/>
      <c r="H5277" s="84"/>
      <c r="J5277" s="103"/>
      <c r="K5277" s="104"/>
      <c r="L5277" s="104"/>
      <c r="M5277" s="104"/>
      <c r="N5277" s="105"/>
    </row>
    <row r="5278" spans="1:18" ht="15" customHeight="1" x14ac:dyDescent="0.3">
      <c r="A5278" s="86"/>
      <c r="B5278" s="84"/>
      <c r="D5278" s="132" t="s">
        <v>13</v>
      </c>
      <c r="E5278" s="133"/>
      <c r="F5278" s="133"/>
      <c r="G5278" s="134"/>
      <c r="H5278" s="158">
        <f>+H5223+H5239+H5268+H5276</f>
        <v>150</v>
      </c>
      <c r="J5278" s="113"/>
      <c r="K5278" s="78"/>
      <c r="M5278" s="78"/>
      <c r="N5278" s="114"/>
    </row>
    <row r="5279" spans="1:18" ht="15" customHeight="1" thickBot="1" x14ac:dyDescent="0.35">
      <c r="A5279" s="86"/>
      <c r="B5279" s="84"/>
      <c r="D5279" s="135" t="s">
        <v>67</v>
      </c>
      <c r="E5279" s="136"/>
      <c r="F5279" s="136"/>
      <c r="G5279" s="141">
        <f>+$Q$1</f>
        <v>0.15</v>
      </c>
      <c r="H5279" s="159">
        <f>+H5278*G5279</f>
        <v>22.5</v>
      </c>
      <c r="J5279" s="115"/>
      <c r="K5279" s="116"/>
      <c r="L5279" s="116"/>
      <c r="M5279" s="116"/>
      <c r="N5279" s="117"/>
    </row>
    <row r="5280" spans="1:18" ht="15" customHeight="1" x14ac:dyDescent="0.3">
      <c r="A5280" s="86"/>
      <c r="B5280" s="84"/>
      <c r="D5280" s="135" t="s">
        <v>68</v>
      </c>
      <c r="E5280" s="136"/>
      <c r="F5280" s="136"/>
      <c r="G5280" s="141">
        <f>+$Q$2</f>
        <v>0</v>
      </c>
      <c r="H5280" s="159">
        <f>+(H5278+H5279)*G5280</f>
        <v>0</v>
      </c>
      <c r="J5280" s="120">
        <f>+J5223+J5239+J5268+J5276</f>
        <v>1</v>
      </c>
      <c r="K5280" s="118"/>
      <c r="L5280" s="118"/>
      <c r="M5280" s="118"/>
      <c r="N5280" s="120">
        <f>+N5223+N5239+N5268+N5276</f>
        <v>0.20180000000000001</v>
      </c>
    </row>
    <row r="5281" spans="1:18" ht="15" customHeight="1" thickBot="1" x14ac:dyDescent="0.35">
      <c r="A5281" s="86"/>
      <c r="B5281" s="84"/>
      <c r="C5281" s="75" t="s">
        <v>64</v>
      </c>
      <c r="D5281" s="135" t="s">
        <v>14</v>
      </c>
      <c r="E5281" s="136"/>
      <c r="F5281" s="136"/>
      <c r="G5281" s="137"/>
      <c r="H5281" s="159">
        <f>SUM(H5278:H5280)</f>
        <v>172.5</v>
      </c>
      <c r="J5281" s="121" t="s">
        <v>69</v>
      </c>
      <c r="K5281" s="119"/>
      <c r="L5281" s="119"/>
      <c r="M5281" s="119"/>
      <c r="N5281" s="121" t="s">
        <v>70</v>
      </c>
    </row>
    <row r="5282" spans="1:18" ht="15" customHeight="1" thickBot="1" x14ac:dyDescent="0.35">
      <c r="A5282" s="86"/>
      <c r="B5282" s="84"/>
      <c r="C5282" s="75" t="s">
        <v>64</v>
      </c>
      <c r="D5282" s="138" t="s">
        <v>15</v>
      </c>
      <c r="E5282" s="139"/>
      <c r="F5282" s="139"/>
      <c r="G5282" s="140"/>
      <c r="H5282" s="131">
        <f>+ROUND(H5281,2)</f>
        <v>172.5</v>
      </c>
      <c r="N5282" s="165">
        <f>+ROUND(N5280,4)</f>
        <v>0.20180000000000001</v>
      </c>
    </row>
    <row r="5283" spans="1:18" ht="13.5" customHeight="1" x14ac:dyDescent="0.3">
      <c r="A5283" s="86"/>
      <c r="B5283" s="84"/>
      <c r="G5283" s="76"/>
    </row>
    <row r="5284" spans="1:18" ht="13.5" customHeight="1" x14ac:dyDescent="0.3">
      <c r="A5284" s="86"/>
      <c r="B5284" s="84"/>
      <c r="G5284" s="76"/>
    </row>
    <row r="5285" spans="1:18" ht="15" customHeight="1" x14ac:dyDescent="0.3">
      <c r="A5285" s="83"/>
      <c r="B5285" s="84"/>
      <c r="G5285" s="76"/>
      <c r="H5285" s="84"/>
      <c r="J5285" s="85"/>
      <c r="K5285" s="85"/>
      <c r="L5285" s="85"/>
      <c r="M5285" s="85"/>
      <c r="N5285" s="85"/>
    </row>
    <row r="5286" spans="1:18" ht="14.1" customHeight="1" x14ac:dyDescent="0.3">
      <c r="A5286" s="86"/>
      <c r="B5286" s="84"/>
      <c r="C5286" s="87"/>
      <c r="D5286" s="87"/>
      <c r="E5286" s="87"/>
      <c r="F5286" s="87"/>
      <c r="G5286" s="87"/>
      <c r="H5286" s="87"/>
      <c r="K5286" s="78"/>
      <c r="M5286" s="78"/>
    </row>
    <row r="5287" spans="1:18" ht="12" customHeight="1" x14ac:dyDescent="0.3">
      <c r="A5287" s="86"/>
      <c r="B5287" s="84"/>
      <c r="C5287" s="73"/>
      <c r="D5287" s="73"/>
      <c r="E5287" s="73"/>
      <c r="F5287" s="73"/>
      <c r="G5287" s="73"/>
      <c r="H5287" s="73"/>
      <c r="K5287" s="78"/>
      <c r="M5287" s="78"/>
    </row>
    <row r="5288" spans="1:18" ht="12" customHeight="1" x14ac:dyDescent="0.3">
      <c r="A5288" s="86"/>
      <c r="B5288" s="84"/>
      <c r="G5288" s="88"/>
      <c r="H5288" s="84"/>
      <c r="K5288" s="78"/>
      <c r="M5288" s="78"/>
    </row>
    <row r="5289" spans="1:18" ht="14.25" customHeight="1" x14ac:dyDescent="0.3">
      <c r="A5289" s="86"/>
      <c r="B5289" s="84"/>
      <c r="C5289" s="89"/>
      <c r="D5289" s="90"/>
      <c r="E5289" s="90"/>
      <c r="F5289" s="90"/>
      <c r="G5289" s="90"/>
      <c r="H5289" s="91"/>
      <c r="K5289" s="78"/>
      <c r="M5289" s="78"/>
    </row>
    <row r="5290" spans="1:18" ht="14.25" customHeight="1" x14ac:dyDescent="0.3">
      <c r="A5290" s="86"/>
      <c r="B5290" s="84"/>
      <c r="C5290" s="89"/>
      <c r="H5290" s="84"/>
      <c r="K5290" s="78"/>
      <c r="M5290" s="78"/>
    </row>
    <row r="5291" spans="1:18" ht="12" customHeight="1" thickBot="1" x14ac:dyDescent="0.35">
      <c r="A5291" s="86"/>
      <c r="B5291" s="84"/>
      <c r="C5291" s="89"/>
      <c r="H5291" s="84"/>
      <c r="K5291" s="78"/>
      <c r="M5291" s="78"/>
    </row>
    <row r="5292" spans="1:18" ht="20.100000000000001" customHeight="1" thickBot="1" x14ac:dyDescent="0.35">
      <c r="A5292" s="86"/>
      <c r="B5292" s="84"/>
      <c r="C5292" s="142" t="s">
        <v>55</v>
      </c>
      <c r="D5292" s="143"/>
      <c r="E5292" s="143"/>
      <c r="F5292" s="143"/>
      <c r="G5292" s="143"/>
      <c r="H5292" s="144"/>
    </row>
    <row r="5293" spans="1:18" ht="20.100000000000001" customHeight="1" x14ac:dyDescent="0.3">
      <c r="A5293" s="86"/>
      <c r="B5293" s="84"/>
      <c r="C5293" s="92"/>
      <c r="H5293" s="93" t="s">
        <v>56</v>
      </c>
      <c r="I5293" s="84"/>
      <c r="J5293" s="97" t="s">
        <v>26</v>
      </c>
      <c r="K5293" s="98"/>
      <c r="L5293" s="98"/>
      <c r="M5293" s="98"/>
      <c r="N5293" s="99"/>
    </row>
    <row r="5294" spans="1:18" ht="16.5" customHeight="1" thickBot="1" x14ac:dyDescent="0.35">
      <c r="A5294" s="169"/>
      <c r="B5294" s="84"/>
      <c r="C5294" s="73" t="s">
        <v>57</v>
      </c>
      <c r="D5294" s="84">
        <v>61</v>
      </c>
      <c r="G5294" s="74" t="s">
        <v>4</v>
      </c>
      <c r="H5294" s="75" t="str">
        <f>+VLOOKUP(D5294,PRESUP!$A$6:$N$183,3,FALSE)</f>
        <v>m2</v>
      </c>
      <c r="I5294" s="84"/>
      <c r="J5294" s="100"/>
      <c r="K5294" s="101"/>
      <c r="L5294" s="101"/>
      <c r="M5294" s="101"/>
      <c r="N5294" s="102"/>
    </row>
    <row r="5295" spans="1:18" ht="32.25" customHeight="1" x14ac:dyDescent="0.3">
      <c r="A5295" s="86"/>
      <c r="B5295" s="84"/>
      <c r="C5295" s="22" t="str">
        <f>+VLOOKUP(D5294,PRESUP!$A$6:$N$183,14,FALSE)</f>
        <v>DETALLE: GEOTEXTIL 1600NT</v>
      </c>
      <c r="J5295" s="103"/>
      <c r="K5295" s="104"/>
      <c r="L5295" s="104"/>
      <c r="M5295" s="104"/>
      <c r="N5295" s="105"/>
      <c r="O5295" s="84" t="s">
        <v>71</v>
      </c>
      <c r="P5295" s="84" t="s">
        <v>73</v>
      </c>
      <c r="Q5295" s="84" t="s">
        <v>72</v>
      </c>
    </row>
    <row r="5296" spans="1:18" s="73" customFormat="1" ht="15" customHeight="1" thickBot="1" x14ac:dyDescent="0.35">
      <c r="A5296" s="86"/>
      <c r="B5296" s="84"/>
      <c r="C5296" s="73" t="s">
        <v>5</v>
      </c>
      <c r="D5296" s="94"/>
      <c r="E5296" s="94"/>
      <c r="F5296" s="94"/>
      <c r="G5296" s="196" t="s">
        <v>58</v>
      </c>
      <c r="H5296" s="197">
        <v>0.05</v>
      </c>
      <c r="J5296" s="162"/>
      <c r="K5296" s="163"/>
      <c r="L5296" s="163"/>
      <c r="M5296" s="163"/>
      <c r="N5296" s="164"/>
      <c r="O5296" s="166">
        <f>+H5370</f>
        <v>3.12</v>
      </c>
      <c r="P5296" s="168">
        <f>+H5366</f>
        <v>2.7171500000000002</v>
      </c>
      <c r="Q5296" s="167">
        <f>+N5370</f>
        <v>8.6199999999999999E-2</v>
      </c>
      <c r="R5296" s="73">
        <f t="shared" ref="R5296" si="1014">+D5294</f>
        <v>61</v>
      </c>
    </row>
    <row r="5297" spans="1:18" s="94" customFormat="1" ht="30" customHeight="1" thickBot="1" x14ac:dyDescent="0.35">
      <c r="A5297" s="86"/>
      <c r="B5297" s="84"/>
      <c r="C5297" s="122" t="s">
        <v>48</v>
      </c>
      <c r="D5297" s="123" t="s">
        <v>0</v>
      </c>
      <c r="E5297" s="123" t="s">
        <v>6</v>
      </c>
      <c r="F5297" s="123" t="s">
        <v>7</v>
      </c>
      <c r="G5297" s="123" t="s">
        <v>8</v>
      </c>
      <c r="H5297" s="124" t="s">
        <v>9</v>
      </c>
      <c r="J5297" s="106" t="s">
        <v>59</v>
      </c>
      <c r="K5297" s="107" t="s">
        <v>60</v>
      </c>
      <c r="L5297" s="107" t="s">
        <v>61</v>
      </c>
      <c r="M5297" s="107" t="s">
        <v>62</v>
      </c>
      <c r="N5297" s="108" t="s">
        <v>63</v>
      </c>
    </row>
    <row r="5298" spans="1:18" ht="15" customHeight="1" x14ac:dyDescent="0.3">
      <c r="A5298" s="86"/>
      <c r="B5298" s="84"/>
      <c r="C5298" s="125" t="s">
        <v>78</v>
      </c>
      <c r="D5298" s="145" t="s">
        <v>20</v>
      </c>
      <c r="E5298" s="148"/>
      <c r="F5298" s="148" t="s">
        <v>64</v>
      </c>
      <c r="G5298" s="153" t="s">
        <v>20</v>
      </c>
      <c r="H5298" s="126">
        <f>+H5327*0.05</f>
        <v>7.4150000000000008E-2</v>
      </c>
      <c r="J5298" s="171">
        <f>+IF(H5298="","",H5298/H5366)</f>
        <v>2.7289623318550688E-2</v>
      </c>
      <c r="K5298" s="172">
        <v>4292100117</v>
      </c>
      <c r="L5298" s="170" t="s">
        <v>77</v>
      </c>
      <c r="M5298" s="156">
        <v>0</v>
      </c>
      <c r="N5298" s="173">
        <f t="shared" ref="N5298:N5310" si="1015">+IF(H5298="","",J5298*M5298)</f>
        <v>0</v>
      </c>
    </row>
    <row r="5299" spans="1:18" ht="15" customHeight="1" x14ac:dyDescent="0.3">
      <c r="A5299" s="86"/>
      <c r="B5299" s="84"/>
      <c r="C5299" s="125"/>
      <c r="D5299" s="146"/>
      <c r="E5299" s="149"/>
      <c r="F5299" s="184"/>
      <c r="G5299" s="185"/>
      <c r="H5299" s="186"/>
      <c r="J5299" s="195"/>
      <c r="K5299" s="172"/>
      <c r="L5299" s="170"/>
      <c r="M5299" s="193"/>
      <c r="N5299" s="194" t="str">
        <f t="shared" si="1015"/>
        <v/>
      </c>
      <c r="R5299" s="75" t="e">
        <f t="shared" ref="R5299:R5310" si="1016">+R5211+1</f>
        <v>#REF!</v>
      </c>
    </row>
    <row r="5300" spans="1:18" ht="15" customHeight="1" x14ac:dyDescent="0.3">
      <c r="A5300" s="86"/>
      <c r="B5300" s="84"/>
      <c r="C5300" s="125"/>
      <c r="D5300" s="146"/>
      <c r="E5300" s="149"/>
      <c r="F5300" s="184"/>
      <c r="G5300" s="185"/>
      <c r="H5300" s="186"/>
      <c r="J5300" s="195"/>
      <c r="K5300" s="172"/>
      <c r="L5300" s="170"/>
      <c r="M5300" s="193"/>
      <c r="N5300" s="194" t="str">
        <f t="shared" si="1015"/>
        <v/>
      </c>
      <c r="R5300" s="75" t="e">
        <f t="shared" si="1016"/>
        <v>#REF!</v>
      </c>
    </row>
    <row r="5301" spans="1:18" ht="15" customHeight="1" x14ac:dyDescent="0.3">
      <c r="A5301" s="86"/>
      <c r="B5301" s="84"/>
      <c r="C5301" s="125"/>
      <c r="D5301" s="146"/>
      <c r="E5301" s="149"/>
      <c r="F5301" s="184"/>
      <c r="G5301" s="185"/>
      <c r="H5301" s="186"/>
      <c r="J5301" s="195"/>
      <c r="K5301" s="172"/>
      <c r="L5301" s="170"/>
      <c r="M5301" s="193"/>
      <c r="N5301" s="194" t="str">
        <f t="shared" si="1015"/>
        <v/>
      </c>
      <c r="R5301" s="75" t="e">
        <f t="shared" si="1016"/>
        <v>#REF!</v>
      </c>
    </row>
    <row r="5302" spans="1:18" ht="15" customHeight="1" x14ac:dyDescent="0.3">
      <c r="A5302" s="86"/>
      <c r="B5302" s="84"/>
      <c r="C5302" s="125"/>
      <c r="D5302" s="146"/>
      <c r="E5302" s="149"/>
      <c r="F5302" s="184"/>
      <c r="G5302" s="185"/>
      <c r="H5302" s="186"/>
      <c r="J5302" s="195"/>
      <c r="K5302" s="172"/>
      <c r="L5302" s="170"/>
      <c r="M5302" s="193"/>
      <c r="N5302" s="194" t="str">
        <f t="shared" si="1015"/>
        <v/>
      </c>
      <c r="R5302" s="75" t="e">
        <f t="shared" si="1016"/>
        <v>#REF!</v>
      </c>
    </row>
    <row r="5303" spans="1:18" ht="15" customHeight="1" x14ac:dyDescent="0.3">
      <c r="A5303" s="86"/>
      <c r="B5303" s="84"/>
      <c r="C5303" s="125"/>
      <c r="D5303" s="146"/>
      <c r="E5303" s="149"/>
      <c r="F5303" s="184" t="str">
        <f t="shared" ref="F5303:F5310" si="1017">+IF(E5303="","",D5303*E5303)</f>
        <v/>
      </c>
      <c r="G5303" s="185" t="str">
        <f>+IF(F5303="","",H5296)</f>
        <v/>
      </c>
      <c r="H5303" s="186" t="str">
        <f t="shared" ref="H5303:H5310" si="1018">+IF(G5303="","",F5303*G5303)</f>
        <v/>
      </c>
      <c r="J5303" s="195" t="str">
        <f>+IF(H5303="","",H5303/H5366)</f>
        <v/>
      </c>
      <c r="K5303" s="172"/>
      <c r="L5303" s="170"/>
      <c r="M5303" s="193" t="str">
        <f t="shared" ref="M5303:M5310" si="1019">IF(L5303="NP", 0, (IF(L5303="EP", 1, (IF(L5303="ND", 0.4, "")))))</f>
        <v/>
      </c>
      <c r="N5303" s="194" t="str">
        <f t="shared" si="1015"/>
        <v/>
      </c>
      <c r="R5303" s="75" t="e">
        <f t="shared" si="1016"/>
        <v>#REF!</v>
      </c>
    </row>
    <row r="5304" spans="1:18" ht="15" customHeight="1" x14ac:dyDescent="0.3">
      <c r="A5304" s="86"/>
      <c r="B5304" s="84"/>
      <c r="C5304" s="125"/>
      <c r="D5304" s="146"/>
      <c r="E5304" s="149"/>
      <c r="F5304" s="184" t="str">
        <f t="shared" si="1017"/>
        <v/>
      </c>
      <c r="G5304" s="185" t="str">
        <f>+IF(F5304="","",H5296)</f>
        <v/>
      </c>
      <c r="H5304" s="186" t="str">
        <f t="shared" si="1018"/>
        <v/>
      </c>
      <c r="J5304" s="195" t="str">
        <f>+IF(H5304="","",H5304/H5366)</f>
        <v/>
      </c>
      <c r="K5304" s="172"/>
      <c r="L5304" s="170"/>
      <c r="M5304" s="193" t="str">
        <f t="shared" si="1019"/>
        <v/>
      </c>
      <c r="N5304" s="194" t="str">
        <f t="shared" si="1015"/>
        <v/>
      </c>
      <c r="R5304" s="75" t="e">
        <f t="shared" si="1016"/>
        <v>#REF!</v>
      </c>
    </row>
    <row r="5305" spans="1:18" ht="15" customHeight="1" x14ac:dyDescent="0.3">
      <c r="A5305" s="86"/>
      <c r="B5305" s="84"/>
      <c r="C5305" s="125"/>
      <c r="D5305" s="146"/>
      <c r="E5305" s="149"/>
      <c r="F5305" s="184" t="str">
        <f t="shared" si="1017"/>
        <v/>
      </c>
      <c r="G5305" s="185" t="str">
        <f>+IF(F5305="","",H5296)</f>
        <v/>
      </c>
      <c r="H5305" s="186" t="str">
        <f t="shared" si="1018"/>
        <v/>
      </c>
      <c r="J5305" s="195" t="str">
        <f>+IF(H5305="","",H5305/H5366)</f>
        <v/>
      </c>
      <c r="K5305" s="172"/>
      <c r="L5305" s="170"/>
      <c r="M5305" s="193" t="str">
        <f t="shared" si="1019"/>
        <v/>
      </c>
      <c r="N5305" s="194" t="str">
        <f t="shared" si="1015"/>
        <v/>
      </c>
      <c r="R5305" s="75" t="e">
        <f t="shared" si="1016"/>
        <v>#REF!</v>
      </c>
    </row>
    <row r="5306" spans="1:18" ht="15" customHeight="1" x14ac:dyDescent="0.3">
      <c r="A5306" s="86"/>
      <c r="B5306" s="84"/>
      <c r="C5306" s="125"/>
      <c r="D5306" s="146"/>
      <c r="E5306" s="149"/>
      <c r="F5306" s="184" t="str">
        <f t="shared" si="1017"/>
        <v/>
      </c>
      <c r="G5306" s="185" t="str">
        <f>+IF(F5306="","",H5296)</f>
        <v/>
      </c>
      <c r="H5306" s="186" t="str">
        <f t="shared" si="1018"/>
        <v/>
      </c>
      <c r="J5306" s="195" t="str">
        <f>+IF(H5306="","",H5306/H5366)</f>
        <v/>
      </c>
      <c r="K5306" s="172"/>
      <c r="L5306" s="170"/>
      <c r="M5306" s="193" t="str">
        <f t="shared" si="1019"/>
        <v/>
      </c>
      <c r="N5306" s="194" t="str">
        <f t="shared" si="1015"/>
        <v/>
      </c>
      <c r="R5306" s="75" t="e">
        <f t="shared" si="1016"/>
        <v>#REF!</v>
      </c>
    </row>
    <row r="5307" spans="1:18" ht="15" customHeight="1" x14ac:dyDescent="0.3">
      <c r="A5307" s="86"/>
      <c r="B5307" s="84"/>
      <c r="C5307" s="125"/>
      <c r="D5307" s="146"/>
      <c r="E5307" s="149"/>
      <c r="F5307" s="184" t="str">
        <f t="shared" si="1017"/>
        <v/>
      </c>
      <c r="G5307" s="185" t="str">
        <f>+IF(F5307="","",H5296)</f>
        <v/>
      </c>
      <c r="H5307" s="186" t="str">
        <f t="shared" si="1018"/>
        <v/>
      </c>
      <c r="J5307" s="195" t="str">
        <f>+IF(H5307="","",H5307/H5366)</f>
        <v/>
      </c>
      <c r="K5307" s="172"/>
      <c r="L5307" s="170"/>
      <c r="M5307" s="193" t="str">
        <f t="shared" si="1019"/>
        <v/>
      </c>
      <c r="N5307" s="194" t="str">
        <f t="shared" si="1015"/>
        <v/>
      </c>
      <c r="R5307" s="75" t="e">
        <f t="shared" si="1016"/>
        <v>#REF!</v>
      </c>
    </row>
    <row r="5308" spans="1:18" ht="15" customHeight="1" x14ac:dyDescent="0.3">
      <c r="A5308" s="86"/>
      <c r="B5308" s="84"/>
      <c r="C5308" s="125"/>
      <c r="D5308" s="146"/>
      <c r="E5308" s="149"/>
      <c r="F5308" s="184" t="str">
        <f t="shared" si="1017"/>
        <v/>
      </c>
      <c r="G5308" s="185" t="str">
        <f>+IF(F5308="","",H5296)</f>
        <v/>
      </c>
      <c r="H5308" s="186" t="str">
        <f t="shared" si="1018"/>
        <v/>
      </c>
      <c r="J5308" s="195" t="str">
        <f>+IF(H5308="","",H5308/H5366)</f>
        <v/>
      </c>
      <c r="K5308" s="172"/>
      <c r="L5308" s="170"/>
      <c r="M5308" s="193" t="str">
        <f t="shared" si="1019"/>
        <v/>
      </c>
      <c r="N5308" s="194" t="str">
        <f t="shared" si="1015"/>
        <v/>
      </c>
      <c r="R5308" s="75" t="e">
        <f t="shared" si="1016"/>
        <v>#REF!</v>
      </c>
    </row>
    <row r="5309" spans="1:18" ht="15" customHeight="1" x14ac:dyDescent="0.3">
      <c r="A5309" s="86"/>
      <c r="B5309" s="84"/>
      <c r="C5309" s="125"/>
      <c r="D5309" s="146"/>
      <c r="E5309" s="149"/>
      <c r="F5309" s="184" t="str">
        <f t="shared" si="1017"/>
        <v/>
      </c>
      <c r="G5309" s="185" t="str">
        <f>+IF(F5309="","",H5296)</f>
        <v/>
      </c>
      <c r="H5309" s="186" t="str">
        <f t="shared" si="1018"/>
        <v/>
      </c>
      <c r="J5309" s="195" t="str">
        <f>+IF(H5309="","",H5309/H5366)</f>
        <v/>
      </c>
      <c r="K5309" s="172"/>
      <c r="L5309" s="170"/>
      <c r="M5309" s="193" t="str">
        <f t="shared" si="1019"/>
        <v/>
      </c>
      <c r="N5309" s="194" t="str">
        <f t="shared" si="1015"/>
        <v/>
      </c>
      <c r="R5309" s="75" t="e">
        <f t="shared" si="1016"/>
        <v>#REF!</v>
      </c>
    </row>
    <row r="5310" spans="1:18" ht="15" customHeight="1" thickBot="1" x14ac:dyDescent="0.35">
      <c r="A5310" s="86"/>
      <c r="B5310" s="84"/>
      <c r="C5310" s="127"/>
      <c r="D5310" s="147"/>
      <c r="E5310" s="150"/>
      <c r="F5310" s="187" t="str">
        <f t="shared" si="1017"/>
        <v/>
      </c>
      <c r="G5310" s="188" t="str">
        <f>+IF(F5310="","",H5295)</f>
        <v/>
      </c>
      <c r="H5310" s="189" t="str">
        <f t="shared" si="1018"/>
        <v/>
      </c>
      <c r="J5310" s="195" t="str">
        <f>+IF(H5310="","",H5310/H5366)</f>
        <v/>
      </c>
      <c r="K5310" s="172"/>
      <c r="L5310" s="170"/>
      <c r="M5310" s="193" t="str">
        <f t="shared" si="1019"/>
        <v/>
      </c>
      <c r="N5310" s="194" t="str">
        <f t="shared" si="1015"/>
        <v/>
      </c>
      <c r="R5310" s="75" t="e">
        <f t="shared" si="1016"/>
        <v>#REF!</v>
      </c>
    </row>
    <row r="5311" spans="1:18" ht="15" customHeight="1" thickBot="1" x14ac:dyDescent="0.35">
      <c r="A5311" s="86"/>
      <c r="B5311" s="84"/>
      <c r="C5311" s="160"/>
      <c r="D5311" s="160"/>
      <c r="E5311" s="160"/>
      <c r="F5311" s="160"/>
      <c r="G5311" s="161" t="s">
        <v>27</v>
      </c>
      <c r="H5311" s="157">
        <f>SUM(H5298:H5310)</f>
        <v>7.4150000000000008E-2</v>
      </c>
      <c r="J5311" s="110">
        <f>SUM(J5298:J5310)</f>
        <v>2.7289623318550688E-2</v>
      </c>
      <c r="K5311" s="109"/>
      <c r="L5311" s="109"/>
      <c r="M5311" s="109"/>
      <c r="N5311" s="110">
        <f>SUM(N5298:N5310)</f>
        <v>0</v>
      </c>
    </row>
    <row r="5312" spans="1:18" s="73" customFormat="1" ht="15" customHeight="1" thickBot="1" x14ac:dyDescent="0.35">
      <c r="A5312" s="86"/>
      <c r="B5312" s="84"/>
      <c r="C5312" s="73" t="s">
        <v>10</v>
      </c>
      <c r="H5312" s="74"/>
      <c r="J5312" s="112"/>
      <c r="K5312" s="112"/>
      <c r="L5312" s="112"/>
      <c r="M5312" s="112"/>
      <c r="N5312" s="112"/>
    </row>
    <row r="5313" spans="1:18" ht="31.5" customHeight="1" thickBot="1" x14ac:dyDescent="0.35">
      <c r="A5313" s="86"/>
      <c r="B5313" s="84"/>
      <c r="C5313" s="122" t="s">
        <v>48</v>
      </c>
      <c r="D5313" s="123" t="s">
        <v>0</v>
      </c>
      <c r="E5313" s="123" t="s">
        <v>65</v>
      </c>
      <c r="F5313" s="123" t="s">
        <v>66</v>
      </c>
      <c r="G5313" s="123" t="s">
        <v>8</v>
      </c>
      <c r="H5313" s="124" t="s">
        <v>9</v>
      </c>
      <c r="J5313" s="106" t="s">
        <v>59</v>
      </c>
      <c r="K5313" s="107" t="s">
        <v>60</v>
      </c>
      <c r="L5313" s="107" t="s">
        <v>61</v>
      </c>
      <c r="M5313" s="107" t="s">
        <v>62</v>
      </c>
      <c r="N5313" s="108" t="s">
        <v>63</v>
      </c>
    </row>
    <row r="5314" spans="1:18" ht="15" customHeight="1" x14ac:dyDescent="0.3">
      <c r="A5314" s="86"/>
      <c r="B5314" s="84"/>
      <c r="C5314" s="125" t="s">
        <v>326</v>
      </c>
      <c r="D5314" s="146">
        <v>6</v>
      </c>
      <c r="E5314" s="149">
        <v>4.2300000000000004</v>
      </c>
      <c r="F5314" s="184">
        <f t="shared" ref="F5314:F5315" si="1020">+IF(E5314="","",D5314*E5314)</f>
        <v>25.380000000000003</v>
      </c>
      <c r="G5314" s="185">
        <f>+IF(F5314="","",H5296)</f>
        <v>0.05</v>
      </c>
      <c r="H5314" s="186">
        <f t="shared" ref="H5314:H5315" si="1021">+IF(G5314="","",F5314*G5314)</f>
        <v>1.2690000000000001</v>
      </c>
      <c r="I5314" s="95"/>
      <c r="J5314" s="195">
        <f>+IF(H5314="","",H5314/H5366)</f>
        <v>0.46703347257236444</v>
      </c>
      <c r="K5314" s="174">
        <v>851230012</v>
      </c>
      <c r="L5314" s="170" t="s">
        <v>77</v>
      </c>
      <c r="M5314" s="193">
        <v>0</v>
      </c>
      <c r="N5314" s="194">
        <f t="shared" ref="N5314:N5326" si="1022">+IF(H5314="","",J5314*M5314)</f>
        <v>0</v>
      </c>
      <c r="R5314" s="75" t="e">
        <f t="shared" ref="R5314:R5326" si="1023">+R5226+1</f>
        <v>#REF!</v>
      </c>
    </row>
    <row r="5315" spans="1:18" ht="15" customHeight="1" x14ac:dyDescent="0.25">
      <c r="A5315" s="86"/>
      <c r="B5315" s="84"/>
      <c r="C5315" s="125" t="s">
        <v>372</v>
      </c>
      <c r="D5315" s="146">
        <v>1</v>
      </c>
      <c r="E5315" s="209">
        <v>4.28</v>
      </c>
      <c r="F5315" s="184">
        <f t="shared" si="1020"/>
        <v>4.28</v>
      </c>
      <c r="G5315" s="185">
        <f>+IF(F5315="","",H5296)</f>
        <v>0.05</v>
      </c>
      <c r="H5315" s="186">
        <f t="shared" si="1021"/>
        <v>0.21400000000000002</v>
      </c>
      <c r="J5315" s="195">
        <f>+IF(H5315="","",H5315/H5366)</f>
        <v>7.8758993798649327E-2</v>
      </c>
      <c r="K5315" s="174">
        <v>851230012</v>
      </c>
      <c r="L5315" s="170" t="s">
        <v>77</v>
      </c>
      <c r="M5315" s="193">
        <v>0</v>
      </c>
      <c r="N5315" s="194">
        <f t="shared" si="1022"/>
        <v>0</v>
      </c>
      <c r="R5315" s="75" t="e">
        <f t="shared" si="1023"/>
        <v>#REF!</v>
      </c>
    </row>
    <row r="5316" spans="1:18" ht="15" customHeight="1" x14ac:dyDescent="0.25">
      <c r="A5316" s="86"/>
      <c r="B5316" s="84"/>
      <c r="C5316" s="125"/>
      <c r="D5316" s="146"/>
      <c r="E5316" s="209"/>
      <c r="F5316" s="184"/>
      <c r="G5316" s="185"/>
      <c r="H5316" s="186"/>
      <c r="J5316" s="195"/>
      <c r="K5316" s="174"/>
      <c r="L5316" s="170"/>
      <c r="M5316" s="193"/>
      <c r="N5316" s="194" t="str">
        <f t="shared" si="1022"/>
        <v/>
      </c>
      <c r="R5316" s="75" t="e">
        <f t="shared" si="1023"/>
        <v>#REF!</v>
      </c>
    </row>
    <row r="5317" spans="1:18" ht="15" customHeight="1" x14ac:dyDescent="0.3">
      <c r="A5317" s="86"/>
      <c r="B5317" s="84"/>
      <c r="C5317" s="125"/>
      <c r="D5317" s="146"/>
      <c r="E5317" s="149"/>
      <c r="F5317" s="184"/>
      <c r="G5317" s="185"/>
      <c r="H5317" s="186"/>
      <c r="J5317" s="195"/>
      <c r="K5317" s="174"/>
      <c r="L5317" s="170"/>
      <c r="M5317" s="193"/>
      <c r="N5317" s="194" t="str">
        <f t="shared" si="1022"/>
        <v/>
      </c>
      <c r="R5317" s="75" t="e">
        <f t="shared" si="1023"/>
        <v>#REF!</v>
      </c>
    </row>
    <row r="5318" spans="1:18" ht="15" customHeight="1" x14ac:dyDescent="0.3">
      <c r="A5318" s="86"/>
      <c r="B5318" s="84"/>
      <c r="C5318" s="125"/>
      <c r="D5318" s="146"/>
      <c r="E5318" s="149"/>
      <c r="F5318" s="184" t="str">
        <f t="shared" ref="F5318:F5326" si="1024">+IF(E5318="","",D5318*E5318)</f>
        <v/>
      </c>
      <c r="G5318" s="185" t="str">
        <f>+IF(F5318="","",H5296)</f>
        <v/>
      </c>
      <c r="H5318" s="186" t="str">
        <f t="shared" ref="H5318:H5326" si="1025">+IF(G5318="","",F5318*G5318)</f>
        <v/>
      </c>
      <c r="J5318" s="195" t="str">
        <f>+IF(H5318="","",H5318/H5366)</f>
        <v/>
      </c>
      <c r="K5318" s="174"/>
      <c r="L5318" s="170"/>
      <c r="M5318" s="193" t="str">
        <f t="shared" ref="M5318:M5326" si="1026">IF(L5318="NP", 0, (IF(L5318="EP", 1, (IF(L5318="ND", 0.4, "")))))</f>
        <v/>
      </c>
      <c r="N5318" s="194" t="str">
        <f t="shared" si="1022"/>
        <v/>
      </c>
      <c r="R5318" s="75" t="e">
        <f t="shared" si="1023"/>
        <v>#REF!</v>
      </c>
    </row>
    <row r="5319" spans="1:18" ht="15" customHeight="1" x14ac:dyDescent="0.3">
      <c r="A5319" s="86"/>
      <c r="B5319" s="84"/>
      <c r="C5319" s="125"/>
      <c r="D5319" s="146"/>
      <c r="E5319" s="149"/>
      <c r="F5319" s="184" t="str">
        <f t="shared" si="1024"/>
        <v/>
      </c>
      <c r="G5319" s="185" t="str">
        <f>+IF(F5319="","",H5296)</f>
        <v/>
      </c>
      <c r="H5319" s="186" t="str">
        <f t="shared" si="1025"/>
        <v/>
      </c>
      <c r="I5319" s="96"/>
      <c r="J5319" s="195" t="str">
        <f>+IF(H5319="","",H5319/H5366)</f>
        <v/>
      </c>
      <c r="K5319" s="174"/>
      <c r="L5319" s="170"/>
      <c r="M5319" s="193" t="str">
        <f t="shared" si="1026"/>
        <v/>
      </c>
      <c r="N5319" s="194" t="str">
        <f t="shared" si="1022"/>
        <v/>
      </c>
      <c r="R5319" s="75" t="e">
        <f t="shared" si="1023"/>
        <v>#REF!</v>
      </c>
    </row>
    <row r="5320" spans="1:18" ht="15" customHeight="1" x14ac:dyDescent="0.3">
      <c r="A5320" s="86"/>
      <c r="B5320" s="84"/>
      <c r="C5320" s="125"/>
      <c r="D5320" s="146"/>
      <c r="E5320" s="149"/>
      <c r="F5320" s="184" t="str">
        <f t="shared" si="1024"/>
        <v/>
      </c>
      <c r="G5320" s="185" t="str">
        <f>+IF(F5320="","",H5296)</f>
        <v/>
      </c>
      <c r="H5320" s="186" t="str">
        <f t="shared" si="1025"/>
        <v/>
      </c>
      <c r="J5320" s="195" t="str">
        <f>+IF(H5320="","",H5320/H5366)</f>
        <v/>
      </c>
      <c r="K5320" s="174"/>
      <c r="L5320" s="170"/>
      <c r="M5320" s="193" t="str">
        <f t="shared" si="1026"/>
        <v/>
      </c>
      <c r="N5320" s="194" t="str">
        <f t="shared" si="1022"/>
        <v/>
      </c>
      <c r="R5320" s="75" t="e">
        <f t="shared" si="1023"/>
        <v>#REF!</v>
      </c>
    </row>
    <row r="5321" spans="1:18" ht="15" customHeight="1" x14ac:dyDescent="0.3">
      <c r="A5321" s="86"/>
      <c r="B5321" s="84"/>
      <c r="C5321" s="125"/>
      <c r="D5321" s="146"/>
      <c r="E5321" s="149"/>
      <c r="F5321" s="184" t="str">
        <f t="shared" si="1024"/>
        <v/>
      </c>
      <c r="G5321" s="185" t="str">
        <f>+IF(F5321="","",H5296)</f>
        <v/>
      </c>
      <c r="H5321" s="186" t="str">
        <f t="shared" si="1025"/>
        <v/>
      </c>
      <c r="J5321" s="195" t="str">
        <f>+IF(H5321="","",H5321/H5366)</f>
        <v/>
      </c>
      <c r="K5321" s="174"/>
      <c r="L5321" s="170"/>
      <c r="M5321" s="193" t="str">
        <f t="shared" si="1026"/>
        <v/>
      </c>
      <c r="N5321" s="194" t="str">
        <f t="shared" si="1022"/>
        <v/>
      </c>
      <c r="R5321" s="75" t="e">
        <f t="shared" si="1023"/>
        <v>#REF!</v>
      </c>
    </row>
    <row r="5322" spans="1:18" ht="15" customHeight="1" x14ac:dyDescent="0.3">
      <c r="A5322" s="86"/>
      <c r="B5322" s="84"/>
      <c r="C5322" s="125"/>
      <c r="D5322" s="146"/>
      <c r="E5322" s="149"/>
      <c r="F5322" s="184" t="str">
        <f t="shared" si="1024"/>
        <v/>
      </c>
      <c r="G5322" s="185" t="str">
        <f>+IF(F5322="","",H5296)</f>
        <v/>
      </c>
      <c r="H5322" s="186" t="str">
        <f t="shared" si="1025"/>
        <v/>
      </c>
      <c r="I5322" s="96"/>
      <c r="J5322" s="195" t="str">
        <f>+IF(H5322="","",H5322/H5366)</f>
        <v/>
      </c>
      <c r="K5322" s="174"/>
      <c r="L5322" s="170"/>
      <c r="M5322" s="193" t="str">
        <f t="shared" si="1026"/>
        <v/>
      </c>
      <c r="N5322" s="194" t="str">
        <f t="shared" si="1022"/>
        <v/>
      </c>
      <c r="R5322" s="75" t="e">
        <f t="shared" si="1023"/>
        <v>#REF!</v>
      </c>
    </row>
    <row r="5323" spans="1:18" ht="15" customHeight="1" x14ac:dyDescent="0.3">
      <c r="A5323" s="86"/>
      <c r="B5323" s="84"/>
      <c r="C5323" s="125"/>
      <c r="D5323" s="146"/>
      <c r="E5323" s="149"/>
      <c r="F5323" s="184" t="str">
        <f t="shared" si="1024"/>
        <v/>
      </c>
      <c r="G5323" s="185" t="str">
        <f>+IF(F5323="","",H5296)</f>
        <v/>
      </c>
      <c r="H5323" s="186" t="str">
        <f t="shared" si="1025"/>
        <v/>
      </c>
      <c r="J5323" s="195" t="str">
        <f>+IF(H5323="","",H5323/H5366)</f>
        <v/>
      </c>
      <c r="K5323" s="174"/>
      <c r="L5323" s="170"/>
      <c r="M5323" s="193" t="str">
        <f t="shared" si="1026"/>
        <v/>
      </c>
      <c r="N5323" s="194" t="str">
        <f t="shared" si="1022"/>
        <v/>
      </c>
      <c r="R5323" s="75" t="e">
        <f t="shared" si="1023"/>
        <v>#REF!</v>
      </c>
    </row>
    <row r="5324" spans="1:18" ht="15" customHeight="1" x14ac:dyDescent="0.3">
      <c r="A5324" s="86"/>
      <c r="B5324" s="84"/>
      <c r="C5324" s="125"/>
      <c r="D5324" s="146"/>
      <c r="E5324" s="149"/>
      <c r="F5324" s="184" t="str">
        <f t="shared" si="1024"/>
        <v/>
      </c>
      <c r="G5324" s="185" t="str">
        <f>+IF(F5324="","",H5296)</f>
        <v/>
      </c>
      <c r="H5324" s="186" t="str">
        <f t="shared" si="1025"/>
        <v/>
      </c>
      <c r="I5324" s="96"/>
      <c r="J5324" s="195" t="str">
        <f>+IF(H5324="","",H5324/H5366)</f>
        <v/>
      </c>
      <c r="K5324" s="174"/>
      <c r="L5324" s="170"/>
      <c r="M5324" s="193" t="str">
        <f t="shared" si="1026"/>
        <v/>
      </c>
      <c r="N5324" s="194" t="str">
        <f t="shared" si="1022"/>
        <v/>
      </c>
      <c r="R5324" s="75" t="e">
        <f t="shared" si="1023"/>
        <v>#REF!</v>
      </c>
    </row>
    <row r="5325" spans="1:18" ht="15" customHeight="1" x14ac:dyDescent="0.3">
      <c r="A5325" s="86"/>
      <c r="B5325" s="84"/>
      <c r="C5325" s="125"/>
      <c r="D5325" s="146"/>
      <c r="E5325" s="149"/>
      <c r="F5325" s="184" t="str">
        <f t="shared" si="1024"/>
        <v/>
      </c>
      <c r="G5325" s="185" t="str">
        <f>+IF(F5325="","",H5296)</f>
        <v/>
      </c>
      <c r="H5325" s="186" t="str">
        <f t="shared" si="1025"/>
        <v/>
      </c>
      <c r="I5325" s="96"/>
      <c r="J5325" s="195" t="str">
        <f>+IF(H5325="","",H5325/H5366)</f>
        <v/>
      </c>
      <c r="K5325" s="174"/>
      <c r="L5325" s="170"/>
      <c r="M5325" s="193" t="str">
        <f t="shared" si="1026"/>
        <v/>
      </c>
      <c r="N5325" s="194" t="str">
        <f t="shared" si="1022"/>
        <v/>
      </c>
      <c r="R5325" s="75" t="e">
        <f t="shared" si="1023"/>
        <v>#REF!</v>
      </c>
    </row>
    <row r="5326" spans="1:18" ht="15" customHeight="1" thickBot="1" x14ac:dyDescent="0.35">
      <c r="A5326" s="86"/>
      <c r="B5326" s="84"/>
      <c r="C5326" s="127"/>
      <c r="D5326" s="147"/>
      <c r="E5326" s="150"/>
      <c r="F5326" s="187" t="str">
        <f t="shared" si="1024"/>
        <v/>
      </c>
      <c r="G5326" s="188" t="str">
        <f>+IF(F5326="","",H5295)</f>
        <v/>
      </c>
      <c r="H5326" s="189" t="str">
        <f t="shared" si="1025"/>
        <v/>
      </c>
      <c r="J5326" s="195" t="str">
        <f>+IF(H5326="","",H5326/H5366)</f>
        <v/>
      </c>
      <c r="K5326" s="174"/>
      <c r="L5326" s="170"/>
      <c r="M5326" s="193" t="str">
        <f t="shared" si="1026"/>
        <v/>
      </c>
      <c r="N5326" s="194" t="str">
        <f t="shared" si="1022"/>
        <v/>
      </c>
      <c r="R5326" s="75" t="e">
        <f t="shared" si="1023"/>
        <v>#REF!</v>
      </c>
    </row>
    <row r="5327" spans="1:18" ht="15" customHeight="1" thickBot="1" x14ac:dyDescent="0.35">
      <c r="A5327" s="86"/>
      <c r="B5327" s="84"/>
      <c r="C5327" s="160"/>
      <c r="D5327" s="160"/>
      <c r="E5327" s="160"/>
      <c r="F5327" s="160"/>
      <c r="G5327" s="161" t="s">
        <v>28</v>
      </c>
      <c r="H5327" s="157">
        <f>SUM(H5314:H5326)</f>
        <v>1.4830000000000001</v>
      </c>
      <c r="J5327" s="110">
        <f>SUM(J5314:J5326)</f>
        <v>0.54579246637101375</v>
      </c>
      <c r="K5327" s="109"/>
      <c r="L5327" s="109"/>
      <c r="M5327" s="109"/>
      <c r="N5327" s="110">
        <f>SUM(N5314:N5326)</f>
        <v>0</v>
      </c>
    </row>
    <row r="5328" spans="1:18" s="73" customFormat="1" ht="15" customHeight="1" thickBot="1" x14ac:dyDescent="0.35">
      <c r="A5328" s="86"/>
      <c r="B5328" s="84"/>
      <c r="C5328" s="73" t="s">
        <v>11</v>
      </c>
      <c r="H5328" s="74"/>
      <c r="J5328" s="112"/>
      <c r="K5328" s="112"/>
      <c r="L5328" s="112"/>
      <c r="M5328" s="112"/>
      <c r="N5328" s="112"/>
    </row>
    <row r="5329" spans="1:18" ht="34.5" customHeight="1" thickBot="1" x14ac:dyDescent="0.35">
      <c r="A5329" s="86"/>
      <c r="B5329" s="84"/>
      <c r="C5329" s="122" t="s">
        <v>48</v>
      </c>
      <c r="D5329" s="129"/>
      <c r="E5329" s="123" t="s">
        <v>3</v>
      </c>
      <c r="F5329" s="123" t="s">
        <v>0</v>
      </c>
      <c r="G5329" s="123" t="s">
        <v>16</v>
      </c>
      <c r="H5329" s="124" t="s">
        <v>9</v>
      </c>
      <c r="J5329" s="106" t="s">
        <v>59</v>
      </c>
      <c r="K5329" s="107" t="s">
        <v>60</v>
      </c>
      <c r="L5329" s="107" t="s">
        <v>61</v>
      </c>
      <c r="M5329" s="107" t="s">
        <v>62</v>
      </c>
      <c r="N5329" s="108" t="s">
        <v>63</v>
      </c>
    </row>
    <row r="5330" spans="1:18" ht="15" customHeight="1" x14ac:dyDescent="0.3">
      <c r="A5330" s="86"/>
      <c r="B5330" s="84"/>
      <c r="C5330" s="125" t="s">
        <v>391</v>
      </c>
      <c r="E5330" s="151" t="s">
        <v>392</v>
      </c>
      <c r="F5330" s="151">
        <v>1</v>
      </c>
      <c r="G5330" s="151">
        <v>1.1599999999999999</v>
      </c>
      <c r="H5330" s="190">
        <f t="shared" ref="H5330" si="1027">+IF(G5330="","",F5330*G5330)</f>
        <v>1.1599999999999999</v>
      </c>
      <c r="J5330" s="195">
        <f>+IF(H5330="","",H5330/H5366)</f>
        <v>0.42691791031043552</v>
      </c>
      <c r="K5330" s="174">
        <v>352605342021</v>
      </c>
      <c r="L5330" s="170" t="s">
        <v>76</v>
      </c>
      <c r="M5330" s="193">
        <v>0.20180000000000001</v>
      </c>
      <c r="N5330" s="194">
        <f t="shared" ref="N5330:N5355" si="1028">+IF(H5330="","",J5330*M5330)</f>
        <v>8.6152034300645886E-2</v>
      </c>
      <c r="R5330" s="75" t="e">
        <f t="shared" ref="R5330:R5355" si="1029">+R5242+1</f>
        <v>#REF!</v>
      </c>
    </row>
    <row r="5331" spans="1:18" ht="15" customHeight="1" x14ac:dyDescent="0.3">
      <c r="A5331" s="86"/>
      <c r="B5331" s="84"/>
      <c r="C5331" s="125"/>
      <c r="E5331" s="151"/>
      <c r="F5331" s="151"/>
      <c r="G5331" s="151"/>
      <c r="H5331" s="190"/>
      <c r="J5331" s="195"/>
      <c r="K5331" s="174"/>
      <c r="L5331" s="170"/>
      <c r="M5331" s="193"/>
      <c r="N5331" s="194" t="str">
        <f t="shared" si="1028"/>
        <v/>
      </c>
      <c r="R5331" s="75" t="e">
        <f t="shared" si="1029"/>
        <v>#REF!</v>
      </c>
    </row>
    <row r="5332" spans="1:18" ht="15" customHeight="1" x14ac:dyDescent="0.3">
      <c r="A5332" s="86"/>
      <c r="B5332" s="84"/>
      <c r="C5332" s="125"/>
      <c r="E5332" s="151"/>
      <c r="F5332" s="151"/>
      <c r="G5332" s="151"/>
      <c r="H5332" s="190"/>
      <c r="J5332" s="195"/>
      <c r="K5332" s="174"/>
      <c r="L5332" s="170"/>
      <c r="M5332" s="193"/>
      <c r="N5332" s="194" t="str">
        <f t="shared" si="1028"/>
        <v/>
      </c>
      <c r="R5332" s="75" t="e">
        <f t="shared" si="1029"/>
        <v>#REF!</v>
      </c>
    </row>
    <row r="5333" spans="1:18" ht="15" customHeight="1" x14ac:dyDescent="0.3">
      <c r="A5333" s="86"/>
      <c r="B5333" s="84"/>
      <c r="C5333" s="125"/>
      <c r="E5333" s="151"/>
      <c r="F5333" s="151"/>
      <c r="G5333" s="151"/>
      <c r="H5333" s="190"/>
      <c r="J5333" s="195"/>
      <c r="K5333" s="174"/>
      <c r="L5333" s="170"/>
      <c r="M5333" s="193"/>
      <c r="N5333" s="194" t="str">
        <f t="shared" si="1028"/>
        <v/>
      </c>
      <c r="R5333" s="75" t="e">
        <f t="shared" si="1029"/>
        <v>#REF!</v>
      </c>
    </row>
    <row r="5334" spans="1:18" ht="15" customHeight="1" x14ac:dyDescent="0.3">
      <c r="A5334" s="86"/>
      <c r="B5334" s="84"/>
      <c r="C5334" s="125"/>
      <c r="E5334" s="151"/>
      <c r="F5334" s="151"/>
      <c r="G5334" s="151"/>
      <c r="H5334" s="190"/>
      <c r="J5334" s="195"/>
      <c r="K5334" s="174"/>
      <c r="L5334" s="170"/>
      <c r="M5334" s="193"/>
      <c r="N5334" s="194" t="str">
        <f t="shared" si="1028"/>
        <v/>
      </c>
      <c r="R5334" s="75" t="e">
        <f t="shared" si="1029"/>
        <v>#REF!</v>
      </c>
    </row>
    <row r="5335" spans="1:18" ht="15" customHeight="1" x14ac:dyDescent="0.3">
      <c r="A5335" s="86"/>
      <c r="B5335" s="84"/>
      <c r="C5335" s="125"/>
      <c r="E5335" s="151"/>
      <c r="F5335" s="151"/>
      <c r="G5335" s="151"/>
      <c r="H5335" s="190" t="str">
        <f t="shared" ref="H5335:H5355" si="1030">+IF(G5335="","",F5335*G5335)</f>
        <v/>
      </c>
      <c r="J5335" s="195" t="str">
        <f>+IF(H5335="","",H5335/H5366)</f>
        <v/>
      </c>
      <c r="K5335" s="174"/>
      <c r="L5335" s="170"/>
      <c r="M5335" s="193" t="str">
        <f t="shared" ref="M5335:M5355" si="1031">IF(L5335="NP", 0, (IF(L5335="EP", 1, (IF(L5335="ND", 0.4, "")))))</f>
        <v/>
      </c>
      <c r="N5335" s="194" t="str">
        <f t="shared" si="1028"/>
        <v/>
      </c>
      <c r="R5335" s="75" t="e">
        <f t="shared" si="1029"/>
        <v>#REF!</v>
      </c>
    </row>
    <row r="5336" spans="1:18" ht="15" customHeight="1" x14ac:dyDescent="0.3">
      <c r="A5336" s="86"/>
      <c r="B5336" s="84"/>
      <c r="C5336" s="125"/>
      <c r="E5336" s="151"/>
      <c r="F5336" s="151"/>
      <c r="G5336" s="151"/>
      <c r="H5336" s="190" t="str">
        <f t="shared" si="1030"/>
        <v/>
      </c>
      <c r="J5336" s="195" t="str">
        <f>+IF(H5336="","",H5336/H5366)</f>
        <v/>
      </c>
      <c r="K5336" s="174"/>
      <c r="L5336" s="170"/>
      <c r="M5336" s="193" t="str">
        <f t="shared" si="1031"/>
        <v/>
      </c>
      <c r="N5336" s="194" t="str">
        <f t="shared" si="1028"/>
        <v/>
      </c>
      <c r="R5336" s="75" t="e">
        <f t="shared" si="1029"/>
        <v>#REF!</v>
      </c>
    </row>
    <row r="5337" spans="1:18" ht="15" customHeight="1" x14ac:dyDescent="0.3">
      <c r="A5337" s="86"/>
      <c r="B5337" s="84"/>
      <c r="C5337" s="125"/>
      <c r="E5337" s="151"/>
      <c r="F5337" s="151"/>
      <c r="G5337" s="151"/>
      <c r="H5337" s="190" t="str">
        <f t="shared" si="1030"/>
        <v/>
      </c>
      <c r="J5337" s="195" t="str">
        <f>+IF(H5337="","",H5337/H5366)</f>
        <v/>
      </c>
      <c r="K5337" s="174"/>
      <c r="L5337" s="170"/>
      <c r="M5337" s="193" t="str">
        <f t="shared" si="1031"/>
        <v/>
      </c>
      <c r="N5337" s="194" t="str">
        <f t="shared" si="1028"/>
        <v/>
      </c>
      <c r="R5337" s="75" t="e">
        <f t="shared" si="1029"/>
        <v>#REF!</v>
      </c>
    </row>
    <row r="5338" spans="1:18" ht="15" customHeight="1" x14ac:dyDescent="0.3">
      <c r="A5338" s="86"/>
      <c r="B5338" s="84"/>
      <c r="C5338" s="125"/>
      <c r="E5338" s="151"/>
      <c r="F5338" s="151"/>
      <c r="G5338" s="151"/>
      <c r="H5338" s="190" t="str">
        <f t="shared" si="1030"/>
        <v/>
      </c>
      <c r="J5338" s="195" t="str">
        <f>+IF(H5338="","",H5338/H5366)</f>
        <v/>
      </c>
      <c r="K5338" s="174"/>
      <c r="L5338" s="170"/>
      <c r="M5338" s="193" t="str">
        <f t="shared" si="1031"/>
        <v/>
      </c>
      <c r="N5338" s="194" t="str">
        <f t="shared" si="1028"/>
        <v/>
      </c>
      <c r="R5338" s="75" t="e">
        <f t="shared" si="1029"/>
        <v>#REF!</v>
      </c>
    </row>
    <row r="5339" spans="1:18" ht="15" customHeight="1" x14ac:dyDescent="0.3">
      <c r="A5339" s="86"/>
      <c r="B5339" s="84"/>
      <c r="C5339" s="125"/>
      <c r="E5339" s="151"/>
      <c r="F5339" s="151"/>
      <c r="G5339" s="151"/>
      <c r="H5339" s="190" t="str">
        <f t="shared" si="1030"/>
        <v/>
      </c>
      <c r="J5339" s="195" t="str">
        <f>+IF(H5339="","",H5339/H5366)</f>
        <v/>
      </c>
      <c r="K5339" s="174"/>
      <c r="L5339" s="170"/>
      <c r="M5339" s="193" t="str">
        <f t="shared" si="1031"/>
        <v/>
      </c>
      <c r="N5339" s="194" t="str">
        <f t="shared" si="1028"/>
        <v/>
      </c>
      <c r="R5339" s="75" t="e">
        <f t="shared" si="1029"/>
        <v>#REF!</v>
      </c>
    </row>
    <row r="5340" spans="1:18" ht="15" customHeight="1" x14ac:dyDescent="0.3">
      <c r="A5340" s="86"/>
      <c r="B5340" s="84"/>
      <c r="C5340" s="125"/>
      <c r="E5340" s="151"/>
      <c r="F5340" s="151"/>
      <c r="G5340" s="151"/>
      <c r="H5340" s="190" t="str">
        <f t="shared" si="1030"/>
        <v/>
      </c>
      <c r="J5340" s="195" t="str">
        <f>+IF(H5340="","",H5340/H5366)</f>
        <v/>
      </c>
      <c r="K5340" s="174"/>
      <c r="L5340" s="170"/>
      <c r="M5340" s="193" t="str">
        <f t="shared" si="1031"/>
        <v/>
      </c>
      <c r="N5340" s="194" t="str">
        <f t="shared" si="1028"/>
        <v/>
      </c>
      <c r="R5340" s="75" t="e">
        <f t="shared" si="1029"/>
        <v>#REF!</v>
      </c>
    </row>
    <row r="5341" spans="1:18" ht="15" customHeight="1" x14ac:dyDescent="0.3">
      <c r="A5341" s="86"/>
      <c r="B5341" s="84"/>
      <c r="C5341" s="125"/>
      <c r="E5341" s="151"/>
      <c r="F5341" s="151"/>
      <c r="G5341" s="151"/>
      <c r="H5341" s="190" t="str">
        <f t="shared" si="1030"/>
        <v/>
      </c>
      <c r="J5341" s="195" t="str">
        <f>+IF(H5341="","",H5341/H5366)</f>
        <v/>
      </c>
      <c r="K5341" s="174"/>
      <c r="L5341" s="170"/>
      <c r="M5341" s="193" t="str">
        <f t="shared" si="1031"/>
        <v/>
      </c>
      <c r="N5341" s="194" t="str">
        <f t="shared" si="1028"/>
        <v/>
      </c>
      <c r="R5341" s="75" t="e">
        <f t="shared" si="1029"/>
        <v>#REF!</v>
      </c>
    </row>
    <row r="5342" spans="1:18" ht="15" customHeight="1" x14ac:dyDescent="0.3">
      <c r="A5342" s="86"/>
      <c r="B5342" s="84"/>
      <c r="C5342" s="125"/>
      <c r="E5342" s="151"/>
      <c r="F5342" s="151"/>
      <c r="G5342" s="151"/>
      <c r="H5342" s="190" t="str">
        <f t="shared" si="1030"/>
        <v/>
      </c>
      <c r="J5342" s="195" t="str">
        <f>+IF(H5342="","",H5342/H5366)</f>
        <v/>
      </c>
      <c r="K5342" s="174"/>
      <c r="L5342" s="170"/>
      <c r="M5342" s="193" t="str">
        <f t="shared" si="1031"/>
        <v/>
      </c>
      <c r="N5342" s="194" t="str">
        <f t="shared" si="1028"/>
        <v/>
      </c>
      <c r="R5342" s="75" t="e">
        <f t="shared" si="1029"/>
        <v>#REF!</v>
      </c>
    </row>
    <row r="5343" spans="1:18" ht="15" customHeight="1" x14ac:dyDescent="0.3">
      <c r="A5343" s="86"/>
      <c r="B5343" s="84"/>
      <c r="C5343" s="125"/>
      <c r="E5343" s="151"/>
      <c r="F5343" s="151"/>
      <c r="G5343" s="151"/>
      <c r="H5343" s="190" t="str">
        <f t="shared" si="1030"/>
        <v/>
      </c>
      <c r="J5343" s="195" t="str">
        <f>+IF(H5343="","",H5343/H5366)</f>
        <v/>
      </c>
      <c r="K5343" s="174"/>
      <c r="L5343" s="170"/>
      <c r="M5343" s="193" t="str">
        <f t="shared" si="1031"/>
        <v/>
      </c>
      <c r="N5343" s="194" t="str">
        <f t="shared" si="1028"/>
        <v/>
      </c>
      <c r="R5343" s="75" t="e">
        <f t="shared" si="1029"/>
        <v>#REF!</v>
      </c>
    </row>
    <row r="5344" spans="1:18" ht="15" customHeight="1" x14ac:dyDescent="0.3">
      <c r="A5344" s="86"/>
      <c r="B5344" s="84"/>
      <c r="C5344" s="125"/>
      <c r="E5344" s="151"/>
      <c r="F5344" s="151"/>
      <c r="G5344" s="151"/>
      <c r="H5344" s="190" t="str">
        <f t="shared" si="1030"/>
        <v/>
      </c>
      <c r="J5344" s="195" t="str">
        <f>+IF(H5344="","",H5344/H5366)</f>
        <v/>
      </c>
      <c r="K5344" s="174"/>
      <c r="L5344" s="170"/>
      <c r="M5344" s="193" t="str">
        <f t="shared" si="1031"/>
        <v/>
      </c>
      <c r="N5344" s="194" t="str">
        <f t="shared" si="1028"/>
        <v/>
      </c>
      <c r="R5344" s="75" t="e">
        <f t="shared" si="1029"/>
        <v>#REF!</v>
      </c>
    </row>
    <row r="5345" spans="1:18" ht="15" customHeight="1" x14ac:dyDescent="0.3">
      <c r="A5345" s="86"/>
      <c r="B5345" s="84"/>
      <c r="C5345" s="125"/>
      <c r="E5345" s="151"/>
      <c r="F5345" s="151"/>
      <c r="G5345" s="151"/>
      <c r="H5345" s="190" t="str">
        <f t="shared" si="1030"/>
        <v/>
      </c>
      <c r="J5345" s="195" t="str">
        <f>+IF(H5345="","",H5345/H5366)</f>
        <v/>
      </c>
      <c r="K5345" s="174"/>
      <c r="L5345" s="170"/>
      <c r="M5345" s="193" t="str">
        <f t="shared" si="1031"/>
        <v/>
      </c>
      <c r="N5345" s="194" t="str">
        <f t="shared" si="1028"/>
        <v/>
      </c>
      <c r="R5345" s="75" t="e">
        <f t="shared" si="1029"/>
        <v>#REF!</v>
      </c>
    </row>
    <row r="5346" spans="1:18" ht="15" customHeight="1" x14ac:dyDescent="0.3">
      <c r="A5346" s="86"/>
      <c r="B5346" s="84"/>
      <c r="C5346" s="125"/>
      <c r="E5346" s="151"/>
      <c r="F5346" s="151"/>
      <c r="G5346" s="151"/>
      <c r="H5346" s="190" t="str">
        <f t="shared" si="1030"/>
        <v/>
      </c>
      <c r="J5346" s="195" t="str">
        <f>+IF(H5346="","",H5346/H5366)</f>
        <v/>
      </c>
      <c r="K5346" s="174"/>
      <c r="L5346" s="170"/>
      <c r="M5346" s="193" t="str">
        <f t="shared" si="1031"/>
        <v/>
      </c>
      <c r="N5346" s="194" t="str">
        <f t="shared" si="1028"/>
        <v/>
      </c>
      <c r="R5346" s="75" t="e">
        <f t="shared" si="1029"/>
        <v>#REF!</v>
      </c>
    </row>
    <row r="5347" spans="1:18" ht="15" customHeight="1" x14ac:dyDescent="0.3">
      <c r="A5347" s="86"/>
      <c r="B5347" s="84"/>
      <c r="C5347" s="125"/>
      <c r="E5347" s="151"/>
      <c r="F5347" s="151"/>
      <c r="G5347" s="151"/>
      <c r="H5347" s="190" t="str">
        <f t="shared" si="1030"/>
        <v/>
      </c>
      <c r="J5347" s="195" t="str">
        <f>+IF(H5347="","",H5347/H5366)</f>
        <v/>
      </c>
      <c r="K5347" s="174"/>
      <c r="L5347" s="170"/>
      <c r="M5347" s="193" t="str">
        <f t="shared" si="1031"/>
        <v/>
      </c>
      <c r="N5347" s="194" t="str">
        <f t="shared" si="1028"/>
        <v/>
      </c>
      <c r="R5347" s="75" t="e">
        <f t="shared" si="1029"/>
        <v>#REF!</v>
      </c>
    </row>
    <row r="5348" spans="1:18" ht="15" customHeight="1" x14ac:dyDescent="0.3">
      <c r="A5348" s="86"/>
      <c r="B5348" s="84"/>
      <c r="C5348" s="125"/>
      <c r="E5348" s="151"/>
      <c r="F5348" s="151"/>
      <c r="G5348" s="151"/>
      <c r="H5348" s="190" t="str">
        <f t="shared" si="1030"/>
        <v/>
      </c>
      <c r="J5348" s="195" t="str">
        <f>+IF(H5348="","",H5348/H5366)</f>
        <v/>
      </c>
      <c r="K5348" s="174"/>
      <c r="L5348" s="170"/>
      <c r="M5348" s="193" t="str">
        <f t="shared" si="1031"/>
        <v/>
      </c>
      <c r="N5348" s="194" t="str">
        <f t="shared" si="1028"/>
        <v/>
      </c>
      <c r="R5348" s="75" t="e">
        <f t="shared" si="1029"/>
        <v>#REF!</v>
      </c>
    </row>
    <row r="5349" spans="1:18" ht="15" customHeight="1" x14ac:dyDescent="0.3">
      <c r="A5349" s="86"/>
      <c r="B5349" s="84"/>
      <c r="C5349" s="125"/>
      <c r="E5349" s="151"/>
      <c r="F5349" s="151"/>
      <c r="G5349" s="151"/>
      <c r="H5349" s="190" t="str">
        <f t="shared" si="1030"/>
        <v/>
      </c>
      <c r="J5349" s="195" t="str">
        <f>+IF(H5349="","",H5349/H5366)</f>
        <v/>
      </c>
      <c r="K5349" s="174"/>
      <c r="L5349" s="170"/>
      <c r="M5349" s="193" t="str">
        <f t="shared" si="1031"/>
        <v/>
      </c>
      <c r="N5349" s="194" t="str">
        <f t="shared" si="1028"/>
        <v/>
      </c>
      <c r="R5349" s="75" t="e">
        <f t="shared" si="1029"/>
        <v>#REF!</v>
      </c>
    </row>
    <row r="5350" spans="1:18" ht="15" customHeight="1" x14ac:dyDescent="0.3">
      <c r="A5350" s="86"/>
      <c r="B5350" s="84"/>
      <c r="C5350" s="125"/>
      <c r="E5350" s="151"/>
      <c r="F5350" s="151"/>
      <c r="G5350" s="151"/>
      <c r="H5350" s="190" t="str">
        <f t="shared" si="1030"/>
        <v/>
      </c>
      <c r="J5350" s="195" t="str">
        <f>+IF(H5350="","",H5350/H5366)</f>
        <v/>
      </c>
      <c r="K5350" s="174"/>
      <c r="L5350" s="170"/>
      <c r="M5350" s="193" t="str">
        <f t="shared" si="1031"/>
        <v/>
      </c>
      <c r="N5350" s="194" t="str">
        <f t="shared" si="1028"/>
        <v/>
      </c>
      <c r="R5350" s="75" t="e">
        <f t="shared" si="1029"/>
        <v>#REF!</v>
      </c>
    </row>
    <row r="5351" spans="1:18" ht="15" customHeight="1" x14ac:dyDescent="0.3">
      <c r="A5351" s="86"/>
      <c r="B5351" s="84"/>
      <c r="C5351" s="125"/>
      <c r="E5351" s="151"/>
      <c r="F5351" s="151"/>
      <c r="G5351" s="151"/>
      <c r="H5351" s="190" t="str">
        <f t="shared" si="1030"/>
        <v/>
      </c>
      <c r="J5351" s="195" t="str">
        <f>+IF(H5351="","",H5351/H5366)</f>
        <v/>
      </c>
      <c r="K5351" s="174"/>
      <c r="L5351" s="170"/>
      <c r="M5351" s="193" t="str">
        <f t="shared" si="1031"/>
        <v/>
      </c>
      <c r="N5351" s="194" t="str">
        <f t="shared" si="1028"/>
        <v/>
      </c>
      <c r="R5351" s="75" t="e">
        <f t="shared" si="1029"/>
        <v>#REF!</v>
      </c>
    </row>
    <row r="5352" spans="1:18" ht="15" customHeight="1" x14ac:dyDescent="0.3">
      <c r="A5352" s="86"/>
      <c r="B5352" s="84"/>
      <c r="C5352" s="125"/>
      <c r="E5352" s="151"/>
      <c r="F5352" s="151"/>
      <c r="G5352" s="151"/>
      <c r="H5352" s="190" t="str">
        <f t="shared" si="1030"/>
        <v/>
      </c>
      <c r="J5352" s="195" t="str">
        <f>+IF(H5352="","",H5352/H5366)</f>
        <v/>
      </c>
      <c r="K5352" s="174"/>
      <c r="L5352" s="170"/>
      <c r="M5352" s="193" t="str">
        <f t="shared" si="1031"/>
        <v/>
      </c>
      <c r="N5352" s="194" t="str">
        <f t="shared" si="1028"/>
        <v/>
      </c>
      <c r="R5352" s="75" t="e">
        <f t="shared" si="1029"/>
        <v>#REF!</v>
      </c>
    </row>
    <row r="5353" spans="1:18" ht="15" customHeight="1" x14ac:dyDescent="0.3">
      <c r="A5353" s="86"/>
      <c r="B5353" s="84"/>
      <c r="C5353" s="125"/>
      <c r="E5353" s="151"/>
      <c r="F5353" s="151"/>
      <c r="G5353" s="151"/>
      <c r="H5353" s="190" t="str">
        <f t="shared" si="1030"/>
        <v/>
      </c>
      <c r="J5353" s="195" t="str">
        <f>+IF(H5353="","",H5353/H5366)</f>
        <v/>
      </c>
      <c r="K5353" s="174"/>
      <c r="L5353" s="170"/>
      <c r="M5353" s="193" t="str">
        <f t="shared" si="1031"/>
        <v/>
      </c>
      <c r="N5353" s="194" t="str">
        <f t="shared" si="1028"/>
        <v/>
      </c>
      <c r="R5353" s="75" t="e">
        <f t="shared" si="1029"/>
        <v>#REF!</v>
      </c>
    </row>
    <row r="5354" spans="1:18" ht="15" customHeight="1" x14ac:dyDescent="0.3">
      <c r="A5354" s="86"/>
      <c r="B5354" s="84"/>
      <c r="C5354" s="125"/>
      <c r="E5354" s="151"/>
      <c r="F5354" s="151"/>
      <c r="G5354" s="151"/>
      <c r="H5354" s="190" t="str">
        <f t="shared" si="1030"/>
        <v/>
      </c>
      <c r="J5354" s="195" t="str">
        <f>+IF(H5354="","",H5354/H5366)</f>
        <v/>
      </c>
      <c r="K5354" s="174"/>
      <c r="L5354" s="170"/>
      <c r="M5354" s="193" t="str">
        <f t="shared" si="1031"/>
        <v/>
      </c>
      <c r="N5354" s="194" t="str">
        <f t="shared" si="1028"/>
        <v/>
      </c>
      <c r="R5354" s="75" t="e">
        <f t="shared" si="1029"/>
        <v>#REF!</v>
      </c>
    </row>
    <row r="5355" spans="1:18" ht="15" customHeight="1" thickBot="1" x14ac:dyDescent="0.35">
      <c r="A5355" s="86"/>
      <c r="B5355" s="84"/>
      <c r="C5355" s="125"/>
      <c r="E5355" s="152"/>
      <c r="F5355" s="152"/>
      <c r="G5355" s="152"/>
      <c r="H5355" s="191" t="str">
        <f t="shared" si="1030"/>
        <v/>
      </c>
      <c r="J5355" s="195" t="str">
        <f>+IF(H5355="","",H5355/H5366)</f>
        <v/>
      </c>
      <c r="K5355" s="174"/>
      <c r="L5355" s="170"/>
      <c r="M5355" s="193" t="str">
        <f t="shared" si="1031"/>
        <v/>
      </c>
      <c r="N5355" s="194" t="str">
        <f t="shared" si="1028"/>
        <v/>
      </c>
      <c r="R5355" s="75" t="e">
        <f t="shared" si="1029"/>
        <v>#REF!</v>
      </c>
    </row>
    <row r="5356" spans="1:18" ht="15" customHeight="1" thickBot="1" x14ac:dyDescent="0.35">
      <c r="A5356" s="86"/>
      <c r="B5356" s="84"/>
      <c r="C5356" s="160"/>
      <c r="D5356" s="160"/>
      <c r="E5356" s="160"/>
      <c r="F5356" s="160"/>
      <c r="G5356" s="161" t="s">
        <v>29</v>
      </c>
      <c r="H5356" s="157">
        <f>SUM(H5330:H5355)</f>
        <v>1.1599999999999999</v>
      </c>
      <c r="J5356" s="110">
        <f>SUM(J5330:J5355)</f>
        <v>0.42691791031043552</v>
      </c>
      <c r="K5356" s="109"/>
      <c r="L5356" s="109"/>
      <c r="M5356" s="109"/>
      <c r="N5356" s="110">
        <f>SUM(N5330:N5355)</f>
        <v>8.6152034300645886E-2</v>
      </c>
    </row>
    <row r="5357" spans="1:18" s="73" customFormat="1" ht="15" customHeight="1" thickBot="1" x14ac:dyDescent="0.35">
      <c r="A5357" s="86"/>
      <c r="B5357" s="84"/>
      <c r="C5357" s="73" t="s">
        <v>12</v>
      </c>
      <c r="H5357" s="74"/>
      <c r="J5357" s="111"/>
      <c r="K5357" s="111"/>
      <c r="L5357" s="111"/>
      <c r="M5357" s="111"/>
      <c r="N5357" s="111"/>
    </row>
    <row r="5358" spans="1:18" ht="33" customHeight="1" thickBot="1" x14ac:dyDescent="0.35">
      <c r="A5358" s="86"/>
      <c r="B5358" s="84"/>
      <c r="C5358" s="122" t="s">
        <v>48</v>
      </c>
      <c r="D5358" s="129"/>
      <c r="E5358" s="130" t="s">
        <v>3</v>
      </c>
      <c r="F5358" s="130" t="s">
        <v>0</v>
      </c>
      <c r="G5358" s="123" t="s">
        <v>6</v>
      </c>
      <c r="H5358" s="124" t="s">
        <v>9</v>
      </c>
      <c r="J5358" s="106" t="s">
        <v>59</v>
      </c>
      <c r="K5358" s="107" t="s">
        <v>60</v>
      </c>
      <c r="L5358" s="107" t="s">
        <v>61</v>
      </c>
      <c r="M5358" s="107" t="s">
        <v>62</v>
      </c>
      <c r="N5358" s="108" t="s">
        <v>63</v>
      </c>
    </row>
    <row r="5359" spans="1:18" ht="15" customHeight="1" x14ac:dyDescent="0.3">
      <c r="A5359" s="86"/>
      <c r="B5359" s="84"/>
      <c r="C5359" s="125"/>
      <c r="E5359" s="149"/>
      <c r="F5359" s="146"/>
      <c r="G5359" s="154"/>
      <c r="H5359" s="186" t="str">
        <f>+IF(G5359="","",F5359*G5359)</f>
        <v/>
      </c>
      <c r="J5359" s="195" t="str">
        <f>+IF(H5359="","",H5359/H5366)</f>
        <v/>
      </c>
      <c r="K5359" s="175"/>
      <c r="L5359" s="175"/>
      <c r="M5359" s="193" t="str">
        <f>IF(L5359="NP", 0, (IF(L5359="EP", 1, (IF(L5359="ND", 0.4, "")))))</f>
        <v/>
      </c>
      <c r="N5359" s="194" t="str">
        <f>+IF(H5359="","",J5359*M5359)</f>
        <v/>
      </c>
      <c r="R5359" s="75" t="e">
        <f t="shared" ref="R5359:R5363" si="1032">+R5271+1</f>
        <v>#REF!</v>
      </c>
    </row>
    <row r="5360" spans="1:18" ht="15" customHeight="1" x14ac:dyDescent="0.3">
      <c r="A5360" s="86"/>
      <c r="B5360" s="84"/>
      <c r="C5360" s="125"/>
      <c r="E5360" s="149"/>
      <c r="F5360" s="146"/>
      <c r="G5360" s="154"/>
      <c r="H5360" s="186" t="str">
        <f>+IF(G5360="","",F5360*G5360)</f>
        <v/>
      </c>
      <c r="J5360" s="195" t="str">
        <f>+IF(H5360="","",H5360/H5364)</f>
        <v/>
      </c>
      <c r="K5360" s="175"/>
      <c r="L5360" s="175"/>
      <c r="M5360" s="193" t="str">
        <f>IF(L5360="NP", 0, (IF(L5360="EP", 1, (IF(L5360="ND", 0.4, "")))))</f>
        <v/>
      </c>
      <c r="N5360" s="194" t="str">
        <f>+IF(H5360="","",J5360*M5360)</f>
        <v/>
      </c>
      <c r="R5360" s="75" t="e">
        <f t="shared" si="1032"/>
        <v>#REF!</v>
      </c>
    </row>
    <row r="5361" spans="1:18" ht="15" customHeight="1" x14ac:dyDescent="0.3">
      <c r="A5361" s="86"/>
      <c r="B5361" s="84"/>
      <c r="C5361" s="125"/>
      <c r="E5361" s="149"/>
      <c r="F5361" s="146"/>
      <c r="G5361" s="154"/>
      <c r="H5361" s="186" t="str">
        <f>+IF(G5361="","",F5361*G5361)</f>
        <v/>
      </c>
      <c r="J5361" s="195" t="str">
        <f>+IF(H5361="","",H5361/H5365)</f>
        <v/>
      </c>
      <c r="K5361" s="175"/>
      <c r="L5361" s="175"/>
      <c r="M5361" s="193" t="str">
        <f>IF(L5361="NP", 0, (IF(L5361="EP", 1, (IF(L5361="ND", 0.4, "")))))</f>
        <v/>
      </c>
      <c r="N5361" s="194" t="str">
        <f>+IF(H5361="","",J5361*M5361)</f>
        <v/>
      </c>
      <c r="R5361" s="75" t="e">
        <f t="shared" si="1032"/>
        <v>#REF!</v>
      </c>
    </row>
    <row r="5362" spans="1:18" ht="15" customHeight="1" x14ac:dyDescent="0.3">
      <c r="A5362" s="86"/>
      <c r="B5362" s="84"/>
      <c r="C5362" s="125"/>
      <c r="E5362" s="149"/>
      <c r="F5362" s="146"/>
      <c r="G5362" s="154"/>
      <c r="H5362" s="186" t="str">
        <f>+IF(G5362="","",F5362*G5362)</f>
        <v/>
      </c>
      <c r="J5362" s="195" t="str">
        <f>+IF(H5362="","",H5362/H5366)</f>
        <v/>
      </c>
      <c r="K5362" s="175"/>
      <c r="L5362" s="175"/>
      <c r="M5362" s="193" t="str">
        <f>IF(L5362="NP", 0, (IF(L5362="EP", 1, (IF(L5362="ND", 0.4, "")))))</f>
        <v/>
      </c>
      <c r="N5362" s="194" t="str">
        <f>+IF(H5362="","",J5362*M5362)</f>
        <v/>
      </c>
      <c r="R5362" s="75" t="e">
        <f t="shared" si="1032"/>
        <v>#REF!</v>
      </c>
    </row>
    <row r="5363" spans="1:18" ht="15" customHeight="1" thickBot="1" x14ac:dyDescent="0.35">
      <c r="A5363" s="86"/>
      <c r="B5363" s="84"/>
      <c r="C5363" s="127"/>
      <c r="D5363" s="128"/>
      <c r="E5363" s="150"/>
      <c r="F5363" s="147"/>
      <c r="G5363" s="155"/>
      <c r="H5363" s="192" t="str">
        <f>+IF(G5363="","",F5363*G5363)</f>
        <v/>
      </c>
      <c r="J5363" s="195" t="str">
        <f>+IF(H5363="","",H5363/H5366)</f>
        <v/>
      </c>
      <c r="K5363" s="176"/>
      <c r="L5363" s="177"/>
      <c r="M5363" s="193" t="str">
        <f>IF(L5363="NP", 0, (IF(L5363="EP", 1, (IF(L5363="ND", 0.4, "")))))</f>
        <v/>
      </c>
      <c r="N5363" s="194" t="str">
        <f>+IF(H5363="","",J5363*M5363)</f>
        <v/>
      </c>
      <c r="R5363" s="75" t="e">
        <f t="shared" si="1032"/>
        <v>#REF!</v>
      </c>
    </row>
    <row r="5364" spans="1:18" ht="15" customHeight="1" thickBot="1" x14ac:dyDescent="0.35">
      <c r="A5364" s="86"/>
      <c r="B5364" s="84"/>
      <c r="C5364" s="160"/>
      <c r="D5364" s="160"/>
      <c r="E5364" s="160"/>
      <c r="F5364" s="160"/>
      <c r="G5364" s="161" t="s">
        <v>30</v>
      </c>
      <c r="H5364" s="157">
        <f>SUM(H5359:H5363)</f>
        <v>0</v>
      </c>
      <c r="J5364" s="110">
        <f>SUM(J5359:J5363)</f>
        <v>0</v>
      </c>
      <c r="K5364" s="109"/>
      <c r="L5364" s="109"/>
      <c r="M5364" s="109"/>
      <c r="N5364" s="110">
        <f>SUM(N5359:N5363)</f>
        <v>0</v>
      </c>
    </row>
    <row r="5365" spans="1:18" ht="13.5" customHeight="1" thickBot="1" x14ac:dyDescent="0.35">
      <c r="A5365" s="86"/>
      <c r="B5365" s="84"/>
      <c r="H5365" s="84"/>
      <c r="J5365" s="103"/>
      <c r="K5365" s="104"/>
      <c r="L5365" s="104"/>
      <c r="M5365" s="104"/>
      <c r="N5365" s="105"/>
    </row>
    <row r="5366" spans="1:18" ht="15" customHeight="1" x14ac:dyDescent="0.3">
      <c r="A5366" s="86"/>
      <c r="B5366" s="84"/>
      <c r="D5366" s="132" t="s">
        <v>13</v>
      </c>
      <c r="E5366" s="133"/>
      <c r="F5366" s="133"/>
      <c r="G5366" s="134"/>
      <c r="H5366" s="158">
        <f>+H5311+H5327+H5356+H5364</f>
        <v>2.7171500000000002</v>
      </c>
      <c r="J5366" s="113"/>
      <c r="K5366" s="78"/>
      <c r="M5366" s="78"/>
      <c r="N5366" s="114"/>
    </row>
    <row r="5367" spans="1:18" ht="15" customHeight="1" thickBot="1" x14ac:dyDescent="0.35">
      <c r="A5367" s="86"/>
      <c r="B5367" s="84"/>
      <c r="D5367" s="135" t="s">
        <v>67</v>
      </c>
      <c r="E5367" s="136"/>
      <c r="F5367" s="136"/>
      <c r="G5367" s="141">
        <f>+$Q$1</f>
        <v>0.15</v>
      </c>
      <c r="H5367" s="159">
        <f>+H5366*G5367</f>
        <v>0.4075725</v>
      </c>
      <c r="J5367" s="115"/>
      <c r="K5367" s="116"/>
      <c r="L5367" s="116"/>
      <c r="M5367" s="116"/>
      <c r="N5367" s="117"/>
    </row>
    <row r="5368" spans="1:18" ht="15" customHeight="1" x14ac:dyDescent="0.3">
      <c r="A5368" s="86"/>
      <c r="B5368" s="84"/>
      <c r="D5368" s="135" t="s">
        <v>68</v>
      </c>
      <c r="E5368" s="136"/>
      <c r="F5368" s="136"/>
      <c r="G5368" s="141">
        <f>+$Q$2</f>
        <v>0</v>
      </c>
      <c r="H5368" s="159">
        <f>+(H5366+H5367)*G5368</f>
        <v>0</v>
      </c>
      <c r="J5368" s="120">
        <f>+J5311+J5327+J5356+J5364</f>
        <v>1</v>
      </c>
      <c r="K5368" s="118"/>
      <c r="L5368" s="118"/>
      <c r="M5368" s="118"/>
      <c r="N5368" s="120">
        <f>+N5311+N5327+N5356+N5364</f>
        <v>8.6152034300645886E-2</v>
      </c>
    </row>
    <row r="5369" spans="1:18" ht="15" customHeight="1" thickBot="1" x14ac:dyDescent="0.35">
      <c r="A5369" s="86"/>
      <c r="B5369" s="84"/>
      <c r="C5369" s="75" t="s">
        <v>64</v>
      </c>
      <c r="D5369" s="135" t="s">
        <v>14</v>
      </c>
      <c r="E5369" s="136"/>
      <c r="F5369" s="136"/>
      <c r="G5369" s="137"/>
      <c r="H5369" s="159">
        <f>SUM(H5366:H5368)</f>
        <v>3.1247225000000003</v>
      </c>
      <c r="J5369" s="121" t="s">
        <v>69</v>
      </c>
      <c r="K5369" s="119"/>
      <c r="L5369" s="119"/>
      <c r="M5369" s="119"/>
      <c r="N5369" s="121" t="s">
        <v>70</v>
      </c>
    </row>
    <row r="5370" spans="1:18" ht="15" customHeight="1" thickBot="1" x14ac:dyDescent="0.35">
      <c r="A5370" s="86"/>
      <c r="B5370" s="84"/>
      <c r="C5370" s="75" t="s">
        <v>64</v>
      </c>
      <c r="D5370" s="138" t="s">
        <v>15</v>
      </c>
      <c r="E5370" s="139"/>
      <c r="F5370" s="139"/>
      <c r="G5370" s="140"/>
      <c r="H5370" s="131">
        <f>+ROUND(H5369,2)</f>
        <v>3.12</v>
      </c>
      <c r="N5370" s="165">
        <f>+ROUND(N5368,4)</f>
        <v>8.6199999999999999E-2</v>
      </c>
    </row>
    <row r="5371" spans="1:18" ht="13.5" customHeight="1" x14ac:dyDescent="0.3">
      <c r="A5371" s="86"/>
      <c r="B5371" s="84"/>
      <c r="G5371" s="76"/>
    </row>
    <row r="5372" spans="1:18" ht="13.5" customHeight="1" x14ac:dyDescent="0.3">
      <c r="A5372" s="86"/>
      <c r="B5372" s="84"/>
      <c r="G5372" s="76"/>
    </row>
    <row r="5373" spans="1:18" ht="15" customHeight="1" x14ac:dyDescent="0.3">
      <c r="A5373" s="83"/>
      <c r="B5373" s="84"/>
      <c r="G5373" s="76"/>
      <c r="H5373" s="84"/>
      <c r="J5373" s="85"/>
      <c r="K5373" s="85"/>
      <c r="L5373" s="85"/>
      <c r="M5373" s="85"/>
      <c r="N5373" s="85"/>
    </row>
    <row r="5374" spans="1:18" ht="14.1" customHeight="1" x14ac:dyDescent="0.3">
      <c r="A5374" s="86"/>
      <c r="B5374" s="84"/>
      <c r="C5374" s="87"/>
      <c r="D5374" s="87"/>
      <c r="E5374" s="87"/>
      <c r="F5374" s="87"/>
      <c r="G5374" s="87"/>
      <c r="H5374" s="87"/>
      <c r="K5374" s="78"/>
      <c r="M5374" s="78"/>
    </row>
    <row r="5375" spans="1:18" ht="12" customHeight="1" x14ac:dyDescent="0.3">
      <c r="A5375" s="86"/>
      <c r="B5375" s="84"/>
      <c r="C5375" s="73"/>
      <c r="D5375" s="73"/>
      <c r="E5375" s="73"/>
      <c r="F5375" s="73"/>
      <c r="G5375" s="73"/>
      <c r="H5375" s="73"/>
      <c r="K5375" s="78"/>
      <c r="M5375" s="78"/>
    </row>
    <row r="5376" spans="1:18" ht="12" customHeight="1" x14ac:dyDescent="0.3">
      <c r="A5376" s="86"/>
      <c r="B5376" s="84"/>
      <c r="G5376" s="88"/>
      <c r="H5376" s="84"/>
      <c r="K5376" s="78"/>
      <c r="M5376" s="78"/>
    </row>
    <row r="5377" spans="1:18" ht="14.25" customHeight="1" x14ac:dyDescent="0.3">
      <c r="A5377" s="86"/>
      <c r="B5377" s="84"/>
      <c r="C5377" s="89"/>
      <c r="D5377" s="90"/>
      <c r="E5377" s="90"/>
      <c r="F5377" s="90"/>
      <c r="G5377" s="90"/>
      <c r="H5377" s="91"/>
      <c r="K5377" s="78"/>
      <c r="M5377" s="78"/>
    </row>
    <row r="5378" spans="1:18" ht="14.25" customHeight="1" x14ac:dyDescent="0.3">
      <c r="A5378" s="86"/>
      <c r="B5378" s="84"/>
      <c r="C5378" s="89"/>
      <c r="H5378" s="84"/>
      <c r="K5378" s="78"/>
      <c r="M5378" s="78"/>
    </row>
    <row r="5379" spans="1:18" ht="12" customHeight="1" thickBot="1" x14ac:dyDescent="0.35">
      <c r="A5379" s="86"/>
      <c r="B5379" s="84"/>
      <c r="C5379" s="89"/>
      <c r="H5379" s="84"/>
      <c r="K5379" s="78"/>
      <c r="M5379" s="78"/>
    </row>
    <row r="5380" spans="1:18" ht="20.100000000000001" customHeight="1" thickBot="1" x14ac:dyDescent="0.35">
      <c r="A5380" s="86"/>
      <c r="B5380" s="84"/>
      <c r="C5380" s="142" t="s">
        <v>55</v>
      </c>
      <c r="D5380" s="143"/>
      <c r="E5380" s="143"/>
      <c r="F5380" s="143"/>
      <c r="G5380" s="143"/>
      <c r="H5380" s="144"/>
    </row>
    <row r="5381" spans="1:18" ht="20.100000000000001" customHeight="1" x14ac:dyDescent="0.3">
      <c r="A5381" s="86"/>
      <c r="B5381" s="84"/>
      <c r="C5381" s="92"/>
      <c r="H5381" s="93" t="s">
        <v>56</v>
      </c>
      <c r="I5381" s="84"/>
      <c r="J5381" s="97" t="s">
        <v>26</v>
      </c>
      <c r="K5381" s="98"/>
      <c r="L5381" s="98"/>
      <c r="M5381" s="98"/>
      <c r="N5381" s="99"/>
    </row>
    <row r="5382" spans="1:18" ht="16.5" customHeight="1" thickBot="1" x14ac:dyDescent="0.35">
      <c r="A5382" s="169"/>
      <c r="B5382" s="84"/>
      <c r="C5382" s="73" t="s">
        <v>57</v>
      </c>
      <c r="D5382" s="84">
        <v>62</v>
      </c>
      <c r="G5382" s="74" t="s">
        <v>4</v>
      </c>
      <c r="H5382" s="75" t="str">
        <f>+VLOOKUP(D5382,PRESUP!$A$6:$N$183,3,FALSE)</f>
        <v>m3</v>
      </c>
      <c r="I5382" s="84"/>
      <c r="J5382" s="100"/>
      <c r="K5382" s="101"/>
      <c r="L5382" s="101"/>
      <c r="M5382" s="101"/>
      <c r="N5382" s="102"/>
    </row>
    <row r="5383" spans="1:18" ht="32.25" customHeight="1" x14ac:dyDescent="0.3">
      <c r="A5383" s="86"/>
      <c r="B5383" s="84"/>
      <c r="C5383" s="22" t="str">
        <f>+VLOOKUP(D5382,PRESUP!$A$6:$N$183,14,FALSE)</f>
        <v>DETALLE: PIEDRA TRITURADA (SUB-DREN)</v>
      </c>
      <c r="J5383" s="103"/>
      <c r="K5383" s="104"/>
      <c r="L5383" s="104"/>
      <c r="M5383" s="104"/>
      <c r="N5383" s="105"/>
      <c r="O5383" s="84" t="s">
        <v>71</v>
      </c>
      <c r="P5383" s="84" t="s">
        <v>73</v>
      </c>
      <c r="Q5383" s="84" t="s">
        <v>72</v>
      </c>
    </row>
    <row r="5384" spans="1:18" s="73" customFormat="1" ht="15" customHeight="1" thickBot="1" x14ac:dyDescent="0.35">
      <c r="A5384" s="86"/>
      <c r="B5384" s="84"/>
      <c r="C5384" s="73" t="s">
        <v>5</v>
      </c>
      <c r="D5384" s="94"/>
      <c r="E5384" s="94"/>
      <c r="F5384" s="94"/>
      <c r="G5384" s="196" t="s">
        <v>58</v>
      </c>
      <c r="H5384" s="197">
        <v>0.71430000000000005</v>
      </c>
      <c r="J5384" s="162"/>
      <c r="K5384" s="163"/>
      <c r="L5384" s="163"/>
      <c r="M5384" s="163"/>
      <c r="N5384" s="164"/>
      <c r="O5384" s="166">
        <f>+H5458</f>
        <v>30.55</v>
      </c>
      <c r="P5384" s="168">
        <f>+H5454</f>
        <v>26.563110150000004</v>
      </c>
      <c r="Q5384" s="167">
        <f>+N5458</f>
        <v>0.1057</v>
      </c>
      <c r="R5384" s="73">
        <f t="shared" ref="R5384" si="1033">+D5382</f>
        <v>62</v>
      </c>
    </row>
    <row r="5385" spans="1:18" s="94" customFormat="1" ht="30" customHeight="1" thickBot="1" x14ac:dyDescent="0.35">
      <c r="A5385" s="86"/>
      <c r="B5385" s="84"/>
      <c r="C5385" s="122" t="s">
        <v>48</v>
      </c>
      <c r="D5385" s="123" t="s">
        <v>0</v>
      </c>
      <c r="E5385" s="123" t="s">
        <v>6</v>
      </c>
      <c r="F5385" s="123" t="s">
        <v>7</v>
      </c>
      <c r="G5385" s="123" t="s">
        <v>8</v>
      </c>
      <c r="H5385" s="124" t="s">
        <v>9</v>
      </c>
      <c r="J5385" s="106" t="s">
        <v>59</v>
      </c>
      <c r="K5385" s="107" t="s">
        <v>60</v>
      </c>
      <c r="L5385" s="107" t="s">
        <v>61</v>
      </c>
      <c r="M5385" s="107" t="s">
        <v>62</v>
      </c>
      <c r="N5385" s="108" t="s">
        <v>63</v>
      </c>
    </row>
    <row r="5386" spans="1:18" ht="15" customHeight="1" x14ac:dyDescent="0.3">
      <c r="A5386" s="86"/>
      <c r="B5386" s="84"/>
      <c r="C5386" s="125" t="s">
        <v>78</v>
      </c>
      <c r="D5386" s="145" t="s">
        <v>20</v>
      </c>
      <c r="E5386" s="148"/>
      <c r="F5386" s="148" t="s">
        <v>64</v>
      </c>
      <c r="G5386" s="153" t="s">
        <v>20</v>
      </c>
      <c r="H5386" s="126">
        <f>+H5415*0.05</f>
        <v>0.47179515000000011</v>
      </c>
      <c r="J5386" s="171">
        <f>+IF(H5386="","",H5386/H5454)</f>
        <v>1.7761291781564971E-2</v>
      </c>
      <c r="K5386" s="172">
        <v>4292100117</v>
      </c>
      <c r="L5386" s="170" t="s">
        <v>77</v>
      </c>
      <c r="M5386" s="156">
        <v>0</v>
      </c>
      <c r="N5386" s="173">
        <f t="shared" ref="N5386:N5398" si="1034">+IF(H5386="","",J5386*M5386)</f>
        <v>0</v>
      </c>
    </row>
    <row r="5387" spans="1:18" ht="15" customHeight="1" x14ac:dyDescent="0.3">
      <c r="A5387" s="86"/>
      <c r="B5387" s="84"/>
      <c r="C5387" s="125" t="s">
        <v>389</v>
      </c>
      <c r="D5387" s="146">
        <v>1</v>
      </c>
      <c r="E5387" s="149">
        <v>3.84</v>
      </c>
      <c r="F5387" s="184">
        <f t="shared" ref="F5387" si="1035">+IF(E5387="","",D5387*E5387)</f>
        <v>3.84</v>
      </c>
      <c r="G5387" s="185">
        <f>+IF(F5387="","",H5384)</f>
        <v>0.71430000000000005</v>
      </c>
      <c r="H5387" s="186">
        <f t="shared" ref="H5387" si="1036">+IF(G5387="","",F5387*G5387)</f>
        <v>2.742912</v>
      </c>
      <c r="J5387" s="195">
        <f>+IF(H5387="","",H5387/H5454)</f>
        <v>0.1032601974885836</v>
      </c>
      <c r="K5387" s="172">
        <v>4292100117</v>
      </c>
      <c r="L5387" s="170" t="s">
        <v>77</v>
      </c>
      <c r="M5387" s="193">
        <v>0</v>
      </c>
      <c r="N5387" s="194">
        <f t="shared" si="1034"/>
        <v>0</v>
      </c>
      <c r="R5387" s="75" t="e">
        <f t="shared" ref="R5387:R5398" si="1037">+R5299+1</f>
        <v>#REF!</v>
      </c>
    </row>
    <row r="5388" spans="1:18" ht="15" customHeight="1" x14ac:dyDescent="0.3">
      <c r="A5388" s="86"/>
      <c r="B5388" s="84"/>
      <c r="C5388" s="125"/>
      <c r="D5388" s="146"/>
      <c r="E5388" s="149"/>
      <c r="F5388" s="184"/>
      <c r="G5388" s="185"/>
      <c r="H5388" s="186"/>
      <c r="J5388" s="195"/>
      <c r="K5388" s="172"/>
      <c r="L5388" s="170"/>
      <c r="M5388" s="193"/>
      <c r="N5388" s="194" t="str">
        <f t="shared" si="1034"/>
        <v/>
      </c>
      <c r="R5388" s="75" t="e">
        <f t="shared" si="1037"/>
        <v>#REF!</v>
      </c>
    </row>
    <row r="5389" spans="1:18" ht="15" customHeight="1" x14ac:dyDescent="0.3">
      <c r="A5389" s="86"/>
      <c r="B5389" s="84"/>
      <c r="C5389" s="125"/>
      <c r="D5389" s="146"/>
      <c r="E5389" s="149"/>
      <c r="F5389" s="184"/>
      <c r="G5389" s="185"/>
      <c r="H5389" s="186"/>
      <c r="J5389" s="195"/>
      <c r="K5389" s="172"/>
      <c r="L5389" s="170"/>
      <c r="M5389" s="193"/>
      <c r="N5389" s="194" t="str">
        <f t="shared" si="1034"/>
        <v/>
      </c>
      <c r="R5389" s="75" t="e">
        <f t="shared" si="1037"/>
        <v>#REF!</v>
      </c>
    </row>
    <row r="5390" spans="1:18" ht="15" customHeight="1" x14ac:dyDescent="0.3">
      <c r="A5390" s="86"/>
      <c r="B5390" s="84"/>
      <c r="C5390" s="125"/>
      <c r="D5390" s="146"/>
      <c r="E5390" s="149"/>
      <c r="F5390" s="184"/>
      <c r="G5390" s="185"/>
      <c r="H5390" s="186"/>
      <c r="J5390" s="195"/>
      <c r="K5390" s="172"/>
      <c r="L5390" s="170"/>
      <c r="M5390" s="193"/>
      <c r="N5390" s="194" t="str">
        <f t="shared" si="1034"/>
        <v/>
      </c>
      <c r="R5390" s="75" t="e">
        <f t="shared" si="1037"/>
        <v>#REF!</v>
      </c>
    </row>
    <row r="5391" spans="1:18" ht="15" customHeight="1" x14ac:dyDescent="0.3">
      <c r="A5391" s="86"/>
      <c r="B5391" s="84"/>
      <c r="C5391" s="125"/>
      <c r="D5391" s="146"/>
      <c r="E5391" s="149"/>
      <c r="F5391" s="184" t="str">
        <f t="shared" ref="F5391:F5398" si="1038">+IF(E5391="","",D5391*E5391)</f>
        <v/>
      </c>
      <c r="G5391" s="185" t="str">
        <f>+IF(F5391="","",H5384)</f>
        <v/>
      </c>
      <c r="H5391" s="186" t="str">
        <f t="shared" ref="H5391:H5398" si="1039">+IF(G5391="","",F5391*G5391)</f>
        <v/>
      </c>
      <c r="J5391" s="195" t="str">
        <f>+IF(H5391="","",H5391/H5454)</f>
        <v/>
      </c>
      <c r="K5391" s="172"/>
      <c r="L5391" s="170"/>
      <c r="M5391" s="193" t="str">
        <f t="shared" ref="M5391:M5398" si="1040">IF(L5391="NP", 0, (IF(L5391="EP", 1, (IF(L5391="ND", 0.4, "")))))</f>
        <v/>
      </c>
      <c r="N5391" s="194" t="str">
        <f t="shared" si="1034"/>
        <v/>
      </c>
      <c r="R5391" s="75" t="e">
        <f t="shared" si="1037"/>
        <v>#REF!</v>
      </c>
    </row>
    <row r="5392" spans="1:18" ht="15" customHeight="1" x14ac:dyDescent="0.3">
      <c r="A5392" s="86"/>
      <c r="B5392" s="84"/>
      <c r="C5392" s="125"/>
      <c r="D5392" s="146"/>
      <c r="E5392" s="149"/>
      <c r="F5392" s="184" t="str">
        <f t="shared" si="1038"/>
        <v/>
      </c>
      <c r="G5392" s="185" t="str">
        <f>+IF(F5392="","",H5384)</f>
        <v/>
      </c>
      <c r="H5392" s="186" t="str">
        <f t="shared" si="1039"/>
        <v/>
      </c>
      <c r="J5392" s="195" t="str">
        <f>+IF(H5392="","",H5392/H5454)</f>
        <v/>
      </c>
      <c r="K5392" s="172"/>
      <c r="L5392" s="170"/>
      <c r="M5392" s="193" t="str">
        <f t="shared" si="1040"/>
        <v/>
      </c>
      <c r="N5392" s="194" t="str">
        <f t="shared" si="1034"/>
        <v/>
      </c>
      <c r="R5392" s="75" t="e">
        <f t="shared" si="1037"/>
        <v>#REF!</v>
      </c>
    </row>
    <row r="5393" spans="1:18" ht="15" customHeight="1" x14ac:dyDescent="0.3">
      <c r="A5393" s="86"/>
      <c r="B5393" s="84"/>
      <c r="C5393" s="125"/>
      <c r="D5393" s="146"/>
      <c r="E5393" s="149"/>
      <c r="F5393" s="184" t="str">
        <f t="shared" si="1038"/>
        <v/>
      </c>
      <c r="G5393" s="185" t="str">
        <f>+IF(F5393="","",H5384)</f>
        <v/>
      </c>
      <c r="H5393" s="186" t="str">
        <f t="shared" si="1039"/>
        <v/>
      </c>
      <c r="J5393" s="195" t="str">
        <f>+IF(H5393="","",H5393/H5454)</f>
        <v/>
      </c>
      <c r="K5393" s="172"/>
      <c r="L5393" s="170"/>
      <c r="M5393" s="193" t="str">
        <f t="shared" si="1040"/>
        <v/>
      </c>
      <c r="N5393" s="194" t="str">
        <f t="shared" si="1034"/>
        <v/>
      </c>
      <c r="R5393" s="75" t="e">
        <f t="shared" si="1037"/>
        <v>#REF!</v>
      </c>
    </row>
    <row r="5394" spans="1:18" ht="15" customHeight="1" x14ac:dyDescent="0.3">
      <c r="A5394" s="86"/>
      <c r="B5394" s="84"/>
      <c r="C5394" s="125"/>
      <c r="D5394" s="146"/>
      <c r="E5394" s="149"/>
      <c r="F5394" s="184" t="str">
        <f t="shared" si="1038"/>
        <v/>
      </c>
      <c r="G5394" s="185" t="str">
        <f>+IF(F5394="","",H5384)</f>
        <v/>
      </c>
      <c r="H5394" s="186" t="str">
        <f t="shared" si="1039"/>
        <v/>
      </c>
      <c r="J5394" s="195" t="str">
        <f>+IF(H5394="","",H5394/H5454)</f>
        <v/>
      </c>
      <c r="K5394" s="172"/>
      <c r="L5394" s="170"/>
      <c r="M5394" s="193" t="str">
        <f t="shared" si="1040"/>
        <v/>
      </c>
      <c r="N5394" s="194" t="str">
        <f t="shared" si="1034"/>
        <v/>
      </c>
      <c r="R5394" s="75" t="e">
        <f t="shared" si="1037"/>
        <v>#REF!</v>
      </c>
    </row>
    <row r="5395" spans="1:18" ht="15" customHeight="1" x14ac:dyDescent="0.3">
      <c r="A5395" s="86"/>
      <c r="B5395" s="84"/>
      <c r="C5395" s="125"/>
      <c r="D5395" s="146"/>
      <c r="E5395" s="149"/>
      <c r="F5395" s="184" t="str">
        <f t="shared" si="1038"/>
        <v/>
      </c>
      <c r="G5395" s="185" t="str">
        <f>+IF(F5395="","",H5384)</f>
        <v/>
      </c>
      <c r="H5395" s="186" t="str">
        <f t="shared" si="1039"/>
        <v/>
      </c>
      <c r="J5395" s="195" t="str">
        <f>+IF(H5395="","",H5395/H5454)</f>
        <v/>
      </c>
      <c r="K5395" s="172"/>
      <c r="L5395" s="170"/>
      <c r="M5395" s="193" t="str">
        <f t="shared" si="1040"/>
        <v/>
      </c>
      <c r="N5395" s="194" t="str">
        <f t="shared" si="1034"/>
        <v/>
      </c>
      <c r="R5395" s="75" t="e">
        <f t="shared" si="1037"/>
        <v>#REF!</v>
      </c>
    </row>
    <row r="5396" spans="1:18" ht="15" customHeight="1" x14ac:dyDescent="0.3">
      <c r="A5396" s="86"/>
      <c r="B5396" s="84"/>
      <c r="C5396" s="125"/>
      <c r="D5396" s="146"/>
      <c r="E5396" s="149"/>
      <c r="F5396" s="184" t="str">
        <f t="shared" si="1038"/>
        <v/>
      </c>
      <c r="G5396" s="185" t="str">
        <f>+IF(F5396="","",H5384)</f>
        <v/>
      </c>
      <c r="H5396" s="186" t="str">
        <f t="shared" si="1039"/>
        <v/>
      </c>
      <c r="J5396" s="195" t="str">
        <f>+IF(H5396="","",H5396/H5454)</f>
        <v/>
      </c>
      <c r="K5396" s="172"/>
      <c r="L5396" s="170"/>
      <c r="M5396" s="193" t="str">
        <f t="shared" si="1040"/>
        <v/>
      </c>
      <c r="N5396" s="194" t="str">
        <f t="shared" si="1034"/>
        <v/>
      </c>
      <c r="R5396" s="75" t="e">
        <f t="shared" si="1037"/>
        <v>#REF!</v>
      </c>
    </row>
    <row r="5397" spans="1:18" ht="15" customHeight="1" x14ac:dyDescent="0.3">
      <c r="A5397" s="86"/>
      <c r="B5397" s="84"/>
      <c r="C5397" s="125"/>
      <c r="D5397" s="146"/>
      <c r="E5397" s="149"/>
      <c r="F5397" s="184" t="str">
        <f t="shared" si="1038"/>
        <v/>
      </c>
      <c r="G5397" s="185" t="str">
        <f>+IF(F5397="","",H5384)</f>
        <v/>
      </c>
      <c r="H5397" s="186" t="str">
        <f t="shared" si="1039"/>
        <v/>
      </c>
      <c r="J5397" s="195" t="str">
        <f>+IF(H5397="","",H5397/H5454)</f>
        <v/>
      </c>
      <c r="K5397" s="172"/>
      <c r="L5397" s="170"/>
      <c r="M5397" s="193" t="str">
        <f t="shared" si="1040"/>
        <v/>
      </c>
      <c r="N5397" s="194" t="str">
        <f t="shared" si="1034"/>
        <v/>
      </c>
      <c r="R5397" s="75" t="e">
        <f t="shared" si="1037"/>
        <v>#REF!</v>
      </c>
    </row>
    <row r="5398" spans="1:18" ht="15" customHeight="1" thickBot="1" x14ac:dyDescent="0.35">
      <c r="A5398" s="86"/>
      <c r="B5398" s="84"/>
      <c r="C5398" s="127"/>
      <c r="D5398" s="147"/>
      <c r="E5398" s="150"/>
      <c r="F5398" s="187" t="str">
        <f t="shared" si="1038"/>
        <v/>
      </c>
      <c r="G5398" s="188" t="str">
        <f>+IF(F5398="","",H5383)</f>
        <v/>
      </c>
      <c r="H5398" s="189" t="str">
        <f t="shared" si="1039"/>
        <v/>
      </c>
      <c r="J5398" s="195" t="str">
        <f>+IF(H5398="","",H5398/H5454)</f>
        <v/>
      </c>
      <c r="K5398" s="172"/>
      <c r="L5398" s="170"/>
      <c r="M5398" s="193" t="str">
        <f t="shared" si="1040"/>
        <v/>
      </c>
      <c r="N5398" s="194" t="str">
        <f t="shared" si="1034"/>
        <v/>
      </c>
      <c r="R5398" s="75" t="e">
        <f t="shared" si="1037"/>
        <v>#REF!</v>
      </c>
    </row>
    <row r="5399" spans="1:18" ht="15" customHeight="1" thickBot="1" x14ac:dyDescent="0.35">
      <c r="A5399" s="86"/>
      <c r="B5399" s="84"/>
      <c r="C5399" s="160"/>
      <c r="D5399" s="160"/>
      <c r="E5399" s="160"/>
      <c r="F5399" s="160"/>
      <c r="G5399" s="161" t="s">
        <v>27</v>
      </c>
      <c r="H5399" s="157">
        <f>SUM(H5386:H5398)</f>
        <v>3.2147071500000002</v>
      </c>
      <c r="J5399" s="110">
        <f>SUM(J5386:J5398)</f>
        <v>0.12102148927014858</v>
      </c>
      <c r="K5399" s="109"/>
      <c r="L5399" s="109"/>
      <c r="M5399" s="109"/>
      <c r="N5399" s="110">
        <f>SUM(N5386:N5398)</f>
        <v>0</v>
      </c>
    </row>
    <row r="5400" spans="1:18" s="73" customFormat="1" ht="15" customHeight="1" thickBot="1" x14ac:dyDescent="0.35">
      <c r="A5400" s="86"/>
      <c r="B5400" s="84"/>
      <c r="C5400" s="73" t="s">
        <v>10</v>
      </c>
      <c r="H5400" s="74"/>
      <c r="J5400" s="112"/>
      <c r="K5400" s="112"/>
      <c r="L5400" s="112"/>
      <c r="M5400" s="112"/>
      <c r="N5400" s="112"/>
    </row>
    <row r="5401" spans="1:18" ht="31.5" customHeight="1" thickBot="1" x14ac:dyDescent="0.35">
      <c r="A5401" s="86"/>
      <c r="B5401" s="84"/>
      <c r="C5401" s="122" t="s">
        <v>48</v>
      </c>
      <c r="D5401" s="123" t="s">
        <v>0</v>
      </c>
      <c r="E5401" s="123" t="s">
        <v>65</v>
      </c>
      <c r="F5401" s="123" t="s">
        <v>66</v>
      </c>
      <c r="G5401" s="123" t="s">
        <v>8</v>
      </c>
      <c r="H5401" s="124" t="s">
        <v>9</v>
      </c>
      <c r="J5401" s="106" t="s">
        <v>59</v>
      </c>
      <c r="K5401" s="107" t="s">
        <v>60</v>
      </c>
      <c r="L5401" s="107" t="s">
        <v>61</v>
      </c>
      <c r="M5401" s="107" t="s">
        <v>62</v>
      </c>
      <c r="N5401" s="108" t="s">
        <v>63</v>
      </c>
    </row>
    <row r="5402" spans="1:18" ht="15" customHeight="1" x14ac:dyDescent="0.3">
      <c r="A5402" s="86"/>
      <c r="B5402" s="84"/>
      <c r="C5402" s="125" t="s">
        <v>326</v>
      </c>
      <c r="D5402" s="146">
        <v>2</v>
      </c>
      <c r="E5402" s="149">
        <v>4.2300000000000004</v>
      </c>
      <c r="F5402" s="184">
        <f t="shared" ref="F5402:F5414" si="1041">+IF(E5402="","",D5402*E5402)</f>
        <v>8.4600000000000009</v>
      </c>
      <c r="G5402" s="185">
        <f>+IF(F5402="","",H5384)</f>
        <v>0.71430000000000005</v>
      </c>
      <c r="H5402" s="186">
        <f t="shared" ref="H5402:H5414" si="1042">+IF(G5402="","",F5402*G5402)</f>
        <v>6.0429780000000006</v>
      </c>
      <c r="I5402" s="95"/>
      <c r="J5402" s="195">
        <f>+IF(H5402="","",H5402/H5454)</f>
        <v>0.22749512259203578</v>
      </c>
      <c r="K5402" s="174">
        <v>851230012</v>
      </c>
      <c r="L5402" s="170" t="s">
        <v>77</v>
      </c>
      <c r="M5402" s="193">
        <v>0</v>
      </c>
      <c r="N5402" s="194">
        <f t="shared" ref="N5402:N5414" si="1043">+IF(H5402="","",J5402*M5402)</f>
        <v>0</v>
      </c>
      <c r="R5402" s="75" t="e">
        <f t="shared" ref="R5402:R5414" si="1044">+R5314+1</f>
        <v>#REF!</v>
      </c>
    </row>
    <row r="5403" spans="1:18" ht="15" customHeight="1" x14ac:dyDescent="0.25">
      <c r="A5403" s="86"/>
      <c r="B5403" s="84"/>
      <c r="C5403" s="125" t="s">
        <v>309</v>
      </c>
      <c r="D5403" s="146">
        <v>1</v>
      </c>
      <c r="E5403" s="209">
        <v>4.75</v>
      </c>
      <c r="F5403" s="184">
        <f t="shared" si="1041"/>
        <v>4.75</v>
      </c>
      <c r="G5403" s="185">
        <f>+IF(F5403="","",H5384)</f>
        <v>0.71430000000000005</v>
      </c>
      <c r="H5403" s="186">
        <f t="shared" si="1042"/>
        <v>3.3929250000000004</v>
      </c>
      <c r="J5403" s="195">
        <f>+IF(H5403="","",H5403/H5454)</f>
        <v>0.12773071303926359</v>
      </c>
      <c r="K5403" s="174">
        <v>851230012</v>
      </c>
      <c r="L5403" s="170" t="s">
        <v>77</v>
      </c>
      <c r="M5403" s="193">
        <v>0</v>
      </c>
      <c r="N5403" s="194">
        <f t="shared" si="1043"/>
        <v>0</v>
      </c>
      <c r="R5403" s="75" t="e">
        <f t="shared" si="1044"/>
        <v>#REF!</v>
      </c>
    </row>
    <row r="5404" spans="1:18" ht="15" customHeight="1" x14ac:dyDescent="0.25">
      <c r="A5404" s="86"/>
      <c r="B5404" s="84"/>
      <c r="C5404" s="125"/>
      <c r="D5404" s="146"/>
      <c r="E5404" s="209"/>
      <c r="F5404" s="184"/>
      <c r="G5404" s="185"/>
      <c r="H5404" s="186"/>
      <c r="J5404" s="195"/>
      <c r="K5404" s="174"/>
      <c r="L5404" s="170"/>
      <c r="M5404" s="193"/>
      <c r="N5404" s="194" t="str">
        <f t="shared" si="1043"/>
        <v/>
      </c>
      <c r="R5404" s="75" t="e">
        <f t="shared" si="1044"/>
        <v>#REF!</v>
      </c>
    </row>
    <row r="5405" spans="1:18" ht="15" customHeight="1" x14ac:dyDescent="0.3">
      <c r="A5405" s="86"/>
      <c r="B5405" s="84"/>
      <c r="C5405" s="125"/>
      <c r="D5405" s="146"/>
      <c r="E5405" s="149"/>
      <c r="F5405" s="184"/>
      <c r="G5405" s="185"/>
      <c r="H5405" s="186"/>
      <c r="J5405" s="195"/>
      <c r="K5405" s="174"/>
      <c r="L5405" s="170"/>
      <c r="M5405" s="193"/>
      <c r="N5405" s="194" t="str">
        <f t="shared" si="1043"/>
        <v/>
      </c>
      <c r="R5405" s="75" t="e">
        <f t="shared" si="1044"/>
        <v>#REF!</v>
      </c>
    </row>
    <row r="5406" spans="1:18" ht="15" customHeight="1" x14ac:dyDescent="0.3">
      <c r="A5406" s="86"/>
      <c r="B5406" s="84"/>
      <c r="C5406" s="125"/>
      <c r="D5406" s="146"/>
      <c r="E5406" s="149"/>
      <c r="F5406" s="184" t="str">
        <f t="shared" si="1041"/>
        <v/>
      </c>
      <c r="G5406" s="185" t="str">
        <f>+IF(F5406="","",H5384)</f>
        <v/>
      </c>
      <c r="H5406" s="186" t="str">
        <f t="shared" si="1042"/>
        <v/>
      </c>
      <c r="J5406" s="195" t="str">
        <f>+IF(H5406="","",H5406/H5454)</f>
        <v/>
      </c>
      <c r="K5406" s="174"/>
      <c r="L5406" s="170"/>
      <c r="M5406" s="193" t="str">
        <f t="shared" ref="M5406:M5414" si="1045">IF(L5406="NP", 0, (IF(L5406="EP", 1, (IF(L5406="ND", 0.4, "")))))</f>
        <v/>
      </c>
      <c r="N5406" s="194" t="str">
        <f t="shared" si="1043"/>
        <v/>
      </c>
      <c r="R5406" s="75" t="e">
        <f t="shared" si="1044"/>
        <v>#REF!</v>
      </c>
    </row>
    <row r="5407" spans="1:18" ht="15" customHeight="1" x14ac:dyDescent="0.3">
      <c r="A5407" s="86"/>
      <c r="B5407" s="84"/>
      <c r="C5407" s="125"/>
      <c r="D5407" s="146"/>
      <c r="E5407" s="149"/>
      <c r="F5407" s="184" t="str">
        <f t="shared" si="1041"/>
        <v/>
      </c>
      <c r="G5407" s="185" t="str">
        <f>+IF(F5407="","",H5384)</f>
        <v/>
      </c>
      <c r="H5407" s="186" t="str">
        <f t="shared" si="1042"/>
        <v/>
      </c>
      <c r="I5407" s="96"/>
      <c r="J5407" s="195" t="str">
        <f>+IF(H5407="","",H5407/H5454)</f>
        <v/>
      </c>
      <c r="K5407" s="174"/>
      <c r="L5407" s="170"/>
      <c r="M5407" s="193" t="str">
        <f t="shared" si="1045"/>
        <v/>
      </c>
      <c r="N5407" s="194" t="str">
        <f t="shared" si="1043"/>
        <v/>
      </c>
      <c r="R5407" s="75" t="e">
        <f t="shared" si="1044"/>
        <v>#REF!</v>
      </c>
    </row>
    <row r="5408" spans="1:18" ht="15" customHeight="1" x14ac:dyDescent="0.3">
      <c r="A5408" s="86"/>
      <c r="B5408" s="84"/>
      <c r="C5408" s="125"/>
      <c r="D5408" s="146"/>
      <c r="E5408" s="149"/>
      <c r="F5408" s="184" t="str">
        <f t="shared" si="1041"/>
        <v/>
      </c>
      <c r="G5408" s="185" t="str">
        <f>+IF(F5408="","",H5384)</f>
        <v/>
      </c>
      <c r="H5408" s="186" t="str">
        <f t="shared" si="1042"/>
        <v/>
      </c>
      <c r="J5408" s="195" t="str">
        <f>+IF(H5408="","",H5408/H5454)</f>
        <v/>
      </c>
      <c r="K5408" s="174"/>
      <c r="L5408" s="170"/>
      <c r="M5408" s="193" t="str">
        <f t="shared" si="1045"/>
        <v/>
      </c>
      <c r="N5408" s="194" t="str">
        <f t="shared" si="1043"/>
        <v/>
      </c>
      <c r="R5408" s="75" t="e">
        <f t="shared" si="1044"/>
        <v>#REF!</v>
      </c>
    </row>
    <row r="5409" spans="1:18" ht="15" customHeight="1" x14ac:dyDescent="0.3">
      <c r="A5409" s="86"/>
      <c r="B5409" s="84"/>
      <c r="C5409" s="125"/>
      <c r="D5409" s="146"/>
      <c r="E5409" s="149"/>
      <c r="F5409" s="184" t="str">
        <f t="shared" si="1041"/>
        <v/>
      </c>
      <c r="G5409" s="185" t="str">
        <f>+IF(F5409="","",H5384)</f>
        <v/>
      </c>
      <c r="H5409" s="186" t="str">
        <f t="shared" si="1042"/>
        <v/>
      </c>
      <c r="J5409" s="195" t="str">
        <f>+IF(H5409="","",H5409/H5454)</f>
        <v/>
      </c>
      <c r="K5409" s="174"/>
      <c r="L5409" s="170"/>
      <c r="M5409" s="193" t="str">
        <f t="shared" si="1045"/>
        <v/>
      </c>
      <c r="N5409" s="194" t="str">
        <f t="shared" si="1043"/>
        <v/>
      </c>
      <c r="R5409" s="75" t="e">
        <f t="shared" si="1044"/>
        <v>#REF!</v>
      </c>
    </row>
    <row r="5410" spans="1:18" ht="15" customHeight="1" x14ac:dyDescent="0.3">
      <c r="A5410" s="86"/>
      <c r="B5410" s="84"/>
      <c r="C5410" s="125"/>
      <c r="D5410" s="146"/>
      <c r="E5410" s="149"/>
      <c r="F5410" s="184" t="str">
        <f t="shared" si="1041"/>
        <v/>
      </c>
      <c r="G5410" s="185" t="str">
        <f>+IF(F5410="","",H5384)</f>
        <v/>
      </c>
      <c r="H5410" s="186" t="str">
        <f t="shared" si="1042"/>
        <v/>
      </c>
      <c r="I5410" s="96"/>
      <c r="J5410" s="195" t="str">
        <f>+IF(H5410="","",H5410/H5454)</f>
        <v/>
      </c>
      <c r="K5410" s="174"/>
      <c r="L5410" s="170"/>
      <c r="M5410" s="193" t="str">
        <f t="shared" si="1045"/>
        <v/>
      </c>
      <c r="N5410" s="194" t="str">
        <f t="shared" si="1043"/>
        <v/>
      </c>
      <c r="R5410" s="75" t="e">
        <f t="shared" si="1044"/>
        <v>#REF!</v>
      </c>
    </row>
    <row r="5411" spans="1:18" ht="15" customHeight="1" x14ac:dyDescent="0.3">
      <c r="A5411" s="86"/>
      <c r="B5411" s="84"/>
      <c r="C5411" s="125"/>
      <c r="D5411" s="146"/>
      <c r="E5411" s="149"/>
      <c r="F5411" s="184" t="str">
        <f t="shared" si="1041"/>
        <v/>
      </c>
      <c r="G5411" s="185" t="str">
        <f>+IF(F5411="","",H5384)</f>
        <v/>
      </c>
      <c r="H5411" s="186" t="str">
        <f t="shared" si="1042"/>
        <v/>
      </c>
      <c r="J5411" s="195" t="str">
        <f>+IF(H5411="","",H5411/H5454)</f>
        <v/>
      </c>
      <c r="K5411" s="174"/>
      <c r="L5411" s="170"/>
      <c r="M5411" s="193" t="str">
        <f t="shared" si="1045"/>
        <v/>
      </c>
      <c r="N5411" s="194" t="str">
        <f t="shared" si="1043"/>
        <v/>
      </c>
      <c r="R5411" s="75" t="e">
        <f t="shared" si="1044"/>
        <v>#REF!</v>
      </c>
    </row>
    <row r="5412" spans="1:18" ht="15" customHeight="1" x14ac:dyDescent="0.3">
      <c r="A5412" s="86"/>
      <c r="B5412" s="84"/>
      <c r="C5412" s="125"/>
      <c r="D5412" s="146"/>
      <c r="E5412" s="149"/>
      <c r="F5412" s="184" t="str">
        <f t="shared" si="1041"/>
        <v/>
      </c>
      <c r="G5412" s="185" t="str">
        <f>+IF(F5412="","",H5384)</f>
        <v/>
      </c>
      <c r="H5412" s="186" t="str">
        <f t="shared" si="1042"/>
        <v/>
      </c>
      <c r="I5412" s="96"/>
      <c r="J5412" s="195" t="str">
        <f>+IF(H5412="","",H5412/H5454)</f>
        <v/>
      </c>
      <c r="K5412" s="174"/>
      <c r="L5412" s="170"/>
      <c r="M5412" s="193" t="str">
        <f t="shared" si="1045"/>
        <v/>
      </c>
      <c r="N5412" s="194" t="str">
        <f t="shared" si="1043"/>
        <v/>
      </c>
      <c r="R5412" s="75" t="e">
        <f t="shared" si="1044"/>
        <v>#REF!</v>
      </c>
    </row>
    <row r="5413" spans="1:18" ht="15" customHeight="1" x14ac:dyDescent="0.3">
      <c r="A5413" s="86"/>
      <c r="B5413" s="84"/>
      <c r="C5413" s="125"/>
      <c r="D5413" s="146"/>
      <c r="E5413" s="149"/>
      <c r="F5413" s="184" t="str">
        <f t="shared" si="1041"/>
        <v/>
      </c>
      <c r="G5413" s="185" t="str">
        <f>+IF(F5413="","",H5384)</f>
        <v/>
      </c>
      <c r="H5413" s="186" t="str">
        <f t="shared" si="1042"/>
        <v/>
      </c>
      <c r="I5413" s="96"/>
      <c r="J5413" s="195" t="str">
        <f>+IF(H5413="","",H5413/H5454)</f>
        <v/>
      </c>
      <c r="K5413" s="174"/>
      <c r="L5413" s="170"/>
      <c r="M5413" s="193" t="str">
        <f t="shared" si="1045"/>
        <v/>
      </c>
      <c r="N5413" s="194" t="str">
        <f t="shared" si="1043"/>
        <v/>
      </c>
      <c r="R5413" s="75" t="e">
        <f t="shared" si="1044"/>
        <v>#REF!</v>
      </c>
    </row>
    <row r="5414" spans="1:18" ht="15" customHeight="1" thickBot="1" x14ac:dyDescent="0.35">
      <c r="A5414" s="86"/>
      <c r="B5414" s="84"/>
      <c r="C5414" s="127"/>
      <c r="D5414" s="147"/>
      <c r="E5414" s="150"/>
      <c r="F5414" s="187" t="str">
        <f t="shared" si="1041"/>
        <v/>
      </c>
      <c r="G5414" s="188" t="str">
        <f>+IF(F5414="","",H5383)</f>
        <v/>
      </c>
      <c r="H5414" s="189" t="str">
        <f t="shared" si="1042"/>
        <v/>
      </c>
      <c r="J5414" s="195" t="str">
        <f>+IF(H5414="","",H5414/H5454)</f>
        <v/>
      </c>
      <c r="K5414" s="174"/>
      <c r="L5414" s="170"/>
      <c r="M5414" s="193" t="str">
        <f t="shared" si="1045"/>
        <v/>
      </c>
      <c r="N5414" s="194" t="str">
        <f t="shared" si="1043"/>
        <v/>
      </c>
      <c r="R5414" s="75" t="e">
        <f t="shared" si="1044"/>
        <v>#REF!</v>
      </c>
    </row>
    <row r="5415" spans="1:18" ht="15" customHeight="1" thickBot="1" x14ac:dyDescent="0.35">
      <c r="A5415" s="86"/>
      <c r="B5415" s="84"/>
      <c r="C5415" s="160"/>
      <c r="D5415" s="160"/>
      <c r="E5415" s="160"/>
      <c r="F5415" s="160"/>
      <c r="G5415" s="161" t="s">
        <v>28</v>
      </c>
      <c r="H5415" s="157">
        <f>SUM(H5402:H5414)</f>
        <v>9.4359030000000015</v>
      </c>
      <c r="J5415" s="110">
        <f>SUM(J5402:J5414)</f>
        <v>0.35522583563129939</v>
      </c>
      <c r="K5415" s="109"/>
      <c r="L5415" s="109"/>
      <c r="M5415" s="109"/>
      <c r="N5415" s="110">
        <f>SUM(N5402:N5414)</f>
        <v>0</v>
      </c>
    </row>
    <row r="5416" spans="1:18" s="73" customFormat="1" ht="15" customHeight="1" thickBot="1" x14ac:dyDescent="0.35">
      <c r="A5416" s="86"/>
      <c r="B5416" s="84"/>
      <c r="C5416" s="73" t="s">
        <v>11</v>
      </c>
      <c r="H5416" s="74"/>
      <c r="J5416" s="112"/>
      <c r="K5416" s="112"/>
      <c r="L5416" s="112"/>
      <c r="M5416" s="112"/>
      <c r="N5416" s="112"/>
    </row>
    <row r="5417" spans="1:18" ht="34.5" customHeight="1" thickBot="1" x14ac:dyDescent="0.35">
      <c r="A5417" s="86"/>
      <c r="B5417" s="84"/>
      <c r="C5417" s="122" t="s">
        <v>48</v>
      </c>
      <c r="D5417" s="129"/>
      <c r="E5417" s="123" t="s">
        <v>3</v>
      </c>
      <c r="F5417" s="123" t="s">
        <v>0</v>
      </c>
      <c r="G5417" s="123" t="s">
        <v>16</v>
      </c>
      <c r="H5417" s="124" t="s">
        <v>9</v>
      </c>
      <c r="J5417" s="106" t="s">
        <v>59</v>
      </c>
      <c r="K5417" s="107" t="s">
        <v>60</v>
      </c>
      <c r="L5417" s="107" t="s">
        <v>61</v>
      </c>
      <c r="M5417" s="107" t="s">
        <v>62</v>
      </c>
      <c r="N5417" s="108" t="s">
        <v>63</v>
      </c>
    </row>
    <row r="5418" spans="1:18" ht="15" customHeight="1" x14ac:dyDescent="0.3">
      <c r="A5418" s="86"/>
      <c r="B5418" s="84"/>
      <c r="C5418" s="125" t="s">
        <v>445</v>
      </c>
      <c r="E5418" s="151" t="s">
        <v>87</v>
      </c>
      <c r="F5418" s="151">
        <v>1.05</v>
      </c>
      <c r="G5418" s="151">
        <v>13.25</v>
      </c>
      <c r="H5418" s="190">
        <f>+IF(G5418="","",F5418*G5418)</f>
        <v>13.912500000000001</v>
      </c>
      <c r="J5418" s="195">
        <f>+IF(H5418="","",H5418/H5454)</f>
        <v>0.52375267509855206</v>
      </c>
      <c r="K5418" s="174">
        <v>352605342021</v>
      </c>
      <c r="L5418" s="170" t="s">
        <v>76</v>
      </c>
      <c r="M5418" s="193">
        <v>0.20180000000000001</v>
      </c>
      <c r="N5418" s="194">
        <f t="shared" ref="N5418:N5443" si="1046">+IF(H5418="","",J5418*M5418)</f>
        <v>0.10569328983488781</v>
      </c>
      <c r="R5418" s="75" t="e">
        <f t="shared" ref="R5418:R5443" si="1047">+R5330+1</f>
        <v>#REF!</v>
      </c>
    </row>
    <row r="5419" spans="1:18" ht="15" customHeight="1" x14ac:dyDescent="0.3">
      <c r="A5419" s="86"/>
      <c r="B5419" s="84"/>
      <c r="C5419" s="125"/>
      <c r="E5419" s="151"/>
      <c r="F5419" s="151"/>
      <c r="G5419" s="151"/>
      <c r="H5419" s="190"/>
      <c r="J5419" s="195"/>
      <c r="K5419" s="174"/>
      <c r="L5419" s="170"/>
      <c r="M5419" s="193"/>
      <c r="N5419" s="194" t="str">
        <f t="shared" si="1046"/>
        <v/>
      </c>
      <c r="R5419" s="75" t="e">
        <f t="shared" si="1047"/>
        <v>#REF!</v>
      </c>
    </row>
    <row r="5420" spans="1:18" ht="15" customHeight="1" x14ac:dyDescent="0.3">
      <c r="A5420" s="86"/>
      <c r="B5420" s="84"/>
      <c r="C5420" s="125"/>
      <c r="E5420" s="151"/>
      <c r="F5420" s="151"/>
      <c r="G5420" s="151"/>
      <c r="H5420" s="190"/>
      <c r="J5420" s="195"/>
      <c r="K5420" s="174"/>
      <c r="L5420" s="170"/>
      <c r="M5420" s="193"/>
      <c r="N5420" s="194" t="str">
        <f t="shared" si="1046"/>
        <v/>
      </c>
      <c r="R5420" s="75" t="e">
        <f t="shared" si="1047"/>
        <v>#REF!</v>
      </c>
    </row>
    <row r="5421" spans="1:18" ht="15" customHeight="1" x14ac:dyDescent="0.3">
      <c r="A5421" s="86"/>
      <c r="B5421" s="84"/>
      <c r="C5421" s="125"/>
      <c r="E5421" s="151"/>
      <c r="F5421" s="151"/>
      <c r="G5421" s="151"/>
      <c r="H5421" s="190"/>
      <c r="J5421" s="195"/>
      <c r="K5421" s="174"/>
      <c r="L5421" s="170"/>
      <c r="M5421" s="193"/>
      <c r="N5421" s="194" t="str">
        <f t="shared" si="1046"/>
        <v/>
      </c>
      <c r="R5421" s="75" t="e">
        <f t="shared" si="1047"/>
        <v>#REF!</v>
      </c>
    </row>
    <row r="5422" spans="1:18" ht="15" customHeight="1" x14ac:dyDescent="0.3">
      <c r="A5422" s="86"/>
      <c r="B5422" s="84"/>
      <c r="C5422" s="125"/>
      <c r="E5422" s="151"/>
      <c r="F5422" s="151"/>
      <c r="G5422" s="151"/>
      <c r="H5422" s="190"/>
      <c r="J5422" s="195"/>
      <c r="K5422" s="174"/>
      <c r="L5422" s="170"/>
      <c r="M5422" s="193"/>
      <c r="N5422" s="194" t="str">
        <f t="shared" si="1046"/>
        <v/>
      </c>
      <c r="R5422" s="75" t="e">
        <f t="shared" si="1047"/>
        <v>#REF!</v>
      </c>
    </row>
    <row r="5423" spans="1:18" ht="15" customHeight="1" x14ac:dyDescent="0.3">
      <c r="A5423" s="86"/>
      <c r="B5423" s="84"/>
      <c r="C5423" s="125"/>
      <c r="E5423" s="151"/>
      <c r="F5423" s="151"/>
      <c r="G5423" s="151"/>
      <c r="H5423" s="190"/>
      <c r="J5423" s="195"/>
      <c r="K5423" s="174"/>
      <c r="L5423" s="170"/>
      <c r="M5423" s="193"/>
      <c r="N5423" s="194" t="str">
        <f t="shared" si="1046"/>
        <v/>
      </c>
      <c r="R5423" s="75" t="e">
        <f t="shared" si="1047"/>
        <v>#REF!</v>
      </c>
    </row>
    <row r="5424" spans="1:18" ht="15" customHeight="1" x14ac:dyDescent="0.3">
      <c r="A5424" s="86"/>
      <c r="B5424" s="84"/>
      <c r="C5424" s="125"/>
      <c r="E5424" s="151"/>
      <c r="F5424" s="151"/>
      <c r="G5424" s="151"/>
      <c r="H5424" s="190"/>
      <c r="J5424" s="195"/>
      <c r="K5424" s="174"/>
      <c r="L5424" s="170"/>
      <c r="M5424" s="193"/>
      <c r="N5424" s="194" t="str">
        <f t="shared" si="1046"/>
        <v/>
      </c>
      <c r="R5424" s="75" t="e">
        <f t="shared" si="1047"/>
        <v>#REF!</v>
      </c>
    </row>
    <row r="5425" spans="1:18" ht="15" customHeight="1" x14ac:dyDescent="0.3">
      <c r="A5425" s="86"/>
      <c r="B5425" s="84"/>
      <c r="C5425" s="125"/>
      <c r="E5425" s="151"/>
      <c r="F5425" s="151"/>
      <c r="G5425" s="151"/>
      <c r="H5425" s="190" t="str">
        <f t="shared" ref="H5425:H5443" si="1048">+IF(G5425="","",F5425*G5425)</f>
        <v/>
      </c>
      <c r="J5425" s="195" t="str">
        <f>+IF(H5425="","",H5425/H5454)</f>
        <v/>
      </c>
      <c r="K5425" s="174"/>
      <c r="L5425" s="170"/>
      <c r="M5425" s="193" t="str">
        <f t="shared" ref="M5425:M5443" si="1049">IF(L5425="NP", 0, (IF(L5425="EP", 1, (IF(L5425="ND", 0.4, "")))))</f>
        <v/>
      </c>
      <c r="N5425" s="194" t="str">
        <f t="shared" si="1046"/>
        <v/>
      </c>
      <c r="R5425" s="75" t="e">
        <f t="shared" si="1047"/>
        <v>#REF!</v>
      </c>
    </row>
    <row r="5426" spans="1:18" ht="15" customHeight="1" x14ac:dyDescent="0.3">
      <c r="A5426" s="86"/>
      <c r="B5426" s="84"/>
      <c r="C5426" s="125"/>
      <c r="E5426" s="151"/>
      <c r="F5426" s="151"/>
      <c r="G5426" s="151"/>
      <c r="H5426" s="190" t="str">
        <f t="shared" si="1048"/>
        <v/>
      </c>
      <c r="J5426" s="195" t="str">
        <f>+IF(H5426="","",H5426/H5454)</f>
        <v/>
      </c>
      <c r="K5426" s="174"/>
      <c r="L5426" s="170"/>
      <c r="M5426" s="193" t="str">
        <f t="shared" si="1049"/>
        <v/>
      </c>
      <c r="N5426" s="194" t="str">
        <f t="shared" si="1046"/>
        <v/>
      </c>
      <c r="R5426" s="75" t="e">
        <f t="shared" si="1047"/>
        <v>#REF!</v>
      </c>
    </row>
    <row r="5427" spans="1:18" ht="15" customHeight="1" x14ac:dyDescent="0.3">
      <c r="A5427" s="86"/>
      <c r="B5427" s="84"/>
      <c r="C5427" s="125"/>
      <c r="E5427" s="151"/>
      <c r="F5427" s="151"/>
      <c r="G5427" s="151"/>
      <c r="H5427" s="190" t="str">
        <f t="shared" si="1048"/>
        <v/>
      </c>
      <c r="J5427" s="195" t="str">
        <f>+IF(H5427="","",H5427/H5454)</f>
        <v/>
      </c>
      <c r="K5427" s="174"/>
      <c r="L5427" s="170"/>
      <c r="M5427" s="193" t="str">
        <f t="shared" si="1049"/>
        <v/>
      </c>
      <c r="N5427" s="194" t="str">
        <f t="shared" si="1046"/>
        <v/>
      </c>
      <c r="R5427" s="75" t="e">
        <f t="shared" si="1047"/>
        <v>#REF!</v>
      </c>
    </row>
    <row r="5428" spans="1:18" ht="15" customHeight="1" x14ac:dyDescent="0.3">
      <c r="A5428" s="86"/>
      <c r="B5428" s="84"/>
      <c r="C5428" s="125"/>
      <c r="E5428" s="151"/>
      <c r="F5428" s="151"/>
      <c r="G5428" s="151"/>
      <c r="H5428" s="190" t="str">
        <f t="shared" si="1048"/>
        <v/>
      </c>
      <c r="J5428" s="195" t="str">
        <f>+IF(H5428="","",H5428/H5454)</f>
        <v/>
      </c>
      <c r="K5428" s="174"/>
      <c r="L5428" s="170"/>
      <c r="M5428" s="193" t="str">
        <f t="shared" si="1049"/>
        <v/>
      </c>
      <c r="N5428" s="194" t="str">
        <f t="shared" si="1046"/>
        <v/>
      </c>
      <c r="R5428" s="75" t="e">
        <f t="shared" si="1047"/>
        <v>#REF!</v>
      </c>
    </row>
    <row r="5429" spans="1:18" ht="15" customHeight="1" x14ac:dyDescent="0.3">
      <c r="A5429" s="86"/>
      <c r="B5429" s="84"/>
      <c r="C5429" s="125"/>
      <c r="E5429" s="151"/>
      <c r="F5429" s="151"/>
      <c r="G5429" s="151"/>
      <c r="H5429" s="190" t="str">
        <f t="shared" si="1048"/>
        <v/>
      </c>
      <c r="J5429" s="195" t="str">
        <f>+IF(H5429="","",H5429/H5454)</f>
        <v/>
      </c>
      <c r="K5429" s="174"/>
      <c r="L5429" s="170"/>
      <c r="M5429" s="193" t="str">
        <f t="shared" si="1049"/>
        <v/>
      </c>
      <c r="N5429" s="194" t="str">
        <f t="shared" si="1046"/>
        <v/>
      </c>
      <c r="R5429" s="75" t="e">
        <f t="shared" si="1047"/>
        <v>#REF!</v>
      </c>
    </row>
    <row r="5430" spans="1:18" ht="15" customHeight="1" x14ac:dyDescent="0.3">
      <c r="A5430" s="86"/>
      <c r="B5430" s="84"/>
      <c r="C5430" s="125"/>
      <c r="E5430" s="151"/>
      <c r="F5430" s="151"/>
      <c r="G5430" s="151"/>
      <c r="H5430" s="190" t="str">
        <f t="shared" si="1048"/>
        <v/>
      </c>
      <c r="J5430" s="195" t="str">
        <f>+IF(H5430="","",H5430/H5454)</f>
        <v/>
      </c>
      <c r="K5430" s="174"/>
      <c r="L5430" s="170"/>
      <c r="M5430" s="193" t="str">
        <f t="shared" si="1049"/>
        <v/>
      </c>
      <c r="N5430" s="194" t="str">
        <f t="shared" si="1046"/>
        <v/>
      </c>
      <c r="R5430" s="75" t="e">
        <f t="shared" si="1047"/>
        <v>#REF!</v>
      </c>
    </row>
    <row r="5431" spans="1:18" ht="15" customHeight="1" x14ac:dyDescent="0.3">
      <c r="A5431" s="86"/>
      <c r="B5431" s="84"/>
      <c r="C5431" s="125"/>
      <c r="E5431" s="151"/>
      <c r="F5431" s="151"/>
      <c r="G5431" s="151"/>
      <c r="H5431" s="190" t="str">
        <f t="shared" si="1048"/>
        <v/>
      </c>
      <c r="J5431" s="195" t="str">
        <f>+IF(H5431="","",H5431/H5454)</f>
        <v/>
      </c>
      <c r="K5431" s="174"/>
      <c r="L5431" s="170"/>
      <c r="M5431" s="193" t="str">
        <f t="shared" si="1049"/>
        <v/>
      </c>
      <c r="N5431" s="194" t="str">
        <f t="shared" si="1046"/>
        <v/>
      </c>
      <c r="R5431" s="75" t="e">
        <f t="shared" si="1047"/>
        <v>#REF!</v>
      </c>
    </row>
    <row r="5432" spans="1:18" ht="15" customHeight="1" x14ac:dyDescent="0.3">
      <c r="A5432" s="86"/>
      <c r="B5432" s="84"/>
      <c r="C5432" s="125"/>
      <c r="E5432" s="151"/>
      <c r="F5432" s="151"/>
      <c r="G5432" s="151"/>
      <c r="H5432" s="190" t="str">
        <f t="shared" si="1048"/>
        <v/>
      </c>
      <c r="J5432" s="195" t="str">
        <f>+IF(H5432="","",H5432/H5454)</f>
        <v/>
      </c>
      <c r="K5432" s="174"/>
      <c r="L5432" s="170"/>
      <c r="M5432" s="193" t="str">
        <f t="shared" si="1049"/>
        <v/>
      </c>
      <c r="N5432" s="194" t="str">
        <f t="shared" si="1046"/>
        <v/>
      </c>
      <c r="R5432" s="75" t="e">
        <f t="shared" si="1047"/>
        <v>#REF!</v>
      </c>
    </row>
    <row r="5433" spans="1:18" ht="15" customHeight="1" x14ac:dyDescent="0.3">
      <c r="A5433" s="86"/>
      <c r="B5433" s="84"/>
      <c r="C5433" s="125"/>
      <c r="E5433" s="151"/>
      <c r="F5433" s="151"/>
      <c r="G5433" s="151"/>
      <c r="H5433" s="190" t="str">
        <f t="shared" si="1048"/>
        <v/>
      </c>
      <c r="J5433" s="195" t="str">
        <f>+IF(H5433="","",H5433/H5454)</f>
        <v/>
      </c>
      <c r="K5433" s="174"/>
      <c r="L5433" s="170"/>
      <c r="M5433" s="193" t="str">
        <f t="shared" si="1049"/>
        <v/>
      </c>
      <c r="N5433" s="194" t="str">
        <f t="shared" si="1046"/>
        <v/>
      </c>
      <c r="R5433" s="75" t="e">
        <f t="shared" si="1047"/>
        <v>#REF!</v>
      </c>
    </row>
    <row r="5434" spans="1:18" ht="15" customHeight="1" x14ac:dyDescent="0.3">
      <c r="A5434" s="86"/>
      <c r="B5434" s="84"/>
      <c r="C5434" s="125"/>
      <c r="E5434" s="151"/>
      <c r="F5434" s="151"/>
      <c r="G5434" s="151"/>
      <c r="H5434" s="190" t="str">
        <f t="shared" si="1048"/>
        <v/>
      </c>
      <c r="J5434" s="195" t="str">
        <f>+IF(H5434="","",H5434/H5454)</f>
        <v/>
      </c>
      <c r="K5434" s="174"/>
      <c r="L5434" s="170"/>
      <c r="M5434" s="193" t="str">
        <f t="shared" si="1049"/>
        <v/>
      </c>
      <c r="N5434" s="194" t="str">
        <f t="shared" si="1046"/>
        <v/>
      </c>
      <c r="R5434" s="75" t="e">
        <f t="shared" si="1047"/>
        <v>#REF!</v>
      </c>
    </row>
    <row r="5435" spans="1:18" ht="15" customHeight="1" x14ac:dyDescent="0.3">
      <c r="A5435" s="86"/>
      <c r="B5435" s="84"/>
      <c r="C5435" s="125"/>
      <c r="E5435" s="151"/>
      <c r="F5435" s="151"/>
      <c r="G5435" s="151"/>
      <c r="H5435" s="190" t="str">
        <f t="shared" si="1048"/>
        <v/>
      </c>
      <c r="J5435" s="195" t="str">
        <f>+IF(H5435="","",H5435/H5454)</f>
        <v/>
      </c>
      <c r="K5435" s="174"/>
      <c r="L5435" s="170"/>
      <c r="M5435" s="193" t="str">
        <f t="shared" si="1049"/>
        <v/>
      </c>
      <c r="N5435" s="194" t="str">
        <f t="shared" si="1046"/>
        <v/>
      </c>
      <c r="R5435" s="75" t="e">
        <f t="shared" si="1047"/>
        <v>#REF!</v>
      </c>
    </row>
    <row r="5436" spans="1:18" ht="15" customHeight="1" x14ac:dyDescent="0.3">
      <c r="A5436" s="86"/>
      <c r="B5436" s="84"/>
      <c r="C5436" s="125"/>
      <c r="E5436" s="151"/>
      <c r="F5436" s="151"/>
      <c r="G5436" s="151"/>
      <c r="H5436" s="190" t="str">
        <f t="shared" si="1048"/>
        <v/>
      </c>
      <c r="J5436" s="195" t="str">
        <f>+IF(H5436="","",H5436/H5454)</f>
        <v/>
      </c>
      <c r="K5436" s="174"/>
      <c r="L5436" s="170"/>
      <c r="M5436" s="193" t="str">
        <f t="shared" si="1049"/>
        <v/>
      </c>
      <c r="N5436" s="194" t="str">
        <f t="shared" si="1046"/>
        <v/>
      </c>
      <c r="R5436" s="75" t="e">
        <f t="shared" si="1047"/>
        <v>#REF!</v>
      </c>
    </row>
    <row r="5437" spans="1:18" ht="15" customHeight="1" x14ac:dyDescent="0.3">
      <c r="A5437" s="86"/>
      <c r="B5437" s="84"/>
      <c r="C5437" s="125"/>
      <c r="E5437" s="151"/>
      <c r="F5437" s="151"/>
      <c r="G5437" s="151"/>
      <c r="H5437" s="190" t="str">
        <f t="shared" si="1048"/>
        <v/>
      </c>
      <c r="J5437" s="195" t="str">
        <f>+IF(H5437="","",H5437/H5454)</f>
        <v/>
      </c>
      <c r="K5437" s="174"/>
      <c r="L5437" s="170"/>
      <c r="M5437" s="193" t="str">
        <f t="shared" si="1049"/>
        <v/>
      </c>
      <c r="N5437" s="194" t="str">
        <f t="shared" si="1046"/>
        <v/>
      </c>
      <c r="R5437" s="75" t="e">
        <f t="shared" si="1047"/>
        <v>#REF!</v>
      </c>
    </row>
    <row r="5438" spans="1:18" ht="15" customHeight="1" x14ac:dyDescent="0.3">
      <c r="A5438" s="86"/>
      <c r="B5438" s="84"/>
      <c r="C5438" s="125"/>
      <c r="E5438" s="151"/>
      <c r="F5438" s="151"/>
      <c r="G5438" s="151"/>
      <c r="H5438" s="190" t="str">
        <f t="shared" si="1048"/>
        <v/>
      </c>
      <c r="J5438" s="195" t="str">
        <f>+IF(H5438="","",H5438/H5454)</f>
        <v/>
      </c>
      <c r="K5438" s="174"/>
      <c r="L5438" s="170"/>
      <c r="M5438" s="193" t="str">
        <f t="shared" si="1049"/>
        <v/>
      </c>
      <c r="N5438" s="194" t="str">
        <f t="shared" si="1046"/>
        <v/>
      </c>
      <c r="R5438" s="75" t="e">
        <f t="shared" si="1047"/>
        <v>#REF!</v>
      </c>
    </row>
    <row r="5439" spans="1:18" ht="15" customHeight="1" x14ac:dyDescent="0.3">
      <c r="A5439" s="86"/>
      <c r="B5439" s="84"/>
      <c r="C5439" s="125"/>
      <c r="E5439" s="151"/>
      <c r="F5439" s="151"/>
      <c r="G5439" s="151"/>
      <c r="H5439" s="190" t="str">
        <f t="shared" si="1048"/>
        <v/>
      </c>
      <c r="J5439" s="195" t="str">
        <f>+IF(H5439="","",H5439/H5454)</f>
        <v/>
      </c>
      <c r="K5439" s="174"/>
      <c r="L5439" s="170"/>
      <c r="M5439" s="193" t="str">
        <f t="shared" si="1049"/>
        <v/>
      </c>
      <c r="N5439" s="194" t="str">
        <f t="shared" si="1046"/>
        <v/>
      </c>
      <c r="R5439" s="75" t="e">
        <f t="shared" si="1047"/>
        <v>#REF!</v>
      </c>
    </row>
    <row r="5440" spans="1:18" ht="15" customHeight="1" x14ac:dyDescent="0.3">
      <c r="A5440" s="86"/>
      <c r="B5440" s="84"/>
      <c r="C5440" s="125"/>
      <c r="E5440" s="151"/>
      <c r="F5440" s="151"/>
      <c r="G5440" s="151"/>
      <c r="H5440" s="190" t="str">
        <f t="shared" si="1048"/>
        <v/>
      </c>
      <c r="J5440" s="195" t="str">
        <f>+IF(H5440="","",H5440/H5454)</f>
        <v/>
      </c>
      <c r="K5440" s="174"/>
      <c r="L5440" s="170"/>
      <c r="M5440" s="193" t="str">
        <f t="shared" si="1049"/>
        <v/>
      </c>
      <c r="N5440" s="194" t="str">
        <f t="shared" si="1046"/>
        <v/>
      </c>
      <c r="R5440" s="75" t="e">
        <f t="shared" si="1047"/>
        <v>#REF!</v>
      </c>
    </row>
    <row r="5441" spans="1:18" ht="15" customHeight="1" x14ac:dyDescent="0.3">
      <c r="A5441" s="86"/>
      <c r="B5441" s="84"/>
      <c r="C5441" s="125"/>
      <c r="E5441" s="151"/>
      <c r="F5441" s="151"/>
      <c r="G5441" s="151"/>
      <c r="H5441" s="190" t="str">
        <f t="shared" si="1048"/>
        <v/>
      </c>
      <c r="J5441" s="195" t="str">
        <f>+IF(H5441="","",H5441/H5454)</f>
        <v/>
      </c>
      <c r="K5441" s="174"/>
      <c r="L5441" s="170"/>
      <c r="M5441" s="193" t="str">
        <f t="shared" si="1049"/>
        <v/>
      </c>
      <c r="N5441" s="194" t="str">
        <f t="shared" si="1046"/>
        <v/>
      </c>
      <c r="R5441" s="75" t="e">
        <f t="shared" si="1047"/>
        <v>#REF!</v>
      </c>
    </row>
    <row r="5442" spans="1:18" ht="15" customHeight="1" x14ac:dyDescent="0.3">
      <c r="A5442" s="86"/>
      <c r="B5442" s="84"/>
      <c r="C5442" s="125"/>
      <c r="E5442" s="151"/>
      <c r="F5442" s="151"/>
      <c r="G5442" s="151"/>
      <c r="H5442" s="190" t="str">
        <f t="shared" si="1048"/>
        <v/>
      </c>
      <c r="J5442" s="195" t="str">
        <f>+IF(H5442="","",H5442/H5454)</f>
        <v/>
      </c>
      <c r="K5442" s="174"/>
      <c r="L5442" s="170"/>
      <c r="M5442" s="193" t="str">
        <f t="shared" si="1049"/>
        <v/>
      </c>
      <c r="N5442" s="194" t="str">
        <f t="shared" si="1046"/>
        <v/>
      </c>
      <c r="R5442" s="75" t="e">
        <f t="shared" si="1047"/>
        <v>#REF!</v>
      </c>
    </row>
    <row r="5443" spans="1:18" ht="15" customHeight="1" thickBot="1" x14ac:dyDescent="0.35">
      <c r="A5443" s="86"/>
      <c r="B5443" s="84"/>
      <c r="C5443" s="125"/>
      <c r="E5443" s="152"/>
      <c r="F5443" s="152"/>
      <c r="G5443" s="152"/>
      <c r="H5443" s="191" t="str">
        <f t="shared" si="1048"/>
        <v/>
      </c>
      <c r="J5443" s="195" t="str">
        <f>+IF(H5443="","",H5443/H5454)</f>
        <v/>
      </c>
      <c r="K5443" s="174"/>
      <c r="L5443" s="170"/>
      <c r="M5443" s="193" t="str">
        <f t="shared" si="1049"/>
        <v/>
      </c>
      <c r="N5443" s="194" t="str">
        <f t="shared" si="1046"/>
        <v/>
      </c>
      <c r="R5443" s="75" t="e">
        <f t="shared" si="1047"/>
        <v>#REF!</v>
      </c>
    </row>
    <row r="5444" spans="1:18" ht="15" customHeight="1" thickBot="1" x14ac:dyDescent="0.35">
      <c r="A5444" s="86"/>
      <c r="B5444" s="84"/>
      <c r="C5444" s="160"/>
      <c r="D5444" s="160"/>
      <c r="E5444" s="160"/>
      <c r="F5444" s="160"/>
      <c r="G5444" s="161" t="s">
        <v>29</v>
      </c>
      <c r="H5444" s="157">
        <f>SUM(H5418:H5443)</f>
        <v>13.912500000000001</v>
      </c>
      <c r="J5444" s="110">
        <f>SUM(J5418:J5443)</f>
        <v>0.52375267509855206</v>
      </c>
      <c r="K5444" s="109"/>
      <c r="L5444" s="109"/>
      <c r="M5444" s="109"/>
      <c r="N5444" s="110">
        <f>SUM(N5418:N5443)</f>
        <v>0.10569328983488781</v>
      </c>
    </row>
    <row r="5445" spans="1:18" s="73" customFormat="1" ht="15" customHeight="1" thickBot="1" x14ac:dyDescent="0.35">
      <c r="A5445" s="86"/>
      <c r="B5445" s="84"/>
      <c r="C5445" s="73" t="s">
        <v>12</v>
      </c>
      <c r="H5445" s="74"/>
      <c r="J5445" s="111"/>
      <c r="K5445" s="111"/>
      <c r="L5445" s="111"/>
      <c r="M5445" s="111"/>
      <c r="N5445" s="111"/>
    </row>
    <row r="5446" spans="1:18" ht="33" customHeight="1" thickBot="1" x14ac:dyDescent="0.35">
      <c r="A5446" s="86"/>
      <c r="B5446" s="84"/>
      <c r="C5446" s="122" t="s">
        <v>48</v>
      </c>
      <c r="D5446" s="129"/>
      <c r="E5446" s="130" t="s">
        <v>3</v>
      </c>
      <c r="F5446" s="130" t="s">
        <v>0</v>
      </c>
      <c r="G5446" s="123" t="s">
        <v>6</v>
      </c>
      <c r="H5446" s="124" t="s">
        <v>9</v>
      </c>
      <c r="J5446" s="106" t="s">
        <v>59</v>
      </c>
      <c r="K5446" s="107" t="s">
        <v>60</v>
      </c>
      <c r="L5446" s="107" t="s">
        <v>61</v>
      </c>
      <c r="M5446" s="107" t="s">
        <v>62</v>
      </c>
      <c r="N5446" s="108" t="s">
        <v>63</v>
      </c>
    </row>
    <row r="5447" spans="1:18" ht="15" customHeight="1" x14ac:dyDescent="0.3">
      <c r="A5447" s="86"/>
      <c r="B5447" s="84"/>
      <c r="C5447" s="125"/>
      <c r="E5447" s="149"/>
      <c r="F5447" s="146"/>
      <c r="G5447" s="154"/>
      <c r="H5447" s="186"/>
      <c r="J5447" s="195"/>
      <c r="K5447" s="175"/>
      <c r="L5447" s="175"/>
      <c r="M5447" s="193"/>
      <c r="N5447" s="194" t="str">
        <f>+IF(H5447="","",J5447*M5447)</f>
        <v/>
      </c>
      <c r="R5447" s="75" t="e">
        <f t="shared" ref="R5447:R5451" si="1050">+R5359+1</f>
        <v>#REF!</v>
      </c>
    </row>
    <row r="5448" spans="1:18" ht="15" customHeight="1" x14ac:dyDescent="0.3">
      <c r="A5448" s="86"/>
      <c r="B5448" s="84"/>
      <c r="C5448" s="125"/>
      <c r="E5448" s="149"/>
      <c r="F5448" s="146"/>
      <c r="G5448" s="154"/>
      <c r="H5448" s="186"/>
      <c r="J5448" s="195"/>
      <c r="K5448" s="175"/>
      <c r="L5448" s="175"/>
      <c r="M5448" s="193"/>
      <c r="N5448" s="194" t="str">
        <f>+IF(H5448="","",J5448*M5448)</f>
        <v/>
      </c>
      <c r="R5448" s="75" t="e">
        <f t="shared" si="1050"/>
        <v>#REF!</v>
      </c>
    </row>
    <row r="5449" spans="1:18" ht="15" customHeight="1" x14ac:dyDescent="0.3">
      <c r="A5449" s="86"/>
      <c r="B5449" s="84"/>
      <c r="C5449" s="125"/>
      <c r="E5449" s="149"/>
      <c r="F5449" s="146"/>
      <c r="G5449" s="154"/>
      <c r="H5449" s="186" t="str">
        <f>+IF(G5449="","",F5449*G5449)</f>
        <v/>
      </c>
      <c r="J5449" s="195" t="str">
        <f>+IF(H5449="","",H5449/H5453)</f>
        <v/>
      </c>
      <c r="K5449" s="175"/>
      <c r="L5449" s="175"/>
      <c r="M5449" s="193" t="str">
        <f>IF(L5449="NP", 0, (IF(L5449="EP", 1, (IF(L5449="ND", 0.4, "")))))</f>
        <v/>
      </c>
      <c r="N5449" s="194" t="str">
        <f>+IF(H5449="","",J5449*M5449)</f>
        <v/>
      </c>
      <c r="R5449" s="75" t="e">
        <f t="shared" si="1050"/>
        <v>#REF!</v>
      </c>
    </row>
    <row r="5450" spans="1:18" ht="15" customHeight="1" x14ac:dyDescent="0.3">
      <c r="A5450" s="86"/>
      <c r="B5450" s="84"/>
      <c r="C5450" s="125"/>
      <c r="E5450" s="149"/>
      <c r="F5450" s="146"/>
      <c r="G5450" s="154"/>
      <c r="H5450" s="186" t="str">
        <f>+IF(G5450="","",F5450*G5450)</f>
        <v/>
      </c>
      <c r="J5450" s="195" t="str">
        <f>+IF(H5450="","",H5450/H5454)</f>
        <v/>
      </c>
      <c r="K5450" s="175"/>
      <c r="L5450" s="175"/>
      <c r="M5450" s="193" t="str">
        <f>IF(L5450="NP", 0, (IF(L5450="EP", 1, (IF(L5450="ND", 0.4, "")))))</f>
        <v/>
      </c>
      <c r="N5450" s="194" t="str">
        <f>+IF(H5450="","",J5450*M5450)</f>
        <v/>
      </c>
      <c r="R5450" s="75" t="e">
        <f t="shared" si="1050"/>
        <v>#REF!</v>
      </c>
    </row>
    <row r="5451" spans="1:18" ht="15" customHeight="1" thickBot="1" x14ac:dyDescent="0.35">
      <c r="A5451" s="86"/>
      <c r="B5451" s="84"/>
      <c r="C5451" s="127"/>
      <c r="D5451" s="128"/>
      <c r="E5451" s="150"/>
      <c r="F5451" s="147"/>
      <c r="G5451" s="155"/>
      <c r="H5451" s="192" t="str">
        <f>+IF(G5451="","",F5451*G5451)</f>
        <v/>
      </c>
      <c r="J5451" s="195" t="str">
        <f>+IF(H5451="","",H5451/H5454)</f>
        <v/>
      </c>
      <c r="K5451" s="176"/>
      <c r="L5451" s="177"/>
      <c r="M5451" s="193" t="str">
        <f>IF(L5451="NP", 0, (IF(L5451="EP", 1, (IF(L5451="ND", 0.4, "")))))</f>
        <v/>
      </c>
      <c r="N5451" s="194" t="str">
        <f>+IF(H5451="","",J5451*M5451)</f>
        <v/>
      </c>
      <c r="R5451" s="75" t="e">
        <f t="shared" si="1050"/>
        <v>#REF!</v>
      </c>
    </row>
    <row r="5452" spans="1:18" ht="15" customHeight="1" thickBot="1" x14ac:dyDescent="0.35">
      <c r="A5452" s="86"/>
      <c r="B5452" s="84"/>
      <c r="C5452" s="160"/>
      <c r="D5452" s="160"/>
      <c r="E5452" s="160"/>
      <c r="F5452" s="160"/>
      <c r="G5452" s="161" t="s">
        <v>30</v>
      </c>
      <c r="H5452" s="157">
        <f>SUM(H5447:H5451)</f>
        <v>0</v>
      </c>
      <c r="J5452" s="110">
        <f>SUM(J5447:J5451)</f>
        <v>0</v>
      </c>
      <c r="K5452" s="109"/>
      <c r="L5452" s="109"/>
      <c r="M5452" s="109"/>
      <c r="N5452" s="110">
        <f>SUM(N5447:N5451)</f>
        <v>0</v>
      </c>
    </row>
    <row r="5453" spans="1:18" ht="13.5" customHeight="1" thickBot="1" x14ac:dyDescent="0.35">
      <c r="A5453" s="86"/>
      <c r="B5453" s="84"/>
      <c r="H5453" s="84"/>
      <c r="J5453" s="103"/>
      <c r="K5453" s="104"/>
      <c r="L5453" s="104"/>
      <c r="M5453" s="104"/>
      <c r="N5453" s="105"/>
    </row>
    <row r="5454" spans="1:18" ht="15" customHeight="1" x14ac:dyDescent="0.3">
      <c r="A5454" s="86"/>
      <c r="B5454" s="84"/>
      <c r="D5454" s="132" t="s">
        <v>13</v>
      </c>
      <c r="E5454" s="133"/>
      <c r="F5454" s="133"/>
      <c r="G5454" s="134"/>
      <c r="H5454" s="158">
        <f>+H5399+H5415+H5444+H5452</f>
        <v>26.563110150000004</v>
      </c>
      <c r="J5454" s="113"/>
      <c r="K5454" s="78"/>
      <c r="M5454" s="78"/>
      <c r="N5454" s="114"/>
    </row>
    <row r="5455" spans="1:18" ht="15" customHeight="1" thickBot="1" x14ac:dyDescent="0.35">
      <c r="A5455" s="86"/>
      <c r="B5455" s="84"/>
      <c r="D5455" s="135" t="s">
        <v>67</v>
      </c>
      <c r="E5455" s="136"/>
      <c r="F5455" s="136"/>
      <c r="G5455" s="141">
        <f>+$Q$1</f>
        <v>0.15</v>
      </c>
      <c r="H5455" s="159">
        <f>+H5454*G5455</f>
        <v>3.9844665225000004</v>
      </c>
      <c r="J5455" s="115"/>
      <c r="K5455" s="116"/>
      <c r="L5455" s="116"/>
      <c r="M5455" s="116"/>
      <c r="N5455" s="117"/>
    </row>
    <row r="5456" spans="1:18" ht="15" customHeight="1" x14ac:dyDescent="0.3">
      <c r="A5456" s="86"/>
      <c r="B5456" s="84"/>
      <c r="D5456" s="135" t="s">
        <v>68</v>
      </c>
      <c r="E5456" s="136"/>
      <c r="F5456" s="136"/>
      <c r="G5456" s="141">
        <f>+$Q$2</f>
        <v>0</v>
      </c>
      <c r="H5456" s="159">
        <f>+(H5454+H5455)*G5456</f>
        <v>0</v>
      </c>
      <c r="J5456" s="120">
        <f>+J5399+J5415+J5444+J5452</f>
        <v>1</v>
      </c>
      <c r="K5456" s="118"/>
      <c r="L5456" s="118"/>
      <c r="M5456" s="118"/>
      <c r="N5456" s="120">
        <f>+N5399+N5415+N5444+N5452</f>
        <v>0.10569328983488781</v>
      </c>
    </row>
    <row r="5457" spans="1:18" ht="15" customHeight="1" thickBot="1" x14ac:dyDescent="0.35">
      <c r="A5457" s="86"/>
      <c r="B5457" s="84"/>
      <c r="C5457" s="75" t="s">
        <v>64</v>
      </c>
      <c r="D5457" s="135" t="s">
        <v>14</v>
      </c>
      <c r="E5457" s="136"/>
      <c r="F5457" s="136"/>
      <c r="G5457" s="137"/>
      <c r="H5457" s="159">
        <f>SUM(H5454:H5456)</f>
        <v>30.547576672500004</v>
      </c>
      <c r="J5457" s="121" t="s">
        <v>69</v>
      </c>
      <c r="K5457" s="119"/>
      <c r="L5457" s="119"/>
      <c r="M5457" s="119"/>
      <c r="N5457" s="121" t="s">
        <v>70</v>
      </c>
    </row>
    <row r="5458" spans="1:18" ht="15" customHeight="1" thickBot="1" x14ac:dyDescent="0.35">
      <c r="A5458" s="86"/>
      <c r="B5458" s="84"/>
      <c r="C5458" s="75" t="s">
        <v>64</v>
      </c>
      <c r="D5458" s="138" t="s">
        <v>15</v>
      </c>
      <c r="E5458" s="139"/>
      <c r="F5458" s="139"/>
      <c r="G5458" s="140"/>
      <c r="H5458" s="131">
        <f>+ROUND(H5457,2)</f>
        <v>30.55</v>
      </c>
      <c r="N5458" s="165">
        <f>+ROUND(N5456,4)</f>
        <v>0.1057</v>
      </c>
    </row>
    <row r="5459" spans="1:18" ht="13.5" customHeight="1" x14ac:dyDescent="0.3">
      <c r="A5459" s="86"/>
      <c r="B5459" s="84"/>
      <c r="G5459" s="76"/>
    </row>
    <row r="5460" spans="1:18" ht="13.5" customHeight="1" x14ac:dyDescent="0.3">
      <c r="A5460" s="86"/>
      <c r="B5460" s="84"/>
      <c r="G5460" s="76"/>
    </row>
    <row r="5461" spans="1:18" ht="15" customHeight="1" x14ac:dyDescent="0.3">
      <c r="A5461" s="83"/>
      <c r="B5461" s="84"/>
      <c r="G5461" s="76"/>
      <c r="H5461" s="84"/>
      <c r="J5461" s="85"/>
      <c r="K5461" s="85"/>
      <c r="L5461" s="85"/>
      <c r="M5461" s="85"/>
      <c r="N5461" s="85"/>
    </row>
    <row r="5462" spans="1:18" ht="14.1" customHeight="1" x14ac:dyDescent="0.3">
      <c r="A5462" s="86"/>
      <c r="B5462" s="84"/>
      <c r="C5462" s="87"/>
      <c r="D5462" s="87"/>
      <c r="E5462" s="87"/>
      <c r="F5462" s="87"/>
      <c r="G5462" s="87"/>
      <c r="H5462" s="87"/>
      <c r="K5462" s="78"/>
      <c r="M5462" s="78"/>
    </row>
    <row r="5463" spans="1:18" ht="12" customHeight="1" x14ac:dyDescent="0.3">
      <c r="A5463" s="86"/>
      <c r="B5463" s="84"/>
      <c r="C5463" s="73"/>
      <c r="D5463" s="73"/>
      <c r="E5463" s="73"/>
      <c r="F5463" s="73"/>
      <c r="G5463" s="73"/>
      <c r="H5463" s="73"/>
      <c r="K5463" s="78"/>
      <c r="M5463" s="78"/>
    </row>
    <row r="5464" spans="1:18" ht="12" customHeight="1" x14ac:dyDescent="0.3">
      <c r="A5464" s="86"/>
      <c r="B5464" s="84"/>
      <c r="G5464" s="88"/>
      <c r="H5464" s="84"/>
      <c r="K5464" s="78"/>
      <c r="M5464" s="78"/>
    </row>
    <row r="5465" spans="1:18" ht="14.25" customHeight="1" x14ac:dyDescent="0.3">
      <c r="A5465" s="86"/>
      <c r="B5465" s="84"/>
      <c r="C5465" s="89"/>
      <c r="D5465" s="90"/>
      <c r="E5465" s="90"/>
      <c r="F5465" s="90"/>
      <c r="G5465" s="90"/>
      <c r="H5465" s="91"/>
      <c r="K5465" s="78"/>
      <c r="M5465" s="78"/>
    </row>
    <row r="5466" spans="1:18" ht="14.25" customHeight="1" x14ac:dyDescent="0.3">
      <c r="A5466" s="86"/>
      <c r="B5466" s="84"/>
      <c r="C5466" s="89"/>
      <c r="H5466" s="84"/>
      <c r="K5466" s="78"/>
      <c r="M5466" s="78"/>
    </row>
    <row r="5467" spans="1:18" ht="12" customHeight="1" thickBot="1" x14ac:dyDescent="0.35">
      <c r="A5467" s="86"/>
      <c r="B5467" s="84"/>
      <c r="C5467" s="89"/>
      <c r="H5467" s="84"/>
      <c r="K5467" s="78"/>
      <c r="M5467" s="78"/>
    </row>
    <row r="5468" spans="1:18" ht="20.100000000000001" customHeight="1" thickBot="1" x14ac:dyDescent="0.35">
      <c r="A5468" s="86"/>
      <c r="B5468" s="84"/>
      <c r="C5468" s="142" t="s">
        <v>55</v>
      </c>
      <c r="D5468" s="143"/>
      <c r="E5468" s="143"/>
      <c r="F5468" s="143"/>
      <c r="G5468" s="143"/>
      <c r="H5468" s="144"/>
    </row>
    <row r="5469" spans="1:18" ht="20.100000000000001" customHeight="1" x14ac:dyDescent="0.3">
      <c r="A5469" s="86"/>
      <c r="B5469" s="84"/>
      <c r="C5469" s="92"/>
      <c r="H5469" s="93" t="s">
        <v>56</v>
      </c>
      <c r="I5469" s="84"/>
      <c r="J5469" s="97" t="s">
        <v>26</v>
      </c>
      <c r="K5469" s="98"/>
      <c r="L5469" s="98"/>
      <c r="M5469" s="98"/>
      <c r="N5469" s="99"/>
    </row>
    <row r="5470" spans="1:18" ht="16.5" customHeight="1" thickBot="1" x14ac:dyDescent="0.35">
      <c r="A5470" s="169"/>
      <c r="B5470" s="84"/>
      <c r="C5470" s="73" t="s">
        <v>57</v>
      </c>
      <c r="D5470" s="84">
        <v>63</v>
      </c>
      <c r="G5470" s="74" t="s">
        <v>4</v>
      </c>
      <c r="H5470" s="75" t="str">
        <f>+VLOOKUP(D5470,PRESUP!$A$6:$N$183,3,FALSE)</f>
        <v>m3-km</v>
      </c>
      <c r="I5470" s="84"/>
      <c r="J5470" s="100"/>
      <c r="K5470" s="101"/>
      <c r="L5470" s="101"/>
      <c r="M5470" s="101"/>
      <c r="N5470" s="102"/>
    </row>
    <row r="5471" spans="1:18" ht="33.6" customHeight="1" x14ac:dyDescent="0.3">
      <c r="A5471" s="86"/>
      <c r="B5471" s="84"/>
      <c r="C5471" s="22" t="str">
        <f>+VLOOKUP(D5470,PRESUP!$A$6:$N$183,14,FALSE)</f>
        <v>DETALLE: TRANSPORTE DE MATERIALES PÉTREOS*</v>
      </c>
      <c r="J5471" s="103"/>
      <c r="K5471" s="104"/>
      <c r="L5471" s="104"/>
      <c r="M5471" s="104"/>
      <c r="N5471" s="105"/>
      <c r="O5471" s="84" t="s">
        <v>71</v>
      </c>
      <c r="P5471" s="84" t="s">
        <v>73</v>
      </c>
      <c r="Q5471" s="84" t="s">
        <v>72</v>
      </c>
    </row>
    <row r="5472" spans="1:18" s="73" customFormat="1" ht="15" customHeight="1" thickBot="1" x14ac:dyDescent="0.35">
      <c r="A5472" s="86"/>
      <c r="B5472" s="84"/>
      <c r="C5472" s="73" t="s">
        <v>5</v>
      </c>
      <c r="D5472" s="94"/>
      <c r="E5472" s="94"/>
      <c r="F5472" s="94"/>
      <c r="G5472" s="196" t="s">
        <v>58</v>
      </c>
      <c r="H5472" s="197">
        <v>7.4999999999999997E-3</v>
      </c>
      <c r="J5472" s="162"/>
      <c r="K5472" s="163"/>
      <c r="L5472" s="163"/>
      <c r="M5472" s="163"/>
      <c r="N5472" s="164"/>
      <c r="O5472" s="166">
        <f>+H5546</f>
        <v>0.3</v>
      </c>
      <c r="P5472" s="168">
        <f>+H5542</f>
        <v>0.262125</v>
      </c>
      <c r="Q5472" s="167">
        <f>+N5546</f>
        <v>0</v>
      </c>
      <c r="R5472" s="73">
        <f t="shared" ref="R5472" si="1051">+D5470</f>
        <v>63</v>
      </c>
    </row>
    <row r="5473" spans="1:18" s="94" customFormat="1" ht="30" customHeight="1" thickBot="1" x14ac:dyDescent="0.35">
      <c r="A5473" s="86"/>
      <c r="B5473" s="84"/>
      <c r="C5473" s="122" t="s">
        <v>48</v>
      </c>
      <c r="D5473" s="123" t="s">
        <v>0</v>
      </c>
      <c r="E5473" s="123" t="s">
        <v>6</v>
      </c>
      <c r="F5473" s="123" t="s">
        <v>7</v>
      </c>
      <c r="G5473" s="123" t="s">
        <v>8</v>
      </c>
      <c r="H5473" s="124" t="s">
        <v>9</v>
      </c>
      <c r="J5473" s="106" t="s">
        <v>59</v>
      </c>
      <c r="K5473" s="107" t="s">
        <v>60</v>
      </c>
      <c r="L5473" s="107" t="s">
        <v>61</v>
      </c>
      <c r="M5473" s="107" t="s">
        <v>62</v>
      </c>
      <c r="N5473" s="108" t="s">
        <v>63</v>
      </c>
    </row>
    <row r="5474" spans="1:18" ht="15" customHeight="1" x14ac:dyDescent="0.3">
      <c r="A5474" s="86"/>
      <c r="B5474" s="84"/>
      <c r="C5474" s="125"/>
      <c r="D5474" s="145"/>
      <c r="E5474" s="148"/>
      <c r="F5474" s="148"/>
      <c r="G5474" s="153"/>
      <c r="H5474" s="126"/>
      <c r="J5474" s="171"/>
      <c r="K5474" s="172"/>
      <c r="L5474" s="170"/>
      <c r="M5474" s="156"/>
      <c r="N5474" s="173" t="str">
        <f t="shared" ref="N5474:N5486" si="1052">+IF(H5474="","",J5474*M5474)</f>
        <v/>
      </c>
    </row>
    <row r="5475" spans="1:18" ht="15" customHeight="1" x14ac:dyDescent="0.3">
      <c r="A5475" s="86"/>
      <c r="B5475" s="84"/>
      <c r="C5475" s="125" t="s">
        <v>342</v>
      </c>
      <c r="D5475" s="146">
        <v>1</v>
      </c>
      <c r="E5475" s="149">
        <v>28.73</v>
      </c>
      <c r="F5475" s="184">
        <f t="shared" ref="F5475" si="1053">+IF(E5475="","",D5475*E5475)</f>
        <v>28.73</v>
      </c>
      <c r="G5475" s="185">
        <f>+IF(F5475="","",H5472)</f>
        <v>7.4999999999999997E-3</v>
      </c>
      <c r="H5475" s="186">
        <f t="shared" ref="H5475" si="1054">+IF(G5475="","",F5475*G5475)</f>
        <v>0.215475</v>
      </c>
      <c r="J5475" s="195">
        <f>+IF(H5475="","",H5475/H5542)</f>
        <v>0.82203147353361949</v>
      </c>
      <c r="K5475" s="172">
        <v>548000014</v>
      </c>
      <c r="L5475" s="170" t="s">
        <v>77</v>
      </c>
      <c r="M5475" s="193">
        <v>0</v>
      </c>
      <c r="N5475" s="194">
        <f t="shared" si="1052"/>
        <v>0</v>
      </c>
      <c r="R5475" s="75" t="e">
        <f t="shared" ref="R5475:R5486" si="1055">+R5387+1</f>
        <v>#REF!</v>
      </c>
    </row>
    <row r="5476" spans="1:18" ht="15" customHeight="1" x14ac:dyDescent="0.3">
      <c r="A5476" s="86"/>
      <c r="B5476" s="84"/>
      <c r="C5476" s="125"/>
      <c r="D5476" s="146"/>
      <c r="E5476" s="149"/>
      <c r="F5476" s="184"/>
      <c r="G5476" s="185"/>
      <c r="H5476" s="186"/>
      <c r="J5476" s="195"/>
      <c r="K5476" s="172"/>
      <c r="L5476" s="170"/>
      <c r="M5476" s="193"/>
      <c r="N5476" s="194" t="str">
        <f t="shared" si="1052"/>
        <v/>
      </c>
      <c r="R5476" s="75" t="e">
        <f t="shared" si="1055"/>
        <v>#REF!</v>
      </c>
    </row>
    <row r="5477" spans="1:18" ht="15" customHeight="1" x14ac:dyDescent="0.3">
      <c r="A5477" s="86"/>
      <c r="B5477" s="84"/>
      <c r="C5477" s="125"/>
      <c r="D5477" s="146"/>
      <c r="E5477" s="149"/>
      <c r="F5477" s="184"/>
      <c r="G5477" s="185"/>
      <c r="H5477" s="186"/>
      <c r="J5477" s="195"/>
      <c r="K5477" s="172"/>
      <c r="L5477" s="170"/>
      <c r="M5477" s="193"/>
      <c r="N5477" s="194" t="str">
        <f t="shared" si="1052"/>
        <v/>
      </c>
      <c r="R5477" s="75" t="e">
        <f t="shared" si="1055"/>
        <v>#REF!</v>
      </c>
    </row>
    <row r="5478" spans="1:18" ht="15" customHeight="1" x14ac:dyDescent="0.3">
      <c r="A5478" s="86"/>
      <c r="B5478" s="84"/>
      <c r="C5478" s="125"/>
      <c r="D5478" s="146"/>
      <c r="E5478" s="149"/>
      <c r="F5478" s="184"/>
      <c r="G5478" s="185"/>
      <c r="H5478" s="186"/>
      <c r="J5478" s="195"/>
      <c r="K5478" s="172"/>
      <c r="L5478" s="170"/>
      <c r="M5478" s="193"/>
      <c r="N5478" s="194" t="str">
        <f t="shared" si="1052"/>
        <v/>
      </c>
      <c r="R5478" s="75" t="e">
        <f t="shared" si="1055"/>
        <v>#REF!</v>
      </c>
    </row>
    <row r="5479" spans="1:18" ht="15" customHeight="1" x14ac:dyDescent="0.3">
      <c r="A5479" s="86"/>
      <c r="B5479" s="84"/>
      <c r="C5479" s="125"/>
      <c r="D5479" s="146"/>
      <c r="E5479" s="149"/>
      <c r="F5479" s="184" t="str">
        <f t="shared" ref="F5479:F5486" si="1056">+IF(E5479="","",D5479*E5479)</f>
        <v/>
      </c>
      <c r="G5479" s="185" t="str">
        <f>+IF(F5479="","",H5472)</f>
        <v/>
      </c>
      <c r="H5479" s="186" t="str">
        <f t="shared" ref="H5479:H5486" si="1057">+IF(G5479="","",F5479*G5479)</f>
        <v/>
      </c>
      <c r="J5479" s="195" t="str">
        <f>+IF(H5479="","",H5479/H5542)</f>
        <v/>
      </c>
      <c r="K5479" s="172"/>
      <c r="L5479" s="170"/>
      <c r="M5479" s="193" t="str">
        <f t="shared" ref="M5479:M5486" si="1058">IF(L5479="NP", 0, (IF(L5479="EP", 1, (IF(L5479="ND", 0.4, "")))))</f>
        <v/>
      </c>
      <c r="N5479" s="194" t="str">
        <f t="shared" si="1052"/>
        <v/>
      </c>
      <c r="R5479" s="75" t="e">
        <f t="shared" si="1055"/>
        <v>#REF!</v>
      </c>
    </row>
    <row r="5480" spans="1:18" ht="15" customHeight="1" x14ac:dyDescent="0.3">
      <c r="A5480" s="86"/>
      <c r="B5480" s="84"/>
      <c r="C5480" s="125"/>
      <c r="D5480" s="146"/>
      <c r="E5480" s="149"/>
      <c r="F5480" s="184" t="str">
        <f t="shared" si="1056"/>
        <v/>
      </c>
      <c r="G5480" s="185" t="str">
        <f>+IF(F5480="","",H5472)</f>
        <v/>
      </c>
      <c r="H5480" s="186" t="str">
        <f t="shared" si="1057"/>
        <v/>
      </c>
      <c r="J5480" s="195" t="str">
        <f>+IF(H5480="","",H5480/H5542)</f>
        <v/>
      </c>
      <c r="K5480" s="172"/>
      <c r="L5480" s="170"/>
      <c r="M5480" s="193" t="str">
        <f t="shared" si="1058"/>
        <v/>
      </c>
      <c r="N5480" s="194" t="str">
        <f t="shared" si="1052"/>
        <v/>
      </c>
      <c r="R5480" s="75" t="e">
        <f t="shared" si="1055"/>
        <v>#REF!</v>
      </c>
    </row>
    <row r="5481" spans="1:18" ht="15" customHeight="1" x14ac:dyDescent="0.3">
      <c r="A5481" s="86"/>
      <c r="B5481" s="84"/>
      <c r="C5481" s="125"/>
      <c r="D5481" s="146"/>
      <c r="E5481" s="149"/>
      <c r="F5481" s="184" t="str">
        <f t="shared" si="1056"/>
        <v/>
      </c>
      <c r="G5481" s="185" t="str">
        <f>+IF(F5481="","",H5472)</f>
        <v/>
      </c>
      <c r="H5481" s="186" t="str">
        <f t="shared" si="1057"/>
        <v/>
      </c>
      <c r="J5481" s="195" t="str">
        <f>+IF(H5481="","",H5481/H5542)</f>
        <v/>
      </c>
      <c r="K5481" s="172"/>
      <c r="L5481" s="170"/>
      <c r="M5481" s="193" t="str">
        <f t="shared" si="1058"/>
        <v/>
      </c>
      <c r="N5481" s="194" t="str">
        <f t="shared" si="1052"/>
        <v/>
      </c>
      <c r="R5481" s="75" t="e">
        <f t="shared" si="1055"/>
        <v>#REF!</v>
      </c>
    </row>
    <row r="5482" spans="1:18" ht="15" customHeight="1" x14ac:dyDescent="0.3">
      <c r="A5482" s="86"/>
      <c r="B5482" s="84"/>
      <c r="C5482" s="125"/>
      <c r="D5482" s="146"/>
      <c r="E5482" s="149"/>
      <c r="F5482" s="184" t="str">
        <f t="shared" si="1056"/>
        <v/>
      </c>
      <c r="G5482" s="185" t="str">
        <f>+IF(F5482="","",H5472)</f>
        <v/>
      </c>
      <c r="H5482" s="186" t="str">
        <f t="shared" si="1057"/>
        <v/>
      </c>
      <c r="J5482" s="195" t="str">
        <f>+IF(H5482="","",H5482/H5542)</f>
        <v/>
      </c>
      <c r="K5482" s="172"/>
      <c r="L5482" s="170"/>
      <c r="M5482" s="193" t="str">
        <f t="shared" si="1058"/>
        <v/>
      </c>
      <c r="N5482" s="194" t="str">
        <f t="shared" si="1052"/>
        <v/>
      </c>
      <c r="R5482" s="75" t="e">
        <f t="shared" si="1055"/>
        <v>#REF!</v>
      </c>
    </row>
    <row r="5483" spans="1:18" ht="15" customHeight="1" x14ac:dyDescent="0.3">
      <c r="A5483" s="86"/>
      <c r="B5483" s="84"/>
      <c r="C5483" s="125"/>
      <c r="D5483" s="146"/>
      <c r="E5483" s="149"/>
      <c r="F5483" s="184" t="str">
        <f t="shared" si="1056"/>
        <v/>
      </c>
      <c r="G5483" s="185" t="str">
        <f>+IF(F5483="","",H5472)</f>
        <v/>
      </c>
      <c r="H5483" s="186" t="str">
        <f t="shared" si="1057"/>
        <v/>
      </c>
      <c r="J5483" s="195" t="str">
        <f>+IF(H5483="","",H5483/H5542)</f>
        <v/>
      </c>
      <c r="K5483" s="172"/>
      <c r="L5483" s="170"/>
      <c r="M5483" s="193" t="str">
        <f t="shared" si="1058"/>
        <v/>
      </c>
      <c r="N5483" s="194" t="str">
        <f t="shared" si="1052"/>
        <v/>
      </c>
      <c r="R5483" s="75" t="e">
        <f t="shared" si="1055"/>
        <v>#REF!</v>
      </c>
    </row>
    <row r="5484" spans="1:18" ht="15" customHeight="1" x14ac:dyDescent="0.3">
      <c r="A5484" s="86"/>
      <c r="B5484" s="84"/>
      <c r="C5484" s="125"/>
      <c r="D5484" s="146"/>
      <c r="E5484" s="149"/>
      <c r="F5484" s="184" t="str">
        <f t="shared" si="1056"/>
        <v/>
      </c>
      <c r="G5484" s="185" t="str">
        <f>+IF(F5484="","",H5472)</f>
        <v/>
      </c>
      <c r="H5484" s="186" t="str">
        <f t="shared" si="1057"/>
        <v/>
      </c>
      <c r="J5484" s="195" t="str">
        <f>+IF(H5484="","",H5484/H5542)</f>
        <v/>
      </c>
      <c r="K5484" s="172"/>
      <c r="L5484" s="170"/>
      <c r="M5484" s="193" t="str">
        <f t="shared" si="1058"/>
        <v/>
      </c>
      <c r="N5484" s="194" t="str">
        <f t="shared" si="1052"/>
        <v/>
      </c>
      <c r="R5484" s="75" t="e">
        <f t="shared" si="1055"/>
        <v>#REF!</v>
      </c>
    </row>
    <row r="5485" spans="1:18" ht="15" customHeight="1" x14ac:dyDescent="0.3">
      <c r="A5485" s="86"/>
      <c r="B5485" s="84"/>
      <c r="C5485" s="125"/>
      <c r="D5485" s="146"/>
      <c r="E5485" s="149"/>
      <c r="F5485" s="184" t="str">
        <f t="shared" si="1056"/>
        <v/>
      </c>
      <c r="G5485" s="185" t="str">
        <f>+IF(F5485="","",H5472)</f>
        <v/>
      </c>
      <c r="H5485" s="186" t="str">
        <f t="shared" si="1057"/>
        <v/>
      </c>
      <c r="J5485" s="195" t="str">
        <f>+IF(H5485="","",H5485/H5542)</f>
        <v/>
      </c>
      <c r="K5485" s="172"/>
      <c r="L5485" s="170"/>
      <c r="M5485" s="193" t="str">
        <f t="shared" si="1058"/>
        <v/>
      </c>
      <c r="N5485" s="194" t="str">
        <f t="shared" si="1052"/>
        <v/>
      </c>
      <c r="R5485" s="75" t="e">
        <f t="shared" si="1055"/>
        <v>#REF!</v>
      </c>
    </row>
    <row r="5486" spans="1:18" ht="15" customHeight="1" thickBot="1" x14ac:dyDescent="0.35">
      <c r="A5486" s="86"/>
      <c r="B5486" s="84"/>
      <c r="C5486" s="127"/>
      <c r="D5486" s="147"/>
      <c r="E5486" s="150"/>
      <c r="F5486" s="187" t="str">
        <f t="shared" si="1056"/>
        <v/>
      </c>
      <c r="G5486" s="188" t="str">
        <f>+IF(F5486="","",H5471)</f>
        <v/>
      </c>
      <c r="H5486" s="189" t="str">
        <f t="shared" si="1057"/>
        <v/>
      </c>
      <c r="J5486" s="195" t="str">
        <f>+IF(H5486="","",H5486/H5542)</f>
        <v/>
      </c>
      <c r="K5486" s="172"/>
      <c r="L5486" s="170"/>
      <c r="M5486" s="193" t="str">
        <f t="shared" si="1058"/>
        <v/>
      </c>
      <c r="N5486" s="194" t="str">
        <f t="shared" si="1052"/>
        <v/>
      </c>
      <c r="R5486" s="75" t="e">
        <f t="shared" si="1055"/>
        <v>#REF!</v>
      </c>
    </row>
    <row r="5487" spans="1:18" ht="15" customHeight="1" thickBot="1" x14ac:dyDescent="0.35">
      <c r="A5487" s="86"/>
      <c r="B5487" s="84"/>
      <c r="C5487" s="160"/>
      <c r="D5487" s="160"/>
      <c r="E5487" s="160"/>
      <c r="F5487" s="160"/>
      <c r="G5487" s="161" t="s">
        <v>27</v>
      </c>
      <c r="H5487" s="157">
        <f>SUM(H5474:H5486)</f>
        <v>0.215475</v>
      </c>
      <c r="J5487" s="110">
        <f>SUM(J5474:J5486)</f>
        <v>0.82203147353361949</v>
      </c>
      <c r="K5487" s="109"/>
      <c r="L5487" s="109"/>
      <c r="M5487" s="109"/>
      <c r="N5487" s="110">
        <f>SUM(N5474:N5486)</f>
        <v>0</v>
      </c>
    </row>
    <row r="5488" spans="1:18" s="73" customFormat="1" ht="15" customHeight="1" thickBot="1" x14ac:dyDescent="0.35">
      <c r="A5488" s="86"/>
      <c r="B5488" s="84"/>
      <c r="C5488" s="73" t="s">
        <v>10</v>
      </c>
      <c r="H5488" s="74"/>
      <c r="J5488" s="112"/>
      <c r="K5488" s="112"/>
      <c r="L5488" s="112"/>
      <c r="M5488" s="112"/>
      <c r="N5488" s="112"/>
    </row>
    <row r="5489" spans="1:18" ht="31.5" customHeight="1" thickBot="1" x14ac:dyDescent="0.35">
      <c r="A5489" s="86"/>
      <c r="B5489" s="84"/>
      <c r="C5489" s="122" t="s">
        <v>48</v>
      </c>
      <c r="D5489" s="123" t="s">
        <v>0</v>
      </c>
      <c r="E5489" s="123" t="s">
        <v>65</v>
      </c>
      <c r="F5489" s="123" t="s">
        <v>66</v>
      </c>
      <c r="G5489" s="123" t="s">
        <v>8</v>
      </c>
      <c r="H5489" s="124" t="s">
        <v>9</v>
      </c>
      <c r="J5489" s="106" t="s">
        <v>59</v>
      </c>
      <c r="K5489" s="107" t="s">
        <v>60</v>
      </c>
      <c r="L5489" s="107" t="s">
        <v>61</v>
      </c>
      <c r="M5489" s="107" t="s">
        <v>62</v>
      </c>
      <c r="N5489" s="108" t="s">
        <v>63</v>
      </c>
    </row>
    <row r="5490" spans="1:18" ht="15" customHeight="1" x14ac:dyDescent="0.3">
      <c r="A5490" s="86"/>
      <c r="B5490" s="84"/>
      <c r="C5490" s="125" t="s">
        <v>345</v>
      </c>
      <c r="D5490" s="146">
        <v>1</v>
      </c>
      <c r="E5490" s="149">
        <v>6.22</v>
      </c>
      <c r="F5490" s="184">
        <f t="shared" ref="F5490:F5502" si="1059">+IF(E5490="","",D5490*E5490)</f>
        <v>6.22</v>
      </c>
      <c r="G5490" s="185">
        <f>+IF(F5490="","",H5472)</f>
        <v>7.4999999999999997E-3</v>
      </c>
      <c r="H5490" s="186">
        <f t="shared" ref="H5490:H5502" si="1060">+IF(G5490="","",F5490*G5490)</f>
        <v>4.6649999999999997E-2</v>
      </c>
      <c r="I5490" s="95"/>
      <c r="J5490" s="195">
        <f>+IF(H5490="","",H5490/H5542)</f>
        <v>0.17796852646638053</v>
      </c>
      <c r="K5490" s="174">
        <v>851230012</v>
      </c>
      <c r="L5490" s="170" t="s">
        <v>77</v>
      </c>
      <c r="M5490" s="193">
        <v>0</v>
      </c>
      <c r="N5490" s="194">
        <f t="shared" ref="N5490:N5502" si="1061">+IF(H5490="","",J5490*M5490)</f>
        <v>0</v>
      </c>
      <c r="R5490" s="75" t="e">
        <f t="shared" ref="R5490:R5502" si="1062">+R5402+1</f>
        <v>#REF!</v>
      </c>
    </row>
    <row r="5491" spans="1:18" ht="15" customHeight="1" x14ac:dyDescent="0.25">
      <c r="A5491" s="86"/>
      <c r="B5491" s="84"/>
      <c r="C5491" s="125"/>
      <c r="D5491" s="146"/>
      <c r="E5491" s="209"/>
      <c r="F5491" s="184"/>
      <c r="G5491" s="185"/>
      <c r="H5491" s="186"/>
      <c r="J5491" s="195"/>
      <c r="K5491" s="174"/>
      <c r="L5491" s="170"/>
      <c r="M5491" s="193"/>
      <c r="N5491" s="194" t="str">
        <f t="shared" si="1061"/>
        <v/>
      </c>
      <c r="R5491" s="75" t="e">
        <f t="shared" si="1062"/>
        <v>#REF!</v>
      </c>
    </row>
    <row r="5492" spans="1:18" ht="15" customHeight="1" x14ac:dyDescent="0.25">
      <c r="A5492" s="86"/>
      <c r="B5492" s="84"/>
      <c r="C5492" s="125"/>
      <c r="D5492" s="146"/>
      <c r="E5492" s="209"/>
      <c r="F5492" s="184"/>
      <c r="G5492" s="185"/>
      <c r="H5492" s="186"/>
      <c r="J5492" s="195"/>
      <c r="K5492" s="174"/>
      <c r="L5492" s="170"/>
      <c r="M5492" s="193"/>
      <c r="N5492" s="194" t="str">
        <f t="shared" si="1061"/>
        <v/>
      </c>
      <c r="R5492" s="75" t="e">
        <f t="shared" si="1062"/>
        <v>#REF!</v>
      </c>
    </row>
    <row r="5493" spans="1:18" ht="15" customHeight="1" x14ac:dyDescent="0.3">
      <c r="A5493" s="86"/>
      <c r="B5493" s="84"/>
      <c r="C5493" s="125"/>
      <c r="D5493" s="146"/>
      <c r="E5493" s="149"/>
      <c r="F5493" s="184"/>
      <c r="G5493" s="185"/>
      <c r="H5493" s="186"/>
      <c r="J5493" s="195"/>
      <c r="K5493" s="174"/>
      <c r="L5493" s="170"/>
      <c r="M5493" s="193"/>
      <c r="N5493" s="194" t="str">
        <f t="shared" si="1061"/>
        <v/>
      </c>
      <c r="R5493" s="75" t="e">
        <f t="shared" si="1062"/>
        <v>#REF!</v>
      </c>
    </row>
    <row r="5494" spans="1:18" ht="15" customHeight="1" x14ac:dyDescent="0.3">
      <c r="A5494" s="86"/>
      <c r="B5494" s="84"/>
      <c r="C5494" s="125"/>
      <c r="D5494" s="146"/>
      <c r="E5494" s="149"/>
      <c r="F5494" s="184"/>
      <c r="G5494" s="185"/>
      <c r="H5494" s="186"/>
      <c r="J5494" s="195"/>
      <c r="K5494" s="174"/>
      <c r="L5494" s="170"/>
      <c r="M5494" s="193"/>
      <c r="N5494" s="194" t="str">
        <f t="shared" si="1061"/>
        <v/>
      </c>
      <c r="R5494" s="75" t="e">
        <f t="shared" si="1062"/>
        <v>#REF!</v>
      </c>
    </row>
    <row r="5495" spans="1:18" ht="15" customHeight="1" x14ac:dyDescent="0.3">
      <c r="A5495" s="86"/>
      <c r="B5495" s="84"/>
      <c r="C5495" s="125"/>
      <c r="D5495" s="146"/>
      <c r="E5495" s="149"/>
      <c r="F5495" s="184" t="str">
        <f t="shared" si="1059"/>
        <v/>
      </c>
      <c r="G5495" s="185" t="str">
        <f>+IF(F5495="","",H5472)</f>
        <v/>
      </c>
      <c r="H5495" s="186" t="str">
        <f t="shared" si="1060"/>
        <v/>
      </c>
      <c r="I5495" s="96"/>
      <c r="J5495" s="195" t="str">
        <f>+IF(H5495="","",H5495/H5542)</f>
        <v/>
      </c>
      <c r="K5495" s="174"/>
      <c r="L5495" s="170"/>
      <c r="M5495" s="193" t="str">
        <f t="shared" ref="M5495:M5502" si="1063">IF(L5495="NP", 0, (IF(L5495="EP", 1, (IF(L5495="ND", 0.4, "")))))</f>
        <v/>
      </c>
      <c r="N5495" s="194" t="str">
        <f t="shared" si="1061"/>
        <v/>
      </c>
      <c r="R5495" s="75" t="e">
        <f t="shared" si="1062"/>
        <v>#REF!</v>
      </c>
    </row>
    <row r="5496" spans="1:18" ht="15" customHeight="1" x14ac:dyDescent="0.3">
      <c r="A5496" s="86"/>
      <c r="B5496" s="84"/>
      <c r="C5496" s="125"/>
      <c r="D5496" s="146"/>
      <c r="E5496" s="149"/>
      <c r="F5496" s="184" t="str">
        <f t="shared" si="1059"/>
        <v/>
      </c>
      <c r="G5496" s="185" t="str">
        <f>+IF(F5496="","",H5472)</f>
        <v/>
      </c>
      <c r="H5496" s="186" t="str">
        <f t="shared" si="1060"/>
        <v/>
      </c>
      <c r="J5496" s="195" t="str">
        <f>+IF(H5496="","",H5496/H5542)</f>
        <v/>
      </c>
      <c r="K5496" s="174"/>
      <c r="L5496" s="170"/>
      <c r="M5496" s="193" t="str">
        <f t="shared" si="1063"/>
        <v/>
      </c>
      <c r="N5496" s="194" t="str">
        <f t="shared" si="1061"/>
        <v/>
      </c>
      <c r="R5496" s="75" t="e">
        <f t="shared" si="1062"/>
        <v>#REF!</v>
      </c>
    </row>
    <row r="5497" spans="1:18" ht="15" customHeight="1" x14ac:dyDescent="0.3">
      <c r="A5497" s="86"/>
      <c r="B5497" s="84"/>
      <c r="C5497" s="125"/>
      <c r="D5497" s="146"/>
      <c r="E5497" s="149"/>
      <c r="F5497" s="184" t="str">
        <f t="shared" si="1059"/>
        <v/>
      </c>
      <c r="G5497" s="185" t="str">
        <f>+IF(F5497="","",H5472)</f>
        <v/>
      </c>
      <c r="H5497" s="186" t="str">
        <f t="shared" si="1060"/>
        <v/>
      </c>
      <c r="J5497" s="195" t="str">
        <f>+IF(H5497="","",H5497/H5542)</f>
        <v/>
      </c>
      <c r="K5497" s="174"/>
      <c r="L5497" s="170"/>
      <c r="M5497" s="193" t="str">
        <f t="shared" si="1063"/>
        <v/>
      </c>
      <c r="N5497" s="194" t="str">
        <f t="shared" si="1061"/>
        <v/>
      </c>
      <c r="R5497" s="75" t="e">
        <f t="shared" si="1062"/>
        <v>#REF!</v>
      </c>
    </row>
    <row r="5498" spans="1:18" ht="15" customHeight="1" x14ac:dyDescent="0.3">
      <c r="A5498" s="86"/>
      <c r="B5498" s="84"/>
      <c r="C5498" s="125"/>
      <c r="D5498" s="146"/>
      <c r="E5498" s="149"/>
      <c r="F5498" s="184" t="str">
        <f t="shared" si="1059"/>
        <v/>
      </c>
      <c r="G5498" s="185" t="str">
        <f>+IF(F5498="","",H5472)</f>
        <v/>
      </c>
      <c r="H5498" s="186" t="str">
        <f t="shared" si="1060"/>
        <v/>
      </c>
      <c r="I5498" s="96"/>
      <c r="J5498" s="195" t="str">
        <f>+IF(H5498="","",H5498/H5542)</f>
        <v/>
      </c>
      <c r="K5498" s="174"/>
      <c r="L5498" s="170"/>
      <c r="M5498" s="193" t="str">
        <f t="shared" si="1063"/>
        <v/>
      </c>
      <c r="N5498" s="194" t="str">
        <f t="shared" si="1061"/>
        <v/>
      </c>
      <c r="R5498" s="75" t="e">
        <f t="shared" si="1062"/>
        <v>#REF!</v>
      </c>
    </row>
    <row r="5499" spans="1:18" ht="15" customHeight="1" x14ac:dyDescent="0.3">
      <c r="A5499" s="86"/>
      <c r="B5499" s="84"/>
      <c r="C5499" s="125"/>
      <c r="D5499" s="146"/>
      <c r="E5499" s="149"/>
      <c r="F5499" s="184" t="str">
        <f t="shared" si="1059"/>
        <v/>
      </c>
      <c r="G5499" s="185" t="str">
        <f>+IF(F5499="","",H5472)</f>
        <v/>
      </c>
      <c r="H5499" s="186" t="str">
        <f t="shared" si="1060"/>
        <v/>
      </c>
      <c r="J5499" s="195" t="str">
        <f>+IF(H5499="","",H5499/H5542)</f>
        <v/>
      </c>
      <c r="K5499" s="174"/>
      <c r="L5499" s="170"/>
      <c r="M5499" s="193" t="str">
        <f t="shared" si="1063"/>
        <v/>
      </c>
      <c r="N5499" s="194" t="str">
        <f t="shared" si="1061"/>
        <v/>
      </c>
      <c r="R5499" s="75" t="e">
        <f t="shared" si="1062"/>
        <v>#REF!</v>
      </c>
    </row>
    <row r="5500" spans="1:18" ht="15" customHeight="1" x14ac:dyDescent="0.3">
      <c r="A5500" s="86"/>
      <c r="B5500" s="84"/>
      <c r="C5500" s="125"/>
      <c r="D5500" s="146"/>
      <c r="E5500" s="149"/>
      <c r="F5500" s="184" t="str">
        <f t="shared" si="1059"/>
        <v/>
      </c>
      <c r="G5500" s="185" t="str">
        <f>+IF(F5500="","",H5472)</f>
        <v/>
      </c>
      <c r="H5500" s="186" t="str">
        <f t="shared" si="1060"/>
        <v/>
      </c>
      <c r="I5500" s="96"/>
      <c r="J5500" s="195" t="str">
        <f>+IF(H5500="","",H5500/H5542)</f>
        <v/>
      </c>
      <c r="K5500" s="174"/>
      <c r="L5500" s="170"/>
      <c r="M5500" s="193" t="str">
        <f t="shared" si="1063"/>
        <v/>
      </c>
      <c r="N5500" s="194" t="str">
        <f t="shared" si="1061"/>
        <v/>
      </c>
      <c r="R5500" s="75" t="e">
        <f t="shared" si="1062"/>
        <v>#REF!</v>
      </c>
    </row>
    <row r="5501" spans="1:18" ht="15" customHeight="1" x14ac:dyDescent="0.3">
      <c r="A5501" s="86"/>
      <c r="B5501" s="84"/>
      <c r="C5501" s="125"/>
      <c r="D5501" s="146"/>
      <c r="E5501" s="149"/>
      <c r="F5501" s="184" t="str">
        <f t="shared" si="1059"/>
        <v/>
      </c>
      <c r="G5501" s="185" t="str">
        <f>+IF(F5501="","",H5472)</f>
        <v/>
      </c>
      <c r="H5501" s="186" t="str">
        <f t="shared" si="1060"/>
        <v/>
      </c>
      <c r="I5501" s="96"/>
      <c r="J5501" s="195" t="str">
        <f>+IF(H5501="","",H5501/H5542)</f>
        <v/>
      </c>
      <c r="K5501" s="174"/>
      <c r="L5501" s="170"/>
      <c r="M5501" s="193" t="str">
        <f t="shared" si="1063"/>
        <v/>
      </c>
      <c r="N5501" s="194" t="str">
        <f t="shared" si="1061"/>
        <v/>
      </c>
      <c r="R5501" s="75" t="e">
        <f t="shared" si="1062"/>
        <v>#REF!</v>
      </c>
    </row>
    <row r="5502" spans="1:18" ht="15" customHeight="1" thickBot="1" x14ac:dyDescent="0.35">
      <c r="A5502" s="86"/>
      <c r="B5502" s="84"/>
      <c r="C5502" s="127"/>
      <c r="D5502" s="147"/>
      <c r="E5502" s="150"/>
      <c r="F5502" s="187" t="str">
        <f t="shared" si="1059"/>
        <v/>
      </c>
      <c r="G5502" s="188" t="str">
        <f>+IF(F5502="","",H5471)</f>
        <v/>
      </c>
      <c r="H5502" s="189" t="str">
        <f t="shared" si="1060"/>
        <v/>
      </c>
      <c r="J5502" s="195" t="str">
        <f>+IF(H5502="","",H5502/H5542)</f>
        <v/>
      </c>
      <c r="K5502" s="174"/>
      <c r="L5502" s="170"/>
      <c r="M5502" s="193" t="str">
        <f t="shared" si="1063"/>
        <v/>
      </c>
      <c r="N5502" s="194" t="str">
        <f t="shared" si="1061"/>
        <v/>
      </c>
      <c r="R5502" s="75" t="e">
        <f t="shared" si="1062"/>
        <v>#REF!</v>
      </c>
    </row>
    <row r="5503" spans="1:18" ht="15" customHeight="1" thickBot="1" x14ac:dyDescent="0.35">
      <c r="A5503" s="86"/>
      <c r="B5503" s="84"/>
      <c r="C5503" s="160"/>
      <c r="D5503" s="160"/>
      <c r="E5503" s="160"/>
      <c r="F5503" s="160"/>
      <c r="G5503" s="161" t="s">
        <v>28</v>
      </c>
      <c r="H5503" s="157">
        <f>SUM(H5490:H5502)</f>
        <v>4.6649999999999997E-2</v>
      </c>
      <c r="J5503" s="110">
        <f>SUM(J5490:J5502)</f>
        <v>0.17796852646638053</v>
      </c>
      <c r="K5503" s="109"/>
      <c r="L5503" s="109"/>
      <c r="M5503" s="109"/>
      <c r="N5503" s="110">
        <f>SUM(N5490:N5502)</f>
        <v>0</v>
      </c>
    </row>
    <row r="5504" spans="1:18" s="73" customFormat="1" ht="15" customHeight="1" thickBot="1" x14ac:dyDescent="0.35">
      <c r="A5504" s="86"/>
      <c r="B5504" s="84"/>
      <c r="C5504" s="73" t="s">
        <v>11</v>
      </c>
      <c r="H5504" s="74"/>
      <c r="J5504" s="112"/>
      <c r="K5504" s="112"/>
      <c r="L5504" s="112"/>
      <c r="M5504" s="112"/>
      <c r="N5504" s="112"/>
    </row>
    <row r="5505" spans="1:18" ht="34.5" customHeight="1" thickBot="1" x14ac:dyDescent="0.35">
      <c r="A5505" s="86"/>
      <c r="B5505" s="84"/>
      <c r="C5505" s="122" t="s">
        <v>48</v>
      </c>
      <c r="D5505" s="129"/>
      <c r="E5505" s="123" t="s">
        <v>3</v>
      </c>
      <c r="F5505" s="123" t="s">
        <v>0</v>
      </c>
      <c r="G5505" s="123" t="s">
        <v>16</v>
      </c>
      <c r="H5505" s="124" t="s">
        <v>9</v>
      </c>
      <c r="J5505" s="106" t="s">
        <v>59</v>
      </c>
      <c r="K5505" s="107" t="s">
        <v>60</v>
      </c>
      <c r="L5505" s="107" t="s">
        <v>61</v>
      </c>
      <c r="M5505" s="107" t="s">
        <v>62</v>
      </c>
      <c r="N5505" s="108" t="s">
        <v>63</v>
      </c>
    </row>
    <row r="5506" spans="1:18" ht="15" customHeight="1" x14ac:dyDescent="0.3">
      <c r="A5506" s="86"/>
      <c r="B5506" s="84"/>
      <c r="C5506" s="125"/>
      <c r="E5506" s="151"/>
      <c r="F5506" s="151"/>
      <c r="G5506" s="151"/>
      <c r="H5506" s="190"/>
      <c r="J5506" s="195"/>
      <c r="K5506" s="174"/>
      <c r="L5506" s="170"/>
      <c r="M5506" s="193"/>
      <c r="N5506" s="194" t="str">
        <f t="shared" ref="N5506:N5531" si="1064">+IF(H5506="","",J5506*M5506)</f>
        <v/>
      </c>
      <c r="R5506" s="75" t="e">
        <f t="shared" ref="R5506:R5531" si="1065">+R5418+1</f>
        <v>#REF!</v>
      </c>
    </row>
    <row r="5507" spans="1:18" ht="15" customHeight="1" x14ac:dyDescent="0.3">
      <c r="A5507" s="86"/>
      <c r="B5507" s="84"/>
      <c r="C5507" s="125"/>
      <c r="E5507" s="151"/>
      <c r="F5507" s="151"/>
      <c r="G5507" s="151"/>
      <c r="H5507" s="190"/>
      <c r="J5507" s="195"/>
      <c r="K5507" s="212"/>
      <c r="L5507" s="212"/>
      <c r="M5507" s="193"/>
      <c r="N5507" s="194" t="str">
        <f t="shared" si="1064"/>
        <v/>
      </c>
      <c r="R5507" s="75" t="e">
        <f t="shared" si="1065"/>
        <v>#REF!</v>
      </c>
    </row>
    <row r="5508" spans="1:18" ht="15" customHeight="1" x14ac:dyDescent="0.3">
      <c r="A5508" s="86"/>
      <c r="B5508" s="84"/>
      <c r="C5508" s="125"/>
      <c r="E5508" s="151"/>
      <c r="F5508" s="151"/>
      <c r="G5508" s="151"/>
      <c r="H5508" s="190"/>
      <c r="J5508" s="195"/>
      <c r="K5508" s="218"/>
      <c r="L5508" s="212"/>
      <c r="M5508" s="193"/>
      <c r="N5508" s="194" t="str">
        <f t="shared" si="1064"/>
        <v/>
      </c>
      <c r="R5508" s="75" t="e">
        <f t="shared" si="1065"/>
        <v>#REF!</v>
      </c>
    </row>
    <row r="5509" spans="1:18" ht="15" customHeight="1" x14ac:dyDescent="0.3">
      <c r="A5509" s="86"/>
      <c r="B5509" s="84"/>
      <c r="C5509" s="125"/>
      <c r="E5509" s="151"/>
      <c r="F5509" s="151"/>
      <c r="G5509" s="151"/>
      <c r="H5509" s="190"/>
      <c r="J5509" s="195"/>
      <c r="K5509" s="211"/>
      <c r="L5509" s="212"/>
      <c r="M5509" s="193"/>
      <c r="N5509" s="194" t="str">
        <f t="shared" si="1064"/>
        <v/>
      </c>
      <c r="R5509" s="75" t="e">
        <f t="shared" si="1065"/>
        <v>#REF!</v>
      </c>
    </row>
    <row r="5510" spans="1:18" ht="15" customHeight="1" x14ac:dyDescent="0.3">
      <c r="A5510" s="86"/>
      <c r="B5510" s="84"/>
      <c r="C5510" s="125"/>
      <c r="E5510" s="151"/>
      <c r="F5510" s="151"/>
      <c r="G5510" s="151"/>
      <c r="H5510" s="190"/>
      <c r="J5510" s="195"/>
      <c r="K5510" s="260"/>
      <c r="L5510" s="170"/>
      <c r="M5510" s="193"/>
      <c r="N5510" s="194" t="str">
        <f t="shared" si="1064"/>
        <v/>
      </c>
      <c r="R5510" s="75" t="e">
        <f t="shared" si="1065"/>
        <v>#REF!</v>
      </c>
    </row>
    <row r="5511" spans="1:18" ht="15" customHeight="1" x14ac:dyDescent="0.3">
      <c r="A5511" s="86"/>
      <c r="B5511" s="84"/>
      <c r="C5511" s="125"/>
      <c r="E5511" s="151"/>
      <c r="F5511" s="151"/>
      <c r="G5511" s="151"/>
      <c r="H5511" s="190"/>
      <c r="J5511" s="195"/>
      <c r="K5511" s="174"/>
      <c r="L5511" s="170"/>
      <c r="M5511" s="193"/>
      <c r="N5511" s="194" t="str">
        <f t="shared" si="1064"/>
        <v/>
      </c>
      <c r="R5511" s="75" t="e">
        <f t="shared" si="1065"/>
        <v>#REF!</v>
      </c>
    </row>
    <row r="5512" spans="1:18" ht="15" customHeight="1" x14ac:dyDescent="0.3">
      <c r="A5512" s="86"/>
      <c r="B5512" s="84"/>
      <c r="C5512" s="125"/>
      <c r="E5512" s="151"/>
      <c r="F5512" s="151"/>
      <c r="G5512" s="151"/>
      <c r="H5512" s="190"/>
      <c r="J5512" s="195"/>
      <c r="K5512" s="174"/>
      <c r="L5512" s="170"/>
      <c r="M5512" s="193"/>
      <c r="N5512" s="194" t="str">
        <f t="shared" si="1064"/>
        <v/>
      </c>
      <c r="R5512" s="75" t="e">
        <f t="shared" si="1065"/>
        <v>#REF!</v>
      </c>
    </row>
    <row r="5513" spans="1:18" ht="15" customHeight="1" x14ac:dyDescent="0.3">
      <c r="A5513" s="86"/>
      <c r="B5513" s="84"/>
      <c r="C5513" s="125"/>
      <c r="E5513" s="151"/>
      <c r="F5513" s="151"/>
      <c r="G5513" s="151"/>
      <c r="H5513" s="190"/>
      <c r="J5513" s="195"/>
      <c r="K5513" s="174"/>
      <c r="L5513" s="170"/>
      <c r="M5513" s="193"/>
      <c r="N5513" s="194" t="str">
        <f t="shared" si="1064"/>
        <v/>
      </c>
      <c r="R5513" s="75" t="e">
        <f t="shared" si="1065"/>
        <v>#REF!</v>
      </c>
    </row>
    <row r="5514" spans="1:18" ht="15" customHeight="1" x14ac:dyDescent="0.3">
      <c r="A5514" s="86"/>
      <c r="B5514" s="84"/>
      <c r="C5514" s="125"/>
      <c r="E5514" s="151"/>
      <c r="F5514" s="151"/>
      <c r="G5514" s="151"/>
      <c r="H5514" s="190" t="str">
        <f t="shared" ref="H5514:H5531" si="1066">+IF(G5514="","",F5514*G5514)</f>
        <v/>
      </c>
      <c r="J5514" s="195" t="str">
        <f>+IF(H5514="","",H5514/H5542)</f>
        <v/>
      </c>
      <c r="K5514" s="174"/>
      <c r="L5514" s="170"/>
      <c r="M5514" s="193" t="str">
        <f t="shared" ref="M5514:M5531" si="1067">IF(L5514="NP", 0, (IF(L5514="EP", 1, (IF(L5514="ND", 0.4, "")))))</f>
        <v/>
      </c>
      <c r="N5514" s="194" t="str">
        <f t="shared" si="1064"/>
        <v/>
      </c>
      <c r="R5514" s="75" t="e">
        <f t="shared" si="1065"/>
        <v>#REF!</v>
      </c>
    </row>
    <row r="5515" spans="1:18" ht="15" customHeight="1" x14ac:dyDescent="0.3">
      <c r="A5515" s="86"/>
      <c r="B5515" s="84"/>
      <c r="C5515" s="125"/>
      <c r="E5515" s="151"/>
      <c r="F5515" s="151"/>
      <c r="G5515" s="151"/>
      <c r="H5515" s="190" t="str">
        <f t="shared" si="1066"/>
        <v/>
      </c>
      <c r="J5515" s="195" t="str">
        <f>+IF(H5515="","",H5515/H5542)</f>
        <v/>
      </c>
      <c r="K5515" s="174"/>
      <c r="L5515" s="170"/>
      <c r="M5515" s="193" t="str">
        <f t="shared" si="1067"/>
        <v/>
      </c>
      <c r="N5515" s="194" t="str">
        <f t="shared" si="1064"/>
        <v/>
      </c>
      <c r="R5515" s="75" t="e">
        <f t="shared" si="1065"/>
        <v>#REF!</v>
      </c>
    </row>
    <row r="5516" spans="1:18" ht="15" customHeight="1" x14ac:dyDescent="0.3">
      <c r="A5516" s="86"/>
      <c r="B5516" s="84"/>
      <c r="C5516" s="125"/>
      <c r="E5516" s="151"/>
      <c r="F5516" s="151"/>
      <c r="G5516" s="151"/>
      <c r="H5516" s="190" t="str">
        <f t="shared" si="1066"/>
        <v/>
      </c>
      <c r="J5516" s="195" t="str">
        <f>+IF(H5516="","",H5516/H5542)</f>
        <v/>
      </c>
      <c r="K5516" s="174"/>
      <c r="L5516" s="170"/>
      <c r="M5516" s="193" t="str">
        <f t="shared" si="1067"/>
        <v/>
      </c>
      <c r="N5516" s="194" t="str">
        <f t="shared" si="1064"/>
        <v/>
      </c>
      <c r="R5516" s="75" t="e">
        <f t="shared" si="1065"/>
        <v>#REF!</v>
      </c>
    </row>
    <row r="5517" spans="1:18" ht="15" customHeight="1" x14ac:dyDescent="0.3">
      <c r="A5517" s="86"/>
      <c r="B5517" s="84"/>
      <c r="C5517" s="125"/>
      <c r="E5517" s="151"/>
      <c r="F5517" s="151"/>
      <c r="G5517" s="151"/>
      <c r="H5517" s="190" t="str">
        <f t="shared" si="1066"/>
        <v/>
      </c>
      <c r="J5517" s="195" t="str">
        <f>+IF(H5517="","",H5517/H5542)</f>
        <v/>
      </c>
      <c r="K5517" s="174"/>
      <c r="L5517" s="170"/>
      <c r="M5517" s="193" t="str">
        <f t="shared" si="1067"/>
        <v/>
      </c>
      <c r="N5517" s="194" t="str">
        <f t="shared" si="1064"/>
        <v/>
      </c>
      <c r="R5517" s="75" t="e">
        <f t="shared" si="1065"/>
        <v>#REF!</v>
      </c>
    </row>
    <row r="5518" spans="1:18" ht="15" customHeight="1" x14ac:dyDescent="0.3">
      <c r="A5518" s="86"/>
      <c r="B5518" s="84"/>
      <c r="C5518" s="125"/>
      <c r="E5518" s="151"/>
      <c r="F5518" s="151"/>
      <c r="G5518" s="151"/>
      <c r="H5518" s="190" t="str">
        <f t="shared" si="1066"/>
        <v/>
      </c>
      <c r="J5518" s="195" t="str">
        <f>+IF(H5518="","",H5518/H5542)</f>
        <v/>
      </c>
      <c r="K5518" s="174"/>
      <c r="L5518" s="170"/>
      <c r="M5518" s="193" t="str">
        <f t="shared" si="1067"/>
        <v/>
      </c>
      <c r="N5518" s="194" t="str">
        <f t="shared" si="1064"/>
        <v/>
      </c>
      <c r="R5518" s="75" t="e">
        <f t="shared" si="1065"/>
        <v>#REF!</v>
      </c>
    </row>
    <row r="5519" spans="1:18" ht="15" customHeight="1" x14ac:dyDescent="0.3">
      <c r="A5519" s="86"/>
      <c r="B5519" s="84"/>
      <c r="C5519" s="125"/>
      <c r="E5519" s="151"/>
      <c r="F5519" s="151"/>
      <c r="G5519" s="151"/>
      <c r="H5519" s="190" t="str">
        <f t="shared" si="1066"/>
        <v/>
      </c>
      <c r="J5519" s="195" t="str">
        <f>+IF(H5519="","",H5519/H5542)</f>
        <v/>
      </c>
      <c r="K5519" s="174"/>
      <c r="L5519" s="170"/>
      <c r="M5519" s="193" t="str">
        <f t="shared" si="1067"/>
        <v/>
      </c>
      <c r="N5519" s="194" t="str">
        <f t="shared" si="1064"/>
        <v/>
      </c>
      <c r="R5519" s="75" t="e">
        <f t="shared" si="1065"/>
        <v>#REF!</v>
      </c>
    </row>
    <row r="5520" spans="1:18" ht="15" customHeight="1" x14ac:dyDescent="0.3">
      <c r="A5520" s="86"/>
      <c r="B5520" s="84"/>
      <c r="C5520" s="125"/>
      <c r="E5520" s="151"/>
      <c r="F5520" s="151"/>
      <c r="G5520" s="151"/>
      <c r="H5520" s="190" t="str">
        <f t="shared" si="1066"/>
        <v/>
      </c>
      <c r="J5520" s="195" t="str">
        <f>+IF(H5520="","",H5520/H5542)</f>
        <v/>
      </c>
      <c r="K5520" s="174"/>
      <c r="L5520" s="170"/>
      <c r="M5520" s="193" t="str">
        <f t="shared" si="1067"/>
        <v/>
      </c>
      <c r="N5520" s="194" t="str">
        <f t="shared" si="1064"/>
        <v/>
      </c>
      <c r="R5520" s="75" t="e">
        <f t="shared" si="1065"/>
        <v>#REF!</v>
      </c>
    </row>
    <row r="5521" spans="1:18" ht="15" customHeight="1" x14ac:dyDescent="0.3">
      <c r="A5521" s="86"/>
      <c r="B5521" s="84"/>
      <c r="C5521" s="125"/>
      <c r="E5521" s="151"/>
      <c r="F5521" s="151"/>
      <c r="G5521" s="151"/>
      <c r="H5521" s="190" t="str">
        <f t="shared" si="1066"/>
        <v/>
      </c>
      <c r="J5521" s="195" t="str">
        <f>+IF(H5521="","",H5521/H5542)</f>
        <v/>
      </c>
      <c r="K5521" s="174"/>
      <c r="L5521" s="170"/>
      <c r="M5521" s="193" t="str">
        <f t="shared" si="1067"/>
        <v/>
      </c>
      <c r="N5521" s="194" t="str">
        <f t="shared" si="1064"/>
        <v/>
      </c>
      <c r="R5521" s="75" t="e">
        <f t="shared" si="1065"/>
        <v>#REF!</v>
      </c>
    </row>
    <row r="5522" spans="1:18" ht="15" customHeight="1" x14ac:dyDescent="0.3">
      <c r="A5522" s="86"/>
      <c r="B5522" s="84"/>
      <c r="C5522" s="125"/>
      <c r="E5522" s="151"/>
      <c r="F5522" s="151"/>
      <c r="G5522" s="151"/>
      <c r="H5522" s="190" t="str">
        <f t="shared" si="1066"/>
        <v/>
      </c>
      <c r="J5522" s="195" t="str">
        <f>+IF(H5522="","",H5522/H5542)</f>
        <v/>
      </c>
      <c r="K5522" s="174"/>
      <c r="L5522" s="170"/>
      <c r="M5522" s="193" t="str">
        <f t="shared" si="1067"/>
        <v/>
      </c>
      <c r="N5522" s="194" t="str">
        <f t="shared" si="1064"/>
        <v/>
      </c>
      <c r="R5522" s="75" t="e">
        <f t="shared" si="1065"/>
        <v>#REF!</v>
      </c>
    </row>
    <row r="5523" spans="1:18" ht="15" customHeight="1" x14ac:dyDescent="0.3">
      <c r="A5523" s="86"/>
      <c r="B5523" s="84"/>
      <c r="C5523" s="125"/>
      <c r="E5523" s="151"/>
      <c r="F5523" s="151"/>
      <c r="G5523" s="151"/>
      <c r="H5523" s="190" t="str">
        <f t="shared" si="1066"/>
        <v/>
      </c>
      <c r="J5523" s="195" t="str">
        <f>+IF(H5523="","",H5523/H5542)</f>
        <v/>
      </c>
      <c r="K5523" s="174"/>
      <c r="L5523" s="170"/>
      <c r="M5523" s="193" t="str">
        <f t="shared" si="1067"/>
        <v/>
      </c>
      <c r="N5523" s="194" t="str">
        <f t="shared" si="1064"/>
        <v/>
      </c>
      <c r="R5523" s="75" t="e">
        <f t="shared" si="1065"/>
        <v>#REF!</v>
      </c>
    </row>
    <row r="5524" spans="1:18" ht="15" customHeight="1" x14ac:dyDescent="0.3">
      <c r="A5524" s="86"/>
      <c r="B5524" s="84"/>
      <c r="C5524" s="125"/>
      <c r="E5524" s="151"/>
      <c r="F5524" s="151"/>
      <c r="G5524" s="151"/>
      <c r="H5524" s="190" t="str">
        <f t="shared" si="1066"/>
        <v/>
      </c>
      <c r="J5524" s="195" t="str">
        <f>+IF(H5524="","",H5524/H5542)</f>
        <v/>
      </c>
      <c r="K5524" s="174"/>
      <c r="L5524" s="170"/>
      <c r="M5524" s="193" t="str">
        <f t="shared" si="1067"/>
        <v/>
      </c>
      <c r="N5524" s="194" t="str">
        <f t="shared" si="1064"/>
        <v/>
      </c>
      <c r="R5524" s="75" t="e">
        <f t="shared" si="1065"/>
        <v>#REF!</v>
      </c>
    </row>
    <row r="5525" spans="1:18" ht="15" customHeight="1" x14ac:dyDescent="0.3">
      <c r="A5525" s="86"/>
      <c r="B5525" s="84"/>
      <c r="C5525" s="125"/>
      <c r="E5525" s="151"/>
      <c r="F5525" s="151"/>
      <c r="G5525" s="151"/>
      <c r="H5525" s="190" t="str">
        <f t="shared" si="1066"/>
        <v/>
      </c>
      <c r="J5525" s="195" t="str">
        <f>+IF(H5525="","",H5525/H5542)</f>
        <v/>
      </c>
      <c r="K5525" s="174"/>
      <c r="L5525" s="170"/>
      <c r="M5525" s="193" t="str">
        <f t="shared" si="1067"/>
        <v/>
      </c>
      <c r="N5525" s="194" t="str">
        <f t="shared" si="1064"/>
        <v/>
      </c>
      <c r="R5525" s="75" t="e">
        <f t="shared" si="1065"/>
        <v>#REF!</v>
      </c>
    </row>
    <row r="5526" spans="1:18" ht="15" customHeight="1" x14ac:dyDescent="0.3">
      <c r="A5526" s="86"/>
      <c r="B5526" s="84"/>
      <c r="C5526" s="125"/>
      <c r="E5526" s="151"/>
      <c r="F5526" s="151"/>
      <c r="G5526" s="151"/>
      <c r="H5526" s="190" t="str">
        <f t="shared" si="1066"/>
        <v/>
      </c>
      <c r="J5526" s="195" t="str">
        <f>+IF(H5526="","",H5526/H5542)</f>
        <v/>
      </c>
      <c r="K5526" s="174"/>
      <c r="L5526" s="170"/>
      <c r="M5526" s="193" t="str">
        <f t="shared" si="1067"/>
        <v/>
      </c>
      <c r="N5526" s="194" t="str">
        <f t="shared" si="1064"/>
        <v/>
      </c>
      <c r="R5526" s="75" t="e">
        <f t="shared" si="1065"/>
        <v>#REF!</v>
      </c>
    </row>
    <row r="5527" spans="1:18" ht="15" customHeight="1" x14ac:dyDescent="0.3">
      <c r="A5527" s="86"/>
      <c r="B5527" s="84"/>
      <c r="C5527" s="125"/>
      <c r="E5527" s="151"/>
      <c r="F5527" s="151"/>
      <c r="G5527" s="151"/>
      <c r="H5527" s="190" t="str">
        <f t="shared" si="1066"/>
        <v/>
      </c>
      <c r="J5527" s="195" t="str">
        <f>+IF(H5527="","",H5527/H5542)</f>
        <v/>
      </c>
      <c r="K5527" s="174"/>
      <c r="L5527" s="170"/>
      <c r="M5527" s="193" t="str">
        <f t="shared" si="1067"/>
        <v/>
      </c>
      <c r="N5527" s="194" t="str">
        <f t="shared" si="1064"/>
        <v/>
      </c>
      <c r="R5527" s="75" t="e">
        <f t="shared" si="1065"/>
        <v>#REF!</v>
      </c>
    </row>
    <row r="5528" spans="1:18" ht="15" customHeight="1" x14ac:dyDescent="0.3">
      <c r="A5528" s="86"/>
      <c r="B5528" s="84"/>
      <c r="C5528" s="125"/>
      <c r="E5528" s="151"/>
      <c r="F5528" s="151"/>
      <c r="G5528" s="151"/>
      <c r="H5528" s="190" t="str">
        <f t="shared" si="1066"/>
        <v/>
      </c>
      <c r="J5528" s="195" t="str">
        <f>+IF(H5528="","",H5528/H5542)</f>
        <v/>
      </c>
      <c r="K5528" s="174"/>
      <c r="L5528" s="170"/>
      <c r="M5528" s="193" t="str">
        <f t="shared" si="1067"/>
        <v/>
      </c>
      <c r="N5528" s="194" t="str">
        <f t="shared" si="1064"/>
        <v/>
      </c>
      <c r="R5528" s="75" t="e">
        <f t="shared" si="1065"/>
        <v>#REF!</v>
      </c>
    </row>
    <row r="5529" spans="1:18" ht="15" customHeight="1" x14ac:dyDescent="0.3">
      <c r="A5529" s="86"/>
      <c r="B5529" s="84"/>
      <c r="C5529" s="125"/>
      <c r="E5529" s="151"/>
      <c r="F5529" s="151"/>
      <c r="G5529" s="151"/>
      <c r="H5529" s="190" t="str">
        <f t="shared" si="1066"/>
        <v/>
      </c>
      <c r="J5529" s="195" t="str">
        <f>+IF(H5529="","",H5529/H5542)</f>
        <v/>
      </c>
      <c r="K5529" s="174"/>
      <c r="L5529" s="170"/>
      <c r="M5529" s="193" t="str">
        <f t="shared" si="1067"/>
        <v/>
      </c>
      <c r="N5529" s="194" t="str">
        <f t="shared" si="1064"/>
        <v/>
      </c>
      <c r="R5529" s="75" t="e">
        <f t="shared" si="1065"/>
        <v>#REF!</v>
      </c>
    </row>
    <row r="5530" spans="1:18" ht="15" customHeight="1" x14ac:dyDescent="0.3">
      <c r="A5530" s="86"/>
      <c r="B5530" s="84"/>
      <c r="C5530" s="125"/>
      <c r="E5530" s="151"/>
      <c r="F5530" s="151"/>
      <c r="G5530" s="151"/>
      <c r="H5530" s="190" t="str">
        <f t="shared" si="1066"/>
        <v/>
      </c>
      <c r="J5530" s="195" t="str">
        <f>+IF(H5530="","",H5530/H5542)</f>
        <v/>
      </c>
      <c r="K5530" s="174"/>
      <c r="L5530" s="170"/>
      <c r="M5530" s="193" t="str">
        <f t="shared" si="1067"/>
        <v/>
      </c>
      <c r="N5530" s="194" t="str">
        <f t="shared" si="1064"/>
        <v/>
      </c>
      <c r="R5530" s="75" t="e">
        <f t="shared" si="1065"/>
        <v>#REF!</v>
      </c>
    </row>
    <row r="5531" spans="1:18" ht="15" customHeight="1" thickBot="1" x14ac:dyDescent="0.35">
      <c r="A5531" s="86"/>
      <c r="B5531" s="84"/>
      <c r="C5531" s="125"/>
      <c r="E5531" s="152"/>
      <c r="F5531" s="152"/>
      <c r="G5531" s="152"/>
      <c r="H5531" s="191" t="str">
        <f t="shared" si="1066"/>
        <v/>
      </c>
      <c r="J5531" s="195" t="str">
        <f>+IF(H5531="","",H5531/H5542)</f>
        <v/>
      </c>
      <c r="K5531" s="174"/>
      <c r="L5531" s="170"/>
      <c r="M5531" s="193" t="str">
        <f t="shared" si="1067"/>
        <v/>
      </c>
      <c r="N5531" s="194" t="str">
        <f t="shared" si="1064"/>
        <v/>
      </c>
      <c r="R5531" s="75" t="e">
        <f t="shared" si="1065"/>
        <v>#REF!</v>
      </c>
    </row>
    <row r="5532" spans="1:18" ht="15" customHeight="1" thickBot="1" x14ac:dyDescent="0.35">
      <c r="A5532" s="86"/>
      <c r="B5532" s="84"/>
      <c r="C5532" s="160"/>
      <c r="D5532" s="160"/>
      <c r="E5532" s="160"/>
      <c r="F5532" s="160"/>
      <c r="G5532" s="161" t="s">
        <v>29</v>
      </c>
      <c r="H5532" s="157">
        <f>SUM(H5506:H5531)</f>
        <v>0</v>
      </c>
      <c r="J5532" s="110">
        <f>SUM(J5506:J5531)</f>
        <v>0</v>
      </c>
      <c r="K5532" s="109"/>
      <c r="L5532" s="109"/>
      <c r="M5532" s="109"/>
      <c r="N5532" s="110">
        <f>SUM(N5506:N5531)</f>
        <v>0</v>
      </c>
    </row>
    <row r="5533" spans="1:18" s="73" customFormat="1" ht="15" customHeight="1" thickBot="1" x14ac:dyDescent="0.35">
      <c r="A5533" s="86"/>
      <c r="B5533" s="84"/>
      <c r="C5533" s="73" t="s">
        <v>12</v>
      </c>
      <c r="H5533" s="74"/>
      <c r="J5533" s="111"/>
      <c r="K5533" s="111"/>
      <c r="L5533" s="111"/>
      <c r="M5533" s="111"/>
      <c r="N5533" s="111"/>
    </row>
    <row r="5534" spans="1:18" ht="33" customHeight="1" thickBot="1" x14ac:dyDescent="0.35">
      <c r="A5534" s="86"/>
      <c r="B5534" s="84"/>
      <c r="C5534" s="122" t="s">
        <v>48</v>
      </c>
      <c r="D5534" s="129"/>
      <c r="E5534" s="130" t="s">
        <v>3</v>
      </c>
      <c r="F5534" s="130" t="s">
        <v>0</v>
      </c>
      <c r="G5534" s="123" t="s">
        <v>6</v>
      </c>
      <c r="H5534" s="124" t="s">
        <v>9</v>
      </c>
      <c r="J5534" s="106" t="s">
        <v>59</v>
      </c>
      <c r="K5534" s="107" t="s">
        <v>60</v>
      </c>
      <c r="L5534" s="107" t="s">
        <v>61</v>
      </c>
      <c r="M5534" s="107" t="s">
        <v>62</v>
      </c>
      <c r="N5534" s="108" t="s">
        <v>63</v>
      </c>
    </row>
    <row r="5535" spans="1:18" ht="15" customHeight="1" x14ac:dyDescent="0.3">
      <c r="A5535" s="86"/>
      <c r="B5535" s="84"/>
      <c r="C5535" s="125"/>
      <c r="E5535" s="149"/>
      <c r="F5535" s="146"/>
      <c r="G5535" s="154"/>
      <c r="H5535" s="186"/>
      <c r="J5535" s="195"/>
      <c r="K5535" s="175"/>
      <c r="L5535" s="175"/>
      <c r="M5535" s="193"/>
      <c r="N5535" s="194" t="str">
        <f>+IF(H5535="","",J5535*M5535)</f>
        <v/>
      </c>
      <c r="R5535" s="75" t="e">
        <f t="shared" ref="R5535:R5539" si="1068">+R5447+1</f>
        <v>#REF!</v>
      </c>
    </row>
    <row r="5536" spans="1:18" ht="15" customHeight="1" x14ac:dyDescent="0.3">
      <c r="A5536" s="86"/>
      <c r="B5536" s="84"/>
      <c r="C5536" s="125"/>
      <c r="E5536" s="149"/>
      <c r="F5536" s="146"/>
      <c r="G5536" s="154"/>
      <c r="H5536" s="186"/>
      <c r="J5536" s="195"/>
      <c r="K5536" s="175"/>
      <c r="L5536" s="175"/>
      <c r="M5536" s="193"/>
      <c r="N5536" s="194" t="str">
        <f>+IF(H5536="","",J5536*M5536)</f>
        <v/>
      </c>
      <c r="R5536" s="75" t="e">
        <f t="shared" si="1068"/>
        <v>#REF!</v>
      </c>
    </row>
    <row r="5537" spans="1:18" ht="15" customHeight="1" x14ac:dyDescent="0.3">
      <c r="A5537" s="86"/>
      <c r="B5537" s="84"/>
      <c r="C5537" s="125"/>
      <c r="E5537" s="149"/>
      <c r="F5537" s="146"/>
      <c r="G5537" s="154"/>
      <c r="H5537" s="186" t="str">
        <f>+IF(G5537="","",F5537*G5537)</f>
        <v/>
      </c>
      <c r="J5537" s="195" t="str">
        <f>+IF(H5537="","",H5537/H5541)</f>
        <v/>
      </c>
      <c r="K5537" s="175"/>
      <c r="L5537" s="175"/>
      <c r="M5537" s="193" t="str">
        <f>IF(L5537="NP", 0, (IF(L5537="EP", 1, (IF(L5537="ND", 0.4, "")))))</f>
        <v/>
      </c>
      <c r="N5537" s="194" t="str">
        <f>+IF(H5537="","",J5537*M5537)</f>
        <v/>
      </c>
      <c r="R5537" s="75" t="e">
        <f t="shared" si="1068"/>
        <v>#REF!</v>
      </c>
    </row>
    <row r="5538" spans="1:18" ht="15" customHeight="1" x14ac:dyDescent="0.3">
      <c r="A5538" s="86"/>
      <c r="B5538" s="84"/>
      <c r="C5538" s="125"/>
      <c r="E5538" s="149"/>
      <c r="F5538" s="146"/>
      <c r="G5538" s="154"/>
      <c r="H5538" s="186" t="str">
        <f>+IF(G5538="","",F5538*G5538)</f>
        <v/>
      </c>
      <c r="J5538" s="195" t="str">
        <f>+IF(H5538="","",H5538/H5542)</f>
        <v/>
      </c>
      <c r="K5538" s="175"/>
      <c r="L5538" s="175"/>
      <c r="M5538" s="193" t="str">
        <f>IF(L5538="NP", 0, (IF(L5538="EP", 1, (IF(L5538="ND", 0.4, "")))))</f>
        <v/>
      </c>
      <c r="N5538" s="194" t="str">
        <f>+IF(H5538="","",J5538*M5538)</f>
        <v/>
      </c>
      <c r="R5538" s="75" t="e">
        <f t="shared" si="1068"/>
        <v>#REF!</v>
      </c>
    </row>
    <row r="5539" spans="1:18" ht="15" customHeight="1" thickBot="1" x14ac:dyDescent="0.35">
      <c r="A5539" s="86"/>
      <c r="B5539" s="84"/>
      <c r="C5539" s="127"/>
      <c r="D5539" s="128"/>
      <c r="E5539" s="150"/>
      <c r="F5539" s="147"/>
      <c r="G5539" s="155"/>
      <c r="H5539" s="192" t="str">
        <f>+IF(G5539="","",F5539*G5539)</f>
        <v/>
      </c>
      <c r="J5539" s="195" t="str">
        <f>+IF(H5539="","",H5539/H5542)</f>
        <v/>
      </c>
      <c r="K5539" s="176"/>
      <c r="L5539" s="177"/>
      <c r="M5539" s="193" t="str">
        <f>IF(L5539="NP", 0, (IF(L5539="EP", 1, (IF(L5539="ND", 0.4, "")))))</f>
        <v/>
      </c>
      <c r="N5539" s="194" t="str">
        <f>+IF(H5539="","",J5539*M5539)</f>
        <v/>
      </c>
      <c r="R5539" s="75" t="e">
        <f t="shared" si="1068"/>
        <v>#REF!</v>
      </c>
    </row>
    <row r="5540" spans="1:18" ht="15" customHeight="1" thickBot="1" x14ac:dyDescent="0.35">
      <c r="A5540" s="86"/>
      <c r="B5540" s="84"/>
      <c r="C5540" s="160"/>
      <c r="D5540" s="160"/>
      <c r="E5540" s="160"/>
      <c r="F5540" s="160"/>
      <c r="G5540" s="161" t="s">
        <v>30</v>
      </c>
      <c r="H5540" s="157">
        <f>SUM(H5535:H5539)</f>
        <v>0</v>
      </c>
      <c r="J5540" s="110">
        <f>SUM(J5535:J5539)</f>
        <v>0</v>
      </c>
      <c r="K5540" s="109"/>
      <c r="L5540" s="109"/>
      <c r="M5540" s="109"/>
      <c r="N5540" s="110">
        <f>SUM(N5535:N5539)</f>
        <v>0</v>
      </c>
    </row>
    <row r="5541" spans="1:18" ht="13.5" customHeight="1" thickBot="1" x14ac:dyDescent="0.35">
      <c r="A5541" s="86"/>
      <c r="B5541" s="84"/>
      <c r="H5541" s="84"/>
      <c r="J5541" s="103"/>
      <c r="K5541" s="104"/>
      <c r="L5541" s="104"/>
      <c r="M5541" s="104"/>
      <c r="N5541" s="105"/>
    </row>
    <row r="5542" spans="1:18" ht="15" customHeight="1" x14ac:dyDescent="0.3">
      <c r="A5542" s="86"/>
      <c r="B5542" s="84"/>
      <c r="D5542" s="132" t="s">
        <v>13</v>
      </c>
      <c r="E5542" s="133"/>
      <c r="F5542" s="133"/>
      <c r="G5542" s="134"/>
      <c r="H5542" s="158">
        <f>+H5487+H5503+H5532+H5540</f>
        <v>0.262125</v>
      </c>
      <c r="J5542" s="113"/>
      <c r="K5542" s="78"/>
      <c r="M5542" s="78"/>
      <c r="N5542" s="114"/>
    </row>
    <row r="5543" spans="1:18" ht="15" customHeight="1" thickBot="1" x14ac:dyDescent="0.35">
      <c r="A5543" s="86"/>
      <c r="B5543" s="84"/>
      <c r="D5543" s="135" t="s">
        <v>67</v>
      </c>
      <c r="E5543" s="136"/>
      <c r="F5543" s="136"/>
      <c r="G5543" s="141">
        <f>+$Q$1</f>
        <v>0.15</v>
      </c>
      <c r="H5543" s="159">
        <f>+H5542*G5543</f>
        <v>3.931875E-2</v>
      </c>
      <c r="J5543" s="115"/>
      <c r="K5543" s="116"/>
      <c r="L5543" s="116"/>
      <c r="M5543" s="116"/>
      <c r="N5543" s="117"/>
    </row>
    <row r="5544" spans="1:18" ht="15" customHeight="1" x14ac:dyDescent="0.3">
      <c r="A5544" s="86"/>
      <c r="B5544" s="84"/>
      <c r="D5544" s="135" t="s">
        <v>68</v>
      </c>
      <c r="E5544" s="136"/>
      <c r="F5544" s="136"/>
      <c r="G5544" s="141">
        <f>+$Q$2</f>
        <v>0</v>
      </c>
      <c r="H5544" s="159">
        <f>+(H5542+H5543)*G5544</f>
        <v>0</v>
      </c>
      <c r="J5544" s="120">
        <f>+J5487+J5503+J5532+J5540</f>
        <v>1</v>
      </c>
      <c r="K5544" s="118"/>
      <c r="L5544" s="118"/>
      <c r="M5544" s="118"/>
      <c r="N5544" s="120">
        <f>+N5487+N5503+N5532+N5540</f>
        <v>0</v>
      </c>
    </row>
    <row r="5545" spans="1:18" ht="15" customHeight="1" thickBot="1" x14ac:dyDescent="0.35">
      <c r="A5545" s="86"/>
      <c r="B5545" s="84"/>
      <c r="C5545" s="75" t="s">
        <v>64</v>
      </c>
      <c r="D5545" s="135" t="s">
        <v>14</v>
      </c>
      <c r="E5545" s="136"/>
      <c r="F5545" s="136"/>
      <c r="G5545" s="137"/>
      <c r="H5545" s="159">
        <f>SUM(H5542:H5544)</f>
        <v>0.30144375000000001</v>
      </c>
      <c r="J5545" s="121" t="s">
        <v>69</v>
      </c>
      <c r="K5545" s="119"/>
      <c r="L5545" s="119"/>
      <c r="M5545" s="119"/>
      <c r="N5545" s="121" t="s">
        <v>70</v>
      </c>
    </row>
    <row r="5546" spans="1:18" ht="15" customHeight="1" thickBot="1" x14ac:dyDescent="0.35">
      <c r="A5546" s="86"/>
      <c r="B5546" s="84"/>
      <c r="C5546" s="75" t="s">
        <v>64</v>
      </c>
      <c r="D5546" s="138" t="s">
        <v>15</v>
      </c>
      <c r="E5546" s="139"/>
      <c r="F5546" s="139"/>
      <c r="G5546" s="140"/>
      <c r="H5546" s="131">
        <f>+ROUND(H5545,2)</f>
        <v>0.3</v>
      </c>
      <c r="N5546" s="165">
        <f>+ROUND(N5544,4)</f>
        <v>0</v>
      </c>
    </row>
    <row r="5547" spans="1:18" ht="13.5" customHeight="1" x14ac:dyDescent="0.3">
      <c r="A5547" s="86"/>
      <c r="B5547" s="84"/>
      <c r="G5547" s="76"/>
    </row>
    <row r="5548" spans="1:18" ht="13.5" customHeight="1" x14ac:dyDescent="0.3">
      <c r="A5548" s="86"/>
      <c r="B5548" s="84"/>
      <c r="G5548" s="76"/>
    </row>
    <row r="5549" spans="1:18" ht="15" customHeight="1" x14ac:dyDescent="0.3">
      <c r="A5549" s="83"/>
      <c r="B5549" s="84"/>
      <c r="G5549" s="76"/>
      <c r="H5549" s="84"/>
      <c r="J5549" s="85"/>
      <c r="K5549" s="85"/>
      <c r="L5549" s="85"/>
      <c r="M5549" s="85"/>
      <c r="N5549" s="85"/>
    </row>
    <row r="5550" spans="1:18" ht="14.1" customHeight="1" x14ac:dyDescent="0.3">
      <c r="A5550" s="86"/>
      <c r="B5550" s="84"/>
      <c r="C5550" s="87"/>
      <c r="D5550" s="87"/>
      <c r="E5550" s="87"/>
      <c r="F5550" s="87"/>
      <c r="G5550" s="87"/>
      <c r="H5550" s="87"/>
      <c r="K5550" s="78"/>
      <c r="M5550" s="78"/>
    </row>
    <row r="5551" spans="1:18" ht="12" customHeight="1" x14ac:dyDescent="0.3">
      <c r="A5551" s="86"/>
      <c r="B5551" s="84"/>
      <c r="C5551" s="73"/>
      <c r="D5551" s="73"/>
      <c r="E5551" s="73"/>
      <c r="F5551" s="73"/>
      <c r="G5551" s="73"/>
      <c r="H5551" s="73"/>
      <c r="K5551" s="78"/>
      <c r="M5551" s="78"/>
    </row>
    <row r="5552" spans="1:18" ht="12" customHeight="1" x14ac:dyDescent="0.3">
      <c r="A5552" s="86"/>
      <c r="B5552" s="84"/>
      <c r="G5552" s="88"/>
      <c r="H5552" s="84"/>
      <c r="K5552" s="78"/>
      <c r="M5552" s="78"/>
    </row>
    <row r="5553" spans="1:18" ht="14.25" customHeight="1" x14ac:dyDescent="0.3">
      <c r="A5553" s="86"/>
      <c r="B5553" s="84"/>
      <c r="C5553" s="89"/>
      <c r="D5553" s="90"/>
      <c r="E5553" s="90"/>
      <c r="F5553" s="90"/>
      <c r="G5553" s="90"/>
      <c r="H5553" s="91"/>
      <c r="K5553" s="78"/>
      <c r="M5553" s="78"/>
    </row>
    <row r="5554" spans="1:18" ht="14.25" customHeight="1" x14ac:dyDescent="0.3">
      <c r="A5554" s="86"/>
      <c r="B5554" s="84"/>
      <c r="C5554" s="89"/>
      <c r="H5554" s="84"/>
      <c r="K5554" s="78"/>
      <c r="M5554" s="78"/>
    </row>
    <row r="5555" spans="1:18" ht="12" customHeight="1" thickBot="1" x14ac:dyDescent="0.35">
      <c r="A5555" s="86"/>
      <c r="B5555" s="84"/>
      <c r="C5555" s="89"/>
      <c r="H5555" s="84"/>
      <c r="K5555" s="78"/>
      <c r="M5555" s="78"/>
    </row>
    <row r="5556" spans="1:18" ht="20.100000000000001" customHeight="1" thickBot="1" x14ac:dyDescent="0.35">
      <c r="A5556" s="86"/>
      <c r="B5556" s="84"/>
      <c r="C5556" s="142" t="s">
        <v>55</v>
      </c>
      <c r="D5556" s="143"/>
      <c r="E5556" s="143"/>
      <c r="F5556" s="143"/>
      <c r="G5556" s="143"/>
      <c r="H5556" s="144"/>
    </row>
    <row r="5557" spans="1:18" ht="20.100000000000001" customHeight="1" x14ac:dyDescent="0.3">
      <c r="A5557" s="86"/>
      <c r="B5557" s="84"/>
      <c r="C5557" s="92"/>
      <c r="H5557" s="93" t="s">
        <v>56</v>
      </c>
      <c r="I5557" s="84"/>
      <c r="J5557" s="97" t="s">
        <v>26</v>
      </c>
      <c r="K5557" s="98"/>
      <c r="L5557" s="98"/>
      <c r="M5557" s="98"/>
      <c r="N5557" s="99"/>
    </row>
    <row r="5558" spans="1:18" ht="16.5" customHeight="1" thickBot="1" x14ac:dyDescent="0.35">
      <c r="A5558" s="169"/>
      <c r="B5558" s="84"/>
      <c r="C5558" s="73" t="s">
        <v>57</v>
      </c>
      <c r="D5558" s="84">
        <v>64</v>
      </c>
      <c r="G5558" s="74" t="s">
        <v>4</v>
      </c>
      <c r="H5558" s="75" t="str">
        <f>+VLOOKUP(D5558,PRESUP!$A$6:$N$183,3,FALSE)</f>
        <v>m</v>
      </c>
      <c r="I5558" s="84"/>
      <c r="J5558" s="100"/>
      <c r="K5558" s="101"/>
      <c r="L5558" s="101"/>
      <c r="M5558" s="101"/>
      <c r="N5558" s="102"/>
    </row>
    <row r="5559" spans="1:18" ht="32.25" customHeight="1" x14ac:dyDescent="0.3">
      <c r="A5559" s="86"/>
      <c r="B5559" s="84"/>
      <c r="C5559" s="22" t="str">
        <f>+VLOOKUP(D5558,PRESUP!$A$6:$N$183,14,FALSE)</f>
        <v>DETALLE: Suministro e instalación de tubería PVC perforada 6" (Ø160mm) Subdren</v>
      </c>
      <c r="J5559" s="103"/>
      <c r="K5559" s="104"/>
      <c r="L5559" s="104"/>
      <c r="M5559" s="104"/>
      <c r="N5559" s="105"/>
      <c r="O5559" s="84" t="s">
        <v>71</v>
      </c>
      <c r="P5559" s="84" t="s">
        <v>73</v>
      </c>
      <c r="Q5559" s="84" t="s">
        <v>72</v>
      </c>
    </row>
    <row r="5560" spans="1:18" s="73" customFormat="1" ht="15" customHeight="1" thickBot="1" x14ac:dyDescent="0.35">
      <c r="A5560" s="86"/>
      <c r="B5560" s="84"/>
      <c r="C5560" s="73" t="s">
        <v>5</v>
      </c>
      <c r="D5560" s="94"/>
      <c r="E5560" s="94"/>
      <c r="F5560" s="94"/>
      <c r="G5560" s="196" t="s">
        <v>58</v>
      </c>
      <c r="H5560" s="197">
        <v>0.1333</v>
      </c>
      <c r="J5560" s="162"/>
      <c r="K5560" s="163"/>
      <c r="L5560" s="163"/>
      <c r="M5560" s="163"/>
      <c r="N5560" s="164"/>
      <c r="O5560" s="166">
        <f>+H5634</f>
        <v>9.5399999999999991</v>
      </c>
      <c r="P5560" s="168">
        <f>+H5630</f>
        <v>8.2922042999999999</v>
      </c>
      <c r="Q5560" s="167">
        <f>+N5634</f>
        <v>0.14380000000000001</v>
      </c>
      <c r="R5560" s="73">
        <f t="shared" ref="R5560" si="1069">+D5558</f>
        <v>64</v>
      </c>
    </row>
    <row r="5561" spans="1:18" s="94" customFormat="1" ht="30" customHeight="1" thickBot="1" x14ac:dyDescent="0.35">
      <c r="A5561" s="86"/>
      <c r="B5561" s="84"/>
      <c r="C5561" s="122" t="s">
        <v>48</v>
      </c>
      <c r="D5561" s="123" t="s">
        <v>0</v>
      </c>
      <c r="E5561" s="123" t="s">
        <v>6</v>
      </c>
      <c r="F5561" s="123" t="s">
        <v>7</v>
      </c>
      <c r="G5561" s="123" t="s">
        <v>8</v>
      </c>
      <c r="H5561" s="124" t="s">
        <v>9</v>
      </c>
      <c r="J5561" s="106" t="s">
        <v>59</v>
      </c>
      <c r="K5561" s="107" t="s">
        <v>60</v>
      </c>
      <c r="L5561" s="107" t="s">
        <v>61</v>
      </c>
      <c r="M5561" s="107" t="s">
        <v>62</v>
      </c>
      <c r="N5561" s="108" t="s">
        <v>63</v>
      </c>
    </row>
    <row r="5562" spans="1:18" ht="15" customHeight="1" x14ac:dyDescent="0.3">
      <c r="A5562" s="86"/>
      <c r="B5562" s="84"/>
      <c r="C5562" s="125" t="s">
        <v>78</v>
      </c>
      <c r="D5562" s="145" t="s">
        <v>20</v>
      </c>
      <c r="E5562" s="148"/>
      <c r="F5562" s="148" t="s">
        <v>64</v>
      </c>
      <c r="G5562" s="153" t="s">
        <v>20</v>
      </c>
      <c r="H5562" s="126">
        <f>+H5591*0.05</f>
        <v>0.11343830000000002</v>
      </c>
      <c r="J5562" s="171">
        <f>+IF(H5562="","",H5562/H5630)</f>
        <v>1.3680113983684655E-2</v>
      </c>
      <c r="K5562" s="172">
        <v>4292100117</v>
      </c>
      <c r="L5562" s="170" t="s">
        <v>77</v>
      </c>
      <c r="M5562" s="156">
        <v>0</v>
      </c>
      <c r="N5562" s="173">
        <f t="shared" ref="N5562:N5574" si="1070">+IF(H5562="","",J5562*M5562)</f>
        <v>0</v>
      </c>
    </row>
    <row r="5563" spans="1:18" ht="15" customHeight="1" x14ac:dyDescent="0.3">
      <c r="A5563" s="86"/>
      <c r="B5563" s="84"/>
      <c r="C5563" s="125"/>
      <c r="D5563" s="146"/>
      <c r="E5563" s="149"/>
      <c r="F5563" s="184"/>
      <c r="G5563" s="185"/>
      <c r="H5563" s="186"/>
      <c r="J5563" s="195"/>
      <c r="K5563" s="172"/>
      <c r="L5563" s="170"/>
      <c r="M5563" s="193"/>
      <c r="N5563" s="194" t="str">
        <f t="shared" si="1070"/>
        <v/>
      </c>
      <c r="R5563" s="75" t="e">
        <f t="shared" ref="R5563:R5574" si="1071">+R5475+1</f>
        <v>#REF!</v>
      </c>
    </row>
    <row r="5564" spans="1:18" ht="15" customHeight="1" x14ac:dyDescent="0.3">
      <c r="A5564" s="86"/>
      <c r="B5564" s="84"/>
      <c r="C5564" s="125"/>
      <c r="D5564" s="146"/>
      <c r="E5564" s="149"/>
      <c r="F5564" s="184"/>
      <c r="G5564" s="185"/>
      <c r="H5564" s="186"/>
      <c r="J5564" s="195"/>
      <c r="K5564" s="172"/>
      <c r="L5564" s="170"/>
      <c r="M5564" s="193"/>
      <c r="N5564" s="194" t="str">
        <f t="shared" si="1070"/>
        <v/>
      </c>
      <c r="R5564" s="75" t="e">
        <f t="shared" si="1071"/>
        <v>#REF!</v>
      </c>
    </row>
    <row r="5565" spans="1:18" ht="15" customHeight="1" x14ac:dyDescent="0.3">
      <c r="A5565" s="86"/>
      <c r="B5565" s="84"/>
      <c r="C5565" s="125"/>
      <c r="D5565" s="146"/>
      <c r="E5565" s="149"/>
      <c r="F5565" s="184"/>
      <c r="G5565" s="185"/>
      <c r="H5565" s="186"/>
      <c r="J5565" s="195"/>
      <c r="K5565" s="172"/>
      <c r="L5565" s="170"/>
      <c r="M5565" s="193"/>
      <c r="N5565" s="194" t="str">
        <f t="shared" si="1070"/>
        <v/>
      </c>
      <c r="R5565" s="75" t="e">
        <f t="shared" si="1071"/>
        <v>#REF!</v>
      </c>
    </row>
    <row r="5566" spans="1:18" ht="15" customHeight="1" x14ac:dyDescent="0.3">
      <c r="A5566" s="86"/>
      <c r="B5566" s="84"/>
      <c r="C5566" s="125"/>
      <c r="D5566" s="146"/>
      <c r="E5566" s="149"/>
      <c r="F5566" s="184"/>
      <c r="G5566" s="185"/>
      <c r="H5566" s="186"/>
      <c r="J5566" s="195"/>
      <c r="K5566" s="172"/>
      <c r="L5566" s="170"/>
      <c r="M5566" s="193"/>
      <c r="N5566" s="194" t="str">
        <f t="shared" si="1070"/>
        <v/>
      </c>
      <c r="R5566" s="75" t="e">
        <f t="shared" si="1071"/>
        <v>#REF!</v>
      </c>
    </row>
    <row r="5567" spans="1:18" ht="15" customHeight="1" x14ac:dyDescent="0.3">
      <c r="A5567" s="86"/>
      <c r="B5567" s="84"/>
      <c r="C5567" s="125"/>
      <c r="D5567" s="146"/>
      <c r="E5567" s="149"/>
      <c r="F5567" s="184" t="str">
        <f t="shared" ref="F5567:F5574" si="1072">+IF(E5567="","",D5567*E5567)</f>
        <v/>
      </c>
      <c r="G5567" s="185" t="str">
        <f>+IF(F5567="","",H5560)</f>
        <v/>
      </c>
      <c r="H5567" s="186" t="str">
        <f t="shared" ref="H5567:H5574" si="1073">+IF(G5567="","",F5567*G5567)</f>
        <v/>
      </c>
      <c r="J5567" s="195" t="str">
        <f>+IF(H5567="","",H5567/H5630)</f>
        <v/>
      </c>
      <c r="K5567" s="172"/>
      <c r="L5567" s="170"/>
      <c r="M5567" s="193" t="str">
        <f t="shared" ref="M5567:M5574" si="1074">IF(L5567="NP", 0, (IF(L5567="EP", 1, (IF(L5567="ND", 0.4, "")))))</f>
        <v/>
      </c>
      <c r="N5567" s="194" t="str">
        <f t="shared" si="1070"/>
        <v/>
      </c>
      <c r="R5567" s="75" t="e">
        <f t="shared" si="1071"/>
        <v>#REF!</v>
      </c>
    </row>
    <row r="5568" spans="1:18" ht="15" customHeight="1" x14ac:dyDescent="0.3">
      <c r="A5568" s="86"/>
      <c r="B5568" s="84"/>
      <c r="C5568" s="125"/>
      <c r="D5568" s="146"/>
      <c r="E5568" s="149"/>
      <c r="F5568" s="184" t="str">
        <f t="shared" si="1072"/>
        <v/>
      </c>
      <c r="G5568" s="185" t="str">
        <f>+IF(F5568="","",H5560)</f>
        <v/>
      </c>
      <c r="H5568" s="186" t="str">
        <f t="shared" si="1073"/>
        <v/>
      </c>
      <c r="J5568" s="195" t="str">
        <f>+IF(H5568="","",H5568/H5630)</f>
        <v/>
      </c>
      <c r="K5568" s="172"/>
      <c r="L5568" s="170"/>
      <c r="M5568" s="193" t="str">
        <f t="shared" si="1074"/>
        <v/>
      </c>
      <c r="N5568" s="194" t="str">
        <f t="shared" si="1070"/>
        <v/>
      </c>
      <c r="R5568" s="75" t="e">
        <f t="shared" si="1071"/>
        <v>#REF!</v>
      </c>
    </row>
    <row r="5569" spans="1:18" ht="15" customHeight="1" x14ac:dyDescent="0.3">
      <c r="A5569" s="86"/>
      <c r="B5569" s="84"/>
      <c r="C5569" s="125"/>
      <c r="D5569" s="146"/>
      <c r="E5569" s="149"/>
      <c r="F5569" s="184" t="str">
        <f t="shared" si="1072"/>
        <v/>
      </c>
      <c r="G5569" s="185" t="str">
        <f>+IF(F5569="","",H5560)</f>
        <v/>
      </c>
      <c r="H5569" s="186" t="str">
        <f t="shared" si="1073"/>
        <v/>
      </c>
      <c r="J5569" s="195" t="str">
        <f>+IF(H5569="","",H5569/H5630)</f>
        <v/>
      </c>
      <c r="K5569" s="172"/>
      <c r="L5569" s="170"/>
      <c r="M5569" s="193" t="str">
        <f t="shared" si="1074"/>
        <v/>
      </c>
      <c r="N5569" s="194" t="str">
        <f t="shared" si="1070"/>
        <v/>
      </c>
      <c r="R5569" s="75" t="e">
        <f t="shared" si="1071"/>
        <v>#REF!</v>
      </c>
    </row>
    <row r="5570" spans="1:18" ht="15" customHeight="1" x14ac:dyDescent="0.3">
      <c r="A5570" s="86"/>
      <c r="B5570" s="84"/>
      <c r="C5570" s="125"/>
      <c r="D5570" s="146"/>
      <c r="E5570" s="149"/>
      <c r="F5570" s="184" t="str">
        <f t="shared" si="1072"/>
        <v/>
      </c>
      <c r="G5570" s="185" t="str">
        <f>+IF(F5570="","",H5560)</f>
        <v/>
      </c>
      <c r="H5570" s="186" t="str">
        <f t="shared" si="1073"/>
        <v/>
      </c>
      <c r="J5570" s="195" t="str">
        <f>+IF(H5570="","",H5570/H5630)</f>
        <v/>
      </c>
      <c r="K5570" s="172"/>
      <c r="L5570" s="170"/>
      <c r="M5570" s="193" t="str">
        <f t="shared" si="1074"/>
        <v/>
      </c>
      <c r="N5570" s="194" t="str">
        <f t="shared" si="1070"/>
        <v/>
      </c>
      <c r="R5570" s="75" t="e">
        <f t="shared" si="1071"/>
        <v>#REF!</v>
      </c>
    </row>
    <row r="5571" spans="1:18" ht="15" customHeight="1" x14ac:dyDescent="0.3">
      <c r="A5571" s="86"/>
      <c r="B5571" s="84"/>
      <c r="C5571" s="125"/>
      <c r="D5571" s="146"/>
      <c r="E5571" s="149"/>
      <c r="F5571" s="184" t="str">
        <f t="shared" si="1072"/>
        <v/>
      </c>
      <c r="G5571" s="185" t="str">
        <f>+IF(F5571="","",H5560)</f>
        <v/>
      </c>
      <c r="H5571" s="186" t="str">
        <f t="shared" si="1073"/>
        <v/>
      </c>
      <c r="J5571" s="195" t="str">
        <f>+IF(H5571="","",H5571/H5630)</f>
        <v/>
      </c>
      <c r="K5571" s="172"/>
      <c r="L5571" s="170"/>
      <c r="M5571" s="193" t="str">
        <f t="shared" si="1074"/>
        <v/>
      </c>
      <c r="N5571" s="194" t="str">
        <f t="shared" si="1070"/>
        <v/>
      </c>
      <c r="R5571" s="75" t="e">
        <f t="shared" si="1071"/>
        <v>#REF!</v>
      </c>
    </row>
    <row r="5572" spans="1:18" ht="15" customHeight="1" x14ac:dyDescent="0.3">
      <c r="A5572" s="86"/>
      <c r="B5572" s="84"/>
      <c r="C5572" s="125"/>
      <c r="D5572" s="146"/>
      <c r="E5572" s="149"/>
      <c r="F5572" s="184" t="str">
        <f t="shared" si="1072"/>
        <v/>
      </c>
      <c r="G5572" s="185" t="str">
        <f>+IF(F5572="","",H5560)</f>
        <v/>
      </c>
      <c r="H5572" s="186" t="str">
        <f t="shared" si="1073"/>
        <v/>
      </c>
      <c r="J5572" s="195" t="str">
        <f>+IF(H5572="","",H5572/H5630)</f>
        <v/>
      </c>
      <c r="K5572" s="172"/>
      <c r="L5572" s="170"/>
      <c r="M5572" s="193" t="str">
        <f t="shared" si="1074"/>
        <v/>
      </c>
      <c r="N5572" s="194" t="str">
        <f t="shared" si="1070"/>
        <v/>
      </c>
      <c r="R5572" s="75" t="e">
        <f t="shared" si="1071"/>
        <v>#REF!</v>
      </c>
    </row>
    <row r="5573" spans="1:18" ht="15" customHeight="1" x14ac:dyDescent="0.3">
      <c r="A5573" s="86"/>
      <c r="B5573" s="84"/>
      <c r="C5573" s="125"/>
      <c r="D5573" s="146"/>
      <c r="E5573" s="149"/>
      <c r="F5573" s="184" t="str">
        <f t="shared" si="1072"/>
        <v/>
      </c>
      <c r="G5573" s="185" t="str">
        <f>+IF(F5573="","",H5560)</f>
        <v/>
      </c>
      <c r="H5573" s="186" t="str">
        <f t="shared" si="1073"/>
        <v/>
      </c>
      <c r="J5573" s="195" t="str">
        <f>+IF(H5573="","",H5573/H5630)</f>
        <v/>
      </c>
      <c r="K5573" s="172"/>
      <c r="L5573" s="170"/>
      <c r="M5573" s="193" t="str">
        <f t="shared" si="1074"/>
        <v/>
      </c>
      <c r="N5573" s="194" t="str">
        <f t="shared" si="1070"/>
        <v/>
      </c>
      <c r="R5573" s="75" t="e">
        <f t="shared" si="1071"/>
        <v>#REF!</v>
      </c>
    </row>
    <row r="5574" spans="1:18" ht="15" customHeight="1" thickBot="1" x14ac:dyDescent="0.35">
      <c r="A5574" s="86"/>
      <c r="B5574" s="84"/>
      <c r="C5574" s="127"/>
      <c r="D5574" s="147"/>
      <c r="E5574" s="150"/>
      <c r="F5574" s="187" t="str">
        <f t="shared" si="1072"/>
        <v/>
      </c>
      <c r="G5574" s="188" t="str">
        <f>+IF(F5574="","",H5559)</f>
        <v/>
      </c>
      <c r="H5574" s="189" t="str">
        <f t="shared" si="1073"/>
        <v/>
      </c>
      <c r="J5574" s="195" t="str">
        <f>+IF(H5574="","",H5574/H5630)</f>
        <v/>
      </c>
      <c r="K5574" s="172"/>
      <c r="L5574" s="170"/>
      <c r="M5574" s="193" t="str">
        <f t="shared" si="1074"/>
        <v/>
      </c>
      <c r="N5574" s="194" t="str">
        <f t="shared" si="1070"/>
        <v/>
      </c>
      <c r="R5574" s="75" t="e">
        <f t="shared" si="1071"/>
        <v>#REF!</v>
      </c>
    </row>
    <row r="5575" spans="1:18" ht="15" customHeight="1" thickBot="1" x14ac:dyDescent="0.35">
      <c r="A5575" s="86"/>
      <c r="B5575" s="84"/>
      <c r="C5575" s="160"/>
      <c r="D5575" s="160"/>
      <c r="E5575" s="160"/>
      <c r="F5575" s="160"/>
      <c r="G5575" s="161" t="s">
        <v>27</v>
      </c>
      <c r="H5575" s="157">
        <f>SUM(H5562:H5574)</f>
        <v>0.11343830000000002</v>
      </c>
      <c r="J5575" s="110">
        <f>SUM(J5562:J5574)</f>
        <v>1.3680113983684655E-2</v>
      </c>
      <c r="K5575" s="109"/>
      <c r="L5575" s="109"/>
      <c r="M5575" s="109"/>
      <c r="N5575" s="110">
        <f>SUM(N5562:N5574)</f>
        <v>0</v>
      </c>
    </row>
    <row r="5576" spans="1:18" s="73" customFormat="1" ht="15" customHeight="1" thickBot="1" x14ac:dyDescent="0.35">
      <c r="A5576" s="86"/>
      <c r="B5576" s="84"/>
      <c r="C5576" s="73" t="s">
        <v>10</v>
      </c>
      <c r="H5576" s="74"/>
      <c r="J5576" s="112"/>
      <c r="K5576" s="112"/>
      <c r="L5576" s="112"/>
      <c r="M5576" s="112"/>
      <c r="N5576" s="112"/>
    </row>
    <row r="5577" spans="1:18" ht="31.5" customHeight="1" thickBot="1" x14ac:dyDescent="0.35">
      <c r="A5577" s="86"/>
      <c r="B5577" s="84"/>
      <c r="C5577" s="122" t="s">
        <v>48</v>
      </c>
      <c r="D5577" s="123" t="s">
        <v>0</v>
      </c>
      <c r="E5577" s="123" t="s">
        <v>65</v>
      </c>
      <c r="F5577" s="123" t="s">
        <v>66</v>
      </c>
      <c r="G5577" s="123" t="s">
        <v>8</v>
      </c>
      <c r="H5577" s="124" t="s">
        <v>9</v>
      </c>
      <c r="J5577" s="106" t="s">
        <v>59</v>
      </c>
      <c r="K5577" s="107" t="s">
        <v>60</v>
      </c>
      <c r="L5577" s="107" t="s">
        <v>61</v>
      </c>
      <c r="M5577" s="107" t="s">
        <v>62</v>
      </c>
      <c r="N5577" s="108" t="s">
        <v>63</v>
      </c>
    </row>
    <row r="5578" spans="1:18" ht="15" customHeight="1" x14ac:dyDescent="0.3">
      <c r="A5578" s="86"/>
      <c r="B5578" s="84"/>
      <c r="C5578" s="125" t="s">
        <v>446</v>
      </c>
      <c r="D5578" s="146">
        <v>1</v>
      </c>
      <c r="E5578" s="149">
        <v>4.28</v>
      </c>
      <c r="F5578" s="184">
        <f t="shared" ref="F5578:F5590" si="1075">+IF(E5578="","",D5578*E5578)</f>
        <v>4.28</v>
      </c>
      <c r="G5578" s="185">
        <f>+IF(F5578="","",H5560)</f>
        <v>0.1333</v>
      </c>
      <c r="H5578" s="186">
        <f t="shared" ref="H5578:H5590" si="1076">+IF(G5578="","",F5578*G5578)</f>
        <v>0.57052400000000003</v>
      </c>
      <c r="I5578" s="95"/>
      <c r="J5578" s="195">
        <f>+IF(H5578="","",H5578/H5630)</f>
        <v>6.880245340795571E-2</v>
      </c>
      <c r="K5578" s="174">
        <v>851230012</v>
      </c>
      <c r="L5578" s="170" t="s">
        <v>77</v>
      </c>
      <c r="M5578" s="193">
        <v>0</v>
      </c>
      <c r="N5578" s="194">
        <f t="shared" ref="N5578:N5590" si="1077">+IF(H5578="","",J5578*M5578)</f>
        <v>0</v>
      </c>
      <c r="R5578" s="75" t="e">
        <f t="shared" ref="R5578:R5590" si="1078">+R5490+1</f>
        <v>#REF!</v>
      </c>
    </row>
    <row r="5579" spans="1:18" ht="15" customHeight="1" x14ac:dyDescent="0.25">
      <c r="A5579" s="86"/>
      <c r="B5579" s="84"/>
      <c r="C5579" s="125" t="s">
        <v>372</v>
      </c>
      <c r="D5579" s="146">
        <v>1</v>
      </c>
      <c r="E5579" s="209">
        <v>4.28</v>
      </c>
      <c r="F5579" s="184">
        <f t="shared" si="1075"/>
        <v>4.28</v>
      </c>
      <c r="G5579" s="185">
        <f>+IF(F5579="","",H5560)</f>
        <v>0.1333</v>
      </c>
      <c r="H5579" s="186">
        <f t="shared" si="1076"/>
        <v>0.57052400000000003</v>
      </c>
      <c r="J5579" s="195">
        <f>+IF(H5579="","",H5579/H5630)</f>
        <v>6.880245340795571E-2</v>
      </c>
      <c r="K5579" s="174">
        <v>851230012</v>
      </c>
      <c r="L5579" s="170" t="s">
        <v>77</v>
      </c>
      <c r="M5579" s="193">
        <v>0</v>
      </c>
      <c r="N5579" s="194">
        <f t="shared" si="1077"/>
        <v>0</v>
      </c>
      <c r="R5579" s="75" t="e">
        <f t="shared" si="1078"/>
        <v>#REF!</v>
      </c>
    </row>
    <row r="5580" spans="1:18" ht="15" customHeight="1" x14ac:dyDescent="0.25">
      <c r="A5580" s="86"/>
      <c r="B5580" s="84"/>
      <c r="C5580" s="125" t="s">
        <v>326</v>
      </c>
      <c r="D5580" s="146">
        <v>2</v>
      </c>
      <c r="E5580" s="209">
        <v>4.2300000000000004</v>
      </c>
      <c r="F5580" s="184">
        <f t="shared" si="1075"/>
        <v>8.4600000000000009</v>
      </c>
      <c r="G5580" s="185">
        <f>+IF(F5580="","",H5560)</f>
        <v>0.1333</v>
      </c>
      <c r="H5580" s="186">
        <f t="shared" si="1076"/>
        <v>1.1277180000000002</v>
      </c>
      <c r="J5580" s="195">
        <f>+IF(H5580="","",H5580/H5630)</f>
        <v>0.13599737285778166</v>
      </c>
      <c r="K5580" s="174">
        <v>851230012</v>
      </c>
      <c r="L5580" s="170" t="s">
        <v>77</v>
      </c>
      <c r="M5580" s="193">
        <v>0</v>
      </c>
      <c r="N5580" s="194">
        <f t="shared" si="1077"/>
        <v>0</v>
      </c>
      <c r="R5580" s="75" t="e">
        <f t="shared" si="1078"/>
        <v>#REF!</v>
      </c>
    </row>
    <row r="5581" spans="1:18" ht="15" customHeight="1" x14ac:dyDescent="0.3">
      <c r="A5581" s="86"/>
      <c r="B5581" s="84"/>
      <c r="C5581" s="125"/>
      <c r="D5581" s="146"/>
      <c r="E5581" s="149"/>
      <c r="F5581" s="184" t="str">
        <f t="shared" si="1075"/>
        <v/>
      </c>
      <c r="G5581" s="185" t="str">
        <f>+IF(F5581="","",H5560)</f>
        <v/>
      </c>
      <c r="H5581" s="186" t="str">
        <f t="shared" si="1076"/>
        <v/>
      </c>
      <c r="J5581" s="195" t="str">
        <f>+IF(H5581="","",H5581/H5630)</f>
        <v/>
      </c>
      <c r="K5581" s="174"/>
      <c r="L5581" s="170"/>
      <c r="M5581" s="193" t="str">
        <f t="shared" ref="M5581:M5590" si="1079">IF(L5581="NP", 0, (IF(L5581="EP", 1, (IF(L5581="ND", 0.4, "")))))</f>
        <v/>
      </c>
      <c r="N5581" s="194" t="str">
        <f t="shared" si="1077"/>
        <v/>
      </c>
      <c r="R5581" s="75" t="e">
        <f t="shared" si="1078"/>
        <v>#REF!</v>
      </c>
    </row>
    <row r="5582" spans="1:18" ht="15" customHeight="1" x14ac:dyDescent="0.3">
      <c r="A5582" s="86"/>
      <c r="B5582" s="84"/>
      <c r="C5582" s="125"/>
      <c r="D5582" s="146"/>
      <c r="E5582" s="149"/>
      <c r="F5582" s="184" t="str">
        <f t="shared" si="1075"/>
        <v/>
      </c>
      <c r="G5582" s="185" t="str">
        <f>+IF(F5582="","",H5560)</f>
        <v/>
      </c>
      <c r="H5582" s="186" t="str">
        <f t="shared" si="1076"/>
        <v/>
      </c>
      <c r="J5582" s="195" t="str">
        <f>+IF(H5582="","",H5582/H5630)</f>
        <v/>
      </c>
      <c r="K5582" s="174"/>
      <c r="L5582" s="170"/>
      <c r="M5582" s="193" t="str">
        <f t="shared" si="1079"/>
        <v/>
      </c>
      <c r="N5582" s="194" t="str">
        <f t="shared" si="1077"/>
        <v/>
      </c>
      <c r="R5582" s="75" t="e">
        <f t="shared" si="1078"/>
        <v>#REF!</v>
      </c>
    </row>
    <row r="5583" spans="1:18" ht="15" customHeight="1" x14ac:dyDescent="0.3">
      <c r="A5583" s="86"/>
      <c r="B5583" s="84"/>
      <c r="C5583" s="125"/>
      <c r="D5583" s="146"/>
      <c r="E5583" s="149"/>
      <c r="F5583" s="184" t="str">
        <f t="shared" si="1075"/>
        <v/>
      </c>
      <c r="G5583" s="185" t="str">
        <f>+IF(F5583="","",H5560)</f>
        <v/>
      </c>
      <c r="H5583" s="186" t="str">
        <f t="shared" si="1076"/>
        <v/>
      </c>
      <c r="I5583" s="96"/>
      <c r="J5583" s="195" t="str">
        <f>+IF(H5583="","",H5583/H5630)</f>
        <v/>
      </c>
      <c r="K5583" s="174"/>
      <c r="L5583" s="170"/>
      <c r="M5583" s="193" t="str">
        <f t="shared" si="1079"/>
        <v/>
      </c>
      <c r="N5583" s="194" t="str">
        <f t="shared" si="1077"/>
        <v/>
      </c>
      <c r="R5583" s="75" t="e">
        <f t="shared" si="1078"/>
        <v>#REF!</v>
      </c>
    </row>
    <row r="5584" spans="1:18" ht="15" customHeight="1" x14ac:dyDescent="0.3">
      <c r="A5584" s="86"/>
      <c r="B5584" s="84"/>
      <c r="C5584" s="125"/>
      <c r="D5584" s="146"/>
      <c r="E5584" s="149"/>
      <c r="F5584" s="184" t="str">
        <f t="shared" si="1075"/>
        <v/>
      </c>
      <c r="G5584" s="185" t="str">
        <f>+IF(F5584="","",H5560)</f>
        <v/>
      </c>
      <c r="H5584" s="186" t="str">
        <f t="shared" si="1076"/>
        <v/>
      </c>
      <c r="J5584" s="195" t="str">
        <f>+IF(H5584="","",H5584/H5630)</f>
        <v/>
      </c>
      <c r="K5584" s="174"/>
      <c r="L5584" s="170"/>
      <c r="M5584" s="193" t="str">
        <f t="shared" si="1079"/>
        <v/>
      </c>
      <c r="N5584" s="194" t="str">
        <f t="shared" si="1077"/>
        <v/>
      </c>
      <c r="R5584" s="75" t="e">
        <f t="shared" si="1078"/>
        <v>#REF!</v>
      </c>
    </row>
    <row r="5585" spans="1:18" ht="15" customHeight="1" x14ac:dyDescent="0.3">
      <c r="A5585" s="86"/>
      <c r="B5585" s="84"/>
      <c r="C5585" s="125"/>
      <c r="D5585" s="146"/>
      <c r="E5585" s="149"/>
      <c r="F5585" s="184" t="str">
        <f t="shared" si="1075"/>
        <v/>
      </c>
      <c r="G5585" s="185" t="str">
        <f>+IF(F5585="","",H5560)</f>
        <v/>
      </c>
      <c r="H5585" s="186" t="str">
        <f t="shared" si="1076"/>
        <v/>
      </c>
      <c r="J5585" s="195" t="str">
        <f>+IF(H5585="","",H5585/H5630)</f>
        <v/>
      </c>
      <c r="K5585" s="174"/>
      <c r="L5585" s="170"/>
      <c r="M5585" s="193" t="str">
        <f t="shared" si="1079"/>
        <v/>
      </c>
      <c r="N5585" s="194" t="str">
        <f t="shared" si="1077"/>
        <v/>
      </c>
      <c r="R5585" s="75" t="e">
        <f t="shared" si="1078"/>
        <v>#REF!</v>
      </c>
    </row>
    <row r="5586" spans="1:18" ht="15" customHeight="1" x14ac:dyDescent="0.3">
      <c r="A5586" s="86"/>
      <c r="B5586" s="84"/>
      <c r="C5586" s="125"/>
      <c r="D5586" s="146"/>
      <c r="E5586" s="149"/>
      <c r="F5586" s="184" t="str">
        <f t="shared" si="1075"/>
        <v/>
      </c>
      <c r="G5586" s="185" t="str">
        <f>+IF(F5586="","",H5560)</f>
        <v/>
      </c>
      <c r="H5586" s="186" t="str">
        <f t="shared" si="1076"/>
        <v/>
      </c>
      <c r="I5586" s="96"/>
      <c r="J5586" s="195" t="str">
        <f>+IF(H5586="","",H5586/H5630)</f>
        <v/>
      </c>
      <c r="K5586" s="174"/>
      <c r="L5586" s="170"/>
      <c r="M5586" s="193" t="str">
        <f t="shared" si="1079"/>
        <v/>
      </c>
      <c r="N5586" s="194" t="str">
        <f t="shared" si="1077"/>
        <v/>
      </c>
      <c r="R5586" s="75" t="e">
        <f t="shared" si="1078"/>
        <v>#REF!</v>
      </c>
    </row>
    <row r="5587" spans="1:18" ht="15" customHeight="1" x14ac:dyDescent="0.3">
      <c r="A5587" s="86"/>
      <c r="B5587" s="84"/>
      <c r="C5587" s="125"/>
      <c r="D5587" s="146"/>
      <c r="E5587" s="149"/>
      <c r="F5587" s="184" t="str">
        <f t="shared" si="1075"/>
        <v/>
      </c>
      <c r="G5587" s="185" t="str">
        <f>+IF(F5587="","",H5560)</f>
        <v/>
      </c>
      <c r="H5587" s="186" t="str">
        <f t="shared" si="1076"/>
        <v/>
      </c>
      <c r="J5587" s="195" t="str">
        <f>+IF(H5587="","",H5587/H5630)</f>
        <v/>
      </c>
      <c r="K5587" s="174"/>
      <c r="L5587" s="170"/>
      <c r="M5587" s="193" t="str">
        <f t="shared" si="1079"/>
        <v/>
      </c>
      <c r="N5587" s="194" t="str">
        <f t="shared" si="1077"/>
        <v/>
      </c>
      <c r="R5587" s="75" t="e">
        <f t="shared" si="1078"/>
        <v>#REF!</v>
      </c>
    </row>
    <row r="5588" spans="1:18" ht="15" customHeight="1" x14ac:dyDescent="0.3">
      <c r="A5588" s="86"/>
      <c r="B5588" s="84"/>
      <c r="C5588" s="125"/>
      <c r="D5588" s="146"/>
      <c r="E5588" s="149"/>
      <c r="F5588" s="184" t="str">
        <f t="shared" si="1075"/>
        <v/>
      </c>
      <c r="G5588" s="185" t="str">
        <f>+IF(F5588="","",H5560)</f>
        <v/>
      </c>
      <c r="H5588" s="186" t="str">
        <f t="shared" si="1076"/>
        <v/>
      </c>
      <c r="I5588" s="96"/>
      <c r="J5588" s="195" t="str">
        <f>+IF(H5588="","",H5588/H5630)</f>
        <v/>
      </c>
      <c r="K5588" s="174"/>
      <c r="L5588" s="170"/>
      <c r="M5588" s="193" t="str">
        <f t="shared" si="1079"/>
        <v/>
      </c>
      <c r="N5588" s="194" t="str">
        <f t="shared" si="1077"/>
        <v/>
      </c>
      <c r="R5588" s="75" t="e">
        <f t="shared" si="1078"/>
        <v>#REF!</v>
      </c>
    </row>
    <row r="5589" spans="1:18" ht="15" customHeight="1" x14ac:dyDescent="0.3">
      <c r="A5589" s="86"/>
      <c r="B5589" s="84"/>
      <c r="C5589" s="125"/>
      <c r="D5589" s="146"/>
      <c r="E5589" s="149"/>
      <c r="F5589" s="184" t="str">
        <f t="shared" si="1075"/>
        <v/>
      </c>
      <c r="G5589" s="185" t="str">
        <f>+IF(F5589="","",H5560)</f>
        <v/>
      </c>
      <c r="H5589" s="186" t="str">
        <f t="shared" si="1076"/>
        <v/>
      </c>
      <c r="I5589" s="96"/>
      <c r="J5589" s="195" t="str">
        <f>+IF(H5589="","",H5589/H5630)</f>
        <v/>
      </c>
      <c r="K5589" s="174"/>
      <c r="L5589" s="170"/>
      <c r="M5589" s="193" t="str">
        <f t="shared" si="1079"/>
        <v/>
      </c>
      <c r="N5589" s="194" t="str">
        <f t="shared" si="1077"/>
        <v/>
      </c>
      <c r="R5589" s="75" t="e">
        <f t="shared" si="1078"/>
        <v>#REF!</v>
      </c>
    </row>
    <row r="5590" spans="1:18" ht="15" customHeight="1" thickBot="1" x14ac:dyDescent="0.35">
      <c r="A5590" s="86"/>
      <c r="B5590" s="84"/>
      <c r="C5590" s="127"/>
      <c r="D5590" s="147"/>
      <c r="E5590" s="150"/>
      <c r="F5590" s="187" t="str">
        <f t="shared" si="1075"/>
        <v/>
      </c>
      <c r="G5590" s="188" t="str">
        <f>+IF(F5590="","",H5559)</f>
        <v/>
      </c>
      <c r="H5590" s="189" t="str">
        <f t="shared" si="1076"/>
        <v/>
      </c>
      <c r="J5590" s="195" t="str">
        <f>+IF(H5590="","",H5590/H5630)</f>
        <v/>
      </c>
      <c r="K5590" s="174"/>
      <c r="L5590" s="170"/>
      <c r="M5590" s="193" t="str">
        <f t="shared" si="1079"/>
        <v/>
      </c>
      <c r="N5590" s="194" t="str">
        <f t="shared" si="1077"/>
        <v/>
      </c>
      <c r="R5590" s="75" t="e">
        <f t="shared" si="1078"/>
        <v>#REF!</v>
      </c>
    </row>
    <row r="5591" spans="1:18" ht="15" customHeight="1" thickBot="1" x14ac:dyDescent="0.35">
      <c r="A5591" s="86"/>
      <c r="B5591" s="84"/>
      <c r="C5591" s="160"/>
      <c r="D5591" s="160"/>
      <c r="E5591" s="160"/>
      <c r="F5591" s="160"/>
      <c r="G5591" s="161" t="s">
        <v>28</v>
      </c>
      <c r="H5591" s="157">
        <f>SUM(H5578:H5590)</f>
        <v>2.2687660000000003</v>
      </c>
      <c r="J5591" s="110">
        <f>SUM(J5578:J5590)</f>
        <v>0.27360227967369311</v>
      </c>
      <c r="K5591" s="109"/>
      <c r="L5591" s="109"/>
      <c r="M5591" s="109"/>
      <c r="N5591" s="110">
        <f>SUM(N5578:N5590)</f>
        <v>0</v>
      </c>
    </row>
    <row r="5592" spans="1:18" s="73" customFormat="1" ht="15" customHeight="1" thickBot="1" x14ac:dyDescent="0.35">
      <c r="A5592" s="86"/>
      <c r="B5592" s="84"/>
      <c r="C5592" s="73" t="s">
        <v>11</v>
      </c>
      <c r="H5592" s="74"/>
      <c r="J5592" s="112"/>
      <c r="K5592" s="112"/>
      <c r="L5592" s="112"/>
      <c r="M5592" s="112"/>
      <c r="N5592" s="112"/>
    </row>
    <row r="5593" spans="1:18" ht="34.5" customHeight="1" thickBot="1" x14ac:dyDescent="0.35">
      <c r="A5593" s="86"/>
      <c r="B5593" s="84"/>
      <c r="C5593" s="122" t="s">
        <v>48</v>
      </c>
      <c r="D5593" s="129"/>
      <c r="E5593" s="123" t="s">
        <v>3</v>
      </c>
      <c r="F5593" s="123" t="s">
        <v>0</v>
      </c>
      <c r="G5593" s="123" t="s">
        <v>16</v>
      </c>
      <c r="H5593" s="124" t="s">
        <v>9</v>
      </c>
      <c r="J5593" s="106" t="s">
        <v>59</v>
      </c>
      <c r="K5593" s="107" t="s">
        <v>60</v>
      </c>
      <c r="L5593" s="107" t="s">
        <v>61</v>
      </c>
      <c r="M5593" s="107" t="s">
        <v>62</v>
      </c>
      <c r="N5593" s="108" t="s">
        <v>63</v>
      </c>
    </row>
    <row r="5594" spans="1:18" ht="15" customHeight="1" x14ac:dyDescent="0.3">
      <c r="A5594" s="86"/>
      <c r="B5594" s="84"/>
      <c r="C5594" s="125" t="s">
        <v>447</v>
      </c>
      <c r="E5594" s="151" t="s">
        <v>1</v>
      </c>
      <c r="F5594" s="151">
        <v>1</v>
      </c>
      <c r="G5594" s="151">
        <v>5.91</v>
      </c>
      <c r="H5594" s="190">
        <f>+IF(G5594="","",F5594*G5594)</f>
        <v>5.91</v>
      </c>
      <c r="J5594" s="195">
        <f>+IF(H5594="","",H5594/H5630)</f>
        <v>0.71271760634262238</v>
      </c>
      <c r="K5594" s="174">
        <v>352605342021</v>
      </c>
      <c r="L5594" s="170" t="s">
        <v>76</v>
      </c>
      <c r="M5594" s="193">
        <v>0.20180000000000001</v>
      </c>
      <c r="N5594" s="194">
        <f t="shared" ref="N5594:N5619" si="1080">+IF(H5594="","",J5594*M5594)</f>
        <v>0.1438264129599412</v>
      </c>
      <c r="R5594" s="75" t="e">
        <f t="shared" ref="R5594:R5619" si="1081">+R5506+1</f>
        <v>#REF!</v>
      </c>
    </row>
    <row r="5595" spans="1:18" ht="15" customHeight="1" x14ac:dyDescent="0.3">
      <c r="A5595" s="86"/>
      <c r="B5595" s="84"/>
      <c r="C5595" s="125"/>
      <c r="E5595" s="151"/>
      <c r="F5595" s="151"/>
      <c r="G5595" s="151"/>
      <c r="H5595" s="190"/>
      <c r="J5595" s="195"/>
      <c r="K5595" s="174"/>
      <c r="L5595" s="170"/>
      <c r="M5595" s="193"/>
      <c r="N5595" s="194" t="str">
        <f t="shared" si="1080"/>
        <v/>
      </c>
      <c r="R5595" s="75" t="e">
        <f t="shared" si="1081"/>
        <v>#REF!</v>
      </c>
    </row>
    <row r="5596" spans="1:18" ht="15" customHeight="1" x14ac:dyDescent="0.3">
      <c r="A5596" s="86"/>
      <c r="B5596" s="84"/>
      <c r="C5596" s="125"/>
      <c r="E5596" s="151"/>
      <c r="F5596" s="151"/>
      <c r="G5596" s="151"/>
      <c r="H5596" s="190"/>
      <c r="J5596" s="195"/>
      <c r="K5596" s="174"/>
      <c r="L5596" s="170"/>
      <c r="M5596" s="193"/>
      <c r="N5596" s="194" t="str">
        <f t="shared" si="1080"/>
        <v/>
      </c>
      <c r="R5596" s="75" t="e">
        <f t="shared" si="1081"/>
        <v>#REF!</v>
      </c>
    </row>
    <row r="5597" spans="1:18" ht="15" customHeight="1" x14ac:dyDescent="0.3">
      <c r="A5597" s="86"/>
      <c r="B5597" s="84"/>
      <c r="C5597" s="125"/>
      <c r="E5597" s="151"/>
      <c r="F5597" s="151"/>
      <c r="G5597" s="151"/>
      <c r="H5597" s="190"/>
      <c r="J5597" s="195"/>
      <c r="K5597" s="174"/>
      <c r="L5597" s="170"/>
      <c r="M5597" s="193"/>
      <c r="N5597" s="194" t="str">
        <f t="shared" si="1080"/>
        <v/>
      </c>
      <c r="R5597" s="75" t="e">
        <f t="shared" si="1081"/>
        <v>#REF!</v>
      </c>
    </row>
    <row r="5598" spans="1:18" ht="15" customHeight="1" x14ac:dyDescent="0.3">
      <c r="A5598" s="86"/>
      <c r="B5598" s="84"/>
      <c r="C5598" s="125"/>
      <c r="E5598" s="151"/>
      <c r="F5598" s="151"/>
      <c r="G5598" s="151"/>
      <c r="H5598" s="190"/>
      <c r="J5598" s="195"/>
      <c r="K5598" s="174"/>
      <c r="L5598" s="170"/>
      <c r="M5598" s="193"/>
      <c r="N5598" s="194" t="str">
        <f t="shared" si="1080"/>
        <v/>
      </c>
      <c r="R5598" s="75" t="e">
        <f t="shared" si="1081"/>
        <v>#REF!</v>
      </c>
    </row>
    <row r="5599" spans="1:18" ht="15" customHeight="1" x14ac:dyDescent="0.3">
      <c r="A5599" s="86"/>
      <c r="B5599" s="84"/>
      <c r="C5599" s="125"/>
      <c r="E5599" s="151"/>
      <c r="F5599" s="151"/>
      <c r="G5599" s="151"/>
      <c r="H5599" s="190"/>
      <c r="J5599" s="195"/>
      <c r="K5599" s="174"/>
      <c r="L5599" s="170"/>
      <c r="M5599" s="193"/>
      <c r="N5599" s="194" t="str">
        <f t="shared" si="1080"/>
        <v/>
      </c>
      <c r="R5599" s="75" t="e">
        <f t="shared" si="1081"/>
        <v>#REF!</v>
      </c>
    </row>
    <row r="5600" spans="1:18" ht="15" customHeight="1" x14ac:dyDescent="0.3">
      <c r="A5600" s="86"/>
      <c r="B5600" s="84"/>
      <c r="C5600" s="125"/>
      <c r="E5600" s="151"/>
      <c r="F5600" s="151"/>
      <c r="G5600" s="151"/>
      <c r="H5600" s="190"/>
      <c r="J5600" s="195"/>
      <c r="K5600" s="174"/>
      <c r="L5600" s="170"/>
      <c r="M5600" s="193"/>
      <c r="N5600" s="194" t="str">
        <f t="shared" si="1080"/>
        <v/>
      </c>
      <c r="R5600" s="75" t="e">
        <f t="shared" si="1081"/>
        <v>#REF!</v>
      </c>
    </row>
    <row r="5601" spans="1:18" ht="15" customHeight="1" x14ac:dyDescent="0.3">
      <c r="A5601" s="86"/>
      <c r="B5601" s="84"/>
      <c r="C5601" s="125"/>
      <c r="E5601" s="151"/>
      <c r="F5601" s="151"/>
      <c r="G5601" s="151"/>
      <c r="H5601" s="190" t="str">
        <f t="shared" ref="H5601:H5619" si="1082">+IF(G5601="","",F5601*G5601)</f>
        <v/>
      </c>
      <c r="J5601" s="195" t="str">
        <f>+IF(H5601="","",H5601/H5630)</f>
        <v/>
      </c>
      <c r="K5601" s="174"/>
      <c r="L5601" s="170"/>
      <c r="M5601" s="193" t="str">
        <f t="shared" ref="M5601:M5619" si="1083">IF(L5601="NP", 0, (IF(L5601="EP", 1, (IF(L5601="ND", 0.4, "")))))</f>
        <v/>
      </c>
      <c r="N5601" s="194" t="str">
        <f t="shared" si="1080"/>
        <v/>
      </c>
      <c r="R5601" s="75" t="e">
        <f t="shared" si="1081"/>
        <v>#REF!</v>
      </c>
    </row>
    <row r="5602" spans="1:18" ht="15" customHeight="1" x14ac:dyDescent="0.3">
      <c r="A5602" s="86"/>
      <c r="B5602" s="84"/>
      <c r="C5602" s="125"/>
      <c r="E5602" s="151"/>
      <c r="F5602" s="151"/>
      <c r="G5602" s="151"/>
      <c r="H5602" s="190" t="str">
        <f t="shared" si="1082"/>
        <v/>
      </c>
      <c r="J5602" s="195" t="str">
        <f>+IF(H5602="","",H5602/H5630)</f>
        <v/>
      </c>
      <c r="K5602" s="174"/>
      <c r="L5602" s="170"/>
      <c r="M5602" s="193" t="str">
        <f t="shared" si="1083"/>
        <v/>
      </c>
      <c r="N5602" s="194" t="str">
        <f t="shared" si="1080"/>
        <v/>
      </c>
      <c r="R5602" s="75" t="e">
        <f t="shared" si="1081"/>
        <v>#REF!</v>
      </c>
    </row>
    <row r="5603" spans="1:18" ht="15" customHeight="1" x14ac:dyDescent="0.3">
      <c r="A5603" s="86"/>
      <c r="B5603" s="84"/>
      <c r="C5603" s="125"/>
      <c r="E5603" s="151"/>
      <c r="F5603" s="151"/>
      <c r="G5603" s="151"/>
      <c r="H5603" s="190" t="str">
        <f t="shared" si="1082"/>
        <v/>
      </c>
      <c r="J5603" s="195" t="str">
        <f>+IF(H5603="","",H5603/H5630)</f>
        <v/>
      </c>
      <c r="K5603" s="174"/>
      <c r="L5603" s="170"/>
      <c r="M5603" s="193" t="str">
        <f t="shared" si="1083"/>
        <v/>
      </c>
      <c r="N5603" s="194" t="str">
        <f t="shared" si="1080"/>
        <v/>
      </c>
      <c r="R5603" s="75" t="e">
        <f t="shared" si="1081"/>
        <v>#REF!</v>
      </c>
    </row>
    <row r="5604" spans="1:18" ht="15" customHeight="1" x14ac:dyDescent="0.3">
      <c r="A5604" s="86"/>
      <c r="B5604" s="84"/>
      <c r="C5604" s="125"/>
      <c r="E5604" s="151"/>
      <c r="F5604" s="151"/>
      <c r="G5604" s="151"/>
      <c r="H5604" s="190" t="str">
        <f t="shared" si="1082"/>
        <v/>
      </c>
      <c r="J5604" s="195" t="str">
        <f>+IF(H5604="","",H5604/H5630)</f>
        <v/>
      </c>
      <c r="K5604" s="174"/>
      <c r="L5604" s="170"/>
      <c r="M5604" s="193" t="str">
        <f t="shared" si="1083"/>
        <v/>
      </c>
      <c r="N5604" s="194" t="str">
        <f t="shared" si="1080"/>
        <v/>
      </c>
      <c r="R5604" s="75" t="e">
        <f t="shared" si="1081"/>
        <v>#REF!</v>
      </c>
    </row>
    <row r="5605" spans="1:18" ht="15" customHeight="1" x14ac:dyDescent="0.3">
      <c r="A5605" s="86"/>
      <c r="B5605" s="84"/>
      <c r="C5605" s="125"/>
      <c r="E5605" s="151"/>
      <c r="F5605" s="151"/>
      <c r="G5605" s="151"/>
      <c r="H5605" s="190" t="str">
        <f t="shared" si="1082"/>
        <v/>
      </c>
      <c r="J5605" s="195" t="str">
        <f>+IF(H5605="","",H5605/H5630)</f>
        <v/>
      </c>
      <c r="K5605" s="174"/>
      <c r="L5605" s="170"/>
      <c r="M5605" s="193" t="str">
        <f t="shared" si="1083"/>
        <v/>
      </c>
      <c r="N5605" s="194" t="str">
        <f t="shared" si="1080"/>
        <v/>
      </c>
      <c r="R5605" s="75" t="e">
        <f t="shared" si="1081"/>
        <v>#REF!</v>
      </c>
    </row>
    <row r="5606" spans="1:18" ht="15" customHeight="1" x14ac:dyDescent="0.3">
      <c r="A5606" s="86"/>
      <c r="B5606" s="84"/>
      <c r="C5606" s="125"/>
      <c r="E5606" s="151"/>
      <c r="F5606" s="151"/>
      <c r="G5606" s="151"/>
      <c r="H5606" s="190" t="str">
        <f t="shared" si="1082"/>
        <v/>
      </c>
      <c r="J5606" s="195" t="str">
        <f>+IF(H5606="","",H5606/H5630)</f>
        <v/>
      </c>
      <c r="K5606" s="174"/>
      <c r="L5606" s="170"/>
      <c r="M5606" s="193" t="str">
        <f t="shared" si="1083"/>
        <v/>
      </c>
      <c r="N5606" s="194" t="str">
        <f t="shared" si="1080"/>
        <v/>
      </c>
      <c r="R5606" s="75" t="e">
        <f t="shared" si="1081"/>
        <v>#REF!</v>
      </c>
    </row>
    <row r="5607" spans="1:18" ht="15" customHeight="1" x14ac:dyDescent="0.3">
      <c r="A5607" s="86"/>
      <c r="B5607" s="84"/>
      <c r="C5607" s="125"/>
      <c r="E5607" s="151"/>
      <c r="F5607" s="151"/>
      <c r="G5607" s="151"/>
      <c r="H5607" s="190" t="str">
        <f t="shared" si="1082"/>
        <v/>
      </c>
      <c r="J5607" s="195" t="str">
        <f>+IF(H5607="","",H5607/H5630)</f>
        <v/>
      </c>
      <c r="K5607" s="174"/>
      <c r="L5607" s="170"/>
      <c r="M5607" s="193" t="str">
        <f t="shared" si="1083"/>
        <v/>
      </c>
      <c r="N5607" s="194" t="str">
        <f t="shared" si="1080"/>
        <v/>
      </c>
      <c r="R5607" s="75" t="e">
        <f t="shared" si="1081"/>
        <v>#REF!</v>
      </c>
    </row>
    <row r="5608" spans="1:18" ht="15" customHeight="1" x14ac:dyDescent="0.3">
      <c r="A5608" s="86"/>
      <c r="B5608" s="84"/>
      <c r="C5608" s="125"/>
      <c r="E5608" s="151"/>
      <c r="F5608" s="151"/>
      <c r="G5608" s="151"/>
      <c r="H5608" s="190" t="str">
        <f t="shared" si="1082"/>
        <v/>
      </c>
      <c r="J5608" s="195" t="str">
        <f>+IF(H5608="","",H5608/H5630)</f>
        <v/>
      </c>
      <c r="K5608" s="174"/>
      <c r="L5608" s="170"/>
      <c r="M5608" s="193" t="str">
        <f t="shared" si="1083"/>
        <v/>
      </c>
      <c r="N5608" s="194" t="str">
        <f t="shared" si="1080"/>
        <v/>
      </c>
      <c r="R5608" s="75" t="e">
        <f t="shared" si="1081"/>
        <v>#REF!</v>
      </c>
    </row>
    <row r="5609" spans="1:18" ht="15" customHeight="1" x14ac:dyDescent="0.3">
      <c r="A5609" s="86"/>
      <c r="B5609" s="84"/>
      <c r="C5609" s="125"/>
      <c r="E5609" s="151"/>
      <c r="F5609" s="151"/>
      <c r="G5609" s="151"/>
      <c r="H5609" s="190" t="str">
        <f t="shared" si="1082"/>
        <v/>
      </c>
      <c r="J5609" s="195" t="str">
        <f>+IF(H5609="","",H5609/H5630)</f>
        <v/>
      </c>
      <c r="K5609" s="174"/>
      <c r="L5609" s="170"/>
      <c r="M5609" s="193" t="str">
        <f t="shared" si="1083"/>
        <v/>
      </c>
      <c r="N5609" s="194" t="str">
        <f t="shared" si="1080"/>
        <v/>
      </c>
      <c r="R5609" s="75" t="e">
        <f t="shared" si="1081"/>
        <v>#REF!</v>
      </c>
    </row>
    <row r="5610" spans="1:18" ht="15" customHeight="1" x14ac:dyDescent="0.3">
      <c r="A5610" s="86"/>
      <c r="B5610" s="84"/>
      <c r="C5610" s="125"/>
      <c r="E5610" s="151"/>
      <c r="F5610" s="151"/>
      <c r="G5610" s="151"/>
      <c r="H5610" s="190" t="str">
        <f t="shared" si="1082"/>
        <v/>
      </c>
      <c r="J5610" s="195" t="str">
        <f>+IF(H5610="","",H5610/H5630)</f>
        <v/>
      </c>
      <c r="K5610" s="174"/>
      <c r="L5610" s="170"/>
      <c r="M5610" s="193" t="str">
        <f t="shared" si="1083"/>
        <v/>
      </c>
      <c r="N5610" s="194" t="str">
        <f t="shared" si="1080"/>
        <v/>
      </c>
      <c r="R5610" s="75" t="e">
        <f t="shared" si="1081"/>
        <v>#REF!</v>
      </c>
    </row>
    <row r="5611" spans="1:18" ht="15" customHeight="1" x14ac:dyDescent="0.3">
      <c r="A5611" s="86"/>
      <c r="B5611" s="84"/>
      <c r="C5611" s="125"/>
      <c r="E5611" s="151"/>
      <c r="F5611" s="151"/>
      <c r="G5611" s="151"/>
      <c r="H5611" s="190" t="str">
        <f t="shared" si="1082"/>
        <v/>
      </c>
      <c r="J5611" s="195" t="str">
        <f>+IF(H5611="","",H5611/H5630)</f>
        <v/>
      </c>
      <c r="K5611" s="174"/>
      <c r="L5611" s="170"/>
      <c r="M5611" s="193" t="str">
        <f t="shared" si="1083"/>
        <v/>
      </c>
      <c r="N5611" s="194" t="str">
        <f t="shared" si="1080"/>
        <v/>
      </c>
      <c r="R5611" s="75" t="e">
        <f t="shared" si="1081"/>
        <v>#REF!</v>
      </c>
    </row>
    <row r="5612" spans="1:18" ht="15" customHeight="1" x14ac:dyDescent="0.3">
      <c r="A5612" s="86"/>
      <c r="B5612" s="84"/>
      <c r="C5612" s="125"/>
      <c r="E5612" s="151"/>
      <c r="F5612" s="151"/>
      <c r="G5612" s="151"/>
      <c r="H5612" s="190" t="str">
        <f t="shared" si="1082"/>
        <v/>
      </c>
      <c r="J5612" s="195" t="str">
        <f>+IF(H5612="","",H5612/H5630)</f>
        <v/>
      </c>
      <c r="K5612" s="174"/>
      <c r="L5612" s="170"/>
      <c r="M5612" s="193" t="str">
        <f t="shared" si="1083"/>
        <v/>
      </c>
      <c r="N5612" s="194" t="str">
        <f t="shared" si="1080"/>
        <v/>
      </c>
      <c r="R5612" s="75" t="e">
        <f t="shared" si="1081"/>
        <v>#REF!</v>
      </c>
    </row>
    <row r="5613" spans="1:18" ht="15" customHeight="1" x14ac:dyDescent="0.3">
      <c r="A5613" s="86"/>
      <c r="B5613" s="84"/>
      <c r="C5613" s="125"/>
      <c r="E5613" s="151"/>
      <c r="F5613" s="151"/>
      <c r="G5613" s="151"/>
      <c r="H5613" s="190" t="str">
        <f t="shared" si="1082"/>
        <v/>
      </c>
      <c r="J5613" s="195" t="str">
        <f>+IF(H5613="","",H5613/H5630)</f>
        <v/>
      </c>
      <c r="K5613" s="174"/>
      <c r="L5613" s="170"/>
      <c r="M5613" s="193" t="str">
        <f t="shared" si="1083"/>
        <v/>
      </c>
      <c r="N5613" s="194" t="str">
        <f t="shared" si="1080"/>
        <v/>
      </c>
      <c r="R5613" s="75" t="e">
        <f t="shared" si="1081"/>
        <v>#REF!</v>
      </c>
    </row>
    <row r="5614" spans="1:18" ht="15" customHeight="1" x14ac:dyDescent="0.3">
      <c r="A5614" s="86"/>
      <c r="B5614" s="84"/>
      <c r="C5614" s="125"/>
      <c r="E5614" s="151"/>
      <c r="F5614" s="151"/>
      <c r="G5614" s="151"/>
      <c r="H5614" s="190" t="str">
        <f t="shared" si="1082"/>
        <v/>
      </c>
      <c r="J5614" s="195" t="str">
        <f>+IF(H5614="","",H5614/H5630)</f>
        <v/>
      </c>
      <c r="K5614" s="174"/>
      <c r="L5614" s="170"/>
      <c r="M5614" s="193" t="str">
        <f t="shared" si="1083"/>
        <v/>
      </c>
      <c r="N5614" s="194" t="str">
        <f t="shared" si="1080"/>
        <v/>
      </c>
      <c r="R5614" s="75" t="e">
        <f t="shared" si="1081"/>
        <v>#REF!</v>
      </c>
    </row>
    <row r="5615" spans="1:18" ht="15" customHeight="1" x14ac:dyDescent="0.3">
      <c r="A5615" s="86"/>
      <c r="B5615" s="84"/>
      <c r="C5615" s="125"/>
      <c r="E5615" s="151"/>
      <c r="F5615" s="151"/>
      <c r="G5615" s="151"/>
      <c r="H5615" s="190" t="str">
        <f t="shared" si="1082"/>
        <v/>
      </c>
      <c r="J5615" s="195" t="str">
        <f>+IF(H5615="","",H5615/H5630)</f>
        <v/>
      </c>
      <c r="K5615" s="174"/>
      <c r="L5615" s="170"/>
      <c r="M5615" s="193" t="str">
        <f t="shared" si="1083"/>
        <v/>
      </c>
      <c r="N5615" s="194" t="str">
        <f t="shared" si="1080"/>
        <v/>
      </c>
      <c r="R5615" s="75" t="e">
        <f t="shared" si="1081"/>
        <v>#REF!</v>
      </c>
    </row>
    <row r="5616" spans="1:18" ht="15" customHeight="1" x14ac:dyDescent="0.3">
      <c r="A5616" s="86"/>
      <c r="B5616" s="84"/>
      <c r="C5616" s="125"/>
      <c r="E5616" s="151"/>
      <c r="F5616" s="151"/>
      <c r="G5616" s="151"/>
      <c r="H5616" s="190" t="str">
        <f t="shared" si="1082"/>
        <v/>
      </c>
      <c r="J5616" s="195" t="str">
        <f>+IF(H5616="","",H5616/H5630)</f>
        <v/>
      </c>
      <c r="K5616" s="174"/>
      <c r="L5616" s="170"/>
      <c r="M5616" s="193" t="str">
        <f t="shared" si="1083"/>
        <v/>
      </c>
      <c r="N5616" s="194" t="str">
        <f t="shared" si="1080"/>
        <v/>
      </c>
      <c r="R5616" s="75" t="e">
        <f t="shared" si="1081"/>
        <v>#REF!</v>
      </c>
    </row>
    <row r="5617" spans="1:18" ht="15" customHeight="1" x14ac:dyDescent="0.3">
      <c r="A5617" s="86"/>
      <c r="B5617" s="84"/>
      <c r="C5617" s="125"/>
      <c r="E5617" s="151"/>
      <c r="F5617" s="151"/>
      <c r="G5617" s="151"/>
      <c r="H5617" s="190" t="str">
        <f t="shared" si="1082"/>
        <v/>
      </c>
      <c r="J5617" s="195" t="str">
        <f>+IF(H5617="","",H5617/H5630)</f>
        <v/>
      </c>
      <c r="K5617" s="174"/>
      <c r="L5617" s="170"/>
      <c r="M5617" s="193" t="str">
        <f t="shared" si="1083"/>
        <v/>
      </c>
      <c r="N5617" s="194" t="str">
        <f t="shared" si="1080"/>
        <v/>
      </c>
      <c r="R5617" s="75" t="e">
        <f t="shared" si="1081"/>
        <v>#REF!</v>
      </c>
    </row>
    <row r="5618" spans="1:18" ht="15" customHeight="1" x14ac:dyDescent="0.3">
      <c r="A5618" s="86"/>
      <c r="B5618" s="84"/>
      <c r="C5618" s="125"/>
      <c r="E5618" s="151"/>
      <c r="F5618" s="151"/>
      <c r="G5618" s="151"/>
      <c r="H5618" s="190" t="str">
        <f t="shared" si="1082"/>
        <v/>
      </c>
      <c r="J5618" s="195" t="str">
        <f>+IF(H5618="","",H5618/H5630)</f>
        <v/>
      </c>
      <c r="K5618" s="174"/>
      <c r="L5618" s="170"/>
      <c r="M5618" s="193" t="str">
        <f t="shared" si="1083"/>
        <v/>
      </c>
      <c r="N5618" s="194" t="str">
        <f t="shared" si="1080"/>
        <v/>
      </c>
      <c r="R5618" s="75" t="e">
        <f t="shared" si="1081"/>
        <v>#REF!</v>
      </c>
    </row>
    <row r="5619" spans="1:18" ht="15" customHeight="1" thickBot="1" x14ac:dyDescent="0.35">
      <c r="A5619" s="86"/>
      <c r="B5619" s="84"/>
      <c r="C5619" s="125"/>
      <c r="E5619" s="152"/>
      <c r="F5619" s="152"/>
      <c r="G5619" s="152"/>
      <c r="H5619" s="191" t="str">
        <f t="shared" si="1082"/>
        <v/>
      </c>
      <c r="J5619" s="195" t="str">
        <f>+IF(H5619="","",H5619/H5630)</f>
        <v/>
      </c>
      <c r="K5619" s="174"/>
      <c r="L5619" s="170"/>
      <c r="M5619" s="193" t="str">
        <f t="shared" si="1083"/>
        <v/>
      </c>
      <c r="N5619" s="194" t="str">
        <f t="shared" si="1080"/>
        <v/>
      </c>
      <c r="R5619" s="75" t="e">
        <f t="shared" si="1081"/>
        <v>#REF!</v>
      </c>
    </row>
    <row r="5620" spans="1:18" ht="15" customHeight="1" thickBot="1" x14ac:dyDescent="0.35">
      <c r="A5620" s="86"/>
      <c r="B5620" s="84"/>
      <c r="C5620" s="160"/>
      <c r="D5620" s="160"/>
      <c r="E5620" s="160"/>
      <c r="F5620" s="160"/>
      <c r="G5620" s="161" t="s">
        <v>29</v>
      </c>
      <c r="H5620" s="157">
        <f>SUM(H5594:H5619)</f>
        <v>5.91</v>
      </c>
      <c r="J5620" s="110">
        <f>SUM(J5594:J5619)</f>
        <v>0.71271760634262238</v>
      </c>
      <c r="K5620" s="109"/>
      <c r="L5620" s="109"/>
      <c r="M5620" s="109"/>
      <c r="N5620" s="110">
        <f>SUM(N5594:N5619)</f>
        <v>0.1438264129599412</v>
      </c>
    </row>
    <row r="5621" spans="1:18" s="73" customFormat="1" ht="15" customHeight="1" thickBot="1" x14ac:dyDescent="0.35">
      <c r="A5621" s="86"/>
      <c r="B5621" s="84"/>
      <c r="C5621" s="73" t="s">
        <v>12</v>
      </c>
      <c r="H5621" s="74"/>
      <c r="J5621" s="111"/>
      <c r="K5621" s="111"/>
      <c r="L5621" s="111"/>
      <c r="M5621" s="111"/>
      <c r="N5621" s="111"/>
    </row>
    <row r="5622" spans="1:18" ht="33" customHeight="1" thickBot="1" x14ac:dyDescent="0.35">
      <c r="A5622" s="86"/>
      <c r="B5622" s="84"/>
      <c r="C5622" s="122" t="s">
        <v>48</v>
      </c>
      <c r="D5622" s="129"/>
      <c r="E5622" s="130" t="s">
        <v>3</v>
      </c>
      <c r="F5622" s="130" t="s">
        <v>0</v>
      </c>
      <c r="G5622" s="123" t="s">
        <v>6</v>
      </c>
      <c r="H5622" s="124" t="s">
        <v>9</v>
      </c>
      <c r="J5622" s="106" t="s">
        <v>59</v>
      </c>
      <c r="K5622" s="107" t="s">
        <v>60</v>
      </c>
      <c r="L5622" s="107" t="s">
        <v>61</v>
      </c>
      <c r="M5622" s="107" t="s">
        <v>62</v>
      </c>
      <c r="N5622" s="108" t="s">
        <v>63</v>
      </c>
    </row>
    <row r="5623" spans="1:18" ht="15" customHeight="1" x14ac:dyDescent="0.3">
      <c r="A5623" s="86"/>
      <c r="B5623" s="84"/>
      <c r="C5623" s="125"/>
      <c r="E5623" s="149"/>
      <c r="F5623" s="146"/>
      <c r="G5623" s="154"/>
      <c r="H5623" s="186"/>
      <c r="J5623" s="195"/>
      <c r="K5623" s="175"/>
      <c r="L5623" s="175"/>
      <c r="M5623" s="193"/>
      <c r="N5623" s="194" t="str">
        <f>+IF(H5623="","",J5623*M5623)</f>
        <v/>
      </c>
      <c r="R5623" s="75" t="e">
        <f t="shared" ref="R5623:R5627" si="1084">+R5535+1</f>
        <v>#REF!</v>
      </c>
    </row>
    <row r="5624" spans="1:18" ht="15" customHeight="1" x14ac:dyDescent="0.3">
      <c r="A5624" s="86"/>
      <c r="B5624" s="84"/>
      <c r="C5624" s="125"/>
      <c r="E5624" s="149"/>
      <c r="F5624" s="146"/>
      <c r="G5624" s="154"/>
      <c r="H5624" s="186"/>
      <c r="J5624" s="195"/>
      <c r="K5624" s="175"/>
      <c r="L5624" s="175"/>
      <c r="M5624" s="193"/>
      <c r="N5624" s="194" t="str">
        <f>+IF(H5624="","",J5624*M5624)</f>
        <v/>
      </c>
      <c r="R5624" s="75" t="e">
        <f t="shared" si="1084"/>
        <v>#REF!</v>
      </c>
    </row>
    <row r="5625" spans="1:18" ht="15" customHeight="1" x14ac:dyDescent="0.3">
      <c r="A5625" s="86"/>
      <c r="B5625" s="84"/>
      <c r="C5625" s="125"/>
      <c r="E5625" s="149"/>
      <c r="F5625" s="146"/>
      <c r="G5625" s="154"/>
      <c r="H5625" s="186" t="str">
        <f>+IF(G5625="","",F5625*G5625)</f>
        <v/>
      </c>
      <c r="J5625" s="195" t="str">
        <f>+IF(H5625="","",H5625/H5629)</f>
        <v/>
      </c>
      <c r="K5625" s="175"/>
      <c r="L5625" s="175"/>
      <c r="M5625" s="193" t="str">
        <f>IF(L5625="NP", 0, (IF(L5625="EP", 1, (IF(L5625="ND", 0.4, "")))))</f>
        <v/>
      </c>
      <c r="N5625" s="194" t="str">
        <f>+IF(H5625="","",J5625*M5625)</f>
        <v/>
      </c>
      <c r="R5625" s="75" t="e">
        <f t="shared" si="1084"/>
        <v>#REF!</v>
      </c>
    </row>
    <row r="5626" spans="1:18" ht="15" customHeight="1" x14ac:dyDescent="0.3">
      <c r="A5626" s="86"/>
      <c r="B5626" s="84"/>
      <c r="C5626" s="125"/>
      <c r="E5626" s="149"/>
      <c r="F5626" s="146"/>
      <c r="G5626" s="154"/>
      <c r="H5626" s="186" t="str">
        <f>+IF(G5626="","",F5626*G5626)</f>
        <v/>
      </c>
      <c r="J5626" s="195" t="str">
        <f>+IF(H5626="","",H5626/H5630)</f>
        <v/>
      </c>
      <c r="K5626" s="175"/>
      <c r="L5626" s="175"/>
      <c r="M5626" s="193" t="str">
        <f>IF(L5626="NP", 0, (IF(L5626="EP", 1, (IF(L5626="ND", 0.4, "")))))</f>
        <v/>
      </c>
      <c r="N5626" s="194" t="str">
        <f>+IF(H5626="","",J5626*M5626)</f>
        <v/>
      </c>
      <c r="R5626" s="75" t="e">
        <f t="shared" si="1084"/>
        <v>#REF!</v>
      </c>
    </row>
    <row r="5627" spans="1:18" ht="15" customHeight="1" thickBot="1" x14ac:dyDescent="0.35">
      <c r="A5627" s="86"/>
      <c r="B5627" s="84"/>
      <c r="C5627" s="127"/>
      <c r="D5627" s="128"/>
      <c r="E5627" s="150"/>
      <c r="F5627" s="147"/>
      <c r="G5627" s="155"/>
      <c r="H5627" s="192" t="str">
        <f>+IF(G5627="","",F5627*G5627)</f>
        <v/>
      </c>
      <c r="J5627" s="195" t="str">
        <f>+IF(H5627="","",H5627/H5630)</f>
        <v/>
      </c>
      <c r="K5627" s="176"/>
      <c r="L5627" s="177"/>
      <c r="M5627" s="193" t="str">
        <f>IF(L5627="NP", 0, (IF(L5627="EP", 1, (IF(L5627="ND", 0.4, "")))))</f>
        <v/>
      </c>
      <c r="N5627" s="194" t="str">
        <f>+IF(H5627="","",J5627*M5627)</f>
        <v/>
      </c>
      <c r="R5627" s="75" t="e">
        <f t="shared" si="1084"/>
        <v>#REF!</v>
      </c>
    </row>
    <row r="5628" spans="1:18" ht="15" customHeight="1" thickBot="1" x14ac:dyDescent="0.35">
      <c r="A5628" s="86"/>
      <c r="B5628" s="84"/>
      <c r="C5628" s="160"/>
      <c r="D5628" s="160"/>
      <c r="E5628" s="160"/>
      <c r="F5628" s="160"/>
      <c r="G5628" s="161" t="s">
        <v>30</v>
      </c>
      <c r="H5628" s="157">
        <f>SUM(H5623:H5627)</f>
        <v>0</v>
      </c>
      <c r="J5628" s="110">
        <f>SUM(J5623:J5627)</f>
        <v>0</v>
      </c>
      <c r="K5628" s="109"/>
      <c r="L5628" s="109"/>
      <c r="M5628" s="109"/>
      <c r="N5628" s="110">
        <f>SUM(N5623:N5627)</f>
        <v>0</v>
      </c>
    </row>
    <row r="5629" spans="1:18" ht="13.5" customHeight="1" thickBot="1" x14ac:dyDescent="0.35">
      <c r="A5629" s="86"/>
      <c r="B5629" s="84"/>
      <c r="H5629" s="84"/>
      <c r="J5629" s="103"/>
      <c r="K5629" s="104"/>
      <c r="L5629" s="104"/>
      <c r="M5629" s="104"/>
      <c r="N5629" s="105"/>
    </row>
    <row r="5630" spans="1:18" ht="15" customHeight="1" x14ac:dyDescent="0.3">
      <c r="A5630" s="86"/>
      <c r="B5630" s="84"/>
      <c r="D5630" s="132" t="s">
        <v>13</v>
      </c>
      <c r="E5630" s="133"/>
      <c r="F5630" s="133"/>
      <c r="G5630" s="134"/>
      <c r="H5630" s="158">
        <f>+H5575+H5591+H5620+H5628</f>
        <v>8.2922042999999999</v>
      </c>
      <c r="J5630" s="113"/>
      <c r="K5630" s="78"/>
      <c r="M5630" s="78"/>
      <c r="N5630" s="114"/>
    </row>
    <row r="5631" spans="1:18" ht="15" customHeight="1" thickBot="1" x14ac:dyDescent="0.35">
      <c r="A5631" s="86"/>
      <c r="B5631" s="84"/>
      <c r="D5631" s="135" t="s">
        <v>67</v>
      </c>
      <c r="E5631" s="136"/>
      <c r="F5631" s="136"/>
      <c r="G5631" s="141">
        <f>+$Q$1</f>
        <v>0.15</v>
      </c>
      <c r="H5631" s="159">
        <f>+H5630*G5631</f>
        <v>1.2438306449999998</v>
      </c>
      <c r="J5631" s="115"/>
      <c r="K5631" s="116"/>
      <c r="L5631" s="116"/>
      <c r="M5631" s="116"/>
      <c r="N5631" s="117"/>
    </row>
    <row r="5632" spans="1:18" ht="15" customHeight="1" x14ac:dyDescent="0.3">
      <c r="A5632" s="86"/>
      <c r="B5632" s="84"/>
      <c r="D5632" s="135" t="s">
        <v>68</v>
      </c>
      <c r="E5632" s="136"/>
      <c r="F5632" s="136"/>
      <c r="G5632" s="141">
        <f>+$Q$2</f>
        <v>0</v>
      </c>
      <c r="H5632" s="159">
        <f>+(H5630+H5631)*G5632</f>
        <v>0</v>
      </c>
      <c r="J5632" s="120">
        <f>+J5575+J5591+J5620+J5628</f>
        <v>1</v>
      </c>
      <c r="K5632" s="118"/>
      <c r="L5632" s="118"/>
      <c r="M5632" s="118"/>
      <c r="N5632" s="120">
        <f>+N5575+N5591+N5620+N5628</f>
        <v>0.1438264129599412</v>
      </c>
    </row>
    <row r="5633" spans="1:18" ht="15" customHeight="1" thickBot="1" x14ac:dyDescent="0.35">
      <c r="A5633" s="86"/>
      <c r="B5633" s="84"/>
      <c r="C5633" s="75" t="s">
        <v>64</v>
      </c>
      <c r="D5633" s="135" t="s">
        <v>14</v>
      </c>
      <c r="E5633" s="136"/>
      <c r="F5633" s="136"/>
      <c r="G5633" s="137"/>
      <c r="H5633" s="159">
        <f>SUM(H5630:H5632)</f>
        <v>9.536034944999999</v>
      </c>
      <c r="J5633" s="121" t="s">
        <v>69</v>
      </c>
      <c r="K5633" s="119"/>
      <c r="L5633" s="119"/>
      <c r="M5633" s="119"/>
      <c r="N5633" s="121" t="s">
        <v>70</v>
      </c>
    </row>
    <row r="5634" spans="1:18" ht="15" customHeight="1" thickBot="1" x14ac:dyDescent="0.35">
      <c r="A5634" s="86"/>
      <c r="B5634" s="84"/>
      <c r="C5634" s="75" t="s">
        <v>64</v>
      </c>
      <c r="D5634" s="138" t="s">
        <v>15</v>
      </c>
      <c r="E5634" s="139"/>
      <c r="F5634" s="139"/>
      <c r="G5634" s="140"/>
      <c r="H5634" s="131">
        <f>+ROUND(H5633,2)</f>
        <v>9.5399999999999991</v>
      </c>
      <c r="N5634" s="165">
        <f>+ROUND(N5632,4)</f>
        <v>0.14380000000000001</v>
      </c>
    </row>
    <row r="5635" spans="1:18" ht="13.5" customHeight="1" x14ac:dyDescent="0.3">
      <c r="A5635" s="86"/>
      <c r="B5635" s="84"/>
      <c r="G5635" s="76"/>
    </row>
    <row r="5636" spans="1:18" ht="13.5" customHeight="1" x14ac:dyDescent="0.3">
      <c r="A5636" s="86"/>
      <c r="B5636" s="84"/>
      <c r="G5636" s="76"/>
    </row>
    <row r="5637" spans="1:18" ht="15" customHeight="1" x14ac:dyDescent="0.3">
      <c r="A5637" s="83"/>
      <c r="B5637" s="84"/>
      <c r="G5637" s="76"/>
      <c r="H5637" s="84"/>
      <c r="J5637" s="85"/>
      <c r="K5637" s="85"/>
      <c r="L5637" s="85"/>
      <c r="M5637" s="85"/>
      <c r="N5637" s="85"/>
    </row>
    <row r="5638" spans="1:18" ht="14.1" customHeight="1" x14ac:dyDescent="0.3">
      <c r="A5638" s="86"/>
      <c r="B5638" s="84"/>
      <c r="C5638" s="87"/>
      <c r="D5638" s="87"/>
      <c r="E5638" s="87"/>
      <c r="F5638" s="87"/>
      <c r="G5638" s="87"/>
      <c r="H5638" s="87"/>
      <c r="K5638" s="78"/>
      <c r="M5638" s="78"/>
    </row>
    <row r="5639" spans="1:18" ht="12" customHeight="1" x14ac:dyDescent="0.3">
      <c r="A5639" s="86"/>
      <c r="B5639" s="84"/>
      <c r="C5639" s="73"/>
      <c r="D5639" s="73"/>
      <c r="E5639" s="73"/>
      <c r="F5639" s="73"/>
      <c r="G5639" s="73"/>
      <c r="H5639" s="73"/>
      <c r="K5639" s="78"/>
      <c r="M5639" s="78"/>
    </row>
    <row r="5640" spans="1:18" ht="12" customHeight="1" x14ac:dyDescent="0.3">
      <c r="A5640" s="86"/>
      <c r="B5640" s="84"/>
      <c r="G5640" s="88"/>
      <c r="H5640" s="84"/>
      <c r="K5640" s="78"/>
      <c r="M5640" s="78"/>
    </row>
    <row r="5641" spans="1:18" ht="14.25" customHeight="1" x14ac:dyDescent="0.3">
      <c r="A5641" s="86"/>
      <c r="B5641" s="84"/>
      <c r="C5641" s="89"/>
      <c r="D5641" s="90"/>
      <c r="E5641" s="90"/>
      <c r="F5641" s="90"/>
      <c r="G5641" s="90"/>
      <c r="H5641" s="91"/>
      <c r="K5641" s="78"/>
      <c r="M5641" s="78"/>
    </row>
    <row r="5642" spans="1:18" ht="14.25" customHeight="1" x14ac:dyDescent="0.3">
      <c r="A5642" s="86"/>
      <c r="B5642" s="84"/>
      <c r="C5642" s="89"/>
      <c r="H5642" s="84"/>
      <c r="K5642" s="78"/>
      <c r="M5642" s="78"/>
    </row>
    <row r="5643" spans="1:18" ht="12" customHeight="1" thickBot="1" x14ac:dyDescent="0.35">
      <c r="A5643" s="86"/>
      <c r="B5643" s="84"/>
      <c r="C5643" s="89"/>
      <c r="H5643" s="84"/>
      <c r="K5643" s="78"/>
      <c r="M5643" s="78"/>
    </row>
    <row r="5644" spans="1:18" ht="20.100000000000001" customHeight="1" thickBot="1" x14ac:dyDescent="0.35">
      <c r="A5644" s="86"/>
      <c r="B5644" s="84"/>
      <c r="C5644" s="142" t="s">
        <v>55</v>
      </c>
      <c r="D5644" s="143"/>
      <c r="E5644" s="143"/>
      <c r="F5644" s="143"/>
      <c r="G5644" s="143"/>
      <c r="H5644" s="144"/>
    </row>
    <row r="5645" spans="1:18" ht="20.100000000000001" customHeight="1" x14ac:dyDescent="0.3">
      <c r="A5645" s="86"/>
      <c r="B5645" s="84"/>
      <c r="C5645" s="92"/>
      <c r="H5645" s="93" t="s">
        <v>56</v>
      </c>
      <c r="I5645" s="84"/>
      <c r="J5645" s="97" t="s">
        <v>26</v>
      </c>
      <c r="K5645" s="98"/>
      <c r="L5645" s="98"/>
      <c r="M5645" s="98"/>
      <c r="N5645" s="99"/>
    </row>
    <row r="5646" spans="1:18" ht="16.5" customHeight="1" thickBot="1" x14ac:dyDescent="0.35">
      <c r="A5646" s="169"/>
      <c r="B5646" s="84"/>
      <c r="C5646" s="73" t="s">
        <v>57</v>
      </c>
      <c r="D5646" s="84">
        <v>65</v>
      </c>
      <c r="G5646" s="74" t="s">
        <v>4</v>
      </c>
      <c r="H5646" s="75" t="str">
        <f>+VLOOKUP(D5646,PRESUP!$A$6:$N$183,3,FALSE)</f>
        <v>m</v>
      </c>
      <c r="I5646" s="84"/>
      <c r="J5646" s="100"/>
      <c r="K5646" s="101"/>
      <c r="L5646" s="101"/>
      <c r="M5646" s="101"/>
      <c r="N5646" s="102"/>
    </row>
    <row r="5647" spans="1:18" ht="32.25" customHeight="1" x14ac:dyDescent="0.3">
      <c r="A5647" s="86"/>
      <c r="B5647" s="84"/>
      <c r="C5647" s="22" t="str">
        <f>+VLOOKUP(D5646,PRESUP!$A$6:$N$183,14,FALSE)</f>
        <v>DETALLE: TUBERIA PVC Ø110mm PARA DRENAJE</v>
      </c>
      <c r="J5647" s="103"/>
      <c r="K5647" s="104"/>
      <c r="L5647" s="104"/>
      <c r="M5647" s="104"/>
      <c r="N5647" s="105"/>
      <c r="O5647" s="84" t="s">
        <v>71</v>
      </c>
      <c r="P5647" s="84" t="s">
        <v>73</v>
      </c>
      <c r="Q5647" s="84" t="s">
        <v>72</v>
      </c>
    </row>
    <row r="5648" spans="1:18" s="73" customFormat="1" ht="15" customHeight="1" thickBot="1" x14ac:dyDescent="0.35">
      <c r="A5648" s="86"/>
      <c r="B5648" s="84"/>
      <c r="C5648" s="73" t="s">
        <v>5</v>
      </c>
      <c r="D5648" s="94"/>
      <c r="E5648" s="94"/>
      <c r="F5648" s="94"/>
      <c r="G5648" s="196" t="s">
        <v>58</v>
      </c>
      <c r="H5648" s="197">
        <v>0.1</v>
      </c>
      <c r="J5648" s="162"/>
      <c r="K5648" s="163"/>
      <c r="L5648" s="163"/>
      <c r="M5648" s="163"/>
      <c r="N5648" s="164"/>
      <c r="O5648" s="166">
        <f>+H5722</f>
        <v>7.21</v>
      </c>
      <c r="P5648" s="168">
        <f>+H5718</f>
        <v>6.27095</v>
      </c>
      <c r="Q5648" s="167">
        <f>+N5722</f>
        <v>0.15859999999999999</v>
      </c>
      <c r="R5648" s="73">
        <f t="shared" ref="R5648" si="1085">+D5646</f>
        <v>65</v>
      </c>
    </row>
    <row r="5649" spans="1:18" s="94" customFormat="1" ht="30" customHeight="1" thickBot="1" x14ac:dyDescent="0.35">
      <c r="A5649" s="86"/>
      <c r="B5649" s="84"/>
      <c r="C5649" s="122" t="s">
        <v>48</v>
      </c>
      <c r="D5649" s="123" t="s">
        <v>0</v>
      </c>
      <c r="E5649" s="123" t="s">
        <v>6</v>
      </c>
      <c r="F5649" s="123" t="s">
        <v>7</v>
      </c>
      <c r="G5649" s="123" t="s">
        <v>8</v>
      </c>
      <c r="H5649" s="124" t="s">
        <v>9</v>
      </c>
      <c r="J5649" s="106" t="s">
        <v>59</v>
      </c>
      <c r="K5649" s="107" t="s">
        <v>60</v>
      </c>
      <c r="L5649" s="107" t="s">
        <v>61</v>
      </c>
      <c r="M5649" s="107" t="s">
        <v>62</v>
      </c>
      <c r="N5649" s="108" t="s">
        <v>63</v>
      </c>
    </row>
    <row r="5650" spans="1:18" ht="15" customHeight="1" x14ac:dyDescent="0.3">
      <c r="A5650" s="86"/>
      <c r="B5650" s="84"/>
      <c r="C5650" s="125" t="s">
        <v>78</v>
      </c>
      <c r="D5650" s="145" t="s">
        <v>20</v>
      </c>
      <c r="E5650" s="148"/>
      <c r="F5650" s="148" t="s">
        <v>64</v>
      </c>
      <c r="G5650" s="153" t="s">
        <v>20</v>
      </c>
      <c r="H5650" s="126">
        <f>+H5679*0.05</f>
        <v>6.3950000000000007E-2</v>
      </c>
      <c r="J5650" s="171">
        <f>+IF(H5650="","",H5650/H5718)</f>
        <v>1.0197816917691898E-2</v>
      </c>
      <c r="K5650" s="172">
        <v>4292100117</v>
      </c>
      <c r="L5650" s="170" t="s">
        <v>77</v>
      </c>
      <c r="M5650" s="156">
        <v>0</v>
      </c>
      <c r="N5650" s="173">
        <f t="shared" ref="N5650:N5662" si="1086">+IF(H5650="","",J5650*M5650)</f>
        <v>0</v>
      </c>
    </row>
    <row r="5651" spans="1:18" ht="15" customHeight="1" x14ac:dyDescent="0.3">
      <c r="A5651" s="86"/>
      <c r="B5651" s="84"/>
      <c r="C5651" s="125"/>
      <c r="D5651" s="146"/>
      <c r="E5651" s="149"/>
      <c r="F5651" s="184"/>
      <c r="G5651" s="185"/>
      <c r="H5651" s="186"/>
      <c r="J5651" s="195"/>
      <c r="K5651" s="172"/>
      <c r="L5651" s="170"/>
      <c r="M5651" s="193"/>
      <c r="N5651" s="194" t="str">
        <f t="shared" si="1086"/>
        <v/>
      </c>
      <c r="R5651" s="75" t="e">
        <f t="shared" ref="R5651:R5662" si="1087">+R5563+1</f>
        <v>#REF!</v>
      </c>
    </row>
    <row r="5652" spans="1:18" ht="15" customHeight="1" x14ac:dyDescent="0.3">
      <c r="A5652" s="86"/>
      <c r="B5652" s="84"/>
      <c r="C5652" s="125"/>
      <c r="D5652" s="146"/>
      <c r="E5652" s="149"/>
      <c r="F5652" s="184"/>
      <c r="G5652" s="185"/>
      <c r="H5652" s="186"/>
      <c r="J5652" s="195"/>
      <c r="K5652" s="172"/>
      <c r="L5652" s="170"/>
      <c r="M5652" s="193"/>
      <c r="N5652" s="194" t="str">
        <f t="shared" si="1086"/>
        <v/>
      </c>
      <c r="R5652" s="75" t="e">
        <f t="shared" si="1087"/>
        <v>#REF!</v>
      </c>
    </row>
    <row r="5653" spans="1:18" ht="15" customHeight="1" x14ac:dyDescent="0.3">
      <c r="A5653" s="86"/>
      <c r="B5653" s="84"/>
      <c r="C5653" s="125"/>
      <c r="D5653" s="146"/>
      <c r="E5653" s="149"/>
      <c r="F5653" s="184"/>
      <c r="G5653" s="185"/>
      <c r="H5653" s="186"/>
      <c r="J5653" s="195"/>
      <c r="K5653" s="172"/>
      <c r="L5653" s="170"/>
      <c r="M5653" s="193"/>
      <c r="N5653" s="194" t="str">
        <f t="shared" si="1086"/>
        <v/>
      </c>
      <c r="R5653" s="75" t="e">
        <f t="shared" si="1087"/>
        <v>#REF!</v>
      </c>
    </row>
    <row r="5654" spans="1:18" ht="15" customHeight="1" x14ac:dyDescent="0.3">
      <c r="A5654" s="86"/>
      <c r="B5654" s="84"/>
      <c r="C5654" s="125"/>
      <c r="D5654" s="146"/>
      <c r="E5654" s="149"/>
      <c r="F5654" s="184"/>
      <c r="G5654" s="185"/>
      <c r="H5654" s="186"/>
      <c r="J5654" s="195"/>
      <c r="K5654" s="172"/>
      <c r="L5654" s="170"/>
      <c r="M5654" s="193"/>
      <c r="N5654" s="194" t="str">
        <f t="shared" si="1086"/>
        <v/>
      </c>
      <c r="R5654" s="75" t="e">
        <f t="shared" si="1087"/>
        <v>#REF!</v>
      </c>
    </row>
    <row r="5655" spans="1:18" ht="15" customHeight="1" x14ac:dyDescent="0.3">
      <c r="A5655" s="86"/>
      <c r="B5655" s="84"/>
      <c r="C5655" s="125"/>
      <c r="D5655" s="146"/>
      <c r="E5655" s="149"/>
      <c r="F5655" s="184" t="str">
        <f t="shared" ref="F5655:F5662" si="1088">+IF(E5655="","",D5655*E5655)</f>
        <v/>
      </c>
      <c r="G5655" s="185" t="str">
        <f>+IF(F5655="","",H5648)</f>
        <v/>
      </c>
      <c r="H5655" s="186" t="str">
        <f t="shared" ref="H5655:H5662" si="1089">+IF(G5655="","",F5655*G5655)</f>
        <v/>
      </c>
      <c r="J5655" s="195" t="str">
        <f>+IF(H5655="","",H5655/H5718)</f>
        <v/>
      </c>
      <c r="K5655" s="172"/>
      <c r="L5655" s="170"/>
      <c r="M5655" s="193" t="str">
        <f t="shared" ref="M5655:M5662" si="1090">IF(L5655="NP", 0, (IF(L5655="EP", 1, (IF(L5655="ND", 0.4, "")))))</f>
        <v/>
      </c>
      <c r="N5655" s="194" t="str">
        <f t="shared" si="1086"/>
        <v/>
      </c>
      <c r="R5655" s="75" t="e">
        <f t="shared" si="1087"/>
        <v>#REF!</v>
      </c>
    </row>
    <row r="5656" spans="1:18" ht="15" customHeight="1" x14ac:dyDescent="0.3">
      <c r="A5656" s="86"/>
      <c r="B5656" s="84"/>
      <c r="C5656" s="125"/>
      <c r="D5656" s="146"/>
      <c r="E5656" s="149"/>
      <c r="F5656" s="184" t="str">
        <f t="shared" si="1088"/>
        <v/>
      </c>
      <c r="G5656" s="185" t="str">
        <f>+IF(F5656="","",H5648)</f>
        <v/>
      </c>
      <c r="H5656" s="186" t="str">
        <f t="shared" si="1089"/>
        <v/>
      </c>
      <c r="J5656" s="195" t="str">
        <f>+IF(H5656="","",H5656/H5718)</f>
        <v/>
      </c>
      <c r="K5656" s="172"/>
      <c r="L5656" s="170"/>
      <c r="M5656" s="193" t="str">
        <f t="shared" si="1090"/>
        <v/>
      </c>
      <c r="N5656" s="194" t="str">
        <f t="shared" si="1086"/>
        <v/>
      </c>
      <c r="R5656" s="75" t="e">
        <f t="shared" si="1087"/>
        <v>#REF!</v>
      </c>
    </row>
    <row r="5657" spans="1:18" ht="15" customHeight="1" x14ac:dyDescent="0.3">
      <c r="A5657" s="86"/>
      <c r="B5657" s="84"/>
      <c r="C5657" s="125"/>
      <c r="D5657" s="146"/>
      <c r="E5657" s="149"/>
      <c r="F5657" s="184" t="str">
        <f t="shared" si="1088"/>
        <v/>
      </c>
      <c r="G5657" s="185" t="str">
        <f>+IF(F5657="","",H5648)</f>
        <v/>
      </c>
      <c r="H5657" s="186" t="str">
        <f t="shared" si="1089"/>
        <v/>
      </c>
      <c r="J5657" s="195" t="str">
        <f>+IF(H5657="","",H5657/H5718)</f>
        <v/>
      </c>
      <c r="K5657" s="172"/>
      <c r="L5657" s="170"/>
      <c r="M5657" s="193" t="str">
        <f t="shared" si="1090"/>
        <v/>
      </c>
      <c r="N5657" s="194" t="str">
        <f t="shared" si="1086"/>
        <v/>
      </c>
      <c r="R5657" s="75" t="e">
        <f t="shared" si="1087"/>
        <v>#REF!</v>
      </c>
    </row>
    <row r="5658" spans="1:18" ht="15" customHeight="1" x14ac:dyDescent="0.3">
      <c r="A5658" s="86"/>
      <c r="B5658" s="84"/>
      <c r="C5658" s="125"/>
      <c r="D5658" s="146"/>
      <c r="E5658" s="149"/>
      <c r="F5658" s="184" t="str">
        <f t="shared" si="1088"/>
        <v/>
      </c>
      <c r="G5658" s="185" t="str">
        <f>+IF(F5658="","",H5648)</f>
        <v/>
      </c>
      <c r="H5658" s="186" t="str">
        <f t="shared" si="1089"/>
        <v/>
      </c>
      <c r="J5658" s="195" t="str">
        <f>+IF(H5658="","",H5658/H5718)</f>
        <v/>
      </c>
      <c r="K5658" s="172"/>
      <c r="L5658" s="170"/>
      <c r="M5658" s="193" t="str">
        <f t="shared" si="1090"/>
        <v/>
      </c>
      <c r="N5658" s="194" t="str">
        <f t="shared" si="1086"/>
        <v/>
      </c>
      <c r="R5658" s="75" t="e">
        <f t="shared" si="1087"/>
        <v>#REF!</v>
      </c>
    </row>
    <row r="5659" spans="1:18" ht="15" customHeight="1" x14ac:dyDescent="0.3">
      <c r="A5659" s="86"/>
      <c r="B5659" s="84"/>
      <c r="C5659" s="125"/>
      <c r="D5659" s="146"/>
      <c r="E5659" s="149"/>
      <c r="F5659" s="184" t="str">
        <f t="shared" si="1088"/>
        <v/>
      </c>
      <c r="G5659" s="185" t="str">
        <f>+IF(F5659="","",H5648)</f>
        <v/>
      </c>
      <c r="H5659" s="186" t="str">
        <f t="shared" si="1089"/>
        <v/>
      </c>
      <c r="J5659" s="195" t="str">
        <f>+IF(H5659="","",H5659/H5718)</f>
        <v/>
      </c>
      <c r="K5659" s="172"/>
      <c r="L5659" s="170"/>
      <c r="M5659" s="193" t="str">
        <f t="shared" si="1090"/>
        <v/>
      </c>
      <c r="N5659" s="194" t="str">
        <f t="shared" si="1086"/>
        <v/>
      </c>
      <c r="R5659" s="75" t="e">
        <f t="shared" si="1087"/>
        <v>#REF!</v>
      </c>
    </row>
    <row r="5660" spans="1:18" ht="15" customHeight="1" x14ac:dyDescent="0.3">
      <c r="A5660" s="86"/>
      <c r="B5660" s="84"/>
      <c r="C5660" s="125"/>
      <c r="D5660" s="146"/>
      <c r="E5660" s="149"/>
      <c r="F5660" s="184" t="str">
        <f t="shared" si="1088"/>
        <v/>
      </c>
      <c r="G5660" s="185" t="str">
        <f>+IF(F5660="","",H5648)</f>
        <v/>
      </c>
      <c r="H5660" s="186" t="str">
        <f t="shared" si="1089"/>
        <v/>
      </c>
      <c r="J5660" s="195" t="str">
        <f>+IF(H5660="","",H5660/H5718)</f>
        <v/>
      </c>
      <c r="K5660" s="172"/>
      <c r="L5660" s="170"/>
      <c r="M5660" s="193" t="str">
        <f t="shared" si="1090"/>
        <v/>
      </c>
      <c r="N5660" s="194" t="str">
        <f t="shared" si="1086"/>
        <v/>
      </c>
      <c r="R5660" s="75" t="e">
        <f t="shared" si="1087"/>
        <v>#REF!</v>
      </c>
    </row>
    <row r="5661" spans="1:18" ht="15" customHeight="1" x14ac:dyDescent="0.3">
      <c r="A5661" s="86"/>
      <c r="B5661" s="84"/>
      <c r="C5661" s="125"/>
      <c r="D5661" s="146"/>
      <c r="E5661" s="149"/>
      <c r="F5661" s="184" t="str">
        <f t="shared" si="1088"/>
        <v/>
      </c>
      <c r="G5661" s="185" t="str">
        <f>+IF(F5661="","",H5648)</f>
        <v/>
      </c>
      <c r="H5661" s="186" t="str">
        <f t="shared" si="1089"/>
        <v/>
      </c>
      <c r="J5661" s="195" t="str">
        <f>+IF(H5661="","",H5661/H5718)</f>
        <v/>
      </c>
      <c r="K5661" s="172"/>
      <c r="L5661" s="170"/>
      <c r="M5661" s="193" t="str">
        <f t="shared" si="1090"/>
        <v/>
      </c>
      <c r="N5661" s="194" t="str">
        <f t="shared" si="1086"/>
        <v/>
      </c>
      <c r="R5661" s="75" t="e">
        <f t="shared" si="1087"/>
        <v>#REF!</v>
      </c>
    </row>
    <row r="5662" spans="1:18" ht="15" customHeight="1" thickBot="1" x14ac:dyDescent="0.35">
      <c r="A5662" s="86"/>
      <c r="B5662" s="84"/>
      <c r="C5662" s="127"/>
      <c r="D5662" s="147"/>
      <c r="E5662" s="150"/>
      <c r="F5662" s="187" t="str">
        <f t="shared" si="1088"/>
        <v/>
      </c>
      <c r="G5662" s="188" t="str">
        <f>+IF(F5662="","",H5647)</f>
        <v/>
      </c>
      <c r="H5662" s="189" t="str">
        <f t="shared" si="1089"/>
        <v/>
      </c>
      <c r="J5662" s="195" t="str">
        <f>+IF(H5662="","",H5662/H5718)</f>
        <v/>
      </c>
      <c r="K5662" s="172"/>
      <c r="L5662" s="170"/>
      <c r="M5662" s="193" t="str">
        <f t="shared" si="1090"/>
        <v/>
      </c>
      <c r="N5662" s="194" t="str">
        <f t="shared" si="1086"/>
        <v/>
      </c>
      <c r="R5662" s="75" t="e">
        <f t="shared" si="1087"/>
        <v>#REF!</v>
      </c>
    </row>
    <row r="5663" spans="1:18" ht="15" customHeight="1" thickBot="1" x14ac:dyDescent="0.35">
      <c r="A5663" s="86"/>
      <c r="B5663" s="84"/>
      <c r="C5663" s="160"/>
      <c r="D5663" s="160"/>
      <c r="E5663" s="160"/>
      <c r="F5663" s="160"/>
      <c r="G5663" s="161" t="s">
        <v>27</v>
      </c>
      <c r="H5663" s="157">
        <f>SUM(H5650:H5662)</f>
        <v>6.3950000000000007E-2</v>
      </c>
      <c r="J5663" s="110">
        <f>SUM(J5650:J5662)</f>
        <v>1.0197816917691898E-2</v>
      </c>
      <c r="K5663" s="109"/>
      <c r="L5663" s="109"/>
      <c r="M5663" s="109"/>
      <c r="N5663" s="110">
        <f>SUM(N5650:N5662)</f>
        <v>0</v>
      </c>
    </row>
    <row r="5664" spans="1:18" s="73" customFormat="1" ht="15" customHeight="1" thickBot="1" x14ac:dyDescent="0.35">
      <c r="A5664" s="86"/>
      <c r="B5664" s="84"/>
      <c r="C5664" s="73" t="s">
        <v>10</v>
      </c>
      <c r="H5664" s="74"/>
      <c r="J5664" s="112"/>
      <c r="K5664" s="112"/>
      <c r="L5664" s="112"/>
      <c r="M5664" s="112"/>
      <c r="N5664" s="112"/>
    </row>
    <row r="5665" spans="1:18" ht="31.5" customHeight="1" thickBot="1" x14ac:dyDescent="0.35">
      <c r="A5665" s="86"/>
      <c r="B5665" s="84"/>
      <c r="C5665" s="122" t="s">
        <v>48</v>
      </c>
      <c r="D5665" s="123" t="s">
        <v>0</v>
      </c>
      <c r="E5665" s="123" t="s">
        <v>65</v>
      </c>
      <c r="F5665" s="123" t="s">
        <v>66</v>
      </c>
      <c r="G5665" s="123" t="s">
        <v>8</v>
      </c>
      <c r="H5665" s="124" t="s">
        <v>9</v>
      </c>
      <c r="J5665" s="106" t="s">
        <v>59</v>
      </c>
      <c r="K5665" s="107" t="s">
        <v>60</v>
      </c>
      <c r="L5665" s="107" t="s">
        <v>61</v>
      </c>
      <c r="M5665" s="107" t="s">
        <v>62</v>
      </c>
      <c r="N5665" s="108" t="s">
        <v>63</v>
      </c>
    </row>
    <row r="5666" spans="1:18" ht="15" customHeight="1" x14ac:dyDescent="0.3">
      <c r="A5666" s="86"/>
      <c r="B5666" s="84"/>
      <c r="C5666" s="125" t="s">
        <v>326</v>
      </c>
      <c r="D5666" s="146">
        <v>1</v>
      </c>
      <c r="E5666" s="149">
        <v>4.2300000000000004</v>
      </c>
      <c r="F5666" s="184">
        <f t="shared" ref="F5666:F5678" si="1091">+IF(E5666="","",D5666*E5666)</f>
        <v>4.2300000000000004</v>
      </c>
      <c r="G5666" s="185">
        <f>+IF(F5666="","",H5648)</f>
        <v>0.1</v>
      </c>
      <c r="H5666" s="186">
        <f t="shared" ref="H5666:H5678" si="1092">+IF(G5666="","",F5666*G5666)</f>
        <v>0.42300000000000004</v>
      </c>
      <c r="I5666" s="95"/>
      <c r="J5666" s="195">
        <f>+IF(H5666="","",H5666/H5718)</f>
        <v>6.7453894545483548E-2</v>
      </c>
      <c r="K5666" s="174">
        <v>851230012</v>
      </c>
      <c r="L5666" s="170" t="s">
        <v>77</v>
      </c>
      <c r="M5666" s="193">
        <v>0</v>
      </c>
      <c r="N5666" s="194">
        <f t="shared" ref="N5666:N5678" si="1093">+IF(H5666="","",J5666*M5666)</f>
        <v>0</v>
      </c>
      <c r="R5666" s="75" t="e">
        <f t="shared" ref="R5666:R5678" si="1094">+R5578+1</f>
        <v>#REF!</v>
      </c>
    </row>
    <row r="5667" spans="1:18" ht="15" customHeight="1" x14ac:dyDescent="0.25">
      <c r="A5667" s="86"/>
      <c r="B5667" s="84"/>
      <c r="C5667" s="125" t="s">
        <v>372</v>
      </c>
      <c r="D5667" s="146">
        <v>1</v>
      </c>
      <c r="E5667" s="209">
        <v>4.28</v>
      </c>
      <c r="F5667" s="184">
        <f t="shared" si="1091"/>
        <v>4.28</v>
      </c>
      <c r="G5667" s="185">
        <f>+IF(F5667="","",H5648)</f>
        <v>0.1</v>
      </c>
      <c r="H5667" s="186">
        <f t="shared" si="1092"/>
        <v>0.42800000000000005</v>
      </c>
      <c r="J5667" s="195">
        <f>+IF(H5667="","",H5667/H5718)</f>
        <v>6.8251221904177206E-2</v>
      </c>
      <c r="K5667" s="174">
        <v>851230012</v>
      </c>
      <c r="L5667" s="170" t="s">
        <v>77</v>
      </c>
      <c r="M5667" s="193">
        <v>0</v>
      </c>
      <c r="N5667" s="194">
        <f t="shared" si="1093"/>
        <v>0</v>
      </c>
      <c r="R5667" s="75" t="e">
        <f t="shared" si="1094"/>
        <v>#REF!</v>
      </c>
    </row>
    <row r="5668" spans="1:18" ht="15" customHeight="1" x14ac:dyDescent="0.25">
      <c r="A5668" s="86"/>
      <c r="B5668" s="84"/>
      <c r="C5668" s="125" t="s">
        <v>446</v>
      </c>
      <c r="D5668" s="146">
        <v>1</v>
      </c>
      <c r="E5668" s="209">
        <v>4.28</v>
      </c>
      <c r="F5668" s="184">
        <f t="shared" si="1091"/>
        <v>4.28</v>
      </c>
      <c r="G5668" s="185">
        <f>+IF(F5668="","",H5648)</f>
        <v>0.1</v>
      </c>
      <c r="H5668" s="186">
        <f t="shared" si="1092"/>
        <v>0.42800000000000005</v>
      </c>
      <c r="J5668" s="195">
        <f>+IF(H5668="","",H5668/H5718)</f>
        <v>6.8251221904177206E-2</v>
      </c>
      <c r="K5668" s="174">
        <v>851230012</v>
      </c>
      <c r="L5668" s="170" t="s">
        <v>77</v>
      </c>
      <c r="M5668" s="193">
        <v>0</v>
      </c>
      <c r="N5668" s="194">
        <f t="shared" si="1093"/>
        <v>0</v>
      </c>
      <c r="R5668" s="75" t="e">
        <f t="shared" si="1094"/>
        <v>#REF!</v>
      </c>
    </row>
    <row r="5669" spans="1:18" ht="15" customHeight="1" x14ac:dyDescent="0.3">
      <c r="A5669" s="86"/>
      <c r="B5669" s="84"/>
      <c r="C5669" s="125"/>
      <c r="D5669" s="146"/>
      <c r="E5669" s="149"/>
      <c r="F5669" s="184" t="str">
        <f t="shared" si="1091"/>
        <v/>
      </c>
      <c r="G5669" s="185" t="str">
        <f>+IF(F5669="","",H5648)</f>
        <v/>
      </c>
      <c r="H5669" s="186" t="str">
        <f t="shared" si="1092"/>
        <v/>
      </c>
      <c r="J5669" s="195" t="str">
        <f>+IF(H5669="","",H5669/H5718)</f>
        <v/>
      </c>
      <c r="K5669" s="174"/>
      <c r="L5669" s="170"/>
      <c r="M5669" s="193" t="str">
        <f t="shared" ref="M5669:M5678" si="1095">IF(L5669="NP", 0, (IF(L5669="EP", 1, (IF(L5669="ND", 0.4, "")))))</f>
        <v/>
      </c>
      <c r="N5669" s="194" t="str">
        <f t="shared" si="1093"/>
        <v/>
      </c>
      <c r="R5669" s="75" t="e">
        <f t="shared" si="1094"/>
        <v>#REF!</v>
      </c>
    </row>
    <row r="5670" spans="1:18" ht="15" customHeight="1" x14ac:dyDescent="0.3">
      <c r="A5670" s="86"/>
      <c r="B5670" s="84"/>
      <c r="C5670" s="125"/>
      <c r="D5670" s="146"/>
      <c r="E5670" s="149"/>
      <c r="F5670" s="184" t="str">
        <f t="shared" si="1091"/>
        <v/>
      </c>
      <c r="G5670" s="185" t="str">
        <f>+IF(F5670="","",H5648)</f>
        <v/>
      </c>
      <c r="H5670" s="186" t="str">
        <f t="shared" si="1092"/>
        <v/>
      </c>
      <c r="J5670" s="195" t="str">
        <f>+IF(H5670="","",H5670/H5718)</f>
        <v/>
      </c>
      <c r="K5670" s="174"/>
      <c r="L5670" s="170"/>
      <c r="M5670" s="193" t="str">
        <f t="shared" si="1095"/>
        <v/>
      </c>
      <c r="N5670" s="194" t="str">
        <f t="shared" si="1093"/>
        <v/>
      </c>
      <c r="R5670" s="75" t="e">
        <f t="shared" si="1094"/>
        <v>#REF!</v>
      </c>
    </row>
    <row r="5671" spans="1:18" ht="15" customHeight="1" x14ac:dyDescent="0.3">
      <c r="A5671" s="86"/>
      <c r="B5671" s="84"/>
      <c r="C5671" s="125"/>
      <c r="D5671" s="146"/>
      <c r="E5671" s="149"/>
      <c r="F5671" s="184" t="str">
        <f t="shared" si="1091"/>
        <v/>
      </c>
      <c r="G5671" s="185" t="str">
        <f>+IF(F5671="","",H5648)</f>
        <v/>
      </c>
      <c r="H5671" s="186" t="str">
        <f t="shared" si="1092"/>
        <v/>
      </c>
      <c r="I5671" s="96"/>
      <c r="J5671" s="195" t="str">
        <f>+IF(H5671="","",H5671/H5718)</f>
        <v/>
      </c>
      <c r="K5671" s="174"/>
      <c r="L5671" s="170"/>
      <c r="M5671" s="193" t="str">
        <f t="shared" si="1095"/>
        <v/>
      </c>
      <c r="N5671" s="194" t="str">
        <f t="shared" si="1093"/>
        <v/>
      </c>
      <c r="R5671" s="75" t="e">
        <f t="shared" si="1094"/>
        <v>#REF!</v>
      </c>
    </row>
    <row r="5672" spans="1:18" ht="15" customHeight="1" x14ac:dyDescent="0.3">
      <c r="A5672" s="86"/>
      <c r="B5672" s="84"/>
      <c r="C5672" s="125"/>
      <c r="D5672" s="146"/>
      <c r="E5672" s="149"/>
      <c r="F5672" s="184" t="str">
        <f t="shared" si="1091"/>
        <v/>
      </c>
      <c r="G5672" s="185" t="str">
        <f>+IF(F5672="","",H5648)</f>
        <v/>
      </c>
      <c r="H5672" s="186" t="str">
        <f t="shared" si="1092"/>
        <v/>
      </c>
      <c r="J5672" s="195" t="str">
        <f>+IF(H5672="","",H5672/H5718)</f>
        <v/>
      </c>
      <c r="K5672" s="174"/>
      <c r="L5672" s="170"/>
      <c r="M5672" s="193" t="str">
        <f t="shared" si="1095"/>
        <v/>
      </c>
      <c r="N5672" s="194" t="str">
        <f t="shared" si="1093"/>
        <v/>
      </c>
      <c r="R5672" s="75" t="e">
        <f t="shared" si="1094"/>
        <v>#REF!</v>
      </c>
    </row>
    <row r="5673" spans="1:18" ht="15" customHeight="1" x14ac:dyDescent="0.3">
      <c r="A5673" s="86"/>
      <c r="B5673" s="84"/>
      <c r="C5673" s="125"/>
      <c r="D5673" s="146"/>
      <c r="E5673" s="149"/>
      <c r="F5673" s="184" t="str">
        <f t="shared" si="1091"/>
        <v/>
      </c>
      <c r="G5673" s="185" t="str">
        <f>+IF(F5673="","",H5648)</f>
        <v/>
      </c>
      <c r="H5673" s="186" t="str">
        <f t="shared" si="1092"/>
        <v/>
      </c>
      <c r="J5673" s="195" t="str">
        <f>+IF(H5673="","",H5673/H5718)</f>
        <v/>
      </c>
      <c r="K5673" s="174"/>
      <c r="L5673" s="170"/>
      <c r="M5673" s="193" t="str">
        <f t="shared" si="1095"/>
        <v/>
      </c>
      <c r="N5673" s="194" t="str">
        <f t="shared" si="1093"/>
        <v/>
      </c>
      <c r="R5673" s="75" t="e">
        <f t="shared" si="1094"/>
        <v>#REF!</v>
      </c>
    </row>
    <row r="5674" spans="1:18" ht="15" customHeight="1" x14ac:dyDescent="0.3">
      <c r="A5674" s="86"/>
      <c r="B5674" s="84"/>
      <c r="C5674" s="125"/>
      <c r="D5674" s="146"/>
      <c r="E5674" s="149"/>
      <c r="F5674" s="184" t="str">
        <f t="shared" si="1091"/>
        <v/>
      </c>
      <c r="G5674" s="185" t="str">
        <f>+IF(F5674="","",H5648)</f>
        <v/>
      </c>
      <c r="H5674" s="186" t="str">
        <f t="shared" si="1092"/>
        <v/>
      </c>
      <c r="I5674" s="96"/>
      <c r="J5674" s="195" t="str">
        <f>+IF(H5674="","",H5674/H5718)</f>
        <v/>
      </c>
      <c r="K5674" s="174"/>
      <c r="L5674" s="170"/>
      <c r="M5674" s="193" t="str">
        <f t="shared" si="1095"/>
        <v/>
      </c>
      <c r="N5674" s="194" t="str">
        <f t="shared" si="1093"/>
        <v/>
      </c>
      <c r="R5674" s="75" t="e">
        <f t="shared" si="1094"/>
        <v>#REF!</v>
      </c>
    </row>
    <row r="5675" spans="1:18" ht="15" customHeight="1" x14ac:dyDescent="0.3">
      <c r="A5675" s="86"/>
      <c r="B5675" s="84"/>
      <c r="C5675" s="125"/>
      <c r="D5675" s="146"/>
      <c r="E5675" s="149"/>
      <c r="F5675" s="184" t="str">
        <f t="shared" si="1091"/>
        <v/>
      </c>
      <c r="G5675" s="185" t="str">
        <f>+IF(F5675="","",H5648)</f>
        <v/>
      </c>
      <c r="H5675" s="186" t="str">
        <f t="shared" si="1092"/>
        <v/>
      </c>
      <c r="J5675" s="195" t="str">
        <f>+IF(H5675="","",H5675/H5718)</f>
        <v/>
      </c>
      <c r="K5675" s="174"/>
      <c r="L5675" s="170"/>
      <c r="M5675" s="193" t="str">
        <f t="shared" si="1095"/>
        <v/>
      </c>
      <c r="N5675" s="194" t="str">
        <f t="shared" si="1093"/>
        <v/>
      </c>
      <c r="R5675" s="75" t="e">
        <f t="shared" si="1094"/>
        <v>#REF!</v>
      </c>
    </row>
    <row r="5676" spans="1:18" ht="15" customHeight="1" x14ac:dyDescent="0.3">
      <c r="A5676" s="86"/>
      <c r="B5676" s="84"/>
      <c r="C5676" s="125"/>
      <c r="D5676" s="146"/>
      <c r="E5676" s="149"/>
      <c r="F5676" s="184" t="str">
        <f t="shared" si="1091"/>
        <v/>
      </c>
      <c r="G5676" s="185" t="str">
        <f>+IF(F5676="","",H5648)</f>
        <v/>
      </c>
      <c r="H5676" s="186" t="str">
        <f t="shared" si="1092"/>
        <v/>
      </c>
      <c r="I5676" s="96"/>
      <c r="J5676" s="195" t="str">
        <f>+IF(H5676="","",H5676/H5718)</f>
        <v/>
      </c>
      <c r="K5676" s="174"/>
      <c r="L5676" s="170"/>
      <c r="M5676" s="193" t="str">
        <f t="shared" si="1095"/>
        <v/>
      </c>
      <c r="N5676" s="194" t="str">
        <f t="shared" si="1093"/>
        <v/>
      </c>
      <c r="R5676" s="75" t="e">
        <f t="shared" si="1094"/>
        <v>#REF!</v>
      </c>
    </row>
    <row r="5677" spans="1:18" ht="15" customHeight="1" x14ac:dyDescent="0.3">
      <c r="A5677" s="86"/>
      <c r="B5677" s="84"/>
      <c r="C5677" s="125"/>
      <c r="D5677" s="146"/>
      <c r="E5677" s="149"/>
      <c r="F5677" s="184" t="str">
        <f t="shared" si="1091"/>
        <v/>
      </c>
      <c r="G5677" s="185" t="str">
        <f>+IF(F5677="","",H5648)</f>
        <v/>
      </c>
      <c r="H5677" s="186" t="str">
        <f t="shared" si="1092"/>
        <v/>
      </c>
      <c r="I5677" s="96"/>
      <c r="J5677" s="195" t="str">
        <f>+IF(H5677="","",H5677/H5718)</f>
        <v/>
      </c>
      <c r="K5677" s="174"/>
      <c r="L5677" s="170"/>
      <c r="M5677" s="193" t="str">
        <f t="shared" si="1095"/>
        <v/>
      </c>
      <c r="N5677" s="194" t="str">
        <f t="shared" si="1093"/>
        <v/>
      </c>
      <c r="R5677" s="75" t="e">
        <f t="shared" si="1094"/>
        <v>#REF!</v>
      </c>
    </row>
    <row r="5678" spans="1:18" ht="15" customHeight="1" thickBot="1" x14ac:dyDescent="0.35">
      <c r="A5678" s="86"/>
      <c r="B5678" s="84"/>
      <c r="C5678" s="127"/>
      <c r="D5678" s="147"/>
      <c r="E5678" s="150"/>
      <c r="F5678" s="187" t="str">
        <f t="shared" si="1091"/>
        <v/>
      </c>
      <c r="G5678" s="188" t="str">
        <f>+IF(F5678="","",H5647)</f>
        <v/>
      </c>
      <c r="H5678" s="189" t="str">
        <f t="shared" si="1092"/>
        <v/>
      </c>
      <c r="J5678" s="195" t="str">
        <f>+IF(H5678="","",H5678/H5718)</f>
        <v/>
      </c>
      <c r="K5678" s="174"/>
      <c r="L5678" s="170"/>
      <c r="M5678" s="193" t="str">
        <f t="shared" si="1095"/>
        <v/>
      </c>
      <c r="N5678" s="194" t="str">
        <f t="shared" si="1093"/>
        <v/>
      </c>
      <c r="R5678" s="75" t="e">
        <f t="shared" si="1094"/>
        <v>#REF!</v>
      </c>
    </row>
    <row r="5679" spans="1:18" ht="15" customHeight="1" thickBot="1" x14ac:dyDescent="0.35">
      <c r="A5679" s="86"/>
      <c r="B5679" s="84"/>
      <c r="C5679" s="160"/>
      <c r="D5679" s="160"/>
      <c r="E5679" s="160"/>
      <c r="F5679" s="160"/>
      <c r="G5679" s="161" t="s">
        <v>28</v>
      </c>
      <c r="H5679" s="157">
        <f>SUM(H5666:H5678)</f>
        <v>1.2790000000000001</v>
      </c>
      <c r="J5679" s="110">
        <f>SUM(J5666:J5678)</f>
        <v>0.20395633835383797</v>
      </c>
      <c r="K5679" s="109"/>
      <c r="L5679" s="109"/>
      <c r="M5679" s="109"/>
      <c r="N5679" s="110">
        <f>SUM(N5666:N5678)</f>
        <v>0</v>
      </c>
    </row>
    <row r="5680" spans="1:18" s="73" customFormat="1" ht="15" customHeight="1" thickBot="1" x14ac:dyDescent="0.35">
      <c r="A5680" s="86"/>
      <c r="B5680" s="84"/>
      <c r="C5680" s="73" t="s">
        <v>11</v>
      </c>
      <c r="H5680" s="74"/>
      <c r="J5680" s="112"/>
      <c r="K5680" s="112"/>
      <c r="L5680" s="112"/>
      <c r="M5680" s="112"/>
      <c r="N5680" s="112"/>
    </row>
    <row r="5681" spans="1:18" ht="34.5" customHeight="1" thickBot="1" x14ac:dyDescent="0.35">
      <c r="A5681" s="86"/>
      <c r="B5681" s="84"/>
      <c r="C5681" s="122" t="s">
        <v>48</v>
      </c>
      <c r="D5681" s="129"/>
      <c r="E5681" s="123" t="s">
        <v>3</v>
      </c>
      <c r="F5681" s="123" t="s">
        <v>0</v>
      </c>
      <c r="G5681" s="123" t="s">
        <v>16</v>
      </c>
      <c r="H5681" s="124" t="s">
        <v>9</v>
      </c>
      <c r="J5681" s="106" t="s">
        <v>59</v>
      </c>
      <c r="K5681" s="107" t="s">
        <v>60</v>
      </c>
      <c r="L5681" s="107" t="s">
        <v>61</v>
      </c>
      <c r="M5681" s="107" t="s">
        <v>62</v>
      </c>
      <c r="N5681" s="108" t="s">
        <v>63</v>
      </c>
    </row>
    <row r="5682" spans="1:18" ht="15" customHeight="1" x14ac:dyDescent="0.3">
      <c r="A5682" s="86"/>
      <c r="B5682" s="84"/>
      <c r="C5682" s="125" t="s">
        <v>449</v>
      </c>
      <c r="E5682" s="151" t="s">
        <v>43</v>
      </c>
      <c r="F5682" s="151">
        <v>0.35</v>
      </c>
      <c r="G5682" s="151">
        <v>14.08</v>
      </c>
      <c r="H5682" s="190">
        <f>+IF(G5682="","",F5682*G5682)</f>
        <v>4.9279999999999999</v>
      </c>
      <c r="J5682" s="195">
        <f>+IF(H5682="","",H5682/H5718)</f>
        <v>0.78584584472847019</v>
      </c>
      <c r="K5682" s="174">
        <v>352605342021</v>
      </c>
      <c r="L5682" s="170" t="s">
        <v>76</v>
      </c>
      <c r="M5682" s="193">
        <v>0.20180000000000001</v>
      </c>
      <c r="N5682" s="194">
        <f t="shared" ref="N5682:N5707" si="1096">+IF(H5682="","",J5682*M5682)</f>
        <v>0.1585836914662053</v>
      </c>
      <c r="R5682" s="75" t="e">
        <f t="shared" ref="R5682:R5707" si="1097">+R5594+1</f>
        <v>#REF!</v>
      </c>
    </row>
    <row r="5683" spans="1:18" ht="15" customHeight="1" x14ac:dyDescent="0.3">
      <c r="A5683" s="86"/>
      <c r="B5683" s="84"/>
      <c r="C5683" s="125"/>
      <c r="E5683" s="151"/>
      <c r="F5683" s="151"/>
      <c r="G5683" s="151"/>
      <c r="H5683" s="190"/>
      <c r="J5683" s="195"/>
      <c r="K5683" s="174"/>
      <c r="L5683" s="170"/>
      <c r="M5683" s="193"/>
      <c r="N5683" s="194" t="str">
        <f t="shared" si="1096"/>
        <v/>
      </c>
      <c r="R5683" s="75" t="e">
        <f t="shared" si="1097"/>
        <v>#REF!</v>
      </c>
    </row>
    <row r="5684" spans="1:18" ht="15" customHeight="1" x14ac:dyDescent="0.3">
      <c r="A5684" s="86"/>
      <c r="B5684" s="84"/>
      <c r="C5684" s="125"/>
      <c r="E5684" s="151"/>
      <c r="F5684" s="151"/>
      <c r="G5684" s="151"/>
      <c r="H5684" s="190"/>
      <c r="J5684" s="195"/>
      <c r="K5684" s="174"/>
      <c r="L5684" s="170"/>
      <c r="M5684" s="193"/>
      <c r="N5684" s="194" t="str">
        <f t="shared" si="1096"/>
        <v/>
      </c>
      <c r="R5684" s="75" t="e">
        <f t="shared" si="1097"/>
        <v>#REF!</v>
      </c>
    </row>
    <row r="5685" spans="1:18" ht="15" customHeight="1" x14ac:dyDescent="0.3">
      <c r="A5685" s="86"/>
      <c r="B5685" s="84"/>
      <c r="C5685" s="125"/>
      <c r="E5685" s="151"/>
      <c r="F5685" s="151"/>
      <c r="G5685" s="151"/>
      <c r="H5685" s="190"/>
      <c r="J5685" s="195"/>
      <c r="K5685" s="174"/>
      <c r="L5685" s="170"/>
      <c r="M5685" s="193"/>
      <c r="N5685" s="194" t="str">
        <f t="shared" si="1096"/>
        <v/>
      </c>
      <c r="R5685" s="75" t="e">
        <f t="shared" si="1097"/>
        <v>#REF!</v>
      </c>
    </row>
    <row r="5686" spans="1:18" ht="15" customHeight="1" x14ac:dyDescent="0.3">
      <c r="A5686" s="86"/>
      <c r="B5686" s="84"/>
      <c r="C5686" s="125"/>
      <c r="E5686" s="151"/>
      <c r="F5686" s="151"/>
      <c r="G5686" s="151"/>
      <c r="H5686" s="190"/>
      <c r="J5686" s="195"/>
      <c r="K5686" s="174"/>
      <c r="L5686" s="170"/>
      <c r="M5686" s="193"/>
      <c r="N5686" s="194" t="str">
        <f t="shared" si="1096"/>
        <v/>
      </c>
      <c r="R5686" s="75" t="e">
        <f t="shared" si="1097"/>
        <v>#REF!</v>
      </c>
    </row>
    <row r="5687" spans="1:18" ht="15" customHeight="1" x14ac:dyDescent="0.3">
      <c r="A5687" s="86"/>
      <c r="B5687" s="84"/>
      <c r="C5687" s="125"/>
      <c r="E5687" s="151"/>
      <c r="F5687" s="151"/>
      <c r="G5687" s="151"/>
      <c r="H5687" s="190"/>
      <c r="J5687" s="195"/>
      <c r="K5687" s="174"/>
      <c r="L5687" s="170"/>
      <c r="M5687" s="193"/>
      <c r="N5687" s="194" t="str">
        <f t="shared" si="1096"/>
        <v/>
      </c>
      <c r="R5687" s="75" t="e">
        <f t="shared" si="1097"/>
        <v>#REF!</v>
      </c>
    </row>
    <row r="5688" spans="1:18" ht="15" customHeight="1" x14ac:dyDescent="0.3">
      <c r="A5688" s="86"/>
      <c r="B5688" s="84"/>
      <c r="C5688" s="125"/>
      <c r="E5688" s="151"/>
      <c r="F5688" s="151"/>
      <c r="G5688" s="151"/>
      <c r="H5688" s="190"/>
      <c r="J5688" s="195"/>
      <c r="K5688" s="174"/>
      <c r="L5688" s="170"/>
      <c r="M5688" s="193"/>
      <c r="N5688" s="194" t="str">
        <f t="shared" si="1096"/>
        <v/>
      </c>
      <c r="R5688" s="75" t="e">
        <f t="shared" si="1097"/>
        <v>#REF!</v>
      </c>
    </row>
    <row r="5689" spans="1:18" ht="15" customHeight="1" x14ac:dyDescent="0.3">
      <c r="A5689" s="86"/>
      <c r="B5689" s="84"/>
      <c r="C5689" s="125"/>
      <c r="E5689" s="151"/>
      <c r="F5689" s="151"/>
      <c r="G5689" s="151"/>
      <c r="H5689" s="190" t="str">
        <f t="shared" ref="H5689:H5707" si="1098">+IF(G5689="","",F5689*G5689)</f>
        <v/>
      </c>
      <c r="J5689" s="195" t="str">
        <f>+IF(H5689="","",H5689/H5718)</f>
        <v/>
      </c>
      <c r="K5689" s="174"/>
      <c r="L5689" s="170"/>
      <c r="M5689" s="193" t="str">
        <f t="shared" ref="M5689:M5707" si="1099">IF(L5689="NP", 0, (IF(L5689="EP", 1, (IF(L5689="ND", 0.4, "")))))</f>
        <v/>
      </c>
      <c r="N5689" s="194" t="str">
        <f t="shared" si="1096"/>
        <v/>
      </c>
      <c r="R5689" s="75" t="e">
        <f t="shared" si="1097"/>
        <v>#REF!</v>
      </c>
    </row>
    <row r="5690" spans="1:18" ht="15" customHeight="1" x14ac:dyDescent="0.3">
      <c r="A5690" s="86"/>
      <c r="B5690" s="84"/>
      <c r="C5690" s="125"/>
      <c r="E5690" s="151"/>
      <c r="F5690" s="151"/>
      <c r="G5690" s="151"/>
      <c r="H5690" s="190" t="str">
        <f t="shared" si="1098"/>
        <v/>
      </c>
      <c r="J5690" s="195" t="str">
        <f>+IF(H5690="","",H5690/H5718)</f>
        <v/>
      </c>
      <c r="K5690" s="174"/>
      <c r="L5690" s="170"/>
      <c r="M5690" s="193" t="str">
        <f t="shared" si="1099"/>
        <v/>
      </c>
      <c r="N5690" s="194" t="str">
        <f t="shared" si="1096"/>
        <v/>
      </c>
      <c r="R5690" s="75" t="e">
        <f t="shared" si="1097"/>
        <v>#REF!</v>
      </c>
    </row>
    <row r="5691" spans="1:18" ht="15" customHeight="1" x14ac:dyDescent="0.3">
      <c r="A5691" s="86"/>
      <c r="B5691" s="84"/>
      <c r="C5691" s="125"/>
      <c r="E5691" s="151"/>
      <c r="F5691" s="151"/>
      <c r="G5691" s="151"/>
      <c r="H5691" s="190" t="str">
        <f t="shared" si="1098"/>
        <v/>
      </c>
      <c r="J5691" s="195" t="str">
        <f>+IF(H5691="","",H5691/H5718)</f>
        <v/>
      </c>
      <c r="K5691" s="174"/>
      <c r="L5691" s="170"/>
      <c r="M5691" s="193" t="str">
        <f t="shared" si="1099"/>
        <v/>
      </c>
      <c r="N5691" s="194" t="str">
        <f t="shared" si="1096"/>
        <v/>
      </c>
      <c r="R5691" s="75" t="e">
        <f t="shared" si="1097"/>
        <v>#REF!</v>
      </c>
    </row>
    <row r="5692" spans="1:18" ht="15" customHeight="1" x14ac:dyDescent="0.3">
      <c r="A5692" s="86"/>
      <c r="B5692" s="84"/>
      <c r="C5692" s="125"/>
      <c r="E5692" s="151"/>
      <c r="F5692" s="151"/>
      <c r="G5692" s="151"/>
      <c r="H5692" s="190" t="str">
        <f t="shared" si="1098"/>
        <v/>
      </c>
      <c r="J5692" s="195" t="str">
        <f>+IF(H5692="","",H5692/H5718)</f>
        <v/>
      </c>
      <c r="K5692" s="174"/>
      <c r="L5692" s="170"/>
      <c r="M5692" s="193" t="str">
        <f t="shared" si="1099"/>
        <v/>
      </c>
      <c r="N5692" s="194" t="str">
        <f t="shared" si="1096"/>
        <v/>
      </c>
      <c r="R5692" s="75" t="e">
        <f t="shared" si="1097"/>
        <v>#REF!</v>
      </c>
    </row>
    <row r="5693" spans="1:18" ht="15" customHeight="1" x14ac:dyDescent="0.3">
      <c r="A5693" s="86"/>
      <c r="B5693" s="84"/>
      <c r="C5693" s="125"/>
      <c r="E5693" s="151"/>
      <c r="F5693" s="151"/>
      <c r="G5693" s="151"/>
      <c r="H5693" s="190" t="str">
        <f t="shared" si="1098"/>
        <v/>
      </c>
      <c r="J5693" s="195" t="str">
        <f>+IF(H5693="","",H5693/H5718)</f>
        <v/>
      </c>
      <c r="K5693" s="174"/>
      <c r="L5693" s="170"/>
      <c r="M5693" s="193" t="str">
        <f t="shared" si="1099"/>
        <v/>
      </c>
      <c r="N5693" s="194" t="str">
        <f t="shared" si="1096"/>
        <v/>
      </c>
      <c r="R5693" s="75" t="e">
        <f t="shared" si="1097"/>
        <v>#REF!</v>
      </c>
    </row>
    <row r="5694" spans="1:18" ht="15" customHeight="1" x14ac:dyDescent="0.3">
      <c r="A5694" s="86"/>
      <c r="B5694" s="84"/>
      <c r="C5694" s="125"/>
      <c r="E5694" s="151"/>
      <c r="F5694" s="151"/>
      <c r="G5694" s="151"/>
      <c r="H5694" s="190" t="str">
        <f t="shared" si="1098"/>
        <v/>
      </c>
      <c r="J5694" s="195" t="str">
        <f>+IF(H5694="","",H5694/H5718)</f>
        <v/>
      </c>
      <c r="K5694" s="174"/>
      <c r="L5694" s="170"/>
      <c r="M5694" s="193" t="str">
        <f t="shared" si="1099"/>
        <v/>
      </c>
      <c r="N5694" s="194" t="str">
        <f t="shared" si="1096"/>
        <v/>
      </c>
      <c r="R5694" s="75" t="e">
        <f t="shared" si="1097"/>
        <v>#REF!</v>
      </c>
    </row>
    <row r="5695" spans="1:18" ht="15" customHeight="1" x14ac:dyDescent="0.3">
      <c r="A5695" s="86"/>
      <c r="B5695" s="84"/>
      <c r="C5695" s="125"/>
      <c r="E5695" s="151"/>
      <c r="F5695" s="151"/>
      <c r="G5695" s="151"/>
      <c r="H5695" s="190" t="str">
        <f t="shared" si="1098"/>
        <v/>
      </c>
      <c r="J5695" s="195" t="str">
        <f>+IF(H5695="","",H5695/H5718)</f>
        <v/>
      </c>
      <c r="K5695" s="174"/>
      <c r="L5695" s="170"/>
      <c r="M5695" s="193" t="str">
        <f t="shared" si="1099"/>
        <v/>
      </c>
      <c r="N5695" s="194" t="str">
        <f t="shared" si="1096"/>
        <v/>
      </c>
      <c r="R5695" s="75" t="e">
        <f t="shared" si="1097"/>
        <v>#REF!</v>
      </c>
    </row>
    <row r="5696" spans="1:18" ht="15" customHeight="1" x14ac:dyDescent="0.3">
      <c r="A5696" s="86"/>
      <c r="B5696" s="84"/>
      <c r="C5696" s="125"/>
      <c r="E5696" s="151"/>
      <c r="F5696" s="151"/>
      <c r="G5696" s="151"/>
      <c r="H5696" s="190" t="str">
        <f t="shared" si="1098"/>
        <v/>
      </c>
      <c r="J5696" s="195" t="str">
        <f>+IF(H5696="","",H5696/H5718)</f>
        <v/>
      </c>
      <c r="K5696" s="174"/>
      <c r="L5696" s="170"/>
      <c r="M5696" s="193" t="str">
        <f t="shared" si="1099"/>
        <v/>
      </c>
      <c r="N5696" s="194" t="str">
        <f t="shared" si="1096"/>
        <v/>
      </c>
      <c r="R5696" s="75" t="e">
        <f t="shared" si="1097"/>
        <v>#REF!</v>
      </c>
    </row>
    <row r="5697" spans="1:18" ht="15" customHeight="1" x14ac:dyDescent="0.3">
      <c r="A5697" s="86"/>
      <c r="B5697" s="84"/>
      <c r="C5697" s="125"/>
      <c r="E5697" s="151"/>
      <c r="F5697" s="151"/>
      <c r="G5697" s="151"/>
      <c r="H5697" s="190" t="str">
        <f t="shared" si="1098"/>
        <v/>
      </c>
      <c r="J5697" s="195" t="str">
        <f>+IF(H5697="","",H5697/H5718)</f>
        <v/>
      </c>
      <c r="K5697" s="174"/>
      <c r="L5697" s="170"/>
      <c r="M5697" s="193" t="str">
        <f t="shared" si="1099"/>
        <v/>
      </c>
      <c r="N5697" s="194" t="str">
        <f t="shared" si="1096"/>
        <v/>
      </c>
      <c r="R5697" s="75" t="e">
        <f t="shared" si="1097"/>
        <v>#REF!</v>
      </c>
    </row>
    <row r="5698" spans="1:18" ht="15" customHeight="1" x14ac:dyDescent="0.3">
      <c r="A5698" s="86"/>
      <c r="B5698" s="84"/>
      <c r="C5698" s="125"/>
      <c r="E5698" s="151"/>
      <c r="F5698" s="151"/>
      <c r="G5698" s="151"/>
      <c r="H5698" s="190" t="str">
        <f t="shared" si="1098"/>
        <v/>
      </c>
      <c r="J5698" s="195" t="str">
        <f>+IF(H5698="","",H5698/H5718)</f>
        <v/>
      </c>
      <c r="K5698" s="174"/>
      <c r="L5698" s="170"/>
      <c r="M5698" s="193" t="str">
        <f t="shared" si="1099"/>
        <v/>
      </c>
      <c r="N5698" s="194" t="str">
        <f t="shared" si="1096"/>
        <v/>
      </c>
      <c r="R5698" s="75" t="e">
        <f t="shared" si="1097"/>
        <v>#REF!</v>
      </c>
    </row>
    <row r="5699" spans="1:18" ht="15" customHeight="1" x14ac:dyDescent="0.3">
      <c r="A5699" s="86"/>
      <c r="B5699" s="84"/>
      <c r="C5699" s="125"/>
      <c r="E5699" s="151"/>
      <c r="F5699" s="151"/>
      <c r="G5699" s="151"/>
      <c r="H5699" s="190" t="str">
        <f t="shared" si="1098"/>
        <v/>
      </c>
      <c r="J5699" s="195" t="str">
        <f>+IF(H5699="","",H5699/H5718)</f>
        <v/>
      </c>
      <c r="K5699" s="174"/>
      <c r="L5699" s="170"/>
      <c r="M5699" s="193" t="str">
        <f t="shared" si="1099"/>
        <v/>
      </c>
      <c r="N5699" s="194" t="str">
        <f t="shared" si="1096"/>
        <v/>
      </c>
      <c r="R5699" s="75" t="e">
        <f t="shared" si="1097"/>
        <v>#REF!</v>
      </c>
    </row>
    <row r="5700" spans="1:18" ht="15" customHeight="1" x14ac:dyDescent="0.3">
      <c r="A5700" s="86"/>
      <c r="B5700" s="84"/>
      <c r="C5700" s="125"/>
      <c r="E5700" s="151"/>
      <c r="F5700" s="151"/>
      <c r="G5700" s="151"/>
      <c r="H5700" s="190" t="str">
        <f t="shared" si="1098"/>
        <v/>
      </c>
      <c r="J5700" s="195" t="str">
        <f>+IF(H5700="","",H5700/H5718)</f>
        <v/>
      </c>
      <c r="K5700" s="174"/>
      <c r="L5700" s="170"/>
      <c r="M5700" s="193" t="str">
        <f t="shared" si="1099"/>
        <v/>
      </c>
      <c r="N5700" s="194" t="str">
        <f t="shared" si="1096"/>
        <v/>
      </c>
      <c r="R5700" s="75" t="e">
        <f t="shared" si="1097"/>
        <v>#REF!</v>
      </c>
    </row>
    <row r="5701" spans="1:18" ht="15" customHeight="1" x14ac:dyDescent="0.3">
      <c r="A5701" s="86"/>
      <c r="B5701" s="84"/>
      <c r="C5701" s="125"/>
      <c r="E5701" s="151"/>
      <c r="F5701" s="151"/>
      <c r="G5701" s="151"/>
      <c r="H5701" s="190" t="str">
        <f t="shared" si="1098"/>
        <v/>
      </c>
      <c r="J5701" s="195" t="str">
        <f>+IF(H5701="","",H5701/H5718)</f>
        <v/>
      </c>
      <c r="K5701" s="174"/>
      <c r="L5701" s="170"/>
      <c r="M5701" s="193" t="str">
        <f t="shared" si="1099"/>
        <v/>
      </c>
      <c r="N5701" s="194" t="str">
        <f t="shared" si="1096"/>
        <v/>
      </c>
      <c r="R5701" s="75" t="e">
        <f t="shared" si="1097"/>
        <v>#REF!</v>
      </c>
    </row>
    <row r="5702" spans="1:18" ht="15" customHeight="1" x14ac:dyDescent="0.3">
      <c r="A5702" s="86"/>
      <c r="B5702" s="84"/>
      <c r="C5702" s="125"/>
      <c r="E5702" s="151"/>
      <c r="F5702" s="151"/>
      <c r="G5702" s="151"/>
      <c r="H5702" s="190" t="str">
        <f t="shared" si="1098"/>
        <v/>
      </c>
      <c r="J5702" s="195" t="str">
        <f>+IF(H5702="","",H5702/H5718)</f>
        <v/>
      </c>
      <c r="K5702" s="174"/>
      <c r="L5702" s="170"/>
      <c r="M5702" s="193" t="str">
        <f t="shared" si="1099"/>
        <v/>
      </c>
      <c r="N5702" s="194" t="str">
        <f t="shared" si="1096"/>
        <v/>
      </c>
      <c r="R5702" s="75" t="e">
        <f t="shared" si="1097"/>
        <v>#REF!</v>
      </c>
    </row>
    <row r="5703" spans="1:18" ht="15" customHeight="1" x14ac:dyDescent="0.3">
      <c r="A5703" s="86"/>
      <c r="B5703" s="84"/>
      <c r="C5703" s="125"/>
      <c r="E5703" s="151"/>
      <c r="F5703" s="151"/>
      <c r="G5703" s="151"/>
      <c r="H5703" s="190" t="str">
        <f t="shared" si="1098"/>
        <v/>
      </c>
      <c r="J5703" s="195" t="str">
        <f>+IF(H5703="","",H5703/H5718)</f>
        <v/>
      </c>
      <c r="K5703" s="174"/>
      <c r="L5703" s="170"/>
      <c r="M5703" s="193" t="str">
        <f t="shared" si="1099"/>
        <v/>
      </c>
      <c r="N5703" s="194" t="str">
        <f t="shared" si="1096"/>
        <v/>
      </c>
      <c r="R5703" s="75" t="e">
        <f t="shared" si="1097"/>
        <v>#REF!</v>
      </c>
    </row>
    <row r="5704" spans="1:18" ht="15" customHeight="1" x14ac:dyDescent="0.3">
      <c r="A5704" s="86"/>
      <c r="B5704" s="84"/>
      <c r="C5704" s="125"/>
      <c r="E5704" s="151"/>
      <c r="F5704" s="151"/>
      <c r="G5704" s="151"/>
      <c r="H5704" s="190" t="str">
        <f t="shared" si="1098"/>
        <v/>
      </c>
      <c r="J5704" s="195" t="str">
        <f>+IF(H5704="","",H5704/H5718)</f>
        <v/>
      </c>
      <c r="K5704" s="174"/>
      <c r="L5704" s="170"/>
      <c r="M5704" s="193" t="str">
        <f t="shared" si="1099"/>
        <v/>
      </c>
      <c r="N5704" s="194" t="str">
        <f t="shared" si="1096"/>
        <v/>
      </c>
      <c r="R5704" s="75" t="e">
        <f t="shared" si="1097"/>
        <v>#REF!</v>
      </c>
    </row>
    <row r="5705" spans="1:18" ht="15" customHeight="1" x14ac:dyDescent="0.3">
      <c r="A5705" s="86"/>
      <c r="B5705" s="84"/>
      <c r="C5705" s="125"/>
      <c r="E5705" s="151"/>
      <c r="F5705" s="151"/>
      <c r="G5705" s="151"/>
      <c r="H5705" s="190" t="str">
        <f t="shared" si="1098"/>
        <v/>
      </c>
      <c r="J5705" s="195" t="str">
        <f>+IF(H5705="","",H5705/H5718)</f>
        <v/>
      </c>
      <c r="K5705" s="174"/>
      <c r="L5705" s="170"/>
      <c r="M5705" s="193" t="str">
        <f t="shared" si="1099"/>
        <v/>
      </c>
      <c r="N5705" s="194" t="str">
        <f t="shared" si="1096"/>
        <v/>
      </c>
      <c r="R5705" s="75" t="e">
        <f t="shared" si="1097"/>
        <v>#REF!</v>
      </c>
    </row>
    <row r="5706" spans="1:18" ht="15" customHeight="1" x14ac:dyDescent="0.3">
      <c r="A5706" s="86"/>
      <c r="B5706" s="84"/>
      <c r="C5706" s="125"/>
      <c r="E5706" s="151"/>
      <c r="F5706" s="151"/>
      <c r="G5706" s="151"/>
      <c r="H5706" s="190" t="str">
        <f t="shared" si="1098"/>
        <v/>
      </c>
      <c r="J5706" s="195" t="str">
        <f>+IF(H5706="","",H5706/H5718)</f>
        <v/>
      </c>
      <c r="K5706" s="174"/>
      <c r="L5706" s="170"/>
      <c r="M5706" s="193" t="str">
        <f t="shared" si="1099"/>
        <v/>
      </c>
      <c r="N5706" s="194" t="str">
        <f t="shared" si="1096"/>
        <v/>
      </c>
      <c r="R5706" s="75" t="e">
        <f t="shared" si="1097"/>
        <v>#REF!</v>
      </c>
    </row>
    <row r="5707" spans="1:18" ht="15" customHeight="1" thickBot="1" x14ac:dyDescent="0.35">
      <c r="A5707" s="86"/>
      <c r="B5707" s="84"/>
      <c r="C5707" s="125"/>
      <c r="E5707" s="152"/>
      <c r="F5707" s="152"/>
      <c r="G5707" s="152"/>
      <c r="H5707" s="191" t="str">
        <f t="shared" si="1098"/>
        <v/>
      </c>
      <c r="J5707" s="195" t="str">
        <f>+IF(H5707="","",H5707/H5718)</f>
        <v/>
      </c>
      <c r="K5707" s="174"/>
      <c r="L5707" s="170"/>
      <c r="M5707" s="193" t="str">
        <f t="shared" si="1099"/>
        <v/>
      </c>
      <c r="N5707" s="194" t="str">
        <f t="shared" si="1096"/>
        <v/>
      </c>
      <c r="R5707" s="75" t="e">
        <f t="shared" si="1097"/>
        <v>#REF!</v>
      </c>
    </row>
    <row r="5708" spans="1:18" ht="15" customHeight="1" thickBot="1" x14ac:dyDescent="0.35">
      <c r="A5708" s="86"/>
      <c r="B5708" s="84"/>
      <c r="C5708" s="160"/>
      <c r="D5708" s="160"/>
      <c r="E5708" s="160"/>
      <c r="F5708" s="160"/>
      <c r="G5708" s="161" t="s">
        <v>29</v>
      </c>
      <c r="H5708" s="157">
        <f>SUM(H5682:H5707)</f>
        <v>4.9279999999999999</v>
      </c>
      <c r="J5708" s="110">
        <f>SUM(J5682:J5707)</f>
        <v>0.78584584472847019</v>
      </c>
      <c r="K5708" s="109"/>
      <c r="L5708" s="109"/>
      <c r="M5708" s="109"/>
      <c r="N5708" s="110">
        <f>SUM(N5682:N5707)</f>
        <v>0.1585836914662053</v>
      </c>
    </row>
    <row r="5709" spans="1:18" s="73" customFormat="1" ht="15" customHeight="1" thickBot="1" x14ac:dyDescent="0.35">
      <c r="A5709" s="86"/>
      <c r="B5709" s="84"/>
      <c r="C5709" s="73" t="s">
        <v>12</v>
      </c>
      <c r="H5709" s="74"/>
      <c r="J5709" s="111"/>
      <c r="K5709" s="111"/>
      <c r="L5709" s="111"/>
      <c r="M5709" s="111"/>
      <c r="N5709" s="111"/>
    </row>
    <row r="5710" spans="1:18" ht="33" customHeight="1" thickBot="1" x14ac:dyDescent="0.35">
      <c r="A5710" s="86"/>
      <c r="B5710" s="84"/>
      <c r="C5710" s="122" t="s">
        <v>48</v>
      </c>
      <c r="D5710" s="129"/>
      <c r="E5710" s="130" t="s">
        <v>3</v>
      </c>
      <c r="F5710" s="130" t="s">
        <v>0</v>
      </c>
      <c r="G5710" s="123" t="s">
        <v>6</v>
      </c>
      <c r="H5710" s="124" t="s">
        <v>9</v>
      </c>
      <c r="J5710" s="106" t="s">
        <v>59</v>
      </c>
      <c r="K5710" s="107" t="s">
        <v>60</v>
      </c>
      <c r="L5710" s="107" t="s">
        <v>61</v>
      </c>
      <c r="M5710" s="107" t="s">
        <v>62</v>
      </c>
      <c r="N5710" s="108" t="s">
        <v>63</v>
      </c>
    </row>
    <row r="5711" spans="1:18" ht="15" customHeight="1" x14ac:dyDescent="0.3">
      <c r="A5711" s="86"/>
      <c r="B5711" s="84"/>
      <c r="C5711" s="125"/>
      <c r="E5711" s="149"/>
      <c r="F5711" s="146"/>
      <c r="G5711" s="154"/>
      <c r="H5711" s="186"/>
      <c r="J5711" s="195"/>
      <c r="K5711" s="175"/>
      <c r="L5711" s="175"/>
      <c r="M5711" s="193"/>
      <c r="N5711" s="194" t="str">
        <f>+IF(H5711="","",J5711*M5711)</f>
        <v/>
      </c>
      <c r="R5711" s="75" t="e">
        <f t="shared" ref="R5711:R5715" si="1100">+R5623+1</f>
        <v>#REF!</v>
      </c>
    </row>
    <row r="5712" spans="1:18" ht="15" customHeight="1" x14ac:dyDescent="0.3">
      <c r="A5712" s="86"/>
      <c r="B5712" s="84"/>
      <c r="C5712" s="125"/>
      <c r="E5712" s="149"/>
      <c r="F5712" s="146"/>
      <c r="G5712" s="154"/>
      <c r="H5712" s="186"/>
      <c r="J5712" s="195"/>
      <c r="K5712" s="175"/>
      <c r="L5712" s="175"/>
      <c r="M5712" s="193"/>
      <c r="N5712" s="194" t="str">
        <f>+IF(H5712="","",J5712*M5712)</f>
        <v/>
      </c>
      <c r="R5712" s="75" t="e">
        <f t="shared" si="1100"/>
        <v>#REF!</v>
      </c>
    </row>
    <row r="5713" spans="1:18" ht="15" customHeight="1" x14ac:dyDescent="0.3">
      <c r="A5713" s="86"/>
      <c r="B5713" s="84"/>
      <c r="C5713" s="125"/>
      <c r="E5713" s="149"/>
      <c r="F5713" s="146"/>
      <c r="G5713" s="154"/>
      <c r="H5713" s="186" t="str">
        <f>+IF(G5713="","",F5713*G5713)</f>
        <v/>
      </c>
      <c r="J5713" s="195" t="str">
        <f>+IF(H5713="","",H5713/H5717)</f>
        <v/>
      </c>
      <c r="K5713" s="175"/>
      <c r="L5713" s="175"/>
      <c r="M5713" s="193" t="str">
        <f>IF(L5713="NP", 0, (IF(L5713="EP", 1, (IF(L5713="ND", 0.4, "")))))</f>
        <v/>
      </c>
      <c r="N5713" s="194" t="str">
        <f>+IF(H5713="","",J5713*M5713)</f>
        <v/>
      </c>
      <c r="R5713" s="75" t="e">
        <f t="shared" si="1100"/>
        <v>#REF!</v>
      </c>
    </row>
    <row r="5714" spans="1:18" ht="15" customHeight="1" x14ac:dyDescent="0.3">
      <c r="A5714" s="86"/>
      <c r="B5714" s="84"/>
      <c r="C5714" s="125"/>
      <c r="E5714" s="149"/>
      <c r="F5714" s="146"/>
      <c r="G5714" s="154"/>
      <c r="H5714" s="186" t="str">
        <f>+IF(G5714="","",F5714*G5714)</f>
        <v/>
      </c>
      <c r="J5714" s="195" t="str">
        <f>+IF(H5714="","",H5714/H5718)</f>
        <v/>
      </c>
      <c r="K5714" s="175"/>
      <c r="L5714" s="175"/>
      <c r="M5714" s="193" t="str">
        <f>IF(L5714="NP", 0, (IF(L5714="EP", 1, (IF(L5714="ND", 0.4, "")))))</f>
        <v/>
      </c>
      <c r="N5714" s="194" t="str">
        <f>+IF(H5714="","",J5714*M5714)</f>
        <v/>
      </c>
      <c r="R5714" s="75" t="e">
        <f t="shared" si="1100"/>
        <v>#REF!</v>
      </c>
    </row>
    <row r="5715" spans="1:18" ht="15" customHeight="1" thickBot="1" x14ac:dyDescent="0.35">
      <c r="A5715" s="86"/>
      <c r="B5715" s="84"/>
      <c r="C5715" s="127"/>
      <c r="D5715" s="128"/>
      <c r="E5715" s="150"/>
      <c r="F5715" s="147"/>
      <c r="G5715" s="155"/>
      <c r="H5715" s="192" t="str">
        <f>+IF(G5715="","",F5715*G5715)</f>
        <v/>
      </c>
      <c r="J5715" s="195" t="str">
        <f>+IF(H5715="","",H5715/H5718)</f>
        <v/>
      </c>
      <c r="K5715" s="176"/>
      <c r="L5715" s="177"/>
      <c r="M5715" s="193" t="str">
        <f>IF(L5715="NP", 0, (IF(L5715="EP", 1, (IF(L5715="ND", 0.4, "")))))</f>
        <v/>
      </c>
      <c r="N5715" s="194" t="str">
        <f>+IF(H5715="","",J5715*M5715)</f>
        <v/>
      </c>
      <c r="R5715" s="75" t="e">
        <f t="shared" si="1100"/>
        <v>#REF!</v>
      </c>
    </row>
    <row r="5716" spans="1:18" ht="15" customHeight="1" thickBot="1" x14ac:dyDescent="0.35">
      <c r="A5716" s="86"/>
      <c r="B5716" s="84"/>
      <c r="C5716" s="160"/>
      <c r="D5716" s="160"/>
      <c r="E5716" s="160"/>
      <c r="F5716" s="160"/>
      <c r="G5716" s="161" t="s">
        <v>30</v>
      </c>
      <c r="H5716" s="157">
        <f>SUM(H5711:H5715)</f>
        <v>0</v>
      </c>
      <c r="J5716" s="110">
        <f>SUM(J5711:J5715)</f>
        <v>0</v>
      </c>
      <c r="K5716" s="109"/>
      <c r="L5716" s="109"/>
      <c r="M5716" s="109"/>
      <c r="N5716" s="110">
        <f>SUM(N5711:N5715)</f>
        <v>0</v>
      </c>
    </row>
    <row r="5717" spans="1:18" ht="13.5" customHeight="1" thickBot="1" x14ac:dyDescent="0.35">
      <c r="A5717" s="86"/>
      <c r="B5717" s="84"/>
      <c r="H5717" s="84"/>
      <c r="J5717" s="103"/>
      <c r="K5717" s="104"/>
      <c r="L5717" s="104"/>
      <c r="M5717" s="104"/>
      <c r="N5717" s="105"/>
    </row>
    <row r="5718" spans="1:18" ht="15" customHeight="1" x14ac:dyDescent="0.3">
      <c r="A5718" s="86"/>
      <c r="B5718" s="84"/>
      <c r="D5718" s="132" t="s">
        <v>13</v>
      </c>
      <c r="E5718" s="133"/>
      <c r="F5718" s="133"/>
      <c r="G5718" s="134"/>
      <c r="H5718" s="158">
        <f>+H5663+H5679+H5708+H5716</f>
        <v>6.27095</v>
      </c>
      <c r="J5718" s="113"/>
      <c r="K5718" s="78"/>
      <c r="M5718" s="78"/>
      <c r="N5718" s="114"/>
    </row>
    <row r="5719" spans="1:18" ht="15" customHeight="1" thickBot="1" x14ac:dyDescent="0.35">
      <c r="A5719" s="86"/>
      <c r="B5719" s="84"/>
      <c r="D5719" s="135" t="s">
        <v>67</v>
      </c>
      <c r="E5719" s="136"/>
      <c r="F5719" s="136"/>
      <c r="G5719" s="141">
        <f>+$Q$1</f>
        <v>0.15</v>
      </c>
      <c r="H5719" s="159">
        <f>+H5718*G5719</f>
        <v>0.94064249999999994</v>
      </c>
      <c r="J5719" s="115"/>
      <c r="K5719" s="116"/>
      <c r="L5719" s="116"/>
      <c r="M5719" s="116"/>
      <c r="N5719" s="117"/>
    </row>
    <row r="5720" spans="1:18" ht="15" customHeight="1" x14ac:dyDescent="0.3">
      <c r="A5720" s="86"/>
      <c r="B5720" s="84"/>
      <c r="D5720" s="135" t="s">
        <v>68</v>
      </c>
      <c r="E5720" s="136"/>
      <c r="F5720" s="136"/>
      <c r="G5720" s="141">
        <f>+$Q$2</f>
        <v>0</v>
      </c>
      <c r="H5720" s="159">
        <f>+(H5718+H5719)*G5720</f>
        <v>0</v>
      </c>
      <c r="J5720" s="120">
        <f>+J5663+J5679+J5708+J5716</f>
        <v>1</v>
      </c>
      <c r="K5720" s="118"/>
      <c r="L5720" s="118"/>
      <c r="M5720" s="118"/>
      <c r="N5720" s="120">
        <f>+N5663+N5679+N5708+N5716</f>
        <v>0.1585836914662053</v>
      </c>
    </row>
    <row r="5721" spans="1:18" ht="15" customHeight="1" thickBot="1" x14ac:dyDescent="0.35">
      <c r="A5721" s="86"/>
      <c r="B5721" s="84"/>
      <c r="C5721" s="75" t="s">
        <v>64</v>
      </c>
      <c r="D5721" s="135" t="s">
        <v>14</v>
      </c>
      <c r="E5721" s="136"/>
      <c r="F5721" s="136"/>
      <c r="G5721" s="137"/>
      <c r="H5721" s="159">
        <f>SUM(H5718:H5720)</f>
        <v>7.2115925000000001</v>
      </c>
      <c r="J5721" s="121" t="s">
        <v>69</v>
      </c>
      <c r="K5721" s="119"/>
      <c r="L5721" s="119"/>
      <c r="M5721" s="119"/>
      <c r="N5721" s="121" t="s">
        <v>70</v>
      </c>
    </row>
    <row r="5722" spans="1:18" ht="15" customHeight="1" thickBot="1" x14ac:dyDescent="0.35">
      <c r="A5722" s="86"/>
      <c r="B5722" s="84"/>
      <c r="C5722" s="75" t="s">
        <v>64</v>
      </c>
      <c r="D5722" s="138" t="s">
        <v>15</v>
      </c>
      <c r="E5722" s="139"/>
      <c r="F5722" s="139"/>
      <c r="G5722" s="140"/>
      <c r="H5722" s="131">
        <f>+ROUND(H5721,2)</f>
        <v>7.21</v>
      </c>
      <c r="N5722" s="165">
        <f>+ROUND(N5720,4)</f>
        <v>0.15859999999999999</v>
      </c>
    </row>
    <row r="5723" spans="1:18" ht="13.5" customHeight="1" x14ac:dyDescent="0.3">
      <c r="A5723" s="86"/>
      <c r="B5723" s="84"/>
      <c r="G5723" s="76"/>
    </row>
    <row r="5724" spans="1:18" ht="13.5" customHeight="1" x14ac:dyDescent="0.3">
      <c r="A5724" s="86"/>
      <c r="B5724" s="84"/>
      <c r="G5724" s="76"/>
    </row>
    <row r="5725" spans="1:18" ht="15" customHeight="1" x14ac:dyDescent="0.3">
      <c r="A5725" s="83"/>
      <c r="B5725" s="84"/>
      <c r="G5725" s="76"/>
      <c r="H5725" s="84"/>
      <c r="J5725" s="85"/>
      <c r="K5725" s="85"/>
      <c r="L5725" s="85"/>
      <c r="M5725" s="85"/>
      <c r="N5725" s="85"/>
    </row>
    <row r="5726" spans="1:18" ht="14.1" customHeight="1" x14ac:dyDescent="0.3">
      <c r="A5726" s="86"/>
      <c r="B5726" s="84"/>
      <c r="C5726" s="87"/>
      <c r="D5726" s="87"/>
      <c r="E5726" s="87"/>
      <c r="F5726" s="87"/>
      <c r="G5726" s="87"/>
      <c r="H5726" s="87"/>
      <c r="K5726" s="78"/>
      <c r="M5726" s="78"/>
    </row>
    <row r="5727" spans="1:18" ht="12" customHeight="1" x14ac:dyDescent="0.3">
      <c r="A5727" s="86"/>
      <c r="B5727" s="84"/>
      <c r="C5727" s="73"/>
      <c r="D5727" s="73"/>
      <c r="E5727" s="73"/>
      <c r="F5727" s="73"/>
      <c r="G5727" s="73"/>
      <c r="H5727" s="73"/>
      <c r="K5727" s="78"/>
      <c r="M5727" s="78"/>
    </row>
    <row r="5728" spans="1:18" ht="12" customHeight="1" x14ac:dyDescent="0.3">
      <c r="A5728" s="86"/>
      <c r="B5728" s="84"/>
      <c r="G5728" s="88"/>
      <c r="H5728" s="84"/>
      <c r="K5728" s="78"/>
      <c r="M5728" s="78"/>
    </row>
    <row r="5729" spans="1:18" ht="14.25" customHeight="1" x14ac:dyDescent="0.3">
      <c r="A5729" s="86"/>
      <c r="B5729" s="84"/>
      <c r="C5729" s="89"/>
      <c r="D5729" s="90"/>
      <c r="E5729" s="90"/>
      <c r="F5729" s="90"/>
      <c r="G5729" s="90"/>
      <c r="H5729" s="91"/>
      <c r="K5729" s="78"/>
      <c r="M5729" s="78"/>
    </row>
    <row r="5730" spans="1:18" ht="14.25" customHeight="1" x14ac:dyDescent="0.3">
      <c r="A5730" s="86"/>
      <c r="B5730" s="84"/>
      <c r="C5730" s="89"/>
      <c r="H5730" s="84"/>
      <c r="K5730" s="78"/>
      <c r="M5730" s="78"/>
    </row>
    <row r="5731" spans="1:18" ht="12" customHeight="1" thickBot="1" x14ac:dyDescent="0.35">
      <c r="A5731" s="86"/>
      <c r="B5731" s="84"/>
      <c r="C5731" s="89"/>
      <c r="H5731" s="84"/>
      <c r="K5731" s="78"/>
      <c r="M5731" s="78"/>
    </row>
    <row r="5732" spans="1:18" ht="20.100000000000001" customHeight="1" thickBot="1" x14ac:dyDescent="0.35">
      <c r="A5732" s="86"/>
      <c r="B5732" s="84"/>
      <c r="C5732" s="142" t="s">
        <v>55</v>
      </c>
      <c r="D5732" s="143"/>
      <c r="E5732" s="143"/>
      <c r="F5732" s="143"/>
      <c r="G5732" s="143"/>
      <c r="H5732" s="144"/>
    </row>
    <row r="5733" spans="1:18" ht="20.100000000000001" customHeight="1" x14ac:dyDescent="0.3">
      <c r="A5733" s="86"/>
      <c r="B5733" s="84"/>
      <c r="C5733" s="92"/>
      <c r="H5733" s="93" t="s">
        <v>56</v>
      </c>
      <c r="I5733" s="84"/>
      <c r="J5733" s="97" t="s">
        <v>26</v>
      </c>
      <c r="K5733" s="98"/>
      <c r="L5733" s="98"/>
      <c r="M5733" s="98"/>
      <c r="N5733" s="99"/>
    </row>
    <row r="5734" spans="1:18" ht="16.5" customHeight="1" thickBot="1" x14ac:dyDescent="0.35">
      <c r="A5734" s="169"/>
      <c r="B5734" s="84"/>
      <c r="C5734" s="73" t="s">
        <v>57</v>
      </c>
      <c r="D5734" s="84">
        <v>66</v>
      </c>
      <c r="G5734" s="74" t="s">
        <v>4</v>
      </c>
      <c r="H5734" s="75" t="str">
        <f>+VLOOKUP(D5734,PRESUP!$A$6:$N$183,3,FALSE)</f>
        <v>m3</v>
      </c>
      <c r="I5734" s="84"/>
      <c r="J5734" s="100"/>
      <c r="K5734" s="101"/>
      <c r="L5734" s="101"/>
      <c r="M5734" s="101"/>
      <c r="N5734" s="102"/>
    </row>
    <row r="5735" spans="1:18" ht="32.25" customHeight="1" x14ac:dyDescent="0.3">
      <c r="A5735" s="86"/>
      <c r="B5735" s="84"/>
      <c r="C5735" s="22" t="str">
        <f>+VLOOKUP(D5734,PRESUP!$A$6:$N$183,14,FALSE)</f>
        <v>DETALLE: HORMIGON NO ESTRUCTURAL CLASE "E"  (f´c=180 kg/cm2) PARA REPLANTILLOS</v>
      </c>
      <c r="J5735" s="103"/>
      <c r="K5735" s="104"/>
      <c r="L5735" s="104"/>
      <c r="M5735" s="104"/>
      <c r="N5735" s="105"/>
      <c r="O5735" s="84" t="s">
        <v>71</v>
      </c>
      <c r="P5735" s="84" t="s">
        <v>73</v>
      </c>
      <c r="Q5735" s="84" t="s">
        <v>72</v>
      </c>
    </row>
    <row r="5736" spans="1:18" s="73" customFormat="1" ht="15" customHeight="1" thickBot="1" x14ac:dyDescent="0.35">
      <c r="A5736" s="86"/>
      <c r="B5736" s="84"/>
      <c r="C5736" s="73" t="s">
        <v>5</v>
      </c>
      <c r="D5736" s="94"/>
      <c r="E5736" s="94"/>
      <c r="F5736" s="94"/>
      <c r="G5736" s="196" t="s">
        <v>58</v>
      </c>
      <c r="H5736" s="197">
        <v>0.83330000000000004</v>
      </c>
      <c r="J5736" s="162"/>
      <c r="K5736" s="163"/>
      <c r="L5736" s="163"/>
      <c r="M5736" s="163"/>
      <c r="N5736" s="164"/>
      <c r="O5736" s="166">
        <f>+H5810</f>
        <v>139.75</v>
      </c>
      <c r="P5736" s="168">
        <f>+H5806</f>
        <v>121.51890159999999</v>
      </c>
      <c r="Q5736" s="167">
        <f>+N5810</f>
        <v>0.24030000000000001</v>
      </c>
      <c r="R5736" s="73">
        <f t="shared" ref="R5736" si="1101">+D5734</f>
        <v>66</v>
      </c>
    </row>
    <row r="5737" spans="1:18" s="94" customFormat="1" ht="30" customHeight="1" thickBot="1" x14ac:dyDescent="0.35">
      <c r="A5737" s="86"/>
      <c r="B5737" s="84"/>
      <c r="C5737" s="122" t="s">
        <v>48</v>
      </c>
      <c r="D5737" s="123" t="s">
        <v>0</v>
      </c>
      <c r="E5737" s="123" t="s">
        <v>6</v>
      </c>
      <c r="F5737" s="123" t="s">
        <v>7</v>
      </c>
      <c r="G5737" s="123" t="s">
        <v>8</v>
      </c>
      <c r="H5737" s="124" t="s">
        <v>9</v>
      </c>
      <c r="J5737" s="106" t="s">
        <v>59</v>
      </c>
      <c r="K5737" s="107" t="s">
        <v>60</v>
      </c>
      <c r="L5737" s="107" t="s">
        <v>61</v>
      </c>
      <c r="M5737" s="107" t="s">
        <v>62</v>
      </c>
      <c r="N5737" s="108" t="s">
        <v>63</v>
      </c>
    </row>
    <row r="5738" spans="1:18" ht="15" customHeight="1" x14ac:dyDescent="0.3">
      <c r="A5738" s="86"/>
      <c r="B5738" s="84"/>
      <c r="C5738" s="125" t="s">
        <v>78</v>
      </c>
      <c r="D5738" s="145" t="s">
        <v>20</v>
      </c>
      <c r="E5738" s="148"/>
      <c r="F5738" s="148" t="s">
        <v>64</v>
      </c>
      <c r="G5738" s="153" t="s">
        <v>20</v>
      </c>
      <c r="H5738" s="126">
        <f>+H5767*0.05</f>
        <v>1.6099356</v>
      </c>
      <c r="J5738" s="171">
        <f>+IF(H5738="","",H5738/H5806)</f>
        <v>1.324843772287685E-2</v>
      </c>
      <c r="K5738" s="172">
        <v>4292100117</v>
      </c>
      <c r="L5738" s="170" t="s">
        <v>77</v>
      </c>
      <c r="M5738" s="156">
        <v>0</v>
      </c>
      <c r="N5738" s="173">
        <f t="shared" ref="N5738:N5750" si="1102">+IF(H5738="","",J5738*M5738)</f>
        <v>0</v>
      </c>
    </row>
    <row r="5739" spans="1:18" ht="15" customHeight="1" x14ac:dyDescent="0.3">
      <c r="A5739" s="86"/>
      <c r="B5739" s="84"/>
      <c r="C5739" s="125" t="s">
        <v>375</v>
      </c>
      <c r="D5739" s="146">
        <v>1</v>
      </c>
      <c r="E5739" s="149">
        <v>4.38</v>
      </c>
      <c r="F5739" s="184">
        <f>+IF(E5739="","",D5739*E5739)</f>
        <v>4.38</v>
      </c>
      <c r="G5739" s="185">
        <f>+IF(F5739="","",H5736)</f>
        <v>0.83330000000000004</v>
      </c>
      <c r="H5739" s="186">
        <f>+IF(G5739="","",F5739*G5739)</f>
        <v>3.6498539999999999</v>
      </c>
      <c r="J5739" s="195">
        <f>+IF(H5739="","",H5739/H5806)</f>
        <v>3.0035278067391619E-2</v>
      </c>
      <c r="K5739" s="172">
        <v>4292100117</v>
      </c>
      <c r="L5739" s="170" t="s">
        <v>77</v>
      </c>
      <c r="M5739" s="193">
        <f>IF(L5739="NP", 0, (IF(L5739="EP", 1, (IF(L5739="ND", 0.4, "")))))</f>
        <v>0</v>
      </c>
      <c r="N5739" s="194">
        <f t="shared" si="1102"/>
        <v>0</v>
      </c>
      <c r="R5739" s="75" t="e">
        <f t="shared" ref="R5739:R5750" si="1103">+R5651+1</f>
        <v>#REF!</v>
      </c>
    </row>
    <row r="5740" spans="1:18" ht="15" customHeight="1" x14ac:dyDescent="0.3">
      <c r="A5740" s="86"/>
      <c r="B5740" s="84"/>
      <c r="C5740" s="125"/>
      <c r="D5740" s="146"/>
      <c r="E5740" s="149"/>
      <c r="F5740" s="184"/>
      <c r="G5740" s="185"/>
      <c r="H5740" s="186"/>
      <c r="J5740" s="195"/>
      <c r="K5740" s="172"/>
      <c r="L5740" s="170"/>
      <c r="M5740" s="193"/>
      <c r="N5740" s="194" t="str">
        <f t="shared" si="1102"/>
        <v/>
      </c>
      <c r="R5740" s="75" t="e">
        <f t="shared" si="1103"/>
        <v>#REF!</v>
      </c>
    </row>
    <row r="5741" spans="1:18" ht="15" customHeight="1" x14ac:dyDescent="0.3">
      <c r="A5741" s="86"/>
      <c r="B5741" s="84"/>
      <c r="C5741" s="125"/>
      <c r="D5741" s="146"/>
      <c r="E5741" s="149"/>
      <c r="F5741" s="184"/>
      <c r="G5741" s="185"/>
      <c r="H5741" s="186"/>
      <c r="J5741" s="195"/>
      <c r="K5741" s="172"/>
      <c r="L5741" s="170"/>
      <c r="M5741" s="193"/>
      <c r="N5741" s="194" t="str">
        <f t="shared" si="1102"/>
        <v/>
      </c>
      <c r="R5741" s="75" t="e">
        <f t="shared" si="1103"/>
        <v>#REF!</v>
      </c>
    </row>
    <row r="5742" spans="1:18" ht="15" customHeight="1" x14ac:dyDescent="0.3">
      <c r="A5742" s="86"/>
      <c r="B5742" s="84"/>
      <c r="C5742" s="125"/>
      <c r="D5742" s="146"/>
      <c r="E5742" s="149"/>
      <c r="F5742" s="184"/>
      <c r="G5742" s="185"/>
      <c r="H5742" s="186"/>
      <c r="J5742" s="195"/>
      <c r="K5742" s="172"/>
      <c r="L5742" s="170"/>
      <c r="M5742" s="193"/>
      <c r="N5742" s="194" t="str">
        <f t="shared" si="1102"/>
        <v/>
      </c>
      <c r="R5742" s="75" t="e">
        <f t="shared" si="1103"/>
        <v>#REF!</v>
      </c>
    </row>
    <row r="5743" spans="1:18" ht="15" customHeight="1" x14ac:dyDescent="0.3">
      <c r="A5743" s="86"/>
      <c r="B5743" s="84"/>
      <c r="C5743" s="125"/>
      <c r="D5743" s="146"/>
      <c r="E5743" s="149"/>
      <c r="F5743" s="184"/>
      <c r="G5743" s="185"/>
      <c r="H5743" s="186"/>
      <c r="J5743" s="195"/>
      <c r="K5743" s="172"/>
      <c r="L5743" s="170"/>
      <c r="M5743" s="193"/>
      <c r="N5743" s="194" t="str">
        <f t="shared" si="1102"/>
        <v/>
      </c>
      <c r="R5743" s="75" t="e">
        <f t="shared" si="1103"/>
        <v>#REF!</v>
      </c>
    </row>
    <row r="5744" spans="1:18" ht="15" customHeight="1" x14ac:dyDescent="0.3">
      <c r="A5744" s="86"/>
      <c r="B5744" s="84"/>
      <c r="C5744" s="125"/>
      <c r="D5744" s="146"/>
      <c r="E5744" s="149"/>
      <c r="F5744" s="184" t="str">
        <f t="shared" ref="F5744:F5750" si="1104">+IF(E5744="","",D5744*E5744)</f>
        <v/>
      </c>
      <c r="G5744" s="185" t="str">
        <f>+IF(F5744="","",H5736)</f>
        <v/>
      </c>
      <c r="H5744" s="186" t="str">
        <f t="shared" ref="H5744:H5750" si="1105">+IF(G5744="","",F5744*G5744)</f>
        <v/>
      </c>
      <c r="J5744" s="195" t="str">
        <f>+IF(H5744="","",H5744/H5806)</f>
        <v/>
      </c>
      <c r="K5744" s="172"/>
      <c r="L5744" s="170"/>
      <c r="M5744" s="193" t="str">
        <f t="shared" ref="M5744:M5750" si="1106">IF(L5744="NP", 0, (IF(L5744="EP", 1, (IF(L5744="ND", 0.4, "")))))</f>
        <v/>
      </c>
      <c r="N5744" s="194" t="str">
        <f t="shared" si="1102"/>
        <v/>
      </c>
      <c r="R5744" s="75" t="e">
        <f t="shared" si="1103"/>
        <v>#REF!</v>
      </c>
    </row>
    <row r="5745" spans="1:18" ht="15" customHeight="1" x14ac:dyDescent="0.3">
      <c r="A5745" s="86"/>
      <c r="B5745" s="84"/>
      <c r="C5745" s="125"/>
      <c r="D5745" s="146"/>
      <c r="E5745" s="149"/>
      <c r="F5745" s="184" t="str">
        <f t="shared" si="1104"/>
        <v/>
      </c>
      <c r="G5745" s="185" t="str">
        <f>+IF(F5745="","",H5736)</f>
        <v/>
      </c>
      <c r="H5745" s="186" t="str">
        <f t="shared" si="1105"/>
        <v/>
      </c>
      <c r="J5745" s="195" t="str">
        <f>+IF(H5745="","",H5745/H5806)</f>
        <v/>
      </c>
      <c r="K5745" s="172"/>
      <c r="L5745" s="170"/>
      <c r="M5745" s="193" t="str">
        <f t="shared" si="1106"/>
        <v/>
      </c>
      <c r="N5745" s="194" t="str">
        <f t="shared" si="1102"/>
        <v/>
      </c>
      <c r="R5745" s="75" t="e">
        <f t="shared" si="1103"/>
        <v>#REF!</v>
      </c>
    </row>
    <row r="5746" spans="1:18" ht="15" customHeight="1" x14ac:dyDescent="0.3">
      <c r="A5746" s="86"/>
      <c r="B5746" s="84"/>
      <c r="C5746" s="125"/>
      <c r="D5746" s="146"/>
      <c r="E5746" s="149"/>
      <c r="F5746" s="184" t="str">
        <f t="shared" si="1104"/>
        <v/>
      </c>
      <c r="G5746" s="185" t="str">
        <f>+IF(F5746="","",H5736)</f>
        <v/>
      </c>
      <c r="H5746" s="186" t="str">
        <f t="shared" si="1105"/>
        <v/>
      </c>
      <c r="J5746" s="195" t="str">
        <f>+IF(H5746="","",H5746/H5806)</f>
        <v/>
      </c>
      <c r="K5746" s="172"/>
      <c r="L5746" s="170"/>
      <c r="M5746" s="193" t="str">
        <f t="shared" si="1106"/>
        <v/>
      </c>
      <c r="N5746" s="194" t="str">
        <f t="shared" si="1102"/>
        <v/>
      </c>
      <c r="R5746" s="75" t="e">
        <f t="shared" si="1103"/>
        <v>#REF!</v>
      </c>
    </row>
    <row r="5747" spans="1:18" ht="15" customHeight="1" x14ac:dyDescent="0.3">
      <c r="A5747" s="86"/>
      <c r="B5747" s="84"/>
      <c r="C5747" s="125"/>
      <c r="D5747" s="146"/>
      <c r="E5747" s="149"/>
      <c r="F5747" s="184" t="str">
        <f t="shared" si="1104"/>
        <v/>
      </c>
      <c r="G5747" s="185" t="str">
        <f>+IF(F5747="","",H5736)</f>
        <v/>
      </c>
      <c r="H5747" s="186" t="str">
        <f t="shared" si="1105"/>
        <v/>
      </c>
      <c r="J5747" s="195" t="str">
        <f>+IF(H5747="","",H5747/H5806)</f>
        <v/>
      </c>
      <c r="K5747" s="172"/>
      <c r="L5747" s="170"/>
      <c r="M5747" s="193" t="str">
        <f t="shared" si="1106"/>
        <v/>
      </c>
      <c r="N5747" s="194" t="str">
        <f t="shared" si="1102"/>
        <v/>
      </c>
      <c r="R5747" s="75" t="e">
        <f t="shared" si="1103"/>
        <v>#REF!</v>
      </c>
    </row>
    <row r="5748" spans="1:18" ht="15" customHeight="1" x14ac:dyDescent="0.3">
      <c r="A5748" s="86"/>
      <c r="B5748" s="84"/>
      <c r="C5748" s="125"/>
      <c r="D5748" s="146"/>
      <c r="E5748" s="149"/>
      <c r="F5748" s="184" t="str">
        <f t="shared" si="1104"/>
        <v/>
      </c>
      <c r="G5748" s="185" t="str">
        <f>+IF(F5748="","",H5736)</f>
        <v/>
      </c>
      <c r="H5748" s="186" t="str">
        <f t="shared" si="1105"/>
        <v/>
      </c>
      <c r="J5748" s="195" t="str">
        <f>+IF(H5748="","",H5748/H5806)</f>
        <v/>
      </c>
      <c r="K5748" s="172"/>
      <c r="L5748" s="170"/>
      <c r="M5748" s="193" t="str">
        <f t="shared" si="1106"/>
        <v/>
      </c>
      <c r="N5748" s="194" t="str">
        <f t="shared" si="1102"/>
        <v/>
      </c>
      <c r="R5748" s="75" t="e">
        <f t="shared" si="1103"/>
        <v>#REF!</v>
      </c>
    </row>
    <row r="5749" spans="1:18" ht="15" customHeight="1" x14ac:dyDescent="0.3">
      <c r="A5749" s="86"/>
      <c r="B5749" s="84"/>
      <c r="C5749" s="125"/>
      <c r="D5749" s="146"/>
      <c r="E5749" s="149"/>
      <c r="F5749" s="184" t="str">
        <f t="shared" si="1104"/>
        <v/>
      </c>
      <c r="G5749" s="185" t="str">
        <f>+IF(F5749="","",H5736)</f>
        <v/>
      </c>
      <c r="H5749" s="186" t="str">
        <f t="shared" si="1105"/>
        <v/>
      </c>
      <c r="J5749" s="195" t="str">
        <f>+IF(H5749="","",H5749/H5806)</f>
        <v/>
      </c>
      <c r="K5749" s="172"/>
      <c r="L5749" s="170"/>
      <c r="M5749" s="193" t="str">
        <f t="shared" si="1106"/>
        <v/>
      </c>
      <c r="N5749" s="194" t="str">
        <f t="shared" si="1102"/>
        <v/>
      </c>
      <c r="R5749" s="75" t="e">
        <f t="shared" si="1103"/>
        <v>#REF!</v>
      </c>
    </row>
    <row r="5750" spans="1:18" ht="15" customHeight="1" thickBot="1" x14ac:dyDescent="0.35">
      <c r="A5750" s="86"/>
      <c r="B5750" s="84"/>
      <c r="C5750" s="127"/>
      <c r="D5750" s="147"/>
      <c r="E5750" s="150"/>
      <c r="F5750" s="187" t="str">
        <f t="shared" si="1104"/>
        <v/>
      </c>
      <c r="G5750" s="188" t="str">
        <f>+IF(F5750="","",H5735)</f>
        <v/>
      </c>
      <c r="H5750" s="189" t="str">
        <f t="shared" si="1105"/>
        <v/>
      </c>
      <c r="J5750" s="195" t="str">
        <f>+IF(H5750="","",H5750/H5806)</f>
        <v/>
      </c>
      <c r="K5750" s="172"/>
      <c r="L5750" s="170"/>
      <c r="M5750" s="193" t="str">
        <f t="shared" si="1106"/>
        <v/>
      </c>
      <c r="N5750" s="194" t="str">
        <f t="shared" si="1102"/>
        <v/>
      </c>
      <c r="R5750" s="75" t="e">
        <f t="shared" si="1103"/>
        <v>#REF!</v>
      </c>
    </row>
    <row r="5751" spans="1:18" ht="15" customHeight="1" thickBot="1" x14ac:dyDescent="0.35">
      <c r="A5751" s="86"/>
      <c r="B5751" s="84"/>
      <c r="C5751" s="160"/>
      <c r="D5751" s="160"/>
      <c r="E5751" s="160"/>
      <c r="F5751" s="160"/>
      <c r="G5751" s="161" t="s">
        <v>27</v>
      </c>
      <c r="H5751" s="157">
        <f>SUM(H5738:H5750)</f>
        <v>5.2597895999999995</v>
      </c>
      <c r="J5751" s="110">
        <f>SUM(J5738:J5750)</f>
        <v>4.3283715790268469E-2</v>
      </c>
      <c r="K5751" s="109"/>
      <c r="L5751" s="109"/>
      <c r="M5751" s="109"/>
      <c r="N5751" s="110">
        <f>SUM(N5738:N5750)</f>
        <v>0</v>
      </c>
    </row>
    <row r="5752" spans="1:18" s="73" customFormat="1" ht="15" customHeight="1" thickBot="1" x14ac:dyDescent="0.35">
      <c r="A5752" s="86"/>
      <c r="B5752" s="84"/>
      <c r="C5752" s="73" t="s">
        <v>10</v>
      </c>
      <c r="H5752" s="74"/>
      <c r="J5752" s="112"/>
      <c r="K5752" s="112"/>
      <c r="L5752" s="112"/>
      <c r="M5752" s="112"/>
      <c r="N5752" s="112"/>
    </row>
    <row r="5753" spans="1:18" ht="31.5" customHeight="1" thickBot="1" x14ac:dyDescent="0.35">
      <c r="A5753" s="86"/>
      <c r="B5753" s="84"/>
      <c r="C5753" s="122" t="s">
        <v>48</v>
      </c>
      <c r="D5753" s="123" t="s">
        <v>0</v>
      </c>
      <c r="E5753" s="123" t="s">
        <v>65</v>
      </c>
      <c r="F5753" s="123" t="s">
        <v>66</v>
      </c>
      <c r="G5753" s="123" t="s">
        <v>8</v>
      </c>
      <c r="H5753" s="124" t="s">
        <v>9</v>
      </c>
      <c r="J5753" s="106" t="s">
        <v>59</v>
      </c>
      <c r="K5753" s="107" t="s">
        <v>60</v>
      </c>
      <c r="L5753" s="107" t="s">
        <v>61</v>
      </c>
      <c r="M5753" s="107" t="s">
        <v>62</v>
      </c>
      <c r="N5753" s="108" t="s">
        <v>63</v>
      </c>
    </row>
    <row r="5754" spans="1:18" ht="15" customHeight="1" x14ac:dyDescent="0.3">
      <c r="A5754" s="86"/>
      <c r="B5754" s="84"/>
      <c r="C5754" s="125" t="s">
        <v>326</v>
      </c>
      <c r="D5754" s="146">
        <v>7</v>
      </c>
      <c r="E5754" s="149">
        <v>4.2300000000000004</v>
      </c>
      <c r="F5754" s="184">
        <f t="shared" ref="F5754:F5766" si="1107">+IF(E5754="","",D5754*E5754)</f>
        <v>29.610000000000003</v>
      </c>
      <c r="G5754" s="185">
        <f>+IF(F5754="","",H5736)</f>
        <v>0.83330000000000004</v>
      </c>
      <c r="H5754" s="186">
        <f t="shared" ref="H5754:H5766" si="1108">+IF(G5754="","",F5754*G5754)</f>
        <v>24.674013000000002</v>
      </c>
      <c r="I5754" s="95"/>
      <c r="J5754" s="195">
        <f>+IF(H5754="","",H5754/H5806)</f>
        <v>0.2030467085788735</v>
      </c>
      <c r="K5754" s="174">
        <v>851230012</v>
      </c>
      <c r="L5754" s="170" t="s">
        <v>77</v>
      </c>
      <c r="M5754" s="193">
        <v>0</v>
      </c>
      <c r="N5754" s="194">
        <f t="shared" ref="N5754:N5766" si="1109">+IF(H5754="","",J5754*M5754)</f>
        <v>0</v>
      </c>
      <c r="R5754" s="75" t="e">
        <f t="shared" ref="R5754:R5766" si="1110">+R5666+1</f>
        <v>#REF!</v>
      </c>
    </row>
    <row r="5755" spans="1:18" ht="15" customHeight="1" x14ac:dyDescent="0.25">
      <c r="A5755" s="86"/>
      <c r="B5755" s="84"/>
      <c r="C5755" s="125" t="s">
        <v>309</v>
      </c>
      <c r="D5755" s="146">
        <v>1</v>
      </c>
      <c r="E5755" s="209">
        <v>4.75</v>
      </c>
      <c r="F5755" s="184">
        <f t="shared" si="1107"/>
        <v>4.75</v>
      </c>
      <c r="G5755" s="185">
        <f>+IF(F5755="","",H5736)</f>
        <v>0.83330000000000004</v>
      </c>
      <c r="H5755" s="186">
        <f t="shared" si="1108"/>
        <v>3.9581750000000002</v>
      </c>
      <c r="J5755" s="195">
        <f>+IF(H5755="","",H5755/H5806)</f>
        <v>3.2572504753449819E-2</v>
      </c>
      <c r="K5755" s="174">
        <v>851230012</v>
      </c>
      <c r="L5755" s="170" t="s">
        <v>77</v>
      </c>
      <c r="M5755" s="193">
        <v>0</v>
      </c>
      <c r="N5755" s="194">
        <f t="shared" si="1109"/>
        <v>0</v>
      </c>
      <c r="R5755" s="75" t="e">
        <f t="shared" si="1110"/>
        <v>#REF!</v>
      </c>
    </row>
    <row r="5756" spans="1:18" ht="15" customHeight="1" x14ac:dyDescent="0.25">
      <c r="A5756" s="86"/>
      <c r="B5756" s="84"/>
      <c r="C5756" s="125" t="s">
        <v>372</v>
      </c>
      <c r="D5756" s="146">
        <v>1</v>
      </c>
      <c r="E5756" s="209">
        <v>4.28</v>
      </c>
      <c r="F5756" s="184">
        <f t="shared" si="1107"/>
        <v>4.28</v>
      </c>
      <c r="G5756" s="185">
        <f>+IF(F5756="","",H5736)</f>
        <v>0.83330000000000004</v>
      </c>
      <c r="H5756" s="186">
        <f t="shared" si="1108"/>
        <v>3.5665240000000002</v>
      </c>
      <c r="J5756" s="195">
        <f>+IF(H5756="","",H5756/H5806)</f>
        <v>2.9349541125213728E-2</v>
      </c>
      <c r="K5756" s="174">
        <v>851230012</v>
      </c>
      <c r="L5756" s="170" t="s">
        <v>77</v>
      </c>
      <c r="M5756" s="193">
        <v>0</v>
      </c>
      <c r="N5756" s="194">
        <f t="shared" si="1109"/>
        <v>0</v>
      </c>
      <c r="R5756" s="75" t="e">
        <f t="shared" si="1110"/>
        <v>#REF!</v>
      </c>
    </row>
    <row r="5757" spans="1:18" ht="15" customHeight="1" x14ac:dyDescent="0.3">
      <c r="A5757" s="86"/>
      <c r="B5757" s="84"/>
      <c r="C5757" s="125"/>
      <c r="D5757" s="146"/>
      <c r="E5757" s="149"/>
      <c r="F5757" s="184" t="str">
        <f t="shared" si="1107"/>
        <v/>
      </c>
      <c r="G5757" s="185" t="str">
        <f>+IF(F5757="","",H5736)</f>
        <v/>
      </c>
      <c r="H5757" s="186" t="str">
        <f t="shared" si="1108"/>
        <v/>
      </c>
      <c r="J5757" s="195" t="str">
        <f>+IF(H5757="","",H5757/H5806)</f>
        <v/>
      </c>
      <c r="K5757" s="174"/>
      <c r="L5757" s="170"/>
      <c r="M5757" s="193" t="str">
        <f t="shared" ref="M5757:M5766" si="1111">IF(L5757="NP", 0, (IF(L5757="EP", 1, (IF(L5757="ND", 0.4, "")))))</f>
        <v/>
      </c>
      <c r="N5757" s="194" t="str">
        <f t="shared" si="1109"/>
        <v/>
      </c>
      <c r="R5757" s="75" t="e">
        <f t="shared" si="1110"/>
        <v>#REF!</v>
      </c>
    </row>
    <row r="5758" spans="1:18" ht="15" customHeight="1" x14ac:dyDescent="0.3">
      <c r="A5758" s="86"/>
      <c r="B5758" s="84"/>
      <c r="C5758" s="125"/>
      <c r="D5758" s="146"/>
      <c r="E5758" s="149"/>
      <c r="F5758" s="184" t="str">
        <f t="shared" si="1107"/>
        <v/>
      </c>
      <c r="G5758" s="185" t="str">
        <f>+IF(F5758="","",H5736)</f>
        <v/>
      </c>
      <c r="H5758" s="186" t="str">
        <f t="shared" si="1108"/>
        <v/>
      </c>
      <c r="J5758" s="195" t="str">
        <f>+IF(H5758="","",H5758/H5806)</f>
        <v/>
      </c>
      <c r="K5758" s="174"/>
      <c r="L5758" s="170"/>
      <c r="M5758" s="193" t="str">
        <f t="shared" si="1111"/>
        <v/>
      </c>
      <c r="N5758" s="194" t="str">
        <f t="shared" si="1109"/>
        <v/>
      </c>
      <c r="R5758" s="75" t="e">
        <f t="shared" si="1110"/>
        <v>#REF!</v>
      </c>
    </row>
    <row r="5759" spans="1:18" ht="15" customHeight="1" x14ac:dyDescent="0.3">
      <c r="A5759" s="86"/>
      <c r="B5759" s="84"/>
      <c r="C5759" s="125"/>
      <c r="D5759" s="146"/>
      <c r="E5759" s="149"/>
      <c r="F5759" s="184" t="str">
        <f t="shared" si="1107"/>
        <v/>
      </c>
      <c r="G5759" s="185" t="str">
        <f>+IF(F5759="","",H5736)</f>
        <v/>
      </c>
      <c r="H5759" s="186" t="str">
        <f t="shared" si="1108"/>
        <v/>
      </c>
      <c r="I5759" s="96"/>
      <c r="J5759" s="195" t="str">
        <f>+IF(H5759="","",H5759/H5806)</f>
        <v/>
      </c>
      <c r="K5759" s="174"/>
      <c r="L5759" s="170"/>
      <c r="M5759" s="193" t="str">
        <f t="shared" si="1111"/>
        <v/>
      </c>
      <c r="N5759" s="194" t="str">
        <f t="shared" si="1109"/>
        <v/>
      </c>
      <c r="R5759" s="75" t="e">
        <f t="shared" si="1110"/>
        <v>#REF!</v>
      </c>
    </row>
    <row r="5760" spans="1:18" ht="15" customHeight="1" x14ac:dyDescent="0.3">
      <c r="A5760" s="86"/>
      <c r="B5760" s="84"/>
      <c r="C5760" s="125"/>
      <c r="D5760" s="146"/>
      <c r="E5760" s="149"/>
      <c r="F5760" s="184" t="str">
        <f t="shared" si="1107"/>
        <v/>
      </c>
      <c r="G5760" s="185" t="str">
        <f>+IF(F5760="","",H5736)</f>
        <v/>
      </c>
      <c r="H5760" s="186" t="str">
        <f t="shared" si="1108"/>
        <v/>
      </c>
      <c r="J5760" s="195" t="str">
        <f>+IF(H5760="","",H5760/H5806)</f>
        <v/>
      </c>
      <c r="K5760" s="174"/>
      <c r="L5760" s="170"/>
      <c r="M5760" s="193" t="str">
        <f t="shared" si="1111"/>
        <v/>
      </c>
      <c r="N5760" s="194" t="str">
        <f t="shared" si="1109"/>
        <v/>
      </c>
      <c r="R5760" s="75" t="e">
        <f t="shared" si="1110"/>
        <v>#REF!</v>
      </c>
    </row>
    <row r="5761" spans="1:18" ht="15" customHeight="1" x14ac:dyDescent="0.3">
      <c r="A5761" s="86"/>
      <c r="B5761" s="84"/>
      <c r="C5761" s="125"/>
      <c r="D5761" s="146"/>
      <c r="E5761" s="149"/>
      <c r="F5761" s="184" t="str">
        <f t="shared" si="1107"/>
        <v/>
      </c>
      <c r="G5761" s="185" t="str">
        <f>+IF(F5761="","",H5736)</f>
        <v/>
      </c>
      <c r="H5761" s="186" t="str">
        <f t="shared" si="1108"/>
        <v/>
      </c>
      <c r="J5761" s="195" t="str">
        <f>+IF(H5761="","",H5761/H5806)</f>
        <v/>
      </c>
      <c r="K5761" s="174"/>
      <c r="L5761" s="170"/>
      <c r="M5761" s="193" t="str">
        <f t="shared" si="1111"/>
        <v/>
      </c>
      <c r="N5761" s="194" t="str">
        <f t="shared" si="1109"/>
        <v/>
      </c>
      <c r="R5761" s="75" t="e">
        <f t="shared" si="1110"/>
        <v>#REF!</v>
      </c>
    </row>
    <row r="5762" spans="1:18" ht="15" customHeight="1" x14ac:dyDescent="0.3">
      <c r="A5762" s="86"/>
      <c r="B5762" s="84"/>
      <c r="C5762" s="125"/>
      <c r="D5762" s="146"/>
      <c r="E5762" s="149"/>
      <c r="F5762" s="184" t="str">
        <f t="shared" si="1107"/>
        <v/>
      </c>
      <c r="G5762" s="185" t="str">
        <f>+IF(F5762="","",H5736)</f>
        <v/>
      </c>
      <c r="H5762" s="186" t="str">
        <f t="shared" si="1108"/>
        <v/>
      </c>
      <c r="I5762" s="96"/>
      <c r="J5762" s="195" t="str">
        <f>+IF(H5762="","",H5762/H5806)</f>
        <v/>
      </c>
      <c r="K5762" s="174"/>
      <c r="L5762" s="170"/>
      <c r="M5762" s="193" t="str">
        <f t="shared" si="1111"/>
        <v/>
      </c>
      <c r="N5762" s="194" t="str">
        <f t="shared" si="1109"/>
        <v/>
      </c>
      <c r="R5762" s="75" t="e">
        <f t="shared" si="1110"/>
        <v>#REF!</v>
      </c>
    </row>
    <row r="5763" spans="1:18" ht="15" customHeight="1" x14ac:dyDescent="0.3">
      <c r="A5763" s="86"/>
      <c r="B5763" s="84"/>
      <c r="C5763" s="125"/>
      <c r="D5763" s="146"/>
      <c r="E5763" s="149"/>
      <c r="F5763" s="184" t="str">
        <f t="shared" si="1107"/>
        <v/>
      </c>
      <c r="G5763" s="185" t="str">
        <f>+IF(F5763="","",H5736)</f>
        <v/>
      </c>
      <c r="H5763" s="186" t="str">
        <f t="shared" si="1108"/>
        <v/>
      </c>
      <c r="J5763" s="195" t="str">
        <f>+IF(H5763="","",H5763/H5806)</f>
        <v/>
      </c>
      <c r="K5763" s="174"/>
      <c r="L5763" s="170"/>
      <c r="M5763" s="193" t="str">
        <f t="shared" si="1111"/>
        <v/>
      </c>
      <c r="N5763" s="194" t="str">
        <f t="shared" si="1109"/>
        <v/>
      </c>
      <c r="R5763" s="75" t="e">
        <f t="shared" si="1110"/>
        <v>#REF!</v>
      </c>
    </row>
    <row r="5764" spans="1:18" ht="15" customHeight="1" x14ac:dyDescent="0.3">
      <c r="A5764" s="86"/>
      <c r="B5764" s="84"/>
      <c r="C5764" s="125"/>
      <c r="D5764" s="146"/>
      <c r="E5764" s="149"/>
      <c r="F5764" s="184" t="str">
        <f t="shared" si="1107"/>
        <v/>
      </c>
      <c r="G5764" s="185" t="str">
        <f>+IF(F5764="","",H5736)</f>
        <v/>
      </c>
      <c r="H5764" s="186" t="str">
        <f t="shared" si="1108"/>
        <v/>
      </c>
      <c r="I5764" s="96"/>
      <c r="J5764" s="195" t="str">
        <f>+IF(H5764="","",H5764/H5806)</f>
        <v/>
      </c>
      <c r="K5764" s="174"/>
      <c r="L5764" s="170"/>
      <c r="M5764" s="193" t="str">
        <f t="shared" si="1111"/>
        <v/>
      </c>
      <c r="N5764" s="194" t="str">
        <f t="shared" si="1109"/>
        <v/>
      </c>
      <c r="R5764" s="75" t="e">
        <f t="shared" si="1110"/>
        <v>#REF!</v>
      </c>
    </row>
    <row r="5765" spans="1:18" ht="15" customHeight="1" x14ac:dyDescent="0.3">
      <c r="A5765" s="86"/>
      <c r="B5765" s="84"/>
      <c r="C5765" s="125"/>
      <c r="D5765" s="146"/>
      <c r="E5765" s="149"/>
      <c r="F5765" s="184" t="str">
        <f t="shared" si="1107"/>
        <v/>
      </c>
      <c r="G5765" s="185" t="str">
        <f>+IF(F5765="","",H5736)</f>
        <v/>
      </c>
      <c r="H5765" s="186" t="str">
        <f t="shared" si="1108"/>
        <v/>
      </c>
      <c r="I5765" s="96"/>
      <c r="J5765" s="195" t="str">
        <f>+IF(H5765="","",H5765/H5806)</f>
        <v/>
      </c>
      <c r="K5765" s="174"/>
      <c r="L5765" s="170"/>
      <c r="M5765" s="193" t="str">
        <f t="shared" si="1111"/>
        <v/>
      </c>
      <c r="N5765" s="194" t="str">
        <f t="shared" si="1109"/>
        <v/>
      </c>
      <c r="R5765" s="75" t="e">
        <f t="shared" si="1110"/>
        <v>#REF!</v>
      </c>
    </row>
    <row r="5766" spans="1:18" ht="15" customHeight="1" thickBot="1" x14ac:dyDescent="0.35">
      <c r="A5766" s="86"/>
      <c r="B5766" s="84"/>
      <c r="C5766" s="127"/>
      <c r="D5766" s="147"/>
      <c r="E5766" s="150"/>
      <c r="F5766" s="187" t="str">
        <f t="shared" si="1107"/>
        <v/>
      </c>
      <c r="G5766" s="188" t="str">
        <f>+IF(F5766="","",H5735)</f>
        <v/>
      </c>
      <c r="H5766" s="189" t="str">
        <f t="shared" si="1108"/>
        <v/>
      </c>
      <c r="J5766" s="195" t="str">
        <f>+IF(H5766="","",H5766/H5806)</f>
        <v/>
      </c>
      <c r="K5766" s="174"/>
      <c r="L5766" s="170"/>
      <c r="M5766" s="193" t="str">
        <f t="shared" si="1111"/>
        <v/>
      </c>
      <c r="N5766" s="194" t="str">
        <f t="shared" si="1109"/>
        <v/>
      </c>
      <c r="R5766" s="75" t="e">
        <f t="shared" si="1110"/>
        <v>#REF!</v>
      </c>
    </row>
    <row r="5767" spans="1:18" ht="15" customHeight="1" thickBot="1" x14ac:dyDescent="0.35">
      <c r="A5767" s="86"/>
      <c r="B5767" s="84"/>
      <c r="C5767" s="160"/>
      <c r="D5767" s="160"/>
      <c r="E5767" s="160"/>
      <c r="F5767" s="160"/>
      <c r="G5767" s="161" t="s">
        <v>28</v>
      </c>
      <c r="H5767" s="157">
        <f>SUM(H5754:H5766)</f>
        <v>32.198712</v>
      </c>
      <c r="J5767" s="110">
        <f>SUM(J5754:J5766)</f>
        <v>0.26496875445753704</v>
      </c>
      <c r="K5767" s="109"/>
      <c r="L5767" s="109"/>
      <c r="M5767" s="109"/>
      <c r="N5767" s="110">
        <f>SUM(N5754:N5766)</f>
        <v>0</v>
      </c>
    </row>
    <row r="5768" spans="1:18" s="73" customFormat="1" ht="15" customHeight="1" thickBot="1" x14ac:dyDescent="0.35">
      <c r="A5768" s="86"/>
      <c r="B5768" s="84"/>
      <c r="C5768" s="73" t="s">
        <v>11</v>
      </c>
      <c r="H5768" s="74"/>
      <c r="J5768" s="112"/>
      <c r="K5768" s="112"/>
      <c r="L5768" s="112"/>
      <c r="M5768" s="112"/>
      <c r="N5768" s="112"/>
    </row>
    <row r="5769" spans="1:18" ht="34.5" customHeight="1" thickBot="1" x14ac:dyDescent="0.35">
      <c r="A5769" s="86"/>
      <c r="B5769" s="84"/>
      <c r="C5769" s="122" t="s">
        <v>48</v>
      </c>
      <c r="D5769" s="129"/>
      <c r="E5769" s="123" t="s">
        <v>3</v>
      </c>
      <c r="F5769" s="123" t="s">
        <v>0</v>
      </c>
      <c r="G5769" s="123" t="s">
        <v>16</v>
      </c>
      <c r="H5769" s="124" t="s">
        <v>9</v>
      </c>
      <c r="J5769" s="106" t="s">
        <v>59</v>
      </c>
      <c r="K5769" s="107" t="s">
        <v>60</v>
      </c>
      <c r="L5769" s="107" t="s">
        <v>61</v>
      </c>
      <c r="M5769" s="107" t="s">
        <v>62</v>
      </c>
      <c r="N5769" s="108" t="s">
        <v>63</v>
      </c>
    </row>
    <row r="5770" spans="1:18" ht="15" customHeight="1" x14ac:dyDescent="0.3">
      <c r="A5770" s="86"/>
      <c r="B5770" s="84"/>
      <c r="C5770" s="125" t="s">
        <v>376</v>
      </c>
      <c r="E5770" s="151" t="s">
        <v>32</v>
      </c>
      <c r="F5770" s="151">
        <v>0.21</v>
      </c>
      <c r="G5770" s="151">
        <v>1.24</v>
      </c>
      <c r="H5770" s="190">
        <f t="shared" ref="H5770:H5795" si="1112">+IF(G5770="","",F5770*G5770)</f>
        <v>0.26039999999999996</v>
      </c>
      <c r="J5770" s="195">
        <f>+IF(H5770="","",H5770/H5806)</f>
        <v>2.1428765119779519E-3</v>
      </c>
      <c r="K5770" s="174">
        <v>180000111</v>
      </c>
      <c r="L5770" s="170" t="s">
        <v>76</v>
      </c>
      <c r="M5770" s="193">
        <v>0.217</v>
      </c>
      <c r="N5770" s="194">
        <f t="shared" ref="N5770:N5795" si="1113">+IF(H5770="","",J5770*M5770)</f>
        <v>4.6500420309921554E-4</v>
      </c>
      <c r="R5770" s="75" t="e">
        <f t="shared" ref="R5770:R5795" si="1114">+R5682+1</f>
        <v>#REF!</v>
      </c>
    </row>
    <row r="5771" spans="1:18" ht="15" customHeight="1" x14ac:dyDescent="0.3">
      <c r="A5771" s="86"/>
      <c r="B5771" s="84"/>
      <c r="C5771" s="125" t="s">
        <v>377</v>
      </c>
      <c r="E5771" s="151" t="s">
        <v>32</v>
      </c>
      <c r="F5771" s="151">
        <v>1.05</v>
      </c>
      <c r="G5771" s="151">
        <v>11.5</v>
      </c>
      <c r="H5771" s="190">
        <f t="shared" si="1112"/>
        <v>12.075000000000001</v>
      </c>
      <c r="J5771" s="195">
        <f>+IF(H5771="","",H5771/H5806)</f>
        <v>9.9367257611880866E-2</v>
      </c>
      <c r="K5771" s="174">
        <v>352605342021</v>
      </c>
      <c r="L5771" s="170" t="s">
        <v>76</v>
      </c>
      <c r="M5771" s="193">
        <v>0.20180000000000001</v>
      </c>
      <c r="N5771" s="194">
        <f t="shared" si="1113"/>
        <v>2.0052312586077561E-2</v>
      </c>
      <c r="R5771" s="75" t="e">
        <f t="shared" si="1114"/>
        <v>#REF!</v>
      </c>
    </row>
    <row r="5772" spans="1:18" ht="15" customHeight="1" x14ac:dyDescent="0.3">
      <c r="A5772" s="86"/>
      <c r="B5772" s="84"/>
      <c r="C5772" s="125" t="s">
        <v>378</v>
      </c>
      <c r="E5772" s="151" t="s">
        <v>32</v>
      </c>
      <c r="F5772" s="151">
        <v>0.74</v>
      </c>
      <c r="G5772" s="151">
        <v>13.25</v>
      </c>
      <c r="H5772" s="190">
        <f t="shared" si="1112"/>
        <v>9.8049999999999997</v>
      </c>
      <c r="J5772" s="195">
        <f>+IF(H5772="","",H5772/H5806)</f>
        <v>8.068703609809455E-2</v>
      </c>
      <c r="K5772" s="174">
        <v>352605342021</v>
      </c>
      <c r="L5772" s="170" t="s">
        <v>76</v>
      </c>
      <c r="M5772" s="193">
        <v>0.20180000000000001</v>
      </c>
      <c r="N5772" s="194">
        <f t="shared" si="1113"/>
        <v>1.628264388459548E-2</v>
      </c>
      <c r="R5772" s="75" t="e">
        <f t="shared" si="1114"/>
        <v>#REF!</v>
      </c>
    </row>
    <row r="5773" spans="1:18" ht="15" customHeight="1" x14ac:dyDescent="0.3">
      <c r="A5773" s="86"/>
      <c r="B5773" s="84"/>
      <c r="C5773" s="125" t="s">
        <v>379</v>
      </c>
      <c r="E5773" s="151" t="s">
        <v>42</v>
      </c>
      <c r="F5773" s="151">
        <v>344</v>
      </c>
      <c r="G5773" s="151">
        <v>0.18</v>
      </c>
      <c r="H5773" s="190">
        <f t="shared" si="1112"/>
        <v>61.919999999999995</v>
      </c>
      <c r="J5773" s="195">
        <f>+IF(H5773="","",H5773/H5806)</f>
        <v>0.50955035953024119</v>
      </c>
      <c r="K5773" s="174">
        <v>374400011</v>
      </c>
      <c r="L5773" s="170" t="s">
        <v>76</v>
      </c>
      <c r="M5773" s="193">
        <v>0.39939999999999998</v>
      </c>
      <c r="N5773" s="194">
        <f t="shared" si="1113"/>
        <v>0.20351441359637831</v>
      </c>
      <c r="R5773" s="75" t="e">
        <f t="shared" si="1114"/>
        <v>#REF!</v>
      </c>
    </row>
    <row r="5774" spans="1:18" ht="15" customHeight="1" x14ac:dyDescent="0.3">
      <c r="A5774" s="86"/>
      <c r="B5774" s="84"/>
      <c r="C5774" s="125"/>
      <c r="E5774" s="151"/>
      <c r="F5774" s="151"/>
      <c r="G5774" s="151"/>
      <c r="H5774" s="190" t="str">
        <f t="shared" si="1112"/>
        <v/>
      </c>
      <c r="J5774" s="195" t="str">
        <f>+IF(H5774="","",H5774/H5806)</f>
        <v/>
      </c>
      <c r="K5774" s="174"/>
      <c r="L5774" s="170"/>
      <c r="M5774" s="193" t="str">
        <f t="shared" ref="M5774:M5795" si="1115">IF(L5774="NP", 0, (IF(L5774="EP", 1, (IF(L5774="ND", 0.4, "")))))</f>
        <v/>
      </c>
      <c r="N5774" s="194" t="str">
        <f t="shared" si="1113"/>
        <v/>
      </c>
      <c r="R5774" s="75" t="e">
        <f t="shared" si="1114"/>
        <v>#REF!</v>
      </c>
    </row>
    <row r="5775" spans="1:18" ht="15" customHeight="1" x14ac:dyDescent="0.3">
      <c r="A5775" s="86"/>
      <c r="B5775" s="84"/>
      <c r="C5775" s="125"/>
      <c r="E5775" s="151"/>
      <c r="F5775" s="151"/>
      <c r="G5775" s="151"/>
      <c r="H5775" s="190" t="str">
        <f t="shared" si="1112"/>
        <v/>
      </c>
      <c r="J5775" s="195" t="str">
        <f>+IF(H5775="","",H5775/H5806)</f>
        <v/>
      </c>
      <c r="K5775" s="174"/>
      <c r="L5775" s="170"/>
      <c r="M5775" s="193" t="str">
        <f t="shared" si="1115"/>
        <v/>
      </c>
      <c r="N5775" s="194" t="str">
        <f t="shared" si="1113"/>
        <v/>
      </c>
      <c r="R5775" s="75" t="e">
        <f t="shared" si="1114"/>
        <v>#REF!</v>
      </c>
    </row>
    <row r="5776" spans="1:18" ht="15" customHeight="1" x14ac:dyDescent="0.3">
      <c r="A5776" s="86"/>
      <c r="B5776" s="84"/>
      <c r="C5776" s="125"/>
      <c r="E5776" s="151"/>
      <c r="F5776" s="151"/>
      <c r="G5776" s="151"/>
      <c r="H5776" s="190" t="str">
        <f t="shared" si="1112"/>
        <v/>
      </c>
      <c r="J5776" s="195" t="str">
        <f>+IF(H5776="","",H5776/H5806)</f>
        <v/>
      </c>
      <c r="K5776" s="174"/>
      <c r="L5776" s="170"/>
      <c r="M5776" s="193" t="str">
        <f t="shared" si="1115"/>
        <v/>
      </c>
      <c r="N5776" s="194" t="str">
        <f t="shared" si="1113"/>
        <v/>
      </c>
      <c r="R5776" s="75" t="e">
        <f t="shared" si="1114"/>
        <v>#REF!</v>
      </c>
    </row>
    <row r="5777" spans="1:18" ht="15" customHeight="1" x14ac:dyDescent="0.3">
      <c r="A5777" s="86"/>
      <c r="B5777" s="84"/>
      <c r="C5777" s="125"/>
      <c r="E5777" s="151"/>
      <c r="F5777" s="151"/>
      <c r="G5777" s="151"/>
      <c r="H5777" s="190" t="str">
        <f t="shared" si="1112"/>
        <v/>
      </c>
      <c r="J5777" s="195" t="str">
        <f>+IF(H5777="","",H5777/H5806)</f>
        <v/>
      </c>
      <c r="K5777" s="174"/>
      <c r="L5777" s="170"/>
      <c r="M5777" s="193" t="str">
        <f t="shared" si="1115"/>
        <v/>
      </c>
      <c r="N5777" s="194" t="str">
        <f t="shared" si="1113"/>
        <v/>
      </c>
      <c r="R5777" s="75" t="e">
        <f t="shared" si="1114"/>
        <v>#REF!</v>
      </c>
    </row>
    <row r="5778" spans="1:18" ht="15" customHeight="1" x14ac:dyDescent="0.3">
      <c r="A5778" s="86"/>
      <c r="B5778" s="84"/>
      <c r="C5778" s="125"/>
      <c r="E5778" s="151"/>
      <c r="F5778" s="151"/>
      <c r="G5778" s="151"/>
      <c r="H5778" s="190" t="str">
        <f t="shared" si="1112"/>
        <v/>
      </c>
      <c r="J5778" s="195" t="str">
        <f>+IF(H5778="","",H5778/H5806)</f>
        <v/>
      </c>
      <c r="K5778" s="174"/>
      <c r="L5778" s="170"/>
      <c r="M5778" s="193" t="str">
        <f t="shared" si="1115"/>
        <v/>
      </c>
      <c r="N5778" s="194" t="str">
        <f t="shared" si="1113"/>
        <v/>
      </c>
      <c r="R5778" s="75" t="e">
        <f t="shared" si="1114"/>
        <v>#REF!</v>
      </c>
    </row>
    <row r="5779" spans="1:18" ht="15" customHeight="1" x14ac:dyDescent="0.3">
      <c r="A5779" s="86"/>
      <c r="B5779" s="84"/>
      <c r="C5779" s="125"/>
      <c r="E5779" s="151"/>
      <c r="F5779" s="151"/>
      <c r="G5779" s="151"/>
      <c r="H5779" s="190" t="str">
        <f t="shared" si="1112"/>
        <v/>
      </c>
      <c r="J5779" s="195" t="str">
        <f>+IF(H5779="","",H5779/H5806)</f>
        <v/>
      </c>
      <c r="K5779" s="174"/>
      <c r="L5779" s="170"/>
      <c r="M5779" s="193" t="str">
        <f t="shared" si="1115"/>
        <v/>
      </c>
      <c r="N5779" s="194" t="str">
        <f t="shared" si="1113"/>
        <v/>
      </c>
      <c r="R5779" s="75" t="e">
        <f t="shared" si="1114"/>
        <v>#REF!</v>
      </c>
    </row>
    <row r="5780" spans="1:18" ht="15" customHeight="1" x14ac:dyDescent="0.3">
      <c r="A5780" s="86"/>
      <c r="B5780" s="84"/>
      <c r="C5780" s="125"/>
      <c r="E5780" s="151"/>
      <c r="F5780" s="151"/>
      <c r="G5780" s="151"/>
      <c r="H5780" s="190" t="str">
        <f t="shared" si="1112"/>
        <v/>
      </c>
      <c r="J5780" s="195" t="str">
        <f>+IF(H5780="","",H5780/H5806)</f>
        <v/>
      </c>
      <c r="K5780" s="174"/>
      <c r="L5780" s="170"/>
      <c r="M5780" s="193" t="str">
        <f t="shared" si="1115"/>
        <v/>
      </c>
      <c r="N5780" s="194" t="str">
        <f t="shared" si="1113"/>
        <v/>
      </c>
      <c r="R5780" s="75" t="e">
        <f t="shared" si="1114"/>
        <v>#REF!</v>
      </c>
    </row>
    <row r="5781" spans="1:18" ht="15" customHeight="1" x14ac:dyDescent="0.3">
      <c r="A5781" s="86"/>
      <c r="B5781" s="84"/>
      <c r="C5781" s="125"/>
      <c r="E5781" s="151"/>
      <c r="F5781" s="151"/>
      <c r="G5781" s="151"/>
      <c r="H5781" s="190" t="str">
        <f t="shared" si="1112"/>
        <v/>
      </c>
      <c r="J5781" s="195" t="str">
        <f>+IF(H5781="","",H5781/H5806)</f>
        <v/>
      </c>
      <c r="K5781" s="174"/>
      <c r="L5781" s="170"/>
      <c r="M5781" s="193" t="str">
        <f t="shared" si="1115"/>
        <v/>
      </c>
      <c r="N5781" s="194" t="str">
        <f t="shared" si="1113"/>
        <v/>
      </c>
      <c r="R5781" s="75" t="e">
        <f t="shared" si="1114"/>
        <v>#REF!</v>
      </c>
    </row>
    <row r="5782" spans="1:18" ht="15" customHeight="1" x14ac:dyDescent="0.3">
      <c r="A5782" s="86"/>
      <c r="B5782" s="84"/>
      <c r="C5782" s="125"/>
      <c r="E5782" s="151"/>
      <c r="F5782" s="151"/>
      <c r="G5782" s="151"/>
      <c r="H5782" s="190" t="str">
        <f t="shared" si="1112"/>
        <v/>
      </c>
      <c r="J5782" s="195" t="str">
        <f>+IF(H5782="","",H5782/H5806)</f>
        <v/>
      </c>
      <c r="K5782" s="174"/>
      <c r="L5782" s="170"/>
      <c r="M5782" s="193" t="str">
        <f t="shared" si="1115"/>
        <v/>
      </c>
      <c r="N5782" s="194" t="str">
        <f t="shared" si="1113"/>
        <v/>
      </c>
      <c r="R5782" s="75" t="e">
        <f t="shared" si="1114"/>
        <v>#REF!</v>
      </c>
    </row>
    <row r="5783" spans="1:18" ht="15" customHeight="1" x14ac:dyDescent="0.3">
      <c r="A5783" s="86"/>
      <c r="B5783" s="84"/>
      <c r="C5783" s="125"/>
      <c r="E5783" s="151"/>
      <c r="F5783" s="151"/>
      <c r="G5783" s="151"/>
      <c r="H5783" s="190" t="str">
        <f t="shared" si="1112"/>
        <v/>
      </c>
      <c r="J5783" s="195" t="str">
        <f>+IF(H5783="","",H5783/H5806)</f>
        <v/>
      </c>
      <c r="K5783" s="174"/>
      <c r="L5783" s="170"/>
      <c r="M5783" s="193" t="str">
        <f t="shared" si="1115"/>
        <v/>
      </c>
      <c r="N5783" s="194" t="str">
        <f t="shared" si="1113"/>
        <v/>
      </c>
      <c r="R5783" s="75" t="e">
        <f t="shared" si="1114"/>
        <v>#REF!</v>
      </c>
    </row>
    <row r="5784" spans="1:18" ht="15" customHeight="1" x14ac:dyDescent="0.3">
      <c r="A5784" s="86"/>
      <c r="B5784" s="84"/>
      <c r="C5784" s="125"/>
      <c r="E5784" s="151"/>
      <c r="F5784" s="151"/>
      <c r="G5784" s="151"/>
      <c r="H5784" s="190" t="str">
        <f t="shared" si="1112"/>
        <v/>
      </c>
      <c r="J5784" s="195" t="str">
        <f>+IF(H5784="","",H5784/H5806)</f>
        <v/>
      </c>
      <c r="K5784" s="174"/>
      <c r="L5784" s="170"/>
      <c r="M5784" s="193" t="str">
        <f t="shared" si="1115"/>
        <v/>
      </c>
      <c r="N5784" s="194" t="str">
        <f t="shared" si="1113"/>
        <v/>
      </c>
      <c r="R5784" s="75" t="e">
        <f t="shared" si="1114"/>
        <v>#REF!</v>
      </c>
    </row>
    <row r="5785" spans="1:18" ht="15" customHeight="1" x14ac:dyDescent="0.3">
      <c r="A5785" s="86"/>
      <c r="B5785" s="84"/>
      <c r="C5785" s="125"/>
      <c r="E5785" s="151"/>
      <c r="F5785" s="151"/>
      <c r="G5785" s="151"/>
      <c r="H5785" s="190" t="str">
        <f t="shared" si="1112"/>
        <v/>
      </c>
      <c r="J5785" s="195" t="str">
        <f>+IF(H5785="","",H5785/H5806)</f>
        <v/>
      </c>
      <c r="K5785" s="174"/>
      <c r="L5785" s="170"/>
      <c r="M5785" s="193" t="str">
        <f t="shared" si="1115"/>
        <v/>
      </c>
      <c r="N5785" s="194" t="str">
        <f t="shared" si="1113"/>
        <v/>
      </c>
      <c r="R5785" s="75" t="e">
        <f t="shared" si="1114"/>
        <v>#REF!</v>
      </c>
    </row>
    <row r="5786" spans="1:18" ht="15" customHeight="1" x14ac:dyDescent="0.3">
      <c r="A5786" s="86"/>
      <c r="B5786" s="84"/>
      <c r="C5786" s="125"/>
      <c r="E5786" s="151"/>
      <c r="F5786" s="151"/>
      <c r="G5786" s="151"/>
      <c r="H5786" s="190" t="str">
        <f t="shared" si="1112"/>
        <v/>
      </c>
      <c r="J5786" s="195" t="str">
        <f>+IF(H5786="","",H5786/H5806)</f>
        <v/>
      </c>
      <c r="K5786" s="174"/>
      <c r="L5786" s="170"/>
      <c r="M5786" s="193" t="str">
        <f t="shared" si="1115"/>
        <v/>
      </c>
      <c r="N5786" s="194" t="str">
        <f t="shared" si="1113"/>
        <v/>
      </c>
      <c r="R5786" s="75" t="e">
        <f t="shared" si="1114"/>
        <v>#REF!</v>
      </c>
    </row>
    <row r="5787" spans="1:18" ht="15" customHeight="1" x14ac:dyDescent="0.3">
      <c r="A5787" s="86"/>
      <c r="B5787" s="84"/>
      <c r="C5787" s="125"/>
      <c r="E5787" s="151"/>
      <c r="F5787" s="151"/>
      <c r="G5787" s="151"/>
      <c r="H5787" s="190" t="str">
        <f t="shared" si="1112"/>
        <v/>
      </c>
      <c r="J5787" s="195" t="str">
        <f>+IF(H5787="","",H5787/H5806)</f>
        <v/>
      </c>
      <c r="K5787" s="174"/>
      <c r="L5787" s="170"/>
      <c r="M5787" s="193" t="str">
        <f t="shared" si="1115"/>
        <v/>
      </c>
      <c r="N5787" s="194" t="str">
        <f t="shared" si="1113"/>
        <v/>
      </c>
      <c r="R5787" s="75" t="e">
        <f t="shared" si="1114"/>
        <v>#REF!</v>
      </c>
    </row>
    <row r="5788" spans="1:18" ht="15" customHeight="1" x14ac:dyDescent="0.3">
      <c r="A5788" s="86"/>
      <c r="B5788" s="84"/>
      <c r="C5788" s="125"/>
      <c r="E5788" s="151"/>
      <c r="F5788" s="151"/>
      <c r="G5788" s="151"/>
      <c r="H5788" s="190" t="str">
        <f t="shared" si="1112"/>
        <v/>
      </c>
      <c r="J5788" s="195" t="str">
        <f>+IF(H5788="","",H5788/H5806)</f>
        <v/>
      </c>
      <c r="K5788" s="174"/>
      <c r="L5788" s="170"/>
      <c r="M5788" s="193" t="str">
        <f t="shared" si="1115"/>
        <v/>
      </c>
      <c r="N5788" s="194" t="str">
        <f t="shared" si="1113"/>
        <v/>
      </c>
      <c r="R5788" s="75" t="e">
        <f t="shared" si="1114"/>
        <v>#REF!</v>
      </c>
    </row>
    <row r="5789" spans="1:18" ht="15" customHeight="1" x14ac:dyDescent="0.3">
      <c r="A5789" s="86"/>
      <c r="B5789" s="84"/>
      <c r="C5789" s="125"/>
      <c r="E5789" s="151"/>
      <c r="F5789" s="151"/>
      <c r="G5789" s="151"/>
      <c r="H5789" s="190" t="str">
        <f t="shared" si="1112"/>
        <v/>
      </c>
      <c r="J5789" s="195" t="str">
        <f>+IF(H5789="","",H5789/H5806)</f>
        <v/>
      </c>
      <c r="K5789" s="174"/>
      <c r="L5789" s="170"/>
      <c r="M5789" s="193" t="str">
        <f t="shared" si="1115"/>
        <v/>
      </c>
      <c r="N5789" s="194" t="str">
        <f t="shared" si="1113"/>
        <v/>
      </c>
      <c r="R5789" s="75" t="e">
        <f t="shared" si="1114"/>
        <v>#REF!</v>
      </c>
    </row>
    <row r="5790" spans="1:18" ht="15" customHeight="1" x14ac:dyDescent="0.3">
      <c r="A5790" s="86"/>
      <c r="B5790" s="84"/>
      <c r="C5790" s="125"/>
      <c r="E5790" s="151"/>
      <c r="F5790" s="151"/>
      <c r="G5790" s="151"/>
      <c r="H5790" s="190" t="str">
        <f t="shared" si="1112"/>
        <v/>
      </c>
      <c r="J5790" s="195" t="str">
        <f>+IF(H5790="","",H5790/H5806)</f>
        <v/>
      </c>
      <c r="K5790" s="174"/>
      <c r="L5790" s="170"/>
      <c r="M5790" s="193" t="str">
        <f t="shared" si="1115"/>
        <v/>
      </c>
      <c r="N5790" s="194" t="str">
        <f t="shared" si="1113"/>
        <v/>
      </c>
      <c r="R5790" s="75" t="e">
        <f t="shared" si="1114"/>
        <v>#REF!</v>
      </c>
    </row>
    <row r="5791" spans="1:18" ht="15" customHeight="1" x14ac:dyDescent="0.3">
      <c r="A5791" s="86"/>
      <c r="B5791" s="84"/>
      <c r="C5791" s="125"/>
      <c r="E5791" s="151"/>
      <c r="F5791" s="151"/>
      <c r="G5791" s="151"/>
      <c r="H5791" s="190" t="str">
        <f t="shared" si="1112"/>
        <v/>
      </c>
      <c r="J5791" s="195" t="str">
        <f>+IF(H5791="","",H5791/H5806)</f>
        <v/>
      </c>
      <c r="K5791" s="174"/>
      <c r="L5791" s="170"/>
      <c r="M5791" s="193" t="str">
        <f t="shared" si="1115"/>
        <v/>
      </c>
      <c r="N5791" s="194" t="str">
        <f t="shared" si="1113"/>
        <v/>
      </c>
      <c r="R5791" s="75" t="e">
        <f t="shared" si="1114"/>
        <v>#REF!</v>
      </c>
    </row>
    <row r="5792" spans="1:18" ht="15" customHeight="1" x14ac:dyDescent="0.3">
      <c r="A5792" s="86"/>
      <c r="B5792" s="84"/>
      <c r="C5792" s="125"/>
      <c r="E5792" s="151"/>
      <c r="F5792" s="151"/>
      <c r="G5792" s="151"/>
      <c r="H5792" s="190" t="str">
        <f t="shared" si="1112"/>
        <v/>
      </c>
      <c r="J5792" s="195" t="str">
        <f>+IF(H5792="","",H5792/H5806)</f>
        <v/>
      </c>
      <c r="K5792" s="174"/>
      <c r="L5792" s="170"/>
      <c r="M5792" s="193" t="str">
        <f t="shared" si="1115"/>
        <v/>
      </c>
      <c r="N5792" s="194" t="str">
        <f t="shared" si="1113"/>
        <v/>
      </c>
      <c r="R5792" s="75" t="e">
        <f t="shared" si="1114"/>
        <v>#REF!</v>
      </c>
    </row>
    <row r="5793" spans="1:18" ht="15" customHeight="1" x14ac:dyDescent="0.3">
      <c r="A5793" s="86"/>
      <c r="B5793" s="84"/>
      <c r="C5793" s="125"/>
      <c r="E5793" s="151"/>
      <c r="F5793" s="151"/>
      <c r="G5793" s="151"/>
      <c r="H5793" s="190" t="str">
        <f t="shared" si="1112"/>
        <v/>
      </c>
      <c r="J5793" s="195" t="str">
        <f>+IF(H5793="","",H5793/H5806)</f>
        <v/>
      </c>
      <c r="K5793" s="174"/>
      <c r="L5793" s="170"/>
      <c r="M5793" s="193" t="str">
        <f t="shared" si="1115"/>
        <v/>
      </c>
      <c r="N5793" s="194" t="str">
        <f t="shared" si="1113"/>
        <v/>
      </c>
      <c r="R5793" s="75" t="e">
        <f t="shared" si="1114"/>
        <v>#REF!</v>
      </c>
    </row>
    <row r="5794" spans="1:18" ht="15" customHeight="1" x14ac:dyDescent="0.3">
      <c r="A5794" s="86"/>
      <c r="B5794" s="84"/>
      <c r="C5794" s="125"/>
      <c r="E5794" s="151"/>
      <c r="F5794" s="151"/>
      <c r="G5794" s="151"/>
      <c r="H5794" s="190" t="str">
        <f t="shared" si="1112"/>
        <v/>
      </c>
      <c r="J5794" s="195" t="str">
        <f>+IF(H5794="","",H5794/H5806)</f>
        <v/>
      </c>
      <c r="K5794" s="174"/>
      <c r="L5794" s="170"/>
      <c r="M5794" s="193" t="str">
        <f t="shared" si="1115"/>
        <v/>
      </c>
      <c r="N5794" s="194" t="str">
        <f t="shared" si="1113"/>
        <v/>
      </c>
      <c r="R5794" s="75" t="e">
        <f t="shared" si="1114"/>
        <v>#REF!</v>
      </c>
    </row>
    <row r="5795" spans="1:18" ht="15" customHeight="1" thickBot="1" x14ac:dyDescent="0.35">
      <c r="A5795" s="86"/>
      <c r="B5795" s="84"/>
      <c r="C5795" s="125"/>
      <c r="E5795" s="152"/>
      <c r="F5795" s="152"/>
      <c r="G5795" s="152"/>
      <c r="H5795" s="191" t="str">
        <f t="shared" si="1112"/>
        <v/>
      </c>
      <c r="J5795" s="195" t="str">
        <f>+IF(H5795="","",H5795/H5806)</f>
        <v/>
      </c>
      <c r="K5795" s="174"/>
      <c r="L5795" s="170"/>
      <c r="M5795" s="193" t="str">
        <f t="shared" si="1115"/>
        <v/>
      </c>
      <c r="N5795" s="194" t="str">
        <f t="shared" si="1113"/>
        <v/>
      </c>
      <c r="R5795" s="75" t="e">
        <f t="shared" si="1114"/>
        <v>#REF!</v>
      </c>
    </row>
    <row r="5796" spans="1:18" ht="15" customHeight="1" thickBot="1" x14ac:dyDescent="0.35">
      <c r="A5796" s="86"/>
      <c r="B5796" s="84"/>
      <c r="C5796" s="160"/>
      <c r="D5796" s="160"/>
      <c r="E5796" s="160"/>
      <c r="F5796" s="160"/>
      <c r="G5796" s="161" t="s">
        <v>29</v>
      </c>
      <c r="H5796" s="157">
        <f>SUM(H5770:H5795)</f>
        <v>84.060399999999987</v>
      </c>
      <c r="J5796" s="110">
        <f>SUM(J5770:J5795)</f>
        <v>0.69174752975219456</v>
      </c>
      <c r="K5796" s="109"/>
      <c r="L5796" s="109"/>
      <c r="M5796" s="109"/>
      <c r="N5796" s="110">
        <f>SUM(N5770:N5795)</f>
        <v>0.24031437427015057</v>
      </c>
    </row>
    <row r="5797" spans="1:18" s="73" customFormat="1" ht="15" customHeight="1" thickBot="1" x14ac:dyDescent="0.35">
      <c r="A5797" s="86"/>
      <c r="B5797" s="84"/>
      <c r="C5797" s="73" t="s">
        <v>12</v>
      </c>
      <c r="H5797" s="74"/>
      <c r="J5797" s="111"/>
      <c r="K5797" s="111"/>
      <c r="L5797" s="111"/>
      <c r="M5797" s="111"/>
      <c r="N5797" s="111"/>
    </row>
    <row r="5798" spans="1:18" ht="33" customHeight="1" thickBot="1" x14ac:dyDescent="0.35">
      <c r="A5798" s="86"/>
      <c r="B5798" s="84"/>
      <c r="C5798" s="122" t="s">
        <v>48</v>
      </c>
      <c r="D5798" s="129"/>
      <c r="E5798" s="130" t="s">
        <v>3</v>
      </c>
      <c r="F5798" s="130" t="s">
        <v>0</v>
      </c>
      <c r="G5798" s="123" t="s">
        <v>6</v>
      </c>
      <c r="H5798" s="124" t="s">
        <v>9</v>
      </c>
      <c r="J5798" s="106" t="s">
        <v>59</v>
      </c>
      <c r="K5798" s="107" t="s">
        <v>60</v>
      </c>
      <c r="L5798" s="107" t="s">
        <v>61</v>
      </c>
      <c r="M5798" s="107" t="s">
        <v>62</v>
      </c>
      <c r="N5798" s="108" t="s">
        <v>63</v>
      </c>
    </row>
    <row r="5799" spans="1:18" ht="15" customHeight="1" x14ac:dyDescent="0.3">
      <c r="A5799" s="86"/>
      <c r="B5799" s="84"/>
      <c r="C5799" s="125"/>
      <c r="E5799" s="149"/>
      <c r="F5799" s="146"/>
      <c r="G5799" s="154"/>
      <c r="H5799" s="186" t="str">
        <f>+IF(G5799="","",F5799*G5799)</f>
        <v/>
      </c>
      <c r="J5799" s="195" t="str">
        <f>+IF(H5799="","",H5799/H5806)</f>
        <v/>
      </c>
      <c r="K5799" s="175"/>
      <c r="L5799" s="175"/>
      <c r="M5799" s="193" t="str">
        <f>IF(L5799="NP", 0, (IF(L5799="EP", 1, (IF(L5799="ND", 0.4, "")))))</f>
        <v/>
      </c>
      <c r="N5799" s="194" t="str">
        <f>+IF(H5799="","",J5799*M5799)</f>
        <v/>
      </c>
      <c r="R5799" s="75" t="e">
        <f t="shared" ref="R5799:R5803" si="1116">+R5711+1</f>
        <v>#REF!</v>
      </c>
    </row>
    <row r="5800" spans="1:18" ht="15" customHeight="1" x14ac:dyDescent="0.3">
      <c r="A5800" s="86"/>
      <c r="B5800" s="84"/>
      <c r="C5800" s="125"/>
      <c r="E5800" s="149"/>
      <c r="F5800" s="146"/>
      <c r="G5800" s="154"/>
      <c r="H5800" s="186" t="str">
        <f>+IF(G5800="","",F5800*G5800)</f>
        <v/>
      </c>
      <c r="J5800" s="195" t="str">
        <f>+IF(H5800="","",H5800/H5804)</f>
        <v/>
      </c>
      <c r="K5800" s="175"/>
      <c r="L5800" s="175"/>
      <c r="M5800" s="193" t="str">
        <f>IF(L5800="NP", 0, (IF(L5800="EP", 1, (IF(L5800="ND", 0.4, "")))))</f>
        <v/>
      </c>
      <c r="N5800" s="194" t="str">
        <f>+IF(H5800="","",J5800*M5800)</f>
        <v/>
      </c>
      <c r="R5800" s="75" t="e">
        <f t="shared" si="1116"/>
        <v>#REF!</v>
      </c>
    </row>
    <row r="5801" spans="1:18" ht="15" customHeight="1" x14ac:dyDescent="0.3">
      <c r="A5801" s="86"/>
      <c r="B5801" s="84"/>
      <c r="C5801" s="125"/>
      <c r="E5801" s="149"/>
      <c r="F5801" s="146"/>
      <c r="G5801" s="154"/>
      <c r="H5801" s="186" t="str">
        <f>+IF(G5801="","",F5801*G5801)</f>
        <v/>
      </c>
      <c r="J5801" s="195" t="str">
        <f>+IF(H5801="","",H5801/H5805)</f>
        <v/>
      </c>
      <c r="K5801" s="175"/>
      <c r="L5801" s="175"/>
      <c r="M5801" s="193" t="str">
        <f>IF(L5801="NP", 0, (IF(L5801="EP", 1, (IF(L5801="ND", 0.4, "")))))</f>
        <v/>
      </c>
      <c r="N5801" s="194" t="str">
        <f>+IF(H5801="","",J5801*M5801)</f>
        <v/>
      </c>
      <c r="R5801" s="75" t="e">
        <f t="shared" si="1116"/>
        <v>#REF!</v>
      </c>
    </row>
    <row r="5802" spans="1:18" ht="15" customHeight="1" x14ac:dyDescent="0.3">
      <c r="A5802" s="86"/>
      <c r="B5802" s="84"/>
      <c r="C5802" s="125"/>
      <c r="E5802" s="149"/>
      <c r="F5802" s="146"/>
      <c r="G5802" s="154"/>
      <c r="H5802" s="186" t="str">
        <f>+IF(G5802="","",F5802*G5802)</f>
        <v/>
      </c>
      <c r="J5802" s="195" t="str">
        <f>+IF(H5802="","",H5802/H5806)</f>
        <v/>
      </c>
      <c r="K5802" s="175"/>
      <c r="L5802" s="175"/>
      <c r="M5802" s="193" t="str">
        <f>IF(L5802="NP", 0, (IF(L5802="EP", 1, (IF(L5802="ND", 0.4, "")))))</f>
        <v/>
      </c>
      <c r="N5802" s="194" t="str">
        <f>+IF(H5802="","",J5802*M5802)</f>
        <v/>
      </c>
      <c r="R5802" s="75" t="e">
        <f t="shared" si="1116"/>
        <v>#REF!</v>
      </c>
    </row>
    <row r="5803" spans="1:18" ht="15" customHeight="1" thickBot="1" x14ac:dyDescent="0.35">
      <c r="A5803" s="86"/>
      <c r="B5803" s="84"/>
      <c r="C5803" s="127"/>
      <c r="D5803" s="128"/>
      <c r="E5803" s="150"/>
      <c r="F5803" s="147"/>
      <c r="G5803" s="155"/>
      <c r="H5803" s="192" t="str">
        <f>+IF(G5803="","",F5803*G5803)</f>
        <v/>
      </c>
      <c r="J5803" s="195" t="str">
        <f>+IF(H5803="","",H5803/H5806)</f>
        <v/>
      </c>
      <c r="K5803" s="176"/>
      <c r="L5803" s="177"/>
      <c r="M5803" s="193" t="str">
        <f>IF(L5803="NP", 0, (IF(L5803="EP", 1, (IF(L5803="ND", 0.4, "")))))</f>
        <v/>
      </c>
      <c r="N5803" s="194" t="str">
        <f>+IF(H5803="","",J5803*M5803)</f>
        <v/>
      </c>
      <c r="R5803" s="75" t="e">
        <f t="shared" si="1116"/>
        <v>#REF!</v>
      </c>
    </row>
    <row r="5804" spans="1:18" ht="15" customHeight="1" thickBot="1" x14ac:dyDescent="0.35">
      <c r="A5804" s="86"/>
      <c r="B5804" s="84"/>
      <c r="C5804" s="160"/>
      <c r="D5804" s="160"/>
      <c r="E5804" s="160"/>
      <c r="F5804" s="160"/>
      <c r="G5804" s="161" t="s">
        <v>30</v>
      </c>
      <c r="H5804" s="157">
        <f>SUM(H5799:H5803)</f>
        <v>0</v>
      </c>
      <c r="J5804" s="110">
        <f>SUM(J5799:J5803)</f>
        <v>0</v>
      </c>
      <c r="K5804" s="109"/>
      <c r="L5804" s="109"/>
      <c r="M5804" s="109"/>
      <c r="N5804" s="110">
        <f>SUM(N5799:N5803)</f>
        <v>0</v>
      </c>
    </row>
    <row r="5805" spans="1:18" ht="13.5" customHeight="1" thickBot="1" x14ac:dyDescent="0.35">
      <c r="A5805" s="86"/>
      <c r="B5805" s="84"/>
      <c r="H5805" s="84"/>
      <c r="J5805" s="103"/>
      <c r="K5805" s="104"/>
      <c r="L5805" s="104"/>
      <c r="M5805" s="104"/>
      <c r="N5805" s="105"/>
    </row>
    <row r="5806" spans="1:18" ht="15" customHeight="1" x14ac:dyDescent="0.3">
      <c r="A5806" s="86"/>
      <c r="B5806" s="84"/>
      <c r="D5806" s="132" t="s">
        <v>13</v>
      </c>
      <c r="E5806" s="133"/>
      <c r="F5806" s="133"/>
      <c r="G5806" s="134"/>
      <c r="H5806" s="158">
        <f>+H5751+H5767+H5796+H5804</f>
        <v>121.51890159999999</v>
      </c>
      <c r="J5806" s="113"/>
      <c r="K5806" s="78"/>
      <c r="M5806" s="78"/>
      <c r="N5806" s="114"/>
    </row>
    <row r="5807" spans="1:18" ht="15" customHeight="1" thickBot="1" x14ac:dyDescent="0.35">
      <c r="A5807" s="86"/>
      <c r="B5807" s="84"/>
      <c r="D5807" s="135" t="s">
        <v>67</v>
      </c>
      <c r="E5807" s="136"/>
      <c r="F5807" s="136"/>
      <c r="G5807" s="141">
        <f>+$Q$1</f>
        <v>0.15</v>
      </c>
      <c r="H5807" s="159">
        <f>+H5806*G5807</f>
        <v>18.227835239999997</v>
      </c>
      <c r="J5807" s="115"/>
      <c r="K5807" s="116"/>
      <c r="L5807" s="116"/>
      <c r="M5807" s="116"/>
      <c r="N5807" s="117"/>
    </row>
    <row r="5808" spans="1:18" ht="15" customHeight="1" x14ac:dyDescent="0.3">
      <c r="A5808" s="86"/>
      <c r="B5808" s="84"/>
      <c r="D5808" s="135" t="s">
        <v>68</v>
      </c>
      <c r="E5808" s="136"/>
      <c r="F5808" s="136"/>
      <c r="G5808" s="141">
        <f>+$Q$2</f>
        <v>0</v>
      </c>
      <c r="H5808" s="159">
        <f>+(H5806+H5807)*G5808</f>
        <v>0</v>
      </c>
      <c r="J5808" s="120">
        <f>+J5751+J5767+J5796+J5804</f>
        <v>1</v>
      </c>
      <c r="K5808" s="118"/>
      <c r="L5808" s="118"/>
      <c r="M5808" s="118"/>
      <c r="N5808" s="120">
        <f>+N5751+N5767+N5796+N5804</f>
        <v>0.24031437427015057</v>
      </c>
    </row>
    <row r="5809" spans="1:18" ht="15" customHeight="1" thickBot="1" x14ac:dyDescent="0.35">
      <c r="A5809" s="86"/>
      <c r="B5809" s="84"/>
      <c r="C5809" s="75" t="s">
        <v>64</v>
      </c>
      <c r="D5809" s="135" t="s">
        <v>14</v>
      </c>
      <c r="E5809" s="136"/>
      <c r="F5809" s="136"/>
      <c r="G5809" s="137"/>
      <c r="H5809" s="159">
        <f>SUM(H5806:H5808)</f>
        <v>139.74673683999998</v>
      </c>
      <c r="J5809" s="121" t="s">
        <v>69</v>
      </c>
      <c r="K5809" s="119"/>
      <c r="L5809" s="119"/>
      <c r="M5809" s="119"/>
      <c r="N5809" s="121" t="s">
        <v>70</v>
      </c>
    </row>
    <row r="5810" spans="1:18" ht="15" customHeight="1" thickBot="1" x14ac:dyDescent="0.35">
      <c r="A5810" s="86"/>
      <c r="B5810" s="84"/>
      <c r="C5810" s="75" t="s">
        <v>64</v>
      </c>
      <c r="D5810" s="138" t="s">
        <v>15</v>
      </c>
      <c r="E5810" s="139"/>
      <c r="F5810" s="139"/>
      <c r="G5810" s="140"/>
      <c r="H5810" s="131">
        <f>+ROUND(H5809,2)</f>
        <v>139.75</v>
      </c>
      <c r="N5810" s="165">
        <f>+ROUND(N5808,4)</f>
        <v>0.24030000000000001</v>
      </c>
    </row>
    <row r="5811" spans="1:18" ht="13.5" customHeight="1" x14ac:dyDescent="0.3">
      <c r="A5811" s="86"/>
      <c r="B5811" s="84"/>
      <c r="G5811" s="76"/>
    </row>
    <row r="5812" spans="1:18" ht="13.5" customHeight="1" x14ac:dyDescent="0.3">
      <c r="A5812" s="86"/>
      <c r="B5812" s="84"/>
      <c r="G5812" s="76"/>
    </row>
    <row r="5813" spans="1:18" ht="15" customHeight="1" x14ac:dyDescent="0.3">
      <c r="A5813" s="83"/>
      <c r="B5813" s="84"/>
      <c r="G5813" s="76"/>
      <c r="H5813" s="84"/>
      <c r="J5813" s="85"/>
      <c r="K5813" s="85"/>
      <c r="L5813" s="85"/>
      <c r="M5813" s="85"/>
      <c r="N5813" s="85"/>
    </row>
    <row r="5814" spans="1:18" ht="14.1" customHeight="1" x14ac:dyDescent="0.3">
      <c r="A5814" s="86"/>
      <c r="B5814" s="84"/>
      <c r="C5814" s="87"/>
      <c r="D5814" s="87"/>
      <c r="E5814" s="87"/>
      <c r="F5814" s="87"/>
      <c r="G5814" s="87"/>
      <c r="H5814" s="87"/>
      <c r="K5814" s="78"/>
      <c r="M5814" s="78"/>
    </row>
    <row r="5815" spans="1:18" ht="12" customHeight="1" x14ac:dyDescent="0.3">
      <c r="A5815" s="86"/>
      <c r="B5815" s="84"/>
      <c r="C5815" s="73"/>
      <c r="D5815" s="73"/>
      <c r="E5815" s="73"/>
      <c r="F5815" s="73"/>
      <c r="G5815" s="73"/>
      <c r="H5815" s="73"/>
      <c r="K5815" s="78"/>
      <c r="M5815" s="78"/>
    </row>
    <row r="5816" spans="1:18" ht="12" customHeight="1" x14ac:dyDescent="0.3">
      <c r="A5816" s="86"/>
      <c r="B5816" s="84"/>
      <c r="G5816" s="88"/>
      <c r="H5816" s="84"/>
      <c r="K5816" s="78"/>
      <c r="M5816" s="78"/>
    </row>
    <row r="5817" spans="1:18" ht="14.25" customHeight="1" x14ac:dyDescent="0.3">
      <c r="A5817" s="86"/>
      <c r="B5817" s="84"/>
      <c r="C5817" s="89"/>
      <c r="D5817" s="90"/>
      <c r="E5817" s="90"/>
      <c r="F5817" s="90"/>
      <c r="G5817" s="90"/>
      <c r="H5817" s="91"/>
      <c r="K5817" s="78"/>
      <c r="M5817" s="78"/>
    </row>
    <row r="5818" spans="1:18" ht="14.25" customHeight="1" x14ac:dyDescent="0.3">
      <c r="A5818" s="86"/>
      <c r="B5818" s="84"/>
      <c r="C5818" s="89"/>
      <c r="H5818" s="84"/>
      <c r="K5818" s="78"/>
      <c r="M5818" s="78"/>
    </row>
    <row r="5819" spans="1:18" ht="12" customHeight="1" thickBot="1" x14ac:dyDescent="0.35">
      <c r="A5819" s="86"/>
      <c r="B5819" s="84"/>
      <c r="C5819" s="89"/>
      <c r="H5819" s="84"/>
      <c r="K5819" s="78"/>
      <c r="M5819" s="78"/>
    </row>
    <row r="5820" spans="1:18" ht="20.100000000000001" customHeight="1" thickBot="1" x14ac:dyDescent="0.35">
      <c r="A5820" s="86"/>
      <c r="B5820" s="84"/>
      <c r="C5820" s="142" t="s">
        <v>55</v>
      </c>
      <c r="D5820" s="143"/>
      <c r="E5820" s="143"/>
      <c r="F5820" s="143"/>
      <c r="G5820" s="143"/>
      <c r="H5820" s="144"/>
    </row>
    <row r="5821" spans="1:18" ht="20.100000000000001" customHeight="1" x14ac:dyDescent="0.3">
      <c r="A5821" s="86"/>
      <c r="B5821" s="84"/>
      <c r="C5821" s="92"/>
      <c r="H5821" s="93" t="s">
        <v>56</v>
      </c>
      <c r="I5821" s="84"/>
      <c r="J5821" s="97" t="s">
        <v>26</v>
      </c>
      <c r="K5821" s="98"/>
      <c r="L5821" s="98"/>
      <c r="M5821" s="98"/>
      <c r="N5821" s="99"/>
    </row>
    <row r="5822" spans="1:18" ht="16.5" customHeight="1" thickBot="1" x14ac:dyDescent="0.35">
      <c r="A5822" s="169"/>
      <c r="B5822" s="84"/>
      <c r="C5822" s="73" t="s">
        <v>57</v>
      </c>
      <c r="D5822" s="84">
        <v>67</v>
      </c>
      <c r="G5822" s="74" t="s">
        <v>4</v>
      </c>
      <c r="H5822" s="75" t="str">
        <f>+VLOOKUP(D5822,PRESUP!$A$6:$N$183,3,FALSE)</f>
        <v>m3</v>
      </c>
      <c r="I5822" s="84"/>
      <c r="J5822" s="100"/>
      <c r="K5822" s="101"/>
      <c r="L5822" s="101"/>
      <c r="M5822" s="101"/>
      <c r="N5822" s="102"/>
    </row>
    <row r="5823" spans="1:18" ht="32.25" customHeight="1" x14ac:dyDescent="0.3">
      <c r="A5823" s="86"/>
      <c r="B5823" s="84"/>
      <c r="C5823" s="22" t="str">
        <f>+VLOOKUP(D5822,PRESUP!$A$6:$N$183,14,FALSE)</f>
        <v>DETALLE: HORMIGON ESTRUCTURAL PREMEZCLADO CLASE "A" (f´c=280 kg/cm2) (inc. encofrado, inc. aditivos)</v>
      </c>
      <c r="J5823" s="103"/>
      <c r="K5823" s="104"/>
      <c r="L5823" s="104"/>
      <c r="M5823" s="104"/>
      <c r="N5823" s="105"/>
      <c r="O5823" s="84" t="s">
        <v>71</v>
      </c>
      <c r="P5823" s="84" t="s">
        <v>73</v>
      </c>
      <c r="Q5823" s="84" t="s">
        <v>72</v>
      </c>
    </row>
    <row r="5824" spans="1:18" s="73" customFormat="1" ht="15" customHeight="1" thickBot="1" x14ac:dyDescent="0.35">
      <c r="A5824" s="86"/>
      <c r="B5824" s="84"/>
      <c r="C5824" s="73" t="s">
        <v>5</v>
      </c>
      <c r="D5824" s="94"/>
      <c r="E5824" s="94"/>
      <c r="F5824" s="94"/>
      <c r="G5824" s="196" t="s">
        <v>58</v>
      </c>
      <c r="H5824" s="197">
        <v>0.29459999999999997</v>
      </c>
      <c r="J5824" s="162"/>
      <c r="K5824" s="163"/>
      <c r="L5824" s="163"/>
      <c r="M5824" s="163"/>
      <c r="N5824" s="164"/>
      <c r="O5824" s="166">
        <f>+H5898</f>
        <v>256.20999999999998</v>
      </c>
      <c r="P5824" s="168">
        <f>+H5894</f>
        <v>222.79000630000002</v>
      </c>
      <c r="Q5824" s="167">
        <f>+N5898</f>
        <v>0.19009999999999999</v>
      </c>
      <c r="R5824" s="73">
        <f t="shared" ref="R5824" si="1117">+D5822</f>
        <v>67</v>
      </c>
    </row>
    <row r="5825" spans="1:18" s="94" customFormat="1" ht="30" customHeight="1" thickBot="1" x14ac:dyDescent="0.35">
      <c r="A5825" s="86"/>
      <c r="B5825" s="84"/>
      <c r="C5825" s="122" t="s">
        <v>48</v>
      </c>
      <c r="D5825" s="123" t="s">
        <v>0</v>
      </c>
      <c r="E5825" s="123" t="s">
        <v>6</v>
      </c>
      <c r="F5825" s="123" t="s">
        <v>7</v>
      </c>
      <c r="G5825" s="123" t="s">
        <v>8</v>
      </c>
      <c r="H5825" s="124" t="s">
        <v>9</v>
      </c>
      <c r="J5825" s="106" t="s">
        <v>59</v>
      </c>
      <c r="K5825" s="107" t="s">
        <v>60</v>
      </c>
      <c r="L5825" s="107" t="s">
        <v>61</v>
      </c>
      <c r="M5825" s="107" t="s">
        <v>62</v>
      </c>
      <c r="N5825" s="108" t="s">
        <v>63</v>
      </c>
    </row>
    <row r="5826" spans="1:18" ht="15" customHeight="1" x14ac:dyDescent="0.3">
      <c r="A5826" s="86"/>
      <c r="B5826" s="84"/>
      <c r="C5826" s="125" t="s">
        <v>78</v>
      </c>
      <c r="D5826" s="145" t="s">
        <v>20</v>
      </c>
      <c r="E5826" s="148"/>
      <c r="F5826" s="148" t="s">
        <v>64</v>
      </c>
      <c r="G5826" s="153" t="s">
        <v>20</v>
      </c>
      <c r="H5826" s="126">
        <f>+H5855*0.05</f>
        <v>0.50833230000000007</v>
      </c>
      <c r="J5826" s="171">
        <f>+IF(H5826="","",H5826/H5894)</f>
        <v>2.2816656296310721E-3</v>
      </c>
      <c r="K5826" s="172">
        <v>4292100117</v>
      </c>
      <c r="L5826" s="170" t="s">
        <v>77</v>
      </c>
      <c r="M5826" s="156">
        <v>0</v>
      </c>
      <c r="N5826" s="173">
        <f t="shared" ref="N5826:N5838" si="1118">+IF(H5826="","",J5826*M5826)</f>
        <v>0</v>
      </c>
    </row>
    <row r="5827" spans="1:18" ht="15" customHeight="1" x14ac:dyDescent="0.3">
      <c r="A5827" s="86"/>
      <c r="B5827" s="84"/>
      <c r="C5827" s="125" t="s">
        <v>380</v>
      </c>
      <c r="D5827" s="146">
        <v>2</v>
      </c>
      <c r="E5827" s="149">
        <v>3.84</v>
      </c>
      <c r="F5827" s="184">
        <f>+IF(E5827="","",D5827*E5827)</f>
        <v>7.68</v>
      </c>
      <c r="G5827" s="185">
        <f>+IF(F5827="","",H5824)</f>
        <v>0.29459999999999997</v>
      </c>
      <c r="H5827" s="186">
        <f>+IF(G5827="","",F5827*G5827)</f>
        <v>2.2625279999999997</v>
      </c>
      <c r="J5827" s="195">
        <f>+IF(H5827="","",H5827/H5894)</f>
        <v>1.0155428592040933E-2</v>
      </c>
      <c r="K5827" s="172">
        <v>4292100117</v>
      </c>
      <c r="L5827" s="170" t="s">
        <v>77</v>
      </c>
      <c r="M5827" s="193">
        <f>IF(L5827="NP", 0, (IF(L5827="EP", 1, (IF(L5827="ND", 0.4, "")))))</f>
        <v>0</v>
      </c>
      <c r="N5827" s="194">
        <f t="shared" si="1118"/>
        <v>0</v>
      </c>
      <c r="R5827" s="75" t="e">
        <f t="shared" ref="R5827:R5838" si="1119">+R5739+1</f>
        <v>#REF!</v>
      </c>
    </row>
    <row r="5828" spans="1:18" ht="15" customHeight="1" x14ac:dyDescent="0.3">
      <c r="A5828" s="86"/>
      <c r="B5828" s="84"/>
      <c r="C5828" s="125"/>
      <c r="D5828" s="146"/>
      <c r="E5828" s="149"/>
      <c r="F5828" s="184"/>
      <c r="G5828" s="185"/>
      <c r="H5828" s="186"/>
      <c r="J5828" s="195"/>
      <c r="K5828" s="172"/>
      <c r="L5828" s="170"/>
      <c r="M5828" s="193"/>
      <c r="N5828" s="194" t="str">
        <f t="shared" si="1118"/>
        <v/>
      </c>
      <c r="R5828" s="75" t="e">
        <f t="shared" si="1119"/>
        <v>#REF!</v>
      </c>
    </row>
    <row r="5829" spans="1:18" ht="15" customHeight="1" x14ac:dyDescent="0.3">
      <c r="A5829" s="86"/>
      <c r="B5829" s="84"/>
      <c r="C5829" s="125"/>
      <c r="D5829" s="146"/>
      <c r="E5829" s="149"/>
      <c r="F5829" s="184"/>
      <c r="G5829" s="185"/>
      <c r="H5829" s="186"/>
      <c r="J5829" s="195"/>
      <c r="K5829" s="172"/>
      <c r="L5829" s="170"/>
      <c r="M5829" s="193"/>
      <c r="N5829" s="194" t="str">
        <f t="shared" si="1118"/>
        <v/>
      </c>
      <c r="R5829" s="75" t="e">
        <f t="shared" si="1119"/>
        <v>#REF!</v>
      </c>
    </row>
    <row r="5830" spans="1:18" ht="15" customHeight="1" x14ac:dyDescent="0.3">
      <c r="A5830" s="86"/>
      <c r="B5830" s="84"/>
      <c r="C5830" s="125"/>
      <c r="D5830" s="146"/>
      <c r="E5830" s="149"/>
      <c r="F5830" s="184"/>
      <c r="G5830" s="185"/>
      <c r="H5830" s="186"/>
      <c r="J5830" s="195"/>
      <c r="K5830" s="172"/>
      <c r="L5830" s="170"/>
      <c r="M5830" s="193"/>
      <c r="N5830" s="194" t="str">
        <f t="shared" si="1118"/>
        <v/>
      </c>
      <c r="R5830" s="75" t="e">
        <f t="shared" si="1119"/>
        <v>#REF!</v>
      </c>
    </row>
    <row r="5831" spans="1:18" ht="15" customHeight="1" x14ac:dyDescent="0.3">
      <c r="A5831" s="86"/>
      <c r="B5831" s="84"/>
      <c r="C5831" s="125"/>
      <c r="D5831" s="146"/>
      <c r="E5831" s="149"/>
      <c r="F5831" s="184"/>
      <c r="G5831" s="185"/>
      <c r="H5831" s="186"/>
      <c r="J5831" s="195"/>
      <c r="K5831" s="172"/>
      <c r="L5831" s="170"/>
      <c r="M5831" s="193"/>
      <c r="N5831" s="194" t="str">
        <f t="shared" si="1118"/>
        <v/>
      </c>
      <c r="R5831" s="75" t="e">
        <f t="shared" si="1119"/>
        <v>#REF!</v>
      </c>
    </row>
    <row r="5832" spans="1:18" ht="15" customHeight="1" x14ac:dyDescent="0.3">
      <c r="A5832" s="86"/>
      <c r="B5832" s="84"/>
      <c r="C5832" s="125"/>
      <c r="D5832" s="146"/>
      <c r="E5832" s="149"/>
      <c r="F5832" s="184" t="str">
        <f t="shared" ref="F5832:F5838" si="1120">+IF(E5832="","",D5832*E5832)</f>
        <v/>
      </c>
      <c r="G5832" s="185" t="str">
        <f>+IF(F5832="","",H5824)</f>
        <v/>
      </c>
      <c r="H5832" s="186" t="str">
        <f t="shared" ref="H5832:H5838" si="1121">+IF(G5832="","",F5832*G5832)</f>
        <v/>
      </c>
      <c r="J5832" s="195" t="str">
        <f>+IF(H5832="","",H5832/H5894)</f>
        <v/>
      </c>
      <c r="K5832" s="172"/>
      <c r="L5832" s="170"/>
      <c r="M5832" s="193" t="str">
        <f t="shared" ref="M5832:M5838" si="1122">IF(L5832="NP", 0, (IF(L5832="EP", 1, (IF(L5832="ND", 0.4, "")))))</f>
        <v/>
      </c>
      <c r="N5832" s="194" t="str">
        <f t="shared" si="1118"/>
        <v/>
      </c>
      <c r="R5832" s="75" t="e">
        <f t="shared" si="1119"/>
        <v>#REF!</v>
      </c>
    </row>
    <row r="5833" spans="1:18" ht="15" customHeight="1" x14ac:dyDescent="0.3">
      <c r="A5833" s="86"/>
      <c r="B5833" s="84"/>
      <c r="C5833" s="125"/>
      <c r="D5833" s="146"/>
      <c r="E5833" s="149"/>
      <c r="F5833" s="184" t="str">
        <f t="shared" si="1120"/>
        <v/>
      </c>
      <c r="G5833" s="185" t="str">
        <f>+IF(F5833="","",H5824)</f>
        <v/>
      </c>
      <c r="H5833" s="186" t="str">
        <f t="shared" si="1121"/>
        <v/>
      </c>
      <c r="J5833" s="195" t="str">
        <f>+IF(H5833="","",H5833/H5894)</f>
        <v/>
      </c>
      <c r="K5833" s="172"/>
      <c r="L5833" s="170"/>
      <c r="M5833" s="193" t="str">
        <f t="shared" si="1122"/>
        <v/>
      </c>
      <c r="N5833" s="194" t="str">
        <f t="shared" si="1118"/>
        <v/>
      </c>
      <c r="R5833" s="75" t="e">
        <f t="shared" si="1119"/>
        <v>#REF!</v>
      </c>
    </row>
    <row r="5834" spans="1:18" ht="15" customHeight="1" x14ac:dyDescent="0.3">
      <c r="A5834" s="86"/>
      <c r="B5834" s="84"/>
      <c r="C5834" s="125"/>
      <c r="D5834" s="146"/>
      <c r="E5834" s="149"/>
      <c r="F5834" s="184" t="str">
        <f t="shared" si="1120"/>
        <v/>
      </c>
      <c r="G5834" s="185" t="str">
        <f>+IF(F5834="","",H5824)</f>
        <v/>
      </c>
      <c r="H5834" s="186" t="str">
        <f t="shared" si="1121"/>
        <v/>
      </c>
      <c r="J5834" s="195" t="str">
        <f>+IF(H5834="","",H5834/H5894)</f>
        <v/>
      </c>
      <c r="K5834" s="172"/>
      <c r="L5834" s="170"/>
      <c r="M5834" s="193" t="str">
        <f t="shared" si="1122"/>
        <v/>
      </c>
      <c r="N5834" s="194" t="str">
        <f t="shared" si="1118"/>
        <v/>
      </c>
      <c r="R5834" s="75" t="e">
        <f t="shared" si="1119"/>
        <v>#REF!</v>
      </c>
    </row>
    <row r="5835" spans="1:18" ht="15" customHeight="1" x14ac:dyDescent="0.3">
      <c r="A5835" s="86"/>
      <c r="B5835" s="84"/>
      <c r="C5835" s="125"/>
      <c r="D5835" s="146"/>
      <c r="E5835" s="149"/>
      <c r="F5835" s="184" t="str">
        <f t="shared" si="1120"/>
        <v/>
      </c>
      <c r="G5835" s="185" t="str">
        <f>+IF(F5835="","",H5824)</f>
        <v/>
      </c>
      <c r="H5835" s="186" t="str">
        <f t="shared" si="1121"/>
        <v/>
      </c>
      <c r="J5835" s="195" t="str">
        <f>+IF(H5835="","",H5835/H5894)</f>
        <v/>
      </c>
      <c r="K5835" s="172"/>
      <c r="L5835" s="170"/>
      <c r="M5835" s="193" t="str">
        <f t="shared" si="1122"/>
        <v/>
      </c>
      <c r="N5835" s="194" t="str">
        <f t="shared" si="1118"/>
        <v/>
      </c>
      <c r="R5835" s="75" t="e">
        <f t="shared" si="1119"/>
        <v>#REF!</v>
      </c>
    </row>
    <row r="5836" spans="1:18" ht="15" customHeight="1" x14ac:dyDescent="0.3">
      <c r="A5836" s="86"/>
      <c r="B5836" s="84"/>
      <c r="C5836" s="125"/>
      <c r="D5836" s="146"/>
      <c r="E5836" s="149"/>
      <c r="F5836" s="184" t="str">
        <f t="shared" si="1120"/>
        <v/>
      </c>
      <c r="G5836" s="185" t="str">
        <f>+IF(F5836="","",H5824)</f>
        <v/>
      </c>
      <c r="H5836" s="186" t="str">
        <f t="shared" si="1121"/>
        <v/>
      </c>
      <c r="J5836" s="195" t="str">
        <f>+IF(H5836="","",H5836/H5894)</f>
        <v/>
      </c>
      <c r="K5836" s="172"/>
      <c r="L5836" s="170"/>
      <c r="M5836" s="193" t="str">
        <f t="shared" si="1122"/>
        <v/>
      </c>
      <c r="N5836" s="194" t="str">
        <f t="shared" si="1118"/>
        <v/>
      </c>
      <c r="R5836" s="75" t="e">
        <f t="shared" si="1119"/>
        <v>#REF!</v>
      </c>
    </row>
    <row r="5837" spans="1:18" ht="15" customHeight="1" x14ac:dyDescent="0.3">
      <c r="A5837" s="86"/>
      <c r="B5837" s="84"/>
      <c r="C5837" s="125"/>
      <c r="D5837" s="146"/>
      <c r="E5837" s="149"/>
      <c r="F5837" s="184" t="str">
        <f t="shared" si="1120"/>
        <v/>
      </c>
      <c r="G5837" s="185" t="str">
        <f>+IF(F5837="","",H5824)</f>
        <v/>
      </c>
      <c r="H5837" s="186" t="str">
        <f t="shared" si="1121"/>
        <v/>
      </c>
      <c r="J5837" s="195" t="str">
        <f>+IF(H5837="","",H5837/H5894)</f>
        <v/>
      </c>
      <c r="K5837" s="172"/>
      <c r="L5837" s="170"/>
      <c r="M5837" s="193" t="str">
        <f t="shared" si="1122"/>
        <v/>
      </c>
      <c r="N5837" s="194" t="str">
        <f t="shared" si="1118"/>
        <v/>
      </c>
      <c r="R5837" s="75" t="e">
        <f t="shared" si="1119"/>
        <v>#REF!</v>
      </c>
    </row>
    <row r="5838" spans="1:18" ht="15" customHeight="1" thickBot="1" x14ac:dyDescent="0.35">
      <c r="A5838" s="86"/>
      <c r="B5838" s="84"/>
      <c r="C5838" s="127"/>
      <c r="D5838" s="147"/>
      <c r="E5838" s="150"/>
      <c r="F5838" s="187" t="str">
        <f t="shared" si="1120"/>
        <v/>
      </c>
      <c r="G5838" s="188" t="str">
        <f>+IF(F5838="","",H5823)</f>
        <v/>
      </c>
      <c r="H5838" s="189" t="str">
        <f t="shared" si="1121"/>
        <v/>
      </c>
      <c r="J5838" s="195" t="str">
        <f>+IF(H5838="","",H5838/H5894)</f>
        <v/>
      </c>
      <c r="K5838" s="172"/>
      <c r="L5838" s="170"/>
      <c r="M5838" s="193" t="str">
        <f t="shared" si="1122"/>
        <v/>
      </c>
      <c r="N5838" s="194" t="str">
        <f t="shared" si="1118"/>
        <v/>
      </c>
      <c r="R5838" s="75" t="e">
        <f t="shared" si="1119"/>
        <v>#REF!</v>
      </c>
    </row>
    <row r="5839" spans="1:18" ht="15" customHeight="1" thickBot="1" x14ac:dyDescent="0.35">
      <c r="A5839" s="86"/>
      <c r="B5839" s="84"/>
      <c r="C5839" s="160"/>
      <c r="D5839" s="160"/>
      <c r="E5839" s="160"/>
      <c r="F5839" s="160"/>
      <c r="G5839" s="161" t="s">
        <v>27</v>
      </c>
      <c r="H5839" s="157">
        <f>SUM(H5826:H5838)</f>
        <v>2.7708602999999998</v>
      </c>
      <c r="J5839" s="110">
        <f>SUM(J5826:J5838)</f>
        <v>1.2437094221672005E-2</v>
      </c>
      <c r="K5839" s="109"/>
      <c r="L5839" s="109"/>
      <c r="M5839" s="109"/>
      <c r="N5839" s="110">
        <f>SUM(N5826:N5838)</f>
        <v>0</v>
      </c>
    </row>
    <row r="5840" spans="1:18" s="73" customFormat="1" ht="15" customHeight="1" thickBot="1" x14ac:dyDescent="0.35">
      <c r="A5840" s="86"/>
      <c r="B5840" s="84"/>
      <c r="C5840" s="73" t="s">
        <v>10</v>
      </c>
      <c r="H5840" s="74"/>
      <c r="J5840" s="112"/>
      <c r="K5840" s="112"/>
      <c r="L5840" s="112"/>
      <c r="M5840" s="112"/>
      <c r="N5840" s="112"/>
    </row>
    <row r="5841" spans="1:18" ht="31.5" customHeight="1" thickBot="1" x14ac:dyDescent="0.35">
      <c r="A5841" s="86"/>
      <c r="B5841" s="84"/>
      <c r="C5841" s="122" t="s">
        <v>48</v>
      </c>
      <c r="D5841" s="123" t="s">
        <v>0</v>
      </c>
      <c r="E5841" s="123" t="s">
        <v>65</v>
      </c>
      <c r="F5841" s="123" t="s">
        <v>66</v>
      </c>
      <c r="G5841" s="123" t="s">
        <v>8</v>
      </c>
      <c r="H5841" s="124" t="s">
        <v>9</v>
      </c>
      <c r="J5841" s="106" t="s">
        <v>59</v>
      </c>
      <c r="K5841" s="107" t="s">
        <v>60</v>
      </c>
      <c r="L5841" s="107" t="s">
        <v>61</v>
      </c>
      <c r="M5841" s="107" t="s">
        <v>62</v>
      </c>
      <c r="N5841" s="108" t="s">
        <v>63</v>
      </c>
    </row>
    <row r="5842" spans="1:18" ht="15" customHeight="1" x14ac:dyDescent="0.3">
      <c r="A5842" s="86"/>
      <c r="B5842" s="84"/>
      <c r="C5842" s="125" t="s">
        <v>326</v>
      </c>
      <c r="D5842" s="146">
        <v>4</v>
      </c>
      <c r="E5842" s="149">
        <v>4.2300000000000004</v>
      </c>
      <c r="F5842" s="184">
        <f t="shared" ref="F5842:F5854" si="1123">+IF(E5842="","",D5842*E5842)</f>
        <v>16.920000000000002</v>
      </c>
      <c r="G5842" s="185">
        <f>+IF(F5842="","",H5824)</f>
        <v>0.29459999999999997</v>
      </c>
      <c r="H5842" s="186">
        <f t="shared" ref="H5842:H5854" si="1124">+IF(G5842="","",F5842*G5842)</f>
        <v>4.9846320000000004</v>
      </c>
      <c r="I5842" s="95"/>
      <c r="J5842" s="195">
        <f>+IF(H5842="","",H5842/H5894)</f>
        <v>2.2373678616840184E-2</v>
      </c>
      <c r="K5842" s="174">
        <v>851230012</v>
      </c>
      <c r="L5842" s="170" t="s">
        <v>77</v>
      </c>
      <c r="M5842" s="193">
        <v>0</v>
      </c>
      <c r="N5842" s="194">
        <f t="shared" ref="N5842:N5854" si="1125">+IF(H5842="","",J5842*M5842)</f>
        <v>0</v>
      </c>
      <c r="R5842" s="75" t="e">
        <f t="shared" ref="R5842:R5854" si="1126">+R5754+1</f>
        <v>#REF!</v>
      </c>
    </row>
    <row r="5843" spans="1:18" ht="15" customHeight="1" x14ac:dyDescent="0.25">
      <c r="A5843" s="86"/>
      <c r="B5843" s="84"/>
      <c r="C5843" s="125" t="s">
        <v>309</v>
      </c>
      <c r="D5843" s="146">
        <v>1</v>
      </c>
      <c r="E5843" s="209">
        <v>4.75</v>
      </c>
      <c r="F5843" s="184">
        <f t="shared" si="1123"/>
        <v>4.75</v>
      </c>
      <c r="G5843" s="185">
        <f>+IF(F5843="","",H5824)</f>
        <v>0.29459999999999997</v>
      </c>
      <c r="H5843" s="186">
        <f t="shared" si="1124"/>
        <v>1.3993499999999999</v>
      </c>
      <c r="J5843" s="195">
        <f>+IF(H5843="","",H5843/H5894)</f>
        <v>6.281026798462817E-3</v>
      </c>
      <c r="K5843" s="174">
        <v>851230012</v>
      </c>
      <c r="L5843" s="170" t="s">
        <v>77</v>
      </c>
      <c r="M5843" s="193">
        <v>0</v>
      </c>
      <c r="N5843" s="194">
        <f t="shared" si="1125"/>
        <v>0</v>
      </c>
      <c r="R5843" s="75" t="e">
        <f t="shared" si="1126"/>
        <v>#REF!</v>
      </c>
    </row>
    <row r="5844" spans="1:18" ht="15" customHeight="1" x14ac:dyDescent="0.25">
      <c r="A5844" s="86"/>
      <c r="B5844" s="84"/>
      <c r="C5844" s="125" t="s">
        <v>372</v>
      </c>
      <c r="D5844" s="146">
        <v>3</v>
      </c>
      <c r="E5844" s="209">
        <v>4.28</v>
      </c>
      <c r="F5844" s="184">
        <f t="shared" si="1123"/>
        <v>12.84</v>
      </c>
      <c r="G5844" s="185">
        <f>+IF(F5844="","",H5824)</f>
        <v>0.29459999999999997</v>
      </c>
      <c r="H5844" s="186">
        <f t="shared" si="1124"/>
        <v>3.7826639999999996</v>
      </c>
      <c r="J5844" s="195">
        <f>+IF(H5844="","",H5844/H5894)</f>
        <v>1.6978607177318434E-2</v>
      </c>
      <c r="K5844" s="174">
        <v>851230012</v>
      </c>
      <c r="L5844" s="170" t="s">
        <v>77</v>
      </c>
      <c r="M5844" s="193">
        <v>0</v>
      </c>
      <c r="N5844" s="194">
        <f t="shared" si="1125"/>
        <v>0</v>
      </c>
      <c r="R5844" s="75" t="e">
        <f t="shared" si="1126"/>
        <v>#REF!</v>
      </c>
    </row>
    <row r="5845" spans="1:18" ht="15" customHeight="1" x14ac:dyDescent="0.3">
      <c r="A5845" s="86"/>
      <c r="B5845" s="84"/>
      <c r="C5845" s="125"/>
      <c r="D5845" s="146"/>
      <c r="E5845" s="149"/>
      <c r="F5845" s="184" t="str">
        <f t="shared" si="1123"/>
        <v/>
      </c>
      <c r="G5845" s="185" t="str">
        <f>+IF(F5845="","",H5824)</f>
        <v/>
      </c>
      <c r="H5845" s="186" t="str">
        <f t="shared" si="1124"/>
        <v/>
      </c>
      <c r="J5845" s="195" t="str">
        <f>+IF(H5845="","",H5845/H5894)</f>
        <v/>
      </c>
      <c r="K5845" s="174"/>
      <c r="L5845" s="170"/>
      <c r="M5845" s="193" t="str">
        <f t="shared" ref="M5845:M5854" si="1127">IF(L5845="NP", 0, (IF(L5845="EP", 1, (IF(L5845="ND", 0.4, "")))))</f>
        <v/>
      </c>
      <c r="N5845" s="194" t="str">
        <f t="shared" si="1125"/>
        <v/>
      </c>
      <c r="R5845" s="75" t="e">
        <f t="shared" si="1126"/>
        <v>#REF!</v>
      </c>
    </row>
    <row r="5846" spans="1:18" ht="15" customHeight="1" x14ac:dyDescent="0.3">
      <c r="A5846" s="86"/>
      <c r="B5846" s="84"/>
      <c r="C5846" s="125"/>
      <c r="D5846" s="146"/>
      <c r="E5846" s="149"/>
      <c r="F5846" s="184" t="str">
        <f t="shared" si="1123"/>
        <v/>
      </c>
      <c r="G5846" s="185" t="str">
        <f>+IF(F5846="","",H5824)</f>
        <v/>
      </c>
      <c r="H5846" s="186" t="str">
        <f t="shared" si="1124"/>
        <v/>
      </c>
      <c r="J5846" s="195" t="str">
        <f>+IF(H5846="","",H5846/H5894)</f>
        <v/>
      </c>
      <c r="K5846" s="174"/>
      <c r="L5846" s="170"/>
      <c r="M5846" s="193" t="str">
        <f t="shared" si="1127"/>
        <v/>
      </c>
      <c r="N5846" s="194" t="str">
        <f t="shared" si="1125"/>
        <v/>
      </c>
      <c r="R5846" s="75" t="e">
        <f t="shared" si="1126"/>
        <v>#REF!</v>
      </c>
    </row>
    <row r="5847" spans="1:18" ht="15" customHeight="1" x14ac:dyDescent="0.3">
      <c r="A5847" s="86"/>
      <c r="B5847" s="84"/>
      <c r="C5847" s="125"/>
      <c r="D5847" s="146"/>
      <c r="E5847" s="149"/>
      <c r="F5847" s="184" t="str">
        <f t="shared" si="1123"/>
        <v/>
      </c>
      <c r="G5847" s="185" t="str">
        <f>+IF(F5847="","",H5824)</f>
        <v/>
      </c>
      <c r="H5847" s="186" t="str">
        <f t="shared" si="1124"/>
        <v/>
      </c>
      <c r="I5847" s="96"/>
      <c r="J5847" s="195" t="str">
        <f>+IF(H5847="","",H5847/H5894)</f>
        <v/>
      </c>
      <c r="K5847" s="174"/>
      <c r="L5847" s="170"/>
      <c r="M5847" s="193" t="str">
        <f t="shared" si="1127"/>
        <v/>
      </c>
      <c r="N5847" s="194" t="str">
        <f t="shared" si="1125"/>
        <v/>
      </c>
      <c r="R5847" s="75" t="e">
        <f t="shared" si="1126"/>
        <v>#REF!</v>
      </c>
    </row>
    <row r="5848" spans="1:18" ht="15" customHeight="1" x14ac:dyDescent="0.3">
      <c r="A5848" s="86"/>
      <c r="B5848" s="84"/>
      <c r="C5848" s="125"/>
      <c r="D5848" s="146"/>
      <c r="E5848" s="149"/>
      <c r="F5848" s="184" t="str">
        <f t="shared" si="1123"/>
        <v/>
      </c>
      <c r="G5848" s="185" t="str">
        <f>+IF(F5848="","",H5824)</f>
        <v/>
      </c>
      <c r="H5848" s="186" t="str">
        <f t="shared" si="1124"/>
        <v/>
      </c>
      <c r="J5848" s="195" t="str">
        <f>+IF(H5848="","",H5848/H5894)</f>
        <v/>
      </c>
      <c r="K5848" s="174"/>
      <c r="L5848" s="170"/>
      <c r="M5848" s="193" t="str">
        <f t="shared" si="1127"/>
        <v/>
      </c>
      <c r="N5848" s="194" t="str">
        <f t="shared" si="1125"/>
        <v/>
      </c>
      <c r="R5848" s="75" t="e">
        <f t="shared" si="1126"/>
        <v>#REF!</v>
      </c>
    </row>
    <row r="5849" spans="1:18" ht="15" customHeight="1" x14ac:dyDescent="0.3">
      <c r="A5849" s="86"/>
      <c r="B5849" s="84"/>
      <c r="C5849" s="125"/>
      <c r="D5849" s="146"/>
      <c r="E5849" s="149"/>
      <c r="F5849" s="184" t="str">
        <f t="shared" si="1123"/>
        <v/>
      </c>
      <c r="G5849" s="185" t="str">
        <f>+IF(F5849="","",H5824)</f>
        <v/>
      </c>
      <c r="H5849" s="186" t="str">
        <f t="shared" si="1124"/>
        <v/>
      </c>
      <c r="J5849" s="195" t="str">
        <f>+IF(H5849="","",H5849/H5894)</f>
        <v/>
      </c>
      <c r="K5849" s="174"/>
      <c r="L5849" s="170"/>
      <c r="M5849" s="193" t="str">
        <f t="shared" si="1127"/>
        <v/>
      </c>
      <c r="N5849" s="194" t="str">
        <f t="shared" si="1125"/>
        <v/>
      </c>
      <c r="R5849" s="75" t="e">
        <f t="shared" si="1126"/>
        <v>#REF!</v>
      </c>
    </row>
    <row r="5850" spans="1:18" ht="15" customHeight="1" x14ac:dyDescent="0.3">
      <c r="A5850" s="86"/>
      <c r="B5850" s="84"/>
      <c r="C5850" s="125"/>
      <c r="D5850" s="146"/>
      <c r="E5850" s="149"/>
      <c r="F5850" s="184" t="str">
        <f t="shared" si="1123"/>
        <v/>
      </c>
      <c r="G5850" s="185" t="str">
        <f>+IF(F5850="","",H5824)</f>
        <v/>
      </c>
      <c r="H5850" s="186" t="str">
        <f t="shared" si="1124"/>
        <v/>
      </c>
      <c r="I5850" s="96"/>
      <c r="J5850" s="195" t="str">
        <f>+IF(H5850="","",H5850/H5894)</f>
        <v/>
      </c>
      <c r="K5850" s="174"/>
      <c r="L5850" s="170"/>
      <c r="M5850" s="193" t="str">
        <f t="shared" si="1127"/>
        <v/>
      </c>
      <c r="N5850" s="194" t="str">
        <f t="shared" si="1125"/>
        <v/>
      </c>
      <c r="R5850" s="75" t="e">
        <f t="shared" si="1126"/>
        <v>#REF!</v>
      </c>
    </row>
    <row r="5851" spans="1:18" ht="15" customHeight="1" x14ac:dyDescent="0.3">
      <c r="A5851" s="86"/>
      <c r="B5851" s="84"/>
      <c r="C5851" s="125"/>
      <c r="D5851" s="146"/>
      <c r="E5851" s="149"/>
      <c r="F5851" s="184" t="str">
        <f t="shared" si="1123"/>
        <v/>
      </c>
      <c r="G5851" s="185" t="str">
        <f>+IF(F5851="","",H5824)</f>
        <v/>
      </c>
      <c r="H5851" s="186" t="str">
        <f t="shared" si="1124"/>
        <v/>
      </c>
      <c r="J5851" s="195" t="str">
        <f>+IF(H5851="","",H5851/H5894)</f>
        <v/>
      </c>
      <c r="K5851" s="174"/>
      <c r="L5851" s="170"/>
      <c r="M5851" s="193" t="str">
        <f t="shared" si="1127"/>
        <v/>
      </c>
      <c r="N5851" s="194" t="str">
        <f t="shared" si="1125"/>
        <v/>
      </c>
      <c r="R5851" s="75" t="e">
        <f t="shared" si="1126"/>
        <v>#REF!</v>
      </c>
    </row>
    <row r="5852" spans="1:18" ht="15" customHeight="1" x14ac:dyDescent="0.3">
      <c r="A5852" s="86"/>
      <c r="B5852" s="84"/>
      <c r="C5852" s="125"/>
      <c r="D5852" s="146"/>
      <c r="E5852" s="149"/>
      <c r="F5852" s="184" t="str">
        <f t="shared" si="1123"/>
        <v/>
      </c>
      <c r="G5852" s="185" t="str">
        <f>+IF(F5852="","",H5824)</f>
        <v/>
      </c>
      <c r="H5852" s="186" t="str">
        <f t="shared" si="1124"/>
        <v/>
      </c>
      <c r="I5852" s="96"/>
      <c r="J5852" s="195" t="str">
        <f>+IF(H5852="","",H5852/H5894)</f>
        <v/>
      </c>
      <c r="K5852" s="174"/>
      <c r="L5852" s="170"/>
      <c r="M5852" s="193" t="str">
        <f t="shared" si="1127"/>
        <v/>
      </c>
      <c r="N5852" s="194" t="str">
        <f t="shared" si="1125"/>
        <v/>
      </c>
      <c r="R5852" s="75" t="e">
        <f t="shared" si="1126"/>
        <v>#REF!</v>
      </c>
    </row>
    <row r="5853" spans="1:18" ht="15" customHeight="1" x14ac:dyDescent="0.3">
      <c r="A5853" s="86"/>
      <c r="B5853" s="84"/>
      <c r="C5853" s="125"/>
      <c r="D5853" s="146"/>
      <c r="E5853" s="149"/>
      <c r="F5853" s="184" t="str">
        <f t="shared" si="1123"/>
        <v/>
      </c>
      <c r="G5853" s="185" t="str">
        <f>+IF(F5853="","",H5824)</f>
        <v/>
      </c>
      <c r="H5853" s="186" t="str">
        <f t="shared" si="1124"/>
        <v/>
      </c>
      <c r="I5853" s="96"/>
      <c r="J5853" s="195" t="str">
        <f>+IF(H5853="","",H5853/H5894)</f>
        <v/>
      </c>
      <c r="K5853" s="174"/>
      <c r="L5853" s="170"/>
      <c r="M5853" s="193" t="str">
        <f t="shared" si="1127"/>
        <v/>
      </c>
      <c r="N5853" s="194" t="str">
        <f t="shared" si="1125"/>
        <v/>
      </c>
      <c r="R5853" s="75" t="e">
        <f t="shared" si="1126"/>
        <v>#REF!</v>
      </c>
    </row>
    <row r="5854" spans="1:18" ht="15" customHeight="1" thickBot="1" x14ac:dyDescent="0.35">
      <c r="A5854" s="86"/>
      <c r="B5854" s="84"/>
      <c r="C5854" s="127"/>
      <c r="D5854" s="147"/>
      <c r="E5854" s="150"/>
      <c r="F5854" s="187" t="str">
        <f t="shared" si="1123"/>
        <v/>
      </c>
      <c r="G5854" s="188" t="str">
        <f>+IF(F5854="","",H5823)</f>
        <v/>
      </c>
      <c r="H5854" s="189" t="str">
        <f t="shared" si="1124"/>
        <v/>
      </c>
      <c r="J5854" s="195" t="str">
        <f>+IF(H5854="","",H5854/H5894)</f>
        <v/>
      </c>
      <c r="K5854" s="174"/>
      <c r="L5854" s="170"/>
      <c r="M5854" s="193" t="str">
        <f t="shared" si="1127"/>
        <v/>
      </c>
      <c r="N5854" s="194" t="str">
        <f t="shared" si="1125"/>
        <v/>
      </c>
      <c r="R5854" s="75" t="e">
        <f t="shared" si="1126"/>
        <v>#REF!</v>
      </c>
    </row>
    <row r="5855" spans="1:18" ht="15" customHeight="1" thickBot="1" x14ac:dyDescent="0.35">
      <c r="A5855" s="86"/>
      <c r="B5855" s="84"/>
      <c r="C5855" s="160"/>
      <c r="D5855" s="160"/>
      <c r="E5855" s="160"/>
      <c r="F5855" s="160"/>
      <c r="G5855" s="161" t="s">
        <v>28</v>
      </c>
      <c r="H5855" s="157">
        <f>SUM(H5842:H5854)</f>
        <v>10.166646</v>
      </c>
      <c r="J5855" s="110">
        <f>SUM(J5842:J5854)</f>
        <v>4.5633312592621433E-2</v>
      </c>
      <c r="K5855" s="109"/>
      <c r="L5855" s="109"/>
      <c r="M5855" s="109"/>
      <c r="N5855" s="110">
        <f>SUM(N5842:N5854)</f>
        <v>0</v>
      </c>
    </row>
    <row r="5856" spans="1:18" s="73" customFormat="1" ht="15" customHeight="1" thickBot="1" x14ac:dyDescent="0.35">
      <c r="A5856" s="86"/>
      <c r="B5856" s="84"/>
      <c r="C5856" s="73" t="s">
        <v>11</v>
      </c>
      <c r="H5856" s="74"/>
      <c r="J5856" s="112"/>
      <c r="K5856" s="112"/>
      <c r="L5856" s="112"/>
      <c r="M5856" s="112"/>
      <c r="N5856" s="112"/>
    </row>
    <row r="5857" spans="1:18" ht="34.5" customHeight="1" thickBot="1" x14ac:dyDescent="0.35">
      <c r="A5857" s="86"/>
      <c r="B5857" s="84"/>
      <c r="C5857" s="122" t="s">
        <v>48</v>
      </c>
      <c r="D5857" s="129"/>
      <c r="E5857" s="123" t="s">
        <v>3</v>
      </c>
      <c r="F5857" s="123" t="s">
        <v>0</v>
      </c>
      <c r="G5857" s="123" t="s">
        <v>16</v>
      </c>
      <c r="H5857" s="124" t="s">
        <v>9</v>
      </c>
      <c r="J5857" s="106" t="s">
        <v>59</v>
      </c>
      <c r="K5857" s="107" t="s">
        <v>60</v>
      </c>
      <c r="L5857" s="107" t="s">
        <v>61</v>
      </c>
      <c r="M5857" s="107" t="s">
        <v>62</v>
      </c>
      <c r="N5857" s="108" t="s">
        <v>63</v>
      </c>
    </row>
    <row r="5858" spans="1:18" ht="15" customHeight="1" x14ac:dyDescent="0.3">
      <c r="A5858" s="86"/>
      <c r="B5858" s="84"/>
      <c r="C5858" s="125" t="s">
        <v>450</v>
      </c>
      <c r="E5858" s="151" t="s">
        <v>386</v>
      </c>
      <c r="F5858" s="151">
        <v>1</v>
      </c>
      <c r="G5858" s="151">
        <v>25.5</v>
      </c>
      <c r="H5858" s="190">
        <f>+IF(G5858="","",F5858*G5858)</f>
        <v>25.5</v>
      </c>
      <c r="J5858" s="195">
        <f>+IF(H5858="","",H5858/H5894)</f>
        <v>0.11445755769521695</v>
      </c>
      <c r="K5858" s="174">
        <v>352605342021</v>
      </c>
      <c r="L5858" s="170" t="s">
        <v>76</v>
      </c>
      <c r="M5858" s="193">
        <v>0.20180000000000001</v>
      </c>
      <c r="N5858" s="194">
        <f t="shared" ref="N5858:N5883" si="1128">+IF(H5858="","",J5858*M5858)</f>
        <v>2.3097535142894782E-2</v>
      </c>
      <c r="R5858" s="75" t="e">
        <f t="shared" ref="R5858:R5883" si="1129">+R5770+1</f>
        <v>#REF!</v>
      </c>
    </row>
    <row r="5859" spans="1:18" ht="15" customHeight="1" x14ac:dyDescent="0.3">
      <c r="A5859" s="86"/>
      <c r="B5859" s="84"/>
      <c r="C5859" s="125" t="s">
        <v>451</v>
      </c>
      <c r="E5859" s="151" t="s">
        <v>89</v>
      </c>
      <c r="F5859" s="151">
        <v>1</v>
      </c>
      <c r="G5859" s="151">
        <v>2.4300000000000002</v>
      </c>
      <c r="H5859" s="190">
        <f>+IF(G5859="","",F5859*G5859)</f>
        <v>2.4300000000000002</v>
      </c>
      <c r="J5859" s="195">
        <f>+IF(H5859="","",H5859/H5894)</f>
        <v>1.0907131968603028E-2</v>
      </c>
      <c r="K5859" s="174">
        <v>352605342021</v>
      </c>
      <c r="L5859" s="170" t="s">
        <v>76</v>
      </c>
      <c r="M5859" s="193">
        <v>0.20180000000000001</v>
      </c>
      <c r="N5859" s="194">
        <f t="shared" si="1128"/>
        <v>2.2010592312640912E-3</v>
      </c>
      <c r="R5859" s="75" t="e">
        <f t="shared" si="1129"/>
        <v>#REF!</v>
      </c>
    </row>
    <row r="5860" spans="1:18" ht="15" customHeight="1" x14ac:dyDescent="0.3">
      <c r="A5860" s="86"/>
      <c r="B5860" s="84"/>
      <c r="C5860" s="125" t="s">
        <v>452</v>
      </c>
      <c r="E5860" s="151" t="s">
        <v>32</v>
      </c>
      <c r="F5860" s="151">
        <v>1.05</v>
      </c>
      <c r="G5860" s="151">
        <v>123.05</v>
      </c>
      <c r="H5860" s="190">
        <f>+IF(G5860="","",F5860*G5860)</f>
        <v>129.20250000000001</v>
      </c>
      <c r="J5860" s="195">
        <f>+IF(H5860="","",H5860/H5894)</f>
        <v>0.57992951365161838</v>
      </c>
      <c r="K5860" s="174">
        <v>352605342021</v>
      </c>
      <c r="L5860" s="170" t="s">
        <v>76</v>
      </c>
      <c r="M5860" s="193">
        <v>0.20180000000000001</v>
      </c>
      <c r="N5860" s="194">
        <f t="shared" ref="N5860:N5861" si="1130">+IF(H5860="","",J5860*M5860)</f>
        <v>0.11702977585489659</v>
      </c>
      <c r="R5860" s="75" t="e">
        <f t="shared" si="1129"/>
        <v>#REF!</v>
      </c>
    </row>
    <row r="5861" spans="1:18" ht="15" customHeight="1" x14ac:dyDescent="0.3">
      <c r="A5861" s="86"/>
      <c r="B5861" s="84"/>
      <c r="C5861" s="125" t="s">
        <v>453</v>
      </c>
      <c r="E5861" s="151" t="s">
        <v>43</v>
      </c>
      <c r="F5861" s="151">
        <v>1</v>
      </c>
      <c r="G5861" s="151">
        <v>52.72</v>
      </c>
      <c r="H5861" s="190">
        <f>+IF(G5861="","",F5861*G5861)</f>
        <v>52.72</v>
      </c>
      <c r="J5861" s="195">
        <f>+IF(H5861="","",H5861/H5894)</f>
        <v>0.23663538987026814</v>
      </c>
      <c r="K5861" s="174">
        <v>352605342021</v>
      </c>
      <c r="L5861" s="170" t="s">
        <v>76</v>
      </c>
      <c r="M5861" s="193">
        <v>0.20180000000000001</v>
      </c>
      <c r="N5861" s="194">
        <f t="shared" si="1130"/>
        <v>4.7753021675820115E-2</v>
      </c>
      <c r="R5861" s="75" t="e">
        <f t="shared" si="1129"/>
        <v>#REF!</v>
      </c>
    </row>
    <row r="5862" spans="1:18" ht="15" customHeight="1" x14ac:dyDescent="0.3">
      <c r="A5862" s="86"/>
      <c r="B5862" s="84"/>
      <c r="C5862" s="125"/>
      <c r="E5862" s="151"/>
      <c r="F5862" s="151"/>
      <c r="G5862" s="151"/>
      <c r="H5862" s="190"/>
      <c r="J5862" s="195"/>
      <c r="K5862" s="174"/>
      <c r="L5862" s="170"/>
      <c r="M5862" s="193"/>
      <c r="N5862" s="194" t="str">
        <f t="shared" si="1128"/>
        <v/>
      </c>
      <c r="R5862" s="75" t="e">
        <f t="shared" si="1129"/>
        <v>#REF!</v>
      </c>
    </row>
    <row r="5863" spans="1:18" ht="15" customHeight="1" x14ac:dyDescent="0.3">
      <c r="A5863" s="86"/>
      <c r="B5863" s="84"/>
      <c r="C5863" s="125"/>
      <c r="E5863" s="151"/>
      <c r="F5863" s="151"/>
      <c r="G5863" s="151"/>
      <c r="H5863" s="190"/>
      <c r="J5863" s="195"/>
      <c r="K5863" s="174"/>
      <c r="L5863" s="170"/>
      <c r="M5863" s="193"/>
      <c r="N5863" s="194" t="str">
        <f t="shared" si="1128"/>
        <v/>
      </c>
      <c r="R5863" s="75" t="e">
        <f t="shared" si="1129"/>
        <v>#REF!</v>
      </c>
    </row>
    <row r="5864" spans="1:18" ht="15" customHeight="1" x14ac:dyDescent="0.3">
      <c r="A5864" s="86"/>
      <c r="B5864" s="84"/>
      <c r="C5864" s="125"/>
      <c r="E5864" s="151"/>
      <c r="F5864" s="151"/>
      <c r="G5864" s="151"/>
      <c r="H5864" s="190"/>
      <c r="J5864" s="195"/>
      <c r="K5864" s="174"/>
      <c r="L5864" s="170"/>
      <c r="M5864" s="193"/>
      <c r="N5864" s="194" t="str">
        <f t="shared" si="1128"/>
        <v/>
      </c>
      <c r="R5864" s="75" t="e">
        <f t="shared" si="1129"/>
        <v>#REF!</v>
      </c>
    </row>
    <row r="5865" spans="1:18" ht="15" customHeight="1" x14ac:dyDescent="0.3">
      <c r="A5865" s="86"/>
      <c r="B5865" s="84"/>
      <c r="C5865" s="125"/>
      <c r="E5865" s="151"/>
      <c r="F5865" s="151"/>
      <c r="G5865" s="151"/>
      <c r="H5865" s="190"/>
      <c r="J5865" s="195"/>
      <c r="K5865" s="174"/>
      <c r="L5865" s="170"/>
      <c r="M5865" s="193"/>
      <c r="N5865" s="194" t="str">
        <f t="shared" si="1128"/>
        <v/>
      </c>
      <c r="R5865" s="75" t="e">
        <f t="shared" si="1129"/>
        <v>#REF!</v>
      </c>
    </row>
    <row r="5866" spans="1:18" ht="15" customHeight="1" x14ac:dyDescent="0.3">
      <c r="A5866" s="86"/>
      <c r="B5866" s="84"/>
      <c r="C5866" s="125"/>
      <c r="E5866" s="151"/>
      <c r="F5866" s="151"/>
      <c r="G5866" s="151"/>
      <c r="H5866" s="190"/>
      <c r="J5866" s="195"/>
      <c r="K5866" s="174"/>
      <c r="L5866" s="170"/>
      <c r="M5866" s="193"/>
      <c r="N5866" s="194" t="str">
        <f t="shared" si="1128"/>
        <v/>
      </c>
      <c r="R5866" s="75" t="e">
        <f t="shared" si="1129"/>
        <v>#REF!</v>
      </c>
    </row>
    <row r="5867" spans="1:18" ht="15" customHeight="1" x14ac:dyDescent="0.3">
      <c r="A5867" s="86"/>
      <c r="B5867" s="84"/>
      <c r="C5867" s="125"/>
      <c r="E5867" s="151"/>
      <c r="F5867" s="151"/>
      <c r="G5867" s="151"/>
      <c r="H5867" s="190"/>
      <c r="J5867" s="195"/>
      <c r="K5867" s="174"/>
      <c r="L5867" s="170"/>
      <c r="M5867" s="193"/>
      <c r="N5867" s="194" t="str">
        <f t="shared" si="1128"/>
        <v/>
      </c>
      <c r="R5867" s="75" t="e">
        <f t="shared" si="1129"/>
        <v>#REF!</v>
      </c>
    </row>
    <row r="5868" spans="1:18" ht="15" customHeight="1" x14ac:dyDescent="0.3">
      <c r="A5868" s="86"/>
      <c r="B5868" s="84"/>
      <c r="C5868" s="125"/>
      <c r="E5868" s="151"/>
      <c r="F5868" s="151"/>
      <c r="G5868" s="151"/>
      <c r="H5868" s="190"/>
      <c r="J5868" s="195"/>
      <c r="K5868" s="174"/>
      <c r="L5868" s="170"/>
      <c r="M5868" s="193"/>
      <c r="N5868" s="194" t="str">
        <f t="shared" si="1128"/>
        <v/>
      </c>
      <c r="R5868" s="75" t="e">
        <f t="shared" si="1129"/>
        <v>#REF!</v>
      </c>
    </row>
    <row r="5869" spans="1:18" ht="15" customHeight="1" x14ac:dyDescent="0.3">
      <c r="A5869" s="86"/>
      <c r="B5869" s="84"/>
      <c r="C5869" s="125"/>
      <c r="E5869" s="151"/>
      <c r="F5869" s="151"/>
      <c r="G5869" s="151"/>
      <c r="H5869" s="190" t="str">
        <f t="shared" ref="H5869:H5883" si="1131">+IF(G5869="","",F5869*G5869)</f>
        <v/>
      </c>
      <c r="J5869" s="195" t="str">
        <f>+IF(H5869="","",H5869/H5894)</f>
        <v/>
      </c>
      <c r="K5869" s="174"/>
      <c r="L5869" s="170"/>
      <c r="M5869" s="193" t="str">
        <f t="shared" ref="M5869:M5883" si="1132">IF(L5869="NP", 0, (IF(L5869="EP", 1, (IF(L5869="ND", 0.4, "")))))</f>
        <v/>
      </c>
      <c r="N5869" s="194" t="str">
        <f t="shared" si="1128"/>
        <v/>
      </c>
      <c r="R5869" s="75" t="e">
        <f t="shared" si="1129"/>
        <v>#REF!</v>
      </c>
    </row>
    <row r="5870" spans="1:18" ht="15" customHeight="1" x14ac:dyDescent="0.3">
      <c r="A5870" s="86"/>
      <c r="B5870" s="84"/>
      <c r="C5870" s="125"/>
      <c r="E5870" s="151"/>
      <c r="F5870" s="151"/>
      <c r="G5870" s="151"/>
      <c r="H5870" s="190" t="str">
        <f t="shared" si="1131"/>
        <v/>
      </c>
      <c r="J5870" s="195" t="str">
        <f>+IF(H5870="","",H5870/H5894)</f>
        <v/>
      </c>
      <c r="K5870" s="174"/>
      <c r="L5870" s="170"/>
      <c r="M5870" s="193" t="str">
        <f t="shared" si="1132"/>
        <v/>
      </c>
      <c r="N5870" s="194" t="str">
        <f t="shared" si="1128"/>
        <v/>
      </c>
      <c r="R5870" s="75" t="e">
        <f t="shared" si="1129"/>
        <v>#REF!</v>
      </c>
    </row>
    <row r="5871" spans="1:18" ht="15" customHeight="1" x14ac:dyDescent="0.3">
      <c r="A5871" s="86"/>
      <c r="B5871" s="84"/>
      <c r="C5871" s="125"/>
      <c r="E5871" s="151"/>
      <c r="F5871" s="151"/>
      <c r="G5871" s="151"/>
      <c r="H5871" s="190" t="str">
        <f t="shared" si="1131"/>
        <v/>
      </c>
      <c r="J5871" s="195" t="str">
        <f>+IF(H5871="","",H5871/H5894)</f>
        <v/>
      </c>
      <c r="K5871" s="174"/>
      <c r="L5871" s="170"/>
      <c r="M5871" s="193" t="str">
        <f t="shared" si="1132"/>
        <v/>
      </c>
      <c r="N5871" s="194" t="str">
        <f t="shared" si="1128"/>
        <v/>
      </c>
      <c r="R5871" s="75" t="e">
        <f t="shared" si="1129"/>
        <v>#REF!</v>
      </c>
    </row>
    <row r="5872" spans="1:18" ht="15" customHeight="1" x14ac:dyDescent="0.3">
      <c r="A5872" s="86"/>
      <c r="B5872" s="84"/>
      <c r="C5872" s="125"/>
      <c r="E5872" s="151"/>
      <c r="F5872" s="151"/>
      <c r="G5872" s="151"/>
      <c r="H5872" s="190" t="str">
        <f t="shared" si="1131"/>
        <v/>
      </c>
      <c r="J5872" s="195" t="str">
        <f>+IF(H5872="","",H5872/H5894)</f>
        <v/>
      </c>
      <c r="K5872" s="174"/>
      <c r="L5872" s="170"/>
      <c r="M5872" s="193" t="str">
        <f t="shared" si="1132"/>
        <v/>
      </c>
      <c r="N5872" s="194" t="str">
        <f t="shared" si="1128"/>
        <v/>
      </c>
      <c r="R5872" s="75" t="e">
        <f t="shared" si="1129"/>
        <v>#REF!</v>
      </c>
    </row>
    <row r="5873" spans="1:18" ht="15" customHeight="1" x14ac:dyDescent="0.3">
      <c r="A5873" s="86"/>
      <c r="B5873" s="84"/>
      <c r="C5873" s="125"/>
      <c r="E5873" s="151"/>
      <c r="F5873" s="151"/>
      <c r="G5873" s="151"/>
      <c r="H5873" s="190" t="str">
        <f t="shared" si="1131"/>
        <v/>
      </c>
      <c r="J5873" s="195" t="str">
        <f>+IF(H5873="","",H5873/H5894)</f>
        <v/>
      </c>
      <c r="K5873" s="174"/>
      <c r="L5873" s="170"/>
      <c r="M5873" s="193" t="str">
        <f t="shared" si="1132"/>
        <v/>
      </c>
      <c r="N5873" s="194" t="str">
        <f t="shared" si="1128"/>
        <v/>
      </c>
      <c r="R5873" s="75" t="e">
        <f t="shared" si="1129"/>
        <v>#REF!</v>
      </c>
    </row>
    <row r="5874" spans="1:18" ht="15" customHeight="1" x14ac:dyDescent="0.3">
      <c r="A5874" s="86"/>
      <c r="B5874" s="84"/>
      <c r="C5874" s="125"/>
      <c r="E5874" s="151"/>
      <c r="F5874" s="151"/>
      <c r="G5874" s="151"/>
      <c r="H5874" s="190" t="str">
        <f t="shared" si="1131"/>
        <v/>
      </c>
      <c r="J5874" s="195" t="str">
        <f>+IF(H5874="","",H5874/H5894)</f>
        <v/>
      </c>
      <c r="K5874" s="174"/>
      <c r="L5874" s="170"/>
      <c r="M5874" s="193" t="str">
        <f t="shared" si="1132"/>
        <v/>
      </c>
      <c r="N5874" s="194" t="str">
        <f t="shared" si="1128"/>
        <v/>
      </c>
      <c r="R5874" s="75" t="e">
        <f t="shared" si="1129"/>
        <v>#REF!</v>
      </c>
    </row>
    <row r="5875" spans="1:18" ht="15" customHeight="1" x14ac:dyDescent="0.3">
      <c r="A5875" s="86"/>
      <c r="B5875" s="84"/>
      <c r="C5875" s="125"/>
      <c r="E5875" s="151"/>
      <c r="F5875" s="151"/>
      <c r="G5875" s="151"/>
      <c r="H5875" s="190" t="str">
        <f t="shared" si="1131"/>
        <v/>
      </c>
      <c r="J5875" s="195" t="str">
        <f>+IF(H5875="","",H5875/H5894)</f>
        <v/>
      </c>
      <c r="K5875" s="174"/>
      <c r="L5875" s="170"/>
      <c r="M5875" s="193" t="str">
        <f t="shared" si="1132"/>
        <v/>
      </c>
      <c r="N5875" s="194" t="str">
        <f t="shared" si="1128"/>
        <v/>
      </c>
      <c r="R5875" s="75" t="e">
        <f t="shared" si="1129"/>
        <v>#REF!</v>
      </c>
    </row>
    <row r="5876" spans="1:18" ht="15" customHeight="1" x14ac:dyDescent="0.3">
      <c r="A5876" s="86"/>
      <c r="B5876" s="84"/>
      <c r="C5876" s="125"/>
      <c r="E5876" s="151"/>
      <c r="F5876" s="151"/>
      <c r="G5876" s="151"/>
      <c r="H5876" s="190" t="str">
        <f t="shared" si="1131"/>
        <v/>
      </c>
      <c r="J5876" s="195" t="str">
        <f>+IF(H5876="","",H5876/H5894)</f>
        <v/>
      </c>
      <c r="K5876" s="174"/>
      <c r="L5876" s="170"/>
      <c r="M5876" s="193" t="str">
        <f t="shared" si="1132"/>
        <v/>
      </c>
      <c r="N5876" s="194" t="str">
        <f t="shared" si="1128"/>
        <v/>
      </c>
      <c r="R5876" s="75" t="e">
        <f t="shared" si="1129"/>
        <v>#REF!</v>
      </c>
    </row>
    <row r="5877" spans="1:18" ht="15" customHeight="1" x14ac:dyDescent="0.3">
      <c r="A5877" s="86"/>
      <c r="B5877" s="84"/>
      <c r="C5877" s="125"/>
      <c r="E5877" s="151"/>
      <c r="F5877" s="151"/>
      <c r="G5877" s="151"/>
      <c r="H5877" s="190" t="str">
        <f t="shared" si="1131"/>
        <v/>
      </c>
      <c r="J5877" s="195" t="str">
        <f>+IF(H5877="","",H5877/H5894)</f>
        <v/>
      </c>
      <c r="K5877" s="174"/>
      <c r="L5877" s="170"/>
      <c r="M5877" s="193" t="str">
        <f t="shared" si="1132"/>
        <v/>
      </c>
      <c r="N5877" s="194" t="str">
        <f t="shared" si="1128"/>
        <v/>
      </c>
      <c r="R5877" s="75" t="e">
        <f t="shared" si="1129"/>
        <v>#REF!</v>
      </c>
    </row>
    <row r="5878" spans="1:18" ht="15" customHeight="1" x14ac:dyDescent="0.3">
      <c r="A5878" s="86"/>
      <c r="B5878" s="84"/>
      <c r="C5878" s="125"/>
      <c r="E5878" s="151"/>
      <c r="F5878" s="151"/>
      <c r="G5878" s="151"/>
      <c r="H5878" s="190" t="str">
        <f t="shared" si="1131"/>
        <v/>
      </c>
      <c r="J5878" s="195" t="str">
        <f>+IF(H5878="","",H5878/H5894)</f>
        <v/>
      </c>
      <c r="K5878" s="174"/>
      <c r="L5878" s="170"/>
      <c r="M5878" s="193" t="str">
        <f t="shared" si="1132"/>
        <v/>
      </c>
      <c r="N5878" s="194" t="str">
        <f t="shared" si="1128"/>
        <v/>
      </c>
      <c r="R5878" s="75" t="e">
        <f t="shared" si="1129"/>
        <v>#REF!</v>
      </c>
    </row>
    <row r="5879" spans="1:18" ht="15" customHeight="1" x14ac:dyDescent="0.3">
      <c r="A5879" s="86"/>
      <c r="B5879" s="84"/>
      <c r="C5879" s="125"/>
      <c r="E5879" s="151"/>
      <c r="F5879" s="151"/>
      <c r="G5879" s="151"/>
      <c r="H5879" s="190" t="str">
        <f t="shared" si="1131"/>
        <v/>
      </c>
      <c r="J5879" s="195" t="str">
        <f>+IF(H5879="","",H5879/H5894)</f>
        <v/>
      </c>
      <c r="K5879" s="174"/>
      <c r="L5879" s="170"/>
      <c r="M5879" s="193" t="str">
        <f t="shared" si="1132"/>
        <v/>
      </c>
      <c r="N5879" s="194" t="str">
        <f t="shared" si="1128"/>
        <v/>
      </c>
      <c r="R5879" s="75" t="e">
        <f t="shared" si="1129"/>
        <v>#REF!</v>
      </c>
    </row>
    <row r="5880" spans="1:18" ht="15" customHeight="1" x14ac:dyDescent="0.3">
      <c r="A5880" s="86"/>
      <c r="B5880" s="84"/>
      <c r="C5880" s="125"/>
      <c r="E5880" s="151"/>
      <c r="F5880" s="151"/>
      <c r="G5880" s="151"/>
      <c r="H5880" s="190" t="str">
        <f t="shared" si="1131"/>
        <v/>
      </c>
      <c r="J5880" s="195" t="str">
        <f>+IF(H5880="","",H5880/H5894)</f>
        <v/>
      </c>
      <c r="K5880" s="174"/>
      <c r="L5880" s="170"/>
      <c r="M5880" s="193" t="str">
        <f t="shared" si="1132"/>
        <v/>
      </c>
      <c r="N5880" s="194" t="str">
        <f t="shared" si="1128"/>
        <v/>
      </c>
      <c r="R5880" s="75" t="e">
        <f t="shared" si="1129"/>
        <v>#REF!</v>
      </c>
    </row>
    <row r="5881" spans="1:18" ht="15" customHeight="1" x14ac:dyDescent="0.3">
      <c r="A5881" s="86"/>
      <c r="B5881" s="84"/>
      <c r="C5881" s="125"/>
      <c r="E5881" s="151"/>
      <c r="F5881" s="151"/>
      <c r="G5881" s="151"/>
      <c r="H5881" s="190" t="str">
        <f t="shared" si="1131"/>
        <v/>
      </c>
      <c r="J5881" s="195" t="str">
        <f>+IF(H5881="","",H5881/H5894)</f>
        <v/>
      </c>
      <c r="K5881" s="174"/>
      <c r="L5881" s="170"/>
      <c r="M5881" s="193" t="str">
        <f t="shared" si="1132"/>
        <v/>
      </c>
      <c r="N5881" s="194" t="str">
        <f t="shared" si="1128"/>
        <v/>
      </c>
      <c r="R5881" s="75" t="e">
        <f t="shared" si="1129"/>
        <v>#REF!</v>
      </c>
    </row>
    <row r="5882" spans="1:18" ht="15" customHeight="1" x14ac:dyDescent="0.3">
      <c r="A5882" s="86"/>
      <c r="B5882" s="84"/>
      <c r="C5882" s="125"/>
      <c r="E5882" s="151"/>
      <c r="F5882" s="151"/>
      <c r="G5882" s="151"/>
      <c r="H5882" s="190" t="str">
        <f t="shared" si="1131"/>
        <v/>
      </c>
      <c r="J5882" s="195" t="str">
        <f>+IF(H5882="","",H5882/H5894)</f>
        <v/>
      </c>
      <c r="K5882" s="174"/>
      <c r="L5882" s="170"/>
      <c r="M5882" s="193" t="str">
        <f t="shared" si="1132"/>
        <v/>
      </c>
      <c r="N5882" s="194" t="str">
        <f t="shared" si="1128"/>
        <v/>
      </c>
      <c r="R5882" s="75" t="e">
        <f t="shared" si="1129"/>
        <v>#REF!</v>
      </c>
    </row>
    <row r="5883" spans="1:18" ht="15" customHeight="1" thickBot="1" x14ac:dyDescent="0.35">
      <c r="A5883" s="86"/>
      <c r="B5883" s="84"/>
      <c r="C5883" s="125"/>
      <c r="E5883" s="152"/>
      <c r="F5883" s="152"/>
      <c r="G5883" s="152"/>
      <c r="H5883" s="191" t="str">
        <f t="shared" si="1131"/>
        <v/>
      </c>
      <c r="J5883" s="195" t="str">
        <f>+IF(H5883="","",H5883/H5894)</f>
        <v/>
      </c>
      <c r="K5883" s="174"/>
      <c r="L5883" s="170"/>
      <c r="M5883" s="193" t="str">
        <f t="shared" si="1132"/>
        <v/>
      </c>
      <c r="N5883" s="194" t="str">
        <f t="shared" si="1128"/>
        <v/>
      </c>
      <c r="R5883" s="75" t="e">
        <f t="shared" si="1129"/>
        <v>#REF!</v>
      </c>
    </row>
    <row r="5884" spans="1:18" ht="15" customHeight="1" thickBot="1" x14ac:dyDescent="0.35">
      <c r="A5884" s="86"/>
      <c r="B5884" s="84"/>
      <c r="C5884" s="160"/>
      <c r="D5884" s="160"/>
      <c r="E5884" s="160"/>
      <c r="F5884" s="160"/>
      <c r="G5884" s="161" t="s">
        <v>29</v>
      </c>
      <c r="H5884" s="157">
        <f>SUM(H5858:H5883)</f>
        <v>209.85250000000002</v>
      </c>
      <c r="J5884" s="110">
        <f>SUM(J5858:J5883)</f>
        <v>0.94192959318570646</v>
      </c>
      <c r="K5884" s="109"/>
      <c r="L5884" s="109"/>
      <c r="M5884" s="109"/>
      <c r="N5884" s="110">
        <f>SUM(N5858:N5883)</f>
        <v>0.19008139190487555</v>
      </c>
    </row>
    <row r="5885" spans="1:18" s="73" customFormat="1" ht="15" customHeight="1" thickBot="1" x14ac:dyDescent="0.35">
      <c r="A5885" s="86"/>
      <c r="B5885" s="84"/>
      <c r="C5885" s="73" t="s">
        <v>12</v>
      </c>
      <c r="H5885" s="74"/>
      <c r="J5885" s="111"/>
      <c r="K5885" s="111"/>
      <c r="L5885" s="111"/>
      <c r="M5885" s="111"/>
      <c r="N5885" s="111"/>
    </row>
    <row r="5886" spans="1:18" ht="33" customHeight="1" thickBot="1" x14ac:dyDescent="0.35">
      <c r="A5886" s="86"/>
      <c r="B5886" s="84"/>
      <c r="C5886" s="122" t="s">
        <v>48</v>
      </c>
      <c r="D5886" s="129"/>
      <c r="E5886" s="130" t="s">
        <v>3</v>
      </c>
      <c r="F5886" s="130" t="s">
        <v>0</v>
      </c>
      <c r="G5886" s="123" t="s">
        <v>6</v>
      </c>
      <c r="H5886" s="124" t="s">
        <v>9</v>
      </c>
      <c r="J5886" s="106" t="s">
        <v>59</v>
      </c>
      <c r="K5886" s="107" t="s">
        <v>60</v>
      </c>
      <c r="L5886" s="107" t="s">
        <v>61</v>
      </c>
      <c r="M5886" s="107" t="s">
        <v>62</v>
      </c>
      <c r="N5886" s="108" t="s">
        <v>63</v>
      </c>
    </row>
    <row r="5887" spans="1:18" ht="15" customHeight="1" x14ac:dyDescent="0.3">
      <c r="A5887" s="86"/>
      <c r="B5887" s="84"/>
      <c r="C5887" s="125"/>
      <c r="E5887" s="149"/>
      <c r="F5887" s="146"/>
      <c r="G5887" s="154"/>
      <c r="H5887" s="186"/>
      <c r="J5887" s="195"/>
      <c r="K5887" s="198"/>
      <c r="L5887" s="198"/>
      <c r="M5887" s="193" t="str">
        <f>IF(L5887="NP", 0, (IF(L5887="EP", 1, (IF(L5887="ND", 0.4, "")))))</f>
        <v/>
      </c>
      <c r="N5887" s="194" t="str">
        <f>+IF(H5887="","",J5887*M5887)</f>
        <v/>
      </c>
      <c r="R5887" s="75" t="e">
        <f t="shared" ref="R5887:R5891" si="1133">+R5799+1</f>
        <v>#REF!</v>
      </c>
    </row>
    <row r="5888" spans="1:18" ht="15" customHeight="1" x14ac:dyDescent="0.3">
      <c r="A5888" s="86"/>
      <c r="B5888" s="84"/>
      <c r="C5888" s="125"/>
      <c r="E5888" s="149"/>
      <c r="F5888" s="146"/>
      <c r="G5888" s="154"/>
      <c r="H5888" s="186"/>
      <c r="J5888" s="195"/>
      <c r="K5888" s="175"/>
      <c r="L5888" s="175"/>
      <c r="M5888" s="193" t="str">
        <f>IF(L5888="NP", 0, (IF(L5888="EP", 1, (IF(L5888="ND", 0.4, "")))))</f>
        <v/>
      </c>
      <c r="N5888" s="194" t="str">
        <f>+IF(H5888="","",J5888*M5888)</f>
        <v/>
      </c>
      <c r="R5888" s="75" t="e">
        <f t="shared" si="1133"/>
        <v>#REF!</v>
      </c>
    </row>
    <row r="5889" spans="1:18" ht="15" customHeight="1" x14ac:dyDescent="0.3">
      <c r="A5889" s="86"/>
      <c r="B5889" s="84"/>
      <c r="C5889" s="125"/>
      <c r="E5889" s="149"/>
      <c r="F5889" s="146"/>
      <c r="G5889" s="154"/>
      <c r="H5889" s="186"/>
      <c r="J5889" s="195"/>
      <c r="K5889" s="175"/>
      <c r="L5889" s="175"/>
      <c r="M5889" s="193" t="str">
        <f>IF(L5889="NP", 0, (IF(L5889="EP", 1, (IF(L5889="ND", 0.4, "")))))</f>
        <v/>
      </c>
      <c r="N5889" s="194" t="str">
        <f>+IF(H5889="","",J5889*M5889)</f>
        <v/>
      </c>
      <c r="R5889" s="75" t="e">
        <f t="shared" si="1133"/>
        <v>#REF!</v>
      </c>
    </row>
    <row r="5890" spans="1:18" ht="15" customHeight="1" x14ac:dyDescent="0.3">
      <c r="A5890" s="86"/>
      <c r="B5890" s="84"/>
      <c r="C5890" s="125"/>
      <c r="E5890" s="149"/>
      <c r="F5890" s="146"/>
      <c r="G5890" s="154"/>
      <c r="H5890" s="186" t="str">
        <f>+IF(G5890="","",F5890*G5890)</f>
        <v/>
      </c>
      <c r="J5890" s="195" t="str">
        <f>+IF(H5890="","",H5890/H5894)</f>
        <v/>
      </c>
      <c r="K5890" s="175"/>
      <c r="L5890" s="175"/>
      <c r="M5890" s="193" t="str">
        <f>IF(L5890="NP", 0, (IF(L5890="EP", 1, (IF(L5890="ND", 0.4, "")))))</f>
        <v/>
      </c>
      <c r="N5890" s="194" t="str">
        <f>+IF(H5890="","",J5890*M5890)</f>
        <v/>
      </c>
      <c r="R5890" s="75" t="e">
        <f t="shared" si="1133"/>
        <v>#REF!</v>
      </c>
    </row>
    <row r="5891" spans="1:18" ht="15" customHeight="1" thickBot="1" x14ac:dyDescent="0.35">
      <c r="A5891" s="86"/>
      <c r="B5891" s="84"/>
      <c r="C5891" s="127"/>
      <c r="D5891" s="128"/>
      <c r="E5891" s="150"/>
      <c r="F5891" s="147"/>
      <c r="G5891" s="155"/>
      <c r="H5891" s="192" t="str">
        <f>+IF(G5891="","",F5891*G5891)</f>
        <v/>
      </c>
      <c r="J5891" s="195" t="str">
        <f>+IF(H5891="","",H5891/H5894)</f>
        <v/>
      </c>
      <c r="K5891" s="176"/>
      <c r="L5891" s="177"/>
      <c r="M5891" s="193" t="str">
        <f>IF(L5891="NP", 0, (IF(L5891="EP", 1, (IF(L5891="ND", 0.4, "")))))</f>
        <v/>
      </c>
      <c r="N5891" s="194" t="str">
        <f>+IF(H5891="","",J5891*M5891)</f>
        <v/>
      </c>
      <c r="R5891" s="75" t="e">
        <f t="shared" si="1133"/>
        <v>#REF!</v>
      </c>
    </row>
    <row r="5892" spans="1:18" ht="15" customHeight="1" thickBot="1" x14ac:dyDescent="0.35">
      <c r="A5892" s="86"/>
      <c r="B5892" s="84"/>
      <c r="C5892" s="160"/>
      <c r="D5892" s="160"/>
      <c r="E5892" s="160"/>
      <c r="F5892" s="160"/>
      <c r="G5892" s="161" t="s">
        <v>30</v>
      </c>
      <c r="H5892" s="157">
        <f>SUM(H5887:H5891)</f>
        <v>0</v>
      </c>
      <c r="J5892" s="110">
        <f>SUM(J5887:J5891)</f>
        <v>0</v>
      </c>
      <c r="K5892" s="109"/>
      <c r="L5892" s="109"/>
      <c r="M5892" s="109"/>
      <c r="N5892" s="110">
        <f>SUM(N5887:N5891)</f>
        <v>0</v>
      </c>
    </row>
    <row r="5893" spans="1:18" ht="13.5" customHeight="1" thickBot="1" x14ac:dyDescent="0.35">
      <c r="A5893" s="86"/>
      <c r="B5893" s="84"/>
      <c r="H5893" s="84"/>
      <c r="J5893" s="103"/>
      <c r="K5893" s="104"/>
      <c r="L5893" s="104"/>
      <c r="M5893" s="104"/>
      <c r="N5893" s="105"/>
    </row>
    <row r="5894" spans="1:18" ht="15" customHeight="1" x14ac:dyDescent="0.3">
      <c r="A5894" s="86"/>
      <c r="B5894" s="84"/>
      <c r="D5894" s="132" t="s">
        <v>13</v>
      </c>
      <c r="E5894" s="133"/>
      <c r="F5894" s="133"/>
      <c r="G5894" s="134"/>
      <c r="H5894" s="158">
        <f>+H5839+H5855+H5884+H5892</f>
        <v>222.79000630000002</v>
      </c>
      <c r="J5894" s="113"/>
      <c r="K5894" s="78"/>
      <c r="M5894" s="78"/>
      <c r="N5894" s="114"/>
    </row>
    <row r="5895" spans="1:18" ht="15" customHeight="1" thickBot="1" x14ac:dyDescent="0.35">
      <c r="A5895" s="86"/>
      <c r="B5895" s="84"/>
      <c r="D5895" s="135" t="s">
        <v>67</v>
      </c>
      <c r="E5895" s="136"/>
      <c r="F5895" s="136"/>
      <c r="G5895" s="141">
        <f>+$Q$1</f>
        <v>0.15</v>
      </c>
      <c r="H5895" s="159">
        <f>+H5894*G5895</f>
        <v>33.418500944999998</v>
      </c>
      <c r="J5895" s="115"/>
      <c r="K5895" s="116"/>
      <c r="L5895" s="116"/>
      <c r="M5895" s="116"/>
      <c r="N5895" s="117"/>
    </row>
    <row r="5896" spans="1:18" ht="15" customHeight="1" x14ac:dyDescent="0.3">
      <c r="A5896" s="86"/>
      <c r="B5896" s="84"/>
      <c r="D5896" s="135" t="s">
        <v>68</v>
      </c>
      <c r="E5896" s="136"/>
      <c r="F5896" s="136"/>
      <c r="G5896" s="141">
        <f>+$Q$2</f>
        <v>0</v>
      </c>
      <c r="H5896" s="159">
        <f>+(H5894+H5895)*G5896</f>
        <v>0</v>
      </c>
      <c r="J5896" s="120">
        <f>+J5839+J5855+J5884+J5892</f>
        <v>0.99999999999999989</v>
      </c>
      <c r="K5896" s="118"/>
      <c r="L5896" s="118"/>
      <c r="M5896" s="118"/>
      <c r="N5896" s="120">
        <f>+N5839+N5855+N5884+N5892</f>
        <v>0.19008139190487555</v>
      </c>
    </row>
    <row r="5897" spans="1:18" ht="15" customHeight="1" thickBot="1" x14ac:dyDescent="0.35">
      <c r="A5897" s="86"/>
      <c r="B5897" s="84"/>
      <c r="C5897" s="75" t="s">
        <v>64</v>
      </c>
      <c r="D5897" s="135" t="s">
        <v>14</v>
      </c>
      <c r="E5897" s="136"/>
      <c r="F5897" s="136"/>
      <c r="G5897" s="137"/>
      <c r="H5897" s="159">
        <f>SUM(H5894:H5896)</f>
        <v>256.20850724500002</v>
      </c>
      <c r="J5897" s="121" t="s">
        <v>69</v>
      </c>
      <c r="K5897" s="119"/>
      <c r="L5897" s="119"/>
      <c r="M5897" s="119"/>
      <c r="N5897" s="121" t="s">
        <v>70</v>
      </c>
    </row>
    <row r="5898" spans="1:18" ht="15" customHeight="1" thickBot="1" x14ac:dyDescent="0.35">
      <c r="A5898" s="86"/>
      <c r="B5898" s="84"/>
      <c r="C5898" s="75" t="s">
        <v>64</v>
      </c>
      <c r="D5898" s="138" t="s">
        <v>15</v>
      </c>
      <c r="E5898" s="139"/>
      <c r="F5898" s="139"/>
      <c r="G5898" s="140"/>
      <c r="H5898" s="131">
        <f>+ROUND(H5897,2)</f>
        <v>256.20999999999998</v>
      </c>
      <c r="N5898" s="165">
        <f>+ROUND(N5896,4)</f>
        <v>0.19009999999999999</v>
      </c>
    </row>
    <row r="5899" spans="1:18" ht="13.5" customHeight="1" x14ac:dyDescent="0.3">
      <c r="A5899" s="86"/>
      <c r="B5899" s="84"/>
      <c r="G5899" s="76"/>
    </row>
    <row r="5900" spans="1:18" ht="13.5" customHeight="1" x14ac:dyDescent="0.3">
      <c r="A5900" s="86"/>
      <c r="B5900" s="84"/>
      <c r="G5900" s="76"/>
    </row>
    <row r="5901" spans="1:18" ht="15" customHeight="1" x14ac:dyDescent="0.3">
      <c r="A5901" s="83"/>
      <c r="B5901" s="84"/>
      <c r="G5901" s="76"/>
      <c r="H5901" s="84"/>
      <c r="J5901" s="85"/>
      <c r="K5901" s="85"/>
      <c r="L5901" s="85"/>
      <c r="M5901" s="85"/>
      <c r="N5901" s="85"/>
    </row>
    <row r="5902" spans="1:18" ht="14.1" customHeight="1" x14ac:dyDescent="0.3">
      <c r="A5902" s="86"/>
      <c r="B5902" s="84"/>
      <c r="C5902" s="87"/>
      <c r="D5902" s="87"/>
      <c r="E5902" s="87"/>
      <c r="F5902" s="87"/>
      <c r="G5902" s="87"/>
      <c r="H5902" s="87"/>
      <c r="K5902" s="78"/>
      <c r="M5902" s="78"/>
    </row>
    <row r="5903" spans="1:18" ht="12" customHeight="1" x14ac:dyDescent="0.3">
      <c r="A5903" s="86"/>
      <c r="B5903" s="84"/>
      <c r="C5903" s="73"/>
      <c r="D5903" s="73"/>
      <c r="E5903" s="73"/>
      <c r="F5903" s="73"/>
      <c r="G5903" s="73"/>
      <c r="H5903" s="73"/>
      <c r="K5903" s="78"/>
      <c r="M5903" s="78"/>
    </row>
    <row r="5904" spans="1:18" ht="12" customHeight="1" x14ac:dyDescent="0.3">
      <c r="A5904" s="86"/>
      <c r="B5904" s="84"/>
      <c r="G5904" s="88"/>
      <c r="H5904" s="84"/>
      <c r="K5904" s="78"/>
      <c r="M5904" s="78"/>
    </row>
    <row r="5905" spans="1:18" ht="14.25" customHeight="1" x14ac:dyDescent="0.3">
      <c r="A5905" s="86"/>
      <c r="B5905" s="84"/>
      <c r="C5905" s="89"/>
      <c r="D5905" s="90"/>
      <c r="E5905" s="90"/>
      <c r="F5905" s="90"/>
      <c r="G5905" s="90"/>
      <c r="H5905" s="91"/>
      <c r="K5905" s="78"/>
      <c r="M5905" s="78"/>
    </row>
    <row r="5906" spans="1:18" ht="14.25" customHeight="1" x14ac:dyDescent="0.3">
      <c r="A5906" s="86"/>
      <c r="B5906" s="84"/>
      <c r="C5906" s="89"/>
      <c r="H5906" s="84"/>
      <c r="K5906" s="78"/>
      <c r="M5906" s="78"/>
    </row>
    <row r="5907" spans="1:18" ht="12" customHeight="1" thickBot="1" x14ac:dyDescent="0.35">
      <c r="A5907" s="86"/>
      <c r="B5907" s="84"/>
      <c r="C5907" s="89"/>
      <c r="H5907" s="84"/>
      <c r="K5907" s="78"/>
      <c r="M5907" s="78"/>
    </row>
    <row r="5908" spans="1:18" ht="20.100000000000001" customHeight="1" thickBot="1" x14ac:dyDescent="0.35">
      <c r="A5908" s="86"/>
      <c r="B5908" s="84"/>
      <c r="C5908" s="142" t="s">
        <v>55</v>
      </c>
      <c r="D5908" s="143"/>
      <c r="E5908" s="143"/>
      <c r="F5908" s="143"/>
      <c r="G5908" s="143"/>
      <c r="H5908" s="144"/>
    </row>
    <row r="5909" spans="1:18" ht="20.100000000000001" customHeight="1" x14ac:dyDescent="0.3">
      <c r="A5909" s="86"/>
      <c r="B5909" s="84"/>
      <c r="C5909" s="92"/>
      <c r="H5909" s="93" t="s">
        <v>56</v>
      </c>
      <c r="I5909" s="84"/>
      <c r="J5909" s="97" t="s">
        <v>26</v>
      </c>
      <c r="K5909" s="98"/>
      <c r="L5909" s="98"/>
      <c r="M5909" s="98"/>
      <c r="N5909" s="99"/>
    </row>
    <row r="5910" spans="1:18" ht="16.5" customHeight="1" thickBot="1" x14ac:dyDescent="0.35">
      <c r="A5910" s="169"/>
      <c r="B5910" s="84"/>
      <c r="C5910" s="73" t="s">
        <v>57</v>
      </c>
      <c r="D5910" s="84">
        <v>68</v>
      </c>
      <c r="G5910" s="74" t="s">
        <v>4</v>
      </c>
      <c r="H5910" s="75" t="str">
        <f>+VLOOKUP(D5910,PRESUP!$A$6:$N$183,3,FALSE)</f>
        <v>Kg</v>
      </c>
      <c r="I5910" s="84"/>
      <c r="J5910" s="100"/>
      <c r="K5910" s="101"/>
      <c r="L5910" s="101"/>
      <c r="M5910" s="101"/>
      <c r="N5910" s="102"/>
    </row>
    <row r="5911" spans="1:18" ht="32.25" customHeight="1" x14ac:dyDescent="0.3">
      <c r="A5911" s="86"/>
      <c r="B5911" s="84"/>
      <c r="C5911" s="22" t="str">
        <f>+VLOOKUP(D5910,PRESUP!$A$6:$N$183,14,FALSE)</f>
        <v>DETALLE: ACERO DE REFUERZO EN BARRAS (f´y=4200 kg/cm2)</v>
      </c>
      <c r="J5911" s="103"/>
      <c r="K5911" s="104"/>
      <c r="L5911" s="104"/>
      <c r="M5911" s="104"/>
      <c r="N5911" s="105"/>
      <c r="O5911" s="84" t="s">
        <v>71</v>
      </c>
      <c r="P5911" s="84" t="s">
        <v>73</v>
      </c>
      <c r="Q5911" s="84" t="s">
        <v>72</v>
      </c>
    </row>
    <row r="5912" spans="1:18" s="73" customFormat="1" ht="15" customHeight="1" thickBot="1" x14ac:dyDescent="0.35">
      <c r="A5912" s="86"/>
      <c r="B5912" s="84"/>
      <c r="C5912" s="73" t="s">
        <v>5</v>
      </c>
      <c r="D5912" s="94"/>
      <c r="E5912" s="94"/>
      <c r="F5912" s="94"/>
      <c r="G5912" s="196" t="s">
        <v>58</v>
      </c>
      <c r="H5912" s="197">
        <v>4.5900000000000003E-2</v>
      </c>
      <c r="J5912" s="162"/>
      <c r="K5912" s="163"/>
      <c r="L5912" s="163"/>
      <c r="M5912" s="163"/>
      <c r="N5912" s="164"/>
      <c r="O5912" s="166">
        <f>+H5986</f>
        <v>2.69</v>
      </c>
      <c r="P5912" s="168">
        <f>+H5982</f>
        <v>2.33650555</v>
      </c>
      <c r="Q5912" s="167">
        <f>+N5986</f>
        <v>0.18229999999999999</v>
      </c>
      <c r="R5912" s="73">
        <f t="shared" ref="R5912" si="1134">+D5910</f>
        <v>68</v>
      </c>
    </row>
    <row r="5913" spans="1:18" s="94" customFormat="1" ht="30" customHeight="1" thickBot="1" x14ac:dyDescent="0.35">
      <c r="A5913" s="86"/>
      <c r="B5913" s="84"/>
      <c r="C5913" s="122" t="s">
        <v>48</v>
      </c>
      <c r="D5913" s="123" t="s">
        <v>0</v>
      </c>
      <c r="E5913" s="123" t="s">
        <v>6</v>
      </c>
      <c r="F5913" s="123" t="s">
        <v>7</v>
      </c>
      <c r="G5913" s="123" t="s">
        <v>8</v>
      </c>
      <c r="H5913" s="124" t="s">
        <v>9</v>
      </c>
      <c r="J5913" s="106" t="s">
        <v>59</v>
      </c>
      <c r="K5913" s="107" t="s">
        <v>60</v>
      </c>
      <c r="L5913" s="107" t="s">
        <v>61</v>
      </c>
      <c r="M5913" s="107" t="s">
        <v>62</v>
      </c>
      <c r="N5913" s="108" t="s">
        <v>63</v>
      </c>
    </row>
    <row r="5914" spans="1:18" ht="15" customHeight="1" x14ac:dyDescent="0.3">
      <c r="A5914" s="86"/>
      <c r="B5914" s="84"/>
      <c r="C5914" s="125" t="s">
        <v>78</v>
      </c>
      <c r="D5914" s="145" t="s">
        <v>20</v>
      </c>
      <c r="E5914" s="148"/>
      <c r="F5914" s="148" t="s">
        <v>64</v>
      </c>
      <c r="G5914" s="153" t="s">
        <v>20</v>
      </c>
      <c r="H5914" s="126">
        <f>+H5943*0.05</f>
        <v>4.0139550000000003E-2</v>
      </c>
      <c r="J5914" s="171">
        <f>+IF(H5914="","",H5914/H5982)</f>
        <v>1.7179308647479994E-2</v>
      </c>
      <c r="K5914" s="172">
        <v>4292100117</v>
      </c>
      <c r="L5914" s="170" t="s">
        <v>77</v>
      </c>
      <c r="M5914" s="156">
        <v>0</v>
      </c>
      <c r="N5914" s="173">
        <f t="shared" ref="N5914:N5926" si="1135">+IF(H5914="","",J5914*M5914)</f>
        <v>0</v>
      </c>
    </row>
    <row r="5915" spans="1:18" ht="15" customHeight="1" x14ac:dyDescent="0.3">
      <c r="A5915" s="86"/>
      <c r="B5915" s="84"/>
      <c r="C5915" s="125" t="s">
        <v>387</v>
      </c>
      <c r="D5915" s="146">
        <v>1</v>
      </c>
      <c r="E5915" s="149">
        <v>1.25</v>
      </c>
      <c r="F5915" s="184">
        <f t="shared" ref="F5915" si="1136">+IF(E5915="","",D5915*E5915)</f>
        <v>1.25</v>
      </c>
      <c r="G5915" s="185">
        <f>+IF(F5915="","",H5912)</f>
        <v>4.5900000000000003E-2</v>
      </c>
      <c r="H5915" s="186">
        <f t="shared" ref="H5915" si="1137">+IF(G5915="","",F5915*G5915)</f>
        <v>5.7375000000000002E-2</v>
      </c>
      <c r="J5915" s="195">
        <f>+IF(H5915="","",H5915/H5982)</f>
        <v>2.4555901440080036E-2</v>
      </c>
      <c r="K5915" s="172">
        <v>4292100117</v>
      </c>
      <c r="L5915" s="170" t="s">
        <v>77</v>
      </c>
      <c r="M5915" s="193">
        <v>0</v>
      </c>
      <c r="N5915" s="194">
        <f t="shared" si="1135"/>
        <v>0</v>
      </c>
      <c r="R5915" s="75" t="e">
        <f t="shared" ref="R5915:R5926" si="1138">+R5827+1</f>
        <v>#REF!</v>
      </c>
    </row>
    <row r="5916" spans="1:18" ht="15" customHeight="1" x14ac:dyDescent="0.3">
      <c r="A5916" s="86"/>
      <c r="B5916" s="84"/>
      <c r="C5916" s="125"/>
      <c r="D5916" s="146"/>
      <c r="E5916" s="149"/>
      <c r="F5916" s="184"/>
      <c r="G5916" s="185"/>
      <c r="H5916" s="186"/>
      <c r="J5916" s="195"/>
      <c r="K5916" s="172"/>
      <c r="L5916" s="170"/>
      <c r="M5916" s="193"/>
      <c r="N5916" s="194" t="str">
        <f t="shared" si="1135"/>
        <v/>
      </c>
      <c r="R5916" s="75" t="e">
        <f t="shared" si="1138"/>
        <v>#REF!</v>
      </c>
    </row>
    <row r="5917" spans="1:18" ht="15" customHeight="1" x14ac:dyDescent="0.3">
      <c r="A5917" s="86"/>
      <c r="B5917" s="84"/>
      <c r="C5917" s="125"/>
      <c r="D5917" s="146"/>
      <c r="E5917" s="149"/>
      <c r="F5917" s="184"/>
      <c r="G5917" s="185"/>
      <c r="H5917" s="186"/>
      <c r="J5917" s="195"/>
      <c r="K5917" s="172"/>
      <c r="L5917" s="170"/>
      <c r="M5917" s="193"/>
      <c r="N5917" s="194" t="str">
        <f t="shared" si="1135"/>
        <v/>
      </c>
      <c r="R5917" s="75" t="e">
        <f t="shared" si="1138"/>
        <v>#REF!</v>
      </c>
    </row>
    <row r="5918" spans="1:18" ht="15" customHeight="1" x14ac:dyDescent="0.3">
      <c r="A5918" s="86"/>
      <c r="B5918" s="84"/>
      <c r="C5918" s="125"/>
      <c r="D5918" s="146"/>
      <c r="E5918" s="149"/>
      <c r="F5918" s="184"/>
      <c r="G5918" s="185"/>
      <c r="H5918" s="186"/>
      <c r="J5918" s="195"/>
      <c r="K5918" s="172"/>
      <c r="L5918" s="170"/>
      <c r="M5918" s="193"/>
      <c r="N5918" s="194" t="str">
        <f t="shared" si="1135"/>
        <v/>
      </c>
      <c r="R5918" s="75" t="e">
        <f t="shared" si="1138"/>
        <v>#REF!</v>
      </c>
    </row>
    <row r="5919" spans="1:18" ht="15" customHeight="1" x14ac:dyDescent="0.3">
      <c r="A5919" s="86"/>
      <c r="B5919" s="84"/>
      <c r="C5919" s="125"/>
      <c r="D5919" s="146"/>
      <c r="E5919" s="149"/>
      <c r="F5919" s="184" t="str">
        <f t="shared" ref="F5919:F5926" si="1139">+IF(E5919="","",D5919*E5919)</f>
        <v/>
      </c>
      <c r="G5919" s="185" t="str">
        <f>+IF(F5919="","",H5912)</f>
        <v/>
      </c>
      <c r="H5919" s="186" t="str">
        <f t="shared" ref="H5919:H5926" si="1140">+IF(G5919="","",F5919*G5919)</f>
        <v/>
      </c>
      <c r="J5919" s="195" t="str">
        <f>+IF(H5919="","",H5919/H5982)</f>
        <v/>
      </c>
      <c r="K5919" s="172"/>
      <c r="L5919" s="170"/>
      <c r="M5919" s="193" t="str">
        <f t="shared" ref="M5919:M5926" si="1141">IF(L5919="NP", 0, (IF(L5919="EP", 1, (IF(L5919="ND", 0.4, "")))))</f>
        <v/>
      </c>
      <c r="N5919" s="194" t="str">
        <f t="shared" si="1135"/>
        <v/>
      </c>
      <c r="R5919" s="75" t="e">
        <f t="shared" si="1138"/>
        <v>#REF!</v>
      </c>
    </row>
    <row r="5920" spans="1:18" ht="15" customHeight="1" x14ac:dyDescent="0.3">
      <c r="A5920" s="86"/>
      <c r="B5920" s="84"/>
      <c r="C5920" s="125"/>
      <c r="D5920" s="146"/>
      <c r="E5920" s="149"/>
      <c r="F5920" s="184" t="str">
        <f t="shared" si="1139"/>
        <v/>
      </c>
      <c r="G5920" s="185" t="str">
        <f>+IF(F5920="","",H5912)</f>
        <v/>
      </c>
      <c r="H5920" s="186" t="str">
        <f t="shared" si="1140"/>
        <v/>
      </c>
      <c r="J5920" s="195" t="str">
        <f>+IF(H5920="","",H5920/H5982)</f>
        <v/>
      </c>
      <c r="K5920" s="172"/>
      <c r="L5920" s="170"/>
      <c r="M5920" s="193" t="str">
        <f t="shared" si="1141"/>
        <v/>
      </c>
      <c r="N5920" s="194" t="str">
        <f t="shared" si="1135"/>
        <v/>
      </c>
      <c r="R5920" s="75" t="e">
        <f t="shared" si="1138"/>
        <v>#REF!</v>
      </c>
    </row>
    <row r="5921" spans="1:18" ht="15" customHeight="1" x14ac:dyDescent="0.3">
      <c r="A5921" s="86"/>
      <c r="B5921" s="84"/>
      <c r="C5921" s="125"/>
      <c r="D5921" s="146"/>
      <c r="E5921" s="149"/>
      <c r="F5921" s="184" t="str">
        <f t="shared" si="1139"/>
        <v/>
      </c>
      <c r="G5921" s="185" t="str">
        <f>+IF(F5921="","",H5912)</f>
        <v/>
      </c>
      <c r="H5921" s="186" t="str">
        <f t="shared" si="1140"/>
        <v/>
      </c>
      <c r="J5921" s="195" t="str">
        <f>+IF(H5921="","",H5921/H5982)</f>
        <v/>
      </c>
      <c r="K5921" s="172"/>
      <c r="L5921" s="170"/>
      <c r="M5921" s="193" t="str">
        <f t="shared" si="1141"/>
        <v/>
      </c>
      <c r="N5921" s="194" t="str">
        <f t="shared" si="1135"/>
        <v/>
      </c>
      <c r="R5921" s="75" t="e">
        <f t="shared" si="1138"/>
        <v>#REF!</v>
      </c>
    </row>
    <row r="5922" spans="1:18" ht="15" customHeight="1" x14ac:dyDescent="0.3">
      <c r="A5922" s="86"/>
      <c r="B5922" s="84"/>
      <c r="C5922" s="125"/>
      <c r="D5922" s="146"/>
      <c r="E5922" s="149"/>
      <c r="F5922" s="184" t="str">
        <f t="shared" si="1139"/>
        <v/>
      </c>
      <c r="G5922" s="185" t="str">
        <f>+IF(F5922="","",H5912)</f>
        <v/>
      </c>
      <c r="H5922" s="186" t="str">
        <f t="shared" si="1140"/>
        <v/>
      </c>
      <c r="J5922" s="195" t="str">
        <f>+IF(H5922="","",H5922/H5982)</f>
        <v/>
      </c>
      <c r="K5922" s="172"/>
      <c r="L5922" s="170"/>
      <c r="M5922" s="193" t="str">
        <f t="shared" si="1141"/>
        <v/>
      </c>
      <c r="N5922" s="194" t="str">
        <f t="shared" si="1135"/>
        <v/>
      </c>
      <c r="R5922" s="75" t="e">
        <f t="shared" si="1138"/>
        <v>#REF!</v>
      </c>
    </row>
    <row r="5923" spans="1:18" ht="15" customHeight="1" x14ac:dyDescent="0.3">
      <c r="A5923" s="86"/>
      <c r="B5923" s="84"/>
      <c r="C5923" s="125"/>
      <c r="D5923" s="146"/>
      <c r="E5923" s="149"/>
      <c r="F5923" s="184" t="str">
        <f t="shared" si="1139"/>
        <v/>
      </c>
      <c r="G5923" s="185" t="str">
        <f>+IF(F5923="","",H5912)</f>
        <v/>
      </c>
      <c r="H5923" s="186" t="str">
        <f t="shared" si="1140"/>
        <v/>
      </c>
      <c r="J5923" s="195" t="str">
        <f>+IF(H5923="","",H5923/H5982)</f>
        <v/>
      </c>
      <c r="K5923" s="172"/>
      <c r="L5923" s="170"/>
      <c r="M5923" s="193" t="str">
        <f t="shared" si="1141"/>
        <v/>
      </c>
      <c r="N5923" s="194" t="str">
        <f t="shared" si="1135"/>
        <v/>
      </c>
      <c r="R5923" s="75" t="e">
        <f t="shared" si="1138"/>
        <v>#REF!</v>
      </c>
    </row>
    <row r="5924" spans="1:18" ht="15" customHeight="1" x14ac:dyDescent="0.3">
      <c r="A5924" s="86"/>
      <c r="B5924" s="84"/>
      <c r="C5924" s="125"/>
      <c r="D5924" s="146"/>
      <c r="E5924" s="149"/>
      <c r="F5924" s="184" t="str">
        <f t="shared" si="1139"/>
        <v/>
      </c>
      <c r="G5924" s="185" t="str">
        <f>+IF(F5924="","",H5912)</f>
        <v/>
      </c>
      <c r="H5924" s="186" t="str">
        <f t="shared" si="1140"/>
        <v/>
      </c>
      <c r="J5924" s="195" t="str">
        <f>+IF(H5924="","",H5924/H5982)</f>
        <v/>
      </c>
      <c r="K5924" s="172"/>
      <c r="L5924" s="170"/>
      <c r="M5924" s="193" t="str">
        <f t="shared" si="1141"/>
        <v/>
      </c>
      <c r="N5924" s="194" t="str">
        <f t="shared" si="1135"/>
        <v/>
      </c>
      <c r="R5924" s="75" t="e">
        <f t="shared" si="1138"/>
        <v>#REF!</v>
      </c>
    </row>
    <row r="5925" spans="1:18" ht="15" customHeight="1" x14ac:dyDescent="0.3">
      <c r="A5925" s="86"/>
      <c r="B5925" s="84"/>
      <c r="C5925" s="125"/>
      <c r="D5925" s="146"/>
      <c r="E5925" s="149"/>
      <c r="F5925" s="184" t="str">
        <f t="shared" si="1139"/>
        <v/>
      </c>
      <c r="G5925" s="185" t="str">
        <f>+IF(F5925="","",H5912)</f>
        <v/>
      </c>
      <c r="H5925" s="186" t="str">
        <f t="shared" si="1140"/>
        <v/>
      </c>
      <c r="J5925" s="195" t="str">
        <f>+IF(H5925="","",H5925/H5982)</f>
        <v/>
      </c>
      <c r="K5925" s="172"/>
      <c r="L5925" s="170"/>
      <c r="M5925" s="193" t="str">
        <f t="shared" si="1141"/>
        <v/>
      </c>
      <c r="N5925" s="194" t="str">
        <f t="shared" si="1135"/>
        <v/>
      </c>
      <c r="R5925" s="75" t="e">
        <f t="shared" si="1138"/>
        <v>#REF!</v>
      </c>
    </row>
    <row r="5926" spans="1:18" ht="15" customHeight="1" thickBot="1" x14ac:dyDescent="0.35">
      <c r="A5926" s="86"/>
      <c r="B5926" s="84"/>
      <c r="C5926" s="127"/>
      <c r="D5926" s="147"/>
      <c r="E5926" s="150"/>
      <c r="F5926" s="187" t="str">
        <f t="shared" si="1139"/>
        <v/>
      </c>
      <c r="G5926" s="188" t="str">
        <f>+IF(F5926="","",H5911)</f>
        <v/>
      </c>
      <c r="H5926" s="189" t="str">
        <f t="shared" si="1140"/>
        <v/>
      </c>
      <c r="J5926" s="195" t="str">
        <f>+IF(H5926="","",H5926/H5982)</f>
        <v/>
      </c>
      <c r="K5926" s="172"/>
      <c r="L5926" s="170"/>
      <c r="M5926" s="193" t="str">
        <f t="shared" si="1141"/>
        <v/>
      </c>
      <c r="N5926" s="194" t="str">
        <f t="shared" si="1135"/>
        <v/>
      </c>
      <c r="R5926" s="75" t="e">
        <f t="shared" si="1138"/>
        <v>#REF!</v>
      </c>
    </row>
    <row r="5927" spans="1:18" ht="15" customHeight="1" thickBot="1" x14ac:dyDescent="0.35">
      <c r="A5927" s="86"/>
      <c r="B5927" s="84"/>
      <c r="C5927" s="160"/>
      <c r="D5927" s="160"/>
      <c r="E5927" s="160"/>
      <c r="F5927" s="160"/>
      <c r="G5927" s="161" t="s">
        <v>27</v>
      </c>
      <c r="H5927" s="157">
        <f>SUM(H5914:H5926)</f>
        <v>9.7514550000000005E-2</v>
      </c>
      <c r="J5927" s="110">
        <f>SUM(J5914:J5926)</f>
        <v>4.173521008756003E-2</v>
      </c>
      <c r="K5927" s="109"/>
      <c r="L5927" s="109"/>
      <c r="M5927" s="109"/>
      <c r="N5927" s="110">
        <f>SUM(N5914:N5926)</f>
        <v>0</v>
      </c>
    </row>
    <row r="5928" spans="1:18" s="73" customFormat="1" ht="15" customHeight="1" thickBot="1" x14ac:dyDescent="0.35">
      <c r="A5928" s="86"/>
      <c r="B5928" s="84"/>
      <c r="C5928" s="73" t="s">
        <v>10</v>
      </c>
      <c r="H5928" s="74"/>
      <c r="J5928" s="112"/>
      <c r="K5928" s="112"/>
      <c r="L5928" s="112"/>
      <c r="M5928" s="112"/>
      <c r="N5928" s="112"/>
    </row>
    <row r="5929" spans="1:18" ht="31.5" customHeight="1" thickBot="1" x14ac:dyDescent="0.35">
      <c r="A5929" s="86"/>
      <c r="B5929" s="84"/>
      <c r="C5929" s="122" t="s">
        <v>48</v>
      </c>
      <c r="D5929" s="123" t="s">
        <v>0</v>
      </c>
      <c r="E5929" s="123" t="s">
        <v>65</v>
      </c>
      <c r="F5929" s="123" t="s">
        <v>66</v>
      </c>
      <c r="G5929" s="123" t="s">
        <v>8</v>
      </c>
      <c r="H5929" s="124" t="s">
        <v>9</v>
      </c>
      <c r="J5929" s="106" t="s">
        <v>59</v>
      </c>
      <c r="K5929" s="107" t="s">
        <v>60</v>
      </c>
      <c r="L5929" s="107" t="s">
        <v>61</v>
      </c>
      <c r="M5929" s="107" t="s">
        <v>62</v>
      </c>
      <c r="N5929" s="108" t="s">
        <v>63</v>
      </c>
    </row>
    <row r="5930" spans="1:18" ht="15" customHeight="1" x14ac:dyDescent="0.3">
      <c r="A5930" s="86"/>
      <c r="B5930" s="84"/>
      <c r="C5930" s="125" t="s">
        <v>326</v>
      </c>
      <c r="D5930" s="146">
        <v>2</v>
      </c>
      <c r="E5930" s="149">
        <v>4.2300000000000004</v>
      </c>
      <c r="F5930" s="184">
        <f t="shared" ref="F5930:F5942" si="1142">+IF(E5930="","",D5930*E5930)</f>
        <v>8.4600000000000009</v>
      </c>
      <c r="G5930" s="185">
        <f>+IF(F5930="","",H5912)</f>
        <v>4.5900000000000003E-2</v>
      </c>
      <c r="H5930" s="186">
        <f t="shared" ref="H5930:H5942" si="1143">+IF(G5930="","",F5930*G5930)</f>
        <v>0.38831400000000005</v>
      </c>
      <c r="I5930" s="95"/>
      <c r="J5930" s="195">
        <f>+IF(H5930="","",H5930/H5982)</f>
        <v>0.16619434094646171</v>
      </c>
      <c r="K5930" s="174">
        <v>851230012</v>
      </c>
      <c r="L5930" s="170" t="s">
        <v>77</v>
      </c>
      <c r="M5930" s="193">
        <v>0</v>
      </c>
      <c r="N5930" s="194">
        <f t="shared" ref="N5930:N5942" si="1144">+IF(H5930="","",J5930*M5930)</f>
        <v>0</v>
      </c>
      <c r="R5930" s="75" t="e">
        <f t="shared" ref="R5930:R5942" si="1145">+R5842+1</f>
        <v>#REF!</v>
      </c>
    </row>
    <row r="5931" spans="1:18" ht="15" customHeight="1" x14ac:dyDescent="0.25">
      <c r="A5931" s="86"/>
      <c r="B5931" s="84"/>
      <c r="C5931" s="125" t="s">
        <v>309</v>
      </c>
      <c r="D5931" s="146">
        <v>1</v>
      </c>
      <c r="E5931" s="209">
        <v>4.75</v>
      </c>
      <c r="F5931" s="184">
        <f t="shared" si="1142"/>
        <v>4.75</v>
      </c>
      <c r="G5931" s="185">
        <f>+IF(F5931="","",H5912)</f>
        <v>4.5900000000000003E-2</v>
      </c>
      <c r="H5931" s="186">
        <f t="shared" si="1143"/>
        <v>0.21802500000000002</v>
      </c>
      <c r="J5931" s="195">
        <f>+IF(H5931="","",H5931/H5982)</f>
        <v>9.3312425472304145E-2</v>
      </c>
      <c r="K5931" s="174">
        <v>851230012</v>
      </c>
      <c r="L5931" s="170" t="s">
        <v>77</v>
      </c>
      <c r="M5931" s="193">
        <v>0</v>
      </c>
      <c r="N5931" s="194">
        <f t="shared" si="1144"/>
        <v>0</v>
      </c>
      <c r="R5931" s="75" t="e">
        <f t="shared" si="1145"/>
        <v>#REF!</v>
      </c>
    </row>
    <row r="5932" spans="1:18" ht="15" customHeight="1" x14ac:dyDescent="0.25">
      <c r="A5932" s="86"/>
      <c r="B5932" s="84"/>
      <c r="C5932" s="125" t="s">
        <v>388</v>
      </c>
      <c r="D5932" s="146">
        <v>1</v>
      </c>
      <c r="E5932" s="209">
        <v>4.28</v>
      </c>
      <c r="F5932" s="184">
        <f t="shared" si="1142"/>
        <v>4.28</v>
      </c>
      <c r="G5932" s="185">
        <f>+IF(F5932="","",H5912)</f>
        <v>4.5900000000000003E-2</v>
      </c>
      <c r="H5932" s="186">
        <f t="shared" si="1143"/>
        <v>0.19645200000000002</v>
      </c>
      <c r="J5932" s="195">
        <f>+IF(H5932="","",H5932/H5982)</f>
        <v>8.4079406530834053E-2</v>
      </c>
      <c r="K5932" s="174">
        <v>851230012</v>
      </c>
      <c r="L5932" s="170" t="s">
        <v>77</v>
      </c>
      <c r="M5932" s="193">
        <v>0</v>
      </c>
      <c r="N5932" s="194">
        <f t="shared" si="1144"/>
        <v>0</v>
      </c>
      <c r="R5932" s="75" t="e">
        <f t="shared" si="1145"/>
        <v>#REF!</v>
      </c>
    </row>
    <row r="5933" spans="1:18" ht="15" customHeight="1" x14ac:dyDescent="0.3">
      <c r="A5933" s="86"/>
      <c r="B5933" s="84"/>
      <c r="C5933" s="125"/>
      <c r="D5933" s="146"/>
      <c r="E5933" s="149" t="s">
        <v>64</v>
      </c>
      <c r="F5933" s="184" t="str">
        <f t="shared" si="1142"/>
        <v/>
      </c>
      <c r="G5933" s="185" t="str">
        <f>+IF(F5933="","",H5912)</f>
        <v/>
      </c>
      <c r="H5933" s="186" t="str">
        <f t="shared" si="1143"/>
        <v/>
      </c>
      <c r="J5933" s="195" t="str">
        <f>+IF(H5933="","",H5933/H5982)</f>
        <v/>
      </c>
      <c r="K5933" s="174"/>
      <c r="L5933" s="170"/>
      <c r="M5933" s="193" t="str">
        <f t="shared" ref="M5933:M5942" si="1146">IF(L5933="NP", 0, (IF(L5933="EP", 1, (IF(L5933="ND", 0.4, "")))))</f>
        <v/>
      </c>
      <c r="N5933" s="194" t="str">
        <f t="shared" si="1144"/>
        <v/>
      </c>
      <c r="R5933" s="75" t="e">
        <f t="shared" si="1145"/>
        <v>#REF!</v>
      </c>
    </row>
    <row r="5934" spans="1:18" ht="15" customHeight="1" x14ac:dyDescent="0.3">
      <c r="A5934" s="86"/>
      <c r="B5934" s="84"/>
      <c r="C5934" s="125"/>
      <c r="D5934" s="146"/>
      <c r="E5934" s="149"/>
      <c r="F5934" s="184" t="str">
        <f t="shared" si="1142"/>
        <v/>
      </c>
      <c r="G5934" s="185" t="str">
        <f>+IF(F5934="","",H5912)</f>
        <v/>
      </c>
      <c r="H5934" s="186" t="str">
        <f t="shared" si="1143"/>
        <v/>
      </c>
      <c r="J5934" s="195" t="str">
        <f>+IF(H5934="","",H5934/H5982)</f>
        <v/>
      </c>
      <c r="K5934" s="174"/>
      <c r="L5934" s="170"/>
      <c r="M5934" s="193" t="str">
        <f t="shared" si="1146"/>
        <v/>
      </c>
      <c r="N5934" s="194" t="str">
        <f t="shared" si="1144"/>
        <v/>
      </c>
      <c r="R5934" s="75" t="e">
        <f t="shared" si="1145"/>
        <v>#REF!</v>
      </c>
    </row>
    <row r="5935" spans="1:18" ht="15" customHeight="1" x14ac:dyDescent="0.3">
      <c r="A5935" s="86"/>
      <c r="B5935" s="84"/>
      <c r="C5935" s="125"/>
      <c r="D5935" s="146"/>
      <c r="E5935" s="149"/>
      <c r="F5935" s="184" t="str">
        <f t="shared" si="1142"/>
        <v/>
      </c>
      <c r="G5935" s="185" t="str">
        <f>+IF(F5935="","",H5912)</f>
        <v/>
      </c>
      <c r="H5935" s="186" t="str">
        <f t="shared" si="1143"/>
        <v/>
      </c>
      <c r="I5935" s="96"/>
      <c r="J5935" s="195" t="str">
        <f>+IF(H5935="","",H5935/H5982)</f>
        <v/>
      </c>
      <c r="K5935" s="174"/>
      <c r="L5935" s="170"/>
      <c r="M5935" s="193" t="str">
        <f t="shared" si="1146"/>
        <v/>
      </c>
      <c r="N5935" s="194" t="str">
        <f t="shared" si="1144"/>
        <v/>
      </c>
      <c r="R5935" s="75" t="e">
        <f t="shared" si="1145"/>
        <v>#REF!</v>
      </c>
    </row>
    <row r="5936" spans="1:18" ht="15" customHeight="1" x14ac:dyDescent="0.3">
      <c r="A5936" s="86"/>
      <c r="B5936" s="84"/>
      <c r="C5936" s="125"/>
      <c r="D5936" s="146"/>
      <c r="E5936" s="149"/>
      <c r="F5936" s="184" t="str">
        <f t="shared" si="1142"/>
        <v/>
      </c>
      <c r="G5936" s="185" t="str">
        <f>+IF(F5936="","",H5912)</f>
        <v/>
      </c>
      <c r="H5936" s="186" t="str">
        <f t="shared" si="1143"/>
        <v/>
      </c>
      <c r="J5936" s="195" t="str">
        <f>+IF(H5936="","",H5936/H5982)</f>
        <v/>
      </c>
      <c r="K5936" s="174"/>
      <c r="L5936" s="170"/>
      <c r="M5936" s="193" t="str">
        <f t="shared" si="1146"/>
        <v/>
      </c>
      <c r="N5936" s="194" t="str">
        <f t="shared" si="1144"/>
        <v/>
      </c>
      <c r="R5936" s="75" t="e">
        <f t="shared" si="1145"/>
        <v>#REF!</v>
      </c>
    </row>
    <row r="5937" spans="1:18" ht="15" customHeight="1" x14ac:dyDescent="0.3">
      <c r="A5937" s="86"/>
      <c r="B5937" s="84"/>
      <c r="C5937" s="125"/>
      <c r="D5937" s="146"/>
      <c r="E5937" s="149"/>
      <c r="F5937" s="184" t="str">
        <f t="shared" si="1142"/>
        <v/>
      </c>
      <c r="G5937" s="185" t="str">
        <f>+IF(F5937="","",H5912)</f>
        <v/>
      </c>
      <c r="H5937" s="186" t="str">
        <f t="shared" si="1143"/>
        <v/>
      </c>
      <c r="J5937" s="195" t="str">
        <f>+IF(H5937="","",H5937/H5982)</f>
        <v/>
      </c>
      <c r="K5937" s="174"/>
      <c r="L5937" s="170"/>
      <c r="M5937" s="193" t="str">
        <f t="shared" si="1146"/>
        <v/>
      </c>
      <c r="N5937" s="194" t="str">
        <f t="shared" si="1144"/>
        <v/>
      </c>
      <c r="R5937" s="75" t="e">
        <f t="shared" si="1145"/>
        <v>#REF!</v>
      </c>
    </row>
    <row r="5938" spans="1:18" ht="15" customHeight="1" x14ac:dyDescent="0.3">
      <c r="A5938" s="86"/>
      <c r="B5938" s="84"/>
      <c r="C5938" s="125"/>
      <c r="D5938" s="146"/>
      <c r="E5938" s="149"/>
      <c r="F5938" s="184" t="str">
        <f t="shared" si="1142"/>
        <v/>
      </c>
      <c r="G5938" s="185" t="str">
        <f>+IF(F5938="","",H5912)</f>
        <v/>
      </c>
      <c r="H5938" s="186" t="str">
        <f t="shared" si="1143"/>
        <v/>
      </c>
      <c r="I5938" s="96"/>
      <c r="J5938" s="195" t="str">
        <f>+IF(H5938="","",H5938/H5982)</f>
        <v/>
      </c>
      <c r="K5938" s="174"/>
      <c r="L5938" s="170"/>
      <c r="M5938" s="193" t="str">
        <f t="shared" si="1146"/>
        <v/>
      </c>
      <c r="N5938" s="194" t="str">
        <f t="shared" si="1144"/>
        <v/>
      </c>
      <c r="R5938" s="75" t="e">
        <f t="shared" si="1145"/>
        <v>#REF!</v>
      </c>
    </row>
    <row r="5939" spans="1:18" ht="15" customHeight="1" x14ac:dyDescent="0.3">
      <c r="A5939" s="86"/>
      <c r="B5939" s="84"/>
      <c r="C5939" s="125"/>
      <c r="D5939" s="146"/>
      <c r="E5939" s="149"/>
      <c r="F5939" s="184" t="str">
        <f t="shared" si="1142"/>
        <v/>
      </c>
      <c r="G5939" s="185" t="str">
        <f>+IF(F5939="","",H5912)</f>
        <v/>
      </c>
      <c r="H5939" s="186" t="str">
        <f t="shared" si="1143"/>
        <v/>
      </c>
      <c r="J5939" s="195" t="str">
        <f>+IF(H5939="","",H5939/H5982)</f>
        <v/>
      </c>
      <c r="K5939" s="174"/>
      <c r="L5939" s="170"/>
      <c r="M5939" s="193" t="str">
        <f t="shared" si="1146"/>
        <v/>
      </c>
      <c r="N5939" s="194" t="str">
        <f t="shared" si="1144"/>
        <v/>
      </c>
      <c r="R5939" s="75" t="e">
        <f t="shared" si="1145"/>
        <v>#REF!</v>
      </c>
    </row>
    <row r="5940" spans="1:18" ht="15" customHeight="1" x14ac:dyDescent="0.3">
      <c r="A5940" s="86"/>
      <c r="B5940" s="84"/>
      <c r="C5940" s="125"/>
      <c r="D5940" s="146"/>
      <c r="E5940" s="149"/>
      <c r="F5940" s="184" t="str">
        <f t="shared" si="1142"/>
        <v/>
      </c>
      <c r="G5940" s="185" t="str">
        <f>+IF(F5940="","",H5912)</f>
        <v/>
      </c>
      <c r="H5940" s="186" t="str">
        <f t="shared" si="1143"/>
        <v/>
      </c>
      <c r="I5940" s="96"/>
      <c r="J5940" s="195" t="str">
        <f>+IF(H5940="","",H5940/H5982)</f>
        <v/>
      </c>
      <c r="K5940" s="174"/>
      <c r="L5940" s="170"/>
      <c r="M5940" s="193" t="str">
        <f t="shared" si="1146"/>
        <v/>
      </c>
      <c r="N5940" s="194" t="str">
        <f t="shared" si="1144"/>
        <v/>
      </c>
      <c r="R5940" s="75" t="e">
        <f t="shared" si="1145"/>
        <v>#REF!</v>
      </c>
    </row>
    <row r="5941" spans="1:18" ht="15" customHeight="1" x14ac:dyDescent="0.3">
      <c r="A5941" s="86"/>
      <c r="B5941" s="84"/>
      <c r="C5941" s="125"/>
      <c r="D5941" s="146"/>
      <c r="E5941" s="149"/>
      <c r="F5941" s="184" t="str">
        <f t="shared" si="1142"/>
        <v/>
      </c>
      <c r="G5941" s="185" t="str">
        <f>+IF(F5941="","",H5912)</f>
        <v/>
      </c>
      <c r="H5941" s="186" t="str">
        <f t="shared" si="1143"/>
        <v/>
      </c>
      <c r="I5941" s="96"/>
      <c r="J5941" s="195" t="str">
        <f>+IF(H5941="","",H5941/H5982)</f>
        <v/>
      </c>
      <c r="K5941" s="174"/>
      <c r="L5941" s="170"/>
      <c r="M5941" s="193" t="str">
        <f t="shared" si="1146"/>
        <v/>
      </c>
      <c r="N5941" s="194" t="str">
        <f t="shared" si="1144"/>
        <v/>
      </c>
      <c r="R5941" s="75" t="e">
        <f t="shared" si="1145"/>
        <v>#REF!</v>
      </c>
    </row>
    <row r="5942" spans="1:18" ht="15" customHeight="1" thickBot="1" x14ac:dyDescent="0.35">
      <c r="A5942" s="86"/>
      <c r="B5942" s="84"/>
      <c r="C5942" s="127"/>
      <c r="D5942" s="147"/>
      <c r="E5942" s="150"/>
      <c r="F5942" s="187" t="str">
        <f t="shared" si="1142"/>
        <v/>
      </c>
      <c r="G5942" s="188" t="str">
        <f>+IF(F5942="","",H5911)</f>
        <v/>
      </c>
      <c r="H5942" s="189" t="str">
        <f t="shared" si="1143"/>
        <v/>
      </c>
      <c r="J5942" s="195" t="str">
        <f>+IF(H5942="","",H5942/H5982)</f>
        <v/>
      </c>
      <c r="K5942" s="174"/>
      <c r="L5942" s="170"/>
      <c r="M5942" s="193" t="str">
        <f t="shared" si="1146"/>
        <v/>
      </c>
      <c r="N5942" s="194" t="str">
        <f t="shared" si="1144"/>
        <v/>
      </c>
      <c r="R5942" s="75" t="e">
        <f t="shared" si="1145"/>
        <v>#REF!</v>
      </c>
    </row>
    <row r="5943" spans="1:18" ht="15" customHeight="1" thickBot="1" x14ac:dyDescent="0.35">
      <c r="A5943" s="86"/>
      <c r="B5943" s="84"/>
      <c r="C5943" s="160"/>
      <c r="D5943" s="160"/>
      <c r="E5943" s="160"/>
      <c r="F5943" s="160"/>
      <c r="G5943" s="161" t="s">
        <v>28</v>
      </c>
      <c r="H5943" s="157">
        <f>SUM(H5930:H5942)</f>
        <v>0.80279100000000003</v>
      </c>
      <c r="J5943" s="110">
        <f>SUM(J5930:J5942)</f>
        <v>0.34358617294959992</v>
      </c>
      <c r="K5943" s="109"/>
      <c r="L5943" s="109"/>
      <c r="M5943" s="109"/>
      <c r="N5943" s="110">
        <f>SUM(N5930:N5942)</f>
        <v>0</v>
      </c>
    </row>
    <row r="5944" spans="1:18" s="73" customFormat="1" ht="15" customHeight="1" thickBot="1" x14ac:dyDescent="0.35">
      <c r="A5944" s="86"/>
      <c r="B5944" s="84"/>
      <c r="C5944" s="73" t="s">
        <v>11</v>
      </c>
      <c r="H5944" s="74"/>
      <c r="J5944" s="112"/>
      <c r="K5944" s="112"/>
      <c r="L5944" s="112"/>
      <c r="M5944" s="112"/>
      <c r="N5944" s="112"/>
    </row>
    <row r="5945" spans="1:18" ht="34.5" customHeight="1" thickBot="1" x14ac:dyDescent="0.35">
      <c r="A5945" s="86"/>
      <c r="B5945" s="84"/>
      <c r="C5945" s="122" t="s">
        <v>48</v>
      </c>
      <c r="D5945" s="129"/>
      <c r="E5945" s="123" t="s">
        <v>3</v>
      </c>
      <c r="F5945" s="123" t="s">
        <v>0</v>
      </c>
      <c r="G5945" s="123" t="s">
        <v>16</v>
      </c>
      <c r="H5945" s="124" t="s">
        <v>9</v>
      </c>
      <c r="J5945" s="106" t="s">
        <v>59</v>
      </c>
      <c r="K5945" s="107" t="s">
        <v>60</v>
      </c>
      <c r="L5945" s="107" t="s">
        <v>61</v>
      </c>
      <c r="M5945" s="107" t="s">
        <v>62</v>
      </c>
      <c r="N5945" s="108" t="s">
        <v>63</v>
      </c>
    </row>
    <row r="5946" spans="1:18" ht="15" customHeight="1" x14ac:dyDescent="0.3">
      <c r="A5946" s="86"/>
      <c r="B5946" s="84"/>
      <c r="C5946" s="125" t="s">
        <v>312</v>
      </c>
      <c r="E5946" s="151" t="s">
        <v>89</v>
      </c>
      <c r="F5946" s="151">
        <v>0.05</v>
      </c>
      <c r="G5946" s="151">
        <v>1.1200000000000001</v>
      </c>
      <c r="H5946" s="190">
        <f t="shared" ref="H5946:H5947" si="1147">+IF(G5946="","",F5946*G5946)</f>
        <v>5.6000000000000008E-2</v>
      </c>
      <c r="J5946" s="195">
        <f>+IF(H5946="","",H5946/H5982)</f>
        <v>2.3967415784653286E-2</v>
      </c>
      <c r="K5946" s="174">
        <v>411211912</v>
      </c>
      <c r="L5946" s="170" t="s">
        <v>76</v>
      </c>
      <c r="M5946" s="193">
        <v>0.29659999999999997</v>
      </c>
      <c r="N5946" s="194">
        <f t="shared" ref="N5946:N5971" si="1148">+IF(H5946="","",J5946*M5946)</f>
        <v>7.1087355217281639E-3</v>
      </c>
      <c r="R5946" s="75" t="e">
        <f t="shared" ref="R5946:R5971" si="1149">+R5858+1</f>
        <v>#REF!</v>
      </c>
    </row>
    <row r="5947" spans="1:18" ht="15" customHeight="1" x14ac:dyDescent="0.3">
      <c r="A5947" s="86"/>
      <c r="B5947" s="84"/>
      <c r="C5947" s="125" t="s">
        <v>320</v>
      </c>
      <c r="E5947" s="151" t="s">
        <v>89</v>
      </c>
      <c r="F5947" s="151">
        <v>1.03</v>
      </c>
      <c r="G5947" s="151">
        <v>1.34</v>
      </c>
      <c r="H5947" s="190">
        <f t="shared" si="1147"/>
        <v>1.3802000000000001</v>
      </c>
      <c r="J5947" s="195">
        <f>+IF(H5947="","",H5947/H5982)</f>
        <v>0.59071120117818687</v>
      </c>
      <c r="K5947" s="218">
        <v>411211912</v>
      </c>
      <c r="L5947" s="212" t="s">
        <v>76</v>
      </c>
      <c r="M5947" s="193">
        <v>0.29659999999999997</v>
      </c>
      <c r="N5947" s="194">
        <f t="shared" si="1148"/>
        <v>0.17520494226945021</v>
      </c>
      <c r="R5947" s="75" t="e">
        <f t="shared" si="1149"/>
        <v>#REF!</v>
      </c>
    </row>
    <row r="5948" spans="1:18" ht="15" customHeight="1" x14ac:dyDescent="0.3">
      <c r="A5948" s="86"/>
      <c r="B5948" s="84"/>
      <c r="C5948" s="125"/>
      <c r="E5948" s="151"/>
      <c r="F5948" s="151"/>
      <c r="G5948" s="151"/>
      <c r="H5948" s="190"/>
      <c r="J5948" s="195"/>
      <c r="K5948" s="212"/>
      <c r="L5948" s="212"/>
      <c r="M5948" s="193"/>
      <c r="N5948" s="194" t="str">
        <f t="shared" si="1148"/>
        <v/>
      </c>
      <c r="R5948" s="75" t="e">
        <f t="shared" si="1149"/>
        <v>#REF!</v>
      </c>
    </row>
    <row r="5949" spans="1:18" ht="15" customHeight="1" x14ac:dyDescent="0.3">
      <c r="A5949" s="86"/>
      <c r="B5949" s="84"/>
      <c r="C5949" s="125"/>
      <c r="E5949" s="151"/>
      <c r="F5949" s="151"/>
      <c r="G5949" s="151"/>
      <c r="H5949" s="190"/>
      <c r="J5949" s="195"/>
      <c r="K5949" s="211"/>
      <c r="L5949" s="212"/>
      <c r="M5949" s="193"/>
      <c r="N5949" s="194" t="str">
        <f t="shared" si="1148"/>
        <v/>
      </c>
      <c r="R5949" s="75" t="e">
        <f t="shared" si="1149"/>
        <v>#REF!</v>
      </c>
    </row>
    <row r="5950" spans="1:18" ht="15" customHeight="1" x14ac:dyDescent="0.3">
      <c r="A5950" s="86"/>
      <c r="B5950" s="84"/>
      <c r="C5950" s="125"/>
      <c r="E5950" s="151"/>
      <c r="F5950" s="151"/>
      <c r="G5950" s="151"/>
      <c r="H5950" s="190"/>
      <c r="J5950" s="195"/>
      <c r="K5950" s="174"/>
      <c r="L5950" s="170"/>
      <c r="M5950" s="193"/>
      <c r="N5950" s="194" t="str">
        <f t="shared" si="1148"/>
        <v/>
      </c>
      <c r="R5950" s="75" t="e">
        <f t="shared" si="1149"/>
        <v>#REF!</v>
      </c>
    </row>
    <row r="5951" spans="1:18" ht="15" customHeight="1" x14ac:dyDescent="0.3">
      <c r="A5951" s="86"/>
      <c r="B5951" s="84"/>
      <c r="C5951" s="125"/>
      <c r="E5951" s="151"/>
      <c r="F5951" s="151"/>
      <c r="G5951" s="151"/>
      <c r="H5951" s="190"/>
      <c r="J5951" s="195"/>
      <c r="K5951" s="174"/>
      <c r="L5951" s="170"/>
      <c r="M5951" s="193"/>
      <c r="N5951" s="194" t="str">
        <f t="shared" si="1148"/>
        <v/>
      </c>
      <c r="R5951" s="75" t="e">
        <f t="shared" si="1149"/>
        <v>#REF!</v>
      </c>
    </row>
    <row r="5952" spans="1:18" ht="15" customHeight="1" x14ac:dyDescent="0.3">
      <c r="A5952" s="86"/>
      <c r="B5952" s="84"/>
      <c r="C5952" s="125"/>
      <c r="E5952" s="151"/>
      <c r="F5952" s="151"/>
      <c r="G5952" s="151"/>
      <c r="H5952" s="190"/>
      <c r="J5952" s="195"/>
      <c r="K5952" s="174"/>
      <c r="L5952" s="170"/>
      <c r="M5952" s="193"/>
      <c r="N5952" s="194" t="str">
        <f t="shared" si="1148"/>
        <v/>
      </c>
      <c r="R5952" s="75" t="e">
        <f t="shared" si="1149"/>
        <v>#REF!</v>
      </c>
    </row>
    <row r="5953" spans="1:18" ht="15" customHeight="1" x14ac:dyDescent="0.3">
      <c r="A5953" s="86"/>
      <c r="B5953" s="84"/>
      <c r="C5953" s="125"/>
      <c r="E5953" s="151"/>
      <c r="F5953" s="151"/>
      <c r="G5953" s="151"/>
      <c r="H5953" s="190"/>
      <c r="J5953" s="195"/>
      <c r="K5953" s="211"/>
      <c r="L5953" s="210"/>
      <c r="M5953" s="193"/>
      <c r="N5953" s="194" t="str">
        <f t="shared" si="1148"/>
        <v/>
      </c>
      <c r="R5953" s="75" t="e">
        <f t="shared" si="1149"/>
        <v>#REF!</v>
      </c>
    </row>
    <row r="5954" spans="1:18" ht="15" customHeight="1" x14ac:dyDescent="0.3">
      <c r="A5954" s="86"/>
      <c r="B5954" s="84"/>
      <c r="C5954" s="125"/>
      <c r="E5954" s="151"/>
      <c r="F5954" s="151"/>
      <c r="G5954" s="151"/>
      <c r="H5954" s="190"/>
      <c r="J5954" s="195"/>
      <c r="K5954" s="174"/>
      <c r="L5954" s="170"/>
      <c r="M5954" s="193"/>
      <c r="N5954" s="194" t="str">
        <f t="shared" si="1148"/>
        <v/>
      </c>
      <c r="R5954" s="75" t="e">
        <f t="shared" si="1149"/>
        <v>#REF!</v>
      </c>
    </row>
    <row r="5955" spans="1:18" ht="15" customHeight="1" x14ac:dyDescent="0.3">
      <c r="A5955" s="86"/>
      <c r="B5955" s="84"/>
      <c r="C5955" s="125"/>
      <c r="E5955" s="151"/>
      <c r="F5955" s="151"/>
      <c r="G5955" s="151"/>
      <c r="H5955" s="190"/>
      <c r="J5955" s="195"/>
      <c r="K5955" s="174"/>
      <c r="L5955" s="170"/>
      <c r="M5955" s="193"/>
      <c r="N5955" s="194" t="str">
        <f t="shared" si="1148"/>
        <v/>
      </c>
      <c r="R5955" s="75" t="e">
        <f t="shared" si="1149"/>
        <v>#REF!</v>
      </c>
    </row>
    <row r="5956" spans="1:18" ht="15" customHeight="1" x14ac:dyDescent="0.3">
      <c r="A5956" s="86"/>
      <c r="B5956" s="84"/>
      <c r="C5956" s="125"/>
      <c r="E5956" s="151"/>
      <c r="F5956" s="151"/>
      <c r="G5956" s="151"/>
      <c r="H5956" s="190" t="str">
        <f t="shared" ref="H5956:H5971" si="1150">+IF(G5956="","",F5956*G5956)</f>
        <v/>
      </c>
      <c r="J5956" s="195" t="str">
        <f>+IF(H5956="","",H5956/H5982)</f>
        <v/>
      </c>
      <c r="K5956" s="174"/>
      <c r="L5956" s="170"/>
      <c r="M5956" s="193" t="str">
        <f t="shared" ref="M5956:M5971" si="1151">IF(L5956="NP", 0, (IF(L5956="EP", 1, (IF(L5956="ND", 0.4, "")))))</f>
        <v/>
      </c>
      <c r="N5956" s="194" t="str">
        <f t="shared" si="1148"/>
        <v/>
      </c>
      <c r="R5956" s="75" t="e">
        <f t="shared" si="1149"/>
        <v>#REF!</v>
      </c>
    </row>
    <row r="5957" spans="1:18" ht="15" customHeight="1" x14ac:dyDescent="0.3">
      <c r="A5957" s="86"/>
      <c r="B5957" s="84"/>
      <c r="C5957" s="125"/>
      <c r="E5957" s="151"/>
      <c r="F5957" s="151"/>
      <c r="G5957" s="151"/>
      <c r="H5957" s="190" t="str">
        <f t="shared" si="1150"/>
        <v/>
      </c>
      <c r="J5957" s="195" t="str">
        <f>+IF(H5957="","",H5957/H5982)</f>
        <v/>
      </c>
      <c r="K5957" s="174"/>
      <c r="L5957" s="170"/>
      <c r="M5957" s="193" t="str">
        <f t="shared" si="1151"/>
        <v/>
      </c>
      <c r="N5957" s="194" t="str">
        <f t="shared" si="1148"/>
        <v/>
      </c>
      <c r="R5957" s="75" t="e">
        <f t="shared" si="1149"/>
        <v>#REF!</v>
      </c>
    </row>
    <row r="5958" spans="1:18" ht="15" customHeight="1" x14ac:dyDescent="0.3">
      <c r="A5958" s="86"/>
      <c r="B5958" s="84"/>
      <c r="C5958" s="125"/>
      <c r="E5958" s="151"/>
      <c r="F5958" s="151"/>
      <c r="G5958" s="151"/>
      <c r="H5958" s="190" t="str">
        <f t="shared" si="1150"/>
        <v/>
      </c>
      <c r="J5958" s="195" t="str">
        <f>+IF(H5958="","",H5958/H5982)</f>
        <v/>
      </c>
      <c r="K5958" s="174"/>
      <c r="L5958" s="170"/>
      <c r="M5958" s="193" t="str">
        <f t="shared" si="1151"/>
        <v/>
      </c>
      <c r="N5958" s="194" t="str">
        <f t="shared" si="1148"/>
        <v/>
      </c>
      <c r="R5958" s="75" t="e">
        <f t="shared" si="1149"/>
        <v>#REF!</v>
      </c>
    </row>
    <row r="5959" spans="1:18" ht="15" customHeight="1" x14ac:dyDescent="0.3">
      <c r="A5959" s="86"/>
      <c r="B5959" s="84"/>
      <c r="C5959" s="125"/>
      <c r="E5959" s="151"/>
      <c r="F5959" s="151"/>
      <c r="G5959" s="151"/>
      <c r="H5959" s="190" t="str">
        <f t="shared" si="1150"/>
        <v/>
      </c>
      <c r="J5959" s="195" t="str">
        <f>+IF(H5959="","",H5959/H5982)</f>
        <v/>
      </c>
      <c r="K5959" s="174"/>
      <c r="L5959" s="170"/>
      <c r="M5959" s="193" t="str">
        <f t="shared" si="1151"/>
        <v/>
      </c>
      <c r="N5959" s="194" t="str">
        <f t="shared" si="1148"/>
        <v/>
      </c>
      <c r="R5959" s="75" t="e">
        <f t="shared" si="1149"/>
        <v>#REF!</v>
      </c>
    </row>
    <row r="5960" spans="1:18" ht="15" customHeight="1" x14ac:dyDescent="0.3">
      <c r="A5960" s="86"/>
      <c r="B5960" s="84"/>
      <c r="C5960" s="125"/>
      <c r="E5960" s="151"/>
      <c r="F5960" s="151"/>
      <c r="G5960" s="151"/>
      <c r="H5960" s="190" t="str">
        <f t="shared" si="1150"/>
        <v/>
      </c>
      <c r="J5960" s="195" t="str">
        <f>+IF(H5960="","",H5960/H5982)</f>
        <v/>
      </c>
      <c r="K5960" s="174"/>
      <c r="L5960" s="170"/>
      <c r="M5960" s="193" t="str">
        <f t="shared" si="1151"/>
        <v/>
      </c>
      <c r="N5960" s="194" t="str">
        <f t="shared" si="1148"/>
        <v/>
      </c>
      <c r="R5960" s="75" t="e">
        <f t="shared" si="1149"/>
        <v>#REF!</v>
      </c>
    </row>
    <row r="5961" spans="1:18" ht="15" customHeight="1" x14ac:dyDescent="0.3">
      <c r="A5961" s="86"/>
      <c r="B5961" s="84"/>
      <c r="C5961" s="125"/>
      <c r="E5961" s="151"/>
      <c r="F5961" s="151"/>
      <c r="G5961" s="151"/>
      <c r="H5961" s="190" t="str">
        <f t="shared" si="1150"/>
        <v/>
      </c>
      <c r="J5961" s="195" t="str">
        <f>+IF(H5961="","",H5961/H5982)</f>
        <v/>
      </c>
      <c r="K5961" s="174"/>
      <c r="L5961" s="170"/>
      <c r="M5961" s="193" t="str">
        <f t="shared" si="1151"/>
        <v/>
      </c>
      <c r="N5961" s="194" t="str">
        <f t="shared" si="1148"/>
        <v/>
      </c>
      <c r="R5961" s="75" t="e">
        <f t="shared" si="1149"/>
        <v>#REF!</v>
      </c>
    </row>
    <row r="5962" spans="1:18" ht="15" customHeight="1" x14ac:dyDescent="0.3">
      <c r="A5962" s="86"/>
      <c r="B5962" s="84"/>
      <c r="C5962" s="125"/>
      <c r="E5962" s="151"/>
      <c r="F5962" s="151"/>
      <c r="G5962" s="151"/>
      <c r="H5962" s="190" t="str">
        <f t="shared" si="1150"/>
        <v/>
      </c>
      <c r="J5962" s="195" t="str">
        <f>+IF(H5962="","",H5962/H5982)</f>
        <v/>
      </c>
      <c r="K5962" s="174"/>
      <c r="L5962" s="170"/>
      <c r="M5962" s="193" t="str">
        <f t="shared" si="1151"/>
        <v/>
      </c>
      <c r="N5962" s="194" t="str">
        <f t="shared" si="1148"/>
        <v/>
      </c>
      <c r="R5962" s="75" t="e">
        <f t="shared" si="1149"/>
        <v>#REF!</v>
      </c>
    </row>
    <row r="5963" spans="1:18" ht="15" customHeight="1" x14ac:dyDescent="0.3">
      <c r="A5963" s="86"/>
      <c r="B5963" s="84"/>
      <c r="C5963" s="125"/>
      <c r="E5963" s="151"/>
      <c r="F5963" s="151"/>
      <c r="G5963" s="151"/>
      <c r="H5963" s="190" t="str">
        <f t="shared" si="1150"/>
        <v/>
      </c>
      <c r="J5963" s="195" t="str">
        <f>+IF(H5963="","",H5963/H5982)</f>
        <v/>
      </c>
      <c r="K5963" s="174"/>
      <c r="L5963" s="170"/>
      <c r="M5963" s="193" t="str">
        <f t="shared" si="1151"/>
        <v/>
      </c>
      <c r="N5963" s="194" t="str">
        <f t="shared" si="1148"/>
        <v/>
      </c>
      <c r="R5963" s="75" t="e">
        <f t="shared" si="1149"/>
        <v>#REF!</v>
      </c>
    </row>
    <row r="5964" spans="1:18" ht="15" customHeight="1" x14ac:dyDescent="0.3">
      <c r="A5964" s="86"/>
      <c r="B5964" s="84"/>
      <c r="C5964" s="125"/>
      <c r="E5964" s="151"/>
      <c r="F5964" s="151"/>
      <c r="G5964" s="151"/>
      <c r="H5964" s="190" t="str">
        <f t="shared" si="1150"/>
        <v/>
      </c>
      <c r="J5964" s="195" t="str">
        <f>+IF(H5964="","",H5964/H5982)</f>
        <v/>
      </c>
      <c r="K5964" s="174"/>
      <c r="L5964" s="170"/>
      <c r="M5964" s="193" t="str">
        <f t="shared" si="1151"/>
        <v/>
      </c>
      <c r="N5964" s="194" t="str">
        <f t="shared" si="1148"/>
        <v/>
      </c>
      <c r="R5964" s="75" t="e">
        <f t="shared" si="1149"/>
        <v>#REF!</v>
      </c>
    </row>
    <row r="5965" spans="1:18" ht="15" customHeight="1" x14ac:dyDescent="0.3">
      <c r="A5965" s="86"/>
      <c r="B5965" s="84"/>
      <c r="C5965" s="125"/>
      <c r="E5965" s="151"/>
      <c r="F5965" s="151"/>
      <c r="G5965" s="151"/>
      <c r="H5965" s="190" t="str">
        <f t="shared" si="1150"/>
        <v/>
      </c>
      <c r="J5965" s="195" t="str">
        <f>+IF(H5965="","",H5965/H5982)</f>
        <v/>
      </c>
      <c r="K5965" s="174"/>
      <c r="L5965" s="170"/>
      <c r="M5965" s="193" t="str">
        <f t="shared" si="1151"/>
        <v/>
      </c>
      <c r="N5965" s="194" t="str">
        <f t="shared" si="1148"/>
        <v/>
      </c>
      <c r="R5965" s="75" t="e">
        <f t="shared" si="1149"/>
        <v>#REF!</v>
      </c>
    </row>
    <row r="5966" spans="1:18" ht="15" customHeight="1" x14ac:dyDescent="0.3">
      <c r="A5966" s="86"/>
      <c r="B5966" s="84"/>
      <c r="C5966" s="125"/>
      <c r="E5966" s="151"/>
      <c r="F5966" s="151"/>
      <c r="G5966" s="151"/>
      <c r="H5966" s="190" t="str">
        <f t="shared" si="1150"/>
        <v/>
      </c>
      <c r="J5966" s="195" t="str">
        <f>+IF(H5966="","",H5966/H5982)</f>
        <v/>
      </c>
      <c r="K5966" s="174"/>
      <c r="L5966" s="170"/>
      <c r="M5966" s="193" t="str">
        <f t="shared" si="1151"/>
        <v/>
      </c>
      <c r="N5966" s="194" t="str">
        <f t="shared" si="1148"/>
        <v/>
      </c>
      <c r="R5966" s="75" t="e">
        <f t="shared" si="1149"/>
        <v>#REF!</v>
      </c>
    </row>
    <row r="5967" spans="1:18" ht="15" customHeight="1" x14ac:dyDescent="0.3">
      <c r="A5967" s="86"/>
      <c r="B5967" s="84"/>
      <c r="C5967" s="125"/>
      <c r="E5967" s="151"/>
      <c r="F5967" s="151"/>
      <c r="G5967" s="151"/>
      <c r="H5967" s="190" t="str">
        <f t="shared" si="1150"/>
        <v/>
      </c>
      <c r="J5967" s="195" t="str">
        <f>+IF(H5967="","",H5967/H5982)</f>
        <v/>
      </c>
      <c r="K5967" s="174"/>
      <c r="L5967" s="170"/>
      <c r="M5967" s="193" t="str">
        <f t="shared" si="1151"/>
        <v/>
      </c>
      <c r="N5967" s="194" t="str">
        <f t="shared" si="1148"/>
        <v/>
      </c>
      <c r="R5967" s="75" t="e">
        <f t="shared" si="1149"/>
        <v>#REF!</v>
      </c>
    </row>
    <row r="5968" spans="1:18" ht="15" customHeight="1" x14ac:dyDescent="0.3">
      <c r="A5968" s="86"/>
      <c r="B5968" s="84"/>
      <c r="C5968" s="125"/>
      <c r="E5968" s="151"/>
      <c r="F5968" s="151"/>
      <c r="G5968" s="151"/>
      <c r="H5968" s="190" t="str">
        <f t="shared" si="1150"/>
        <v/>
      </c>
      <c r="J5968" s="195" t="str">
        <f>+IF(H5968="","",H5968/H5982)</f>
        <v/>
      </c>
      <c r="K5968" s="174"/>
      <c r="L5968" s="170"/>
      <c r="M5968" s="193" t="str">
        <f t="shared" si="1151"/>
        <v/>
      </c>
      <c r="N5968" s="194" t="str">
        <f t="shared" si="1148"/>
        <v/>
      </c>
      <c r="R5968" s="75" t="e">
        <f t="shared" si="1149"/>
        <v>#REF!</v>
      </c>
    </row>
    <row r="5969" spans="1:18" ht="15" customHeight="1" x14ac:dyDescent="0.3">
      <c r="A5969" s="86"/>
      <c r="B5969" s="84"/>
      <c r="C5969" s="125"/>
      <c r="E5969" s="151"/>
      <c r="F5969" s="151"/>
      <c r="G5969" s="151"/>
      <c r="H5969" s="190" t="str">
        <f t="shared" si="1150"/>
        <v/>
      </c>
      <c r="J5969" s="195" t="str">
        <f>+IF(H5969="","",H5969/H5982)</f>
        <v/>
      </c>
      <c r="K5969" s="174"/>
      <c r="L5969" s="170"/>
      <c r="M5969" s="193" t="str">
        <f t="shared" si="1151"/>
        <v/>
      </c>
      <c r="N5969" s="194" t="str">
        <f t="shared" si="1148"/>
        <v/>
      </c>
      <c r="R5969" s="75" t="e">
        <f t="shared" si="1149"/>
        <v>#REF!</v>
      </c>
    </row>
    <row r="5970" spans="1:18" ht="15" customHeight="1" x14ac:dyDescent="0.3">
      <c r="A5970" s="86"/>
      <c r="B5970" s="84"/>
      <c r="C5970" s="125"/>
      <c r="E5970" s="151"/>
      <c r="F5970" s="151"/>
      <c r="G5970" s="151"/>
      <c r="H5970" s="190" t="str">
        <f t="shared" si="1150"/>
        <v/>
      </c>
      <c r="J5970" s="195" t="str">
        <f>+IF(H5970="","",H5970/H5982)</f>
        <v/>
      </c>
      <c r="K5970" s="174"/>
      <c r="L5970" s="170"/>
      <c r="M5970" s="193" t="str">
        <f t="shared" si="1151"/>
        <v/>
      </c>
      <c r="N5970" s="194" t="str">
        <f t="shared" si="1148"/>
        <v/>
      </c>
      <c r="R5970" s="75" t="e">
        <f t="shared" si="1149"/>
        <v>#REF!</v>
      </c>
    </row>
    <row r="5971" spans="1:18" ht="15" customHeight="1" thickBot="1" x14ac:dyDescent="0.35">
      <c r="A5971" s="86"/>
      <c r="B5971" s="84"/>
      <c r="C5971" s="125"/>
      <c r="E5971" s="152"/>
      <c r="F5971" s="152"/>
      <c r="G5971" s="152"/>
      <c r="H5971" s="191" t="str">
        <f t="shared" si="1150"/>
        <v/>
      </c>
      <c r="J5971" s="195" t="str">
        <f>+IF(H5971="","",H5971/H5982)</f>
        <v/>
      </c>
      <c r="K5971" s="174"/>
      <c r="L5971" s="170"/>
      <c r="M5971" s="193" t="str">
        <f t="shared" si="1151"/>
        <v/>
      </c>
      <c r="N5971" s="194" t="str">
        <f t="shared" si="1148"/>
        <v/>
      </c>
      <c r="R5971" s="75" t="e">
        <f t="shared" si="1149"/>
        <v>#REF!</v>
      </c>
    </row>
    <row r="5972" spans="1:18" ht="15" customHeight="1" thickBot="1" x14ac:dyDescent="0.35">
      <c r="A5972" s="86"/>
      <c r="B5972" s="84"/>
      <c r="C5972" s="160"/>
      <c r="D5972" s="160"/>
      <c r="E5972" s="160"/>
      <c r="F5972" s="160"/>
      <c r="G5972" s="161" t="s">
        <v>29</v>
      </c>
      <c r="H5972" s="157">
        <f>SUM(H5946:H5971)</f>
        <v>1.4362000000000001</v>
      </c>
      <c r="J5972" s="110">
        <f>SUM(J5946:J5971)</f>
        <v>0.61467861696284021</v>
      </c>
      <c r="K5972" s="109"/>
      <c r="L5972" s="109"/>
      <c r="M5972" s="109"/>
      <c r="N5972" s="110">
        <f>SUM(N5946:N5971)</f>
        <v>0.18231367779117838</v>
      </c>
    </row>
    <row r="5973" spans="1:18" s="73" customFormat="1" ht="15" customHeight="1" thickBot="1" x14ac:dyDescent="0.35">
      <c r="A5973" s="86"/>
      <c r="B5973" s="84"/>
      <c r="C5973" s="73" t="s">
        <v>12</v>
      </c>
      <c r="H5973" s="74"/>
      <c r="J5973" s="111"/>
      <c r="K5973" s="111"/>
      <c r="L5973" s="111"/>
      <c r="M5973" s="111"/>
      <c r="N5973" s="111"/>
    </row>
    <row r="5974" spans="1:18" ht="33" customHeight="1" thickBot="1" x14ac:dyDescent="0.35">
      <c r="A5974" s="86"/>
      <c r="B5974" s="84"/>
      <c r="C5974" s="122" t="s">
        <v>48</v>
      </c>
      <c r="D5974" s="129"/>
      <c r="E5974" s="130" t="s">
        <v>3</v>
      </c>
      <c r="F5974" s="130" t="s">
        <v>0</v>
      </c>
      <c r="G5974" s="123" t="s">
        <v>6</v>
      </c>
      <c r="H5974" s="124" t="s">
        <v>9</v>
      </c>
      <c r="J5974" s="106" t="s">
        <v>59</v>
      </c>
      <c r="K5974" s="107" t="s">
        <v>60</v>
      </c>
      <c r="L5974" s="107" t="s">
        <v>61</v>
      </c>
      <c r="M5974" s="107" t="s">
        <v>62</v>
      </c>
      <c r="N5974" s="108" t="s">
        <v>63</v>
      </c>
    </row>
    <row r="5975" spans="1:18" ht="15" customHeight="1" x14ac:dyDescent="0.3">
      <c r="A5975" s="86"/>
      <c r="B5975" s="84"/>
      <c r="C5975" s="125"/>
      <c r="E5975" s="149"/>
      <c r="F5975" s="146"/>
      <c r="G5975" s="154"/>
      <c r="H5975" s="186"/>
      <c r="J5975" s="195"/>
      <c r="K5975" s="175"/>
      <c r="L5975" s="175"/>
      <c r="M5975" s="193"/>
      <c r="N5975" s="194" t="str">
        <f>+IF(H5975="","",J5975*M5975)</f>
        <v/>
      </c>
      <c r="R5975" s="75" t="e">
        <f t="shared" ref="R5975:R5979" si="1152">+R5887+1</f>
        <v>#REF!</v>
      </c>
    </row>
    <row r="5976" spans="1:18" ht="15" customHeight="1" x14ac:dyDescent="0.3">
      <c r="A5976" s="86"/>
      <c r="B5976" s="84"/>
      <c r="C5976" s="125"/>
      <c r="E5976" s="149"/>
      <c r="F5976" s="146"/>
      <c r="G5976" s="154"/>
      <c r="H5976" s="186"/>
      <c r="J5976" s="195"/>
      <c r="K5976" s="175"/>
      <c r="L5976" s="175"/>
      <c r="M5976" s="193"/>
      <c r="N5976" s="194" t="str">
        <f>+IF(H5976="","",J5976*M5976)</f>
        <v/>
      </c>
      <c r="R5976" s="75" t="e">
        <f t="shared" si="1152"/>
        <v>#REF!</v>
      </c>
    </row>
    <row r="5977" spans="1:18" ht="15" customHeight="1" x14ac:dyDescent="0.3">
      <c r="A5977" s="86"/>
      <c r="B5977" s="84"/>
      <c r="C5977" s="125"/>
      <c r="E5977" s="149"/>
      <c r="F5977" s="146"/>
      <c r="G5977" s="154"/>
      <c r="H5977" s="186" t="str">
        <f>+IF(G5977="","",F5977*G5977)</f>
        <v/>
      </c>
      <c r="J5977" s="195" t="str">
        <f>+IF(H5977="","",H5977/H5981)</f>
        <v/>
      </c>
      <c r="K5977" s="175"/>
      <c r="L5977" s="175"/>
      <c r="M5977" s="193" t="str">
        <f>IF(L5977="NP", 0, (IF(L5977="EP", 1, (IF(L5977="ND", 0.4, "")))))</f>
        <v/>
      </c>
      <c r="N5977" s="194" t="str">
        <f>+IF(H5977="","",J5977*M5977)</f>
        <v/>
      </c>
      <c r="R5977" s="75" t="e">
        <f t="shared" si="1152"/>
        <v>#REF!</v>
      </c>
    </row>
    <row r="5978" spans="1:18" ht="15" customHeight="1" x14ac:dyDescent="0.3">
      <c r="A5978" s="86"/>
      <c r="B5978" s="84"/>
      <c r="C5978" s="125"/>
      <c r="E5978" s="149"/>
      <c r="F5978" s="146"/>
      <c r="G5978" s="154"/>
      <c r="H5978" s="186" t="str">
        <f>+IF(G5978="","",F5978*G5978)</f>
        <v/>
      </c>
      <c r="J5978" s="195" t="str">
        <f>+IF(H5978="","",H5978/H5982)</f>
        <v/>
      </c>
      <c r="K5978" s="175"/>
      <c r="L5978" s="175"/>
      <c r="M5978" s="193" t="str">
        <f>IF(L5978="NP", 0, (IF(L5978="EP", 1, (IF(L5978="ND", 0.4, "")))))</f>
        <v/>
      </c>
      <c r="N5978" s="194" t="str">
        <f>+IF(H5978="","",J5978*M5978)</f>
        <v/>
      </c>
      <c r="R5978" s="75" t="e">
        <f t="shared" si="1152"/>
        <v>#REF!</v>
      </c>
    </row>
    <row r="5979" spans="1:18" ht="15" customHeight="1" thickBot="1" x14ac:dyDescent="0.35">
      <c r="A5979" s="86"/>
      <c r="B5979" s="84"/>
      <c r="C5979" s="127"/>
      <c r="D5979" s="128"/>
      <c r="E5979" s="150"/>
      <c r="F5979" s="147"/>
      <c r="G5979" s="155"/>
      <c r="H5979" s="192" t="str">
        <f>+IF(G5979="","",F5979*G5979)</f>
        <v/>
      </c>
      <c r="J5979" s="195" t="str">
        <f>+IF(H5979="","",H5979/H5982)</f>
        <v/>
      </c>
      <c r="K5979" s="176"/>
      <c r="L5979" s="177"/>
      <c r="M5979" s="193" t="str">
        <f>IF(L5979="NP", 0, (IF(L5979="EP", 1, (IF(L5979="ND", 0.4, "")))))</f>
        <v/>
      </c>
      <c r="N5979" s="194" t="str">
        <f>+IF(H5979="","",J5979*M5979)</f>
        <v/>
      </c>
      <c r="R5979" s="75" t="e">
        <f t="shared" si="1152"/>
        <v>#REF!</v>
      </c>
    </row>
    <row r="5980" spans="1:18" ht="15" customHeight="1" thickBot="1" x14ac:dyDescent="0.35">
      <c r="A5980" s="86"/>
      <c r="B5980" s="84"/>
      <c r="C5980" s="160"/>
      <c r="D5980" s="160"/>
      <c r="E5980" s="160"/>
      <c r="F5980" s="160"/>
      <c r="G5980" s="161" t="s">
        <v>30</v>
      </c>
      <c r="H5980" s="157">
        <f>SUM(H5975:H5979)</f>
        <v>0</v>
      </c>
      <c r="J5980" s="110">
        <f>SUM(J5975:J5979)</f>
        <v>0</v>
      </c>
      <c r="K5980" s="109"/>
      <c r="L5980" s="109"/>
      <c r="M5980" s="109"/>
      <c r="N5980" s="110">
        <f>SUM(N5975:N5979)</f>
        <v>0</v>
      </c>
    </row>
    <row r="5981" spans="1:18" ht="13.5" customHeight="1" thickBot="1" x14ac:dyDescent="0.35">
      <c r="A5981" s="86"/>
      <c r="B5981" s="84"/>
      <c r="H5981" s="84"/>
      <c r="J5981" s="103"/>
      <c r="K5981" s="104"/>
      <c r="L5981" s="104"/>
      <c r="M5981" s="104"/>
      <c r="N5981" s="105"/>
    </row>
    <row r="5982" spans="1:18" ht="15" customHeight="1" x14ac:dyDescent="0.3">
      <c r="A5982" s="86"/>
      <c r="B5982" s="84"/>
      <c r="D5982" s="132" t="s">
        <v>13</v>
      </c>
      <c r="E5982" s="133"/>
      <c r="F5982" s="133"/>
      <c r="G5982" s="134"/>
      <c r="H5982" s="158">
        <f>+H5927+H5943+H5972+H5980</f>
        <v>2.33650555</v>
      </c>
      <c r="J5982" s="113"/>
      <c r="K5982" s="78"/>
      <c r="M5982" s="78"/>
      <c r="N5982" s="114"/>
    </row>
    <row r="5983" spans="1:18" ht="15" customHeight="1" thickBot="1" x14ac:dyDescent="0.35">
      <c r="A5983" s="86"/>
      <c r="B5983" s="84"/>
      <c r="D5983" s="135" t="s">
        <v>67</v>
      </c>
      <c r="E5983" s="136"/>
      <c r="F5983" s="136"/>
      <c r="G5983" s="141">
        <f>+$Q$1</f>
        <v>0.15</v>
      </c>
      <c r="H5983" s="159">
        <f>+H5982*G5983</f>
        <v>0.35047583249999997</v>
      </c>
      <c r="J5983" s="115"/>
      <c r="K5983" s="116"/>
      <c r="L5983" s="116"/>
      <c r="M5983" s="116"/>
      <c r="N5983" s="117"/>
    </row>
    <row r="5984" spans="1:18" ht="15" customHeight="1" x14ac:dyDescent="0.3">
      <c r="A5984" s="86"/>
      <c r="B5984" s="84"/>
      <c r="D5984" s="135" t="s">
        <v>68</v>
      </c>
      <c r="E5984" s="136"/>
      <c r="F5984" s="136"/>
      <c r="G5984" s="141">
        <f>+$Q$2</f>
        <v>0</v>
      </c>
      <c r="H5984" s="159">
        <f>+(H5982+H5983)*G5984</f>
        <v>0</v>
      </c>
      <c r="J5984" s="120">
        <f>+J5927+J5943+J5972+J5980</f>
        <v>1.0000000000000002</v>
      </c>
      <c r="K5984" s="118"/>
      <c r="L5984" s="118"/>
      <c r="M5984" s="118"/>
      <c r="N5984" s="120">
        <f>+N5927+N5943+N5972+N5980</f>
        <v>0.18231367779117838</v>
      </c>
    </row>
    <row r="5985" spans="1:18" ht="15" customHeight="1" thickBot="1" x14ac:dyDescent="0.35">
      <c r="A5985" s="86"/>
      <c r="B5985" s="84"/>
      <c r="C5985" s="75" t="s">
        <v>64</v>
      </c>
      <c r="D5985" s="135" t="s">
        <v>14</v>
      </c>
      <c r="E5985" s="136"/>
      <c r="F5985" s="136"/>
      <c r="G5985" s="137"/>
      <c r="H5985" s="159">
        <f>SUM(H5982:H5984)</f>
        <v>2.6869813825</v>
      </c>
      <c r="J5985" s="121" t="s">
        <v>69</v>
      </c>
      <c r="K5985" s="119"/>
      <c r="L5985" s="119"/>
      <c r="M5985" s="119"/>
      <c r="N5985" s="121" t="s">
        <v>70</v>
      </c>
    </row>
    <row r="5986" spans="1:18" ht="15" customHeight="1" thickBot="1" x14ac:dyDescent="0.35">
      <c r="A5986" s="86"/>
      <c r="B5986" s="84"/>
      <c r="C5986" s="75" t="s">
        <v>64</v>
      </c>
      <c r="D5986" s="138" t="s">
        <v>15</v>
      </c>
      <c r="E5986" s="139"/>
      <c r="F5986" s="139"/>
      <c r="G5986" s="140"/>
      <c r="H5986" s="131">
        <f>+ROUND(H5985,2)</f>
        <v>2.69</v>
      </c>
      <c r="N5986" s="165">
        <f>+ROUND(N5984,4)</f>
        <v>0.18229999999999999</v>
      </c>
    </row>
    <row r="5987" spans="1:18" ht="13.5" customHeight="1" x14ac:dyDescent="0.3">
      <c r="A5987" s="86"/>
      <c r="B5987" s="84"/>
      <c r="G5987" s="76"/>
    </row>
    <row r="5988" spans="1:18" ht="13.5" customHeight="1" x14ac:dyDescent="0.3">
      <c r="A5988" s="86"/>
      <c r="B5988" s="84"/>
      <c r="G5988" s="76"/>
    </row>
    <row r="5989" spans="1:18" ht="15" customHeight="1" x14ac:dyDescent="0.3">
      <c r="A5989" s="83"/>
      <c r="B5989" s="84"/>
      <c r="G5989" s="76"/>
      <c r="H5989" s="84"/>
      <c r="J5989" s="85"/>
      <c r="K5989" s="85"/>
      <c r="L5989" s="85"/>
      <c r="M5989" s="85"/>
      <c r="N5989" s="85"/>
    </row>
    <row r="5990" spans="1:18" ht="14.1" customHeight="1" x14ac:dyDescent="0.3">
      <c r="A5990" s="86"/>
      <c r="B5990" s="84"/>
      <c r="C5990" s="87"/>
      <c r="D5990" s="87"/>
      <c r="E5990" s="87"/>
      <c r="F5990" s="87"/>
      <c r="G5990" s="87"/>
      <c r="H5990" s="87"/>
      <c r="K5990" s="78"/>
      <c r="M5990" s="78"/>
    </row>
    <row r="5991" spans="1:18" ht="12" customHeight="1" x14ac:dyDescent="0.3">
      <c r="A5991" s="86"/>
      <c r="B5991" s="84"/>
      <c r="C5991" s="73"/>
      <c r="D5991" s="73"/>
      <c r="E5991" s="73"/>
      <c r="F5991" s="73"/>
      <c r="G5991" s="73"/>
      <c r="H5991" s="73"/>
      <c r="K5991" s="78"/>
      <c r="M5991" s="78"/>
    </row>
    <row r="5992" spans="1:18" ht="12" customHeight="1" x14ac:dyDescent="0.3">
      <c r="A5992" s="86"/>
      <c r="B5992" s="84"/>
      <c r="G5992" s="88"/>
      <c r="H5992" s="84"/>
      <c r="K5992" s="78"/>
      <c r="M5992" s="78"/>
    </row>
    <row r="5993" spans="1:18" ht="14.25" customHeight="1" x14ac:dyDescent="0.3">
      <c r="A5993" s="86"/>
      <c r="B5993" s="84"/>
      <c r="C5993" s="89"/>
      <c r="D5993" s="90"/>
      <c r="E5993" s="90"/>
      <c r="F5993" s="90"/>
      <c r="G5993" s="90"/>
      <c r="H5993" s="91"/>
      <c r="K5993" s="78"/>
      <c r="M5993" s="78"/>
    </row>
    <row r="5994" spans="1:18" ht="14.25" customHeight="1" x14ac:dyDescent="0.3">
      <c r="A5994" s="86"/>
      <c r="B5994" s="84"/>
      <c r="C5994" s="89"/>
      <c r="H5994" s="84"/>
      <c r="K5994" s="78"/>
      <c r="M5994" s="78"/>
    </row>
    <row r="5995" spans="1:18" ht="12" customHeight="1" thickBot="1" x14ac:dyDescent="0.35">
      <c r="A5995" s="86"/>
      <c r="B5995" s="84"/>
      <c r="C5995" s="89"/>
      <c r="H5995" s="84"/>
      <c r="K5995" s="78"/>
      <c r="M5995" s="78"/>
    </row>
    <row r="5996" spans="1:18" ht="20.100000000000001" customHeight="1" thickBot="1" x14ac:dyDescent="0.35">
      <c r="A5996" s="86"/>
      <c r="B5996" s="84"/>
      <c r="C5996" s="142" t="s">
        <v>55</v>
      </c>
      <c r="D5996" s="143"/>
      <c r="E5996" s="143"/>
      <c r="F5996" s="143"/>
      <c r="G5996" s="143"/>
      <c r="H5996" s="144"/>
    </row>
    <row r="5997" spans="1:18" ht="20.100000000000001" customHeight="1" x14ac:dyDescent="0.3">
      <c r="A5997" s="86"/>
      <c r="B5997" s="84"/>
      <c r="C5997" s="92"/>
      <c r="H5997" s="93" t="s">
        <v>56</v>
      </c>
      <c r="I5997" s="84"/>
      <c r="J5997" s="97" t="s">
        <v>26</v>
      </c>
      <c r="K5997" s="98"/>
      <c r="L5997" s="98"/>
      <c r="M5997" s="98"/>
      <c r="N5997" s="99"/>
    </row>
    <row r="5998" spans="1:18" ht="16.5" customHeight="1" thickBot="1" x14ac:dyDescent="0.35">
      <c r="A5998" s="169"/>
      <c r="B5998" s="84"/>
      <c r="C5998" s="73" t="s">
        <v>57</v>
      </c>
      <c r="D5998" s="84">
        <v>69</v>
      </c>
      <c r="G5998" s="74" t="s">
        <v>4</v>
      </c>
      <c r="H5998" s="75" t="str">
        <f>+VLOOKUP(D5998,PRESUP!$A$6:$N$183,3,FALSE)</f>
        <v>u</v>
      </c>
      <c r="I5998" s="84"/>
      <c r="J5998" s="100"/>
      <c r="K5998" s="101"/>
      <c r="L5998" s="101"/>
      <c r="M5998" s="101"/>
      <c r="N5998" s="102"/>
    </row>
    <row r="5999" spans="1:18" ht="32.25" customHeight="1" x14ac:dyDescent="0.3">
      <c r="A5999" s="86"/>
      <c r="B5999" s="84"/>
      <c r="C5999" s="22" t="str">
        <f>+VLOOKUP(D5998,PRESUP!$A$6:$N$183,14,FALSE)</f>
        <v>DETALLE: Viga California T fc=450 kg/cm2  l=25m</v>
      </c>
      <c r="J5999" s="103"/>
      <c r="K5999" s="104"/>
      <c r="L5999" s="104"/>
      <c r="M5999" s="104"/>
      <c r="N5999" s="105"/>
      <c r="O5999" s="84" t="s">
        <v>71</v>
      </c>
      <c r="P5999" s="84" t="s">
        <v>73</v>
      </c>
      <c r="Q5999" s="84" t="s">
        <v>72</v>
      </c>
    </row>
    <row r="6000" spans="1:18" s="73" customFormat="1" ht="15" customHeight="1" thickBot="1" x14ac:dyDescent="0.35">
      <c r="A6000" s="86"/>
      <c r="B6000" s="84"/>
      <c r="C6000" s="73" t="s">
        <v>5</v>
      </c>
      <c r="D6000" s="94"/>
      <c r="E6000" s="94"/>
      <c r="F6000" s="94"/>
      <c r="G6000" s="196" t="s">
        <v>58</v>
      </c>
      <c r="H6000" s="197">
        <v>2.6667000000000001</v>
      </c>
      <c r="J6000" s="162"/>
      <c r="K6000" s="163"/>
      <c r="L6000" s="163"/>
      <c r="M6000" s="163"/>
      <c r="N6000" s="164"/>
      <c r="O6000" s="166">
        <f>+H6074</f>
        <v>14702.02</v>
      </c>
      <c r="P6000" s="168">
        <f>+H6070</f>
        <v>12784.36505455</v>
      </c>
      <c r="Q6000" s="167">
        <f>+N6074</f>
        <v>0.39739999999999998</v>
      </c>
      <c r="R6000" s="73">
        <f t="shared" ref="R6000" si="1153">+D5998</f>
        <v>69</v>
      </c>
    </row>
    <row r="6001" spans="1:18" s="94" customFormat="1" ht="30" customHeight="1" thickBot="1" x14ac:dyDescent="0.35">
      <c r="A6001" s="86"/>
      <c r="B6001" s="84"/>
      <c r="C6001" s="122" t="s">
        <v>48</v>
      </c>
      <c r="D6001" s="123" t="s">
        <v>0</v>
      </c>
      <c r="E6001" s="123" t="s">
        <v>6</v>
      </c>
      <c r="F6001" s="123" t="s">
        <v>7</v>
      </c>
      <c r="G6001" s="123" t="s">
        <v>8</v>
      </c>
      <c r="H6001" s="124" t="s">
        <v>9</v>
      </c>
      <c r="J6001" s="106" t="s">
        <v>59</v>
      </c>
      <c r="K6001" s="107" t="s">
        <v>60</v>
      </c>
      <c r="L6001" s="107" t="s">
        <v>61</v>
      </c>
      <c r="M6001" s="107" t="s">
        <v>62</v>
      </c>
      <c r="N6001" s="108" t="s">
        <v>63</v>
      </c>
    </row>
    <row r="6002" spans="1:18" ht="15" customHeight="1" x14ac:dyDescent="0.3">
      <c r="A6002" s="86"/>
      <c r="B6002" s="84"/>
      <c r="C6002" s="125" t="s">
        <v>78</v>
      </c>
      <c r="D6002" s="145" t="s">
        <v>20</v>
      </c>
      <c r="E6002" s="148"/>
      <c r="F6002" s="148" t="s">
        <v>64</v>
      </c>
      <c r="G6002" s="153" t="s">
        <v>20</v>
      </c>
      <c r="H6002" s="126">
        <f>+H6031*0.05</f>
        <v>4.0173835500000008</v>
      </c>
      <c r="J6002" s="171">
        <f>+IF(H6002="","",H6002/H6070)</f>
        <v>3.1424193011214116E-4</v>
      </c>
      <c r="K6002" s="172">
        <v>4292100117</v>
      </c>
      <c r="L6002" s="170" t="s">
        <v>77</v>
      </c>
      <c r="M6002" s="156">
        <v>0</v>
      </c>
      <c r="N6002" s="173">
        <f t="shared" ref="N6002:N6014" si="1154">+IF(H6002="","",J6002*M6002)</f>
        <v>0</v>
      </c>
    </row>
    <row r="6003" spans="1:18" ht="15" customHeight="1" x14ac:dyDescent="0.3">
      <c r="A6003" s="86"/>
      <c r="B6003" s="84"/>
      <c r="C6003" s="125"/>
      <c r="D6003" s="146"/>
      <c r="E6003" s="149"/>
      <c r="F6003" s="184"/>
      <c r="G6003" s="185"/>
      <c r="H6003" s="186"/>
      <c r="J6003" s="195"/>
      <c r="K6003" s="172"/>
      <c r="L6003" s="170"/>
      <c r="M6003" s="193"/>
      <c r="N6003" s="194" t="str">
        <f t="shared" si="1154"/>
        <v/>
      </c>
      <c r="R6003" s="75" t="e">
        <f t="shared" ref="R6003:R6014" si="1155">+R5915+1</f>
        <v>#REF!</v>
      </c>
    </row>
    <row r="6004" spans="1:18" ht="15" customHeight="1" x14ac:dyDescent="0.3">
      <c r="A6004" s="86"/>
      <c r="B6004" s="84"/>
      <c r="C6004" s="125"/>
      <c r="D6004" s="146"/>
      <c r="E6004" s="149"/>
      <c r="F6004" s="184"/>
      <c r="G6004" s="185"/>
      <c r="H6004" s="186"/>
      <c r="J6004" s="195"/>
      <c r="K6004" s="172"/>
      <c r="L6004" s="170"/>
      <c r="M6004" s="193"/>
      <c r="N6004" s="194" t="str">
        <f t="shared" si="1154"/>
        <v/>
      </c>
      <c r="R6004" s="75" t="e">
        <f t="shared" si="1155"/>
        <v>#REF!</v>
      </c>
    </row>
    <row r="6005" spans="1:18" ht="15" customHeight="1" x14ac:dyDescent="0.3">
      <c r="A6005" s="86"/>
      <c r="B6005" s="84"/>
      <c r="C6005" s="125"/>
      <c r="D6005" s="146"/>
      <c r="E6005" s="149"/>
      <c r="F6005" s="184"/>
      <c r="G6005" s="185"/>
      <c r="H6005" s="186"/>
      <c r="J6005" s="195"/>
      <c r="K6005" s="172"/>
      <c r="L6005" s="170"/>
      <c r="M6005" s="193"/>
      <c r="N6005" s="194" t="str">
        <f t="shared" si="1154"/>
        <v/>
      </c>
      <c r="R6005" s="75" t="e">
        <f t="shared" si="1155"/>
        <v>#REF!</v>
      </c>
    </row>
    <row r="6006" spans="1:18" ht="15" customHeight="1" x14ac:dyDescent="0.3">
      <c r="A6006" s="86"/>
      <c r="B6006" s="84"/>
      <c r="C6006" s="125"/>
      <c r="D6006" s="146"/>
      <c r="E6006" s="149"/>
      <c r="F6006" s="184"/>
      <c r="G6006" s="185"/>
      <c r="H6006" s="186"/>
      <c r="J6006" s="195"/>
      <c r="K6006" s="172"/>
      <c r="L6006" s="170"/>
      <c r="M6006" s="193"/>
      <c r="N6006" s="194" t="str">
        <f t="shared" si="1154"/>
        <v/>
      </c>
      <c r="R6006" s="75" t="e">
        <f t="shared" si="1155"/>
        <v>#REF!</v>
      </c>
    </row>
    <row r="6007" spans="1:18" ht="15" customHeight="1" x14ac:dyDescent="0.3">
      <c r="A6007" s="86"/>
      <c r="B6007" s="84"/>
      <c r="C6007" s="125"/>
      <c r="D6007" s="146"/>
      <c r="E6007" s="149"/>
      <c r="F6007" s="184" t="str">
        <f t="shared" ref="F6007:F6014" si="1156">+IF(E6007="","",D6007*E6007)</f>
        <v/>
      </c>
      <c r="G6007" s="185" t="str">
        <f>+IF(F6007="","",H6000)</f>
        <v/>
      </c>
      <c r="H6007" s="186" t="str">
        <f t="shared" ref="H6007:H6014" si="1157">+IF(G6007="","",F6007*G6007)</f>
        <v/>
      </c>
      <c r="J6007" s="195" t="str">
        <f>+IF(H6007="","",H6007/H6070)</f>
        <v/>
      </c>
      <c r="K6007" s="172"/>
      <c r="L6007" s="170"/>
      <c r="M6007" s="193" t="str">
        <f t="shared" ref="M6007:M6014" si="1158">IF(L6007="NP", 0, (IF(L6007="EP", 1, (IF(L6007="ND", 0.4, "")))))</f>
        <v/>
      </c>
      <c r="N6007" s="194" t="str">
        <f t="shared" si="1154"/>
        <v/>
      </c>
      <c r="R6007" s="75" t="e">
        <f t="shared" si="1155"/>
        <v>#REF!</v>
      </c>
    </row>
    <row r="6008" spans="1:18" ht="15" customHeight="1" x14ac:dyDescent="0.3">
      <c r="A6008" s="86"/>
      <c r="B6008" s="84"/>
      <c r="C6008" s="125"/>
      <c r="D6008" s="146"/>
      <c r="E6008" s="149"/>
      <c r="F6008" s="184" t="str">
        <f t="shared" si="1156"/>
        <v/>
      </c>
      <c r="G6008" s="185" t="str">
        <f>+IF(F6008="","",H6000)</f>
        <v/>
      </c>
      <c r="H6008" s="186" t="str">
        <f t="shared" si="1157"/>
        <v/>
      </c>
      <c r="J6008" s="195" t="str">
        <f>+IF(H6008="","",H6008/H6070)</f>
        <v/>
      </c>
      <c r="K6008" s="172"/>
      <c r="L6008" s="170"/>
      <c r="M6008" s="193" t="str">
        <f t="shared" si="1158"/>
        <v/>
      </c>
      <c r="N6008" s="194" t="str">
        <f t="shared" si="1154"/>
        <v/>
      </c>
      <c r="R6008" s="75" t="e">
        <f t="shared" si="1155"/>
        <v>#REF!</v>
      </c>
    </row>
    <row r="6009" spans="1:18" ht="15" customHeight="1" x14ac:dyDescent="0.3">
      <c r="A6009" s="86"/>
      <c r="B6009" s="84"/>
      <c r="C6009" s="125"/>
      <c r="D6009" s="146"/>
      <c r="E6009" s="149"/>
      <c r="F6009" s="184" t="str">
        <f t="shared" si="1156"/>
        <v/>
      </c>
      <c r="G6009" s="185" t="str">
        <f>+IF(F6009="","",H6000)</f>
        <v/>
      </c>
      <c r="H6009" s="186" t="str">
        <f t="shared" si="1157"/>
        <v/>
      </c>
      <c r="J6009" s="195" t="str">
        <f>+IF(H6009="","",H6009/H6070)</f>
        <v/>
      </c>
      <c r="K6009" s="172"/>
      <c r="L6009" s="170"/>
      <c r="M6009" s="193" t="str">
        <f t="shared" si="1158"/>
        <v/>
      </c>
      <c r="N6009" s="194" t="str">
        <f t="shared" si="1154"/>
        <v/>
      </c>
      <c r="R6009" s="75" t="e">
        <f t="shared" si="1155"/>
        <v>#REF!</v>
      </c>
    </row>
    <row r="6010" spans="1:18" ht="15" customHeight="1" x14ac:dyDescent="0.3">
      <c r="A6010" s="86"/>
      <c r="B6010" s="84"/>
      <c r="C6010" s="125"/>
      <c r="D6010" s="146"/>
      <c r="E6010" s="149"/>
      <c r="F6010" s="184" t="str">
        <f t="shared" si="1156"/>
        <v/>
      </c>
      <c r="G6010" s="185" t="str">
        <f>+IF(F6010="","",H6000)</f>
        <v/>
      </c>
      <c r="H6010" s="186" t="str">
        <f t="shared" si="1157"/>
        <v/>
      </c>
      <c r="J6010" s="195" t="str">
        <f>+IF(H6010="","",H6010/H6070)</f>
        <v/>
      </c>
      <c r="K6010" s="172"/>
      <c r="L6010" s="170"/>
      <c r="M6010" s="193" t="str">
        <f t="shared" si="1158"/>
        <v/>
      </c>
      <c r="N6010" s="194" t="str">
        <f t="shared" si="1154"/>
        <v/>
      </c>
      <c r="R6010" s="75" t="e">
        <f t="shared" si="1155"/>
        <v>#REF!</v>
      </c>
    </row>
    <row r="6011" spans="1:18" ht="15" customHeight="1" x14ac:dyDescent="0.3">
      <c r="A6011" s="86"/>
      <c r="B6011" s="84"/>
      <c r="C6011" s="125"/>
      <c r="D6011" s="146"/>
      <c r="E6011" s="149"/>
      <c r="F6011" s="184" t="str">
        <f t="shared" si="1156"/>
        <v/>
      </c>
      <c r="G6011" s="185" t="str">
        <f>+IF(F6011="","",H6000)</f>
        <v/>
      </c>
      <c r="H6011" s="186" t="str">
        <f t="shared" si="1157"/>
        <v/>
      </c>
      <c r="J6011" s="195" t="str">
        <f>+IF(H6011="","",H6011/H6070)</f>
        <v/>
      </c>
      <c r="K6011" s="172"/>
      <c r="L6011" s="170"/>
      <c r="M6011" s="193" t="str">
        <f t="shared" si="1158"/>
        <v/>
      </c>
      <c r="N6011" s="194" t="str">
        <f t="shared" si="1154"/>
        <v/>
      </c>
      <c r="R6011" s="75" t="e">
        <f t="shared" si="1155"/>
        <v>#REF!</v>
      </c>
    </row>
    <row r="6012" spans="1:18" ht="15" customHeight="1" x14ac:dyDescent="0.3">
      <c r="A6012" s="86"/>
      <c r="B6012" s="84"/>
      <c r="C6012" s="125"/>
      <c r="D6012" s="146"/>
      <c r="E6012" s="149"/>
      <c r="F6012" s="184" t="str">
        <f t="shared" si="1156"/>
        <v/>
      </c>
      <c r="G6012" s="185" t="str">
        <f>+IF(F6012="","",H6000)</f>
        <v/>
      </c>
      <c r="H6012" s="186" t="str">
        <f t="shared" si="1157"/>
        <v/>
      </c>
      <c r="J6012" s="195" t="str">
        <f>+IF(H6012="","",H6012/H6070)</f>
        <v/>
      </c>
      <c r="K6012" s="172"/>
      <c r="L6012" s="170"/>
      <c r="M6012" s="193" t="str">
        <f t="shared" si="1158"/>
        <v/>
      </c>
      <c r="N6012" s="194" t="str">
        <f t="shared" si="1154"/>
        <v/>
      </c>
      <c r="R6012" s="75" t="e">
        <f t="shared" si="1155"/>
        <v>#REF!</v>
      </c>
    </row>
    <row r="6013" spans="1:18" ht="15" customHeight="1" x14ac:dyDescent="0.3">
      <c r="A6013" s="86"/>
      <c r="B6013" s="84"/>
      <c r="C6013" s="125"/>
      <c r="D6013" s="146"/>
      <c r="E6013" s="149"/>
      <c r="F6013" s="184" t="str">
        <f t="shared" si="1156"/>
        <v/>
      </c>
      <c r="G6013" s="185" t="str">
        <f>+IF(F6013="","",H6000)</f>
        <v/>
      </c>
      <c r="H6013" s="186" t="str">
        <f t="shared" si="1157"/>
        <v/>
      </c>
      <c r="J6013" s="195" t="str">
        <f>+IF(H6013="","",H6013/H6070)</f>
        <v/>
      </c>
      <c r="K6013" s="172"/>
      <c r="L6013" s="170"/>
      <c r="M6013" s="193" t="str">
        <f t="shared" si="1158"/>
        <v/>
      </c>
      <c r="N6013" s="194" t="str">
        <f t="shared" si="1154"/>
        <v/>
      </c>
      <c r="R6013" s="75" t="e">
        <f t="shared" si="1155"/>
        <v>#REF!</v>
      </c>
    </row>
    <row r="6014" spans="1:18" ht="15" customHeight="1" thickBot="1" x14ac:dyDescent="0.35">
      <c r="A6014" s="86"/>
      <c r="B6014" s="84"/>
      <c r="C6014" s="127"/>
      <c r="D6014" s="147"/>
      <c r="E6014" s="150"/>
      <c r="F6014" s="187" t="str">
        <f t="shared" si="1156"/>
        <v/>
      </c>
      <c r="G6014" s="188" t="str">
        <f>+IF(F6014="","",H5999)</f>
        <v/>
      </c>
      <c r="H6014" s="189" t="str">
        <f t="shared" si="1157"/>
        <v/>
      </c>
      <c r="J6014" s="195" t="str">
        <f>+IF(H6014="","",H6014/H6070)</f>
        <v/>
      </c>
      <c r="K6014" s="172"/>
      <c r="L6014" s="170"/>
      <c r="M6014" s="193" t="str">
        <f t="shared" si="1158"/>
        <v/>
      </c>
      <c r="N6014" s="194" t="str">
        <f t="shared" si="1154"/>
        <v/>
      </c>
      <c r="R6014" s="75" t="e">
        <f t="shared" si="1155"/>
        <v>#REF!</v>
      </c>
    </row>
    <row r="6015" spans="1:18" ht="15" customHeight="1" thickBot="1" x14ac:dyDescent="0.35">
      <c r="A6015" s="86"/>
      <c r="B6015" s="84"/>
      <c r="C6015" s="160"/>
      <c r="D6015" s="160"/>
      <c r="E6015" s="160"/>
      <c r="F6015" s="160"/>
      <c r="G6015" s="161" t="s">
        <v>27</v>
      </c>
      <c r="H6015" s="157">
        <f>SUM(H6002:H6014)</f>
        <v>4.0173835500000008</v>
      </c>
      <c r="J6015" s="110">
        <f>SUM(J6002:J6014)</f>
        <v>3.1424193011214116E-4</v>
      </c>
      <c r="K6015" s="109"/>
      <c r="L6015" s="109"/>
      <c r="M6015" s="109"/>
      <c r="N6015" s="110">
        <f>SUM(N6002:N6014)</f>
        <v>0</v>
      </c>
    </row>
    <row r="6016" spans="1:18" s="73" customFormat="1" ht="15" customHeight="1" thickBot="1" x14ac:dyDescent="0.35">
      <c r="A6016" s="86"/>
      <c r="B6016" s="84"/>
      <c r="C6016" s="73" t="s">
        <v>10</v>
      </c>
      <c r="H6016" s="74"/>
      <c r="J6016" s="112"/>
      <c r="K6016" s="112"/>
      <c r="L6016" s="112"/>
      <c r="M6016" s="112"/>
      <c r="N6016" s="112"/>
    </row>
    <row r="6017" spans="1:18" ht="31.5" customHeight="1" thickBot="1" x14ac:dyDescent="0.35">
      <c r="A6017" s="86"/>
      <c r="B6017" s="84"/>
      <c r="C6017" s="122" t="s">
        <v>48</v>
      </c>
      <c r="D6017" s="123" t="s">
        <v>0</v>
      </c>
      <c r="E6017" s="123" t="s">
        <v>65</v>
      </c>
      <c r="F6017" s="123" t="s">
        <v>66</v>
      </c>
      <c r="G6017" s="123" t="s">
        <v>8</v>
      </c>
      <c r="H6017" s="124" t="s">
        <v>9</v>
      </c>
      <c r="J6017" s="106" t="s">
        <v>59</v>
      </c>
      <c r="K6017" s="107" t="s">
        <v>60</v>
      </c>
      <c r="L6017" s="107" t="s">
        <v>61</v>
      </c>
      <c r="M6017" s="107" t="s">
        <v>62</v>
      </c>
      <c r="N6017" s="108" t="s">
        <v>63</v>
      </c>
    </row>
    <row r="6018" spans="1:18" ht="15" customHeight="1" x14ac:dyDescent="0.3">
      <c r="A6018" s="86"/>
      <c r="B6018" s="84"/>
      <c r="C6018" s="125" t="s">
        <v>309</v>
      </c>
      <c r="D6018" s="146">
        <v>1</v>
      </c>
      <c r="E6018" s="149">
        <v>4.75</v>
      </c>
      <c r="F6018" s="184">
        <f t="shared" ref="F6018:F6030" si="1159">+IF(E6018="","",D6018*E6018)</f>
        <v>4.75</v>
      </c>
      <c r="G6018" s="185">
        <f>+IF(F6018="","",H6000)</f>
        <v>2.6667000000000001</v>
      </c>
      <c r="H6018" s="186">
        <f t="shared" ref="H6018:H6030" si="1160">+IF(G6018="","",F6018*G6018)</f>
        <v>12.666825000000001</v>
      </c>
      <c r="I6018" s="95"/>
      <c r="J6018" s="195">
        <f>+IF(H6018="","",H6018/H6070)</f>
        <v>9.9080595289257906E-4</v>
      </c>
      <c r="K6018" s="174">
        <v>851230012</v>
      </c>
      <c r="L6018" s="170" t="s">
        <v>77</v>
      </c>
      <c r="M6018" s="193">
        <v>0</v>
      </c>
      <c r="N6018" s="194">
        <f t="shared" ref="N6018:N6030" si="1161">+IF(H6018="","",J6018*M6018)</f>
        <v>0</v>
      </c>
      <c r="R6018" s="75" t="e">
        <f t="shared" ref="R6018:R6030" si="1162">+R5930+1</f>
        <v>#REF!</v>
      </c>
    </row>
    <row r="6019" spans="1:18" ht="15" customHeight="1" x14ac:dyDescent="0.25">
      <c r="A6019" s="86"/>
      <c r="B6019" s="84"/>
      <c r="C6019" s="125" t="s">
        <v>326</v>
      </c>
      <c r="D6019" s="146">
        <v>6</v>
      </c>
      <c r="E6019" s="209">
        <v>4.2300000000000004</v>
      </c>
      <c r="F6019" s="184">
        <f t="shared" si="1159"/>
        <v>25.380000000000003</v>
      </c>
      <c r="G6019" s="185">
        <f>+IF(F6019="","",H6000)</f>
        <v>2.6667000000000001</v>
      </c>
      <c r="H6019" s="186">
        <f t="shared" si="1160"/>
        <v>67.680846000000003</v>
      </c>
      <c r="J6019" s="195">
        <f>+IF(H6019="","",H6019/H6070)</f>
        <v>5.2940326493502426E-3</v>
      </c>
      <c r="K6019" s="174">
        <v>851230012</v>
      </c>
      <c r="L6019" s="170" t="s">
        <v>77</v>
      </c>
      <c r="M6019" s="193">
        <v>0</v>
      </c>
      <c r="N6019" s="194">
        <f t="shared" si="1161"/>
        <v>0</v>
      </c>
      <c r="R6019" s="75" t="e">
        <f t="shared" si="1162"/>
        <v>#REF!</v>
      </c>
    </row>
    <row r="6020" spans="1:18" ht="15" customHeight="1" x14ac:dyDescent="0.25">
      <c r="A6020" s="86"/>
      <c r="B6020" s="84"/>
      <c r="C6020" s="125"/>
      <c r="D6020" s="146"/>
      <c r="E6020" s="209"/>
      <c r="F6020" s="184"/>
      <c r="G6020" s="185"/>
      <c r="H6020" s="186"/>
      <c r="J6020" s="195"/>
      <c r="K6020" s="174"/>
      <c r="L6020" s="170"/>
      <c r="M6020" s="193"/>
      <c r="N6020" s="194" t="str">
        <f t="shared" si="1161"/>
        <v/>
      </c>
      <c r="R6020" s="75" t="e">
        <f t="shared" si="1162"/>
        <v>#REF!</v>
      </c>
    </row>
    <row r="6021" spans="1:18" ht="15" customHeight="1" x14ac:dyDescent="0.3">
      <c r="A6021" s="86"/>
      <c r="B6021" s="84"/>
      <c r="C6021" s="125"/>
      <c r="D6021" s="146"/>
      <c r="E6021" s="149"/>
      <c r="F6021" s="184"/>
      <c r="G6021" s="185"/>
      <c r="H6021" s="186"/>
      <c r="J6021" s="195"/>
      <c r="K6021" s="174"/>
      <c r="L6021" s="170"/>
      <c r="M6021" s="193"/>
      <c r="N6021" s="194" t="str">
        <f t="shared" si="1161"/>
        <v/>
      </c>
      <c r="R6021" s="75" t="e">
        <f t="shared" si="1162"/>
        <v>#REF!</v>
      </c>
    </row>
    <row r="6022" spans="1:18" ht="15" customHeight="1" x14ac:dyDescent="0.3">
      <c r="A6022" s="86"/>
      <c r="B6022" s="84"/>
      <c r="C6022" s="125"/>
      <c r="D6022" s="146"/>
      <c r="E6022" s="149"/>
      <c r="F6022" s="184" t="str">
        <f t="shared" si="1159"/>
        <v/>
      </c>
      <c r="G6022" s="185" t="str">
        <f>+IF(F6022="","",H6000)</f>
        <v/>
      </c>
      <c r="H6022" s="186" t="str">
        <f t="shared" si="1160"/>
        <v/>
      </c>
      <c r="J6022" s="195" t="str">
        <f>+IF(H6022="","",H6022/H6070)</f>
        <v/>
      </c>
      <c r="K6022" s="174"/>
      <c r="L6022" s="170"/>
      <c r="M6022" s="193" t="str">
        <f t="shared" ref="M6022:M6030" si="1163">IF(L6022="NP", 0, (IF(L6022="EP", 1, (IF(L6022="ND", 0.4, "")))))</f>
        <v/>
      </c>
      <c r="N6022" s="194" t="str">
        <f t="shared" si="1161"/>
        <v/>
      </c>
      <c r="R6022" s="75" t="e">
        <f t="shared" si="1162"/>
        <v>#REF!</v>
      </c>
    </row>
    <row r="6023" spans="1:18" ht="15" customHeight="1" x14ac:dyDescent="0.3">
      <c r="A6023" s="86"/>
      <c r="B6023" s="84"/>
      <c r="C6023" s="125"/>
      <c r="D6023" s="146"/>
      <c r="E6023" s="149"/>
      <c r="F6023" s="184" t="str">
        <f t="shared" si="1159"/>
        <v/>
      </c>
      <c r="G6023" s="185" t="str">
        <f>+IF(F6023="","",H6000)</f>
        <v/>
      </c>
      <c r="H6023" s="186" t="str">
        <f t="shared" si="1160"/>
        <v/>
      </c>
      <c r="I6023" s="96"/>
      <c r="J6023" s="195" t="str">
        <f>+IF(H6023="","",H6023/H6070)</f>
        <v/>
      </c>
      <c r="K6023" s="174"/>
      <c r="L6023" s="170"/>
      <c r="M6023" s="193" t="str">
        <f t="shared" si="1163"/>
        <v/>
      </c>
      <c r="N6023" s="194" t="str">
        <f t="shared" si="1161"/>
        <v/>
      </c>
      <c r="R6023" s="75" t="e">
        <f t="shared" si="1162"/>
        <v>#REF!</v>
      </c>
    </row>
    <row r="6024" spans="1:18" ht="15" customHeight="1" x14ac:dyDescent="0.3">
      <c r="A6024" s="86"/>
      <c r="B6024" s="84"/>
      <c r="C6024" s="125"/>
      <c r="D6024" s="146"/>
      <c r="E6024" s="149"/>
      <c r="F6024" s="184" t="str">
        <f t="shared" si="1159"/>
        <v/>
      </c>
      <c r="G6024" s="185" t="str">
        <f>+IF(F6024="","",H6000)</f>
        <v/>
      </c>
      <c r="H6024" s="186" t="str">
        <f t="shared" si="1160"/>
        <v/>
      </c>
      <c r="J6024" s="195" t="str">
        <f>+IF(H6024="","",H6024/H6070)</f>
        <v/>
      </c>
      <c r="K6024" s="174"/>
      <c r="L6024" s="170"/>
      <c r="M6024" s="193" t="str">
        <f t="shared" si="1163"/>
        <v/>
      </c>
      <c r="N6024" s="194" t="str">
        <f t="shared" si="1161"/>
        <v/>
      </c>
      <c r="R6024" s="75" t="e">
        <f t="shared" si="1162"/>
        <v>#REF!</v>
      </c>
    </row>
    <row r="6025" spans="1:18" ht="15" customHeight="1" x14ac:dyDescent="0.3">
      <c r="A6025" s="86"/>
      <c r="B6025" s="84"/>
      <c r="C6025" s="125"/>
      <c r="D6025" s="146"/>
      <c r="E6025" s="149"/>
      <c r="F6025" s="184" t="str">
        <f t="shared" si="1159"/>
        <v/>
      </c>
      <c r="G6025" s="185" t="str">
        <f>+IF(F6025="","",H6000)</f>
        <v/>
      </c>
      <c r="H6025" s="186" t="str">
        <f t="shared" si="1160"/>
        <v/>
      </c>
      <c r="J6025" s="195" t="str">
        <f>+IF(H6025="","",H6025/H6070)</f>
        <v/>
      </c>
      <c r="K6025" s="174"/>
      <c r="L6025" s="170"/>
      <c r="M6025" s="193" t="str">
        <f t="shared" si="1163"/>
        <v/>
      </c>
      <c r="N6025" s="194" t="str">
        <f t="shared" si="1161"/>
        <v/>
      </c>
      <c r="R6025" s="75" t="e">
        <f t="shared" si="1162"/>
        <v>#REF!</v>
      </c>
    </row>
    <row r="6026" spans="1:18" ht="15" customHeight="1" x14ac:dyDescent="0.3">
      <c r="A6026" s="86"/>
      <c r="B6026" s="84"/>
      <c r="C6026" s="125"/>
      <c r="D6026" s="146"/>
      <c r="E6026" s="149"/>
      <c r="F6026" s="184" t="str">
        <f t="shared" si="1159"/>
        <v/>
      </c>
      <c r="G6026" s="185" t="str">
        <f>+IF(F6026="","",H6000)</f>
        <v/>
      </c>
      <c r="H6026" s="186" t="str">
        <f t="shared" si="1160"/>
        <v/>
      </c>
      <c r="I6026" s="96"/>
      <c r="J6026" s="195" t="str">
        <f>+IF(H6026="","",H6026/H6070)</f>
        <v/>
      </c>
      <c r="K6026" s="174"/>
      <c r="L6026" s="170"/>
      <c r="M6026" s="193" t="str">
        <f t="shared" si="1163"/>
        <v/>
      </c>
      <c r="N6026" s="194" t="str">
        <f t="shared" si="1161"/>
        <v/>
      </c>
      <c r="R6026" s="75" t="e">
        <f t="shared" si="1162"/>
        <v>#REF!</v>
      </c>
    </row>
    <row r="6027" spans="1:18" ht="15" customHeight="1" x14ac:dyDescent="0.3">
      <c r="A6027" s="86"/>
      <c r="B6027" s="84"/>
      <c r="C6027" s="125"/>
      <c r="D6027" s="146"/>
      <c r="E6027" s="149"/>
      <c r="F6027" s="184" t="str">
        <f t="shared" si="1159"/>
        <v/>
      </c>
      <c r="G6027" s="185" t="str">
        <f>+IF(F6027="","",H6000)</f>
        <v/>
      </c>
      <c r="H6027" s="186" t="str">
        <f t="shared" si="1160"/>
        <v/>
      </c>
      <c r="J6027" s="195" t="str">
        <f>+IF(H6027="","",H6027/H6070)</f>
        <v/>
      </c>
      <c r="K6027" s="174"/>
      <c r="L6027" s="170"/>
      <c r="M6027" s="193" t="str">
        <f t="shared" si="1163"/>
        <v/>
      </c>
      <c r="N6027" s="194" t="str">
        <f t="shared" si="1161"/>
        <v/>
      </c>
      <c r="R6027" s="75" t="e">
        <f t="shared" si="1162"/>
        <v>#REF!</v>
      </c>
    </row>
    <row r="6028" spans="1:18" ht="15" customHeight="1" x14ac:dyDescent="0.3">
      <c r="A6028" s="86"/>
      <c r="B6028" s="84"/>
      <c r="C6028" s="125"/>
      <c r="D6028" s="146"/>
      <c r="E6028" s="149"/>
      <c r="F6028" s="184" t="str">
        <f t="shared" si="1159"/>
        <v/>
      </c>
      <c r="G6028" s="185" t="str">
        <f>+IF(F6028="","",H6000)</f>
        <v/>
      </c>
      <c r="H6028" s="186" t="str">
        <f t="shared" si="1160"/>
        <v/>
      </c>
      <c r="I6028" s="96"/>
      <c r="J6028" s="195" t="str">
        <f>+IF(H6028="","",H6028/H6070)</f>
        <v/>
      </c>
      <c r="K6028" s="174"/>
      <c r="L6028" s="170"/>
      <c r="M6028" s="193" t="str">
        <f t="shared" si="1163"/>
        <v/>
      </c>
      <c r="N6028" s="194" t="str">
        <f t="shared" si="1161"/>
        <v/>
      </c>
      <c r="R6028" s="75" t="e">
        <f t="shared" si="1162"/>
        <v>#REF!</v>
      </c>
    </row>
    <row r="6029" spans="1:18" ht="15" customHeight="1" x14ac:dyDescent="0.3">
      <c r="A6029" s="86"/>
      <c r="B6029" s="84"/>
      <c r="C6029" s="125"/>
      <c r="D6029" s="146"/>
      <c r="E6029" s="149"/>
      <c r="F6029" s="184" t="str">
        <f t="shared" si="1159"/>
        <v/>
      </c>
      <c r="G6029" s="185" t="str">
        <f>+IF(F6029="","",H6000)</f>
        <v/>
      </c>
      <c r="H6029" s="186" t="str">
        <f t="shared" si="1160"/>
        <v/>
      </c>
      <c r="I6029" s="96"/>
      <c r="J6029" s="195" t="str">
        <f>+IF(H6029="","",H6029/H6070)</f>
        <v/>
      </c>
      <c r="K6029" s="174"/>
      <c r="L6029" s="170"/>
      <c r="M6029" s="193" t="str">
        <f t="shared" si="1163"/>
        <v/>
      </c>
      <c r="N6029" s="194" t="str">
        <f t="shared" si="1161"/>
        <v/>
      </c>
      <c r="R6029" s="75" t="e">
        <f t="shared" si="1162"/>
        <v>#REF!</v>
      </c>
    </row>
    <row r="6030" spans="1:18" ht="15" customHeight="1" thickBot="1" x14ac:dyDescent="0.35">
      <c r="A6030" s="86"/>
      <c r="B6030" s="84"/>
      <c r="C6030" s="127"/>
      <c r="D6030" s="147"/>
      <c r="E6030" s="150"/>
      <c r="F6030" s="187" t="str">
        <f t="shared" si="1159"/>
        <v/>
      </c>
      <c r="G6030" s="188" t="str">
        <f>+IF(F6030="","",H5999)</f>
        <v/>
      </c>
      <c r="H6030" s="189" t="str">
        <f t="shared" si="1160"/>
        <v/>
      </c>
      <c r="J6030" s="195" t="str">
        <f>+IF(H6030="","",H6030/H6070)</f>
        <v/>
      </c>
      <c r="K6030" s="174"/>
      <c r="L6030" s="170"/>
      <c r="M6030" s="193" t="str">
        <f t="shared" si="1163"/>
        <v/>
      </c>
      <c r="N6030" s="194" t="str">
        <f t="shared" si="1161"/>
        <v/>
      </c>
      <c r="R6030" s="75" t="e">
        <f t="shared" si="1162"/>
        <v>#REF!</v>
      </c>
    </row>
    <row r="6031" spans="1:18" ht="15" customHeight="1" thickBot="1" x14ac:dyDescent="0.35">
      <c r="A6031" s="86"/>
      <c r="B6031" s="84"/>
      <c r="C6031" s="160"/>
      <c r="D6031" s="160"/>
      <c r="E6031" s="160"/>
      <c r="F6031" s="160"/>
      <c r="G6031" s="161" t="s">
        <v>28</v>
      </c>
      <c r="H6031" s="157">
        <f>SUM(H6018:H6030)</f>
        <v>80.347671000000005</v>
      </c>
      <c r="J6031" s="110">
        <f>SUM(J6018:J6030)</f>
        <v>6.2848386022428216E-3</v>
      </c>
      <c r="K6031" s="109"/>
      <c r="L6031" s="109"/>
      <c r="M6031" s="109"/>
      <c r="N6031" s="110">
        <f>SUM(N6018:N6030)</f>
        <v>0</v>
      </c>
    </row>
    <row r="6032" spans="1:18" s="73" customFormat="1" ht="15" customHeight="1" thickBot="1" x14ac:dyDescent="0.35">
      <c r="A6032" s="86"/>
      <c r="B6032" s="84"/>
      <c r="C6032" s="73" t="s">
        <v>11</v>
      </c>
      <c r="H6032" s="74"/>
      <c r="J6032" s="112"/>
      <c r="K6032" s="112"/>
      <c r="L6032" s="112"/>
      <c r="M6032" s="112"/>
      <c r="N6032" s="112"/>
    </row>
    <row r="6033" spans="1:18" ht="34.5" customHeight="1" thickBot="1" x14ac:dyDescent="0.35">
      <c r="A6033" s="86"/>
      <c r="B6033" s="84"/>
      <c r="C6033" s="122" t="s">
        <v>48</v>
      </c>
      <c r="D6033" s="129"/>
      <c r="E6033" s="123" t="s">
        <v>3</v>
      </c>
      <c r="F6033" s="123" t="s">
        <v>0</v>
      </c>
      <c r="G6033" s="123" t="s">
        <v>16</v>
      </c>
      <c r="H6033" s="124" t="s">
        <v>9</v>
      </c>
      <c r="J6033" s="106" t="s">
        <v>59</v>
      </c>
      <c r="K6033" s="107" t="s">
        <v>60</v>
      </c>
      <c r="L6033" s="107" t="s">
        <v>61</v>
      </c>
      <c r="M6033" s="107" t="s">
        <v>62</v>
      </c>
      <c r="N6033" s="108" t="s">
        <v>63</v>
      </c>
    </row>
    <row r="6034" spans="1:18" ht="15" customHeight="1" x14ac:dyDescent="0.3">
      <c r="A6034" s="86"/>
      <c r="B6034" s="84"/>
      <c r="C6034" s="125" t="s">
        <v>454</v>
      </c>
      <c r="E6034" s="151" t="s">
        <v>43</v>
      </c>
      <c r="F6034" s="151">
        <v>1</v>
      </c>
      <c r="G6034" s="151">
        <v>12700</v>
      </c>
      <c r="H6034" s="190">
        <f>+IF(G6034="","",F6034*G6034)</f>
        <v>12700</v>
      </c>
      <c r="J6034" s="195">
        <f>+IF(H6034="","",H6034/H6070)</f>
        <v>0.99340091946764497</v>
      </c>
      <c r="K6034" s="174">
        <v>421901032</v>
      </c>
      <c r="L6034" s="170" t="s">
        <v>76</v>
      </c>
      <c r="M6034" s="193">
        <v>0.4</v>
      </c>
      <c r="N6034" s="194">
        <f t="shared" ref="N6034:N6059" si="1164">+IF(H6034="","",J6034*M6034)</f>
        <v>0.39736036778705802</v>
      </c>
      <c r="R6034" s="75" t="e">
        <f t="shared" ref="R6034:R6059" si="1165">+R5946+1</f>
        <v>#REF!</v>
      </c>
    </row>
    <row r="6035" spans="1:18" ht="15" customHeight="1" x14ac:dyDescent="0.3">
      <c r="A6035" s="86"/>
      <c r="B6035" s="84"/>
      <c r="C6035" s="125"/>
      <c r="E6035" s="151"/>
      <c r="F6035" s="151"/>
      <c r="G6035" s="151"/>
      <c r="H6035" s="190"/>
      <c r="J6035" s="195"/>
      <c r="K6035" s="174"/>
      <c r="L6035" s="170"/>
      <c r="M6035" s="193"/>
      <c r="N6035" s="194" t="str">
        <f t="shared" si="1164"/>
        <v/>
      </c>
      <c r="R6035" s="75" t="e">
        <f t="shared" si="1165"/>
        <v>#REF!</v>
      </c>
    </row>
    <row r="6036" spans="1:18" ht="15" customHeight="1" x14ac:dyDescent="0.3">
      <c r="A6036" s="86"/>
      <c r="B6036" s="84"/>
      <c r="C6036" s="125"/>
      <c r="E6036" s="151"/>
      <c r="F6036" s="151"/>
      <c r="G6036" s="151"/>
      <c r="H6036" s="190"/>
      <c r="J6036" s="195"/>
      <c r="K6036" s="174"/>
      <c r="L6036" s="170"/>
      <c r="M6036" s="193"/>
      <c r="N6036" s="194" t="str">
        <f t="shared" si="1164"/>
        <v/>
      </c>
      <c r="R6036" s="75" t="e">
        <f t="shared" si="1165"/>
        <v>#REF!</v>
      </c>
    </row>
    <row r="6037" spans="1:18" ht="15" customHeight="1" x14ac:dyDescent="0.3">
      <c r="A6037" s="86"/>
      <c r="B6037" s="84"/>
      <c r="C6037" s="125"/>
      <c r="E6037" s="151"/>
      <c r="F6037" s="151"/>
      <c r="G6037" s="151"/>
      <c r="H6037" s="190"/>
      <c r="J6037" s="195"/>
      <c r="K6037" s="174"/>
      <c r="L6037" s="170"/>
      <c r="M6037" s="193"/>
      <c r="N6037" s="194" t="str">
        <f t="shared" si="1164"/>
        <v/>
      </c>
      <c r="R6037" s="75" t="e">
        <f t="shared" si="1165"/>
        <v>#REF!</v>
      </c>
    </row>
    <row r="6038" spans="1:18" ht="15" customHeight="1" x14ac:dyDescent="0.3">
      <c r="A6038" s="86"/>
      <c r="B6038" s="84"/>
      <c r="C6038" s="125"/>
      <c r="E6038" s="151"/>
      <c r="F6038" s="151"/>
      <c r="G6038" s="151"/>
      <c r="H6038" s="190"/>
      <c r="J6038" s="195"/>
      <c r="K6038" s="174"/>
      <c r="L6038" s="170"/>
      <c r="M6038" s="193"/>
      <c r="N6038" s="194" t="str">
        <f t="shared" si="1164"/>
        <v/>
      </c>
      <c r="R6038" s="75" t="e">
        <f t="shared" si="1165"/>
        <v>#REF!</v>
      </c>
    </row>
    <row r="6039" spans="1:18" ht="15" customHeight="1" x14ac:dyDescent="0.3">
      <c r="A6039" s="86"/>
      <c r="B6039" s="84"/>
      <c r="C6039" s="125"/>
      <c r="E6039" s="151"/>
      <c r="F6039" s="151"/>
      <c r="G6039" s="151"/>
      <c r="H6039" s="190"/>
      <c r="J6039" s="195"/>
      <c r="K6039" s="174"/>
      <c r="L6039" s="170"/>
      <c r="M6039" s="193"/>
      <c r="N6039" s="194" t="str">
        <f t="shared" si="1164"/>
        <v/>
      </c>
      <c r="R6039" s="75" t="e">
        <f t="shared" si="1165"/>
        <v>#REF!</v>
      </c>
    </row>
    <row r="6040" spans="1:18" ht="15" customHeight="1" x14ac:dyDescent="0.3">
      <c r="A6040" s="86"/>
      <c r="B6040" s="84"/>
      <c r="C6040" s="125"/>
      <c r="E6040" s="151"/>
      <c r="F6040" s="151"/>
      <c r="G6040" s="151"/>
      <c r="H6040" s="190"/>
      <c r="J6040" s="195"/>
      <c r="K6040" s="174"/>
      <c r="L6040" s="170"/>
      <c r="M6040" s="193"/>
      <c r="N6040" s="194" t="str">
        <f t="shared" si="1164"/>
        <v/>
      </c>
      <c r="R6040" s="75" t="e">
        <f t="shared" si="1165"/>
        <v>#REF!</v>
      </c>
    </row>
    <row r="6041" spans="1:18" ht="15" customHeight="1" x14ac:dyDescent="0.3">
      <c r="A6041" s="86"/>
      <c r="B6041" s="84"/>
      <c r="C6041" s="125"/>
      <c r="E6041" s="151"/>
      <c r="F6041" s="151"/>
      <c r="G6041" s="151"/>
      <c r="H6041" s="190" t="str">
        <f t="shared" ref="H6041:H6059" si="1166">+IF(G6041="","",F6041*G6041)</f>
        <v/>
      </c>
      <c r="J6041" s="195" t="str">
        <f>+IF(H6041="","",H6041/H6070)</f>
        <v/>
      </c>
      <c r="K6041" s="174"/>
      <c r="L6041" s="170"/>
      <c r="M6041" s="193" t="str">
        <f t="shared" ref="M6041:M6059" si="1167">IF(L6041="NP", 0, (IF(L6041="EP", 1, (IF(L6041="ND", 0.4, "")))))</f>
        <v/>
      </c>
      <c r="N6041" s="194" t="str">
        <f t="shared" si="1164"/>
        <v/>
      </c>
      <c r="R6041" s="75" t="e">
        <f t="shared" si="1165"/>
        <v>#REF!</v>
      </c>
    </row>
    <row r="6042" spans="1:18" ht="15" customHeight="1" x14ac:dyDescent="0.3">
      <c r="A6042" s="86"/>
      <c r="B6042" s="84"/>
      <c r="C6042" s="125"/>
      <c r="E6042" s="151"/>
      <c r="F6042" s="151"/>
      <c r="G6042" s="151"/>
      <c r="H6042" s="190" t="str">
        <f t="shared" si="1166"/>
        <v/>
      </c>
      <c r="J6042" s="195" t="str">
        <f>+IF(H6042="","",H6042/H6070)</f>
        <v/>
      </c>
      <c r="K6042" s="174"/>
      <c r="L6042" s="170"/>
      <c r="M6042" s="193" t="str">
        <f t="shared" si="1167"/>
        <v/>
      </c>
      <c r="N6042" s="194" t="str">
        <f t="shared" si="1164"/>
        <v/>
      </c>
      <c r="R6042" s="75" t="e">
        <f t="shared" si="1165"/>
        <v>#REF!</v>
      </c>
    </row>
    <row r="6043" spans="1:18" ht="15" customHeight="1" x14ac:dyDescent="0.3">
      <c r="A6043" s="86"/>
      <c r="B6043" s="84"/>
      <c r="C6043" s="125"/>
      <c r="E6043" s="151"/>
      <c r="F6043" s="151"/>
      <c r="G6043" s="151"/>
      <c r="H6043" s="190" t="str">
        <f t="shared" si="1166"/>
        <v/>
      </c>
      <c r="J6043" s="195" t="str">
        <f>+IF(H6043="","",H6043/H6070)</f>
        <v/>
      </c>
      <c r="K6043" s="174"/>
      <c r="L6043" s="170"/>
      <c r="M6043" s="193" t="str">
        <f t="shared" si="1167"/>
        <v/>
      </c>
      <c r="N6043" s="194" t="str">
        <f t="shared" si="1164"/>
        <v/>
      </c>
      <c r="R6043" s="75" t="e">
        <f t="shared" si="1165"/>
        <v>#REF!</v>
      </c>
    </row>
    <row r="6044" spans="1:18" ht="15" customHeight="1" x14ac:dyDescent="0.3">
      <c r="A6044" s="86"/>
      <c r="B6044" s="84"/>
      <c r="C6044" s="125"/>
      <c r="E6044" s="151"/>
      <c r="F6044" s="151"/>
      <c r="G6044" s="151"/>
      <c r="H6044" s="190" t="str">
        <f t="shared" si="1166"/>
        <v/>
      </c>
      <c r="J6044" s="195" t="str">
        <f>+IF(H6044="","",H6044/H6070)</f>
        <v/>
      </c>
      <c r="K6044" s="174"/>
      <c r="L6044" s="170"/>
      <c r="M6044" s="193" t="str">
        <f t="shared" si="1167"/>
        <v/>
      </c>
      <c r="N6044" s="194" t="str">
        <f t="shared" si="1164"/>
        <v/>
      </c>
      <c r="R6044" s="75" t="e">
        <f t="shared" si="1165"/>
        <v>#REF!</v>
      </c>
    </row>
    <row r="6045" spans="1:18" ht="15" customHeight="1" x14ac:dyDescent="0.3">
      <c r="A6045" s="86"/>
      <c r="B6045" s="84"/>
      <c r="C6045" s="125"/>
      <c r="E6045" s="151"/>
      <c r="F6045" s="151"/>
      <c r="G6045" s="151"/>
      <c r="H6045" s="190" t="str">
        <f t="shared" si="1166"/>
        <v/>
      </c>
      <c r="J6045" s="195" t="str">
        <f>+IF(H6045="","",H6045/H6070)</f>
        <v/>
      </c>
      <c r="K6045" s="174"/>
      <c r="L6045" s="170"/>
      <c r="M6045" s="193" t="str">
        <f t="shared" si="1167"/>
        <v/>
      </c>
      <c r="N6045" s="194" t="str">
        <f t="shared" si="1164"/>
        <v/>
      </c>
      <c r="R6045" s="75" t="e">
        <f t="shared" si="1165"/>
        <v>#REF!</v>
      </c>
    </row>
    <row r="6046" spans="1:18" ht="15" customHeight="1" x14ac:dyDescent="0.3">
      <c r="A6046" s="86"/>
      <c r="B6046" s="84"/>
      <c r="C6046" s="125"/>
      <c r="E6046" s="151"/>
      <c r="F6046" s="151"/>
      <c r="G6046" s="151"/>
      <c r="H6046" s="190" t="str">
        <f t="shared" si="1166"/>
        <v/>
      </c>
      <c r="J6046" s="195" t="str">
        <f>+IF(H6046="","",H6046/H6070)</f>
        <v/>
      </c>
      <c r="K6046" s="174"/>
      <c r="L6046" s="170"/>
      <c r="M6046" s="193" t="str">
        <f t="shared" si="1167"/>
        <v/>
      </c>
      <c r="N6046" s="194" t="str">
        <f t="shared" si="1164"/>
        <v/>
      </c>
      <c r="R6046" s="75" t="e">
        <f t="shared" si="1165"/>
        <v>#REF!</v>
      </c>
    </row>
    <row r="6047" spans="1:18" ht="15" customHeight="1" x14ac:dyDescent="0.3">
      <c r="A6047" s="86"/>
      <c r="B6047" s="84"/>
      <c r="C6047" s="125"/>
      <c r="E6047" s="151"/>
      <c r="F6047" s="151"/>
      <c r="G6047" s="151"/>
      <c r="H6047" s="190" t="str">
        <f t="shared" si="1166"/>
        <v/>
      </c>
      <c r="J6047" s="195" t="str">
        <f>+IF(H6047="","",H6047/H6070)</f>
        <v/>
      </c>
      <c r="K6047" s="174"/>
      <c r="L6047" s="170"/>
      <c r="M6047" s="193" t="str">
        <f t="shared" si="1167"/>
        <v/>
      </c>
      <c r="N6047" s="194" t="str">
        <f t="shared" si="1164"/>
        <v/>
      </c>
      <c r="R6047" s="75" t="e">
        <f t="shared" si="1165"/>
        <v>#REF!</v>
      </c>
    </row>
    <row r="6048" spans="1:18" ht="15" customHeight="1" x14ac:dyDescent="0.3">
      <c r="A6048" s="86"/>
      <c r="B6048" s="84"/>
      <c r="C6048" s="125"/>
      <c r="E6048" s="151"/>
      <c r="F6048" s="151"/>
      <c r="G6048" s="151"/>
      <c r="H6048" s="190" t="str">
        <f t="shared" si="1166"/>
        <v/>
      </c>
      <c r="J6048" s="195" t="str">
        <f>+IF(H6048="","",H6048/H6070)</f>
        <v/>
      </c>
      <c r="K6048" s="174"/>
      <c r="L6048" s="170"/>
      <c r="M6048" s="193" t="str">
        <f t="shared" si="1167"/>
        <v/>
      </c>
      <c r="N6048" s="194" t="str">
        <f t="shared" si="1164"/>
        <v/>
      </c>
      <c r="R6048" s="75" t="e">
        <f t="shared" si="1165"/>
        <v>#REF!</v>
      </c>
    </row>
    <row r="6049" spans="1:18" ht="15" customHeight="1" x14ac:dyDescent="0.3">
      <c r="A6049" s="86"/>
      <c r="B6049" s="84"/>
      <c r="C6049" s="125"/>
      <c r="E6049" s="151"/>
      <c r="F6049" s="151"/>
      <c r="G6049" s="151"/>
      <c r="H6049" s="190" t="str">
        <f t="shared" si="1166"/>
        <v/>
      </c>
      <c r="J6049" s="195" t="str">
        <f>+IF(H6049="","",H6049/H6070)</f>
        <v/>
      </c>
      <c r="K6049" s="174"/>
      <c r="L6049" s="170"/>
      <c r="M6049" s="193" t="str">
        <f t="shared" si="1167"/>
        <v/>
      </c>
      <c r="N6049" s="194" t="str">
        <f t="shared" si="1164"/>
        <v/>
      </c>
      <c r="R6049" s="75" t="e">
        <f t="shared" si="1165"/>
        <v>#REF!</v>
      </c>
    </row>
    <row r="6050" spans="1:18" ht="15" customHeight="1" x14ac:dyDescent="0.3">
      <c r="A6050" s="86"/>
      <c r="B6050" s="84"/>
      <c r="C6050" s="125"/>
      <c r="E6050" s="151"/>
      <c r="F6050" s="151"/>
      <c r="G6050" s="151"/>
      <c r="H6050" s="190" t="str">
        <f t="shared" si="1166"/>
        <v/>
      </c>
      <c r="J6050" s="195" t="str">
        <f>+IF(H6050="","",H6050/H6070)</f>
        <v/>
      </c>
      <c r="K6050" s="174"/>
      <c r="L6050" s="170"/>
      <c r="M6050" s="193" t="str">
        <f t="shared" si="1167"/>
        <v/>
      </c>
      <c r="N6050" s="194" t="str">
        <f t="shared" si="1164"/>
        <v/>
      </c>
      <c r="R6050" s="75" t="e">
        <f t="shared" si="1165"/>
        <v>#REF!</v>
      </c>
    </row>
    <row r="6051" spans="1:18" ht="15" customHeight="1" x14ac:dyDescent="0.3">
      <c r="A6051" s="86"/>
      <c r="B6051" s="84"/>
      <c r="C6051" s="125"/>
      <c r="E6051" s="151"/>
      <c r="F6051" s="151"/>
      <c r="G6051" s="151"/>
      <c r="H6051" s="190" t="str">
        <f t="shared" si="1166"/>
        <v/>
      </c>
      <c r="J6051" s="195" t="str">
        <f>+IF(H6051="","",H6051/H6070)</f>
        <v/>
      </c>
      <c r="K6051" s="174"/>
      <c r="L6051" s="170"/>
      <c r="M6051" s="193" t="str">
        <f t="shared" si="1167"/>
        <v/>
      </c>
      <c r="N6051" s="194" t="str">
        <f t="shared" si="1164"/>
        <v/>
      </c>
      <c r="R6051" s="75" t="e">
        <f t="shared" si="1165"/>
        <v>#REF!</v>
      </c>
    </row>
    <row r="6052" spans="1:18" ht="15" customHeight="1" x14ac:dyDescent="0.3">
      <c r="A6052" s="86"/>
      <c r="B6052" s="84"/>
      <c r="C6052" s="125"/>
      <c r="E6052" s="151"/>
      <c r="F6052" s="151"/>
      <c r="G6052" s="151"/>
      <c r="H6052" s="190" t="str">
        <f t="shared" si="1166"/>
        <v/>
      </c>
      <c r="J6052" s="195" t="str">
        <f>+IF(H6052="","",H6052/H6070)</f>
        <v/>
      </c>
      <c r="K6052" s="174"/>
      <c r="L6052" s="170"/>
      <c r="M6052" s="193" t="str">
        <f t="shared" si="1167"/>
        <v/>
      </c>
      <c r="N6052" s="194" t="str">
        <f t="shared" si="1164"/>
        <v/>
      </c>
      <c r="R6052" s="75" t="e">
        <f t="shared" si="1165"/>
        <v>#REF!</v>
      </c>
    </row>
    <row r="6053" spans="1:18" ht="15" customHeight="1" x14ac:dyDescent="0.3">
      <c r="A6053" s="86"/>
      <c r="B6053" s="84"/>
      <c r="C6053" s="125"/>
      <c r="E6053" s="151"/>
      <c r="F6053" s="151"/>
      <c r="G6053" s="151"/>
      <c r="H6053" s="190" t="str">
        <f t="shared" si="1166"/>
        <v/>
      </c>
      <c r="J6053" s="195" t="str">
        <f>+IF(H6053="","",H6053/H6070)</f>
        <v/>
      </c>
      <c r="K6053" s="174"/>
      <c r="L6053" s="170"/>
      <c r="M6053" s="193" t="str">
        <f t="shared" si="1167"/>
        <v/>
      </c>
      <c r="N6053" s="194" t="str">
        <f t="shared" si="1164"/>
        <v/>
      </c>
      <c r="R6053" s="75" t="e">
        <f t="shared" si="1165"/>
        <v>#REF!</v>
      </c>
    </row>
    <row r="6054" spans="1:18" ht="15" customHeight="1" x14ac:dyDescent="0.3">
      <c r="A6054" s="86"/>
      <c r="B6054" s="84"/>
      <c r="C6054" s="125"/>
      <c r="E6054" s="151"/>
      <c r="F6054" s="151"/>
      <c r="G6054" s="151"/>
      <c r="H6054" s="190" t="str">
        <f t="shared" si="1166"/>
        <v/>
      </c>
      <c r="J6054" s="195" t="str">
        <f>+IF(H6054="","",H6054/H6070)</f>
        <v/>
      </c>
      <c r="K6054" s="174"/>
      <c r="L6054" s="170"/>
      <c r="M6054" s="193" t="str">
        <f t="shared" si="1167"/>
        <v/>
      </c>
      <c r="N6054" s="194" t="str">
        <f t="shared" si="1164"/>
        <v/>
      </c>
      <c r="R6054" s="75" t="e">
        <f t="shared" si="1165"/>
        <v>#REF!</v>
      </c>
    </row>
    <row r="6055" spans="1:18" ht="15" customHeight="1" x14ac:dyDescent="0.3">
      <c r="A6055" s="86"/>
      <c r="B6055" s="84"/>
      <c r="C6055" s="125"/>
      <c r="E6055" s="151"/>
      <c r="F6055" s="151"/>
      <c r="G6055" s="151"/>
      <c r="H6055" s="190" t="str">
        <f t="shared" si="1166"/>
        <v/>
      </c>
      <c r="J6055" s="195" t="str">
        <f>+IF(H6055="","",H6055/H6070)</f>
        <v/>
      </c>
      <c r="K6055" s="174"/>
      <c r="L6055" s="170"/>
      <c r="M6055" s="193" t="str">
        <f t="shared" si="1167"/>
        <v/>
      </c>
      <c r="N6055" s="194" t="str">
        <f t="shared" si="1164"/>
        <v/>
      </c>
      <c r="R6055" s="75" t="e">
        <f t="shared" si="1165"/>
        <v>#REF!</v>
      </c>
    </row>
    <row r="6056" spans="1:18" ht="15" customHeight="1" x14ac:dyDescent="0.3">
      <c r="A6056" s="86"/>
      <c r="B6056" s="84"/>
      <c r="C6056" s="125"/>
      <c r="E6056" s="151"/>
      <c r="F6056" s="151"/>
      <c r="G6056" s="151"/>
      <c r="H6056" s="190" t="str">
        <f t="shared" si="1166"/>
        <v/>
      </c>
      <c r="J6056" s="195" t="str">
        <f>+IF(H6056="","",H6056/H6070)</f>
        <v/>
      </c>
      <c r="K6056" s="174"/>
      <c r="L6056" s="170"/>
      <c r="M6056" s="193" t="str">
        <f t="shared" si="1167"/>
        <v/>
      </c>
      <c r="N6056" s="194" t="str">
        <f t="shared" si="1164"/>
        <v/>
      </c>
      <c r="R6056" s="75" t="e">
        <f t="shared" si="1165"/>
        <v>#REF!</v>
      </c>
    </row>
    <row r="6057" spans="1:18" ht="15" customHeight="1" x14ac:dyDescent="0.3">
      <c r="A6057" s="86"/>
      <c r="B6057" s="84"/>
      <c r="C6057" s="125"/>
      <c r="E6057" s="151"/>
      <c r="F6057" s="151"/>
      <c r="G6057" s="151"/>
      <c r="H6057" s="190" t="str">
        <f t="shared" si="1166"/>
        <v/>
      </c>
      <c r="J6057" s="195" t="str">
        <f>+IF(H6057="","",H6057/H6070)</f>
        <v/>
      </c>
      <c r="K6057" s="174"/>
      <c r="L6057" s="170"/>
      <c r="M6057" s="193" t="str">
        <f t="shared" si="1167"/>
        <v/>
      </c>
      <c r="N6057" s="194" t="str">
        <f t="shared" si="1164"/>
        <v/>
      </c>
      <c r="R6057" s="75" t="e">
        <f t="shared" si="1165"/>
        <v>#REF!</v>
      </c>
    </row>
    <row r="6058" spans="1:18" ht="15" customHeight="1" x14ac:dyDescent="0.3">
      <c r="A6058" s="86"/>
      <c r="B6058" s="84"/>
      <c r="C6058" s="125"/>
      <c r="E6058" s="151"/>
      <c r="F6058" s="151"/>
      <c r="G6058" s="151"/>
      <c r="H6058" s="190" t="str">
        <f t="shared" si="1166"/>
        <v/>
      </c>
      <c r="J6058" s="195" t="str">
        <f>+IF(H6058="","",H6058/H6070)</f>
        <v/>
      </c>
      <c r="K6058" s="174"/>
      <c r="L6058" s="170"/>
      <c r="M6058" s="193" t="str">
        <f t="shared" si="1167"/>
        <v/>
      </c>
      <c r="N6058" s="194" t="str">
        <f t="shared" si="1164"/>
        <v/>
      </c>
      <c r="R6058" s="75" t="e">
        <f t="shared" si="1165"/>
        <v>#REF!</v>
      </c>
    </row>
    <row r="6059" spans="1:18" ht="15" customHeight="1" thickBot="1" x14ac:dyDescent="0.35">
      <c r="A6059" s="86"/>
      <c r="B6059" s="84"/>
      <c r="C6059" s="125"/>
      <c r="E6059" s="152"/>
      <c r="F6059" s="152"/>
      <c r="G6059" s="152"/>
      <c r="H6059" s="191" t="str">
        <f t="shared" si="1166"/>
        <v/>
      </c>
      <c r="J6059" s="195" t="str">
        <f>+IF(H6059="","",H6059/H6070)</f>
        <v/>
      </c>
      <c r="K6059" s="174"/>
      <c r="L6059" s="170"/>
      <c r="M6059" s="193" t="str">
        <f t="shared" si="1167"/>
        <v/>
      </c>
      <c r="N6059" s="194" t="str">
        <f t="shared" si="1164"/>
        <v/>
      </c>
      <c r="R6059" s="75" t="e">
        <f t="shared" si="1165"/>
        <v>#REF!</v>
      </c>
    </row>
    <row r="6060" spans="1:18" ht="15" customHeight="1" thickBot="1" x14ac:dyDescent="0.35">
      <c r="A6060" s="86"/>
      <c r="B6060" s="84"/>
      <c r="C6060" s="160"/>
      <c r="D6060" s="160"/>
      <c r="E6060" s="160"/>
      <c r="F6060" s="160"/>
      <c r="G6060" s="161" t="s">
        <v>29</v>
      </c>
      <c r="H6060" s="157">
        <f>SUM(H6034:H6059)</f>
        <v>12700</v>
      </c>
      <c r="J6060" s="110">
        <f>SUM(J6034:J6059)</f>
        <v>0.99340091946764497</v>
      </c>
      <c r="K6060" s="109"/>
      <c r="L6060" s="109"/>
      <c r="M6060" s="109"/>
      <c r="N6060" s="110">
        <f>SUM(N6034:N6059)</f>
        <v>0.39736036778705802</v>
      </c>
    </row>
    <row r="6061" spans="1:18" s="73" customFormat="1" ht="15" customHeight="1" thickBot="1" x14ac:dyDescent="0.35">
      <c r="A6061" s="86"/>
      <c r="B6061" s="84"/>
      <c r="C6061" s="73" t="s">
        <v>12</v>
      </c>
      <c r="H6061" s="74"/>
      <c r="J6061" s="111"/>
      <c r="K6061" s="111"/>
      <c r="L6061" s="111"/>
      <c r="M6061" s="111"/>
      <c r="N6061" s="111"/>
    </row>
    <row r="6062" spans="1:18" ht="33" customHeight="1" thickBot="1" x14ac:dyDescent="0.35">
      <c r="A6062" s="86"/>
      <c r="B6062" s="84"/>
      <c r="C6062" s="122" t="s">
        <v>48</v>
      </c>
      <c r="D6062" s="129"/>
      <c r="E6062" s="130" t="s">
        <v>3</v>
      </c>
      <c r="F6062" s="130" t="s">
        <v>0</v>
      </c>
      <c r="G6062" s="123" t="s">
        <v>6</v>
      </c>
      <c r="H6062" s="124" t="s">
        <v>9</v>
      </c>
      <c r="J6062" s="106" t="s">
        <v>59</v>
      </c>
      <c r="K6062" s="107" t="s">
        <v>60</v>
      </c>
      <c r="L6062" s="107" t="s">
        <v>61</v>
      </c>
      <c r="M6062" s="107" t="s">
        <v>62</v>
      </c>
      <c r="N6062" s="108" t="s">
        <v>63</v>
      </c>
    </row>
    <row r="6063" spans="1:18" ht="15" customHeight="1" x14ac:dyDescent="0.3">
      <c r="A6063" s="86"/>
      <c r="B6063" s="84"/>
      <c r="C6063" s="125"/>
      <c r="E6063" s="149"/>
      <c r="F6063" s="146"/>
      <c r="G6063" s="154"/>
      <c r="H6063" s="186"/>
      <c r="J6063" s="195"/>
      <c r="K6063" s="175"/>
      <c r="L6063" s="175"/>
      <c r="M6063" s="193"/>
      <c r="N6063" s="194" t="str">
        <f>+IF(H6063="","",J6063*M6063)</f>
        <v/>
      </c>
      <c r="R6063" s="75" t="e">
        <f t="shared" ref="R6063:R6067" si="1168">+R5975+1</f>
        <v>#REF!</v>
      </c>
    </row>
    <row r="6064" spans="1:18" ht="15" customHeight="1" x14ac:dyDescent="0.3">
      <c r="A6064" s="86"/>
      <c r="B6064" s="84"/>
      <c r="C6064" s="125"/>
      <c r="E6064" s="149"/>
      <c r="F6064" s="146"/>
      <c r="G6064" s="154"/>
      <c r="H6064" s="186"/>
      <c r="J6064" s="195"/>
      <c r="K6064" s="175"/>
      <c r="L6064" s="175"/>
      <c r="M6064" s="193"/>
      <c r="N6064" s="194" t="str">
        <f>+IF(H6064="","",J6064*M6064)</f>
        <v/>
      </c>
      <c r="R6064" s="75" t="e">
        <f t="shared" si="1168"/>
        <v>#REF!</v>
      </c>
    </row>
    <row r="6065" spans="1:18" ht="15" customHeight="1" x14ac:dyDescent="0.3">
      <c r="A6065" s="86"/>
      <c r="B6065" s="84"/>
      <c r="C6065" s="125"/>
      <c r="E6065" s="149"/>
      <c r="F6065" s="146"/>
      <c r="G6065" s="154"/>
      <c r="H6065" s="186" t="str">
        <f>+IF(G6065="","",F6065*G6065)</f>
        <v/>
      </c>
      <c r="J6065" s="195" t="str">
        <f>+IF(H6065="","",H6065/H6069)</f>
        <v/>
      </c>
      <c r="K6065" s="175"/>
      <c r="L6065" s="175"/>
      <c r="M6065" s="193" t="str">
        <f>IF(L6065="NP", 0, (IF(L6065="EP", 1, (IF(L6065="ND", 0.4, "")))))</f>
        <v/>
      </c>
      <c r="N6065" s="194" t="str">
        <f>+IF(H6065="","",J6065*M6065)</f>
        <v/>
      </c>
      <c r="R6065" s="75" t="e">
        <f t="shared" si="1168"/>
        <v>#REF!</v>
      </c>
    </row>
    <row r="6066" spans="1:18" ht="15" customHeight="1" x14ac:dyDescent="0.3">
      <c r="A6066" s="86"/>
      <c r="B6066" s="84"/>
      <c r="C6066" s="125"/>
      <c r="E6066" s="149"/>
      <c r="F6066" s="146"/>
      <c r="G6066" s="154"/>
      <c r="H6066" s="186" t="str">
        <f>+IF(G6066="","",F6066*G6066)</f>
        <v/>
      </c>
      <c r="J6066" s="195" t="str">
        <f>+IF(H6066="","",H6066/H6070)</f>
        <v/>
      </c>
      <c r="K6066" s="175"/>
      <c r="L6066" s="175"/>
      <c r="M6066" s="193" t="str">
        <f>IF(L6066="NP", 0, (IF(L6066="EP", 1, (IF(L6066="ND", 0.4, "")))))</f>
        <v/>
      </c>
      <c r="N6066" s="194" t="str">
        <f>+IF(H6066="","",J6066*M6066)</f>
        <v/>
      </c>
      <c r="R6066" s="75" t="e">
        <f t="shared" si="1168"/>
        <v>#REF!</v>
      </c>
    </row>
    <row r="6067" spans="1:18" ht="15" customHeight="1" thickBot="1" x14ac:dyDescent="0.35">
      <c r="A6067" s="86"/>
      <c r="B6067" s="84"/>
      <c r="C6067" s="127"/>
      <c r="D6067" s="128"/>
      <c r="E6067" s="150"/>
      <c r="F6067" s="147"/>
      <c r="G6067" s="155"/>
      <c r="H6067" s="192" t="str">
        <f>+IF(G6067="","",F6067*G6067)</f>
        <v/>
      </c>
      <c r="J6067" s="195" t="str">
        <f>+IF(H6067="","",H6067/H6070)</f>
        <v/>
      </c>
      <c r="K6067" s="176"/>
      <c r="L6067" s="177"/>
      <c r="M6067" s="193" t="str">
        <f>IF(L6067="NP", 0, (IF(L6067="EP", 1, (IF(L6067="ND", 0.4, "")))))</f>
        <v/>
      </c>
      <c r="N6067" s="194" t="str">
        <f>+IF(H6067="","",J6067*M6067)</f>
        <v/>
      </c>
      <c r="R6067" s="75" t="e">
        <f t="shared" si="1168"/>
        <v>#REF!</v>
      </c>
    </row>
    <row r="6068" spans="1:18" ht="15" customHeight="1" thickBot="1" x14ac:dyDescent="0.35">
      <c r="A6068" s="86"/>
      <c r="B6068" s="84"/>
      <c r="C6068" s="160"/>
      <c r="D6068" s="160"/>
      <c r="E6068" s="160"/>
      <c r="F6068" s="160"/>
      <c r="G6068" s="161" t="s">
        <v>30</v>
      </c>
      <c r="H6068" s="157">
        <f>SUM(H6063:H6067)</f>
        <v>0</v>
      </c>
      <c r="J6068" s="110">
        <f>SUM(J6063:J6067)</f>
        <v>0</v>
      </c>
      <c r="K6068" s="109"/>
      <c r="L6068" s="109"/>
      <c r="M6068" s="109"/>
      <c r="N6068" s="110">
        <f>SUM(N6063:N6067)</f>
        <v>0</v>
      </c>
    </row>
    <row r="6069" spans="1:18" ht="13.5" customHeight="1" thickBot="1" x14ac:dyDescent="0.35">
      <c r="A6069" s="86"/>
      <c r="B6069" s="84"/>
      <c r="H6069" s="84"/>
      <c r="J6069" s="103"/>
      <c r="K6069" s="104"/>
      <c r="L6069" s="104"/>
      <c r="M6069" s="104"/>
      <c r="N6069" s="105"/>
    </row>
    <row r="6070" spans="1:18" ht="15" customHeight="1" x14ac:dyDescent="0.3">
      <c r="A6070" s="86"/>
      <c r="B6070" s="84"/>
      <c r="D6070" s="132" t="s">
        <v>13</v>
      </c>
      <c r="E6070" s="133"/>
      <c r="F6070" s="133"/>
      <c r="G6070" s="134"/>
      <c r="H6070" s="158">
        <f>+H6015+H6031+H6060+H6068</f>
        <v>12784.36505455</v>
      </c>
      <c r="J6070" s="113"/>
      <c r="K6070" s="78"/>
      <c r="M6070" s="78"/>
      <c r="N6070" s="114"/>
    </row>
    <row r="6071" spans="1:18" ht="15" customHeight="1" thickBot="1" x14ac:dyDescent="0.35">
      <c r="A6071" s="86"/>
      <c r="B6071" s="84"/>
      <c r="D6071" s="135" t="s">
        <v>67</v>
      </c>
      <c r="E6071" s="136"/>
      <c r="F6071" s="136"/>
      <c r="G6071" s="141">
        <f>+$Q$1</f>
        <v>0.15</v>
      </c>
      <c r="H6071" s="159">
        <f>+H6070*G6071</f>
        <v>1917.6547581825</v>
      </c>
      <c r="J6071" s="115"/>
      <c r="K6071" s="116"/>
      <c r="L6071" s="116"/>
      <c r="M6071" s="116"/>
      <c r="N6071" s="117"/>
    </row>
    <row r="6072" spans="1:18" ht="15" customHeight="1" x14ac:dyDescent="0.3">
      <c r="A6072" s="86"/>
      <c r="B6072" s="84"/>
      <c r="D6072" s="135" t="s">
        <v>68</v>
      </c>
      <c r="E6072" s="136"/>
      <c r="F6072" s="136"/>
      <c r="G6072" s="141">
        <f>+$Q$2</f>
        <v>0</v>
      </c>
      <c r="H6072" s="159">
        <f>+(H6070+H6071)*G6072</f>
        <v>0</v>
      </c>
      <c r="J6072" s="120">
        <f>+J6015+J6031+J6060+J6068</f>
        <v>0.99999999999999989</v>
      </c>
      <c r="K6072" s="118"/>
      <c r="L6072" s="118"/>
      <c r="M6072" s="118"/>
      <c r="N6072" s="120">
        <f>+N6015+N6031+N6060+N6068</f>
        <v>0.39736036778705802</v>
      </c>
    </row>
    <row r="6073" spans="1:18" ht="15" customHeight="1" thickBot="1" x14ac:dyDescent="0.35">
      <c r="A6073" s="86"/>
      <c r="B6073" s="84"/>
      <c r="C6073" s="75" t="s">
        <v>64</v>
      </c>
      <c r="D6073" s="135" t="s">
        <v>14</v>
      </c>
      <c r="E6073" s="136"/>
      <c r="F6073" s="136"/>
      <c r="G6073" s="137"/>
      <c r="H6073" s="159">
        <f>SUM(H6070:H6072)</f>
        <v>14702.0198127325</v>
      </c>
      <c r="J6073" s="121" t="s">
        <v>69</v>
      </c>
      <c r="K6073" s="119"/>
      <c r="L6073" s="119"/>
      <c r="M6073" s="119"/>
      <c r="N6073" s="121" t="s">
        <v>70</v>
      </c>
    </row>
    <row r="6074" spans="1:18" ht="15" customHeight="1" thickBot="1" x14ac:dyDescent="0.35">
      <c r="A6074" s="86"/>
      <c r="B6074" s="84"/>
      <c r="C6074" s="75" t="s">
        <v>64</v>
      </c>
      <c r="D6074" s="138" t="s">
        <v>15</v>
      </c>
      <c r="E6074" s="139"/>
      <c r="F6074" s="139"/>
      <c r="G6074" s="140"/>
      <c r="H6074" s="131">
        <f>+ROUND(H6073,2)</f>
        <v>14702.02</v>
      </c>
      <c r="N6074" s="165">
        <f>+ROUND(N6072,4)</f>
        <v>0.39739999999999998</v>
      </c>
    </row>
    <row r="6075" spans="1:18" ht="13.5" customHeight="1" x14ac:dyDescent="0.3">
      <c r="A6075" s="86"/>
      <c r="B6075" s="84"/>
      <c r="G6075" s="76"/>
    </row>
    <row r="6076" spans="1:18" ht="13.5" customHeight="1" x14ac:dyDescent="0.3">
      <c r="A6076" s="86"/>
      <c r="B6076" s="84"/>
      <c r="G6076" s="76"/>
    </row>
    <row r="6077" spans="1:18" ht="15" customHeight="1" x14ac:dyDescent="0.3">
      <c r="A6077" s="83"/>
      <c r="B6077" s="84"/>
      <c r="G6077" s="76"/>
      <c r="H6077" s="84"/>
      <c r="J6077" s="85"/>
      <c r="K6077" s="85"/>
      <c r="L6077" s="85"/>
      <c r="M6077" s="85"/>
      <c r="N6077" s="85"/>
    </row>
    <row r="6078" spans="1:18" ht="14.1" customHeight="1" x14ac:dyDescent="0.3">
      <c r="A6078" s="86"/>
      <c r="B6078" s="84"/>
      <c r="C6078" s="87"/>
      <c r="D6078" s="87"/>
      <c r="E6078" s="87"/>
      <c r="F6078" s="87"/>
      <c r="G6078" s="87"/>
      <c r="H6078" s="87"/>
      <c r="K6078" s="78"/>
      <c r="M6078" s="78"/>
    </row>
    <row r="6079" spans="1:18" ht="12" customHeight="1" x14ac:dyDescent="0.3">
      <c r="A6079" s="86"/>
      <c r="B6079" s="84"/>
      <c r="C6079" s="73"/>
      <c r="D6079" s="73"/>
      <c r="E6079" s="73"/>
      <c r="F6079" s="73"/>
      <c r="G6079" s="73"/>
      <c r="H6079" s="73"/>
      <c r="K6079" s="78"/>
      <c r="M6079" s="78"/>
    </row>
    <row r="6080" spans="1:18" ht="12" customHeight="1" x14ac:dyDescent="0.3">
      <c r="A6080" s="86"/>
      <c r="B6080" s="84"/>
      <c r="G6080" s="88"/>
      <c r="H6080" s="84"/>
      <c r="K6080" s="78"/>
      <c r="M6080" s="78"/>
    </row>
    <row r="6081" spans="1:18" ht="14.25" customHeight="1" x14ac:dyDescent="0.3">
      <c r="A6081" s="86"/>
      <c r="B6081" s="84"/>
      <c r="C6081" s="89"/>
      <c r="D6081" s="90"/>
      <c r="E6081" s="90"/>
      <c r="F6081" s="90"/>
      <c r="G6081" s="90"/>
      <c r="H6081" s="91"/>
      <c r="K6081" s="78"/>
      <c r="M6081" s="78"/>
    </row>
    <row r="6082" spans="1:18" ht="14.25" customHeight="1" x14ac:dyDescent="0.3">
      <c r="A6082" s="86"/>
      <c r="B6082" s="84"/>
      <c r="C6082" s="89"/>
      <c r="H6082" s="84"/>
      <c r="K6082" s="78"/>
      <c r="M6082" s="78"/>
    </row>
    <row r="6083" spans="1:18" ht="12" customHeight="1" thickBot="1" x14ac:dyDescent="0.35">
      <c r="A6083" s="86"/>
      <c r="B6083" s="84"/>
      <c r="C6083" s="89"/>
      <c r="H6083" s="84"/>
      <c r="K6083" s="78"/>
      <c r="M6083" s="78"/>
    </row>
    <row r="6084" spans="1:18" ht="20.100000000000001" customHeight="1" thickBot="1" x14ac:dyDescent="0.35">
      <c r="A6084" s="86"/>
      <c r="B6084" s="84"/>
      <c r="C6084" s="142" t="s">
        <v>55</v>
      </c>
      <c r="D6084" s="143"/>
      <c r="E6084" s="143"/>
      <c r="F6084" s="143"/>
      <c r="G6084" s="143"/>
      <c r="H6084" s="144"/>
    </row>
    <row r="6085" spans="1:18" ht="20.100000000000001" customHeight="1" x14ac:dyDescent="0.3">
      <c r="A6085" s="86"/>
      <c r="B6085" s="84"/>
      <c r="C6085" s="92"/>
      <c r="H6085" s="93" t="s">
        <v>56</v>
      </c>
      <c r="I6085" s="84"/>
      <c r="J6085" s="97" t="s">
        <v>26</v>
      </c>
      <c r="K6085" s="98"/>
      <c r="L6085" s="98"/>
      <c r="M6085" s="98"/>
      <c r="N6085" s="99"/>
    </row>
    <row r="6086" spans="1:18" ht="16.5" customHeight="1" thickBot="1" x14ac:dyDescent="0.35">
      <c r="A6086" s="169"/>
      <c r="B6086" s="84"/>
      <c r="C6086" s="73" t="s">
        <v>57</v>
      </c>
      <c r="D6086" s="84">
        <v>70</v>
      </c>
      <c r="G6086" s="74" t="s">
        <v>4</v>
      </c>
      <c r="H6086" s="75" t="str">
        <f>+VLOOKUP(D6086,PRESUP!$A$6:$N$183,3,FALSE)</f>
        <v>m3</v>
      </c>
      <c r="I6086" s="84"/>
      <c r="J6086" s="100"/>
      <c r="K6086" s="101"/>
      <c r="L6086" s="101"/>
      <c r="M6086" s="101"/>
      <c r="N6086" s="102"/>
    </row>
    <row r="6087" spans="1:18" ht="32.25" customHeight="1" x14ac:dyDescent="0.3">
      <c r="A6087" s="86"/>
      <c r="B6087" s="84"/>
      <c r="C6087" s="22" t="str">
        <f>+VLOOKUP(D6086,PRESUP!$A$6:$N$183,14,FALSE)</f>
        <v>DETALLE: APOYO CON MORTERO DE ALTA RESISTENCIA fc=350 kg/cm2</v>
      </c>
      <c r="J6087" s="103"/>
      <c r="K6087" s="104"/>
      <c r="L6087" s="104"/>
      <c r="M6087" s="104"/>
      <c r="N6087" s="105"/>
      <c r="O6087" s="84" t="s">
        <v>71</v>
      </c>
      <c r="P6087" s="84" t="s">
        <v>73</v>
      </c>
      <c r="Q6087" s="84" t="s">
        <v>72</v>
      </c>
    </row>
    <row r="6088" spans="1:18" s="73" customFormat="1" ht="15" customHeight="1" thickBot="1" x14ac:dyDescent="0.35">
      <c r="A6088" s="86"/>
      <c r="B6088" s="84"/>
      <c r="C6088" s="73" t="s">
        <v>5</v>
      </c>
      <c r="D6088" s="94"/>
      <c r="E6088" s="94"/>
      <c r="F6088" s="94"/>
      <c r="G6088" s="196" t="s">
        <v>58</v>
      </c>
      <c r="H6088" s="197">
        <v>8.5</v>
      </c>
      <c r="J6088" s="162"/>
      <c r="K6088" s="163"/>
      <c r="L6088" s="163"/>
      <c r="M6088" s="163"/>
      <c r="N6088" s="164"/>
      <c r="O6088" s="166">
        <f>+H6162</f>
        <v>679.57</v>
      </c>
      <c r="P6088" s="168">
        <f>+H6158</f>
        <v>590.92900000000009</v>
      </c>
      <c r="Q6088" s="167">
        <f>+N6162</f>
        <v>0.1386</v>
      </c>
      <c r="R6088" s="73">
        <f t="shared" ref="R6088" si="1169">+D6086</f>
        <v>70</v>
      </c>
    </row>
    <row r="6089" spans="1:18" s="94" customFormat="1" ht="30" customHeight="1" thickBot="1" x14ac:dyDescent="0.35">
      <c r="A6089" s="86"/>
      <c r="B6089" s="84"/>
      <c r="C6089" s="122" t="s">
        <v>48</v>
      </c>
      <c r="D6089" s="123" t="s">
        <v>0</v>
      </c>
      <c r="E6089" s="123" t="s">
        <v>6</v>
      </c>
      <c r="F6089" s="123" t="s">
        <v>7</v>
      </c>
      <c r="G6089" s="123" t="s">
        <v>8</v>
      </c>
      <c r="H6089" s="124" t="s">
        <v>9</v>
      </c>
      <c r="J6089" s="106" t="s">
        <v>59</v>
      </c>
      <c r="K6089" s="107" t="s">
        <v>60</v>
      </c>
      <c r="L6089" s="107" t="s">
        <v>61</v>
      </c>
      <c r="M6089" s="107" t="s">
        <v>62</v>
      </c>
      <c r="N6089" s="108" t="s">
        <v>63</v>
      </c>
    </row>
    <row r="6090" spans="1:18" ht="15" customHeight="1" x14ac:dyDescent="0.3">
      <c r="A6090" s="86"/>
      <c r="B6090" s="84"/>
      <c r="C6090" s="125" t="s">
        <v>78</v>
      </c>
      <c r="D6090" s="145" t="s">
        <v>20</v>
      </c>
      <c r="E6090" s="148"/>
      <c r="F6090" s="148" t="s">
        <v>64</v>
      </c>
      <c r="G6090" s="153" t="s">
        <v>20</v>
      </c>
      <c r="H6090" s="126">
        <f>+H6119*0.05</f>
        <v>7.4545000000000003</v>
      </c>
      <c r="J6090" s="171">
        <f>+IF(H6090="","",H6090/H6158)</f>
        <v>1.2614882667799344E-2</v>
      </c>
      <c r="K6090" s="172">
        <v>4292100117</v>
      </c>
      <c r="L6090" s="170" t="s">
        <v>77</v>
      </c>
      <c r="M6090" s="156">
        <v>0</v>
      </c>
      <c r="N6090" s="173">
        <f t="shared" ref="N6090:N6102" si="1170">+IF(H6090="","",J6090*M6090)</f>
        <v>0</v>
      </c>
    </row>
    <row r="6091" spans="1:18" ht="15" customHeight="1" x14ac:dyDescent="0.3">
      <c r="A6091" s="86"/>
      <c r="B6091" s="84"/>
      <c r="C6091" s="125" t="s">
        <v>375</v>
      </c>
      <c r="D6091" s="146">
        <v>1</v>
      </c>
      <c r="E6091" s="149">
        <v>4.38</v>
      </c>
      <c r="F6091" s="184">
        <f>+IF(E6091="","",D6091*E6091)</f>
        <v>4.38</v>
      </c>
      <c r="G6091" s="185">
        <f>+IF(F6091="","",H6088)</f>
        <v>8.5</v>
      </c>
      <c r="H6091" s="186">
        <f>+IF(G6091="","",F6091*G6091)</f>
        <v>37.229999999999997</v>
      </c>
      <c r="J6091" s="195">
        <f>+IF(H6091="","",H6091/H6158)</f>
        <v>6.3002492685246436E-2</v>
      </c>
      <c r="K6091" s="172">
        <v>4292100117</v>
      </c>
      <c r="L6091" s="170" t="s">
        <v>77</v>
      </c>
      <c r="M6091" s="193">
        <f>IF(L6091="NP", 0, (IF(L6091="EP", 1, (IF(L6091="ND", 0.4, "")))))</f>
        <v>0</v>
      </c>
      <c r="N6091" s="194">
        <f t="shared" si="1170"/>
        <v>0</v>
      </c>
      <c r="R6091" s="75" t="e">
        <f t="shared" ref="R6091:R6102" si="1171">+R6003+1</f>
        <v>#REF!</v>
      </c>
    </row>
    <row r="6092" spans="1:18" ht="15" customHeight="1" x14ac:dyDescent="0.3">
      <c r="A6092" s="86"/>
      <c r="B6092" s="84"/>
      <c r="C6092" s="125"/>
      <c r="D6092" s="146"/>
      <c r="E6092" s="149"/>
      <c r="F6092" s="184"/>
      <c r="G6092" s="185"/>
      <c r="H6092" s="186"/>
      <c r="J6092" s="195"/>
      <c r="K6092" s="172"/>
      <c r="L6092" s="170"/>
      <c r="M6092" s="193"/>
      <c r="N6092" s="194" t="str">
        <f t="shared" si="1170"/>
        <v/>
      </c>
      <c r="R6092" s="75" t="e">
        <f t="shared" si="1171"/>
        <v>#REF!</v>
      </c>
    </row>
    <row r="6093" spans="1:18" ht="15" customHeight="1" x14ac:dyDescent="0.3">
      <c r="A6093" s="86"/>
      <c r="B6093" s="84"/>
      <c r="C6093" s="125"/>
      <c r="D6093" s="146"/>
      <c r="E6093" s="149"/>
      <c r="F6093" s="184"/>
      <c r="G6093" s="185"/>
      <c r="H6093" s="186"/>
      <c r="J6093" s="195"/>
      <c r="K6093" s="172"/>
      <c r="L6093" s="170"/>
      <c r="M6093" s="193"/>
      <c r="N6093" s="194" t="str">
        <f t="shared" si="1170"/>
        <v/>
      </c>
      <c r="R6093" s="75" t="e">
        <f t="shared" si="1171"/>
        <v>#REF!</v>
      </c>
    </row>
    <row r="6094" spans="1:18" ht="15" customHeight="1" x14ac:dyDescent="0.3">
      <c r="A6094" s="86"/>
      <c r="B6094" s="84"/>
      <c r="C6094" s="125"/>
      <c r="D6094" s="146"/>
      <c r="E6094" s="149"/>
      <c r="F6094" s="184"/>
      <c r="G6094" s="185"/>
      <c r="H6094" s="186"/>
      <c r="J6094" s="195"/>
      <c r="K6094" s="172"/>
      <c r="L6094" s="170"/>
      <c r="M6094" s="193"/>
      <c r="N6094" s="194" t="str">
        <f t="shared" si="1170"/>
        <v/>
      </c>
      <c r="R6094" s="75" t="e">
        <f t="shared" si="1171"/>
        <v>#REF!</v>
      </c>
    </row>
    <row r="6095" spans="1:18" ht="15" customHeight="1" x14ac:dyDescent="0.3">
      <c r="A6095" s="86"/>
      <c r="B6095" s="84"/>
      <c r="C6095" s="125"/>
      <c r="D6095" s="146"/>
      <c r="E6095" s="149"/>
      <c r="F6095" s="184" t="str">
        <f t="shared" ref="F6095:F6102" si="1172">+IF(E6095="","",D6095*E6095)</f>
        <v/>
      </c>
      <c r="G6095" s="185" t="str">
        <f>+IF(F6095="","",H6088)</f>
        <v/>
      </c>
      <c r="H6095" s="186" t="str">
        <f t="shared" ref="H6095:H6102" si="1173">+IF(G6095="","",F6095*G6095)</f>
        <v/>
      </c>
      <c r="J6095" s="195" t="str">
        <f>+IF(H6095="","",H6095/H6158)</f>
        <v/>
      </c>
      <c r="K6095" s="172"/>
      <c r="L6095" s="170"/>
      <c r="M6095" s="193" t="str">
        <f t="shared" ref="M6095:M6102" si="1174">IF(L6095="NP", 0, (IF(L6095="EP", 1, (IF(L6095="ND", 0.4, "")))))</f>
        <v/>
      </c>
      <c r="N6095" s="194" t="str">
        <f t="shared" si="1170"/>
        <v/>
      </c>
      <c r="R6095" s="75" t="e">
        <f t="shared" si="1171"/>
        <v>#REF!</v>
      </c>
    </row>
    <row r="6096" spans="1:18" ht="15" customHeight="1" x14ac:dyDescent="0.3">
      <c r="A6096" s="86"/>
      <c r="B6096" s="84"/>
      <c r="C6096" s="125"/>
      <c r="D6096" s="146"/>
      <c r="E6096" s="149"/>
      <c r="F6096" s="184" t="str">
        <f t="shared" si="1172"/>
        <v/>
      </c>
      <c r="G6096" s="185" t="str">
        <f>+IF(F6096="","",H6088)</f>
        <v/>
      </c>
      <c r="H6096" s="186" t="str">
        <f t="shared" si="1173"/>
        <v/>
      </c>
      <c r="J6096" s="195" t="str">
        <f>+IF(H6096="","",H6096/H6158)</f>
        <v/>
      </c>
      <c r="K6096" s="172"/>
      <c r="L6096" s="170"/>
      <c r="M6096" s="193" t="str">
        <f t="shared" si="1174"/>
        <v/>
      </c>
      <c r="N6096" s="194" t="str">
        <f t="shared" si="1170"/>
        <v/>
      </c>
      <c r="R6096" s="75" t="e">
        <f t="shared" si="1171"/>
        <v>#REF!</v>
      </c>
    </row>
    <row r="6097" spans="1:18" ht="15" customHeight="1" x14ac:dyDescent="0.3">
      <c r="A6097" s="86"/>
      <c r="B6097" s="84"/>
      <c r="C6097" s="125"/>
      <c r="D6097" s="146"/>
      <c r="E6097" s="149"/>
      <c r="F6097" s="184" t="str">
        <f t="shared" si="1172"/>
        <v/>
      </c>
      <c r="G6097" s="185" t="str">
        <f>+IF(F6097="","",H6088)</f>
        <v/>
      </c>
      <c r="H6097" s="186" t="str">
        <f t="shared" si="1173"/>
        <v/>
      </c>
      <c r="J6097" s="195" t="str">
        <f>+IF(H6097="","",H6097/H6158)</f>
        <v/>
      </c>
      <c r="K6097" s="172"/>
      <c r="L6097" s="170"/>
      <c r="M6097" s="193" t="str">
        <f t="shared" si="1174"/>
        <v/>
      </c>
      <c r="N6097" s="194" t="str">
        <f t="shared" si="1170"/>
        <v/>
      </c>
      <c r="R6097" s="75" t="e">
        <f t="shared" si="1171"/>
        <v>#REF!</v>
      </c>
    </row>
    <row r="6098" spans="1:18" ht="15" customHeight="1" x14ac:dyDescent="0.3">
      <c r="A6098" s="86"/>
      <c r="B6098" s="84"/>
      <c r="C6098" s="125"/>
      <c r="D6098" s="146"/>
      <c r="E6098" s="149"/>
      <c r="F6098" s="184" t="str">
        <f t="shared" si="1172"/>
        <v/>
      </c>
      <c r="G6098" s="185" t="str">
        <f>+IF(F6098="","",H6088)</f>
        <v/>
      </c>
      <c r="H6098" s="186" t="str">
        <f t="shared" si="1173"/>
        <v/>
      </c>
      <c r="J6098" s="195" t="str">
        <f>+IF(H6098="","",H6098/H6158)</f>
        <v/>
      </c>
      <c r="K6098" s="172"/>
      <c r="L6098" s="170"/>
      <c r="M6098" s="193" t="str">
        <f t="shared" si="1174"/>
        <v/>
      </c>
      <c r="N6098" s="194" t="str">
        <f t="shared" si="1170"/>
        <v/>
      </c>
      <c r="R6098" s="75" t="e">
        <f t="shared" si="1171"/>
        <v>#REF!</v>
      </c>
    </row>
    <row r="6099" spans="1:18" ht="15" customHeight="1" x14ac:dyDescent="0.3">
      <c r="A6099" s="86"/>
      <c r="B6099" s="84"/>
      <c r="C6099" s="125"/>
      <c r="D6099" s="146"/>
      <c r="E6099" s="149"/>
      <c r="F6099" s="184" t="str">
        <f t="shared" si="1172"/>
        <v/>
      </c>
      <c r="G6099" s="185" t="str">
        <f>+IF(F6099="","",H6088)</f>
        <v/>
      </c>
      <c r="H6099" s="186" t="str">
        <f t="shared" si="1173"/>
        <v/>
      </c>
      <c r="J6099" s="195" t="str">
        <f>+IF(H6099="","",H6099/H6158)</f>
        <v/>
      </c>
      <c r="K6099" s="172"/>
      <c r="L6099" s="170"/>
      <c r="M6099" s="193" t="str">
        <f t="shared" si="1174"/>
        <v/>
      </c>
      <c r="N6099" s="194" t="str">
        <f t="shared" si="1170"/>
        <v/>
      </c>
      <c r="R6099" s="75" t="e">
        <f t="shared" si="1171"/>
        <v>#REF!</v>
      </c>
    </row>
    <row r="6100" spans="1:18" ht="15" customHeight="1" x14ac:dyDescent="0.3">
      <c r="A6100" s="86"/>
      <c r="B6100" s="84"/>
      <c r="C6100" s="125"/>
      <c r="D6100" s="146"/>
      <c r="E6100" s="149"/>
      <c r="F6100" s="184" t="str">
        <f t="shared" si="1172"/>
        <v/>
      </c>
      <c r="G6100" s="185" t="str">
        <f>+IF(F6100="","",H6088)</f>
        <v/>
      </c>
      <c r="H6100" s="186" t="str">
        <f t="shared" si="1173"/>
        <v/>
      </c>
      <c r="J6100" s="195" t="str">
        <f>+IF(H6100="","",H6100/H6158)</f>
        <v/>
      </c>
      <c r="K6100" s="172"/>
      <c r="L6100" s="170"/>
      <c r="M6100" s="193" t="str">
        <f t="shared" si="1174"/>
        <v/>
      </c>
      <c r="N6100" s="194" t="str">
        <f t="shared" si="1170"/>
        <v/>
      </c>
      <c r="R6100" s="75" t="e">
        <f t="shared" si="1171"/>
        <v>#REF!</v>
      </c>
    </row>
    <row r="6101" spans="1:18" ht="15" customHeight="1" x14ac:dyDescent="0.3">
      <c r="A6101" s="86"/>
      <c r="B6101" s="84"/>
      <c r="C6101" s="125"/>
      <c r="D6101" s="146"/>
      <c r="E6101" s="149"/>
      <c r="F6101" s="184" t="str">
        <f t="shared" si="1172"/>
        <v/>
      </c>
      <c r="G6101" s="185" t="str">
        <f>+IF(F6101="","",H6088)</f>
        <v/>
      </c>
      <c r="H6101" s="186" t="str">
        <f t="shared" si="1173"/>
        <v/>
      </c>
      <c r="J6101" s="195" t="str">
        <f>+IF(H6101="","",H6101/H6158)</f>
        <v/>
      </c>
      <c r="K6101" s="172"/>
      <c r="L6101" s="170"/>
      <c r="M6101" s="193" t="str">
        <f t="shared" si="1174"/>
        <v/>
      </c>
      <c r="N6101" s="194" t="str">
        <f t="shared" si="1170"/>
        <v/>
      </c>
      <c r="R6101" s="75" t="e">
        <f t="shared" si="1171"/>
        <v>#REF!</v>
      </c>
    </row>
    <row r="6102" spans="1:18" ht="15" customHeight="1" thickBot="1" x14ac:dyDescent="0.35">
      <c r="A6102" s="86"/>
      <c r="B6102" s="84"/>
      <c r="C6102" s="127"/>
      <c r="D6102" s="147"/>
      <c r="E6102" s="150"/>
      <c r="F6102" s="187" t="str">
        <f t="shared" si="1172"/>
        <v/>
      </c>
      <c r="G6102" s="188" t="str">
        <f>+IF(F6102="","",H6087)</f>
        <v/>
      </c>
      <c r="H6102" s="189" t="str">
        <f t="shared" si="1173"/>
        <v/>
      </c>
      <c r="J6102" s="195" t="str">
        <f>+IF(H6102="","",H6102/H6158)</f>
        <v/>
      </c>
      <c r="K6102" s="172"/>
      <c r="L6102" s="170"/>
      <c r="M6102" s="193" t="str">
        <f t="shared" si="1174"/>
        <v/>
      </c>
      <c r="N6102" s="194" t="str">
        <f t="shared" si="1170"/>
        <v/>
      </c>
      <c r="R6102" s="75" t="e">
        <f t="shared" si="1171"/>
        <v>#REF!</v>
      </c>
    </row>
    <row r="6103" spans="1:18" ht="15" customHeight="1" thickBot="1" x14ac:dyDescent="0.35">
      <c r="A6103" s="86"/>
      <c r="B6103" s="84"/>
      <c r="C6103" s="160"/>
      <c r="D6103" s="160"/>
      <c r="E6103" s="160"/>
      <c r="F6103" s="160"/>
      <c r="G6103" s="161" t="s">
        <v>27</v>
      </c>
      <c r="H6103" s="157">
        <f>SUM(H6090:H6102)</f>
        <v>44.6845</v>
      </c>
      <c r="J6103" s="110">
        <f>SUM(J6090:J6102)</f>
        <v>7.5617375353045774E-2</v>
      </c>
      <c r="K6103" s="109"/>
      <c r="L6103" s="109"/>
      <c r="M6103" s="109"/>
      <c r="N6103" s="110">
        <f>SUM(N6090:N6102)</f>
        <v>0</v>
      </c>
    </row>
    <row r="6104" spans="1:18" s="73" customFormat="1" ht="15" customHeight="1" thickBot="1" x14ac:dyDescent="0.35">
      <c r="A6104" s="86"/>
      <c r="B6104" s="84"/>
      <c r="C6104" s="73" t="s">
        <v>10</v>
      </c>
      <c r="H6104" s="74"/>
      <c r="J6104" s="112"/>
      <c r="K6104" s="112"/>
      <c r="L6104" s="112"/>
      <c r="M6104" s="112"/>
      <c r="N6104" s="112"/>
    </row>
    <row r="6105" spans="1:18" ht="31.5" customHeight="1" thickBot="1" x14ac:dyDescent="0.35">
      <c r="A6105" s="86"/>
      <c r="B6105" s="84"/>
      <c r="C6105" s="122" t="s">
        <v>48</v>
      </c>
      <c r="D6105" s="123" t="s">
        <v>0</v>
      </c>
      <c r="E6105" s="123" t="s">
        <v>65</v>
      </c>
      <c r="F6105" s="123" t="s">
        <v>66</v>
      </c>
      <c r="G6105" s="123" t="s">
        <v>8</v>
      </c>
      <c r="H6105" s="124" t="s">
        <v>9</v>
      </c>
      <c r="J6105" s="106" t="s">
        <v>59</v>
      </c>
      <c r="K6105" s="107" t="s">
        <v>60</v>
      </c>
      <c r="L6105" s="107" t="s">
        <v>61</v>
      </c>
      <c r="M6105" s="107" t="s">
        <v>62</v>
      </c>
      <c r="N6105" s="108" t="s">
        <v>63</v>
      </c>
    </row>
    <row r="6106" spans="1:18" ht="15" customHeight="1" x14ac:dyDescent="0.3">
      <c r="A6106" s="86"/>
      <c r="B6106" s="84"/>
      <c r="C6106" s="125" t="s">
        <v>309</v>
      </c>
      <c r="D6106" s="146">
        <v>1</v>
      </c>
      <c r="E6106" s="149">
        <v>4.75</v>
      </c>
      <c r="F6106" s="184">
        <f t="shared" ref="F6106:F6118" si="1175">+IF(E6106="","",D6106*E6106)</f>
        <v>4.75</v>
      </c>
      <c r="G6106" s="185">
        <f>+IF(F6106="","",H6088)</f>
        <v>8.5</v>
      </c>
      <c r="H6106" s="186">
        <f t="shared" ref="H6106:H6118" si="1176">+IF(G6106="","",F6106*G6106)</f>
        <v>40.375</v>
      </c>
      <c r="I6106" s="95"/>
      <c r="J6106" s="195">
        <f>+IF(H6106="","",H6106/H6158)</f>
        <v>6.8324621062767266E-2</v>
      </c>
      <c r="K6106" s="174">
        <v>851230012</v>
      </c>
      <c r="L6106" s="170" t="s">
        <v>77</v>
      </c>
      <c r="M6106" s="193">
        <v>0</v>
      </c>
      <c r="N6106" s="194">
        <f t="shared" ref="N6106:N6118" si="1177">+IF(H6106="","",J6106*M6106)</f>
        <v>0</v>
      </c>
      <c r="R6106" s="75" t="e">
        <f t="shared" ref="R6106:R6118" si="1178">+R6018+1</f>
        <v>#REF!</v>
      </c>
    </row>
    <row r="6107" spans="1:18" ht="15" customHeight="1" x14ac:dyDescent="0.25">
      <c r="A6107" s="86"/>
      <c r="B6107" s="84"/>
      <c r="C6107" s="125" t="s">
        <v>381</v>
      </c>
      <c r="D6107" s="146">
        <v>1</v>
      </c>
      <c r="E6107" s="209">
        <v>4.28</v>
      </c>
      <c r="F6107" s="184">
        <f t="shared" si="1175"/>
        <v>4.28</v>
      </c>
      <c r="G6107" s="185">
        <f>+IF(F6107="","",H6088)</f>
        <v>8.5</v>
      </c>
      <c r="H6107" s="186">
        <f t="shared" si="1176"/>
        <v>36.380000000000003</v>
      </c>
      <c r="J6107" s="195">
        <f>+IF(H6107="","",H6107/H6158)</f>
        <v>6.1564079610240817E-2</v>
      </c>
      <c r="K6107" s="174">
        <v>851230012</v>
      </c>
      <c r="L6107" s="170" t="s">
        <v>77</v>
      </c>
      <c r="M6107" s="193">
        <v>0</v>
      </c>
      <c r="N6107" s="194">
        <f t="shared" si="1177"/>
        <v>0</v>
      </c>
      <c r="R6107" s="75" t="e">
        <f t="shared" si="1178"/>
        <v>#REF!</v>
      </c>
    </row>
    <row r="6108" spans="1:18" ht="15" customHeight="1" x14ac:dyDescent="0.25">
      <c r="A6108" s="86"/>
      <c r="B6108" s="84"/>
      <c r="C6108" s="125" t="s">
        <v>372</v>
      </c>
      <c r="D6108" s="146">
        <v>1</v>
      </c>
      <c r="E6108" s="209">
        <v>4.28</v>
      </c>
      <c r="F6108" s="184">
        <f t="shared" si="1175"/>
        <v>4.28</v>
      </c>
      <c r="G6108" s="185">
        <f>+IF(F6108="","",H6088)</f>
        <v>8.5</v>
      </c>
      <c r="H6108" s="186">
        <f t="shared" si="1176"/>
        <v>36.380000000000003</v>
      </c>
      <c r="J6108" s="195">
        <f>+IF(H6108="","",H6108/H6158)</f>
        <v>6.1564079610240817E-2</v>
      </c>
      <c r="K6108" s="174">
        <v>851230012</v>
      </c>
      <c r="L6108" s="170" t="s">
        <v>77</v>
      </c>
      <c r="M6108" s="193">
        <v>0</v>
      </c>
      <c r="N6108" s="194">
        <f t="shared" si="1177"/>
        <v>0</v>
      </c>
      <c r="R6108" s="75" t="e">
        <f t="shared" si="1178"/>
        <v>#REF!</v>
      </c>
    </row>
    <row r="6109" spans="1:18" ht="15" customHeight="1" x14ac:dyDescent="0.3">
      <c r="A6109" s="86"/>
      <c r="B6109" s="84"/>
      <c r="C6109" s="125" t="s">
        <v>326</v>
      </c>
      <c r="D6109" s="146">
        <v>1</v>
      </c>
      <c r="E6109" s="149">
        <v>4.2300000000000004</v>
      </c>
      <c r="F6109" s="184">
        <f t="shared" si="1175"/>
        <v>4.2300000000000004</v>
      </c>
      <c r="G6109" s="185">
        <f>+IF(F6109="","",H6088)</f>
        <v>8.5</v>
      </c>
      <c r="H6109" s="186">
        <f t="shared" si="1176"/>
        <v>35.955000000000005</v>
      </c>
      <c r="J6109" s="195">
        <f>+IF(H6109="","",H6109/H6158)</f>
        <v>6.0844873072738011E-2</v>
      </c>
      <c r="K6109" s="174">
        <v>851230012</v>
      </c>
      <c r="L6109" s="170" t="s">
        <v>77</v>
      </c>
      <c r="M6109" s="193">
        <v>0</v>
      </c>
      <c r="N6109" s="194">
        <f t="shared" si="1177"/>
        <v>0</v>
      </c>
      <c r="R6109" s="75" t="e">
        <f t="shared" si="1178"/>
        <v>#REF!</v>
      </c>
    </row>
    <row r="6110" spans="1:18" ht="15" customHeight="1" x14ac:dyDescent="0.3">
      <c r="A6110" s="86"/>
      <c r="B6110" s="84"/>
      <c r="C6110" s="125"/>
      <c r="D6110" s="146"/>
      <c r="E6110" s="149"/>
      <c r="F6110" s="184" t="str">
        <f t="shared" si="1175"/>
        <v/>
      </c>
      <c r="G6110" s="185" t="str">
        <f>+IF(F6110="","",H6088)</f>
        <v/>
      </c>
      <c r="H6110" s="186" t="str">
        <f t="shared" si="1176"/>
        <v/>
      </c>
      <c r="J6110" s="195" t="str">
        <f>+IF(H6110="","",H6110/H6158)</f>
        <v/>
      </c>
      <c r="K6110" s="174"/>
      <c r="L6110" s="170"/>
      <c r="M6110" s="193" t="str">
        <f t="shared" ref="M6110:M6118" si="1179">IF(L6110="NP", 0, (IF(L6110="EP", 1, (IF(L6110="ND", 0.4, "")))))</f>
        <v/>
      </c>
      <c r="N6110" s="194" t="str">
        <f t="shared" si="1177"/>
        <v/>
      </c>
      <c r="R6110" s="75" t="e">
        <f t="shared" si="1178"/>
        <v>#REF!</v>
      </c>
    </row>
    <row r="6111" spans="1:18" ht="15" customHeight="1" x14ac:dyDescent="0.3">
      <c r="A6111" s="86"/>
      <c r="B6111" s="84"/>
      <c r="C6111" s="125"/>
      <c r="D6111" s="146"/>
      <c r="E6111" s="149"/>
      <c r="F6111" s="184" t="str">
        <f t="shared" si="1175"/>
        <v/>
      </c>
      <c r="G6111" s="185" t="str">
        <f>+IF(F6111="","",H6088)</f>
        <v/>
      </c>
      <c r="H6111" s="186" t="str">
        <f t="shared" si="1176"/>
        <v/>
      </c>
      <c r="I6111" s="96"/>
      <c r="J6111" s="195" t="str">
        <f>+IF(H6111="","",H6111/H6158)</f>
        <v/>
      </c>
      <c r="K6111" s="174"/>
      <c r="L6111" s="170"/>
      <c r="M6111" s="193" t="str">
        <f t="shared" si="1179"/>
        <v/>
      </c>
      <c r="N6111" s="194" t="str">
        <f t="shared" si="1177"/>
        <v/>
      </c>
      <c r="R6111" s="75" t="e">
        <f t="shared" si="1178"/>
        <v>#REF!</v>
      </c>
    </row>
    <row r="6112" spans="1:18" ht="15" customHeight="1" x14ac:dyDescent="0.3">
      <c r="A6112" s="86"/>
      <c r="B6112" s="84"/>
      <c r="C6112" s="125"/>
      <c r="D6112" s="146"/>
      <c r="E6112" s="149"/>
      <c r="F6112" s="184" t="str">
        <f t="shared" si="1175"/>
        <v/>
      </c>
      <c r="G6112" s="185" t="str">
        <f>+IF(F6112="","",H6088)</f>
        <v/>
      </c>
      <c r="H6112" s="186" t="str">
        <f t="shared" si="1176"/>
        <v/>
      </c>
      <c r="J6112" s="195" t="str">
        <f>+IF(H6112="","",H6112/H6158)</f>
        <v/>
      </c>
      <c r="K6112" s="174"/>
      <c r="L6112" s="170"/>
      <c r="M6112" s="193" t="str">
        <f t="shared" si="1179"/>
        <v/>
      </c>
      <c r="N6112" s="194" t="str">
        <f t="shared" si="1177"/>
        <v/>
      </c>
      <c r="R6112" s="75" t="e">
        <f t="shared" si="1178"/>
        <v>#REF!</v>
      </c>
    </row>
    <row r="6113" spans="1:18" ht="15" customHeight="1" x14ac:dyDescent="0.3">
      <c r="A6113" s="86"/>
      <c r="B6113" s="84"/>
      <c r="C6113" s="125"/>
      <c r="D6113" s="146"/>
      <c r="E6113" s="149"/>
      <c r="F6113" s="184" t="str">
        <f t="shared" si="1175"/>
        <v/>
      </c>
      <c r="G6113" s="185" t="str">
        <f>+IF(F6113="","",H6088)</f>
        <v/>
      </c>
      <c r="H6113" s="186" t="str">
        <f t="shared" si="1176"/>
        <v/>
      </c>
      <c r="J6113" s="195" t="str">
        <f>+IF(H6113="","",H6113/H6158)</f>
        <v/>
      </c>
      <c r="K6113" s="174"/>
      <c r="L6113" s="170"/>
      <c r="M6113" s="193" t="str">
        <f t="shared" si="1179"/>
        <v/>
      </c>
      <c r="N6113" s="194" t="str">
        <f t="shared" si="1177"/>
        <v/>
      </c>
      <c r="R6113" s="75" t="e">
        <f t="shared" si="1178"/>
        <v>#REF!</v>
      </c>
    </row>
    <row r="6114" spans="1:18" ht="15" customHeight="1" x14ac:dyDescent="0.3">
      <c r="A6114" s="86"/>
      <c r="B6114" s="84"/>
      <c r="C6114" s="125"/>
      <c r="D6114" s="146"/>
      <c r="E6114" s="149"/>
      <c r="F6114" s="184" t="str">
        <f t="shared" si="1175"/>
        <v/>
      </c>
      <c r="G6114" s="185" t="str">
        <f>+IF(F6114="","",H6088)</f>
        <v/>
      </c>
      <c r="H6114" s="186" t="str">
        <f t="shared" si="1176"/>
        <v/>
      </c>
      <c r="I6114" s="96"/>
      <c r="J6114" s="195" t="str">
        <f>+IF(H6114="","",H6114/H6158)</f>
        <v/>
      </c>
      <c r="K6114" s="174"/>
      <c r="L6114" s="170"/>
      <c r="M6114" s="193" t="str">
        <f t="shared" si="1179"/>
        <v/>
      </c>
      <c r="N6114" s="194" t="str">
        <f t="shared" si="1177"/>
        <v/>
      </c>
      <c r="R6114" s="75" t="e">
        <f t="shared" si="1178"/>
        <v>#REF!</v>
      </c>
    </row>
    <row r="6115" spans="1:18" ht="15" customHeight="1" x14ac:dyDescent="0.3">
      <c r="A6115" s="86"/>
      <c r="B6115" s="84"/>
      <c r="C6115" s="125"/>
      <c r="D6115" s="146"/>
      <c r="E6115" s="149"/>
      <c r="F6115" s="184" t="str">
        <f t="shared" si="1175"/>
        <v/>
      </c>
      <c r="G6115" s="185" t="str">
        <f>+IF(F6115="","",H6088)</f>
        <v/>
      </c>
      <c r="H6115" s="186" t="str">
        <f t="shared" si="1176"/>
        <v/>
      </c>
      <c r="J6115" s="195" t="str">
        <f>+IF(H6115="","",H6115/H6158)</f>
        <v/>
      </c>
      <c r="K6115" s="174"/>
      <c r="L6115" s="170"/>
      <c r="M6115" s="193" t="str">
        <f t="shared" si="1179"/>
        <v/>
      </c>
      <c r="N6115" s="194" t="str">
        <f t="shared" si="1177"/>
        <v/>
      </c>
      <c r="R6115" s="75" t="e">
        <f t="shared" si="1178"/>
        <v>#REF!</v>
      </c>
    </row>
    <row r="6116" spans="1:18" ht="15" customHeight="1" x14ac:dyDescent="0.3">
      <c r="A6116" s="86"/>
      <c r="B6116" s="84"/>
      <c r="C6116" s="125"/>
      <c r="D6116" s="146"/>
      <c r="E6116" s="149"/>
      <c r="F6116" s="184" t="str">
        <f t="shared" si="1175"/>
        <v/>
      </c>
      <c r="G6116" s="185" t="str">
        <f>+IF(F6116="","",H6088)</f>
        <v/>
      </c>
      <c r="H6116" s="186" t="str">
        <f t="shared" si="1176"/>
        <v/>
      </c>
      <c r="I6116" s="96"/>
      <c r="J6116" s="195" t="str">
        <f>+IF(H6116="","",H6116/H6158)</f>
        <v/>
      </c>
      <c r="K6116" s="174"/>
      <c r="L6116" s="170"/>
      <c r="M6116" s="193" t="str">
        <f t="shared" si="1179"/>
        <v/>
      </c>
      <c r="N6116" s="194" t="str">
        <f t="shared" si="1177"/>
        <v/>
      </c>
      <c r="R6116" s="75" t="e">
        <f t="shared" si="1178"/>
        <v>#REF!</v>
      </c>
    </row>
    <row r="6117" spans="1:18" ht="15" customHeight="1" x14ac:dyDescent="0.3">
      <c r="A6117" s="86"/>
      <c r="B6117" s="84"/>
      <c r="C6117" s="125"/>
      <c r="D6117" s="146"/>
      <c r="E6117" s="149"/>
      <c r="F6117" s="184" t="str">
        <f t="shared" si="1175"/>
        <v/>
      </c>
      <c r="G6117" s="185" t="str">
        <f>+IF(F6117="","",H6088)</f>
        <v/>
      </c>
      <c r="H6117" s="186" t="str">
        <f t="shared" si="1176"/>
        <v/>
      </c>
      <c r="I6117" s="96"/>
      <c r="J6117" s="195" t="str">
        <f>+IF(H6117="","",H6117/H6158)</f>
        <v/>
      </c>
      <c r="K6117" s="174"/>
      <c r="L6117" s="170"/>
      <c r="M6117" s="193" t="str">
        <f t="shared" si="1179"/>
        <v/>
      </c>
      <c r="N6117" s="194" t="str">
        <f t="shared" si="1177"/>
        <v/>
      </c>
      <c r="R6117" s="75" t="e">
        <f t="shared" si="1178"/>
        <v>#REF!</v>
      </c>
    </row>
    <row r="6118" spans="1:18" ht="15" customHeight="1" thickBot="1" x14ac:dyDescent="0.35">
      <c r="A6118" s="86"/>
      <c r="B6118" s="84"/>
      <c r="C6118" s="127"/>
      <c r="D6118" s="147"/>
      <c r="E6118" s="150"/>
      <c r="F6118" s="187" t="str">
        <f t="shared" si="1175"/>
        <v/>
      </c>
      <c r="G6118" s="188" t="str">
        <f>+IF(F6118="","",H6087)</f>
        <v/>
      </c>
      <c r="H6118" s="189" t="str">
        <f t="shared" si="1176"/>
        <v/>
      </c>
      <c r="J6118" s="195" t="str">
        <f>+IF(H6118="","",H6118/H6158)</f>
        <v/>
      </c>
      <c r="K6118" s="174"/>
      <c r="L6118" s="170"/>
      <c r="M6118" s="193" t="str">
        <f t="shared" si="1179"/>
        <v/>
      </c>
      <c r="N6118" s="194" t="str">
        <f t="shared" si="1177"/>
        <v/>
      </c>
      <c r="R6118" s="75" t="e">
        <f t="shared" si="1178"/>
        <v>#REF!</v>
      </c>
    </row>
    <row r="6119" spans="1:18" ht="15" customHeight="1" thickBot="1" x14ac:dyDescent="0.35">
      <c r="A6119" s="86"/>
      <c r="B6119" s="84"/>
      <c r="C6119" s="160"/>
      <c r="D6119" s="160"/>
      <c r="E6119" s="160"/>
      <c r="F6119" s="160"/>
      <c r="G6119" s="161" t="s">
        <v>28</v>
      </c>
      <c r="H6119" s="157">
        <f>SUM(H6106:H6118)</f>
        <v>149.09</v>
      </c>
      <c r="J6119" s="110">
        <f>SUM(J6106:J6118)</f>
        <v>0.25229765335598692</v>
      </c>
      <c r="K6119" s="109"/>
      <c r="L6119" s="109"/>
      <c r="M6119" s="109"/>
      <c r="N6119" s="110">
        <f>SUM(N6106:N6118)</f>
        <v>0</v>
      </c>
    </row>
    <row r="6120" spans="1:18" s="73" customFormat="1" ht="15" customHeight="1" thickBot="1" x14ac:dyDescent="0.35">
      <c r="A6120" s="86"/>
      <c r="B6120" s="84"/>
      <c r="C6120" s="73" t="s">
        <v>11</v>
      </c>
      <c r="H6120" s="74"/>
      <c r="J6120" s="112"/>
      <c r="K6120" s="112"/>
      <c r="L6120" s="112"/>
      <c r="M6120" s="112"/>
      <c r="N6120" s="112"/>
    </row>
    <row r="6121" spans="1:18" ht="34.5" customHeight="1" thickBot="1" x14ac:dyDescent="0.35">
      <c r="A6121" s="86"/>
      <c r="B6121" s="84"/>
      <c r="C6121" s="122" t="s">
        <v>48</v>
      </c>
      <c r="D6121" s="129"/>
      <c r="E6121" s="123" t="s">
        <v>3</v>
      </c>
      <c r="F6121" s="123" t="s">
        <v>0</v>
      </c>
      <c r="G6121" s="123" t="s">
        <v>16</v>
      </c>
      <c r="H6121" s="124" t="s">
        <v>9</v>
      </c>
      <c r="J6121" s="106" t="s">
        <v>59</v>
      </c>
      <c r="K6121" s="107" t="s">
        <v>60</v>
      </c>
      <c r="L6121" s="107" t="s">
        <v>61</v>
      </c>
      <c r="M6121" s="107" t="s">
        <v>62</v>
      </c>
      <c r="N6121" s="108" t="s">
        <v>63</v>
      </c>
    </row>
    <row r="6122" spans="1:18" ht="15" customHeight="1" x14ac:dyDescent="0.3">
      <c r="A6122" s="86"/>
      <c r="B6122" s="84"/>
      <c r="C6122" s="125" t="s">
        <v>455</v>
      </c>
      <c r="E6122" s="151" t="s">
        <v>89</v>
      </c>
      <c r="F6122" s="151">
        <v>4.62</v>
      </c>
      <c r="G6122" s="151">
        <v>33.950000000000003</v>
      </c>
      <c r="H6122" s="190">
        <f>+IF(G6122="","",F6122*G6122)</f>
        <v>156.84900000000002</v>
      </c>
      <c r="J6122" s="195">
        <f>+IF(H6122="","",H6122/H6158)</f>
        <v>0.26542782635477358</v>
      </c>
      <c r="K6122" s="174">
        <v>352605342021</v>
      </c>
      <c r="L6122" s="170" t="s">
        <v>76</v>
      </c>
      <c r="M6122" s="193">
        <v>0.20180000000000001</v>
      </c>
      <c r="N6122" s="194">
        <f t="shared" ref="N6122:N6147" si="1180">+IF(H6122="","",J6122*M6122)</f>
        <v>5.3563335358393312E-2</v>
      </c>
      <c r="R6122" s="75" t="e">
        <f t="shared" ref="R6122:R6147" si="1181">+R6034+1</f>
        <v>#REF!</v>
      </c>
    </row>
    <row r="6123" spans="1:18" ht="15" customHeight="1" x14ac:dyDescent="0.3">
      <c r="A6123" s="86"/>
      <c r="B6123" s="84"/>
      <c r="C6123" s="125" t="s">
        <v>456</v>
      </c>
      <c r="E6123" s="151" t="s">
        <v>89</v>
      </c>
      <c r="F6123" s="151">
        <v>231</v>
      </c>
      <c r="G6123" s="151">
        <v>0.54</v>
      </c>
      <c r="H6123" s="190">
        <f t="shared" ref="H6123:H6128" si="1182">+IF(G6123="","",F6123*G6123)</f>
        <v>124.74000000000001</v>
      </c>
      <c r="J6123" s="195">
        <f>+IF(H6123="","",H6123/H6158)</f>
        <v>0.21109134938376689</v>
      </c>
      <c r="K6123" s="174">
        <v>352605342021</v>
      </c>
      <c r="L6123" s="170" t="s">
        <v>76</v>
      </c>
      <c r="M6123" s="193">
        <v>0.20180000000000001</v>
      </c>
      <c r="N6123" s="194">
        <f t="shared" si="1180"/>
        <v>4.2598234305644161E-2</v>
      </c>
      <c r="R6123" s="75" t="e">
        <f t="shared" si="1181"/>
        <v>#REF!</v>
      </c>
    </row>
    <row r="6124" spans="1:18" ht="15" customHeight="1" x14ac:dyDescent="0.3">
      <c r="A6124" s="86"/>
      <c r="B6124" s="84"/>
      <c r="C6124" s="125" t="s">
        <v>457</v>
      </c>
      <c r="E6124" s="151" t="s">
        <v>43</v>
      </c>
      <c r="F6124" s="151">
        <v>12.55</v>
      </c>
      <c r="G6124" s="151">
        <v>4.95</v>
      </c>
      <c r="H6124" s="190">
        <f t="shared" si="1182"/>
        <v>62.122500000000002</v>
      </c>
      <c r="J6124" s="195">
        <f>+IF(H6124="","",H6124/H6158)</f>
        <v>0.10512684264945533</v>
      </c>
      <c r="K6124" s="174">
        <v>352605342021</v>
      </c>
      <c r="L6124" s="170" t="s">
        <v>76</v>
      </c>
      <c r="M6124" s="193">
        <v>0.20180000000000001</v>
      </c>
      <c r="N6124" s="194">
        <f t="shared" si="1180"/>
        <v>2.1214596846660088E-2</v>
      </c>
      <c r="R6124" s="75" t="e">
        <f t="shared" si="1181"/>
        <v>#REF!</v>
      </c>
    </row>
    <row r="6125" spans="1:18" ht="15" customHeight="1" x14ac:dyDescent="0.3">
      <c r="A6125" s="86"/>
      <c r="B6125" s="84"/>
      <c r="C6125" s="125" t="s">
        <v>458</v>
      </c>
      <c r="E6125" s="151" t="s">
        <v>43</v>
      </c>
      <c r="F6125" s="151">
        <v>9.7799999999999994</v>
      </c>
      <c r="G6125" s="151">
        <v>3.24</v>
      </c>
      <c r="H6125" s="190">
        <f t="shared" si="1182"/>
        <v>31.687200000000001</v>
      </c>
      <c r="J6125" s="195">
        <f>+IF(H6125="","",H6125/H6158)</f>
        <v>5.3622685635668577E-2</v>
      </c>
      <c r="K6125" s="174">
        <v>352605342021</v>
      </c>
      <c r="L6125" s="170" t="s">
        <v>76</v>
      </c>
      <c r="M6125" s="193">
        <v>0.20180000000000001</v>
      </c>
      <c r="N6125" s="194">
        <f t="shared" si="1180"/>
        <v>1.0821057961277919E-2</v>
      </c>
      <c r="R6125" s="75" t="e">
        <f t="shared" si="1181"/>
        <v>#REF!</v>
      </c>
    </row>
    <row r="6126" spans="1:18" ht="15" customHeight="1" x14ac:dyDescent="0.3">
      <c r="A6126" s="86"/>
      <c r="B6126" s="84"/>
      <c r="C6126" s="125" t="s">
        <v>459</v>
      </c>
      <c r="E6126" s="151" t="s">
        <v>43</v>
      </c>
      <c r="F6126" s="151">
        <v>5.54</v>
      </c>
      <c r="G6126" s="151">
        <v>1.88</v>
      </c>
      <c r="H6126" s="190">
        <f t="shared" si="1182"/>
        <v>10.415199999999999</v>
      </c>
      <c r="J6126" s="195">
        <f>+IF(H6126="","",H6126/H6158)</f>
        <v>1.762512924564541E-2</v>
      </c>
      <c r="K6126" s="174">
        <v>352605342021</v>
      </c>
      <c r="L6126" s="170" t="s">
        <v>76</v>
      </c>
      <c r="M6126" s="193">
        <v>0.20180000000000001</v>
      </c>
      <c r="N6126" s="194">
        <f t="shared" si="1180"/>
        <v>3.5567510817712438E-3</v>
      </c>
      <c r="R6126" s="75" t="e">
        <f t="shared" si="1181"/>
        <v>#REF!</v>
      </c>
    </row>
    <row r="6127" spans="1:18" ht="15" customHeight="1" x14ac:dyDescent="0.3">
      <c r="A6127" s="86"/>
      <c r="B6127" s="84"/>
      <c r="C6127" s="125" t="s">
        <v>460</v>
      </c>
      <c r="E6127" s="151" t="s">
        <v>89</v>
      </c>
      <c r="F6127" s="151">
        <v>3.7</v>
      </c>
      <c r="G6127" s="151">
        <v>1.83</v>
      </c>
      <c r="H6127" s="190">
        <f t="shared" si="1182"/>
        <v>6.7710000000000008</v>
      </c>
      <c r="J6127" s="195">
        <f>+IF(H6127="","",H6127/H6158)</f>
        <v>1.1458229330427174E-2</v>
      </c>
      <c r="K6127" s="174">
        <v>429993125</v>
      </c>
      <c r="L6127" s="170" t="s">
        <v>76</v>
      </c>
      <c r="M6127" s="193">
        <v>0.4</v>
      </c>
      <c r="N6127" s="194">
        <f t="shared" si="1180"/>
        <v>4.5832917321708697E-3</v>
      </c>
      <c r="R6127" s="75" t="e">
        <f t="shared" si="1181"/>
        <v>#REF!</v>
      </c>
    </row>
    <row r="6128" spans="1:18" ht="15" customHeight="1" x14ac:dyDescent="0.3">
      <c r="A6128" s="86"/>
      <c r="B6128" s="84"/>
      <c r="C6128" s="125" t="s">
        <v>312</v>
      </c>
      <c r="E6128" s="151" t="s">
        <v>42</v>
      </c>
      <c r="F6128" s="151">
        <v>4.08</v>
      </c>
      <c r="G6128" s="151">
        <v>1.1200000000000001</v>
      </c>
      <c r="H6128" s="190">
        <f t="shared" si="1182"/>
        <v>4.5696000000000003</v>
      </c>
      <c r="J6128" s="195">
        <f>+IF(H6128="","",H6128/H6158)</f>
        <v>7.7329086912302485E-3</v>
      </c>
      <c r="K6128" s="174">
        <v>411211912</v>
      </c>
      <c r="L6128" s="170" t="s">
        <v>76</v>
      </c>
      <c r="M6128" s="193">
        <v>0.29659999999999997</v>
      </c>
      <c r="N6128" s="194">
        <f t="shared" si="1180"/>
        <v>2.2935807178188915E-3</v>
      </c>
      <c r="R6128" s="75" t="e">
        <f t="shared" si="1181"/>
        <v>#REF!</v>
      </c>
    </row>
    <row r="6129" spans="1:18" ht="15" customHeight="1" x14ac:dyDescent="0.3">
      <c r="A6129" s="86"/>
      <c r="B6129" s="84"/>
      <c r="C6129" s="125"/>
      <c r="E6129" s="151"/>
      <c r="F6129" s="151"/>
      <c r="G6129" s="151"/>
      <c r="H6129" s="190" t="str">
        <f t="shared" ref="H6129:H6147" si="1183">+IF(G6129="","",F6129*G6129)</f>
        <v/>
      </c>
      <c r="J6129" s="195" t="str">
        <f>+IF(H6129="","",H6129/H6158)</f>
        <v/>
      </c>
      <c r="K6129" s="174"/>
      <c r="L6129" s="170"/>
      <c r="M6129" s="193" t="str">
        <f t="shared" ref="M6129:M6147" si="1184">IF(L6129="NP", 0, (IF(L6129="EP", 1, (IF(L6129="ND", 0.4, "")))))</f>
        <v/>
      </c>
      <c r="N6129" s="194" t="str">
        <f t="shared" si="1180"/>
        <v/>
      </c>
      <c r="R6129" s="75" t="e">
        <f t="shared" si="1181"/>
        <v>#REF!</v>
      </c>
    </row>
    <row r="6130" spans="1:18" ht="15" customHeight="1" x14ac:dyDescent="0.3">
      <c r="A6130" s="86"/>
      <c r="B6130" s="84"/>
      <c r="C6130" s="125"/>
      <c r="E6130" s="151"/>
      <c r="F6130" s="151"/>
      <c r="G6130" s="151"/>
      <c r="H6130" s="190" t="str">
        <f t="shared" si="1183"/>
        <v/>
      </c>
      <c r="J6130" s="195" t="str">
        <f>+IF(H6130="","",H6130/H6158)</f>
        <v/>
      </c>
      <c r="K6130" s="174"/>
      <c r="L6130" s="170"/>
      <c r="M6130" s="193" t="str">
        <f t="shared" si="1184"/>
        <v/>
      </c>
      <c r="N6130" s="194" t="str">
        <f t="shared" si="1180"/>
        <v/>
      </c>
      <c r="R6130" s="75" t="e">
        <f t="shared" si="1181"/>
        <v>#REF!</v>
      </c>
    </row>
    <row r="6131" spans="1:18" ht="15" customHeight="1" x14ac:dyDescent="0.3">
      <c r="A6131" s="86"/>
      <c r="B6131" s="84"/>
      <c r="C6131" s="125"/>
      <c r="E6131" s="151"/>
      <c r="F6131" s="151"/>
      <c r="G6131" s="151"/>
      <c r="H6131" s="190" t="str">
        <f t="shared" si="1183"/>
        <v/>
      </c>
      <c r="J6131" s="195" t="str">
        <f>+IF(H6131="","",H6131/H6158)</f>
        <v/>
      </c>
      <c r="K6131" s="174"/>
      <c r="L6131" s="170"/>
      <c r="M6131" s="193" t="str">
        <f t="shared" si="1184"/>
        <v/>
      </c>
      <c r="N6131" s="194" t="str">
        <f t="shared" si="1180"/>
        <v/>
      </c>
      <c r="R6131" s="75" t="e">
        <f t="shared" si="1181"/>
        <v>#REF!</v>
      </c>
    </row>
    <row r="6132" spans="1:18" ht="15" customHeight="1" x14ac:dyDescent="0.3">
      <c r="A6132" s="86"/>
      <c r="B6132" s="84"/>
      <c r="C6132" s="125"/>
      <c r="E6132" s="151"/>
      <c r="F6132" s="151"/>
      <c r="G6132" s="151"/>
      <c r="H6132" s="190" t="str">
        <f t="shared" si="1183"/>
        <v/>
      </c>
      <c r="J6132" s="195" t="str">
        <f>+IF(H6132="","",H6132/H6158)</f>
        <v/>
      </c>
      <c r="K6132" s="174"/>
      <c r="L6132" s="170"/>
      <c r="M6132" s="193" t="str">
        <f t="shared" si="1184"/>
        <v/>
      </c>
      <c r="N6132" s="194" t="str">
        <f t="shared" si="1180"/>
        <v/>
      </c>
      <c r="R6132" s="75" t="e">
        <f t="shared" si="1181"/>
        <v>#REF!</v>
      </c>
    </row>
    <row r="6133" spans="1:18" ht="15" customHeight="1" x14ac:dyDescent="0.3">
      <c r="A6133" s="86"/>
      <c r="B6133" s="84"/>
      <c r="C6133" s="125"/>
      <c r="E6133" s="151"/>
      <c r="F6133" s="151"/>
      <c r="G6133" s="151"/>
      <c r="H6133" s="190" t="str">
        <f t="shared" si="1183"/>
        <v/>
      </c>
      <c r="J6133" s="195" t="str">
        <f>+IF(H6133="","",H6133/H6158)</f>
        <v/>
      </c>
      <c r="K6133" s="174"/>
      <c r="L6133" s="170"/>
      <c r="M6133" s="193" t="str">
        <f t="shared" si="1184"/>
        <v/>
      </c>
      <c r="N6133" s="194" t="str">
        <f t="shared" si="1180"/>
        <v/>
      </c>
      <c r="R6133" s="75" t="e">
        <f t="shared" si="1181"/>
        <v>#REF!</v>
      </c>
    </row>
    <row r="6134" spans="1:18" ht="15" customHeight="1" x14ac:dyDescent="0.3">
      <c r="A6134" s="86"/>
      <c r="B6134" s="84"/>
      <c r="C6134" s="125"/>
      <c r="E6134" s="151"/>
      <c r="F6134" s="151"/>
      <c r="G6134" s="151"/>
      <c r="H6134" s="190" t="str">
        <f t="shared" si="1183"/>
        <v/>
      </c>
      <c r="J6134" s="195" t="str">
        <f>+IF(H6134="","",H6134/H6158)</f>
        <v/>
      </c>
      <c r="K6134" s="174"/>
      <c r="L6134" s="170"/>
      <c r="M6134" s="193" t="str">
        <f t="shared" si="1184"/>
        <v/>
      </c>
      <c r="N6134" s="194" t="str">
        <f t="shared" si="1180"/>
        <v/>
      </c>
      <c r="R6134" s="75" t="e">
        <f t="shared" si="1181"/>
        <v>#REF!</v>
      </c>
    </row>
    <row r="6135" spans="1:18" ht="15" customHeight="1" x14ac:dyDescent="0.3">
      <c r="A6135" s="86"/>
      <c r="B6135" s="84"/>
      <c r="C6135" s="125"/>
      <c r="E6135" s="151"/>
      <c r="F6135" s="151"/>
      <c r="G6135" s="151"/>
      <c r="H6135" s="190" t="str">
        <f t="shared" si="1183"/>
        <v/>
      </c>
      <c r="J6135" s="195" t="str">
        <f>+IF(H6135="","",H6135/H6158)</f>
        <v/>
      </c>
      <c r="K6135" s="174"/>
      <c r="L6135" s="170"/>
      <c r="M6135" s="193" t="str">
        <f t="shared" si="1184"/>
        <v/>
      </c>
      <c r="N6135" s="194" t="str">
        <f t="shared" si="1180"/>
        <v/>
      </c>
      <c r="R6135" s="75" t="e">
        <f t="shared" si="1181"/>
        <v>#REF!</v>
      </c>
    </row>
    <row r="6136" spans="1:18" ht="15" customHeight="1" x14ac:dyDescent="0.3">
      <c r="A6136" s="86"/>
      <c r="B6136" s="84"/>
      <c r="C6136" s="125"/>
      <c r="E6136" s="151"/>
      <c r="F6136" s="151"/>
      <c r="G6136" s="151"/>
      <c r="H6136" s="190" t="str">
        <f t="shared" si="1183"/>
        <v/>
      </c>
      <c r="J6136" s="195" t="str">
        <f>+IF(H6136="","",H6136/H6158)</f>
        <v/>
      </c>
      <c r="K6136" s="174"/>
      <c r="L6136" s="170"/>
      <c r="M6136" s="193" t="str">
        <f t="shared" si="1184"/>
        <v/>
      </c>
      <c r="N6136" s="194" t="str">
        <f t="shared" si="1180"/>
        <v/>
      </c>
      <c r="R6136" s="75" t="e">
        <f t="shared" si="1181"/>
        <v>#REF!</v>
      </c>
    </row>
    <row r="6137" spans="1:18" ht="15" customHeight="1" x14ac:dyDescent="0.3">
      <c r="A6137" s="86"/>
      <c r="B6137" s="84"/>
      <c r="C6137" s="125"/>
      <c r="E6137" s="151"/>
      <c r="F6137" s="151"/>
      <c r="G6137" s="151"/>
      <c r="H6137" s="190" t="str">
        <f t="shared" si="1183"/>
        <v/>
      </c>
      <c r="J6137" s="195" t="str">
        <f>+IF(H6137="","",H6137/H6158)</f>
        <v/>
      </c>
      <c r="K6137" s="174"/>
      <c r="L6137" s="170"/>
      <c r="M6137" s="193" t="str">
        <f t="shared" si="1184"/>
        <v/>
      </c>
      <c r="N6137" s="194" t="str">
        <f t="shared" si="1180"/>
        <v/>
      </c>
      <c r="R6137" s="75" t="e">
        <f t="shared" si="1181"/>
        <v>#REF!</v>
      </c>
    </row>
    <row r="6138" spans="1:18" ht="15" customHeight="1" x14ac:dyDescent="0.3">
      <c r="A6138" s="86"/>
      <c r="B6138" s="84"/>
      <c r="C6138" s="125"/>
      <c r="E6138" s="151"/>
      <c r="F6138" s="151"/>
      <c r="G6138" s="151"/>
      <c r="H6138" s="190" t="str">
        <f t="shared" si="1183"/>
        <v/>
      </c>
      <c r="J6138" s="195" t="str">
        <f>+IF(H6138="","",H6138/H6158)</f>
        <v/>
      </c>
      <c r="K6138" s="174"/>
      <c r="L6138" s="170"/>
      <c r="M6138" s="193" t="str">
        <f t="shared" si="1184"/>
        <v/>
      </c>
      <c r="N6138" s="194" t="str">
        <f t="shared" si="1180"/>
        <v/>
      </c>
      <c r="R6138" s="75" t="e">
        <f t="shared" si="1181"/>
        <v>#REF!</v>
      </c>
    </row>
    <row r="6139" spans="1:18" ht="15" customHeight="1" x14ac:dyDescent="0.3">
      <c r="A6139" s="86"/>
      <c r="B6139" s="84"/>
      <c r="C6139" s="125"/>
      <c r="E6139" s="151"/>
      <c r="F6139" s="151"/>
      <c r="G6139" s="151"/>
      <c r="H6139" s="190" t="str">
        <f t="shared" si="1183"/>
        <v/>
      </c>
      <c r="J6139" s="195" t="str">
        <f>+IF(H6139="","",H6139/H6158)</f>
        <v/>
      </c>
      <c r="K6139" s="174"/>
      <c r="L6139" s="170"/>
      <c r="M6139" s="193" t="str">
        <f t="shared" si="1184"/>
        <v/>
      </c>
      <c r="N6139" s="194" t="str">
        <f t="shared" si="1180"/>
        <v/>
      </c>
      <c r="R6139" s="75" t="e">
        <f t="shared" si="1181"/>
        <v>#REF!</v>
      </c>
    </row>
    <row r="6140" spans="1:18" ht="15" customHeight="1" x14ac:dyDescent="0.3">
      <c r="A6140" s="86"/>
      <c r="B6140" s="84"/>
      <c r="C6140" s="125"/>
      <c r="E6140" s="151"/>
      <c r="F6140" s="151"/>
      <c r="G6140" s="151"/>
      <c r="H6140" s="190" t="str">
        <f t="shared" si="1183"/>
        <v/>
      </c>
      <c r="J6140" s="195" t="str">
        <f>+IF(H6140="","",H6140/H6158)</f>
        <v/>
      </c>
      <c r="K6140" s="174"/>
      <c r="L6140" s="170"/>
      <c r="M6140" s="193" t="str">
        <f t="shared" si="1184"/>
        <v/>
      </c>
      <c r="N6140" s="194" t="str">
        <f t="shared" si="1180"/>
        <v/>
      </c>
      <c r="R6140" s="75" t="e">
        <f t="shared" si="1181"/>
        <v>#REF!</v>
      </c>
    </row>
    <row r="6141" spans="1:18" ht="15" customHeight="1" x14ac:dyDescent="0.3">
      <c r="A6141" s="86"/>
      <c r="B6141" s="84"/>
      <c r="C6141" s="125"/>
      <c r="E6141" s="151"/>
      <c r="F6141" s="151"/>
      <c r="G6141" s="151"/>
      <c r="H6141" s="190" t="str">
        <f t="shared" si="1183"/>
        <v/>
      </c>
      <c r="J6141" s="195" t="str">
        <f>+IF(H6141="","",H6141/H6158)</f>
        <v/>
      </c>
      <c r="K6141" s="174"/>
      <c r="L6141" s="170"/>
      <c r="M6141" s="193" t="str">
        <f t="shared" si="1184"/>
        <v/>
      </c>
      <c r="N6141" s="194" t="str">
        <f t="shared" si="1180"/>
        <v/>
      </c>
      <c r="R6141" s="75" t="e">
        <f t="shared" si="1181"/>
        <v>#REF!</v>
      </c>
    </row>
    <row r="6142" spans="1:18" ht="15" customHeight="1" x14ac:dyDescent="0.3">
      <c r="A6142" s="86"/>
      <c r="B6142" s="84"/>
      <c r="C6142" s="125"/>
      <c r="E6142" s="151"/>
      <c r="F6142" s="151"/>
      <c r="G6142" s="151"/>
      <c r="H6142" s="190" t="str">
        <f t="shared" si="1183"/>
        <v/>
      </c>
      <c r="J6142" s="195" t="str">
        <f>+IF(H6142="","",H6142/H6158)</f>
        <v/>
      </c>
      <c r="K6142" s="174"/>
      <c r="L6142" s="170"/>
      <c r="M6142" s="193" t="str">
        <f t="shared" si="1184"/>
        <v/>
      </c>
      <c r="N6142" s="194" t="str">
        <f t="shared" si="1180"/>
        <v/>
      </c>
      <c r="R6142" s="75" t="e">
        <f t="shared" si="1181"/>
        <v>#REF!</v>
      </c>
    </row>
    <row r="6143" spans="1:18" ht="15" customHeight="1" x14ac:dyDescent="0.3">
      <c r="A6143" s="86"/>
      <c r="B6143" s="84"/>
      <c r="C6143" s="125"/>
      <c r="E6143" s="151"/>
      <c r="F6143" s="151"/>
      <c r="G6143" s="151"/>
      <c r="H6143" s="190" t="str">
        <f t="shared" si="1183"/>
        <v/>
      </c>
      <c r="J6143" s="195" t="str">
        <f>+IF(H6143="","",H6143/H6158)</f>
        <v/>
      </c>
      <c r="K6143" s="174"/>
      <c r="L6143" s="170"/>
      <c r="M6143" s="193" t="str">
        <f t="shared" si="1184"/>
        <v/>
      </c>
      <c r="N6143" s="194" t="str">
        <f t="shared" si="1180"/>
        <v/>
      </c>
      <c r="R6143" s="75" t="e">
        <f t="shared" si="1181"/>
        <v>#REF!</v>
      </c>
    </row>
    <row r="6144" spans="1:18" ht="15" customHeight="1" x14ac:dyDescent="0.3">
      <c r="A6144" s="86"/>
      <c r="B6144" s="84"/>
      <c r="C6144" s="125"/>
      <c r="E6144" s="151"/>
      <c r="F6144" s="151"/>
      <c r="G6144" s="151"/>
      <c r="H6144" s="190" t="str">
        <f t="shared" si="1183"/>
        <v/>
      </c>
      <c r="J6144" s="195" t="str">
        <f>+IF(H6144="","",H6144/H6158)</f>
        <v/>
      </c>
      <c r="K6144" s="174"/>
      <c r="L6144" s="170"/>
      <c r="M6144" s="193" t="str">
        <f t="shared" si="1184"/>
        <v/>
      </c>
      <c r="N6144" s="194" t="str">
        <f t="shared" si="1180"/>
        <v/>
      </c>
      <c r="R6144" s="75" t="e">
        <f t="shared" si="1181"/>
        <v>#REF!</v>
      </c>
    </row>
    <row r="6145" spans="1:18" ht="15" customHeight="1" x14ac:dyDescent="0.3">
      <c r="A6145" s="86"/>
      <c r="B6145" s="84"/>
      <c r="C6145" s="125"/>
      <c r="E6145" s="151"/>
      <c r="F6145" s="151"/>
      <c r="G6145" s="151"/>
      <c r="H6145" s="190" t="str">
        <f t="shared" si="1183"/>
        <v/>
      </c>
      <c r="J6145" s="195" t="str">
        <f>+IF(H6145="","",H6145/H6158)</f>
        <v/>
      </c>
      <c r="K6145" s="174"/>
      <c r="L6145" s="170"/>
      <c r="M6145" s="193" t="str">
        <f t="shared" si="1184"/>
        <v/>
      </c>
      <c r="N6145" s="194" t="str">
        <f t="shared" si="1180"/>
        <v/>
      </c>
      <c r="R6145" s="75" t="e">
        <f t="shared" si="1181"/>
        <v>#REF!</v>
      </c>
    </row>
    <row r="6146" spans="1:18" ht="15" customHeight="1" x14ac:dyDescent="0.3">
      <c r="A6146" s="86"/>
      <c r="B6146" s="84"/>
      <c r="C6146" s="125"/>
      <c r="E6146" s="151"/>
      <c r="F6146" s="151"/>
      <c r="G6146" s="151"/>
      <c r="H6146" s="190" t="str">
        <f t="shared" si="1183"/>
        <v/>
      </c>
      <c r="J6146" s="195" t="str">
        <f>+IF(H6146="","",H6146/H6158)</f>
        <v/>
      </c>
      <c r="K6146" s="174"/>
      <c r="L6146" s="170"/>
      <c r="M6146" s="193" t="str">
        <f t="shared" si="1184"/>
        <v/>
      </c>
      <c r="N6146" s="194" t="str">
        <f t="shared" si="1180"/>
        <v/>
      </c>
      <c r="R6146" s="75" t="e">
        <f t="shared" si="1181"/>
        <v>#REF!</v>
      </c>
    </row>
    <row r="6147" spans="1:18" ht="15" customHeight="1" thickBot="1" x14ac:dyDescent="0.35">
      <c r="A6147" s="86"/>
      <c r="B6147" s="84"/>
      <c r="C6147" s="125"/>
      <c r="E6147" s="152"/>
      <c r="F6147" s="152"/>
      <c r="G6147" s="152"/>
      <c r="H6147" s="191" t="str">
        <f t="shared" si="1183"/>
        <v/>
      </c>
      <c r="J6147" s="195" t="str">
        <f>+IF(H6147="","",H6147/H6158)</f>
        <v/>
      </c>
      <c r="K6147" s="174"/>
      <c r="L6147" s="170"/>
      <c r="M6147" s="193" t="str">
        <f t="shared" si="1184"/>
        <v/>
      </c>
      <c r="N6147" s="194" t="str">
        <f t="shared" si="1180"/>
        <v/>
      </c>
      <c r="R6147" s="75" t="e">
        <f t="shared" si="1181"/>
        <v>#REF!</v>
      </c>
    </row>
    <row r="6148" spans="1:18" ht="15" customHeight="1" thickBot="1" x14ac:dyDescent="0.35">
      <c r="A6148" s="86"/>
      <c r="B6148" s="84"/>
      <c r="C6148" s="160"/>
      <c r="D6148" s="160"/>
      <c r="E6148" s="160"/>
      <c r="F6148" s="160"/>
      <c r="G6148" s="161" t="s">
        <v>29</v>
      </c>
      <c r="H6148" s="157">
        <f>SUM(H6122:H6147)</f>
        <v>397.1545000000001</v>
      </c>
      <c r="J6148" s="110">
        <f>SUM(J6122:J6147)</f>
        <v>0.67208497129096723</v>
      </c>
      <c r="K6148" s="109"/>
      <c r="L6148" s="109"/>
      <c r="M6148" s="109"/>
      <c r="N6148" s="110">
        <f>SUM(N6122:N6147)</f>
        <v>0.13863084800373651</v>
      </c>
    </row>
    <row r="6149" spans="1:18" s="73" customFormat="1" ht="15" customHeight="1" thickBot="1" x14ac:dyDescent="0.35">
      <c r="A6149" s="86"/>
      <c r="B6149" s="84"/>
      <c r="C6149" s="73" t="s">
        <v>12</v>
      </c>
      <c r="H6149" s="74"/>
      <c r="J6149" s="111"/>
      <c r="K6149" s="111"/>
      <c r="L6149" s="111"/>
      <c r="M6149" s="111"/>
      <c r="N6149" s="111"/>
    </row>
    <row r="6150" spans="1:18" ht="33" customHeight="1" thickBot="1" x14ac:dyDescent="0.35">
      <c r="A6150" s="86"/>
      <c r="B6150" s="84"/>
      <c r="C6150" s="122" t="s">
        <v>48</v>
      </c>
      <c r="D6150" s="129"/>
      <c r="E6150" s="130" t="s">
        <v>3</v>
      </c>
      <c r="F6150" s="130" t="s">
        <v>0</v>
      </c>
      <c r="G6150" s="123" t="s">
        <v>6</v>
      </c>
      <c r="H6150" s="124" t="s">
        <v>9</v>
      </c>
      <c r="J6150" s="106" t="s">
        <v>59</v>
      </c>
      <c r="K6150" s="107" t="s">
        <v>60</v>
      </c>
      <c r="L6150" s="107" t="s">
        <v>61</v>
      </c>
      <c r="M6150" s="107" t="s">
        <v>62</v>
      </c>
      <c r="N6150" s="108" t="s">
        <v>63</v>
      </c>
    </row>
    <row r="6151" spans="1:18" ht="15" customHeight="1" x14ac:dyDescent="0.3">
      <c r="A6151" s="86"/>
      <c r="B6151" s="84"/>
      <c r="C6151" s="125"/>
      <c r="E6151" s="149"/>
      <c r="F6151" s="146"/>
      <c r="G6151" s="154"/>
      <c r="H6151" s="186"/>
      <c r="J6151" s="195"/>
      <c r="K6151" s="175"/>
      <c r="L6151" s="175"/>
      <c r="M6151" s="193"/>
      <c r="N6151" s="194" t="str">
        <f>+IF(H6151="","",J6151*M6151)</f>
        <v/>
      </c>
      <c r="R6151" s="75" t="e">
        <f t="shared" ref="R6151:R6155" si="1185">+R6063+1</f>
        <v>#REF!</v>
      </c>
    </row>
    <row r="6152" spans="1:18" ht="15" customHeight="1" x14ac:dyDescent="0.3">
      <c r="A6152" s="86"/>
      <c r="B6152" s="84"/>
      <c r="C6152" s="125"/>
      <c r="E6152" s="149"/>
      <c r="F6152" s="146"/>
      <c r="G6152" s="154"/>
      <c r="H6152" s="186"/>
      <c r="J6152" s="195"/>
      <c r="K6152" s="175"/>
      <c r="L6152" s="175"/>
      <c r="M6152" s="193"/>
      <c r="N6152" s="194" t="str">
        <f>+IF(H6152="","",J6152*M6152)</f>
        <v/>
      </c>
      <c r="R6152" s="75" t="e">
        <f t="shared" si="1185"/>
        <v>#REF!</v>
      </c>
    </row>
    <row r="6153" spans="1:18" ht="15" customHeight="1" x14ac:dyDescent="0.3">
      <c r="A6153" s="86"/>
      <c r="B6153" s="84"/>
      <c r="C6153" s="125"/>
      <c r="E6153" s="149"/>
      <c r="F6153" s="146"/>
      <c r="G6153" s="154"/>
      <c r="H6153" s="186" t="str">
        <f>+IF(G6153="","",F6153*G6153)</f>
        <v/>
      </c>
      <c r="J6153" s="195" t="str">
        <f>+IF(H6153="","",H6153/H6157)</f>
        <v/>
      </c>
      <c r="K6153" s="175"/>
      <c r="L6153" s="175"/>
      <c r="M6153" s="193" t="str">
        <f>IF(L6153="NP", 0, (IF(L6153="EP", 1, (IF(L6153="ND", 0.4, "")))))</f>
        <v/>
      </c>
      <c r="N6153" s="194" t="str">
        <f>+IF(H6153="","",J6153*M6153)</f>
        <v/>
      </c>
      <c r="R6153" s="75" t="e">
        <f t="shared" si="1185"/>
        <v>#REF!</v>
      </c>
    </row>
    <row r="6154" spans="1:18" ht="15" customHeight="1" x14ac:dyDescent="0.3">
      <c r="A6154" s="86"/>
      <c r="B6154" s="84"/>
      <c r="C6154" s="125"/>
      <c r="E6154" s="149"/>
      <c r="F6154" s="146"/>
      <c r="G6154" s="154"/>
      <c r="H6154" s="186" t="str">
        <f>+IF(G6154="","",F6154*G6154)</f>
        <v/>
      </c>
      <c r="J6154" s="195" t="str">
        <f>+IF(H6154="","",H6154/H6158)</f>
        <v/>
      </c>
      <c r="K6154" s="175"/>
      <c r="L6154" s="175"/>
      <c r="M6154" s="193" t="str">
        <f>IF(L6154="NP", 0, (IF(L6154="EP", 1, (IF(L6154="ND", 0.4, "")))))</f>
        <v/>
      </c>
      <c r="N6154" s="194" t="str">
        <f>+IF(H6154="","",J6154*M6154)</f>
        <v/>
      </c>
      <c r="R6154" s="75" t="e">
        <f t="shared" si="1185"/>
        <v>#REF!</v>
      </c>
    </row>
    <row r="6155" spans="1:18" ht="15" customHeight="1" thickBot="1" x14ac:dyDescent="0.35">
      <c r="A6155" s="86"/>
      <c r="B6155" s="84"/>
      <c r="C6155" s="127"/>
      <c r="D6155" s="128"/>
      <c r="E6155" s="150"/>
      <c r="F6155" s="147"/>
      <c r="G6155" s="155"/>
      <c r="H6155" s="192" t="str">
        <f>+IF(G6155="","",F6155*G6155)</f>
        <v/>
      </c>
      <c r="J6155" s="195" t="str">
        <f>+IF(H6155="","",H6155/H6158)</f>
        <v/>
      </c>
      <c r="K6155" s="176"/>
      <c r="L6155" s="177"/>
      <c r="M6155" s="193" t="str">
        <f>IF(L6155="NP", 0, (IF(L6155="EP", 1, (IF(L6155="ND", 0.4, "")))))</f>
        <v/>
      </c>
      <c r="N6155" s="194" t="str">
        <f>+IF(H6155="","",J6155*M6155)</f>
        <v/>
      </c>
      <c r="R6155" s="75" t="e">
        <f t="shared" si="1185"/>
        <v>#REF!</v>
      </c>
    </row>
    <row r="6156" spans="1:18" ht="15" customHeight="1" thickBot="1" x14ac:dyDescent="0.35">
      <c r="A6156" s="86"/>
      <c r="B6156" s="84"/>
      <c r="C6156" s="160"/>
      <c r="D6156" s="160"/>
      <c r="E6156" s="160"/>
      <c r="F6156" s="160"/>
      <c r="G6156" s="161" t="s">
        <v>30</v>
      </c>
      <c r="H6156" s="157">
        <f>SUM(H6151:H6155)</f>
        <v>0</v>
      </c>
      <c r="J6156" s="110">
        <f>SUM(J6151:J6155)</f>
        <v>0</v>
      </c>
      <c r="K6156" s="109"/>
      <c r="L6156" s="109"/>
      <c r="M6156" s="109"/>
      <c r="N6156" s="110">
        <f>SUM(N6151:N6155)</f>
        <v>0</v>
      </c>
    </row>
    <row r="6157" spans="1:18" ht="13.5" customHeight="1" thickBot="1" x14ac:dyDescent="0.35">
      <c r="A6157" s="86"/>
      <c r="B6157" s="84"/>
      <c r="H6157" s="84"/>
      <c r="J6157" s="103"/>
      <c r="K6157" s="104"/>
      <c r="L6157" s="104"/>
      <c r="M6157" s="104"/>
      <c r="N6157" s="105"/>
    </row>
    <row r="6158" spans="1:18" ht="15" customHeight="1" x14ac:dyDescent="0.3">
      <c r="A6158" s="86"/>
      <c r="B6158" s="84"/>
      <c r="D6158" s="132" t="s">
        <v>13</v>
      </c>
      <c r="E6158" s="133"/>
      <c r="F6158" s="133"/>
      <c r="G6158" s="134"/>
      <c r="H6158" s="158">
        <f>+H6103+H6119+H6148+H6156</f>
        <v>590.92900000000009</v>
      </c>
      <c r="J6158" s="113"/>
      <c r="K6158" s="78"/>
      <c r="M6158" s="78"/>
      <c r="N6158" s="114"/>
    </row>
    <row r="6159" spans="1:18" ht="15" customHeight="1" thickBot="1" x14ac:dyDescent="0.35">
      <c r="A6159" s="86"/>
      <c r="B6159" s="84"/>
      <c r="D6159" s="135" t="s">
        <v>67</v>
      </c>
      <c r="E6159" s="136"/>
      <c r="F6159" s="136"/>
      <c r="G6159" s="141">
        <f>+$Q$1</f>
        <v>0.15</v>
      </c>
      <c r="H6159" s="159">
        <f>+H6158*G6159</f>
        <v>88.639350000000007</v>
      </c>
      <c r="J6159" s="115"/>
      <c r="K6159" s="116"/>
      <c r="L6159" s="116"/>
      <c r="M6159" s="116"/>
      <c r="N6159" s="117"/>
    </row>
    <row r="6160" spans="1:18" ht="15" customHeight="1" x14ac:dyDescent="0.3">
      <c r="A6160" s="86"/>
      <c r="B6160" s="84"/>
      <c r="D6160" s="135" t="s">
        <v>68</v>
      </c>
      <c r="E6160" s="136"/>
      <c r="F6160" s="136"/>
      <c r="G6160" s="141">
        <f>+$Q$2</f>
        <v>0</v>
      </c>
      <c r="H6160" s="159">
        <f>+(H6158+H6159)*G6160</f>
        <v>0</v>
      </c>
      <c r="J6160" s="120">
        <f>+J6103+J6119+J6148+J6156</f>
        <v>0.99999999999999989</v>
      </c>
      <c r="K6160" s="118"/>
      <c r="L6160" s="118"/>
      <c r="M6160" s="118"/>
      <c r="N6160" s="120">
        <f>+N6103+N6119+N6148+N6156</f>
        <v>0.13863084800373651</v>
      </c>
    </row>
    <row r="6161" spans="1:18" ht="15" customHeight="1" thickBot="1" x14ac:dyDescent="0.35">
      <c r="A6161" s="86"/>
      <c r="B6161" s="84"/>
      <c r="C6161" s="75" t="s">
        <v>64</v>
      </c>
      <c r="D6161" s="135" t="s">
        <v>14</v>
      </c>
      <c r="E6161" s="136"/>
      <c r="F6161" s="136"/>
      <c r="G6161" s="137"/>
      <c r="H6161" s="159">
        <f>SUM(H6158:H6160)</f>
        <v>679.56835000000012</v>
      </c>
      <c r="J6161" s="121" t="s">
        <v>69</v>
      </c>
      <c r="K6161" s="119"/>
      <c r="L6161" s="119"/>
      <c r="M6161" s="119"/>
      <c r="N6161" s="121" t="s">
        <v>70</v>
      </c>
    </row>
    <row r="6162" spans="1:18" ht="15" customHeight="1" thickBot="1" x14ac:dyDescent="0.35">
      <c r="A6162" s="86"/>
      <c r="B6162" s="84"/>
      <c r="C6162" s="75" t="s">
        <v>64</v>
      </c>
      <c r="D6162" s="138" t="s">
        <v>15</v>
      </c>
      <c r="E6162" s="139"/>
      <c r="F6162" s="139"/>
      <c r="G6162" s="140"/>
      <c r="H6162" s="131">
        <f>+ROUND(H6161,2)</f>
        <v>679.57</v>
      </c>
      <c r="N6162" s="165">
        <f>+ROUND(N6160,4)</f>
        <v>0.1386</v>
      </c>
    </row>
    <row r="6163" spans="1:18" ht="13.5" customHeight="1" x14ac:dyDescent="0.3">
      <c r="A6163" s="86"/>
      <c r="B6163" s="84"/>
      <c r="G6163" s="76"/>
    </row>
    <row r="6164" spans="1:18" ht="13.5" customHeight="1" x14ac:dyDescent="0.3">
      <c r="A6164" s="86"/>
      <c r="B6164" s="84"/>
      <c r="G6164" s="76"/>
    </row>
    <row r="6165" spans="1:18" ht="15" customHeight="1" x14ac:dyDescent="0.3">
      <c r="A6165" s="83"/>
      <c r="B6165" s="84"/>
      <c r="G6165" s="76"/>
      <c r="H6165" s="84"/>
      <c r="J6165" s="85"/>
      <c r="K6165" s="85"/>
      <c r="L6165" s="85"/>
      <c r="M6165" s="85"/>
      <c r="N6165" s="85"/>
    </row>
    <row r="6166" spans="1:18" ht="14.1" customHeight="1" x14ac:dyDescent="0.3">
      <c r="A6166" s="86"/>
      <c r="B6166" s="84"/>
      <c r="C6166" s="87"/>
      <c r="D6166" s="87"/>
      <c r="E6166" s="87"/>
      <c r="F6166" s="87"/>
      <c r="G6166" s="87"/>
      <c r="H6166" s="87"/>
      <c r="K6166" s="78"/>
      <c r="M6166" s="78"/>
    </row>
    <row r="6167" spans="1:18" ht="12" customHeight="1" x14ac:dyDescent="0.3">
      <c r="A6167" s="86"/>
      <c r="B6167" s="84"/>
      <c r="C6167" s="73"/>
      <c r="D6167" s="73"/>
      <c r="E6167" s="73"/>
      <c r="F6167" s="73"/>
      <c r="G6167" s="73"/>
      <c r="H6167" s="73"/>
      <c r="K6167" s="78"/>
      <c r="M6167" s="78"/>
    </row>
    <row r="6168" spans="1:18" ht="12" customHeight="1" x14ac:dyDescent="0.3">
      <c r="A6168" s="86"/>
      <c r="B6168" s="84"/>
      <c r="G6168" s="88"/>
      <c r="H6168" s="84"/>
      <c r="K6168" s="78"/>
      <c r="M6168" s="78"/>
    </row>
    <row r="6169" spans="1:18" ht="14.25" customHeight="1" x14ac:dyDescent="0.3">
      <c r="A6169" s="86"/>
      <c r="B6169" s="84"/>
      <c r="C6169" s="89"/>
      <c r="D6169" s="90"/>
      <c r="E6169" s="90"/>
      <c r="F6169" s="90"/>
      <c r="G6169" s="90"/>
      <c r="H6169" s="91"/>
      <c r="K6169" s="78"/>
      <c r="M6169" s="78"/>
    </row>
    <row r="6170" spans="1:18" ht="14.25" customHeight="1" x14ac:dyDescent="0.3">
      <c r="A6170" s="86"/>
      <c r="B6170" s="84"/>
      <c r="C6170" s="89"/>
      <c r="H6170" s="84"/>
      <c r="K6170" s="78"/>
      <c r="M6170" s="78"/>
    </row>
    <row r="6171" spans="1:18" ht="12" customHeight="1" thickBot="1" x14ac:dyDescent="0.35">
      <c r="A6171" s="86"/>
      <c r="B6171" s="84"/>
      <c r="C6171" s="89"/>
      <c r="H6171" s="84"/>
      <c r="K6171" s="78"/>
      <c r="M6171" s="78"/>
    </row>
    <row r="6172" spans="1:18" ht="20.100000000000001" customHeight="1" thickBot="1" x14ac:dyDescent="0.35">
      <c r="A6172" s="86"/>
      <c r="B6172" s="84"/>
      <c r="C6172" s="142" t="s">
        <v>55</v>
      </c>
      <c r="D6172" s="143"/>
      <c r="E6172" s="143"/>
      <c r="F6172" s="143"/>
      <c r="G6172" s="143"/>
      <c r="H6172" s="144"/>
    </row>
    <row r="6173" spans="1:18" ht="20.100000000000001" customHeight="1" x14ac:dyDescent="0.3">
      <c r="A6173" s="86"/>
      <c r="B6173" s="84"/>
      <c r="C6173" s="92"/>
      <c r="H6173" s="93" t="s">
        <v>56</v>
      </c>
      <c r="I6173" s="84"/>
      <c r="J6173" s="97" t="s">
        <v>26</v>
      </c>
      <c r="K6173" s="98"/>
      <c r="L6173" s="98"/>
      <c r="M6173" s="98"/>
      <c r="N6173" s="99"/>
    </row>
    <row r="6174" spans="1:18" ht="16.5" customHeight="1" thickBot="1" x14ac:dyDescent="0.35">
      <c r="A6174" s="169"/>
      <c r="B6174" s="84"/>
      <c r="C6174" s="73" t="s">
        <v>57</v>
      </c>
      <c r="D6174" s="84">
        <v>71</v>
      </c>
      <c r="G6174" s="74" t="s">
        <v>4</v>
      </c>
      <c r="H6174" s="75" t="str">
        <f>+VLOOKUP(D6174,PRESUP!$A$6:$N$183,3,FALSE)</f>
        <v>u</v>
      </c>
      <c r="I6174" s="84"/>
      <c r="J6174" s="100"/>
      <c r="K6174" s="101"/>
      <c r="L6174" s="101"/>
      <c r="M6174" s="101"/>
      <c r="N6174" s="102"/>
    </row>
    <row r="6175" spans="1:18" ht="32.25" customHeight="1" x14ac:dyDescent="0.3">
      <c r="A6175" s="86"/>
      <c r="B6175" s="84"/>
      <c r="C6175" s="22" t="str">
        <f>+VLOOKUP(D6174,PRESUP!$A$6:$N$183,14,FALSE)</f>
        <v>DETALLE: APOYO DE NEOPRENO - TIPO STUP (40x40x7 cm)</v>
      </c>
      <c r="J6175" s="103"/>
      <c r="K6175" s="104"/>
      <c r="L6175" s="104"/>
      <c r="M6175" s="104"/>
      <c r="N6175" s="105"/>
      <c r="O6175" s="84" t="s">
        <v>71</v>
      </c>
      <c r="P6175" s="84" t="s">
        <v>73</v>
      </c>
      <c r="Q6175" s="84" t="s">
        <v>72</v>
      </c>
    </row>
    <row r="6176" spans="1:18" s="73" customFormat="1" ht="15" customHeight="1" thickBot="1" x14ac:dyDescent="0.35">
      <c r="A6176" s="86"/>
      <c r="B6176" s="84"/>
      <c r="C6176" s="73" t="s">
        <v>5</v>
      </c>
      <c r="D6176" s="94"/>
      <c r="E6176" s="94"/>
      <c r="F6176" s="94"/>
      <c r="G6176" s="196" t="s">
        <v>58</v>
      </c>
      <c r="H6176" s="197">
        <v>0.5</v>
      </c>
      <c r="J6176" s="162"/>
      <c r="K6176" s="163"/>
      <c r="L6176" s="163"/>
      <c r="M6176" s="163"/>
      <c r="N6176" s="164"/>
      <c r="O6176" s="166">
        <f>+H6250</f>
        <v>396.93</v>
      </c>
      <c r="P6176" s="168">
        <f>+H6246</f>
        <v>345.15600000000001</v>
      </c>
      <c r="Q6176" s="167">
        <f>+N6250</f>
        <v>0.19639999999999999</v>
      </c>
      <c r="R6176" s="73">
        <f t="shared" ref="R6176" si="1186">+D6174</f>
        <v>71</v>
      </c>
    </row>
    <row r="6177" spans="1:18" s="94" customFormat="1" ht="30" customHeight="1" thickBot="1" x14ac:dyDescent="0.35">
      <c r="A6177" s="86"/>
      <c r="B6177" s="84"/>
      <c r="C6177" s="122" t="s">
        <v>48</v>
      </c>
      <c r="D6177" s="123" t="s">
        <v>0</v>
      </c>
      <c r="E6177" s="123" t="s">
        <v>6</v>
      </c>
      <c r="F6177" s="123" t="s">
        <v>7</v>
      </c>
      <c r="G6177" s="123" t="s">
        <v>8</v>
      </c>
      <c r="H6177" s="124" t="s">
        <v>9</v>
      </c>
      <c r="J6177" s="106" t="s">
        <v>59</v>
      </c>
      <c r="K6177" s="107" t="s">
        <v>60</v>
      </c>
      <c r="L6177" s="107" t="s">
        <v>61</v>
      </c>
      <c r="M6177" s="107" t="s">
        <v>62</v>
      </c>
      <c r="N6177" s="108" t="s">
        <v>63</v>
      </c>
    </row>
    <row r="6178" spans="1:18" ht="15" customHeight="1" x14ac:dyDescent="0.3">
      <c r="A6178" s="86"/>
      <c r="B6178" s="84"/>
      <c r="C6178" s="125" t="s">
        <v>78</v>
      </c>
      <c r="D6178" s="145" t="s">
        <v>20</v>
      </c>
      <c r="E6178" s="148"/>
      <c r="F6178" s="148" t="s">
        <v>64</v>
      </c>
      <c r="G6178" s="153" t="s">
        <v>20</v>
      </c>
      <c r="H6178" s="126">
        <f>+H6207*0.05</f>
        <v>0.43600000000000005</v>
      </c>
      <c r="J6178" s="171">
        <f>+IF(H6178="","",H6178/H6246)</f>
        <v>1.2631969312426846E-3</v>
      </c>
      <c r="K6178" s="172">
        <v>4292100117</v>
      </c>
      <c r="L6178" s="170" t="s">
        <v>77</v>
      </c>
      <c r="M6178" s="156">
        <v>0</v>
      </c>
      <c r="N6178" s="173">
        <f t="shared" ref="N6178:N6190" si="1187">+IF(H6178="","",J6178*M6178)</f>
        <v>0</v>
      </c>
    </row>
    <row r="6179" spans="1:18" ht="15" customHeight="1" x14ac:dyDescent="0.3">
      <c r="A6179" s="86"/>
      <c r="B6179" s="84"/>
      <c r="C6179" s="125"/>
      <c r="D6179" s="146"/>
      <c r="E6179" s="149"/>
      <c r="F6179" s="184"/>
      <c r="G6179" s="185"/>
      <c r="H6179" s="186"/>
      <c r="J6179" s="195"/>
      <c r="K6179" s="211"/>
      <c r="L6179" s="170"/>
      <c r="M6179" s="193"/>
      <c r="N6179" s="194" t="str">
        <f t="shared" si="1187"/>
        <v/>
      </c>
      <c r="R6179" s="75" t="e">
        <f t="shared" ref="R6179:R6190" si="1188">+R6091+1</f>
        <v>#REF!</v>
      </c>
    </row>
    <row r="6180" spans="1:18" ht="15" customHeight="1" x14ac:dyDescent="0.3">
      <c r="A6180" s="86"/>
      <c r="B6180" s="84"/>
      <c r="C6180" s="125"/>
      <c r="D6180" s="146"/>
      <c r="E6180" s="149"/>
      <c r="F6180" s="184"/>
      <c r="G6180" s="185"/>
      <c r="H6180" s="186"/>
      <c r="J6180" s="195"/>
      <c r="K6180" s="172"/>
      <c r="L6180" s="170"/>
      <c r="M6180" s="193"/>
      <c r="N6180" s="194" t="str">
        <f t="shared" si="1187"/>
        <v/>
      </c>
      <c r="R6180" s="75" t="e">
        <f t="shared" si="1188"/>
        <v>#REF!</v>
      </c>
    </row>
    <row r="6181" spans="1:18" ht="15" customHeight="1" x14ac:dyDescent="0.3">
      <c r="A6181" s="86"/>
      <c r="B6181" s="84"/>
      <c r="C6181" s="125"/>
      <c r="D6181" s="146"/>
      <c r="E6181" s="149"/>
      <c r="F6181" s="184"/>
      <c r="G6181" s="185"/>
      <c r="H6181" s="186"/>
      <c r="J6181" s="195"/>
      <c r="K6181" s="172"/>
      <c r="L6181" s="170"/>
      <c r="M6181" s="193"/>
      <c r="N6181" s="194" t="str">
        <f t="shared" si="1187"/>
        <v/>
      </c>
      <c r="R6181" s="75" t="e">
        <f t="shared" si="1188"/>
        <v>#REF!</v>
      </c>
    </row>
    <row r="6182" spans="1:18" ht="15" customHeight="1" x14ac:dyDescent="0.3">
      <c r="A6182" s="86"/>
      <c r="B6182" s="84"/>
      <c r="C6182" s="125"/>
      <c r="D6182" s="146"/>
      <c r="E6182" s="149"/>
      <c r="F6182" s="184"/>
      <c r="G6182" s="185"/>
      <c r="H6182" s="186"/>
      <c r="J6182" s="195"/>
      <c r="K6182" s="172"/>
      <c r="L6182" s="170"/>
      <c r="M6182" s="193"/>
      <c r="N6182" s="194" t="str">
        <f t="shared" si="1187"/>
        <v/>
      </c>
      <c r="R6182" s="75" t="e">
        <f t="shared" si="1188"/>
        <v>#REF!</v>
      </c>
    </row>
    <row r="6183" spans="1:18" ht="15" customHeight="1" x14ac:dyDescent="0.3">
      <c r="A6183" s="86"/>
      <c r="B6183" s="84"/>
      <c r="C6183" s="125"/>
      <c r="D6183" s="146"/>
      <c r="E6183" s="149"/>
      <c r="F6183" s="184" t="str">
        <f t="shared" ref="F6183:F6190" si="1189">+IF(E6183="","",D6183*E6183)</f>
        <v/>
      </c>
      <c r="G6183" s="185" t="str">
        <f>+IF(F6183="","",H6176)</f>
        <v/>
      </c>
      <c r="H6183" s="186" t="str">
        <f t="shared" ref="H6183:H6190" si="1190">+IF(G6183="","",F6183*G6183)</f>
        <v/>
      </c>
      <c r="J6183" s="195" t="str">
        <f>+IF(H6183="","",H6183/H6246)</f>
        <v/>
      </c>
      <c r="K6183" s="172"/>
      <c r="L6183" s="170"/>
      <c r="M6183" s="193" t="str">
        <f t="shared" ref="M6183:M6190" si="1191">IF(L6183="NP", 0, (IF(L6183="EP", 1, (IF(L6183="ND", 0.4, "")))))</f>
        <v/>
      </c>
      <c r="N6183" s="194" t="str">
        <f t="shared" si="1187"/>
        <v/>
      </c>
      <c r="R6183" s="75" t="e">
        <f t="shared" si="1188"/>
        <v>#REF!</v>
      </c>
    </row>
    <row r="6184" spans="1:18" ht="15" customHeight="1" x14ac:dyDescent="0.3">
      <c r="A6184" s="86"/>
      <c r="B6184" s="84"/>
      <c r="C6184" s="125"/>
      <c r="D6184" s="146"/>
      <c r="E6184" s="149"/>
      <c r="F6184" s="184" t="str">
        <f t="shared" si="1189"/>
        <v/>
      </c>
      <c r="G6184" s="185" t="str">
        <f>+IF(F6184="","",H6176)</f>
        <v/>
      </c>
      <c r="H6184" s="186" t="str">
        <f t="shared" si="1190"/>
        <v/>
      </c>
      <c r="J6184" s="195" t="str">
        <f>+IF(H6184="","",H6184/H6246)</f>
        <v/>
      </c>
      <c r="K6184" s="172"/>
      <c r="L6184" s="170"/>
      <c r="M6184" s="193" t="str">
        <f t="shared" si="1191"/>
        <v/>
      </c>
      <c r="N6184" s="194" t="str">
        <f t="shared" si="1187"/>
        <v/>
      </c>
      <c r="R6184" s="75" t="e">
        <f t="shared" si="1188"/>
        <v>#REF!</v>
      </c>
    </row>
    <row r="6185" spans="1:18" ht="15" customHeight="1" x14ac:dyDescent="0.3">
      <c r="A6185" s="86"/>
      <c r="B6185" s="84"/>
      <c r="C6185" s="125"/>
      <c r="D6185" s="146"/>
      <c r="E6185" s="149"/>
      <c r="F6185" s="184" t="str">
        <f t="shared" si="1189"/>
        <v/>
      </c>
      <c r="G6185" s="185" t="str">
        <f>+IF(F6185="","",H6176)</f>
        <v/>
      </c>
      <c r="H6185" s="186" t="str">
        <f t="shared" si="1190"/>
        <v/>
      </c>
      <c r="J6185" s="195" t="str">
        <f>+IF(H6185="","",H6185/H6246)</f>
        <v/>
      </c>
      <c r="K6185" s="172"/>
      <c r="L6185" s="170"/>
      <c r="M6185" s="193" t="str">
        <f t="shared" si="1191"/>
        <v/>
      </c>
      <c r="N6185" s="194" t="str">
        <f t="shared" si="1187"/>
        <v/>
      </c>
      <c r="R6185" s="75" t="e">
        <f t="shared" si="1188"/>
        <v>#REF!</v>
      </c>
    </row>
    <row r="6186" spans="1:18" ht="15" customHeight="1" x14ac:dyDescent="0.3">
      <c r="A6186" s="86"/>
      <c r="B6186" s="84"/>
      <c r="C6186" s="125"/>
      <c r="D6186" s="146"/>
      <c r="E6186" s="149"/>
      <c r="F6186" s="184" t="str">
        <f t="shared" si="1189"/>
        <v/>
      </c>
      <c r="G6186" s="185" t="str">
        <f>+IF(F6186="","",H6176)</f>
        <v/>
      </c>
      <c r="H6186" s="186" t="str">
        <f t="shared" si="1190"/>
        <v/>
      </c>
      <c r="J6186" s="195" t="str">
        <f>+IF(H6186="","",H6186/H6246)</f>
        <v/>
      </c>
      <c r="K6186" s="172"/>
      <c r="L6186" s="170"/>
      <c r="M6186" s="193" t="str">
        <f t="shared" si="1191"/>
        <v/>
      </c>
      <c r="N6186" s="194" t="str">
        <f t="shared" si="1187"/>
        <v/>
      </c>
      <c r="R6186" s="75" t="e">
        <f t="shared" si="1188"/>
        <v>#REF!</v>
      </c>
    </row>
    <row r="6187" spans="1:18" ht="15" customHeight="1" x14ac:dyDescent="0.3">
      <c r="A6187" s="86"/>
      <c r="B6187" s="84"/>
      <c r="C6187" s="125"/>
      <c r="D6187" s="146"/>
      <c r="E6187" s="149"/>
      <c r="F6187" s="184" t="str">
        <f t="shared" si="1189"/>
        <v/>
      </c>
      <c r="G6187" s="185" t="str">
        <f>+IF(F6187="","",H6176)</f>
        <v/>
      </c>
      <c r="H6187" s="186" t="str">
        <f t="shared" si="1190"/>
        <v/>
      </c>
      <c r="J6187" s="195" t="str">
        <f>+IF(H6187="","",H6187/H6246)</f>
        <v/>
      </c>
      <c r="K6187" s="172"/>
      <c r="L6187" s="170"/>
      <c r="M6187" s="193" t="str">
        <f t="shared" si="1191"/>
        <v/>
      </c>
      <c r="N6187" s="194" t="str">
        <f t="shared" si="1187"/>
        <v/>
      </c>
      <c r="R6187" s="75" t="e">
        <f t="shared" si="1188"/>
        <v>#REF!</v>
      </c>
    </row>
    <row r="6188" spans="1:18" ht="15" customHeight="1" x14ac:dyDescent="0.3">
      <c r="A6188" s="86"/>
      <c r="B6188" s="84"/>
      <c r="C6188" s="125"/>
      <c r="D6188" s="146"/>
      <c r="E6188" s="149"/>
      <c r="F6188" s="184" t="str">
        <f t="shared" si="1189"/>
        <v/>
      </c>
      <c r="G6188" s="185" t="str">
        <f>+IF(F6188="","",H6176)</f>
        <v/>
      </c>
      <c r="H6188" s="186" t="str">
        <f t="shared" si="1190"/>
        <v/>
      </c>
      <c r="J6188" s="195" t="str">
        <f>+IF(H6188="","",H6188/H6246)</f>
        <v/>
      </c>
      <c r="K6188" s="172"/>
      <c r="L6188" s="170"/>
      <c r="M6188" s="193" t="str">
        <f t="shared" si="1191"/>
        <v/>
      </c>
      <c r="N6188" s="194" t="str">
        <f t="shared" si="1187"/>
        <v/>
      </c>
      <c r="R6188" s="75" t="e">
        <f t="shared" si="1188"/>
        <v>#REF!</v>
      </c>
    </row>
    <row r="6189" spans="1:18" ht="15" customHeight="1" x14ac:dyDescent="0.3">
      <c r="A6189" s="86"/>
      <c r="B6189" s="84"/>
      <c r="C6189" s="125"/>
      <c r="D6189" s="146"/>
      <c r="E6189" s="149"/>
      <c r="F6189" s="184" t="str">
        <f t="shared" si="1189"/>
        <v/>
      </c>
      <c r="G6189" s="185" t="str">
        <f>+IF(F6189="","",H6176)</f>
        <v/>
      </c>
      <c r="H6189" s="186" t="str">
        <f t="shared" si="1190"/>
        <v/>
      </c>
      <c r="J6189" s="195" t="str">
        <f>+IF(H6189="","",H6189/H6246)</f>
        <v/>
      </c>
      <c r="K6189" s="172"/>
      <c r="L6189" s="170"/>
      <c r="M6189" s="193" t="str">
        <f t="shared" si="1191"/>
        <v/>
      </c>
      <c r="N6189" s="194" t="str">
        <f t="shared" si="1187"/>
        <v/>
      </c>
      <c r="R6189" s="75" t="e">
        <f t="shared" si="1188"/>
        <v>#REF!</v>
      </c>
    </row>
    <row r="6190" spans="1:18" ht="15" customHeight="1" thickBot="1" x14ac:dyDescent="0.35">
      <c r="A6190" s="86"/>
      <c r="B6190" s="84"/>
      <c r="C6190" s="127"/>
      <c r="D6190" s="147"/>
      <c r="E6190" s="150"/>
      <c r="F6190" s="187" t="str">
        <f t="shared" si="1189"/>
        <v/>
      </c>
      <c r="G6190" s="188" t="str">
        <f>+IF(F6190="","",H6175)</f>
        <v/>
      </c>
      <c r="H6190" s="189" t="str">
        <f t="shared" si="1190"/>
        <v/>
      </c>
      <c r="J6190" s="195" t="str">
        <f>+IF(H6190="","",H6190/H6246)</f>
        <v/>
      </c>
      <c r="K6190" s="172"/>
      <c r="L6190" s="170"/>
      <c r="M6190" s="193" t="str">
        <f t="shared" si="1191"/>
        <v/>
      </c>
      <c r="N6190" s="194" t="str">
        <f t="shared" si="1187"/>
        <v/>
      </c>
      <c r="R6190" s="75" t="e">
        <f t="shared" si="1188"/>
        <v>#REF!</v>
      </c>
    </row>
    <row r="6191" spans="1:18" ht="15" customHeight="1" thickBot="1" x14ac:dyDescent="0.35">
      <c r="A6191" s="86"/>
      <c r="B6191" s="84"/>
      <c r="C6191" s="160"/>
      <c r="D6191" s="160"/>
      <c r="E6191" s="160"/>
      <c r="F6191" s="160"/>
      <c r="G6191" s="161" t="s">
        <v>27</v>
      </c>
      <c r="H6191" s="157">
        <f>SUM(H6178:H6190)</f>
        <v>0.43600000000000005</v>
      </c>
      <c r="J6191" s="110">
        <f>SUM(J6178:J6190)</f>
        <v>1.2631969312426846E-3</v>
      </c>
      <c r="K6191" s="109"/>
      <c r="L6191" s="109"/>
      <c r="M6191" s="109"/>
      <c r="N6191" s="110">
        <f>SUM(N6178:N6190)</f>
        <v>0</v>
      </c>
    </row>
    <row r="6192" spans="1:18" s="73" customFormat="1" ht="15" customHeight="1" thickBot="1" x14ac:dyDescent="0.35">
      <c r="A6192" s="86"/>
      <c r="B6192" s="84"/>
      <c r="C6192" s="73" t="s">
        <v>10</v>
      </c>
      <c r="H6192" s="74"/>
      <c r="J6192" s="112"/>
      <c r="K6192" s="112"/>
      <c r="L6192" s="112"/>
      <c r="M6192" s="112"/>
      <c r="N6192" s="112"/>
    </row>
    <row r="6193" spans="1:18" ht="31.5" customHeight="1" thickBot="1" x14ac:dyDescent="0.35">
      <c r="A6193" s="86"/>
      <c r="B6193" s="84"/>
      <c r="C6193" s="122" t="s">
        <v>48</v>
      </c>
      <c r="D6193" s="123" t="s">
        <v>0</v>
      </c>
      <c r="E6193" s="123" t="s">
        <v>65</v>
      </c>
      <c r="F6193" s="123" t="s">
        <v>66</v>
      </c>
      <c r="G6193" s="123" t="s">
        <v>8</v>
      </c>
      <c r="H6193" s="124" t="s">
        <v>9</v>
      </c>
      <c r="J6193" s="106" t="s">
        <v>59</v>
      </c>
      <c r="K6193" s="107" t="s">
        <v>60</v>
      </c>
      <c r="L6193" s="107" t="s">
        <v>61</v>
      </c>
      <c r="M6193" s="107" t="s">
        <v>62</v>
      </c>
      <c r="N6193" s="108" t="s">
        <v>63</v>
      </c>
    </row>
    <row r="6194" spans="1:18" ht="15" customHeight="1" x14ac:dyDescent="0.3">
      <c r="A6194" s="86"/>
      <c r="B6194" s="84"/>
      <c r="C6194" s="125" t="s">
        <v>326</v>
      </c>
      <c r="D6194" s="146">
        <v>3</v>
      </c>
      <c r="E6194" s="149">
        <v>4.2300000000000004</v>
      </c>
      <c r="F6194" s="184">
        <f>+IF(E6194="","",D6194*E6194)</f>
        <v>12.690000000000001</v>
      </c>
      <c r="G6194" s="185">
        <f>+IF(F6194="","",H6176)</f>
        <v>0.5</v>
      </c>
      <c r="H6194" s="186">
        <f>+IF(G6194="","",F6194*G6194)</f>
        <v>6.3450000000000006</v>
      </c>
      <c r="I6194" s="95"/>
      <c r="J6194" s="195">
        <f>+IF(H6194="","",H6194/H6246)</f>
        <v>1.8382992038382645E-2</v>
      </c>
      <c r="K6194" s="174">
        <v>851230012</v>
      </c>
      <c r="L6194" s="170" t="s">
        <v>77</v>
      </c>
      <c r="M6194" s="193">
        <v>0</v>
      </c>
      <c r="N6194" s="194">
        <f>+IF(H6194="","",J6194*M6194)</f>
        <v>0</v>
      </c>
      <c r="R6194" s="75" t="e">
        <f t="shared" ref="R6194:R6206" si="1192">+R6106+1</f>
        <v>#REF!</v>
      </c>
    </row>
    <row r="6195" spans="1:18" ht="15" customHeight="1" x14ac:dyDescent="0.25">
      <c r="A6195" s="86"/>
      <c r="B6195" s="84"/>
      <c r="C6195" s="125" t="s">
        <v>309</v>
      </c>
      <c r="D6195" s="146">
        <v>1</v>
      </c>
      <c r="E6195" s="209">
        <v>4.75</v>
      </c>
      <c r="F6195" s="184">
        <f>+IF(E6195="","",D6195*E6195)</f>
        <v>4.75</v>
      </c>
      <c r="G6195" s="185">
        <f>+IF(F6195="","",H6176)</f>
        <v>0.5</v>
      </c>
      <c r="H6195" s="186">
        <f>+IF(G6195="","",F6195*G6195)</f>
        <v>2.375</v>
      </c>
      <c r="J6195" s="195">
        <f>+IF(H6195="","",H6195/H6246)</f>
        <v>6.8809465864710451E-3</v>
      </c>
      <c r="K6195" s="174">
        <v>851230012</v>
      </c>
      <c r="L6195" s="170" t="s">
        <v>77</v>
      </c>
      <c r="M6195" s="193">
        <v>0</v>
      </c>
      <c r="N6195" s="194">
        <f>+IF(H6195="","",J6195*M6195)</f>
        <v>0</v>
      </c>
      <c r="R6195" s="75" t="e">
        <f t="shared" si="1192"/>
        <v>#REF!</v>
      </c>
    </row>
    <row r="6196" spans="1:18" ht="15" customHeight="1" x14ac:dyDescent="0.25">
      <c r="A6196" s="86"/>
      <c r="B6196" s="84"/>
      <c r="C6196" s="125"/>
      <c r="D6196" s="146"/>
      <c r="E6196" s="209"/>
      <c r="F6196" s="184"/>
      <c r="G6196" s="185"/>
      <c r="H6196" s="186"/>
      <c r="J6196" s="195"/>
      <c r="K6196" s="174"/>
      <c r="L6196" s="170"/>
      <c r="M6196" s="193"/>
      <c r="N6196" s="194" t="str">
        <f>+IF(H6196="","",J6196*M6196)</f>
        <v/>
      </c>
      <c r="R6196" s="75" t="e">
        <f t="shared" si="1192"/>
        <v>#REF!</v>
      </c>
    </row>
    <row r="6197" spans="1:18" ht="15" customHeight="1" x14ac:dyDescent="0.3">
      <c r="A6197" s="86"/>
      <c r="B6197" s="84"/>
      <c r="C6197" s="125"/>
      <c r="D6197" s="146"/>
      <c r="E6197" s="149"/>
      <c r="F6197" s="184"/>
      <c r="G6197" s="185"/>
      <c r="H6197" s="186"/>
      <c r="J6197" s="195"/>
      <c r="K6197" s="174"/>
      <c r="L6197" s="170"/>
      <c r="M6197" s="193"/>
      <c r="N6197" s="194"/>
      <c r="R6197" s="75" t="e">
        <f t="shared" si="1192"/>
        <v>#REF!</v>
      </c>
    </row>
    <row r="6198" spans="1:18" ht="15" customHeight="1" x14ac:dyDescent="0.3">
      <c r="A6198" s="86"/>
      <c r="B6198" s="84"/>
      <c r="C6198" s="125"/>
      <c r="D6198" s="146"/>
      <c r="E6198" s="149"/>
      <c r="F6198" s="184"/>
      <c r="G6198" s="185"/>
      <c r="H6198" s="186"/>
      <c r="J6198" s="195"/>
      <c r="K6198" s="174"/>
      <c r="L6198" s="170"/>
      <c r="M6198" s="193"/>
      <c r="N6198" s="194"/>
      <c r="R6198" s="75" t="e">
        <f t="shared" si="1192"/>
        <v>#REF!</v>
      </c>
    </row>
    <row r="6199" spans="1:18" ht="15" customHeight="1" x14ac:dyDescent="0.3">
      <c r="A6199" s="86"/>
      <c r="B6199" s="84"/>
      <c r="C6199" s="125"/>
      <c r="D6199" s="146"/>
      <c r="E6199" s="149"/>
      <c r="F6199" s="184" t="str">
        <f t="shared" ref="F6199:F6206" si="1193">+IF(E6199="","",D6199*E6199)</f>
        <v/>
      </c>
      <c r="G6199" s="185" t="str">
        <f>+IF(F6199="","",H6176)</f>
        <v/>
      </c>
      <c r="H6199" s="186" t="str">
        <f t="shared" ref="H6199:H6206" si="1194">+IF(G6199="","",F6199*G6199)</f>
        <v/>
      </c>
      <c r="I6199" s="96"/>
      <c r="J6199" s="195" t="str">
        <f>+IF(H6199="","",H6199/H6246)</f>
        <v/>
      </c>
      <c r="K6199" s="174"/>
      <c r="L6199" s="170"/>
      <c r="M6199" s="193" t="str">
        <f t="shared" ref="M6199:M6206" si="1195">IF(L6199="NP", 0, (IF(L6199="EP", 1, (IF(L6199="ND", 0.4, "")))))</f>
        <v/>
      </c>
      <c r="N6199" s="194" t="str">
        <f t="shared" ref="N6199:N6206" si="1196">+IF(H6199="","",J6199*M6199)</f>
        <v/>
      </c>
      <c r="R6199" s="75" t="e">
        <f t="shared" si="1192"/>
        <v>#REF!</v>
      </c>
    </row>
    <row r="6200" spans="1:18" ht="15" customHeight="1" x14ac:dyDescent="0.3">
      <c r="A6200" s="86"/>
      <c r="B6200" s="84"/>
      <c r="C6200" s="125"/>
      <c r="D6200" s="146"/>
      <c r="E6200" s="149"/>
      <c r="F6200" s="184" t="str">
        <f t="shared" si="1193"/>
        <v/>
      </c>
      <c r="G6200" s="185" t="str">
        <f>+IF(F6200="","",H6176)</f>
        <v/>
      </c>
      <c r="H6200" s="186" t="str">
        <f t="shared" si="1194"/>
        <v/>
      </c>
      <c r="J6200" s="195" t="str">
        <f>+IF(H6200="","",H6200/H6246)</f>
        <v/>
      </c>
      <c r="K6200" s="174"/>
      <c r="L6200" s="170"/>
      <c r="M6200" s="193" t="str">
        <f t="shared" si="1195"/>
        <v/>
      </c>
      <c r="N6200" s="194" t="str">
        <f t="shared" si="1196"/>
        <v/>
      </c>
      <c r="R6200" s="75" t="e">
        <f t="shared" si="1192"/>
        <v>#REF!</v>
      </c>
    </row>
    <row r="6201" spans="1:18" ht="15" customHeight="1" x14ac:dyDescent="0.3">
      <c r="A6201" s="86"/>
      <c r="B6201" s="84"/>
      <c r="C6201" s="125"/>
      <c r="D6201" s="146"/>
      <c r="E6201" s="149"/>
      <c r="F6201" s="184" t="str">
        <f t="shared" si="1193"/>
        <v/>
      </c>
      <c r="G6201" s="185" t="str">
        <f>+IF(F6201="","",H6176)</f>
        <v/>
      </c>
      <c r="H6201" s="186" t="str">
        <f t="shared" si="1194"/>
        <v/>
      </c>
      <c r="J6201" s="195" t="str">
        <f>+IF(H6201="","",H6201/H6246)</f>
        <v/>
      </c>
      <c r="K6201" s="174"/>
      <c r="L6201" s="170"/>
      <c r="M6201" s="193" t="str">
        <f t="shared" si="1195"/>
        <v/>
      </c>
      <c r="N6201" s="194" t="str">
        <f t="shared" si="1196"/>
        <v/>
      </c>
      <c r="R6201" s="75" t="e">
        <f t="shared" si="1192"/>
        <v>#REF!</v>
      </c>
    </row>
    <row r="6202" spans="1:18" ht="15" customHeight="1" x14ac:dyDescent="0.3">
      <c r="A6202" s="86"/>
      <c r="B6202" s="84"/>
      <c r="C6202" s="125"/>
      <c r="D6202" s="146"/>
      <c r="E6202" s="149"/>
      <c r="F6202" s="184" t="str">
        <f t="shared" si="1193"/>
        <v/>
      </c>
      <c r="G6202" s="185" t="str">
        <f>+IF(F6202="","",H6176)</f>
        <v/>
      </c>
      <c r="H6202" s="186" t="str">
        <f t="shared" si="1194"/>
        <v/>
      </c>
      <c r="I6202" s="96"/>
      <c r="J6202" s="195" t="str">
        <f>+IF(H6202="","",H6202/H6246)</f>
        <v/>
      </c>
      <c r="K6202" s="174"/>
      <c r="L6202" s="170"/>
      <c r="M6202" s="193" t="str">
        <f t="shared" si="1195"/>
        <v/>
      </c>
      <c r="N6202" s="194" t="str">
        <f t="shared" si="1196"/>
        <v/>
      </c>
      <c r="R6202" s="75" t="e">
        <f t="shared" si="1192"/>
        <v>#REF!</v>
      </c>
    </row>
    <row r="6203" spans="1:18" ht="15" customHeight="1" x14ac:dyDescent="0.3">
      <c r="A6203" s="86"/>
      <c r="B6203" s="84"/>
      <c r="C6203" s="125"/>
      <c r="D6203" s="146"/>
      <c r="E6203" s="149"/>
      <c r="F6203" s="184" t="str">
        <f t="shared" si="1193"/>
        <v/>
      </c>
      <c r="G6203" s="185" t="str">
        <f>+IF(F6203="","",H6176)</f>
        <v/>
      </c>
      <c r="H6203" s="186" t="str">
        <f t="shared" si="1194"/>
        <v/>
      </c>
      <c r="J6203" s="195" t="str">
        <f>+IF(H6203="","",H6203/H6246)</f>
        <v/>
      </c>
      <c r="K6203" s="174"/>
      <c r="L6203" s="170"/>
      <c r="M6203" s="193" t="str">
        <f t="shared" si="1195"/>
        <v/>
      </c>
      <c r="N6203" s="194" t="str">
        <f t="shared" si="1196"/>
        <v/>
      </c>
      <c r="R6203" s="75" t="e">
        <f t="shared" si="1192"/>
        <v>#REF!</v>
      </c>
    </row>
    <row r="6204" spans="1:18" ht="15" customHeight="1" x14ac:dyDescent="0.3">
      <c r="A6204" s="86"/>
      <c r="B6204" s="84"/>
      <c r="C6204" s="125"/>
      <c r="D6204" s="146"/>
      <c r="E6204" s="149"/>
      <c r="F6204" s="184" t="str">
        <f t="shared" si="1193"/>
        <v/>
      </c>
      <c r="G6204" s="185" t="str">
        <f>+IF(F6204="","",H6176)</f>
        <v/>
      </c>
      <c r="H6204" s="186" t="str">
        <f t="shared" si="1194"/>
        <v/>
      </c>
      <c r="I6204" s="96"/>
      <c r="J6204" s="195" t="str">
        <f>+IF(H6204="","",H6204/H6246)</f>
        <v/>
      </c>
      <c r="K6204" s="174"/>
      <c r="L6204" s="170"/>
      <c r="M6204" s="193" t="str">
        <f t="shared" si="1195"/>
        <v/>
      </c>
      <c r="N6204" s="194" t="str">
        <f t="shared" si="1196"/>
        <v/>
      </c>
      <c r="R6204" s="75" t="e">
        <f t="shared" si="1192"/>
        <v>#REF!</v>
      </c>
    </row>
    <row r="6205" spans="1:18" ht="15" customHeight="1" x14ac:dyDescent="0.3">
      <c r="A6205" s="86"/>
      <c r="B6205" s="84"/>
      <c r="C6205" s="125"/>
      <c r="D6205" s="146"/>
      <c r="E6205" s="149"/>
      <c r="F6205" s="184" t="str">
        <f t="shared" si="1193"/>
        <v/>
      </c>
      <c r="G6205" s="185" t="str">
        <f>+IF(F6205="","",H6176)</f>
        <v/>
      </c>
      <c r="H6205" s="186" t="str">
        <f t="shared" si="1194"/>
        <v/>
      </c>
      <c r="I6205" s="96"/>
      <c r="J6205" s="195" t="str">
        <f>+IF(H6205="","",H6205/H6246)</f>
        <v/>
      </c>
      <c r="K6205" s="174"/>
      <c r="L6205" s="170"/>
      <c r="M6205" s="193" t="str">
        <f t="shared" si="1195"/>
        <v/>
      </c>
      <c r="N6205" s="194" t="str">
        <f t="shared" si="1196"/>
        <v/>
      </c>
      <c r="R6205" s="75" t="e">
        <f t="shared" si="1192"/>
        <v>#REF!</v>
      </c>
    </row>
    <row r="6206" spans="1:18" ht="15" customHeight="1" thickBot="1" x14ac:dyDescent="0.35">
      <c r="A6206" s="86"/>
      <c r="B6206" s="84"/>
      <c r="C6206" s="127"/>
      <c r="D6206" s="147"/>
      <c r="E6206" s="150"/>
      <c r="F6206" s="187" t="str">
        <f t="shared" si="1193"/>
        <v/>
      </c>
      <c r="G6206" s="188" t="str">
        <f>+IF(F6206="","",H6175)</f>
        <v/>
      </c>
      <c r="H6206" s="189" t="str">
        <f t="shared" si="1194"/>
        <v/>
      </c>
      <c r="J6206" s="195" t="str">
        <f>+IF(H6206="","",H6206/H6246)</f>
        <v/>
      </c>
      <c r="K6206" s="174"/>
      <c r="L6206" s="170"/>
      <c r="M6206" s="193" t="str">
        <f t="shared" si="1195"/>
        <v/>
      </c>
      <c r="N6206" s="194" t="str">
        <f t="shared" si="1196"/>
        <v/>
      </c>
      <c r="R6206" s="75" t="e">
        <f t="shared" si="1192"/>
        <v>#REF!</v>
      </c>
    </row>
    <row r="6207" spans="1:18" ht="15" customHeight="1" thickBot="1" x14ac:dyDescent="0.35">
      <c r="A6207" s="86"/>
      <c r="B6207" s="84"/>
      <c r="C6207" s="160"/>
      <c r="D6207" s="160"/>
      <c r="E6207" s="160"/>
      <c r="F6207" s="160"/>
      <c r="G6207" s="161" t="s">
        <v>28</v>
      </c>
      <c r="H6207" s="157">
        <f>SUM(H6194:H6206)</f>
        <v>8.7200000000000006</v>
      </c>
      <c r="J6207" s="110">
        <f>SUM(J6194:J6206)</f>
        <v>2.5263938624853689E-2</v>
      </c>
      <c r="K6207" s="109"/>
      <c r="L6207" s="109"/>
      <c r="M6207" s="109"/>
      <c r="N6207" s="110">
        <f>SUM(N6194:N6206)</f>
        <v>0</v>
      </c>
    </row>
    <row r="6208" spans="1:18" s="73" customFormat="1" ht="15" customHeight="1" thickBot="1" x14ac:dyDescent="0.35">
      <c r="A6208" s="86"/>
      <c r="B6208" s="84"/>
      <c r="C6208" s="73" t="s">
        <v>11</v>
      </c>
      <c r="H6208" s="74"/>
      <c r="J6208" s="112"/>
      <c r="K6208" s="112"/>
      <c r="L6208" s="112"/>
      <c r="M6208" s="112"/>
      <c r="N6208" s="112"/>
    </row>
    <row r="6209" spans="1:18" ht="34.5" customHeight="1" thickBot="1" x14ac:dyDescent="0.35">
      <c r="A6209" s="86"/>
      <c r="B6209" s="84"/>
      <c r="C6209" s="122" t="s">
        <v>48</v>
      </c>
      <c r="D6209" s="129"/>
      <c r="E6209" s="123" t="s">
        <v>3</v>
      </c>
      <c r="F6209" s="123" t="s">
        <v>0</v>
      </c>
      <c r="G6209" s="123" t="s">
        <v>16</v>
      </c>
      <c r="H6209" s="124" t="s">
        <v>9</v>
      </c>
      <c r="J6209" s="106" t="s">
        <v>59</v>
      </c>
      <c r="K6209" s="107" t="s">
        <v>60</v>
      </c>
      <c r="L6209" s="107" t="s">
        <v>61</v>
      </c>
      <c r="M6209" s="107" t="s">
        <v>62</v>
      </c>
      <c r="N6209" s="108" t="s">
        <v>63</v>
      </c>
    </row>
    <row r="6210" spans="1:18" ht="15" customHeight="1" x14ac:dyDescent="0.3">
      <c r="A6210" s="86"/>
      <c r="B6210" s="84"/>
      <c r="C6210" s="125" t="s">
        <v>461</v>
      </c>
      <c r="E6210" s="151" t="s">
        <v>462</v>
      </c>
      <c r="F6210" s="151">
        <v>11200</v>
      </c>
      <c r="G6210" s="151">
        <v>0.03</v>
      </c>
      <c r="H6210" s="190">
        <f t="shared" ref="H6210:H6235" si="1197">+IF(G6210="","",F6210*G6210)</f>
        <v>336</v>
      </c>
      <c r="J6210" s="195">
        <f>+IF(H6210="","",H6210/H6246)</f>
        <v>0.97347286444390357</v>
      </c>
      <c r="K6210" s="174">
        <v>352605342021</v>
      </c>
      <c r="L6210" s="170" t="s">
        <v>76</v>
      </c>
      <c r="M6210" s="193">
        <v>0.20180000000000001</v>
      </c>
      <c r="N6210" s="194">
        <f t="shared" ref="N6210:N6235" si="1198">+IF(H6210="","",J6210*M6210)</f>
        <v>0.19644682404477976</v>
      </c>
      <c r="R6210" s="75" t="e">
        <f t="shared" ref="R6210:R6235" si="1199">+R6122+1</f>
        <v>#REF!</v>
      </c>
    </row>
    <row r="6211" spans="1:18" ht="15" customHeight="1" x14ac:dyDescent="0.3">
      <c r="A6211" s="86"/>
      <c r="B6211" s="84"/>
      <c r="C6211" s="125"/>
      <c r="E6211" s="151"/>
      <c r="F6211" s="151"/>
      <c r="G6211" s="151"/>
      <c r="H6211" s="190"/>
      <c r="J6211" s="195"/>
      <c r="K6211" s="218"/>
      <c r="L6211" s="212"/>
      <c r="M6211" s="193"/>
      <c r="N6211" s="194" t="str">
        <f t="shared" si="1198"/>
        <v/>
      </c>
      <c r="R6211" s="75" t="e">
        <f t="shared" si="1199"/>
        <v>#REF!</v>
      </c>
    </row>
    <row r="6212" spans="1:18" ht="15" customHeight="1" x14ac:dyDescent="0.3">
      <c r="A6212" s="86"/>
      <c r="B6212" s="84"/>
      <c r="C6212" s="125"/>
      <c r="E6212" s="151"/>
      <c r="F6212" s="151"/>
      <c r="G6212" s="151"/>
      <c r="H6212" s="190"/>
      <c r="J6212" s="195"/>
      <c r="K6212" s="212"/>
      <c r="L6212" s="212"/>
      <c r="M6212" s="193"/>
      <c r="N6212" s="194" t="str">
        <f t="shared" si="1198"/>
        <v/>
      </c>
      <c r="R6212" s="75" t="e">
        <f t="shared" si="1199"/>
        <v>#REF!</v>
      </c>
    </row>
    <row r="6213" spans="1:18" ht="15" customHeight="1" x14ac:dyDescent="0.3">
      <c r="A6213" s="86"/>
      <c r="B6213" s="84"/>
      <c r="C6213" s="125"/>
      <c r="E6213" s="151"/>
      <c r="F6213" s="151"/>
      <c r="G6213" s="151"/>
      <c r="H6213" s="190"/>
      <c r="J6213" s="195"/>
      <c r="K6213" s="211"/>
      <c r="L6213" s="212"/>
      <c r="M6213" s="193"/>
      <c r="N6213" s="194" t="str">
        <f t="shared" si="1198"/>
        <v/>
      </c>
      <c r="R6213" s="75" t="e">
        <f t="shared" si="1199"/>
        <v>#REF!</v>
      </c>
    </row>
    <row r="6214" spans="1:18" ht="15" customHeight="1" x14ac:dyDescent="0.3">
      <c r="A6214" s="86"/>
      <c r="B6214" s="84"/>
      <c r="C6214" s="125"/>
      <c r="E6214" s="151"/>
      <c r="F6214" s="151"/>
      <c r="G6214" s="151"/>
      <c r="H6214" s="190"/>
      <c r="J6214" s="195"/>
      <c r="K6214" s="211"/>
      <c r="L6214" s="210"/>
      <c r="M6214" s="193"/>
      <c r="N6214" s="194" t="str">
        <f t="shared" si="1198"/>
        <v/>
      </c>
      <c r="R6214" s="75" t="e">
        <f t="shared" si="1199"/>
        <v>#REF!</v>
      </c>
    </row>
    <row r="6215" spans="1:18" ht="15" customHeight="1" x14ac:dyDescent="0.3">
      <c r="A6215" s="86"/>
      <c r="B6215" s="84"/>
      <c r="C6215" s="125"/>
      <c r="E6215" s="151"/>
      <c r="F6215" s="151"/>
      <c r="G6215" s="151"/>
      <c r="H6215" s="190"/>
      <c r="J6215" s="195"/>
      <c r="K6215" s="174"/>
      <c r="L6215" s="170"/>
      <c r="M6215" s="193"/>
      <c r="N6215" s="194" t="str">
        <f t="shared" si="1198"/>
        <v/>
      </c>
      <c r="R6215" s="75" t="e">
        <f t="shared" si="1199"/>
        <v>#REF!</v>
      </c>
    </row>
    <row r="6216" spans="1:18" ht="15" customHeight="1" x14ac:dyDescent="0.3">
      <c r="A6216" s="86"/>
      <c r="B6216" s="84"/>
      <c r="C6216" s="125"/>
      <c r="E6216" s="151"/>
      <c r="F6216" s="151"/>
      <c r="G6216" s="151"/>
      <c r="H6216" s="190"/>
      <c r="J6216" s="195"/>
      <c r="K6216" s="174"/>
      <c r="L6216" s="170"/>
      <c r="M6216" s="193"/>
      <c r="N6216" s="194" t="str">
        <f t="shared" si="1198"/>
        <v/>
      </c>
      <c r="R6216" s="75" t="e">
        <f t="shared" si="1199"/>
        <v>#REF!</v>
      </c>
    </row>
    <row r="6217" spans="1:18" ht="15" customHeight="1" x14ac:dyDescent="0.3">
      <c r="A6217" s="86"/>
      <c r="B6217" s="84"/>
      <c r="C6217" s="125"/>
      <c r="E6217" s="151"/>
      <c r="F6217" s="151"/>
      <c r="G6217" s="151"/>
      <c r="H6217" s="190"/>
      <c r="J6217" s="195"/>
      <c r="K6217" s="174"/>
      <c r="L6217" s="170"/>
      <c r="M6217" s="193"/>
      <c r="N6217" s="194" t="str">
        <f t="shared" si="1198"/>
        <v/>
      </c>
      <c r="R6217" s="75" t="e">
        <f t="shared" si="1199"/>
        <v>#REF!</v>
      </c>
    </row>
    <row r="6218" spans="1:18" ht="15" customHeight="1" x14ac:dyDescent="0.3">
      <c r="A6218" s="86"/>
      <c r="B6218" s="84"/>
      <c r="C6218" s="125"/>
      <c r="E6218" s="151"/>
      <c r="F6218" s="151"/>
      <c r="G6218" s="151"/>
      <c r="H6218" s="190"/>
      <c r="J6218" s="195"/>
      <c r="K6218" s="174"/>
      <c r="L6218" s="170"/>
      <c r="M6218" s="193"/>
      <c r="N6218" s="194" t="str">
        <f t="shared" si="1198"/>
        <v/>
      </c>
      <c r="R6218" s="75" t="e">
        <f t="shared" si="1199"/>
        <v>#REF!</v>
      </c>
    </row>
    <row r="6219" spans="1:18" ht="15" customHeight="1" x14ac:dyDescent="0.3">
      <c r="A6219" s="86"/>
      <c r="B6219" s="84"/>
      <c r="C6219" s="125"/>
      <c r="E6219" s="151"/>
      <c r="F6219" s="151"/>
      <c r="G6219" s="151"/>
      <c r="H6219" s="190"/>
      <c r="J6219" s="195"/>
      <c r="K6219" s="174"/>
      <c r="L6219" s="170"/>
      <c r="M6219" s="193"/>
      <c r="N6219" s="194" t="str">
        <f t="shared" si="1198"/>
        <v/>
      </c>
      <c r="R6219" s="75" t="e">
        <f t="shared" si="1199"/>
        <v>#REF!</v>
      </c>
    </row>
    <row r="6220" spans="1:18" ht="15" customHeight="1" x14ac:dyDescent="0.3">
      <c r="A6220" s="86"/>
      <c r="B6220" s="84"/>
      <c r="C6220" s="125"/>
      <c r="E6220" s="151"/>
      <c r="F6220" s="151"/>
      <c r="G6220" s="151"/>
      <c r="H6220" s="190"/>
      <c r="J6220" s="195"/>
      <c r="K6220" s="174"/>
      <c r="L6220" s="170"/>
      <c r="M6220" s="193"/>
      <c r="N6220" s="194" t="str">
        <f t="shared" si="1198"/>
        <v/>
      </c>
      <c r="R6220" s="75" t="e">
        <f t="shared" si="1199"/>
        <v>#REF!</v>
      </c>
    </row>
    <row r="6221" spans="1:18" ht="15" customHeight="1" x14ac:dyDescent="0.3">
      <c r="A6221" s="86"/>
      <c r="B6221" s="84"/>
      <c r="C6221" s="125"/>
      <c r="E6221" s="151"/>
      <c r="F6221" s="151"/>
      <c r="G6221" s="151"/>
      <c r="H6221" s="190"/>
      <c r="J6221" s="195"/>
      <c r="K6221" s="174"/>
      <c r="L6221" s="170"/>
      <c r="M6221" s="193"/>
      <c r="N6221" s="194" t="str">
        <f t="shared" si="1198"/>
        <v/>
      </c>
      <c r="R6221" s="75" t="e">
        <f t="shared" si="1199"/>
        <v>#REF!</v>
      </c>
    </row>
    <row r="6222" spans="1:18" ht="15" customHeight="1" x14ac:dyDescent="0.3">
      <c r="A6222" s="86"/>
      <c r="B6222" s="84"/>
      <c r="C6222" s="125"/>
      <c r="E6222" s="151"/>
      <c r="F6222" s="151"/>
      <c r="G6222" s="151"/>
      <c r="H6222" s="190"/>
      <c r="J6222" s="195"/>
      <c r="K6222" s="174"/>
      <c r="L6222" s="170"/>
      <c r="M6222" s="193"/>
      <c r="N6222" s="194" t="str">
        <f t="shared" si="1198"/>
        <v/>
      </c>
      <c r="R6222" s="75" t="e">
        <f t="shared" si="1199"/>
        <v>#REF!</v>
      </c>
    </row>
    <row r="6223" spans="1:18" ht="15" customHeight="1" x14ac:dyDescent="0.3">
      <c r="A6223" s="86"/>
      <c r="B6223" s="84"/>
      <c r="C6223" s="125"/>
      <c r="E6223" s="151"/>
      <c r="F6223" s="151"/>
      <c r="G6223" s="151"/>
      <c r="H6223" s="190"/>
      <c r="J6223" s="195"/>
      <c r="K6223" s="174"/>
      <c r="L6223" s="170"/>
      <c r="M6223" s="193"/>
      <c r="N6223" s="194" t="str">
        <f t="shared" si="1198"/>
        <v/>
      </c>
      <c r="R6223" s="75" t="e">
        <f t="shared" si="1199"/>
        <v>#REF!</v>
      </c>
    </row>
    <row r="6224" spans="1:18" ht="15" customHeight="1" x14ac:dyDescent="0.3">
      <c r="A6224" s="86"/>
      <c r="B6224" s="84"/>
      <c r="C6224" s="125"/>
      <c r="E6224" s="151"/>
      <c r="F6224" s="151"/>
      <c r="G6224" s="151"/>
      <c r="H6224" s="190" t="str">
        <f t="shared" si="1197"/>
        <v/>
      </c>
      <c r="J6224" s="195" t="str">
        <f>+IF(H6224="","",H6224/H6246)</f>
        <v/>
      </c>
      <c r="K6224" s="174"/>
      <c r="L6224" s="170"/>
      <c r="M6224" s="193" t="str">
        <f t="shared" ref="M6224:M6235" si="1200">IF(L6224="NP", 0, (IF(L6224="EP", 1, (IF(L6224="ND", 0.4, "")))))</f>
        <v/>
      </c>
      <c r="N6224" s="194" t="str">
        <f t="shared" si="1198"/>
        <v/>
      </c>
      <c r="R6224" s="75" t="e">
        <f t="shared" si="1199"/>
        <v>#REF!</v>
      </c>
    </row>
    <row r="6225" spans="1:18" ht="15" customHeight="1" x14ac:dyDescent="0.3">
      <c r="A6225" s="86"/>
      <c r="B6225" s="84"/>
      <c r="C6225" s="125"/>
      <c r="E6225" s="151"/>
      <c r="F6225" s="151"/>
      <c r="G6225" s="151"/>
      <c r="H6225" s="190" t="str">
        <f t="shared" si="1197"/>
        <v/>
      </c>
      <c r="J6225" s="195" t="str">
        <f>+IF(H6225="","",H6225/H6246)</f>
        <v/>
      </c>
      <c r="K6225" s="174"/>
      <c r="L6225" s="170"/>
      <c r="M6225" s="193" t="str">
        <f t="shared" si="1200"/>
        <v/>
      </c>
      <c r="N6225" s="194" t="str">
        <f t="shared" si="1198"/>
        <v/>
      </c>
      <c r="R6225" s="75" t="e">
        <f t="shared" si="1199"/>
        <v>#REF!</v>
      </c>
    </row>
    <row r="6226" spans="1:18" ht="15" customHeight="1" x14ac:dyDescent="0.3">
      <c r="A6226" s="86"/>
      <c r="B6226" s="84"/>
      <c r="C6226" s="125"/>
      <c r="E6226" s="151"/>
      <c r="F6226" s="151"/>
      <c r="G6226" s="151"/>
      <c r="H6226" s="190" t="str">
        <f t="shared" si="1197"/>
        <v/>
      </c>
      <c r="J6226" s="195" t="str">
        <f>+IF(H6226="","",H6226/H6246)</f>
        <v/>
      </c>
      <c r="K6226" s="174"/>
      <c r="L6226" s="170"/>
      <c r="M6226" s="193" t="str">
        <f t="shared" si="1200"/>
        <v/>
      </c>
      <c r="N6226" s="194" t="str">
        <f t="shared" si="1198"/>
        <v/>
      </c>
      <c r="R6226" s="75" t="e">
        <f t="shared" si="1199"/>
        <v>#REF!</v>
      </c>
    </row>
    <row r="6227" spans="1:18" ht="15" customHeight="1" x14ac:dyDescent="0.3">
      <c r="A6227" s="86"/>
      <c r="B6227" s="84"/>
      <c r="C6227" s="125"/>
      <c r="E6227" s="151"/>
      <c r="F6227" s="151"/>
      <c r="G6227" s="151"/>
      <c r="H6227" s="190" t="str">
        <f t="shared" si="1197"/>
        <v/>
      </c>
      <c r="J6227" s="195" t="str">
        <f>+IF(H6227="","",H6227/H6246)</f>
        <v/>
      </c>
      <c r="K6227" s="174"/>
      <c r="L6227" s="170"/>
      <c r="M6227" s="193" t="str">
        <f t="shared" si="1200"/>
        <v/>
      </c>
      <c r="N6227" s="194" t="str">
        <f t="shared" si="1198"/>
        <v/>
      </c>
      <c r="R6227" s="75" t="e">
        <f t="shared" si="1199"/>
        <v>#REF!</v>
      </c>
    </row>
    <row r="6228" spans="1:18" ht="15" customHeight="1" x14ac:dyDescent="0.3">
      <c r="A6228" s="86"/>
      <c r="B6228" s="84"/>
      <c r="C6228" s="125"/>
      <c r="E6228" s="151"/>
      <c r="F6228" s="151"/>
      <c r="G6228" s="151"/>
      <c r="H6228" s="190" t="str">
        <f t="shared" si="1197"/>
        <v/>
      </c>
      <c r="J6228" s="195" t="str">
        <f>+IF(H6228="","",H6228/H6246)</f>
        <v/>
      </c>
      <c r="K6228" s="174"/>
      <c r="L6228" s="170"/>
      <c r="M6228" s="193" t="str">
        <f t="shared" si="1200"/>
        <v/>
      </c>
      <c r="N6228" s="194" t="str">
        <f t="shared" si="1198"/>
        <v/>
      </c>
      <c r="R6228" s="75" t="e">
        <f t="shared" si="1199"/>
        <v>#REF!</v>
      </c>
    </row>
    <row r="6229" spans="1:18" ht="15" customHeight="1" x14ac:dyDescent="0.3">
      <c r="A6229" s="86"/>
      <c r="B6229" s="84"/>
      <c r="C6229" s="125"/>
      <c r="E6229" s="151"/>
      <c r="F6229" s="151"/>
      <c r="G6229" s="151"/>
      <c r="H6229" s="190" t="str">
        <f t="shared" si="1197"/>
        <v/>
      </c>
      <c r="J6229" s="195" t="str">
        <f>+IF(H6229="","",H6229/H6246)</f>
        <v/>
      </c>
      <c r="K6229" s="174"/>
      <c r="L6229" s="170"/>
      <c r="M6229" s="193" t="str">
        <f t="shared" si="1200"/>
        <v/>
      </c>
      <c r="N6229" s="194" t="str">
        <f t="shared" si="1198"/>
        <v/>
      </c>
      <c r="R6229" s="75" t="e">
        <f t="shared" si="1199"/>
        <v>#REF!</v>
      </c>
    </row>
    <row r="6230" spans="1:18" ht="15" customHeight="1" x14ac:dyDescent="0.3">
      <c r="A6230" s="86"/>
      <c r="B6230" s="84"/>
      <c r="C6230" s="125"/>
      <c r="E6230" s="151"/>
      <c r="F6230" s="151"/>
      <c r="G6230" s="151"/>
      <c r="H6230" s="190" t="str">
        <f t="shared" si="1197"/>
        <v/>
      </c>
      <c r="J6230" s="195" t="str">
        <f>+IF(H6230="","",H6230/H6246)</f>
        <v/>
      </c>
      <c r="K6230" s="174"/>
      <c r="L6230" s="170"/>
      <c r="M6230" s="193" t="str">
        <f t="shared" si="1200"/>
        <v/>
      </c>
      <c r="N6230" s="194" t="str">
        <f t="shared" si="1198"/>
        <v/>
      </c>
      <c r="R6230" s="75" t="e">
        <f t="shared" si="1199"/>
        <v>#REF!</v>
      </c>
    </row>
    <row r="6231" spans="1:18" ht="15" customHeight="1" x14ac:dyDescent="0.3">
      <c r="A6231" s="86"/>
      <c r="B6231" s="84"/>
      <c r="C6231" s="125"/>
      <c r="E6231" s="151"/>
      <c r="F6231" s="151"/>
      <c r="G6231" s="151"/>
      <c r="H6231" s="190" t="str">
        <f t="shared" si="1197"/>
        <v/>
      </c>
      <c r="J6231" s="195" t="str">
        <f>+IF(H6231="","",H6231/H6246)</f>
        <v/>
      </c>
      <c r="K6231" s="174"/>
      <c r="L6231" s="170"/>
      <c r="M6231" s="193" t="str">
        <f t="shared" si="1200"/>
        <v/>
      </c>
      <c r="N6231" s="194" t="str">
        <f t="shared" si="1198"/>
        <v/>
      </c>
      <c r="R6231" s="75" t="e">
        <f t="shared" si="1199"/>
        <v>#REF!</v>
      </c>
    </row>
    <row r="6232" spans="1:18" ht="15" customHeight="1" x14ac:dyDescent="0.3">
      <c r="A6232" s="86"/>
      <c r="B6232" s="84"/>
      <c r="C6232" s="125"/>
      <c r="E6232" s="151"/>
      <c r="F6232" s="151"/>
      <c r="G6232" s="151"/>
      <c r="H6232" s="190" t="str">
        <f t="shared" si="1197"/>
        <v/>
      </c>
      <c r="J6232" s="195" t="str">
        <f>+IF(H6232="","",H6232/H6246)</f>
        <v/>
      </c>
      <c r="K6232" s="174"/>
      <c r="L6232" s="170"/>
      <c r="M6232" s="193" t="str">
        <f t="shared" si="1200"/>
        <v/>
      </c>
      <c r="N6232" s="194" t="str">
        <f t="shared" si="1198"/>
        <v/>
      </c>
      <c r="R6232" s="75" t="e">
        <f t="shared" si="1199"/>
        <v>#REF!</v>
      </c>
    </row>
    <row r="6233" spans="1:18" ht="15" customHeight="1" x14ac:dyDescent="0.3">
      <c r="A6233" s="86"/>
      <c r="B6233" s="84"/>
      <c r="C6233" s="125"/>
      <c r="E6233" s="151"/>
      <c r="F6233" s="151"/>
      <c r="G6233" s="151"/>
      <c r="H6233" s="190" t="str">
        <f t="shared" si="1197"/>
        <v/>
      </c>
      <c r="J6233" s="195" t="str">
        <f>+IF(H6233="","",H6233/H6246)</f>
        <v/>
      </c>
      <c r="K6233" s="174"/>
      <c r="L6233" s="170"/>
      <c r="M6233" s="193" t="str">
        <f t="shared" si="1200"/>
        <v/>
      </c>
      <c r="N6233" s="194" t="str">
        <f t="shared" si="1198"/>
        <v/>
      </c>
      <c r="R6233" s="75" t="e">
        <f t="shared" si="1199"/>
        <v>#REF!</v>
      </c>
    </row>
    <row r="6234" spans="1:18" ht="15" customHeight="1" x14ac:dyDescent="0.3">
      <c r="A6234" s="86"/>
      <c r="B6234" s="84"/>
      <c r="C6234" s="125"/>
      <c r="E6234" s="151"/>
      <c r="F6234" s="151"/>
      <c r="G6234" s="151"/>
      <c r="H6234" s="190" t="str">
        <f t="shared" si="1197"/>
        <v/>
      </c>
      <c r="J6234" s="195" t="str">
        <f>+IF(H6234="","",H6234/H6246)</f>
        <v/>
      </c>
      <c r="K6234" s="174"/>
      <c r="L6234" s="170"/>
      <c r="M6234" s="193" t="str">
        <f t="shared" si="1200"/>
        <v/>
      </c>
      <c r="N6234" s="194" t="str">
        <f t="shared" si="1198"/>
        <v/>
      </c>
      <c r="R6234" s="75" t="e">
        <f t="shared" si="1199"/>
        <v>#REF!</v>
      </c>
    </row>
    <row r="6235" spans="1:18" ht="15" customHeight="1" thickBot="1" x14ac:dyDescent="0.35">
      <c r="A6235" s="86"/>
      <c r="B6235" s="84"/>
      <c r="C6235" s="125"/>
      <c r="E6235" s="152"/>
      <c r="F6235" s="152"/>
      <c r="G6235" s="152"/>
      <c r="H6235" s="191" t="str">
        <f t="shared" si="1197"/>
        <v/>
      </c>
      <c r="J6235" s="195" t="str">
        <f>+IF(H6235="","",H6235/H6246)</f>
        <v/>
      </c>
      <c r="K6235" s="174"/>
      <c r="L6235" s="170"/>
      <c r="M6235" s="193" t="str">
        <f t="shared" si="1200"/>
        <v/>
      </c>
      <c r="N6235" s="194" t="str">
        <f t="shared" si="1198"/>
        <v/>
      </c>
      <c r="R6235" s="75" t="e">
        <f t="shared" si="1199"/>
        <v>#REF!</v>
      </c>
    </row>
    <row r="6236" spans="1:18" ht="15" customHeight="1" thickBot="1" x14ac:dyDescent="0.35">
      <c r="A6236" s="86"/>
      <c r="B6236" s="84"/>
      <c r="C6236" s="160"/>
      <c r="D6236" s="160"/>
      <c r="E6236" s="160"/>
      <c r="F6236" s="160"/>
      <c r="G6236" s="161" t="s">
        <v>29</v>
      </c>
      <c r="H6236" s="157">
        <f>SUM(H6210:H6235)</f>
        <v>336</v>
      </c>
      <c r="J6236" s="110">
        <f>SUM(J6210:J6235)</f>
        <v>0.97347286444390357</v>
      </c>
      <c r="K6236" s="109"/>
      <c r="L6236" s="109"/>
      <c r="M6236" s="109"/>
      <c r="N6236" s="110">
        <f>SUM(N6210:N6235)</f>
        <v>0.19644682404477976</v>
      </c>
    </row>
    <row r="6237" spans="1:18" s="73" customFormat="1" ht="15" customHeight="1" thickBot="1" x14ac:dyDescent="0.35">
      <c r="A6237" s="86"/>
      <c r="B6237" s="84"/>
      <c r="C6237" s="73" t="s">
        <v>12</v>
      </c>
      <c r="H6237" s="74"/>
      <c r="J6237" s="111"/>
      <c r="K6237" s="111"/>
      <c r="L6237" s="111"/>
      <c r="M6237" s="111"/>
      <c r="N6237" s="111"/>
    </row>
    <row r="6238" spans="1:18" ht="33" customHeight="1" thickBot="1" x14ac:dyDescent="0.35">
      <c r="A6238" s="86"/>
      <c r="B6238" s="84"/>
      <c r="C6238" s="122" t="s">
        <v>48</v>
      </c>
      <c r="D6238" s="129"/>
      <c r="E6238" s="130" t="s">
        <v>3</v>
      </c>
      <c r="F6238" s="130" t="s">
        <v>0</v>
      </c>
      <c r="G6238" s="123" t="s">
        <v>6</v>
      </c>
      <c r="H6238" s="124" t="s">
        <v>9</v>
      </c>
      <c r="J6238" s="106" t="s">
        <v>59</v>
      </c>
      <c r="K6238" s="107" t="s">
        <v>60</v>
      </c>
      <c r="L6238" s="107" t="s">
        <v>61</v>
      </c>
      <c r="M6238" s="107" t="s">
        <v>62</v>
      </c>
      <c r="N6238" s="108" t="s">
        <v>63</v>
      </c>
    </row>
    <row r="6239" spans="1:18" ht="15" customHeight="1" x14ac:dyDescent="0.3">
      <c r="A6239" s="86"/>
      <c r="B6239" s="84"/>
      <c r="C6239" s="125"/>
      <c r="E6239" s="149"/>
      <c r="F6239" s="146"/>
      <c r="G6239" s="154"/>
      <c r="H6239" s="186"/>
      <c r="J6239" s="195"/>
      <c r="K6239" s="175"/>
      <c r="L6239" s="175"/>
      <c r="M6239" s="193" t="str">
        <f>IF(L6239="NP", 0, (IF(L6239="EP", 1, (IF(L6239="ND", 0.4, "")))))</f>
        <v/>
      </c>
      <c r="N6239" s="194" t="str">
        <f>+IF(H6239="","",J6239*M6239)</f>
        <v/>
      </c>
      <c r="R6239" s="75" t="e">
        <f t="shared" ref="R6239:R6243" si="1201">+R6151+1</f>
        <v>#REF!</v>
      </c>
    </row>
    <row r="6240" spans="1:18" ht="15" customHeight="1" x14ac:dyDescent="0.3">
      <c r="A6240" s="86"/>
      <c r="B6240" s="84"/>
      <c r="C6240" s="125"/>
      <c r="E6240" s="149"/>
      <c r="F6240" s="146"/>
      <c r="G6240" s="154"/>
      <c r="H6240" s="186" t="str">
        <f>+IF(G6240="","",F6240*G6240)</f>
        <v/>
      </c>
      <c r="J6240" s="195" t="str">
        <f>+IF(H6240="","",H6240/H6244)</f>
        <v/>
      </c>
      <c r="K6240" s="175"/>
      <c r="L6240" s="175"/>
      <c r="M6240" s="193" t="str">
        <f>IF(L6240="NP", 0, (IF(L6240="EP", 1, (IF(L6240="ND", 0.4, "")))))</f>
        <v/>
      </c>
      <c r="N6240" s="194" t="str">
        <f>+IF(H6240="","",J6240*M6240)</f>
        <v/>
      </c>
      <c r="R6240" s="75" t="e">
        <f t="shared" si="1201"/>
        <v>#REF!</v>
      </c>
    </row>
    <row r="6241" spans="1:18" ht="15" customHeight="1" x14ac:dyDescent="0.3">
      <c r="A6241" s="86"/>
      <c r="B6241" s="84"/>
      <c r="C6241" s="125"/>
      <c r="E6241" s="149"/>
      <c r="F6241" s="146"/>
      <c r="G6241" s="154"/>
      <c r="H6241" s="186" t="str">
        <f>+IF(G6241="","",F6241*G6241)</f>
        <v/>
      </c>
      <c r="J6241" s="195" t="str">
        <f>+IF(H6241="","",H6241/H6245)</f>
        <v/>
      </c>
      <c r="K6241" s="175"/>
      <c r="L6241" s="175"/>
      <c r="M6241" s="193" t="str">
        <f>IF(L6241="NP", 0, (IF(L6241="EP", 1, (IF(L6241="ND", 0.4, "")))))</f>
        <v/>
      </c>
      <c r="N6241" s="194" t="str">
        <f>+IF(H6241="","",J6241*M6241)</f>
        <v/>
      </c>
      <c r="R6241" s="75" t="e">
        <f t="shared" si="1201"/>
        <v>#REF!</v>
      </c>
    </row>
    <row r="6242" spans="1:18" ht="15" customHeight="1" x14ac:dyDescent="0.3">
      <c r="A6242" s="86"/>
      <c r="B6242" s="84"/>
      <c r="C6242" s="125"/>
      <c r="E6242" s="149"/>
      <c r="F6242" s="146"/>
      <c r="G6242" s="154"/>
      <c r="H6242" s="186" t="str">
        <f>+IF(G6242="","",F6242*G6242)</f>
        <v/>
      </c>
      <c r="J6242" s="195" t="str">
        <f>+IF(H6242="","",H6242/H6246)</f>
        <v/>
      </c>
      <c r="K6242" s="175"/>
      <c r="L6242" s="175"/>
      <c r="M6242" s="193" t="str">
        <f>IF(L6242="NP", 0, (IF(L6242="EP", 1, (IF(L6242="ND", 0.4, "")))))</f>
        <v/>
      </c>
      <c r="N6242" s="194" t="str">
        <f>+IF(H6242="","",J6242*M6242)</f>
        <v/>
      </c>
      <c r="R6242" s="75" t="e">
        <f t="shared" si="1201"/>
        <v>#REF!</v>
      </c>
    </row>
    <row r="6243" spans="1:18" ht="15" customHeight="1" thickBot="1" x14ac:dyDescent="0.35">
      <c r="A6243" s="86"/>
      <c r="B6243" s="84"/>
      <c r="C6243" s="127"/>
      <c r="D6243" s="128"/>
      <c r="E6243" s="150"/>
      <c r="F6243" s="147"/>
      <c r="G6243" s="155"/>
      <c r="H6243" s="192" t="str">
        <f>+IF(G6243="","",F6243*G6243)</f>
        <v/>
      </c>
      <c r="J6243" s="195" t="str">
        <f>+IF(H6243="","",H6243/H6246)</f>
        <v/>
      </c>
      <c r="K6243" s="176"/>
      <c r="L6243" s="177"/>
      <c r="M6243" s="193" t="str">
        <f>IF(L6243="NP", 0, (IF(L6243="EP", 1, (IF(L6243="ND", 0.4, "")))))</f>
        <v/>
      </c>
      <c r="N6243" s="194" t="str">
        <f>+IF(H6243="","",J6243*M6243)</f>
        <v/>
      </c>
      <c r="R6243" s="75" t="e">
        <f t="shared" si="1201"/>
        <v>#REF!</v>
      </c>
    </row>
    <row r="6244" spans="1:18" ht="15" customHeight="1" thickBot="1" x14ac:dyDescent="0.35">
      <c r="A6244" s="86"/>
      <c r="B6244" s="84"/>
      <c r="C6244" s="160"/>
      <c r="D6244" s="160"/>
      <c r="E6244" s="160"/>
      <c r="F6244" s="160"/>
      <c r="G6244" s="161" t="s">
        <v>30</v>
      </c>
      <c r="H6244" s="157">
        <f>SUM(H6239:H6243)</f>
        <v>0</v>
      </c>
      <c r="J6244" s="110">
        <f>SUM(J6239:J6243)</f>
        <v>0</v>
      </c>
      <c r="K6244" s="109"/>
      <c r="L6244" s="109"/>
      <c r="M6244" s="109"/>
      <c r="N6244" s="110">
        <f>SUM(N6239:N6243)</f>
        <v>0</v>
      </c>
    </row>
    <row r="6245" spans="1:18" ht="13.5" customHeight="1" thickBot="1" x14ac:dyDescent="0.35">
      <c r="A6245" s="86"/>
      <c r="B6245" s="84"/>
      <c r="H6245" s="84"/>
      <c r="J6245" s="103"/>
      <c r="K6245" s="104"/>
      <c r="L6245" s="104"/>
      <c r="M6245" s="104"/>
      <c r="N6245" s="105"/>
    </row>
    <row r="6246" spans="1:18" ht="15" customHeight="1" x14ac:dyDescent="0.3">
      <c r="A6246" s="86"/>
      <c r="B6246" s="84"/>
      <c r="D6246" s="132" t="s">
        <v>13</v>
      </c>
      <c r="E6246" s="133"/>
      <c r="F6246" s="133"/>
      <c r="G6246" s="134"/>
      <c r="H6246" s="158">
        <f>+H6191+H6207+H6236+H6244</f>
        <v>345.15600000000001</v>
      </c>
      <c r="J6246" s="113"/>
      <c r="K6246" s="78"/>
      <c r="M6246" s="78"/>
      <c r="N6246" s="114"/>
    </row>
    <row r="6247" spans="1:18" ht="15" customHeight="1" thickBot="1" x14ac:dyDescent="0.35">
      <c r="A6247" s="86"/>
      <c r="B6247" s="84"/>
      <c r="D6247" s="135" t="s">
        <v>67</v>
      </c>
      <c r="E6247" s="136"/>
      <c r="F6247" s="136"/>
      <c r="G6247" s="141">
        <f>+$Q$1</f>
        <v>0.15</v>
      </c>
      <c r="H6247" s="159">
        <f>+H6246*G6247</f>
        <v>51.773400000000002</v>
      </c>
      <c r="J6247" s="115"/>
      <c r="K6247" s="116"/>
      <c r="L6247" s="116"/>
      <c r="M6247" s="116"/>
      <c r="N6247" s="117"/>
    </row>
    <row r="6248" spans="1:18" ht="15" customHeight="1" x14ac:dyDescent="0.3">
      <c r="A6248" s="86"/>
      <c r="B6248" s="84"/>
      <c r="D6248" s="135" t="s">
        <v>68</v>
      </c>
      <c r="E6248" s="136"/>
      <c r="F6248" s="136"/>
      <c r="G6248" s="141">
        <f>+$Q$2</f>
        <v>0</v>
      </c>
      <c r="H6248" s="159">
        <f>+(H6246+H6247)*G6248</f>
        <v>0</v>
      </c>
      <c r="J6248" s="120">
        <f>+J6191+J6207+J6236+J6244</f>
        <v>1</v>
      </c>
      <c r="K6248" s="118"/>
      <c r="L6248" s="118"/>
      <c r="M6248" s="118"/>
      <c r="N6248" s="120">
        <f>+N6191+N6207+N6236+N6244</f>
        <v>0.19644682404477976</v>
      </c>
    </row>
    <row r="6249" spans="1:18" ht="15" customHeight="1" thickBot="1" x14ac:dyDescent="0.35">
      <c r="A6249" s="86"/>
      <c r="B6249" s="84"/>
      <c r="C6249" s="75" t="s">
        <v>64</v>
      </c>
      <c r="D6249" s="135" t="s">
        <v>14</v>
      </c>
      <c r="E6249" s="136"/>
      <c r="F6249" s="136"/>
      <c r="G6249" s="137"/>
      <c r="H6249" s="159">
        <f>SUM(H6246:H6248)</f>
        <v>396.92939999999999</v>
      </c>
      <c r="J6249" s="121" t="s">
        <v>69</v>
      </c>
      <c r="K6249" s="119"/>
      <c r="L6249" s="119"/>
      <c r="M6249" s="119"/>
      <c r="N6249" s="121" t="s">
        <v>70</v>
      </c>
    </row>
    <row r="6250" spans="1:18" ht="15" customHeight="1" thickBot="1" x14ac:dyDescent="0.35">
      <c r="A6250" s="86"/>
      <c r="B6250" s="84"/>
      <c r="C6250" s="75" t="s">
        <v>64</v>
      </c>
      <c r="D6250" s="138" t="s">
        <v>15</v>
      </c>
      <c r="E6250" s="139"/>
      <c r="F6250" s="139"/>
      <c r="G6250" s="140"/>
      <c r="H6250" s="131">
        <f>+ROUND(H6249,2)</f>
        <v>396.93</v>
      </c>
      <c r="N6250" s="165">
        <f>+ROUND(N6248,4)</f>
        <v>0.19639999999999999</v>
      </c>
    </row>
    <row r="6251" spans="1:18" ht="13.5" customHeight="1" x14ac:dyDescent="0.3">
      <c r="A6251" s="86"/>
      <c r="B6251" s="84"/>
      <c r="G6251" s="76"/>
    </row>
    <row r="6252" spans="1:18" ht="13.5" customHeight="1" x14ac:dyDescent="0.3">
      <c r="A6252" s="86"/>
      <c r="B6252" s="84"/>
      <c r="G6252" s="76"/>
    </row>
    <row r="6253" spans="1:18" ht="15" customHeight="1" x14ac:dyDescent="0.3">
      <c r="A6253" s="83"/>
      <c r="B6253" s="84"/>
      <c r="G6253" s="76"/>
      <c r="H6253" s="84"/>
      <c r="J6253" s="85"/>
      <c r="K6253" s="85"/>
      <c r="L6253" s="85"/>
      <c r="M6253" s="85"/>
      <c r="N6253" s="85"/>
    </row>
    <row r="6254" spans="1:18" ht="14.1" customHeight="1" x14ac:dyDescent="0.3">
      <c r="A6254" s="86"/>
      <c r="B6254" s="84"/>
      <c r="C6254" s="87"/>
      <c r="D6254" s="87"/>
      <c r="E6254" s="87"/>
      <c r="F6254" s="87"/>
      <c r="G6254" s="87"/>
      <c r="H6254" s="87"/>
      <c r="K6254" s="78"/>
      <c r="M6254" s="78"/>
    </row>
    <row r="6255" spans="1:18" ht="12" customHeight="1" x14ac:dyDescent="0.3">
      <c r="A6255" s="86"/>
      <c r="B6255" s="84"/>
      <c r="C6255" s="73"/>
      <c r="D6255" s="73"/>
      <c r="E6255" s="73"/>
      <c r="F6255" s="73"/>
      <c r="G6255" s="73"/>
      <c r="H6255" s="73"/>
      <c r="K6255" s="78"/>
      <c r="M6255" s="78"/>
    </row>
    <row r="6256" spans="1:18" ht="12" customHeight="1" x14ac:dyDescent="0.3">
      <c r="A6256" s="86"/>
      <c r="B6256" s="84"/>
      <c r="G6256" s="88"/>
      <c r="H6256" s="84"/>
      <c r="K6256" s="78"/>
      <c r="M6256" s="78"/>
    </row>
    <row r="6257" spans="1:18" ht="14.25" customHeight="1" x14ac:dyDescent="0.3">
      <c r="A6257" s="86"/>
      <c r="B6257" s="84"/>
      <c r="C6257" s="89"/>
      <c r="D6257" s="90"/>
      <c r="E6257" s="90"/>
      <c r="F6257" s="90"/>
      <c r="G6257" s="90"/>
      <c r="H6257" s="91"/>
      <c r="K6257" s="78"/>
      <c r="M6257" s="78"/>
    </row>
    <row r="6258" spans="1:18" ht="14.25" customHeight="1" x14ac:dyDescent="0.3">
      <c r="A6258" s="86"/>
      <c r="B6258" s="84"/>
      <c r="C6258" s="89"/>
      <c r="H6258" s="84"/>
      <c r="K6258" s="78"/>
      <c r="M6258" s="78"/>
    </row>
    <row r="6259" spans="1:18" ht="12" customHeight="1" thickBot="1" x14ac:dyDescent="0.35">
      <c r="A6259" s="86"/>
      <c r="B6259" s="84"/>
      <c r="C6259" s="89"/>
      <c r="H6259" s="84"/>
      <c r="K6259" s="78"/>
      <c r="M6259" s="78"/>
    </row>
    <row r="6260" spans="1:18" ht="20.100000000000001" customHeight="1" thickBot="1" x14ac:dyDescent="0.35">
      <c r="A6260" s="86"/>
      <c r="B6260" s="84"/>
      <c r="C6260" s="142" t="s">
        <v>55</v>
      </c>
      <c r="D6260" s="143"/>
      <c r="E6260" s="143"/>
      <c r="F6260" s="143"/>
      <c r="G6260" s="143"/>
      <c r="H6260" s="144"/>
    </row>
    <row r="6261" spans="1:18" ht="20.100000000000001" customHeight="1" x14ac:dyDescent="0.3">
      <c r="A6261" s="86"/>
      <c r="B6261" s="84"/>
      <c r="C6261" s="92"/>
      <c r="H6261" s="93" t="s">
        <v>56</v>
      </c>
      <c r="I6261" s="84"/>
      <c r="J6261" s="97" t="s">
        <v>26</v>
      </c>
      <c r="K6261" s="98"/>
      <c r="L6261" s="98"/>
      <c r="M6261" s="98"/>
      <c r="N6261" s="99"/>
    </row>
    <row r="6262" spans="1:18" ht="16.5" customHeight="1" thickBot="1" x14ac:dyDescent="0.35">
      <c r="A6262" s="169"/>
      <c r="B6262" s="84"/>
      <c r="C6262" s="73" t="s">
        <v>57</v>
      </c>
      <c r="D6262" s="84">
        <v>72</v>
      </c>
      <c r="G6262" s="74" t="s">
        <v>4</v>
      </c>
      <c r="H6262" s="75" t="str">
        <f>+VLOOKUP(D6262,PRESUP!$A$6:$N$183,3,FALSE)</f>
        <v>m3</v>
      </c>
      <c r="I6262" s="84"/>
      <c r="J6262" s="100"/>
      <c r="K6262" s="101"/>
      <c r="L6262" s="101"/>
      <c r="M6262" s="101"/>
      <c r="N6262" s="102"/>
    </row>
    <row r="6263" spans="1:18" ht="32.25" customHeight="1" x14ac:dyDescent="0.3">
      <c r="A6263" s="86"/>
      <c r="B6263" s="84"/>
      <c r="C6263" s="254" t="str">
        <f>+VLOOKUP(D6262,PRESUP!$A$6:$N$183,14,FALSE)</f>
        <v>DETALLE: HORMIGON ESTRUCTURAL CLASE "A"  (f´c=280 kg/cm2) (INC. INHIBIDOR DE CORROSION Y ENCOFRADO)</v>
      </c>
      <c r="J6263" s="103"/>
      <c r="K6263" s="104"/>
      <c r="L6263" s="104"/>
      <c r="M6263" s="104"/>
      <c r="N6263" s="105"/>
      <c r="O6263" s="84" t="s">
        <v>71</v>
      </c>
      <c r="P6263" s="84" t="s">
        <v>73</v>
      </c>
      <c r="Q6263" s="84" t="s">
        <v>72</v>
      </c>
    </row>
    <row r="6264" spans="1:18" s="73" customFormat="1" ht="15" customHeight="1" thickBot="1" x14ac:dyDescent="0.35">
      <c r="A6264" s="86"/>
      <c r="B6264" s="84"/>
      <c r="C6264" s="73" t="s">
        <v>5</v>
      </c>
      <c r="D6264" s="94"/>
      <c r="E6264" s="94"/>
      <c r="F6264" s="94"/>
      <c r="G6264" s="196" t="s">
        <v>58</v>
      </c>
      <c r="H6264" s="197">
        <v>1.0308999999999999</v>
      </c>
      <c r="J6264" s="162"/>
      <c r="K6264" s="163"/>
      <c r="L6264" s="163"/>
      <c r="M6264" s="163"/>
      <c r="N6264" s="164"/>
      <c r="O6264" s="166">
        <f>+H6338</f>
        <v>282.64999999999998</v>
      </c>
      <c r="P6264" s="168">
        <f>+H6334</f>
        <v>245.77995444999999</v>
      </c>
      <c r="Q6264" s="167">
        <f>+N6338</f>
        <v>0.19950000000000001</v>
      </c>
      <c r="R6264" s="73">
        <f t="shared" ref="R6264" si="1202">+D6262</f>
        <v>72</v>
      </c>
    </row>
    <row r="6265" spans="1:18" s="94" customFormat="1" ht="30" customHeight="1" thickBot="1" x14ac:dyDescent="0.35">
      <c r="A6265" s="86"/>
      <c r="B6265" s="84"/>
      <c r="C6265" s="122" t="s">
        <v>48</v>
      </c>
      <c r="D6265" s="123" t="s">
        <v>0</v>
      </c>
      <c r="E6265" s="123" t="s">
        <v>6</v>
      </c>
      <c r="F6265" s="123" t="s">
        <v>7</v>
      </c>
      <c r="G6265" s="123" t="s">
        <v>8</v>
      </c>
      <c r="H6265" s="124" t="s">
        <v>9</v>
      </c>
      <c r="J6265" s="106" t="s">
        <v>59</v>
      </c>
      <c r="K6265" s="107" t="s">
        <v>60</v>
      </c>
      <c r="L6265" s="107" t="s">
        <v>61</v>
      </c>
      <c r="M6265" s="107" t="s">
        <v>62</v>
      </c>
      <c r="N6265" s="108" t="s">
        <v>63</v>
      </c>
    </row>
    <row r="6266" spans="1:18" ht="15" customHeight="1" x14ac:dyDescent="0.3">
      <c r="A6266" s="86"/>
      <c r="B6266" s="84"/>
      <c r="C6266" s="125" t="s">
        <v>78</v>
      </c>
      <c r="D6266" s="145" t="s">
        <v>20</v>
      </c>
      <c r="E6266" s="148"/>
      <c r="F6266" s="148" t="s">
        <v>64</v>
      </c>
      <c r="G6266" s="153" t="s">
        <v>20</v>
      </c>
      <c r="H6266" s="126">
        <f>+H6295*0.05</f>
        <v>3.9591714500000004</v>
      </c>
      <c r="J6266" s="171">
        <f>+IF(H6266="","",H6266/H6334)</f>
        <v>1.6108601935661236E-2</v>
      </c>
      <c r="K6266" s="172">
        <v>4292100117</v>
      </c>
      <c r="L6266" s="170" t="s">
        <v>77</v>
      </c>
      <c r="M6266" s="156">
        <v>0</v>
      </c>
      <c r="N6266" s="173">
        <f t="shared" ref="N6266:N6278" si="1203">+IF(H6266="","",J6266*M6266)</f>
        <v>0</v>
      </c>
    </row>
    <row r="6267" spans="1:18" ht="15" customHeight="1" x14ac:dyDescent="0.3">
      <c r="A6267" s="86"/>
      <c r="B6267" s="84"/>
      <c r="C6267" s="125" t="s">
        <v>375</v>
      </c>
      <c r="D6267" s="146">
        <v>1</v>
      </c>
      <c r="E6267" s="149">
        <v>4.38</v>
      </c>
      <c r="F6267" s="184">
        <f t="shared" ref="F6267:F6268" si="1204">+IF(E6267="","",D6267*E6267)</f>
        <v>4.38</v>
      </c>
      <c r="G6267" s="185">
        <f>+IF(F6267="","",H6264)</f>
        <v>1.0308999999999999</v>
      </c>
      <c r="H6267" s="186">
        <f t="shared" ref="H6267:H6268" si="1205">+IF(G6267="","",F6267*G6267)</f>
        <v>4.5153419999999995</v>
      </c>
      <c r="J6267" s="195">
        <f>+IF(H6267="","",H6267/H6334)</f>
        <v>1.8371481962816353E-2</v>
      </c>
      <c r="K6267" s="172">
        <v>4292100117</v>
      </c>
      <c r="L6267" s="170" t="s">
        <v>77</v>
      </c>
      <c r="M6267" s="193">
        <v>0</v>
      </c>
      <c r="N6267" s="194">
        <f t="shared" si="1203"/>
        <v>0</v>
      </c>
      <c r="R6267" s="75" t="e">
        <f t="shared" ref="R6267:R6278" si="1206">+R6179+1</f>
        <v>#REF!</v>
      </c>
    </row>
    <row r="6268" spans="1:18" ht="15" customHeight="1" x14ac:dyDescent="0.3">
      <c r="A6268" s="86"/>
      <c r="B6268" s="84"/>
      <c r="C6268" s="125" t="s">
        <v>380</v>
      </c>
      <c r="D6268" s="146">
        <v>2</v>
      </c>
      <c r="E6268" s="149">
        <v>3.84</v>
      </c>
      <c r="F6268" s="184">
        <f t="shared" si="1204"/>
        <v>7.68</v>
      </c>
      <c r="G6268" s="185">
        <f>+IF(F6268="","",H6264)</f>
        <v>1.0308999999999999</v>
      </c>
      <c r="H6268" s="186">
        <f t="shared" si="1205"/>
        <v>7.917311999999999</v>
      </c>
      <c r="J6268" s="195">
        <f>+IF(H6268="","",H6268/H6334)</f>
        <v>3.221300946904785E-2</v>
      </c>
      <c r="K6268" s="172">
        <v>4292100117</v>
      </c>
      <c r="L6268" s="170" t="s">
        <v>77</v>
      </c>
      <c r="M6268" s="193">
        <v>0</v>
      </c>
      <c r="N6268" s="194">
        <f t="shared" si="1203"/>
        <v>0</v>
      </c>
      <c r="R6268" s="75" t="e">
        <f t="shared" si="1206"/>
        <v>#REF!</v>
      </c>
    </row>
    <row r="6269" spans="1:18" ht="15" customHeight="1" x14ac:dyDescent="0.3">
      <c r="A6269" s="86"/>
      <c r="B6269" s="84"/>
      <c r="C6269" s="125"/>
      <c r="D6269" s="146"/>
      <c r="E6269" s="149"/>
      <c r="F6269" s="184"/>
      <c r="G6269" s="185"/>
      <c r="H6269" s="186"/>
      <c r="J6269" s="195"/>
      <c r="K6269" s="172"/>
      <c r="L6269" s="170"/>
      <c r="M6269" s="193"/>
      <c r="N6269" s="194" t="str">
        <f t="shared" si="1203"/>
        <v/>
      </c>
      <c r="R6269" s="75" t="e">
        <f t="shared" si="1206"/>
        <v>#REF!</v>
      </c>
    </row>
    <row r="6270" spans="1:18" ht="15" customHeight="1" x14ac:dyDescent="0.3">
      <c r="A6270" s="86"/>
      <c r="B6270" s="84"/>
      <c r="C6270" s="125"/>
      <c r="D6270" s="146"/>
      <c r="E6270" s="149"/>
      <c r="F6270" s="184"/>
      <c r="G6270" s="185"/>
      <c r="H6270" s="186"/>
      <c r="J6270" s="195"/>
      <c r="K6270" s="172"/>
      <c r="L6270" s="170"/>
      <c r="M6270" s="193"/>
      <c r="N6270" s="194" t="str">
        <f t="shared" si="1203"/>
        <v/>
      </c>
      <c r="R6270" s="75" t="e">
        <f t="shared" si="1206"/>
        <v>#REF!</v>
      </c>
    </row>
    <row r="6271" spans="1:18" ht="15" customHeight="1" x14ac:dyDescent="0.3">
      <c r="A6271" s="86"/>
      <c r="B6271" s="84"/>
      <c r="C6271" s="125"/>
      <c r="D6271" s="146"/>
      <c r="E6271" s="149"/>
      <c r="F6271" s="184"/>
      <c r="G6271" s="185"/>
      <c r="H6271" s="186"/>
      <c r="J6271" s="195"/>
      <c r="K6271" s="172"/>
      <c r="L6271" s="170"/>
      <c r="M6271" s="193"/>
      <c r="N6271" s="194" t="str">
        <f t="shared" si="1203"/>
        <v/>
      </c>
      <c r="R6271" s="75" t="e">
        <f t="shared" si="1206"/>
        <v>#REF!</v>
      </c>
    </row>
    <row r="6272" spans="1:18" ht="15" customHeight="1" x14ac:dyDescent="0.3">
      <c r="A6272" s="86"/>
      <c r="B6272" s="84"/>
      <c r="C6272" s="125"/>
      <c r="D6272" s="146"/>
      <c r="E6272" s="149"/>
      <c r="F6272" s="184" t="str">
        <f t="shared" ref="F6272:F6278" si="1207">+IF(E6272="","",D6272*E6272)</f>
        <v/>
      </c>
      <c r="G6272" s="185" t="str">
        <f>+IF(F6272="","",H6264)</f>
        <v/>
      </c>
      <c r="H6272" s="186" t="str">
        <f t="shared" ref="H6272:H6278" si="1208">+IF(G6272="","",F6272*G6272)</f>
        <v/>
      </c>
      <c r="J6272" s="195" t="str">
        <f>+IF(H6272="","",H6272/H6334)</f>
        <v/>
      </c>
      <c r="K6272" s="172"/>
      <c r="L6272" s="170"/>
      <c r="M6272" s="193" t="str">
        <f t="shared" ref="M6272:M6278" si="1209">IF(L6272="NP", 0, (IF(L6272="EP", 1, (IF(L6272="ND", 0.4, "")))))</f>
        <v/>
      </c>
      <c r="N6272" s="194" t="str">
        <f t="shared" si="1203"/>
        <v/>
      </c>
      <c r="R6272" s="75" t="e">
        <f t="shared" si="1206"/>
        <v>#REF!</v>
      </c>
    </row>
    <row r="6273" spans="1:18" ht="15" customHeight="1" x14ac:dyDescent="0.3">
      <c r="A6273" s="86"/>
      <c r="B6273" s="84"/>
      <c r="C6273" s="125"/>
      <c r="D6273" s="146"/>
      <c r="E6273" s="149"/>
      <c r="F6273" s="184" t="str">
        <f t="shared" si="1207"/>
        <v/>
      </c>
      <c r="G6273" s="185" t="str">
        <f>+IF(F6273="","",H6264)</f>
        <v/>
      </c>
      <c r="H6273" s="186" t="str">
        <f t="shared" si="1208"/>
        <v/>
      </c>
      <c r="J6273" s="195" t="str">
        <f>+IF(H6273="","",H6273/H6334)</f>
        <v/>
      </c>
      <c r="K6273" s="172"/>
      <c r="L6273" s="170"/>
      <c r="M6273" s="193" t="str">
        <f t="shared" si="1209"/>
        <v/>
      </c>
      <c r="N6273" s="194" t="str">
        <f t="shared" si="1203"/>
        <v/>
      </c>
      <c r="R6273" s="75" t="e">
        <f t="shared" si="1206"/>
        <v>#REF!</v>
      </c>
    </row>
    <row r="6274" spans="1:18" ht="15" customHeight="1" x14ac:dyDescent="0.3">
      <c r="A6274" s="86"/>
      <c r="B6274" s="84"/>
      <c r="C6274" s="125"/>
      <c r="D6274" s="146"/>
      <c r="E6274" s="149"/>
      <c r="F6274" s="184" t="str">
        <f t="shared" si="1207"/>
        <v/>
      </c>
      <c r="G6274" s="185" t="str">
        <f>+IF(F6274="","",H6264)</f>
        <v/>
      </c>
      <c r="H6274" s="186" t="str">
        <f t="shared" si="1208"/>
        <v/>
      </c>
      <c r="J6274" s="195" t="str">
        <f>+IF(H6274="","",H6274/H6334)</f>
        <v/>
      </c>
      <c r="K6274" s="172"/>
      <c r="L6274" s="170"/>
      <c r="M6274" s="193" t="str">
        <f t="shared" si="1209"/>
        <v/>
      </c>
      <c r="N6274" s="194" t="str">
        <f t="shared" si="1203"/>
        <v/>
      </c>
      <c r="R6274" s="75" t="e">
        <f t="shared" si="1206"/>
        <v>#REF!</v>
      </c>
    </row>
    <row r="6275" spans="1:18" ht="15" customHeight="1" x14ac:dyDescent="0.3">
      <c r="A6275" s="86"/>
      <c r="B6275" s="84"/>
      <c r="C6275" s="125"/>
      <c r="D6275" s="146"/>
      <c r="E6275" s="149"/>
      <c r="F6275" s="184" t="str">
        <f t="shared" si="1207"/>
        <v/>
      </c>
      <c r="G6275" s="185" t="str">
        <f>+IF(F6275="","",H6264)</f>
        <v/>
      </c>
      <c r="H6275" s="186" t="str">
        <f t="shared" si="1208"/>
        <v/>
      </c>
      <c r="J6275" s="195" t="str">
        <f>+IF(H6275="","",H6275/H6334)</f>
        <v/>
      </c>
      <c r="K6275" s="172"/>
      <c r="L6275" s="170"/>
      <c r="M6275" s="193" t="str">
        <f t="shared" si="1209"/>
        <v/>
      </c>
      <c r="N6275" s="194" t="str">
        <f t="shared" si="1203"/>
        <v/>
      </c>
      <c r="R6275" s="75" t="e">
        <f t="shared" si="1206"/>
        <v>#REF!</v>
      </c>
    </row>
    <row r="6276" spans="1:18" ht="15" customHeight="1" x14ac:dyDescent="0.3">
      <c r="A6276" s="86"/>
      <c r="B6276" s="84"/>
      <c r="C6276" s="125"/>
      <c r="D6276" s="146"/>
      <c r="E6276" s="149"/>
      <c r="F6276" s="184" t="str">
        <f t="shared" si="1207"/>
        <v/>
      </c>
      <c r="G6276" s="185" t="str">
        <f>+IF(F6276="","",H6264)</f>
        <v/>
      </c>
      <c r="H6276" s="186" t="str">
        <f t="shared" si="1208"/>
        <v/>
      </c>
      <c r="J6276" s="195" t="str">
        <f>+IF(H6276="","",H6276/H6334)</f>
        <v/>
      </c>
      <c r="K6276" s="172"/>
      <c r="L6276" s="170"/>
      <c r="M6276" s="193" t="str">
        <f t="shared" si="1209"/>
        <v/>
      </c>
      <c r="N6276" s="194" t="str">
        <f t="shared" si="1203"/>
        <v/>
      </c>
      <c r="R6276" s="75" t="e">
        <f t="shared" si="1206"/>
        <v>#REF!</v>
      </c>
    </row>
    <row r="6277" spans="1:18" ht="15" customHeight="1" x14ac:dyDescent="0.3">
      <c r="A6277" s="86"/>
      <c r="B6277" s="84"/>
      <c r="C6277" s="125"/>
      <c r="D6277" s="146"/>
      <c r="E6277" s="149"/>
      <c r="F6277" s="184" t="str">
        <f t="shared" si="1207"/>
        <v/>
      </c>
      <c r="G6277" s="185" t="str">
        <f>+IF(F6277="","",H6264)</f>
        <v/>
      </c>
      <c r="H6277" s="186" t="str">
        <f t="shared" si="1208"/>
        <v/>
      </c>
      <c r="J6277" s="195" t="str">
        <f>+IF(H6277="","",H6277/H6334)</f>
        <v/>
      </c>
      <c r="K6277" s="172"/>
      <c r="L6277" s="170"/>
      <c r="M6277" s="193" t="str">
        <f t="shared" si="1209"/>
        <v/>
      </c>
      <c r="N6277" s="194" t="str">
        <f t="shared" si="1203"/>
        <v/>
      </c>
      <c r="R6277" s="75" t="e">
        <f t="shared" si="1206"/>
        <v>#REF!</v>
      </c>
    </row>
    <row r="6278" spans="1:18" ht="15" customHeight="1" thickBot="1" x14ac:dyDescent="0.35">
      <c r="A6278" s="86"/>
      <c r="B6278" s="84"/>
      <c r="C6278" s="127"/>
      <c r="D6278" s="147"/>
      <c r="E6278" s="150"/>
      <c r="F6278" s="187" t="str">
        <f t="shared" si="1207"/>
        <v/>
      </c>
      <c r="G6278" s="188" t="str">
        <f>+IF(F6278="","",H6263)</f>
        <v/>
      </c>
      <c r="H6278" s="189" t="str">
        <f t="shared" si="1208"/>
        <v/>
      </c>
      <c r="J6278" s="195" t="str">
        <f>+IF(H6278="","",H6278/H6334)</f>
        <v/>
      </c>
      <c r="K6278" s="172"/>
      <c r="L6278" s="170"/>
      <c r="M6278" s="193" t="str">
        <f t="shared" si="1209"/>
        <v/>
      </c>
      <c r="N6278" s="194" t="str">
        <f t="shared" si="1203"/>
        <v/>
      </c>
      <c r="R6278" s="75" t="e">
        <f t="shared" si="1206"/>
        <v>#REF!</v>
      </c>
    </row>
    <row r="6279" spans="1:18" ht="15" customHeight="1" thickBot="1" x14ac:dyDescent="0.35">
      <c r="A6279" s="86"/>
      <c r="B6279" s="84"/>
      <c r="C6279" s="160"/>
      <c r="D6279" s="160"/>
      <c r="E6279" s="160"/>
      <c r="F6279" s="160"/>
      <c r="G6279" s="161" t="s">
        <v>27</v>
      </c>
      <c r="H6279" s="157">
        <f>SUM(H6266:H6278)</f>
        <v>16.391825449999999</v>
      </c>
      <c r="J6279" s="110">
        <f>SUM(J6266:J6278)</f>
        <v>6.6693093367525436E-2</v>
      </c>
      <c r="K6279" s="109"/>
      <c r="L6279" s="109"/>
      <c r="M6279" s="109"/>
      <c r="N6279" s="110">
        <f>SUM(N6266:N6278)</f>
        <v>0</v>
      </c>
    </row>
    <row r="6280" spans="1:18" s="73" customFormat="1" ht="15" customHeight="1" thickBot="1" x14ac:dyDescent="0.35">
      <c r="A6280" s="86"/>
      <c r="B6280" s="84"/>
      <c r="C6280" s="73" t="s">
        <v>10</v>
      </c>
      <c r="H6280" s="74"/>
      <c r="J6280" s="112"/>
      <c r="K6280" s="112"/>
      <c r="L6280" s="112"/>
      <c r="M6280" s="112"/>
      <c r="N6280" s="112"/>
    </row>
    <row r="6281" spans="1:18" ht="31.5" customHeight="1" thickBot="1" x14ac:dyDescent="0.35">
      <c r="A6281" s="86"/>
      <c r="B6281" s="84"/>
      <c r="C6281" s="122" t="s">
        <v>48</v>
      </c>
      <c r="D6281" s="123" t="s">
        <v>0</v>
      </c>
      <c r="E6281" s="123" t="s">
        <v>65</v>
      </c>
      <c r="F6281" s="123" t="s">
        <v>66</v>
      </c>
      <c r="G6281" s="123" t="s">
        <v>8</v>
      </c>
      <c r="H6281" s="124" t="s">
        <v>9</v>
      </c>
      <c r="J6281" s="106" t="s">
        <v>59</v>
      </c>
      <c r="K6281" s="107" t="s">
        <v>60</v>
      </c>
      <c r="L6281" s="107" t="s">
        <v>61</v>
      </c>
      <c r="M6281" s="107" t="s">
        <v>62</v>
      </c>
      <c r="N6281" s="108" t="s">
        <v>63</v>
      </c>
    </row>
    <row r="6282" spans="1:18" ht="15" customHeight="1" x14ac:dyDescent="0.3">
      <c r="A6282" s="86"/>
      <c r="B6282" s="84"/>
      <c r="C6282" s="125" t="s">
        <v>326</v>
      </c>
      <c r="D6282" s="146">
        <v>14</v>
      </c>
      <c r="E6282" s="149">
        <v>4.2300000000000004</v>
      </c>
      <c r="F6282" s="184">
        <f t="shared" ref="F6282:F6294" si="1210">+IF(E6282="","",D6282*E6282)</f>
        <v>59.220000000000006</v>
      </c>
      <c r="G6282" s="185">
        <f>+IF(F6282="","",H6264)</f>
        <v>1.0308999999999999</v>
      </c>
      <c r="H6282" s="186">
        <f t="shared" ref="H6282:H6294" si="1211">+IF(G6282="","",F6282*G6282)</f>
        <v>61.049897999999999</v>
      </c>
      <c r="I6282" s="95"/>
      <c r="J6282" s="195">
        <f>+IF(H6282="","",H6282/H6334)</f>
        <v>0.24839250270273619</v>
      </c>
      <c r="K6282" s="174">
        <v>851230012</v>
      </c>
      <c r="L6282" s="170" t="s">
        <v>77</v>
      </c>
      <c r="M6282" s="193">
        <v>0</v>
      </c>
      <c r="N6282" s="194">
        <f t="shared" ref="N6282:N6294" si="1212">+IF(H6282="","",J6282*M6282)</f>
        <v>0</v>
      </c>
      <c r="R6282" s="75" t="e">
        <f t="shared" ref="R6282:R6294" si="1213">+R6194+1</f>
        <v>#REF!</v>
      </c>
    </row>
    <row r="6283" spans="1:18" ht="15" customHeight="1" x14ac:dyDescent="0.25">
      <c r="A6283" s="86"/>
      <c r="B6283" s="84"/>
      <c r="C6283" s="125" t="s">
        <v>309</v>
      </c>
      <c r="D6283" s="146">
        <v>1</v>
      </c>
      <c r="E6283" s="209">
        <v>4.75</v>
      </c>
      <c r="F6283" s="184">
        <f t="shared" si="1210"/>
        <v>4.75</v>
      </c>
      <c r="G6283" s="185">
        <f>+IF(F6283="","",H6264)</f>
        <v>1.0308999999999999</v>
      </c>
      <c r="H6283" s="186">
        <f t="shared" si="1211"/>
        <v>4.8967749999999999</v>
      </c>
      <c r="J6283" s="195">
        <f>+IF(H6283="","",H6283/H6334)</f>
        <v>1.9923410804424127E-2</v>
      </c>
      <c r="K6283" s="174">
        <v>851230012</v>
      </c>
      <c r="L6283" s="170" t="s">
        <v>77</v>
      </c>
      <c r="M6283" s="193">
        <v>0</v>
      </c>
      <c r="N6283" s="194">
        <f t="shared" si="1212"/>
        <v>0</v>
      </c>
      <c r="R6283" s="75" t="e">
        <f t="shared" si="1213"/>
        <v>#REF!</v>
      </c>
    </row>
    <row r="6284" spans="1:18" ht="15" customHeight="1" x14ac:dyDescent="0.25">
      <c r="A6284" s="86"/>
      <c r="B6284" s="84"/>
      <c r="C6284" s="125" t="s">
        <v>381</v>
      </c>
      <c r="D6284" s="146">
        <v>1</v>
      </c>
      <c r="E6284" s="209">
        <v>4.28</v>
      </c>
      <c r="F6284" s="184">
        <f t="shared" si="1210"/>
        <v>4.28</v>
      </c>
      <c r="G6284" s="185">
        <f>+IF(F6284="","",H6264)</f>
        <v>1.0308999999999999</v>
      </c>
      <c r="H6284" s="186">
        <f t="shared" si="1211"/>
        <v>4.4122519999999996</v>
      </c>
      <c r="J6284" s="195">
        <f>+IF(H6284="","",H6284/H6334)</f>
        <v>1.7952041735354793E-2</v>
      </c>
      <c r="K6284" s="174">
        <v>851230012</v>
      </c>
      <c r="L6284" s="170" t="s">
        <v>77</v>
      </c>
      <c r="M6284" s="193">
        <v>0</v>
      </c>
      <c r="N6284" s="194">
        <f t="shared" si="1212"/>
        <v>0</v>
      </c>
      <c r="R6284" s="75" t="e">
        <f t="shared" si="1213"/>
        <v>#REF!</v>
      </c>
    </row>
    <row r="6285" spans="1:18" ht="15" customHeight="1" x14ac:dyDescent="0.3">
      <c r="A6285" s="86"/>
      <c r="B6285" s="84"/>
      <c r="C6285" s="125" t="s">
        <v>372</v>
      </c>
      <c r="D6285" s="146">
        <v>2</v>
      </c>
      <c r="E6285" s="149">
        <v>4.28</v>
      </c>
      <c r="F6285" s="184">
        <f t="shared" si="1210"/>
        <v>8.56</v>
      </c>
      <c r="G6285" s="185">
        <f>+IF(F6285="","",H6264)</f>
        <v>1.0308999999999999</v>
      </c>
      <c r="H6285" s="186">
        <f t="shared" si="1211"/>
        <v>8.8245039999999992</v>
      </c>
      <c r="J6285" s="195">
        <f>+IF(H6285="","",H6285/H6334)</f>
        <v>3.5904083470709586E-2</v>
      </c>
      <c r="K6285" s="174">
        <v>851230012</v>
      </c>
      <c r="L6285" s="170" t="s">
        <v>77</v>
      </c>
      <c r="M6285" s="193">
        <v>0</v>
      </c>
      <c r="N6285" s="194">
        <f t="shared" si="1212"/>
        <v>0</v>
      </c>
      <c r="R6285" s="75" t="e">
        <f t="shared" si="1213"/>
        <v>#REF!</v>
      </c>
    </row>
    <row r="6286" spans="1:18" ht="15" customHeight="1" x14ac:dyDescent="0.3">
      <c r="A6286" s="86"/>
      <c r="B6286" s="84"/>
      <c r="C6286" s="125"/>
      <c r="D6286" s="146"/>
      <c r="E6286" s="149"/>
      <c r="F6286" s="184" t="str">
        <f t="shared" si="1210"/>
        <v/>
      </c>
      <c r="G6286" s="185" t="str">
        <f>+IF(F6286="","",H6264)</f>
        <v/>
      </c>
      <c r="H6286" s="186" t="str">
        <f t="shared" si="1211"/>
        <v/>
      </c>
      <c r="J6286" s="195" t="str">
        <f>+IF(H6286="","",H6286/H6334)</f>
        <v/>
      </c>
      <c r="K6286" s="174"/>
      <c r="L6286" s="170"/>
      <c r="M6286" s="193" t="str">
        <f t="shared" ref="M6286:M6294" si="1214">IF(L6286="NP", 0, (IF(L6286="EP", 1, (IF(L6286="ND", 0.4, "")))))</f>
        <v/>
      </c>
      <c r="N6286" s="194" t="str">
        <f t="shared" si="1212"/>
        <v/>
      </c>
      <c r="R6286" s="75" t="e">
        <f t="shared" si="1213"/>
        <v>#REF!</v>
      </c>
    </row>
    <row r="6287" spans="1:18" ht="15" customHeight="1" x14ac:dyDescent="0.3">
      <c r="A6287" s="86"/>
      <c r="B6287" s="84"/>
      <c r="C6287" s="125"/>
      <c r="D6287" s="146"/>
      <c r="E6287" s="149"/>
      <c r="F6287" s="184" t="str">
        <f t="shared" si="1210"/>
        <v/>
      </c>
      <c r="G6287" s="185" t="str">
        <f>+IF(F6287="","",H6264)</f>
        <v/>
      </c>
      <c r="H6287" s="186" t="str">
        <f t="shared" si="1211"/>
        <v/>
      </c>
      <c r="I6287" s="96"/>
      <c r="J6287" s="195" t="str">
        <f>+IF(H6287="","",H6287/H6334)</f>
        <v/>
      </c>
      <c r="K6287" s="174"/>
      <c r="L6287" s="170"/>
      <c r="M6287" s="193" t="str">
        <f t="shared" si="1214"/>
        <v/>
      </c>
      <c r="N6287" s="194" t="str">
        <f t="shared" si="1212"/>
        <v/>
      </c>
      <c r="R6287" s="75" t="e">
        <f t="shared" si="1213"/>
        <v>#REF!</v>
      </c>
    </row>
    <row r="6288" spans="1:18" ht="15" customHeight="1" x14ac:dyDescent="0.3">
      <c r="A6288" s="86"/>
      <c r="B6288" s="84"/>
      <c r="C6288" s="125"/>
      <c r="D6288" s="146"/>
      <c r="E6288" s="149"/>
      <c r="F6288" s="184" t="str">
        <f t="shared" si="1210"/>
        <v/>
      </c>
      <c r="G6288" s="185" t="str">
        <f>+IF(F6288="","",H6264)</f>
        <v/>
      </c>
      <c r="H6288" s="186" t="str">
        <f t="shared" si="1211"/>
        <v/>
      </c>
      <c r="J6288" s="195" t="str">
        <f>+IF(H6288="","",H6288/H6334)</f>
        <v/>
      </c>
      <c r="K6288" s="174"/>
      <c r="L6288" s="170"/>
      <c r="M6288" s="193" t="str">
        <f t="shared" si="1214"/>
        <v/>
      </c>
      <c r="N6288" s="194" t="str">
        <f t="shared" si="1212"/>
        <v/>
      </c>
      <c r="R6288" s="75" t="e">
        <f t="shared" si="1213"/>
        <v>#REF!</v>
      </c>
    </row>
    <row r="6289" spans="1:18" ht="15" customHeight="1" x14ac:dyDescent="0.3">
      <c r="A6289" s="86"/>
      <c r="B6289" s="84"/>
      <c r="C6289" s="125"/>
      <c r="D6289" s="146"/>
      <c r="E6289" s="149"/>
      <c r="F6289" s="184" t="str">
        <f t="shared" si="1210"/>
        <v/>
      </c>
      <c r="G6289" s="185" t="str">
        <f>+IF(F6289="","",H6264)</f>
        <v/>
      </c>
      <c r="H6289" s="186" t="str">
        <f t="shared" si="1211"/>
        <v/>
      </c>
      <c r="J6289" s="195" t="str">
        <f>+IF(H6289="","",H6289/H6334)</f>
        <v/>
      </c>
      <c r="K6289" s="174"/>
      <c r="L6289" s="170"/>
      <c r="M6289" s="193" t="str">
        <f t="shared" si="1214"/>
        <v/>
      </c>
      <c r="N6289" s="194" t="str">
        <f t="shared" si="1212"/>
        <v/>
      </c>
      <c r="R6289" s="75" t="e">
        <f t="shared" si="1213"/>
        <v>#REF!</v>
      </c>
    </row>
    <row r="6290" spans="1:18" ht="15" customHeight="1" x14ac:dyDescent="0.3">
      <c r="A6290" s="86"/>
      <c r="B6290" s="84"/>
      <c r="C6290" s="125"/>
      <c r="D6290" s="146"/>
      <c r="E6290" s="149"/>
      <c r="F6290" s="184" t="str">
        <f t="shared" si="1210"/>
        <v/>
      </c>
      <c r="G6290" s="185" t="str">
        <f>+IF(F6290="","",H6264)</f>
        <v/>
      </c>
      <c r="H6290" s="186" t="str">
        <f t="shared" si="1211"/>
        <v/>
      </c>
      <c r="I6290" s="96"/>
      <c r="J6290" s="195" t="str">
        <f>+IF(H6290="","",H6290/H6334)</f>
        <v/>
      </c>
      <c r="K6290" s="174"/>
      <c r="L6290" s="170"/>
      <c r="M6290" s="193" t="str">
        <f t="shared" si="1214"/>
        <v/>
      </c>
      <c r="N6290" s="194" t="str">
        <f t="shared" si="1212"/>
        <v/>
      </c>
      <c r="R6290" s="75" t="e">
        <f t="shared" si="1213"/>
        <v>#REF!</v>
      </c>
    </row>
    <row r="6291" spans="1:18" ht="15" customHeight="1" x14ac:dyDescent="0.3">
      <c r="A6291" s="86"/>
      <c r="B6291" s="84"/>
      <c r="C6291" s="125"/>
      <c r="D6291" s="146"/>
      <c r="E6291" s="149"/>
      <c r="F6291" s="184" t="str">
        <f t="shared" si="1210"/>
        <v/>
      </c>
      <c r="G6291" s="185" t="str">
        <f>+IF(F6291="","",H6264)</f>
        <v/>
      </c>
      <c r="H6291" s="186" t="str">
        <f t="shared" si="1211"/>
        <v/>
      </c>
      <c r="J6291" s="195" t="str">
        <f>+IF(H6291="","",H6291/H6334)</f>
        <v/>
      </c>
      <c r="K6291" s="174"/>
      <c r="L6291" s="170"/>
      <c r="M6291" s="193" t="str">
        <f t="shared" si="1214"/>
        <v/>
      </c>
      <c r="N6291" s="194" t="str">
        <f t="shared" si="1212"/>
        <v/>
      </c>
      <c r="R6291" s="75" t="e">
        <f t="shared" si="1213"/>
        <v>#REF!</v>
      </c>
    </row>
    <row r="6292" spans="1:18" ht="15" customHeight="1" x14ac:dyDescent="0.3">
      <c r="A6292" s="86"/>
      <c r="B6292" s="84"/>
      <c r="C6292" s="125"/>
      <c r="D6292" s="146"/>
      <c r="E6292" s="149"/>
      <c r="F6292" s="184" t="str">
        <f t="shared" si="1210"/>
        <v/>
      </c>
      <c r="G6292" s="185" t="str">
        <f>+IF(F6292="","",H6264)</f>
        <v/>
      </c>
      <c r="H6292" s="186" t="str">
        <f t="shared" si="1211"/>
        <v/>
      </c>
      <c r="I6292" s="96"/>
      <c r="J6292" s="195" t="str">
        <f>+IF(H6292="","",H6292/H6334)</f>
        <v/>
      </c>
      <c r="K6292" s="174"/>
      <c r="L6292" s="170"/>
      <c r="M6292" s="193" t="str">
        <f t="shared" si="1214"/>
        <v/>
      </c>
      <c r="N6292" s="194" t="str">
        <f t="shared" si="1212"/>
        <v/>
      </c>
      <c r="R6292" s="75" t="e">
        <f t="shared" si="1213"/>
        <v>#REF!</v>
      </c>
    </row>
    <row r="6293" spans="1:18" ht="15" customHeight="1" x14ac:dyDescent="0.3">
      <c r="A6293" s="86"/>
      <c r="B6293" s="84"/>
      <c r="C6293" s="125"/>
      <c r="D6293" s="146"/>
      <c r="E6293" s="149"/>
      <c r="F6293" s="184" t="str">
        <f t="shared" si="1210"/>
        <v/>
      </c>
      <c r="G6293" s="185" t="str">
        <f>+IF(F6293="","",H6264)</f>
        <v/>
      </c>
      <c r="H6293" s="186" t="str">
        <f t="shared" si="1211"/>
        <v/>
      </c>
      <c r="I6293" s="96"/>
      <c r="J6293" s="195" t="str">
        <f>+IF(H6293="","",H6293/H6334)</f>
        <v/>
      </c>
      <c r="K6293" s="174"/>
      <c r="L6293" s="170"/>
      <c r="M6293" s="193" t="str">
        <f t="shared" si="1214"/>
        <v/>
      </c>
      <c r="N6293" s="194" t="str">
        <f t="shared" si="1212"/>
        <v/>
      </c>
      <c r="R6293" s="75" t="e">
        <f t="shared" si="1213"/>
        <v>#REF!</v>
      </c>
    </row>
    <row r="6294" spans="1:18" ht="15" customHeight="1" thickBot="1" x14ac:dyDescent="0.35">
      <c r="A6294" s="86"/>
      <c r="B6294" s="84"/>
      <c r="C6294" s="127"/>
      <c r="D6294" s="147"/>
      <c r="E6294" s="150"/>
      <c r="F6294" s="187" t="str">
        <f t="shared" si="1210"/>
        <v/>
      </c>
      <c r="G6294" s="188" t="str">
        <f>+IF(F6294="","",H6263)</f>
        <v/>
      </c>
      <c r="H6294" s="189" t="str">
        <f t="shared" si="1211"/>
        <v/>
      </c>
      <c r="J6294" s="195" t="str">
        <f>+IF(H6294="","",H6294/H6334)</f>
        <v/>
      </c>
      <c r="K6294" s="174"/>
      <c r="L6294" s="170"/>
      <c r="M6294" s="193" t="str">
        <f t="shared" si="1214"/>
        <v/>
      </c>
      <c r="N6294" s="194" t="str">
        <f t="shared" si="1212"/>
        <v/>
      </c>
      <c r="R6294" s="75" t="e">
        <f t="shared" si="1213"/>
        <v>#REF!</v>
      </c>
    </row>
    <row r="6295" spans="1:18" ht="15" customHeight="1" thickBot="1" x14ac:dyDescent="0.35">
      <c r="A6295" s="86"/>
      <c r="B6295" s="84"/>
      <c r="C6295" s="160"/>
      <c r="D6295" s="160"/>
      <c r="E6295" s="160"/>
      <c r="F6295" s="160"/>
      <c r="G6295" s="161" t="s">
        <v>28</v>
      </c>
      <c r="H6295" s="157">
        <f>SUM(H6282:H6294)</f>
        <v>79.183429000000004</v>
      </c>
      <c r="J6295" s="110">
        <f>SUM(J6282:J6294)</f>
        <v>0.32217203871322475</v>
      </c>
      <c r="K6295" s="109"/>
      <c r="L6295" s="109"/>
      <c r="M6295" s="109"/>
      <c r="N6295" s="110">
        <f>SUM(N6282:N6294)</f>
        <v>0</v>
      </c>
    </row>
    <row r="6296" spans="1:18" s="73" customFormat="1" ht="15" customHeight="1" thickBot="1" x14ac:dyDescent="0.35">
      <c r="A6296" s="86"/>
      <c r="B6296" s="84"/>
      <c r="C6296" s="73" t="s">
        <v>11</v>
      </c>
      <c r="H6296" s="74"/>
      <c r="J6296" s="112"/>
      <c r="K6296" s="112"/>
      <c r="L6296" s="112"/>
      <c r="M6296" s="112"/>
      <c r="N6296" s="112"/>
    </row>
    <row r="6297" spans="1:18" ht="34.5" customHeight="1" thickBot="1" x14ac:dyDescent="0.35">
      <c r="A6297" s="86"/>
      <c r="B6297" s="84"/>
      <c r="C6297" s="122" t="s">
        <v>48</v>
      </c>
      <c r="D6297" s="129"/>
      <c r="E6297" s="123" t="s">
        <v>3</v>
      </c>
      <c r="F6297" s="123" t="s">
        <v>0</v>
      </c>
      <c r="G6297" s="123" t="s">
        <v>16</v>
      </c>
      <c r="H6297" s="124" t="s">
        <v>9</v>
      </c>
      <c r="J6297" s="106" t="s">
        <v>59</v>
      </c>
      <c r="K6297" s="107" t="s">
        <v>60</v>
      </c>
      <c r="L6297" s="107" t="s">
        <v>61</v>
      </c>
      <c r="M6297" s="107" t="s">
        <v>62</v>
      </c>
      <c r="N6297" s="108" t="s">
        <v>63</v>
      </c>
    </row>
    <row r="6298" spans="1:18" ht="15" customHeight="1" x14ac:dyDescent="0.3">
      <c r="A6298" s="86"/>
      <c r="B6298" s="84"/>
      <c r="C6298" s="125" t="s">
        <v>382</v>
      </c>
      <c r="E6298" s="151" t="s">
        <v>385</v>
      </c>
      <c r="F6298" s="151">
        <v>0.33</v>
      </c>
      <c r="G6298" s="151">
        <v>46.02</v>
      </c>
      <c r="H6298" s="190">
        <f t="shared" ref="H6298:H6323" si="1215">+IF(G6298="","",F6298*G6298)</f>
        <v>15.186600000000002</v>
      </c>
      <c r="J6298" s="195">
        <f>+IF(H6298="","",H6298/H6334)</f>
        <v>6.178941661041553E-2</v>
      </c>
      <c r="K6298" s="174">
        <v>352605342021</v>
      </c>
      <c r="L6298" s="170" t="s">
        <v>76</v>
      </c>
      <c r="M6298" s="193">
        <v>0.20180000000000001</v>
      </c>
      <c r="N6298" s="194">
        <f t="shared" ref="N6298:N6323" si="1216">+IF(H6298="","",J6298*M6298)</f>
        <v>1.2469104271981854E-2</v>
      </c>
      <c r="R6298" s="75" t="e">
        <f t="shared" ref="R6298:R6323" si="1217">+R6210+1</f>
        <v>#REF!</v>
      </c>
    </row>
    <row r="6299" spans="1:18" ht="15" customHeight="1" x14ac:dyDescent="0.3">
      <c r="A6299" s="86"/>
      <c r="B6299" s="84"/>
      <c r="C6299" s="125" t="s">
        <v>376</v>
      </c>
      <c r="E6299" s="151" t="s">
        <v>32</v>
      </c>
      <c r="F6299" s="151">
        <v>0.28000000000000003</v>
      </c>
      <c r="G6299" s="151">
        <v>1.24</v>
      </c>
      <c r="H6299" s="190">
        <f t="shared" si="1215"/>
        <v>0.34720000000000001</v>
      </c>
      <c r="J6299" s="195">
        <f>+IF(H6299="","",H6299/H6334)</f>
        <v>1.4126457170885037E-3</v>
      </c>
      <c r="K6299" s="174">
        <v>180000111</v>
      </c>
      <c r="L6299" s="170" t="s">
        <v>76</v>
      </c>
      <c r="M6299" s="193">
        <v>0.217</v>
      </c>
      <c r="N6299" s="194">
        <f t="shared" si="1216"/>
        <v>3.0654412060820529E-4</v>
      </c>
      <c r="R6299" s="75" t="e">
        <f t="shared" si="1217"/>
        <v>#REF!</v>
      </c>
    </row>
    <row r="6300" spans="1:18" ht="15" customHeight="1" x14ac:dyDescent="0.3">
      <c r="A6300" s="86"/>
      <c r="B6300" s="84"/>
      <c r="C6300" s="125" t="s">
        <v>383</v>
      </c>
      <c r="E6300" s="151" t="s">
        <v>89</v>
      </c>
      <c r="F6300" s="151">
        <v>2.63</v>
      </c>
      <c r="G6300" s="151">
        <v>2.4300000000000002</v>
      </c>
      <c r="H6300" s="190">
        <f t="shared" si="1215"/>
        <v>6.3909000000000002</v>
      </c>
      <c r="J6300" s="195">
        <f>+IF(H6300="","",H6300/H6334)</f>
        <v>2.6002527400175456E-2</v>
      </c>
      <c r="K6300" s="174">
        <v>352605342021</v>
      </c>
      <c r="L6300" s="170" t="s">
        <v>76</v>
      </c>
      <c r="M6300" s="193">
        <v>0.20180000000000001</v>
      </c>
      <c r="N6300" s="194">
        <f t="shared" si="1216"/>
        <v>5.2473100293554077E-3</v>
      </c>
      <c r="R6300" s="75" t="e">
        <f t="shared" si="1217"/>
        <v>#REF!</v>
      </c>
    </row>
    <row r="6301" spans="1:18" ht="15" customHeight="1" x14ac:dyDescent="0.3">
      <c r="A6301" s="86"/>
      <c r="B6301" s="84"/>
      <c r="C6301" s="125" t="s">
        <v>384</v>
      </c>
      <c r="E6301" s="151" t="s">
        <v>386</v>
      </c>
      <c r="F6301" s="151">
        <v>0.6</v>
      </c>
      <c r="G6301" s="151">
        <v>25.5</v>
      </c>
      <c r="H6301" s="190">
        <f t="shared" si="1215"/>
        <v>15.299999999999999</v>
      </c>
      <c r="J6301" s="195">
        <f>+IF(H6301="","",H6301/H6334)</f>
        <v>6.2250804929303294E-2</v>
      </c>
      <c r="K6301" s="174">
        <v>352605342021</v>
      </c>
      <c r="L6301" s="170" t="s">
        <v>76</v>
      </c>
      <c r="M6301" s="193">
        <v>0.20180000000000001</v>
      </c>
      <c r="N6301" s="194">
        <f t="shared" si="1216"/>
        <v>1.2562212434733405E-2</v>
      </c>
      <c r="R6301" s="75" t="e">
        <f t="shared" si="1217"/>
        <v>#REF!</v>
      </c>
    </row>
    <row r="6302" spans="1:18" ht="15" customHeight="1" x14ac:dyDescent="0.3">
      <c r="A6302" s="86"/>
      <c r="B6302" s="84"/>
      <c r="C6302" s="125" t="s">
        <v>377</v>
      </c>
      <c r="E6302" s="151" t="s">
        <v>32</v>
      </c>
      <c r="F6302" s="151">
        <v>0.9</v>
      </c>
      <c r="G6302" s="151">
        <v>11.5</v>
      </c>
      <c r="H6302" s="190">
        <f t="shared" si="1215"/>
        <v>10.35</v>
      </c>
      <c r="J6302" s="195">
        <f>+IF(H6302="","",H6302/H6334)</f>
        <v>4.2110838628646348E-2</v>
      </c>
      <c r="K6302" s="174">
        <v>352605342021</v>
      </c>
      <c r="L6302" s="170" t="s">
        <v>76</v>
      </c>
      <c r="M6302" s="193">
        <v>0.20180000000000001</v>
      </c>
      <c r="N6302" s="194">
        <f t="shared" si="1216"/>
        <v>8.4979672352608338E-3</v>
      </c>
      <c r="R6302" s="75" t="e">
        <f t="shared" si="1217"/>
        <v>#REF!</v>
      </c>
    </row>
    <row r="6303" spans="1:18" ht="15" customHeight="1" x14ac:dyDescent="0.3">
      <c r="A6303" s="86"/>
      <c r="B6303" s="84"/>
      <c r="C6303" s="125" t="s">
        <v>378</v>
      </c>
      <c r="E6303" s="151" t="s">
        <v>32</v>
      </c>
      <c r="F6303" s="151">
        <v>0.6</v>
      </c>
      <c r="G6303" s="151">
        <v>13.25</v>
      </c>
      <c r="H6303" s="190">
        <f t="shared" si="1215"/>
        <v>7.9499999999999993</v>
      </c>
      <c r="J6303" s="195">
        <f>+IF(H6303="","",H6303/H6334)</f>
        <v>3.234600648287328E-2</v>
      </c>
      <c r="K6303" s="174">
        <v>352605342021</v>
      </c>
      <c r="L6303" s="170" t="s">
        <v>76</v>
      </c>
      <c r="M6303" s="193">
        <v>0.20180000000000001</v>
      </c>
      <c r="N6303" s="194">
        <f t="shared" si="1216"/>
        <v>6.5274241082438284E-3</v>
      </c>
      <c r="R6303" s="75" t="e">
        <f t="shared" si="1217"/>
        <v>#REF!</v>
      </c>
    </row>
    <row r="6304" spans="1:18" ht="15" customHeight="1" x14ac:dyDescent="0.3">
      <c r="A6304" s="86"/>
      <c r="B6304" s="84"/>
      <c r="C6304" s="125" t="s">
        <v>379</v>
      </c>
      <c r="E6304" s="151" t="s">
        <v>42</v>
      </c>
      <c r="F6304" s="151">
        <v>526</v>
      </c>
      <c r="G6304" s="151">
        <v>0.18</v>
      </c>
      <c r="H6304" s="190">
        <f t="shared" si="1215"/>
        <v>94.679999999999993</v>
      </c>
      <c r="J6304" s="195">
        <f>+IF(H6304="","",H6304/H6334)</f>
        <v>0.38522262815074743</v>
      </c>
      <c r="K6304" s="174">
        <v>374400011</v>
      </c>
      <c r="L6304" s="170" t="s">
        <v>76</v>
      </c>
      <c r="M6304" s="193">
        <v>0.39939999999999998</v>
      </c>
      <c r="N6304" s="194">
        <f t="shared" si="1216"/>
        <v>0.15385791768340851</v>
      </c>
      <c r="R6304" s="75" t="e">
        <f t="shared" si="1217"/>
        <v>#REF!</v>
      </c>
    </row>
    <row r="6305" spans="1:18" ht="15" customHeight="1" x14ac:dyDescent="0.3">
      <c r="A6305" s="86"/>
      <c r="B6305" s="84"/>
      <c r="C6305" s="125"/>
      <c r="E6305" s="151"/>
      <c r="F6305" s="151"/>
      <c r="G6305" s="151"/>
      <c r="H6305" s="190" t="str">
        <f t="shared" si="1215"/>
        <v/>
      </c>
      <c r="J6305" s="195" t="str">
        <f>+IF(H6305="","",H6305/H6334)</f>
        <v/>
      </c>
      <c r="K6305" s="174"/>
      <c r="L6305" s="170"/>
      <c r="M6305" s="193" t="str">
        <f t="shared" ref="M6305:M6323" si="1218">IF(L6305="NP", 0, (IF(L6305="EP", 1, (IF(L6305="ND", 0.4, "")))))</f>
        <v/>
      </c>
      <c r="N6305" s="194" t="str">
        <f t="shared" si="1216"/>
        <v/>
      </c>
      <c r="R6305" s="75" t="e">
        <f t="shared" si="1217"/>
        <v>#REF!</v>
      </c>
    </row>
    <row r="6306" spans="1:18" ht="15" customHeight="1" x14ac:dyDescent="0.3">
      <c r="A6306" s="86"/>
      <c r="B6306" s="84"/>
      <c r="C6306" s="125"/>
      <c r="E6306" s="151"/>
      <c r="F6306" s="151"/>
      <c r="G6306" s="151"/>
      <c r="H6306" s="190" t="str">
        <f t="shared" si="1215"/>
        <v/>
      </c>
      <c r="J6306" s="195" t="str">
        <f>+IF(H6306="","",H6306/H6334)</f>
        <v/>
      </c>
      <c r="K6306" s="174"/>
      <c r="L6306" s="170"/>
      <c r="M6306" s="193" t="str">
        <f t="shared" si="1218"/>
        <v/>
      </c>
      <c r="N6306" s="194" t="str">
        <f t="shared" si="1216"/>
        <v/>
      </c>
      <c r="R6306" s="75" t="e">
        <f t="shared" si="1217"/>
        <v>#REF!</v>
      </c>
    </row>
    <row r="6307" spans="1:18" ht="15" customHeight="1" x14ac:dyDescent="0.3">
      <c r="A6307" s="86"/>
      <c r="B6307" s="84"/>
      <c r="C6307" s="125"/>
      <c r="E6307" s="151"/>
      <c r="F6307" s="151"/>
      <c r="G6307" s="151"/>
      <c r="H6307" s="190" t="str">
        <f t="shared" si="1215"/>
        <v/>
      </c>
      <c r="J6307" s="195" t="str">
        <f>+IF(H6307="","",H6307/H6334)</f>
        <v/>
      </c>
      <c r="K6307" s="174"/>
      <c r="L6307" s="170"/>
      <c r="M6307" s="193" t="str">
        <f t="shared" si="1218"/>
        <v/>
      </c>
      <c r="N6307" s="194" t="str">
        <f t="shared" si="1216"/>
        <v/>
      </c>
      <c r="R6307" s="75" t="e">
        <f t="shared" si="1217"/>
        <v>#REF!</v>
      </c>
    </row>
    <row r="6308" spans="1:18" ht="15" customHeight="1" x14ac:dyDescent="0.3">
      <c r="A6308" s="86"/>
      <c r="B6308" s="84"/>
      <c r="C6308" s="125"/>
      <c r="E6308" s="151"/>
      <c r="F6308" s="151"/>
      <c r="G6308" s="151"/>
      <c r="H6308" s="190" t="str">
        <f t="shared" si="1215"/>
        <v/>
      </c>
      <c r="J6308" s="195" t="str">
        <f>+IF(H6308="","",H6308/H6334)</f>
        <v/>
      </c>
      <c r="K6308" s="174"/>
      <c r="L6308" s="170"/>
      <c r="M6308" s="193" t="str">
        <f t="shared" si="1218"/>
        <v/>
      </c>
      <c r="N6308" s="194" t="str">
        <f t="shared" si="1216"/>
        <v/>
      </c>
      <c r="R6308" s="75" t="e">
        <f t="shared" si="1217"/>
        <v>#REF!</v>
      </c>
    </row>
    <row r="6309" spans="1:18" ht="15" customHeight="1" x14ac:dyDescent="0.3">
      <c r="A6309" s="86"/>
      <c r="B6309" s="84"/>
      <c r="C6309" s="125"/>
      <c r="E6309" s="151"/>
      <c r="F6309" s="151"/>
      <c r="G6309" s="151"/>
      <c r="H6309" s="190" t="str">
        <f t="shared" si="1215"/>
        <v/>
      </c>
      <c r="J6309" s="195" t="str">
        <f>+IF(H6309="","",H6309/H6334)</f>
        <v/>
      </c>
      <c r="K6309" s="174"/>
      <c r="L6309" s="170"/>
      <c r="M6309" s="193" t="str">
        <f t="shared" si="1218"/>
        <v/>
      </c>
      <c r="N6309" s="194" t="str">
        <f t="shared" si="1216"/>
        <v/>
      </c>
      <c r="R6309" s="75" t="e">
        <f t="shared" si="1217"/>
        <v>#REF!</v>
      </c>
    </row>
    <row r="6310" spans="1:18" ht="15" customHeight="1" x14ac:dyDescent="0.3">
      <c r="A6310" s="86"/>
      <c r="B6310" s="84"/>
      <c r="C6310" s="125"/>
      <c r="E6310" s="151"/>
      <c r="F6310" s="151"/>
      <c r="G6310" s="151"/>
      <c r="H6310" s="190" t="str">
        <f t="shared" si="1215"/>
        <v/>
      </c>
      <c r="J6310" s="195" t="str">
        <f>+IF(H6310="","",H6310/H6334)</f>
        <v/>
      </c>
      <c r="K6310" s="174"/>
      <c r="L6310" s="170"/>
      <c r="M6310" s="193" t="str">
        <f t="shared" si="1218"/>
        <v/>
      </c>
      <c r="N6310" s="194" t="str">
        <f t="shared" si="1216"/>
        <v/>
      </c>
      <c r="R6310" s="75" t="e">
        <f t="shared" si="1217"/>
        <v>#REF!</v>
      </c>
    </row>
    <row r="6311" spans="1:18" ht="15" customHeight="1" x14ac:dyDescent="0.3">
      <c r="A6311" s="86"/>
      <c r="B6311" s="84"/>
      <c r="C6311" s="125"/>
      <c r="E6311" s="151"/>
      <c r="F6311" s="151"/>
      <c r="G6311" s="151"/>
      <c r="H6311" s="190" t="str">
        <f t="shared" si="1215"/>
        <v/>
      </c>
      <c r="J6311" s="195" t="str">
        <f>+IF(H6311="","",H6311/H6334)</f>
        <v/>
      </c>
      <c r="K6311" s="174"/>
      <c r="L6311" s="170"/>
      <c r="M6311" s="193" t="str">
        <f t="shared" si="1218"/>
        <v/>
      </c>
      <c r="N6311" s="194" t="str">
        <f t="shared" si="1216"/>
        <v/>
      </c>
      <c r="R6311" s="75" t="e">
        <f t="shared" si="1217"/>
        <v>#REF!</v>
      </c>
    </row>
    <row r="6312" spans="1:18" ht="15" customHeight="1" x14ac:dyDescent="0.3">
      <c r="A6312" s="86"/>
      <c r="B6312" s="84"/>
      <c r="C6312" s="125"/>
      <c r="E6312" s="151"/>
      <c r="F6312" s="151"/>
      <c r="G6312" s="151"/>
      <c r="H6312" s="190" t="str">
        <f t="shared" si="1215"/>
        <v/>
      </c>
      <c r="J6312" s="195" t="str">
        <f>+IF(H6312="","",H6312/H6334)</f>
        <v/>
      </c>
      <c r="K6312" s="174"/>
      <c r="L6312" s="170"/>
      <c r="M6312" s="193" t="str">
        <f t="shared" si="1218"/>
        <v/>
      </c>
      <c r="N6312" s="194" t="str">
        <f t="shared" si="1216"/>
        <v/>
      </c>
      <c r="R6312" s="75" t="e">
        <f t="shared" si="1217"/>
        <v>#REF!</v>
      </c>
    </row>
    <row r="6313" spans="1:18" ht="15" customHeight="1" x14ac:dyDescent="0.3">
      <c r="A6313" s="86"/>
      <c r="B6313" s="84"/>
      <c r="C6313" s="125"/>
      <c r="E6313" s="151"/>
      <c r="F6313" s="151"/>
      <c r="G6313" s="151"/>
      <c r="H6313" s="190" t="str">
        <f t="shared" si="1215"/>
        <v/>
      </c>
      <c r="J6313" s="195" t="str">
        <f>+IF(H6313="","",H6313/H6334)</f>
        <v/>
      </c>
      <c r="K6313" s="174"/>
      <c r="L6313" s="170"/>
      <c r="M6313" s="193" t="str">
        <f t="shared" si="1218"/>
        <v/>
      </c>
      <c r="N6313" s="194" t="str">
        <f t="shared" si="1216"/>
        <v/>
      </c>
      <c r="R6313" s="75" t="e">
        <f t="shared" si="1217"/>
        <v>#REF!</v>
      </c>
    </row>
    <row r="6314" spans="1:18" ht="15" customHeight="1" x14ac:dyDescent="0.3">
      <c r="A6314" s="86"/>
      <c r="B6314" s="84"/>
      <c r="C6314" s="125"/>
      <c r="E6314" s="151"/>
      <c r="F6314" s="151"/>
      <c r="G6314" s="151"/>
      <c r="H6314" s="190" t="str">
        <f t="shared" si="1215"/>
        <v/>
      </c>
      <c r="J6314" s="195" t="str">
        <f>+IF(H6314="","",H6314/H6334)</f>
        <v/>
      </c>
      <c r="K6314" s="174"/>
      <c r="L6314" s="170"/>
      <c r="M6314" s="193" t="str">
        <f t="shared" si="1218"/>
        <v/>
      </c>
      <c r="N6314" s="194" t="str">
        <f t="shared" si="1216"/>
        <v/>
      </c>
      <c r="R6314" s="75" t="e">
        <f t="shared" si="1217"/>
        <v>#REF!</v>
      </c>
    </row>
    <row r="6315" spans="1:18" ht="15" customHeight="1" x14ac:dyDescent="0.3">
      <c r="A6315" s="86"/>
      <c r="B6315" s="84"/>
      <c r="C6315" s="125"/>
      <c r="E6315" s="151"/>
      <c r="F6315" s="151"/>
      <c r="G6315" s="151"/>
      <c r="H6315" s="190" t="str">
        <f t="shared" si="1215"/>
        <v/>
      </c>
      <c r="J6315" s="195" t="str">
        <f>+IF(H6315="","",H6315/H6334)</f>
        <v/>
      </c>
      <c r="K6315" s="174"/>
      <c r="L6315" s="170"/>
      <c r="M6315" s="193" t="str">
        <f t="shared" si="1218"/>
        <v/>
      </c>
      <c r="N6315" s="194" t="str">
        <f t="shared" si="1216"/>
        <v/>
      </c>
      <c r="R6315" s="75" t="e">
        <f t="shared" si="1217"/>
        <v>#REF!</v>
      </c>
    </row>
    <row r="6316" spans="1:18" ht="15" customHeight="1" x14ac:dyDescent="0.3">
      <c r="A6316" s="86"/>
      <c r="B6316" s="84"/>
      <c r="C6316" s="125"/>
      <c r="E6316" s="151"/>
      <c r="F6316" s="151"/>
      <c r="G6316" s="151"/>
      <c r="H6316" s="190" t="str">
        <f t="shared" si="1215"/>
        <v/>
      </c>
      <c r="J6316" s="195" t="str">
        <f>+IF(H6316="","",H6316/H6334)</f>
        <v/>
      </c>
      <c r="K6316" s="174"/>
      <c r="L6316" s="170"/>
      <c r="M6316" s="193" t="str">
        <f t="shared" si="1218"/>
        <v/>
      </c>
      <c r="N6316" s="194" t="str">
        <f t="shared" si="1216"/>
        <v/>
      </c>
      <c r="R6316" s="75" t="e">
        <f t="shared" si="1217"/>
        <v>#REF!</v>
      </c>
    </row>
    <row r="6317" spans="1:18" ht="15" customHeight="1" x14ac:dyDescent="0.3">
      <c r="A6317" s="86"/>
      <c r="B6317" s="84"/>
      <c r="C6317" s="125"/>
      <c r="E6317" s="151"/>
      <c r="F6317" s="151"/>
      <c r="G6317" s="151"/>
      <c r="H6317" s="190" t="str">
        <f t="shared" si="1215"/>
        <v/>
      </c>
      <c r="J6317" s="195" t="str">
        <f>+IF(H6317="","",H6317/H6334)</f>
        <v/>
      </c>
      <c r="K6317" s="174"/>
      <c r="L6317" s="170"/>
      <c r="M6317" s="193" t="str">
        <f t="shared" si="1218"/>
        <v/>
      </c>
      <c r="N6317" s="194" t="str">
        <f t="shared" si="1216"/>
        <v/>
      </c>
      <c r="R6317" s="75" t="e">
        <f t="shared" si="1217"/>
        <v>#REF!</v>
      </c>
    </row>
    <row r="6318" spans="1:18" ht="15" customHeight="1" x14ac:dyDescent="0.3">
      <c r="A6318" s="86"/>
      <c r="B6318" s="84"/>
      <c r="C6318" s="125"/>
      <c r="E6318" s="151"/>
      <c r="F6318" s="151"/>
      <c r="G6318" s="151"/>
      <c r="H6318" s="190" t="str">
        <f t="shared" si="1215"/>
        <v/>
      </c>
      <c r="J6318" s="195" t="str">
        <f>+IF(H6318="","",H6318/H6334)</f>
        <v/>
      </c>
      <c r="K6318" s="174"/>
      <c r="L6318" s="170"/>
      <c r="M6318" s="193" t="str">
        <f t="shared" si="1218"/>
        <v/>
      </c>
      <c r="N6318" s="194" t="str">
        <f t="shared" si="1216"/>
        <v/>
      </c>
      <c r="R6318" s="75" t="e">
        <f t="shared" si="1217"/>
        <v>#REF!</v>
      </c>
    </row>
    <row r="6319" spans="1:18" ht="15" customHeight="1" x14ac:dyDescent="0.3">
      <c r="A6319" s="86"/>
      <c r="B6319" s="84"/>
      <c r="C6319" s="125"/>
      <c r="E6319" s="151"/>
      <c r="F6319" s="151"/>
      <c r="G6319" s="151"/>
      <c r="H6319" s="190" t="str">
        <f t="shared" si="1215"/>
        <v/>
      </c>
      <c r="J6319" s="195" t="str">
        <f>+IF(H6319="","",H6319/H6334)</f>
        <v/>
      </c>
      <c r="K6319" s="174"/>
      <c r="L6319" s="170"/>
      <c r="M6319" s="193" t="str">
        <f t="shared" si="1218"/>
        <v/>
      </c>
      <c r="N6319" s="194" t="str">
        <f t="shared" si="1216"/>
        <v/>
      </c>
      <c r="R6319" s="75" t="e">
        <f t="shared" si="1217"/>
        <v>#REF!</v>
      </c>
    </row>
    <row r="6320" spans="1:18" ht="15" customHeight="1" x14ac:dyDescent="0.3">
      <c r="A6320" s="86"/>
      <c r="B6320" s="84"/>
      <c r="C6320" s="125"/>
      <c r="E6320" s="151"/>
      <c r="F6320" s="151"/>
      <c r="G6320" s="151"/>
      <c r="H6320" s="190" t="str">
        <f t="shared" si="1215"/>
        <v/>
      </c>
      <c r="J6320" s="195" t="str">
        <f>+IF(H6320="","",H6320/H6334)</f>
        <v/>
      </c>
      <c r="K6320" s="174"/>
      <c r="L6320" s="170"/>
      <c r="M6320" s="193" t="str">
        <f t="shared" si="1218"/>
        <v/>
      </c>
      <c r="N6320" s="194" t="str">
        <f t="shared" si="1216"/>
        <v/>
      </c>
      <c r="R6320" s="75" t="e">
        <f t="shared" si="1217"/>
        <v>#REF!</v>
      </c>
    </row>
    <row r="6321" spans="1:18" ht="15" customHeight="1" x14ac:dyDescent="0.3">
      <c r="A6321" s="86"/>
      <c r="B6321" s="84"/>
      <c r="C6321" s="125"/>
      <c r="E6321" s="151"/>
      <c r="F6321" s="151"/>
      <c r="G6321" s="151"/>
      <c r="H6321" s="190" t="str">
        <f t="shared" si="1215"/>
        <v/>
      </c>
      <c r="J6321" s="195" t="str">
        <f>+IF(H6321="","",H6321/H6334)</f>
        <v/>
      </c>
      <c r="K6321" s="174"/>
      <c r="L6321" s="170"/>
      <c r="M6321" s="193" t="str">
        <f t="shared" si="1218"/>
        <v/>
      </c>
      <c r="N6321" s="194" t="str">
        <f t="shared" si="1216"/>
        <v/>
      </c>
      <c r="R6321" s="75" t="e">
        <f t="shared" si="1217"/>
        <v>#REF!</v>
      </c>
    </row>
    <row r="6322" spans="1:18" ht="15" customHeight="1" x14ac:dyDescent="0.3">
      <c r="A6322" s="86"/>
      <c r="B6322" s="84"/>
      <c r="C6322" s="125"/>
      <c r="E6322" s="151"/>
      <c r="F6322" s="151"/>
      <c r="G6322" s="151"/>
      <c r="H6322" s="190" t="str">
        <f t="shared" si="1215"/>
        <v/>
      </c>
      <c r="J6322" s="195" t="str">
        <f>+IF(H6322="","",H6322/H6334)</f>
        <v/>
      </c>
      <c r="K6322" s="174"/>
      <c r="L6322" s="170"/>
      <c r="M6322" s="193" t="str">
        <f t="shared" si="1218"/>
        <v/>
      </c>
      <c r="N6322" s="194" t="str">
        <f t="shared" si="1216"/>
        <v/>
      </c>
      <c r="R6322" s="75" t="e">
        <f t="shared" si="1217"/>
        <v>#REF!</v>
      </c>
    </row>
    <row r="6323" spans="1:18" ht="15" customHeight="1" thickBot="1" x14ac:dyDescent="0.35">
      <c r="A6323" s="86"/>
      <c r="B6323" s="84"/>
      <c r="C6323" s="125"/>
      <c r="E6323" s="152"/>
      <c r="F6323" s="152"/>
      <c r="G6323" s="152"/>
      <c r="H6323" s="191" t="str">
        <f t="shared" si="1215"/>
        <v/>
      </c>
      <c r="J6323" s="195" t="str">
        <f>+IF(H6323="","",H6323/H6334)</f>
        <v/>
      </c>
      <c r="K6323" s="174"/>
      <c r="L6323" s="170"/>
      <c r="M6323" s="193" t="str">
        <f t="shared" si="1218"/>
        <v/>
      </c>
      <c r="N6323" s="194" t="str">
        <f t="shared" si="1216"/>
        <v/>
      </c>
      <c r="R6323" s="75" t="e">
        <f t="shared" si="1217"/>
        <v>#REF!</v>
      </c>
    </row>
    <row r="6324" spans="1:18" ht="15" customHeight="1" thickBot="1" x14ac:dyDescent="0.35">
      <c r="A6324" s="86"/>
      <c r="B6324" s="84"/>
      <c r="C6324" s="160"/>
      <c r="D6324" s="160"/>
      <c r="E6324" s="160"/>
      <c r="F6324" s="160"/>
      <c r="G6324" s="161" t="s">
        <v>29</v>
      </c>
      <c r="H6324" s="157">
        <f>SUM(H6298:H6323)</f>
        <v>150.2047</v>
      </c>
      <c r="J6324" s="110">
        <f>SUM(J6298:J6323)</f>
        <v>0.61113486791924987</v>
      </c>
      <c r="K6324" s="109"/>
      <c r="L6324" s="109"/>
      <c r="M6324" s="109"/>
      <c r="N6324" s="110">
        <f>SUM(N6298:N6323)</f>
        <v>0.19946847988359204</v>
      </c>
    </row>
    <row r="6325" spans="1:18" s="73" customFormat="1" ht="15" customHeight="1" thickBot="1" x14ac:dyDescent="0.35">
      <c r="A6325" s="86"/>
      <c r="B6325" s="84"/>
      <c r="C6325" s="73" t="s">
        <v>12</v>
      </c>
      <c r="H6325" s="74"/>
      <c r="J6325" s="111"/>
      <c r="K6325" s="111"/>
      <c r="L6325" s="111"/>
      <c r="M6325" s="111"/>
      <c r="N6325" s="111"/>
    </row>
    <row r="6326" spans="1:18" ht="33" customHeight="1" thickBot="1" x14ac:dyDescent="0.35">
      <c r="A6326" s="86"/>
      <c r="B6326" s="84"/>
      <c r="C6326" s="122" t="s">
        <v>48</v>
      </c>
      <c r="D6326" s="129"/>
      <c r="E6326" s="130" t="s">
        <v>3</v>
      </c>
      <c r="F6326" s="130" t="s">
        <v>0</v>
      </c>
      <c r="G6326" s="123" t="s">
        <v>6</v>
      </c>
      <c r="H6326" s="124" t="s">
        <v>9</v>
      </c>
      <c r="J6326" s="106" t="s">
        <v>59</v>
      </c>
      <c r="K6326" s="107" t="s">
        <v>60</v>
      </c>
      <c r="L6326" s="107" t="s">
        <v>61</v>
      </c>
      <c r="M6326" s="107" t="s">
        <v>62</v>
      </c>
      <c r="N6326" s="108" t="s">
        <v>63</v>
      </c>
    </row>
    <row r="6327" spans="1:18" ht="15" customHeight="1" x14ac:dyDescent="0.3">
      <c r="A6327" s="86"/>
      <c r="B6327" s="84"/>
      <c r="C6327" s="125"/>
      <c r="E6327" s="149"/>
      <c r="F6327" s="146"/>
      <c r="G6327" s="154"/>
      <c r="H6327" s="186" t="str">
        <f>+IF(G6327="","",F6327*G6327)</f>
        <v/>
      </c>
      <c r="J6327" s="195" t="str">
        <f>+IF(H6327="","",H6327/H6334)</f>
        <v/>
      </c>
      <c r="K6327" s="175"/>
      <c r="L6327" s="175"/>
      <c r="M6327" s="193" t="str">
        <f>IF(L6327="NP", 0, (IF(L6327="EP", 1, (IF(L6327="ND", 0.4, "")))))</f>
        <v/>
      </c>
      <c r="N6327" s="194" t="str">
        <f>+IF(H6327="","",J6327*M6327)</f>
        <v/>
      </c>
      <c r="R6327" s="75" t="e">
        <f t="shared" ref="R6327:R6331" si="1219">+R6239+1</f>
        <v>#REF!</v>
      </c>
    </row>
    <row r="6328" spans="1:18" ht="15" customHeight="1" x14ac:dyDescent="0.3">
      <c r="A6328" s="86"/>
      <c r="B6328" s="84"/>
      <c r="C6328" s="125"/>
      <c r="E6328" s="149"/>
      <c r="F6328" s="146"/>
      <c r="G6328" s="154"/>
      <c r="H6328" s="186" t="str">
        <f>+IF(G6328="","",F6328*G6328)</f>
        <v/>
      </c>
      <c r="J6328" s="195" t="str">
        <f>+IF(H6328="","",H6328/H6332)</f>
        <v/>
      </c>
      <c r="K6328" s="175"/>
      <c r="L6328" s="175"/>
      <c r="M6328" s="193" t="str">
        <f>IF(L6328="NP", 0, (IF(L6328="EP", 1, (IF(L6328="ND", 0.4, "")))))</f>
        <v/>
      </c>
      <c r="N6328" s="194" t="str">
        <f>+IF(H6328="","",J6328*M6328)</f>
        <v/>
      </c>
      <c r="R6328" s="75" t="e">
        <f t="shared" si="1219"/>
        <v>#REF!</v>
      </c>
    </row>
    <row r="6329" spans="1:18" ht="15" customHeight="1" x14ac:dyDescent="0.3">
      <c r="A6329" s="86"/>
      <c r="B6329" s="84"/>
      <c r="C6329" s="125"/>
      <c r="E6329" s="149"/>
      <c r="F6329" s="146"/>
      <c r="G6329" s="154"/>
      <c r="H6329" s="186" t="str">
        <f>+IF(G6329="","",F6329*G6329)</f>
        <v/>
      </c>
      <c r="J6329" s="195" t="str">
        <f>+IF(H6329="","",H6329/H6333)</f>
        <v/>
      </c>
      <c r="K6329" s="175"/>
      <c r="L6329" s="175"/>
      <c r="M6329" s="193" t="str">
        <f>IF(L6329="NP", 0, (IF(L6329="EP", 1, (IF(L6329="ND", 0.4, "")))))</f>
        <v/>
      </c>
      <c r="N6329" s="194" t="str">
        <f>+IF(H6329="","",J6329*M6329)</f>
        <v/>
      </c>
      <c r="R6329" s="75" t="e">
        <f t="shared" si="1219"/>
        <v>#REF!</v>
      </c>
    </row>
    <row r="6330" spans="1:18" ht="15" customHeight="1" x14ac:dyDescent="0.3">
      <c r="A6330" s="86"/>
      <c r="B6330" s="84"/>
      <c r="C6330" s="125"/>
      <c r="E6330" s="149"/>
      <c r="F6330" s="146"/>
      <c r="G6330" s="154"/>
      <c r="H6330" s="186" t="str">
        <f>+IF(G6330="","",F6330*G6330)</f>
        <v/>
      </c>
      <c r="J6330" s="195" t="str">
        <f>+IF(H6330="","",H6330/H6334)</f>
        <v/>
      </c>
      <c r="K6330" s="175"/>
      <c r="L6330" s="175"/>
      <c r="M6330" s="193" t="str">
        <f>IF(L6330="NP", 0, (IF(L6330="EP", 1, (IF(L6330="ND", 0.4, "")))))</f>
        <v/>
      </c>
      <c r="N6330" s="194" t="str">
        <f>+IF(H6330="","",J6330*M6330)</f>
        <v/>
      </c>
      <c r="R6330" s="75" t="e">
        <f t="shared" si="1219"/>
        <v>#REF!</v>
      </c>
    </row>
    <row r="6331" spans="1:18" ht="15" customHeight="1" thickBot="1" x14ac:dyDescent="0.35">
      <c r="A6331" s="86"/>
      <c r="B6331" s="84"/>
      <c r="C6331" s="127"/>
      <c r="D6331" s="128"/>
      <c r="E6331" s="150"/>
      <c r="F6331" s="147"/>
      <c r="G6331" s="155"/>
      <c r="H6331" s="192" t="str">
        <f>+IF(G6331="","",F6331*G6331)</f>
        <v/>
      </c>
      <c r="J6331" s="195" t="str">
        <f>+IF(H6331="","",H6331/H6334)</f>
        <v/>
      </c>
      <c r="K6331" s="176"/>
      <c r="L6331" s="177"/>
      <c r="M6331" s="193" t="str">
        <f>IF(L6331="NP", 0, (IF(L6331="EP", 1, (IF(L6331="ND", 0.4, "")))))</f>
        <v/>
      </c>
      <c r="N6331" s="194" t="str">
        <f>+IF(H6331="","",J6331*M6331)</f>
        <v/>
      </c>
      <c r="R6331" s="75" t="e">
        <f t="shared" si="1219"/>
        <v>#REF!</v>
      </c>
    </row>
    <row r="6332" spans="1:18" ht="15" customHeight="1" thickBot="1" x14ac:dyDescent="0.35">
      <c r="A6332" s="86"/>
      <c r="B6332" s="84"/>
      <c r="C6332" s="160"/>
      <c r="D6332" s="160"/>
      <c r="E6332" s="160"/>
      <c r="F6332" s="160"/>
      <c r="G6332" s="161" t="s">
        <v>30</v>
      </c>
      <c r="H6332" s="157">
        <f>SUM(H6327:H6331)</f>
        <v>0</v>
      </c>
      <c r="J6332" s="110">
        <f>SUM(J6327:J6331)</f>
        <v>0</v>
      </c>
      <c r="K6332" s="109"/>
      <c r="L6332" s="109"/>
      <c r="M6332" s="109"/>
      <c r="N6332" s="110">
        <f>SUM(N6327:N6331)</f>
        <v>0</v>
      </c>
    </row>
    <row r="6333" spans="1:18" ht="13.5" customHeight="1" thickBot="1" x14ac:dyDescent="0.35">
      <c r="A6333" s="86"/>
      <c r="B6333" s="84"/>
      <c r="H6333" s="84"/>
      <c r="J6333" s="103"/>
      <c r="K6333" s="104"/>
      <c r="L6333" s="104"/>
      <c r="M6333" s="104"/>
      <c r="N6333" s="105"/>
    </row>
    <row r="6334" spans="1:18" ht="15" customHeight="1" x14ac:dyDescent="0.3">
      <c r="A6334" s="86"/>
      <c r="B6334" s="84"/>
      <c r="D6334" s="132" t="s">
        <v>13</v>
      </c>
      <c r="E6334" s="133"/>
      <c r="F6334" s="133"/>
      <c r="G6334" s="134"/>
      <c r="H6334" s="158">
        <f>+H6279+H6295+H6324+H6332</f>
        <v>245.77995444999999</v>
      </c>
      <c r="J6334" s="113"/>
      <c r="K6334" s="78"/>
      <c r="M6334" s="78"/>
      <c r="N6334" s="114"/>
    </row>
    <row r="6335" spans="1:18" ht="15" customHeight="1" thickBot="1" x14ac:dyDescent="0.35">
      <c r="A6335" s="86"/>
      <c r="B6335" s="84"/>
      <c r="D6335" s="135" t="s">
        <v>67</v>
      </c>
      <c r="E6335" s="136"/>
      <c r="F6335" s="136"/>
      <c r="G6335" s="141">
        <f>+$Q$1</f>
        <v>0.15</v>
      </c>
      <c r="H6335" s="159">
        <f>+H6334*G6335</f>
        <v>36.866993167499999</v>
      </c>
      <c r="J6335" s="115"/>
      <c r="K6335" s="116"/>
      <c r="L6335" s="116"/>
      <c r="M6335" s="116"/>
      <c r="N6335" s="117"/>
    </row>
    <row r="6336" spans="1:18" ht="15" customHeight="1" x14ac:dyDescent="0.3">
      <c r="A6336" s="86"/>
      <c r="B6336" s="84"/>
      <c r="D6336" s="135" t="s">
        <v>68</v>
      </c>
      <c r="E6336" s="136"/>
      <c r="F6336" s="136"/>
      <c r="G6336" s="141">
        <f>+$Q$2</f>
        <v>0</v>
      </c>
      <c r="H6336" s="159">
        <f>+(H6334+H6335)*G6336</f>
        <v>0</v>
      </c>
      <c r="J6336" s="120">
        <f>+J6279+J6295+J6324+J6332</f>
        <v>1</v>
      </c>
      <c r="K6336" s="118"/>
      <c r="L6336" s="118"/>
      <c r="M6336" s="118"/>
      <c r="N6336" s="120">
        <f>+N6279+N6295+N6324+N6332</f>
        <v>0.19946847988359204</v>
      </c>
    </row>
    <row r="6337" spans="1:18" ht="15" customHeight="1" thickBot="1" x14ac:dyDescent="0.35">
      <c r="A6337" s="86"/>
      <c r="B6337" s="84"/>
      <c r="C6337" s="75" t="s">
        <v>64</v>
      </c>
      <c r="D6337" s="135" t="s">
        <v>14</v>
      </c>
      <c r="E6337" s="136"/>
      <c r="F6337" s="136"/>
      <c r="G6337" s="137"/>
      <c r="H6337" s="159">
        <f>SUM(H6334:H6336)</f>
        <v>282.64694761750002</v>
      </c>
      <c r="J6337" s="121" t="s">
        <v>69</v>
      </c>
      <c r="K6337" s="119"/>
      <c r="L6337" s="119"/>
      <c r="M6337" s="119"/>
      <c r="N6337" s="121" t="s">
        <v>70</v>
      </c>
    </row>
    <row r="6338" spans="1:18" ht="15" customHeight="1" thickBot="1" x14ac:dyDescent="0.35">
      <c r="A6338" s="86"/>
      <c r="B6338" s="84"/>
      <c r="C6338" s="75" t="s">
        <v>64</v>
      </c>
      <c r="D6338" s="138" t="s">
        <v>15</v>
      </c>
      <c r="E6338" s="139"/>
      <c r="F6338" s="139"/>
      <c r="G6338" s="140"/>
      <c r="H6338" s="131">
        <f>+ROUND(H6337,2)</f>
        <v>282.64999999999998</v>
      </c>
      <c r="N6338" s="165">
        <f>+ROUND(N6336,4)</f>
        <v>0.19950000000000001</v>
      </c>
    </row>
    <row r="6339" spans="1:18" ht="13.5" customHeight="1" x14ac:dyDescent="0.3">
      <c r="A6339" s="86"/>
      <c r="B6339" s="84"/>
      <c r="G6339" s="76"/>
    </row>
    <row r="6340" spans="1:18" ht="13.5" customHeight="1" x14ac:dyDescent="0.3">
      <c r="A6340" s="86"/>
      <c r="B6340" s="84"/>
      <c r="G6340" s="76"/>
    </row>
    <row r="6341" spans="1:18" ht="15" customHeight="1" x14ac:dyDescent="0.3">
      <c r="A6341" s="83"/>
      <c r="B6341" s="84"/>
      <c r="G6341" s="76"/>
      <c r="H6341" s="84"/>
      <c r="J6341" s="85"/>
      <c r="K6341" s="85"/>
      <c r="L6341" s="85"/>
      <c r="M6341" s="85"/>
      <c r="N6341" s="85"/>
    </row>
    <row r="6342" spans="1:18" ht="14.1" customHeight="1" x14ac:dyDescent="0.3">
      <c r="A6342" s="86"/>
      <c r="B6342" s="84"/>
      <c r="C6342" s="87"/>
      <c r="D6342" s="87"/>
      <c r="E6342" s="87"/>
      <c r="F6342" s="87"/>
      <c r="G6342" s="87"/>
      <c r="H6342" s="87"/>
      <c r="K6342" s="78"/>
      <c r="M6342" s="78"/>
    </row>
    <row r="6343" spans="1:18" ht="12" customHeight="1" x14ac:dyDescent="0.3">
      <c r="A6343" s="86"/>
      <c r="B6343" s="84"/>
      <c r="C6343" s="73"/>
      <c r="D6343" s="73"/>
      <c r="E6343" s="73"/>
      <c r="F6343" s="73"/>
      <c r="G6343" s="73"/>
      <c r="H6343" s="73"/>
      <c r="K6343" s="78"/>
      <c r="M6343" s="78"/>
    </row>
    <row r="6344" spans="1:18" ht="12" customHeight="1" x14ac:dyDescent="0.3">
      <c r="A6344" s="86"/>
      <c r="B6344" s="84"/>
      <c r="G6344" s="88"/>
      <c r="H6344" s="84"/>
      <c r="K6344" s="78"/>
      <c r="M6344" s="78"/>
    </row>
    <row r="6345" spans="1:18" ht="14.25" customHeight="1" x14ac:dyDescent="0.3">
      <c r="A6345" s="86"/>
      <c r="B6345" s="84"/>
      <c r="C6345" s="89"/>
      <c r="D6345" s="90"/>
      <c r="E6345" s="90"/>
      <c r="F6345" s="90"/>
      <c r="G6345" s="90"/>
      <c r="H6345" s="91"/>
      <c r="K6345" s="78"/>
      <c r="M6345" s="78"/>
    </row>
    <row r="6346" spans="1:18" ht="14.25" customHeight="1" x14ac:dyDescent="0.3">
      <c r="A6346" s="86"/>
      <c r="B6346" s="84"/>
      <c r="C6346" s="89"/>
      <c r="H6346" s="84"/>
      <c r="K6346" s="78"/>
      <c r="M6346" s="78"/>
    </row>
    <row r="6347" spans="1:18" ht="12" customHeight="1" thickBot="1" x14ac:dyDescent="0.35">
      <c r="A6347" s="86"/>
      <c r="B6347" s="84"/>
      <c r="C6347" s="89"/>
      <c r="H6347" s="84"/>
      <c r="K6347" s="78"/>
      <c r="M6347" s="78"/>
    </row>
    <row r="6348" spans="1:18" ht="20.100000000000001" customHeight="1" thickBot="1" x14ac:dyDescent="0.35">
      <c r="A6348" s="86"/>
      <c r="B6348" s="84"/>
      <c r="C6348" s="142" t="s">
        <v>55</v>
      </c>
      <c r="D6348" s="143"/>
      <c r="E6348" s="143"/>
      <c r="F6348" s="143"/>
      <c r="G6348" s="143"/>
      <c r="H6348" s="144"/>
    </row>
    <row r="6349" spans="1:18" ht="20.100000000000001" customHeight="1" x14ac:dyDescent="0.3">
      <c r="A6349" s="86"/>
      <c r="B6349" s="84"/>
      <c r="C6349" s="92"/>
      <c r="H6349" s="93" t="s">
        <v>56</v>
      </c>
      <c r="I6349" s="84"/>
      <c r="J6349" s="97" t="s">
        <v>26</v>
      </c>
      <c r="K6349" s="98"/>
      <c r="L6349" s="98"/>
      <c r="M6349" s="98"/>
      <c r="N6349" s="99"/>
    </row>
    <row r="6350" spans="1:18" ht="16.5" customHeight="1" thickBot="1" x14ac:dyDescent="0.35">
      <c r="A6350" s="169"/>
      <c r="B6350" s="84"/>
      <c r="C6350" s="73" t="s">
        <v>57</v>
      </c>
      <c r="D6350" s="84">
        <v>73</v>
      </c>
      <c r="G6350" s="74" t="s">
        <v>4</v>
      </c>
      <c r="H6350" s="75" t="str">
        <f>+VLOOKUP(D6350,PRESUP!$A$6:$N$183,3,FALSE)</f>
        <v>Kg</v>
      </c>
      <c r="I6350" s="84"/>
      <c r="J6350" s="100"/>
      <c r="K6350" s="101"/>
      <c r="L6350" s="101"/>
      <c r="M6350" s="101"/>
      <c r="N6350" s="102"/>
    </row>
    <row r="6351" spans="1:18" ht="32.25" customHeight="1" x14ac:dyDescent="0.3">
      <c r="A6351" s="86"/>
      <c r="B6351" s="84"/>
      <c r="C6351" s="22" t="str">
        <f>+VLOOKUP(D6350,PRESUP!$A$6:$N$183,14,FALSE)</f>
        <v>DETALLE: ACERO DE REFUERZO EN BARRAS (f´y=4200 kg/cm2)</v>
      </c>
      <c r="J6351" s="103"/>
      <c r="K6351" s="104"/>
      <c r="L6351" s="104"/>
      <c r="M6351" s="104"/>
      <c r="N6351" s="105"/>
      <c r="O6351" s="84" t="s">
        <v>71</v>
      </c>
      <c r="P6351" s="84" t="s">
        <v>73</v>
      </c>
      <c r="Q6351" s="84" t="s">
        <v>72</v>
      </c>
    </row>
    <row r="6352" spans="1:18" s="73" customFormat="1" ht="15" customHeight="1" thickBot="1" x14ac:dyDescent="0.35">
      <c r="A6352" s="86"/>
      <c r="B6352" s="84"/>
      <c r="C6352" s="73" t="s">
        <v>5</v>
      </c>
      <c r="D6352" s="94"/>
      <c r="E6352" s="94"/>
      <c r="F6352" s="94"/>
      <c r="G6352" s="196" t="s">
        <v>58</v>
      </c>
      <c r="H6352" s="197">
        <v>4.5900000000000003E-2</v>
      </c>
      <c r="J6352" s="162"/>
      <c r="K6352" s="163"/>
      <c r="L6352" s="163"/>
      <c r="M6352" s="163"/>
      <c r="N6352" s="164"/>
      <c r="O6352" s="166">
        <f>+H6426</f>
        <v>2.69</v>
      </c>
      <c r="P6352" s="168">
        <f>+H6422</f>
        <v>2.33650555</v>
      </c>
      <c r="Q6352" s="167">
        <f>+N6426</f>
        <v>0.18229999999999999</v>
      </c>
      <c r="R6352" s="73">
        <f t="shared" ref="R6352" si="1220">+D6350</f>
        <v>73</v>
      </c>
    </row>
    <row r="6353" spans="1:18" s="94" customFormat="1" ht="30" customHeight="1" thickBot="1" x14ac:dyDescent="0.35">
      <c r="A6353" s="86"/>
      <c r="B6353" s="84"/>
      <c r="C6353" s="122" t="s">
        <v>48</v>
      </c>
      <c r="D6353" s="123" t="s">
        <v>0</v>
      </c>
      <c r="E6353" s="123" t="s">
        <v>6</v>
      </c>
      <c r="F6353" s="123" t="s">
        <v>7</v>
      </c>
      <c r="G6353" s="123" t="s">
        <v>8</v>
      </c>
      <c r="H6353" s="124" t="s">
        <v>9</v>
      </c>
      <c r="J6353" s="106" t="s">
        <v>59</v>
      </c>
      <c r="K6353" s="107" t="s">
        <v>60</v>
      </c>
      <c r="L6353" s="107" t="s">
        <v>61</v>
      </c>
      <c r="M6353" s="107" t="s">
        <v>62</v>
      </c>
      <c r="N6353" s="108" t="s">
        <v>63</v>
      </c>
    </row>
    <row r="6354" spans="1:18" ht="15" customHeight="1" x14ac:dyDescent="0.3">
      <c r="A6354" s="86"/>
      <c r="B6354" s="84"/>
      <c r="C6354" s="125" t="s">
        <v>78</v>
      </c>
      <c r="D6354" s="145" t="s">
        <v>20</v>
      </c>
      <c r="E6354" s="148"/>
      <c r="F6354" s="148" t="s">
        <v>64</v>
      </c>
      <c r="G6354" s="153" t="s">
        <v>20</v>
      </c>
      <c r="H6354" s="126">
        <f>+H6383*0.05</f>
        <v>4.0139550000000003E-2</v>
      </c>
      <c r="J6354" s="171">
        <f>+IF(H6354="","",H6354/H6422)</f>
        <v>1.7179308647479994E-2</v>
      </c>
      <c r="K6354" s="172">
        <v>4292100117</v>
      </c>
      <c r="L6354" s="170" t="s">
        <v>77</v>
      </c>
      <c r="M6354" s="156">
        <v>0</v>
      </c>
      <c r="N6354" s="173">
        <f t="shared" ref="N6354:N6366" si="1221">+IF(H6354="","",J6354*M6354)</f>
        <v>0</v>
      </c>
    </row>
    <row r="6355" spans="1:18" ht="15" customHeight="1" x14ac:dyDescent="0.3">
      <c r="A6355" s="86"/>
      <c r="B6355" s="84"/>
      <c r="C6355" s="125" t="s">
        <v>387</v>
      </c>
      <c r="D6355" s="146">
        <v>1</v>
      </c>
      <c r="E6355" s="149">
        <v>1.25</v>
      </c>
      <c r="F6355" s="184">
        <f t="shared" ref="F6355" si="1222">+IF(E6355="","",D6355*E6355)</f>
        <v>1.25</v>
      </c>
      <c r="G6355" s="185">
        <f>+IF(F6355="","",H6352)</f>
        <v>4.5900000000000003E-2</v>
      </c>
      <c r="H6355" s="186">
        <f t="shared" ref="H6355" si="1223">+IF(G6355="","",F6355*G6355)</f>
        <v>5.7375000000000002E-2</v>
      </c>
      <c r="J6355" s="195">
        <f>+IF(H6355="","",H6355/H6422)</f>
        <v>2.4555901440080036E-2</v>
      </c>
      <c r="K6355" s="172">
        <v>4292100117</v>
      </c>
      <c r="L6355" s="170" t="s">
        <v>77</v>
      </c>
      <c r="M6355" s="193">
        <v>0</v>
      </c>
      <c r="N6355" s="194">
        <f t="shared" si="1221"/>
        <v>0</v>
      </c>
      <c r="R6355" s="75" t="e">
        <f t="shared" ref="R6355:R6366" si="1224">+R6267+1</f>
        <v>#REF!</v>
      </c>
    </row>
    <row r="6356" spans="1:18" ht="15" customHeight="1" x14ac:dyDescent="0.3">
      <c r="A6356" s="86"/>
      <c r="B6356" s="84"/>
      <c r="C6356" s="125"/>
      <c r="D6356" s="146"/>
      <c r="E6356" s="149"/>
      <c r="F6356" s="184"/>
      <c r="G6356" s="185"/>
      <c r="H6356" s="186"/>
      <c r="J6356" s="195"/>
      <c r="K6356" s="172"/>
      <c r="L6356" s="170"/>
      <c r="M6356" s="193"/>
      <c r="N6356" s="194" t="str">
        <f t="shared" si="1221"/>
        <v/>
      </c>
      <c r="R6356" s="75" t="e">
        <f t="shared" si="1224"/>
        <v>#REF!</v>
      </c>
    </row>
    <row r="6357" spans="1:18" ht="15" customHeight="1" x14ac:dyDescent="0.3">
      <c r="A6357" s="86"/>
      <c r="B6357" s="84"/>
      <c r="C6357" s="125"/>
      <c r="D6357" s="146"/>
      <c r="E6357" s="149"/>
      <c r="F6357" s="184"/>
      <c r="G6357" s="185"/>
      <c r="H6357" s="186"/>
      <c r="J6357" s="195"/>
      <c r="K6357" s="172"/>
      <c r="L6357" s="170"/>
      <c r="M6357" s="193"/>
      <c r="N6357" s="194" t="str">
        <f t="shared" si="1221"/>
        <v/>
      </c>
      <c r="R6357" s="75" t="e">
        <f t="shared" si="1224"/>
        <v>#REF!</v>
      </c>
    </row>
    <row r="6358" spans="1:18" ht="15" customHeight="1" x14ac:dyDescent="0.3">
      <c r="A6358" s="86"/>
      <c r="B6358" s="84"/>
      <c r="C6358" s="125"/>
      <c r="D6358" s="146"/>
      <c r="E6358" s="149"/>
      <c r="F6358" s="184"/>
      <c r="G6358" s="185"/>
      <c r="H6358" s="186"/>
      <c r="J6358" s="195"/>
      <c r="K6358" s="172"/>
      <c r="L6358" s="170"/>
      <c r="M6358" s="193"/>
      <c r="N6358" s="194" t="str">
        <f t="shared" si="1221"/>
        <v/>
      </c>
      <c r="R6358" s="75" t="e">
        <f t="shared" si="1224"/>
        <v>#REF!</v>
      </c>
    </row>
    <row r="6359" spans="1:18" ht="15" customHeight="1" x14ac:dyDescent="0.3">
      <c r="A6359" s="86"/>
      <c r="B6359" s="84"/>
      <c r="C6359" s="125"/>
      <c r="D6359" s="146"/>
      <c r="E6359" s="149"/>
      <c r="F6359" s="184" t="str">
        <f t="shared" ref="F6359:F6366" si="1225">+IF(E6359="","",D6359*E6359)</f>
        <v/>
      </c>
      <c r="G6359" s="185" t="str">
        <f>+IF(F6359="","",H6352)</f>
        <v/>
      </c>
      <c r="H6359" s="186" t="str">
        <f t="shared" ref="H6359:H6366" si="1226">+IF(G6359="","",F6359*G6359)</f>
        <v/>
      </c>
      <c r="J6359" s="195" t="str">
        <f>+IF(H6359="","",H6359/H6422)</f>
        <v/>
      </c>
      <c r="K6359" s="172"/>
      <c r="L6359" s="170"/>
      <c r="M6359" s="193" t="str">
        <f t="shared" ref="M6359:M6366" si="1227">IF(L6359="NP", 0, (IF(L6359="EP", 1, (IF(L6359="ND", 0.4, "")))))</f>
        <v/>
      </c>
      <c r="N6359" s="194" t="str">
        <f t="shared" si="1221"/>
        <v/>
      </c>
      <c r="R6359" s="75" t="e">
        <f t="shared" si="1224"/>
        <v>#REF!</v>
      </c>
    </row>
    <row r="6360" spans="1:18" ht="15" customHeight="1" x14ac:dyDescent="0.3">
      <c r="A6360" s="86"/>
      <c r="B6360" s="84"/>
      <c r="C6360" s="125"/>
      <c r="D6360" s="146"/>
      <c r="E6360" s="149"/>
      <c r="F6360" s="184" t="str">
        <f t="shared" si="1225"/>
        <v/>
      </c>
      <c r="G6360" s="185" t="str">
        <f>+IF(F6360="","",H6352)</f>
        <v/>
      </c>
      <c r="H6360" s="186" t="str">
        <f t="shared" si="1226"/>
        <v/>
      </c>
      <c r="J6360" s="195" t="str">
        <f>+IF(H6360="","",H6360/H6422)</f>
        <v/>
      </c>
      <c r="K6360" s="172"/>
      <c r="L6360" s="170"/>
      <c r="M6360" s="193" t="str">
        <f t="shared" si="1227"/>
        <v/>
      </c>
      <c r="N6360" s="194" t="str">
        <f t="shared" si="1221"/>
        <v/>
      </c>
      <c r="R6360" s="75" t="e">
        <f t="shared" si="1224"/>
        <v>#REF!</v>
      </c>
    </row>
    <row r="6361" spans="1:18" ht="15" customHeight="1" x14ac:dyDescent="0.3">
      <c r="A6361" s="86"/>
      <c r="B6361" s="84"/>
      <c r="C6361" s="125"/>
      <c r="D6361" s="146"/>
      <c r="E6361" s="149"/>
      <c r="F6361" s="184" t="str">
        <f t="shared" si="1225"/>
        <v/>
      </c>
      <c r="G6361" s="185" t="str">
        <f>+IF(F6361="","",H6352)</f>
        <v/>
      </c>
      <c r="H6361" s="186" t="str">
        <f t="shared" si="1226"/>
        <v/>
      </c>
      <c r="J6361" s="195" t="str">
        <f>+IF(H6361="","",H6361/H6422)</f>
        <v/>
      </c>
      <c r="K6361" s="172"/>
      <c r="L6361" s="170"/>
      <c r="M6361" s="193" t="str">
        <f t="shared" si="1227"/>
        <v/>
      </c>
      <c r="N6361" s="194" t="str">
        <f t="shared" si="1221"/>
        <v/>
      </c>
      <c r="R6361" s="75" t="e">
        <f t="shared" si="1224"/>
        <v>#REF!</v>
      </c>
    </row>
    <row r="6362" spans="1:18" ht="15" customHeight="1" x14ac:dyDescent="0.3">
      <c r="A6362" s="86"/>
      <c r="B6362" s="84"/>
      <c r="C6362" s="125"/>
      <c r="D6362" s="146"/>
      <c r="E6362" s="149"/>
      <c r="F6362" s="184" t="str">
        <f t="shared" si="1225"/>
        <v/>
      </c>
      <c r="G6362" s="185" t="str">
        <f>+IF(F6362="","",H6352)</f>
        <v/>
      </c>
      <c r="H6362" s="186" t="str">
        <f t="shared" si="1226"/>
        <v/>
      </c>
      <c r="J6362" s="195" t="str">
        <f>+IF(H6362="","",H6362/H6422)</f>
        <v/>
      </c>
      <c r="K6362" s="172"/>
      <c r="L6362" s="170"/>
      <c r="M6362" s="193" t="str">
        <f t="shared" si="1227"/>
        <v/>
      </c>
      <c r="N6362" s="194" t="str">
        <f t="shared" si="1221"/>
        <v/>
      </c>
      <c r="R6362" s="75" t="e">
        <f t="shared" si="1224"/>
        <v>#REF!</v>
      </c>
    </row>
    <row r="6363" spans="1:18" ht="15" customHeight="1" x14ac:dyDescent="0.3">
      <c r="A6363" s="86"/>
      <c r="B6363" s="84"/>
      <c r="C6363" s="125"/>
      <c r="D6363" s="146"/>
      <c r="E6363" s="149"/>
      <c r="F6363" s="184" t="str">
        <f t="shared" si="1225"/>
        <v/>
      </c>
      <c r="G6363" s="185" t="str">
        <f>+IF(F6363="","",H6352)</f>
        <v/>
      </c>
      <c r="H6363" s="186" t="str">
        <f t="shared" si="1226"/>
        <v/>
      </c>
      <c r="J6363" s="195" t="str">
        <f>+IF(H6363="","",H6363/H6422)</f>
        <v/>
      </c>
      <c r="K6363" s="172"/>
      <c r="L6363" s="170"/>
      <c r="M6363" s="193" t="str">
        <f t="shared" si="1227"/>
        <v/>
      </c>
      <c r="N6363" s="194" t="str">
        <f t="shared" si="1221"/>
        <v/>
      </c>
      <c r="R6363" s="75" t="e">
        <f t="shared" si="1224"/>
        <v>#REF!</v>
      </c>
    </row>
    <row r="6364" spans="1:18" ht="15" customHeight="1" x14ac:dyDescent="0.3">
      <c r="A6364" s="86"/>
      <c r="B6364" s="84"/>
      <c r="C6364" s="125"/>
      <c r="D6364" s="146"/>
      <c r="E6364" s="149"/>
      <c r="F6364" s="184" t="str">
        <f t="shared" si="1225"/>
        <v/>
      </c>
      <c r="G6364" s="185" t="str">
        <f>+IF(F6364="","",H6352)</f>
        <v/>
      </c>
      <c r="H6364" s="186" t="str">
        <f t="shared" si="1226"/>
        <v/>
      </c>
      <c r="J6364" s="195" t="str">
        <f>+IF(H6364="","",H6364/H6422)</f>
        <v/>
      </c>
      <c r="K6364" s="172"/>
      <c r="L6364" s="170"/>
      <c r="M6364" s="193" t="str">
        <f t="shared" si="1227"/>
        <v/>
      </c>
      <c r="N6364" s="194" t="str">
        <f t="shared" si="1221"/>
        <v/>
      </c>
      <c r="R6364" s="75" t="e">
        <f t="shared" si="1224"/>
        <v>#REF!</v>
      </c>
    </row>
    <row r="6365" spans="1:18" ht="15" customHeight="1" x14ac:dyDescent="0.3">
      <c r="A6365" s="86"/>
      <c r="B6365" s="84"/>
      <c r="C6365" s="125"/>
      <c r="D6365" s="146"/>
      <c r="E6365" s="149"/>
      <c r="F6365" s="184" t="str">
        <f t="shared" si="1225"/>
        <v/>
      </c>
      <c r="G6365" s="185" t="str">
        <f>+IF(F6365="","",H6352)</f>
        <v/>
      </c>
      <c r="H6365" s="186" t="str">
        <f t="shared" si="1226"/>
        <v/>
      </c>
      <c r="J6365" s="195" t="str">
        <f>+IF(H6365="","",H6365/H6422)</f>
        <v/>
      </c>
      <c r="K6365" s="172"/>
      <c r="L6365" s="170"/>
      <c r="M6365" s="193" t="str">
        <f t="shared" si="1227"/>
        <v/>
      </c>
      <c r="N6365" s="194" t="str">
        <f t="shared" si="1221"/>
        <v/>
      </c>
      <c r="R6365" s="75" t="e">
        <f t="shared" si="1224"/>
        <v>#REF!</v>
      </c>
    </row>
    <row r="6366" spans="1:18" ht="15" customHeight="1" thickBot="1" x14ac:dyDescent="0.35">
      <c r="A6366" s="86"/>
      <c r="B6366" s="84"/>
      <c r="C6366" s="127"/>
      <c r="D6366" s="147"/>
      <c r="E6366" s="150"/>
      <c r="F6366" s="187" t="str">
        <f t="shared" si="1225"/>
        <v/>
      </c>
      <c r="G6366" s="188" t="str">
        <f>+IF(F6366="","",H6351)</f>
        <v/>
      </c>
      <c r="H6366" s="189" t="str">
        <f t="shared" si="1226"/>
        <v/>
      </c>
      <c r="J6366" s="195" t="str">
        <f>+IF(H6366="","",H6366/H6422)</f>
        <v/>
      </c>
      <c r="K6366" s="172"/>
      <c r="L6366" s="170"/>
      <c r="M6366" s="193" t="str">
        <f t="shared" si="1227"/>
        <v/>
      </c>
      <c r="N6366" s="194" t="str">
        <f t="shared" si="1221"/>
        <v/>
      </c>
      <c r="R6366" s="75" t="e">
        <f t="shared" si="1224"/>
        <v>#REF!</v>
      </c>
    </row>
    <row r="6367" spans="1:18" ht="15" customHeight="1" thickBot="1" x14ac:dyDescent="0.35">
      <c r="A6367" s="86"/>
      <c r="B6367" s="84"/>
      <c r="C6367" s="160"/>
      <c r="D6367" s="160"/>
      <c r="E6367" s="160"/>
      <c r="F6367" s="160"/>
      <c r="G6367" s="161" t="s">
        <v>27</v>
      </c>
      <c r="H6367" s="157">
        <f>SUM(H6354:H6366)</f>
        <v>9.7514550000000005E-2</v>
      </c>
      <c r="J6367" s="110">
        <f>SUM(J6354:J6366)</f>
        <v>4.173521008756003E-2</v>
      </c>
      <c r="K6367" s="109"/>
      <c r="L6367" s="109"/>
      <c r="M6367" s="109"/>
      <c r="N6367" s="110">
        <f>SUM(N6354:N6366)</f>
        <v>0</v>
      </c>
    </row>
    <row r="6368" spans="1:18" s="73" customFormat="1" ht="15" customHeight="1" thickBot="1" x14ac:dyDescent="0.35">
      <c r="A6368" s="86"/>
      <c r="B6368" s="84"/>
      <c r="C6368" s="73" t="s">
        <v>10</v>
      </c>
      <c r="H6368" s="74"/>
      <c r="J6368" s="112"/>
      <c r="K6368" s="112"/>
      <c r="L6368" s="112"/>
      <c r="M6368" s="112"/>
      <c r="N6368" s="112"/>
    </row>
    <row r="6369" spans="1:18" ht="31.5" customHeight="1" thickBot="1" x14ac:dyDescent="0.35">
      <c r="A6369" s="86"/>
      <c r="B6369" s="84"/>
      <c r="C6369" s="122" t="s">
        <v>48</v>
      </c>
      <c r="D6369" s="123" t="s">
        <v>0</v>
      </c>
      <c r="E6369" s="123" t="s">
        <v>65</v>
      </c>
      <c r="F6369" s="123" t="s">
        <v>66</v>
      </c>
      <c r="G6369" s="123" t="s">
        <v>8</v>
      </c>
      <c r="H6369" s="124" t="s">
        <v>9</v>
      </c>
      <c r="J6369" s="106" t="s">
        <v>59</v>
      </c>
      <c r="K6369" s="107" t="s">
        <v>60</v>
      </c>
      <c r="L6369" s="107" t="s">
        <v>61</v>
      </c>
      <c r="M6369" s="107" t="s">
        <v>62</v>
      </c>
      <c r="N6369" s="108" t="s">
        <v>63</v>
      </c>
    </row>
    <row r="6370" spans="1:18" ht="15" customHeight="1" x14ac:dyDescent="0.3">
      <c r="A6370" s="86"/>
      <c r="B6370" s="84"/>
      <c r="C6370" s="125" t="s">
        <v>326</v>
      </c>
      <c r="D6370" s="146">
        <v>2</v>
      </c>
      <c r="E6370" s="149">
        <v>4.2300000000000004</v>
      </c>
      <c r="F6370" s="184">
        <f t="shared" ref="F6370:F6382" si="1228">+IF(E6370="","",D6370*E6370)</f>
        <v>8.4600000000000009</v>
      </c>
      <c r="G6370" s="185">
        <f>+IF(F6370="","",H6352)</f>
        <v>4.5900000000000003E-2</v>
      </c>
      <c r="H6370" s="186">
        <f t="shared" ref="H6370:H6382" si="1229">+IF(G6370="","",F6370*G6370)</f>
        <v>0.38831400000000005</v>
      </c>
      <c r="I6370" s="95"/>
      <c r="J6370" s="195">
        <f>+IF(H6370="","",H6370/H6422)</f>
        <v>0.16619434094646171</v>
      </c>
      <c r="K6370" s="174">
        <v>851230012</v>
      </c>
      <c r="L6370" s="170" t="s">
        <v>77</v>
      </c>
      <c r="M6370" s="193">
        <v>0</v>
      </c>
      <c r="N6370" s="194">
        <f t="shared" ref="N6370:N6382" si="1230">+IF(H6370="","",J6370*M6370)</f>
        <v>0</v>
      </c>
      <c r="R6370" s="75" t="e">
        <f t="shared" ref="R6370:R6382" si="1231">+R6282+1</f>
        <v>#REF!</v>
      </c>
    </row>
    <row r="6371" spans="1:18" ht="15" customHeight="1" x14ac:dyDescent="0.25">
      <c r="A6371" s="86"/>
      <c r="B6371" s="84"/>
      <c r="C6371" s="125" t="s">
        <v>309</v>
      </c>
      <c r="D6371" s="146">
        <v>1</v>
      </c>
      <c r="E6371" s="209">
        <v>4.75</v>
      </c>
      <c r="F6371" s="184">
        <f t="shared" si="1228"/>
        <v>4.75</v>
      </c>
      <c r="G6371" s="185">
        <f>+IF(F6371="","",H6352)</f>
        <v>4.5900000000000003E-2</v>
      </c>
      <c r="H6371" s="186">
        <f t="shared" si="1229"/>
        <v>0.21802500000000002</v>
      </c>
      <c r="J6371" s="195">
        <f>+IF(H6371="","",H6371/H6422)</f>
        <v>9.3312425472304145E-2</v>
      </c>
      <c r="K6371" s="174">
        <v>851230012</v>
      </c>
      <c r="L6371" s="170" t="s">
        <v>77</v>
      </c>
      <c r="M6371" s="193">
        <v>0</v>
      </c>
      <c r="N6371" s="194">
        <f t="shared" si="1230"/>
        <v>0</v>
      </c>
      <c r="R6371" s="75" t="e">
        <f t="shared" si="1231"/>
        <v>#REF!</v>
      </c>
    </row>
    <row r="6372" spans="1:18" ht="15" customHeight="1" x14ac:dyDescent="0.25">
      <c r="A6372" s="86"/>
      <c r="B6372" s="84"/>
      <c r="C6372" s="125" t="s">
        <v>388</v>
      </c>
      <c r="D6372" s="146">
        <v>1</v>
      </c>
      <c r="E6372" s="209">
        <v>4.28</v>
      </c>
      <c r="F6372" s="184">
        <f t="shared" si="1228"/>
        <v>4.28</v>
      </c>
      <c r="G6372" s="185">
        <f>+IF(F6372="","",H6352)</f>
        <v>4.5900000000000003E-2</v>
      </c>
      <c r="H6372" s="186">
        <f t="shared" si="1229"/>
        <v>0.19645200000000002</v>
      </c>
      <c r="J6372" s="195">
        <f>+IF(H6372="","",H6372/H6422)</f>
        <v>8.4079406530834053E-2</v>
      </c>
      <c r="K6372" s="174">
        <v>851230012</v>
      </c>
      <c r="L6372" s="170" t="s">
        <v>77</v>
      </c>
      <c r="M6372" s="193">
        <v>0</v>
      </c>
      <c r="N6372" s="194">
        <f t="shared" si="1230"/>
        <v>0</v>
      </c>
      <c r="R6372" s="75" t="e">
        <f t="shared" si="1231"/>
        <v>#REF!</v>
      </c>
    </row>
    <row r="6373" spans="1:18" ht="15" customHeight="1" x14ac:dyDescent="0.3">
      <c r="A6373" s="86"/>
      <c r="B6373" s="84"/>
      <c r="C6373" s="125"/>
      <c r="D6373" s="146"/>
      <c r="E6373" s="149" t="s">
        <v>64</v>
      </c>
      <c r="F6373" s="184" t="str">
        <f t="shared" si="1228"/>
        <v/>
      </c>
      <c r="G6373" s="185" t="str">
        <f>+IF(F6373="","",H6352)</f>
        <v/>
      </c>
      <c r="H6373" s="186" t="str">
        <f t="shared" si="1229"/>
        <v/>
      </c>
      <c r="J6373" s="195" t="str">
        <f>+IF(H6373="","",H6373/H6422)</f>
        <v/>
      </c>
      <c r="K6373" s="174"/>
      <c r="L6373" s="170"/>
      <c r="M6373" s="193" t="str">
        <f t="shared" ref="M6373:M6382" si="1232">IF(L6373="NP", 0, (IF(L6373="EP", 1, (IF(L6373="ND", 0.4, "")))))</f>
        <v/>
      </c>
      <c r="N6373" s="194" t="str">
        <f t="shared" si="1230"/>
        <v/>
      </c>
      <c r="R6373" s="75" t="e">
        <f t="shared" si="1231"/>
        <v>#REF!</v>
      </c>
    </row>
    <row r="6374" spans="1:18" ht="15" customHeight="1" x14ac:dyDescent="0.3">
      <c r="A6374" s="86"/>
      <c r="B6374" s="84"/>
      <c r="C6374" s="125"/>
      <c r="D6374" s="146"/>
      <c r="E6374" s="149"/>
      <c r="F6374" s="184" t="str">
        <f t="shared" si="1228"/>
        <v/>
      </c>
      <c r="G6374" s="185" t="str">
        <f>+IF(F6374="","",H6352)</f>
        <v/>
      </c>
      <c r="H6374" s="186" t="str">
        <f t="shared" si="1229"/>
        <v/>
      </c>
      <c r="J6374" s="195" t="str">
        <f>+IF(H6374="","",H6374/H6422)</f>
        <v/>
      </c>
      <c r="K6374" s="174"/>
      <c r="L6374" s="170"/>
      <c r="M6374" s="193" t="str">
        <f t="shared" si="1232"/>
        <v/>
      </c>
      <c r="N6374" s="194" t="str">
        <f t="shared" si="1230"/>
        <v/>
      </c>
      <c r="R6374" s="75" t="e">
        <f t="shared" si="1231"/>
        <v>#REF!</v>
      </c>
    </row>
    <row r="6375" spans="1:18" ht="15" customHeight="1" x14ac:dyDescent="0.3">
      <c r="A6375" s="86"/>
      <c r="B6375" s="84"/>
      <c r="C6375" s="125"/>
      <c r="D6375" s="146"/>
      <c r="E6375" s="149"/>
      <c r="F6375" s="184" t="str">
        <f t="shared" si="1228"/>
        <v/>
      </c>
      <c r="G6375" s="185" t="str">
        <f>+IF(F6375="","",H6352)</f>
        <v/>
      </c>
      <c r="H6375" s="186" t="str">
        <f t="shared" si="1229"/>
        <v/>
      </c>
      <c r="I6375" s="96"/>
      <c r="J6375" s="195" t="str">
        <f>+IF(H6375="","",H6375/H6422)</f>
        <v/>
      </c>
      <c r="K6375" s="174"/>
      <c r="L6375" s="170"/>
      <c r="M6375" s="193" t="str">
        <f t="shared" si="1232"/>
        <v/>
      </c>
      <c r="N6375" s="194" t="str">
        <f t="shared" si="1230"/>
        <v/>
      </c>
      <c r="R6375" s="75" t="e">
        <f t="shared" si="1231"/>
        <v>#REF!</v>
      </c>
    </row>
    <row r="6376" spans="1:18" ht="15" customHeight="1" x14ac:dyDescent="0.3">
      <c r="A6376" s="86"/>
      <c r="B6376" s="84"/>
      <c r="C6376" s="125"/>
      <c r="D6376" s="146"/>
      <c r="E6376" s="149"/>
      <c r="F6376" s="184" t="str">
        <f t="shared" si="1228"/>
        <v/>
      </c>
      <c r="G6376" s="185" t="str">
        <f>+IF(F6376="","",H6352)</f>
        <v/>
      </c>
      <c r="H6376" s="186" t="str">
        <f t="shared" si="1229"/>
        <v/>
      </c>
      <c r="J6376" s="195" t="str">
        <f>+IF(H6376="","",H6376/H6422)</f>
        <v/>
      </c>
      <c r="K6376" s="174"/>
      <c r="L6376" s="170"/>
      <c r="M6376" s="193" t="str">
        <f t="shared" si="1232"/>
        <v/>
      </c>
      <c r="N6376" s="194" t="str">
        <f t="shared" si="1230"/>
        <v/>
      </c>
      <c r="R6376" s="75" t="e">
        <f t="shared" si="1231"/>
        <v>#REF!</v>
      </c>
    </row>
    <row r="6377" spans="1:18" ht="15" customHeight="1" x14ac:dyDescent="0.3">
      <c r="A6377" s="86"/>
      <c r="B6377" s="84"/>
      <c r="C6377" s="125"/>
      <c r="D6377" s="146"/>
      <c r="E6377" s="149"/>
      <c r="F6377" s="184" t="str">
        <f t="shared" si="1228"/>
        <v/>
      </c>
      <c r="G6377" s="185" t="str">
        <f>+IF(F6377="","",H6352)</f>
        <v/>
      </c>
      <c r="H6377" s="186" t="str">
        <f t="shared" si="1229"/>
        <v/>
      </c>
      <c r="J6377" s="195" t="str">
        <f>+IF(H6377="","",H6377/H6422)</f>
        <v/>
      </c>
      <c r="K6377" s="174"/>
      <c r="L6377" s="170"/>
      <c r="M6377" s="193" t="str">
        <f t="shared" si="1232"/>
        <v/>
      </c>
      <c r="N6377" s="194" t="str">
        <f t="shared" si="1230"/>
        <v/>
      </c>
      <c r="R6377" s="75" t="e">
        <f t="shared" si="1231"/>
        <v>#REF!</v>
      </c>
    </row>
    <row r="6378" spans="1:18" ht="15" customHeight="1" x14ac:dyDescent="0.3">
      <c r="A6378" s="86"/>
      <c r="B6378" s="84"/>
      <c r="C6378" s="125"/>
      <c r="D6378" s="146"/>
      <c r="E6378" s="149"/>
      <c r="F6378" s="184" t="str">
        <f t="shared" si="1228"/>
        <v/>
      </c>
      <c r="G6378" s="185" t="str">
        <f>+IF(F6378="","",H6352)</f>
        <v/>
      </c>
      <c r="H6378" s="186" t="str">
        <f t="shared" si="1229"/>
        <v/>
      </c>
      <c r="I6378" s="96"/>
      <c r="J6378" s="195" t="str">
        <f>+IF(H6378="","",H6378/H6422)</f>
        <v/>
      </c>
      <c r="K6378" s="174"/>
      <c r="L6378" s="170"/>
      <c r="M6378" s="193" t="str">
        <f t="shared" si="1232"/>
        <v/>
      </c>
      <c r="N6378" s="194" t="str">
        <f t="shared" si="1230"/>
        <v/>
      </c>
      <c r="R6378" s="75" t="e">
        <f t="shared" si="1231"/>
        <v>#REF!</v>
      </c>
    </row>
    <row r="6379" spans="1:18" ht="15" customHeight="1" x14ac:dyDescent="0.3">
      <c r="A6379" s="86"/>
      <c r="B6379" s="84"/>
      <c r="C6379" s="125"/>
      <c r="D6379" s="146"/>
      <c r="E6379" s="149"/>
      <c r="F6379" s="184" t="str">
        <f t="shared" si="1228"/>
        <v/>
      </c>
      <c r="G6379" s="185" t="str">
        <f>+IF(F6379="","",H6352)</f>
        <v/>
      </c>
      <c r="H6379" s="186" t="str">
        <f t="shared" si="1229"/>
        <v/>
      </c>
      <c r="J6379" s="195" t="str">
        <f>+IF(H6379="","",H6379/H6422)</f>
        <v/>
      </c>
      <c r="K6379" s="174"/>
      <c r="L6379" s="170"/>
      <c r="M6379" s="193" t="str">
        <f t="shared" si="1232"/>
        <v/>
      </c>
      <c r="N6379" s="194" t="str">
        <f t="shared" si="1230"/>
        <v/>
      </c>
      <c r="R6379" s="75" t="e">
        <f t="shared" si="1231"/>
        <v>#REF!</v>
      </c>
    </row>
    <row r="6380" spans="1:18" ht="15" customHeight="1" x14ac:dyDescent="0.3">
      <c r="A6380" s="86"/>
      <c r="B6380" s="84"/>
      <c r="C6380" s="125"/>
      <c r="D6380" s="146"/>
      <c r="E6380" s="149"/>
      <c r="F6380" s="184" t="str">
        <f t="shared" si="1228"/>
        <v/>
      </c>
      <c r="G6380" s="185" t="str">
        <f>+IF(F6380="","",H6352)</f>
        <v/>
      </c>
      <c r="H6380" s="186" t="str">
        <f t="shared" si="1229"/>
        <v/>
      </c>
      <c r="I6380" s="96"/>
      <c r="J6380" s="195" t="str">
        <f>+IF(H6380="","",H6380/H6422)</f>
        <v/>
      </c>
      <c r="K6380" s="174"/>
      <c r="L6380" s="170"/>
      <c r="M6380" s="193" t="str">
        <f t="shared" si="1232"/>
        <v/>
      </c>
      <c r="N6380" s="194" t="str">
        <f t="shared" si="1230"/>
        <v/>
      </c>
      <c r="R6380" s="75" t="e">
        <f t="shared" si="1231"/>
        <v>#REF!</v>
      </c>
    </row>
    <row r="6381" spans="1:18" ht="15" customHeight="1" x14ac:dyDescent="0.3">
      <c r="A6381" s="86"/>
      <c r="B6381" s="84"/>
      <c r="C6381" s="125"/>
      <c r="D6381" s="146"/>
      <c r="E6381" s="149"/>
      <c r="F6381" s="184" t="str">
        <f t="shared" si="1228"/>
        <v/>
      </c>
      <c r="G6381" s="185" t="str">
        <f>+IF(F6381="","",H6352)</f>
        <v/>
      </c>
      <c r="H6381" s="186" t="str">
        <f t="shared" si="1229"/>
        <v/>
      </c>
      <c r="I6381" s="96"/>
      <c r="J6381" s="195" t="str">
        <f>+IF(H6381="","",H6381/H6422)</f>
        <v/>
      </c>
      <c r="K6381" s="174"/>
      <c r="L6381" s="170"/>
      <c r="M6381" s="193" t="str">
        <f t="shared" si="1232"/>
        <v/>
      </c>
      <c r="N6381" s="194" t="str">
        <f t="shared" si="1230"/>
        <v/>
      </c>
      <c r="R6381" s="75" t="e">
        <f t="shared" si="1231"/>
        <v>#REF!</v>
      </c>
    </row>
    <row r="6382" spans="1:18" ht="15" customHeight="1" thickBot="1" x14ac:dyDescent="0.35">
      <c r="A6382" s="86"/>
      <c r="B6382" s="84"/>
      <c r="C6382" s="127"/>
      <c r="D6382" s="147"/>
      <c r="E6382" s="150"/>
      <c r="F6382" s="187" t="str">
        <f t="shared" si="1228"/>
        <v/>
      </c>
      <c r="G6382" s="188" t="str">
        <f>+IF(F6382="","",H6351)</f>
        <v/>
      </c>
      <c r="H6382" s="189" t="str">
        <f t="shared" si="1229"/>
        <v/>
      </c>
      <c r="J6382" s="195" t="str">
        <f>+IF(H6382="","",H6382/H6422)</f>
        <v/>
      </c>
      <c r="K6382" s="174"/>
      <c r="L6382" s="170"/>
      <c r="M6382" s="193" t="str">
        <f t="shared" si="1232"/>
        <v/>
      </c>
      <c r="N6382" s="194" t="str">
        <f t="shared" si="1230"/>
        <v/>
      </c>
      <c r="R6382" s="75" t="e">
        <f t="shared" si="1231"/>
        <v>#REF!</v>
      </c>
    </row>
    <row r="6383" spans="1:18" ht="15" customHeight="1" thickBot="1" x14ac:dyDescent="0.35">
      <c r="A6383" s="86"/>
      <c r="B6383" s="84"/>
      <c r="C6383" s="160"/>
      <c r="D6383" s="160"/>
      <c r="E6383" s="160"/>
      <c r="F6383" s="160"/>
      <c r="G6383" s="161" t="s">
        <v>28</v>
      </c>
      <c r="H6383" s="157">
        <f>SUM(H6370:H6382)</f>
        <v>0.80279100000000003</v>
      </c>
      <c r="J6383" s="110">
        <f>SUM(J6370:J6382)</f>
        <v>0.34358617294959992</v>
      </c>
      <c r="K6383" s="109"/>
      <c r="L6383" s="109"/>
      <c r="M6383" s="109"/>
      <c r="N6383" s="110">
        <f>SUM(N6370:N6382)</f>
        <v>0</v>
      </c>
    </row>
    <row r="6384" spans="1:18" s="73" customFormat="1" ht="15" customHeight="1" thickBot="1" x14ac:dyDescent="0.35">
      <c r="A6384" s="86"/>
      <c r="B6384" s="84"/>
      <c r="C6384" s="73" t="s">
        <v>11</v>
      </c>
      <c r="H6384" s="74"/>
      <c r="J6384" s="112"/>
      <c r="K6384" s="112"/>
      <c r="L6384" s="112"/>
      <c r="M6384" s="112"/>
      <c r="N6384" s="112"/>
    </row>
    <row r="6385" spans="1:18" ht="34.5" customHeight="1" thickBot="1" x14ac:dyDescent="0.35">
      <c r="A6385" s="86"/>
      <c r="B6385" s="84"/>
      <c r="C6385" s="122" t="s">
        <v>48</v>
      </c>
      <c r="D6385" s="129"/>
      <c r="E6385" s="123" t="s">
        <v>3</v>
      </c>
      <c r="F6385" s="123" t="s">
        <v>0</v>
      </c>
      <c r="G6385" s="123" t="s">
        <v>16</v>
      </c>
      <c r="H6385" s="124" t="s">
        <v>9</v>
      </c>
      <c r="J6385" s="106" t="s">
        <v>59</v>
      </c>
      <c r="K6385" s="107" t="s">
        <v>60</v>
      </c>
      <c r="L6385" s="107" t="s">
        <v>61</v>
      </c>
      <c r="M6385" s="107" t="s">
        <v>62</v>
      </c>
      <c r="N6385" s="108" t="s">
        <v>63</v>
      </c>
    </row>
    <row r="6386" spans="1:18" ht="15" customHeight="1" x14ac:dyDescent="0.3">
      <c r="A6386" s="86"/>
      <c r="B6386" s="84"/>
      <c r="C6386" s="125" t="s">
        <v>312</v>
      </c>
      <c r="E6386" s="151" t="s">
        <v>89</v>
      </c>
      <c r="F6386" s="151">
        <v>0.05</v>
      </c>
      <c r="G6386" s="151">
        <v>1.1200000000000001</v>
      </c>
      <c r="H6386" s="190">
        <f t="shared" ref="H6386:H6387" si="1233">+IF(G6386="","",F6386*G6386)</f>
        <v>5.6000000000000008E-2</v>
      </c>
      <c r="J6386" s="195">
        <f>+IF(H6386="","",H6386/H6422)</f>
        <v>2.3967415784653286E-2</v>
      </c>
      <c r="K6386" s="174">
        <v>411211912</v>
      </c>
      <c r="L6386" s="170" t="s">
        <v>76</v>
      </c>
      <c r="M6386" s="193">
        <v>0.29659999999999997</v>
      </c>
      <c r="N6386" s="194">
        <f t="shared" ref="N6386:N6411" si="1234">+IF(H6386="","",J6386*M6386)</f>
        <v>7.1087355217281639E-3</v>
      </c>
      <c r="R6386" s="75" t="e">
        <f t="shared" ref="R6386:R6411" si="1235">+R6298+1</f>
        <v>#REF!</v>
      </c>
    </row>
    <row r="6387" spans="1:18" ht="15" customHeight="1" x14ac:dyDescent="0.3">
      <c r="A6387" s="86"/>
      <c r="B6387" s="84"/>
      <c r="C6387" s="125" t="s">
        <v>320</v>
      </c>
      <c r="E6387" s="151" t="s">
        <v>89</v>
      </c>
      <c r="F6387" s="151">
        <v>1.03</v>
      </c>
      <c r="G6387" s="151">
        <v>1.34</v>
      </c>
      <c r="H6387" s="190">
        <f t="shared" si="1233"/>
        <v>1.3802000000000001</v>
      </c>
      <c r="J6387" s="195">
        <f>+IF(H6387="","",H6387/H6422)</f>
        <v>0.59071120117818687</v>
      </c>
      <c r="K6387" s="218">
        <v>411211912</v>
      </c>
      <c r="L6387" s="212" t="s">
        <v>76</v>
      </c>
      <c r="M6387" s="193">
        <v>0.29659999999999997</v>
      </c>
      <c r="N6387" s="194">
        <f t="shared" si="1234"/>
        <v>0.17520494226945021</v>
      </c>
      <c r="R6387" s="75" t="e">
        <f t="shared" si="1235"/>
        <v>#REF!</v>
      </c>
    </row>
    <row r="6388" spans="1:18" ht="15" customHeight="1" x14ac:dyDescent="0.3">
      <c r="A6388" s="86"/>
      <c r="B6388" s="84"/>
      <c r="C6388" s="125"/>
      <c r="E6388" s="151"/>
      <c r="F6388" s="151"/>
      <c r="G6388" s="151"/>
      <c r="H6388" s="190"/>
      <c r="J6388" s="195"/>
      <c r="K6388" s="212"/>
      <c r="L6388" s="212"/>
      <c r="M6388" s="193"/>
      <c r="N6388" s="194" t="str">
        <f t="shared" si="1234"/>
        <v/>
      </c>
      <c r="R6388" s="75" t="e">
        <f t="shared" si="1235"/>
        <v>#REF!</v>
      </c>
    </row>
    <row r="6389" spans="1:18" ht="15" customHeight="1" x14ac:dyDescent="0.3">
      <c r="A6389" s="86"/>
      <c r="B6389" s="84"/>
      <c r="C6389" s="125"/>
      <c r="E6389" s="151"/>
      <c r="F6389" s="151"/>
      <c r="G6389" s="151"/>
      <c r="H6389" s="190"/>
      <c r="J6389" s="195"/>
      <c r="K6389" s="211"/>
      <c r="L6389" s="212"/>
      <c r="M6389" s="193"/>
      <c r="N6389" s="194" t="str">
        <f t="shared" si="1234"/>
        <v/>
      </c>
      <c r="R6389" s="75" t="e">
        <f t="shared" si="1235"/>
        <v>#REF!</v>
      </c>
    </row>
    <row r="6390" spans="1:18" ht="15" customHeight="1" x14ac:dyDescent="0.3">
      <c r="A6390" s="86"/>
      <c r="B6390" s="84"/>
      <c r="C6390" s="125"/>
      <c r="E6390" s="151"/>
      <c r="F6390" s="151"/>
      <c r="G6390" s="151"/>
      <c r="H6390" s="190"/>
      <c r="J6390" s="195"/>
      <c r="K6390" s="174"/>
      <c r="L6390" s="170"/>
      <c r="M6390" s="193"/>
      <c r="N6390" s="194" t="str">
        <f t="shared" si="1234"/>
        <v/>
      </c>
      <c r="R6390" s="75" t="e">
        <f t="shared" si="1235"/>
        <v>#REF!</v>
      </c>
    </row>
    <row r="6391" spans="1:18" ht="15" customHeight="1" x14ac:dyDescent="0.3">
      <c r="A6391" s="86"/>
      <c r="B6391" s="84"/>
      <c r="C6391" s="125"/>
      <c r="E6391" s="151"/>
      <c r="F6391" s="151"/>
      <c r="G6391" s="151"/>
      <c r="H6391" s="190"/>
      <c r="J6391" s="195"/>
      <c r="K6391" s="174"/>
      <c r="L6391" s="170"/>
      <c r="M6391" s="193"/>
      <c r="N6391" s="194" t="str">
        <f t="shared" si="1234"/>
        <v/>
      </c>
      <c r="R6391" s="75" t="e">
        <f t="shared" si="1235"/>
        <v>#REF!</v>
      </c>
    </row>
    <row r="6392" spans="1:18" ht="15" customHeight="1" x14ac:dyDescent="0.3">
      <c r="A6392" s="86"/>
      <c r="B6392" s="84"/>
      <c r="C6392" s="125"/>
      <c r="E6392" s="151"/>
      <c r="F6392" s="151"/>
      <c r="G6392" s="151"/>
      <c r="H6392" s="190"/>
      <c r="J6392" s="195"/>
      <c r="K6392" s="174"/>
      <c r="L6392" s="170"/>
      <c r="M6392" s="193"/>
      <c r="N6392" s="194" t="str">
        <f t="shared" si="1234"/>
        <v/>
      </c>
      <c r="R6392" s="75" t="e">
        <f t="shared" si="1235"/>
        <v>#REF!</v>
      </c>
    </row>
    <row r="6393" spans="1:18" ht="15" customHeight="1" x14ac:dyDescent="0.3">
      <c r="A6393" s="86"/>
      <c r="B6393" s="84"/>
      <c r="C6393" s="125"/>
      <c r="E6393" s="151"/>
      <c r="F6393" s="151"/>
      <c r="G6393" s="151"/>
      <c r="H6393" s="190"/>
      <c r="J6393" s="195"/>
      <c r="K6393" s="211"/>
      <c r="L6393" s="210"/>
      <c r="M6393" s="193"/>
      <c r="N6393" s="194" t="str">
        <f t="shared" si="1234"/>
        <v/>
      </c>
      <c r="R6393" s="75" t="e">
        <f t="shared" si="1235"/>
        <v>#REF!</v>
      </c>
    </row>
    <row r="6394" spans="1:18" ht="15" customHeight="1" x14ac:dyDescent="0.3">
      <c r="A6394" s="86"/>
      <c r="B6394" s="84"/>
      <c r="C6394" s="125"/>
      <c r="E6394" s="151"/>
      <c r="F6394" s="151"/>
      <c r="G6394" s="151"/>
      <c r="H6394" s="190"/>
      <c r="J6394" s="195"/>
      <c r="K6394" s="174"/>
      <c r="L6394" s="170"/>
      <c r="M6394" s="193"/>
      <c r="N6394" s="194" t="str">
        <f t="shared" si="1234"/>
        <v/>
      </c>
      <c r="R6394" s="75" t="e">
        <f t="shared" si="1235"/>
        <v>#REF!</v>
      </c>
    </row>
    <row r="6395" spans="1:18" ht="15" customHeight="1" x14ac:dyDescent="0.3">
      <c r="A6395" s="86"/>
      <c r="B6395" s="84"/>
      <c r="C6395" s="125"/>
      <c r="E6395" s="151"/>
      <c r="F6395" s="151"/>
      <c r="G6395" s="151"/>
      <c r="H6395" s="190"/>
      <c r="J6395" s="195"/>
      <c r="K6395" s="174"/>
      <c r="L6395" s="170"/>
      <c r="M6395" s="193"/>
      <c r="N6395" s="194" t="str">
        <f t="shared" si="1234"/>
        <v/>
      </c>
      <c r="R6395" s="75" t="e">
        <f t="shared" si="1235"/>
        <v>#REF!</v>
      </c>
    </row>
    <row r="6396" spans="1:18" ht="15" customHeight="1" x14ac:dyDescent="0.3">
      <c r="A6396" s="86"/>
      <c r="B6396" s="84"/>
      <c r="C6396" s="125"/>
      <c r="E6396" s="151"/>
      <c r="F6396" s="151"/>
      <c r="G6396" s="151"/>
      <c r="H6396" s="190" t="str">
        <f t="shared" ref="H6396:H6411" si="1236">+IF(G6396="","",F6396*G6396)</f>
        <v/>
      </c>
      <c r="J6396" s="195" t="str">
        <f>+IF(H6396="","",H6396/H6422)</f>
        <v/>
      </c>
      <c r="K6396" s="174"/>
      <c r="L6396" s="170"/>
      <c r="M6396" s="193" t="str">
        <f t="shared" ref="M6396:M6411" si="1237">IF(L6396="NP", 0, (IF(L6396="EP", 1, (IF(L6396="ND", 0.4, "")))))</f>
        <v/>
      </c>
      <c r="N6396" s="194" t="str">
        <f t="shared" si="1234"/>
        <v/>
      </c>
      <c r="R6396" s="75" t="e">
        <f t="shared" si="1235"/>
        <v>#REF!</v>
      </c>
    </row>
    <row r="6397" spans="1:18" ht="15" customHeight="1" x14ac:dyDescent="0.3">
      <c r="A6397" s="86"/>
      <c r="B6397" s="84"/>
      <c r="C6397" s="125"/>
      <c r="E6397" s="151"/>
      <c r="F6397" s="151"/>
      <c r="G6397" s="151"/>
      <c r="H6397" s="190" t="str">
        <f t="shared" si="1236"/>
        <v/>
      </c>
      <c r="J6397" s="195" t="str">
        <f>+IF(H6397="","",H6397/H6422)</f>
        <v/>
      </c>
      <c r="K6397" s="174"/>
      <c r="L6397" s="170"/>
      <c r="M6397" s="193" t="str">
        <f t="shared" si="1237"/>
        <v/>
      </c>
      <c r="N6397" s="194" t="str">
        <f t="shared" si="1234"/>
        <v/>
      </c>
      <c r="R6397" s="75" t="e">
        <f t="shared" si="1235"/>
        <v>#REF!</v>
      </c>
    </row>
    <row r="6398" spans="1:18" ht="15" customHeight="1" x14ac:dyDescent="0.3">
      <c r="A6398" s="86"/>
      <c r="B6398" s="84"/>
      <c r="C6398" s="125"/>
      <c r="E6398" s="151"/>
      <c r="F6398" s="151"/>
      <c r="G6398" s="151"/>
      <c r="H6398" s="190" t="str">
        <f t="shared" si="1236"/>
        <v/>
      </c>
      <c r="J6398" s="195" t="str">
        <f>+IF(H6398="","",H6398/H6422)</f>
        <v/>
      </c>
      <c r="K6398" s="174"/>
      <c r="L6398" s="170"/>
      <c r="M6398" s="193" t="str">
        <f t="shared" si="1237"/>
        <v/>
      </c>
      <c r="N6398" s="194" t="str">
        <f t="shared" si="1234"/>
        <v/>
      </c>
      <c r="R6398" s="75" t="e">
        <f t="shared" si="1235"/>
        <v>#REF!</v>
      </c>
    </row>
    <row r="6399" spans="1:18" ht="15" customHeight="1" x14ac:dyDescent="0.3">
      <c r="A6399" s="86"/>
      <c r="B6399" s="84"/>
      <c r="C6399" s="125"/>
      <c r="E6399" s="151"/>
      <c r="F6399" s="151"/>
      <c r="G6399" s="151"/>
      <c r="H6399" s="190" t="str">
        <f t="shared" si="1236"/>
        <v/>
      </c>
      <c r="J6399" s="195" t="str">
        <f>+IF(H6399="","",H6399/H6422)</f>
        <v/>
      </c>
      <c r="K6399" s="174"/>
      <c r="L6399" s="170"/>
      <c r="M6399" s="193" t="str">
        <f t="shared" si="1237"/>
        <v/>
      </c>
      <c r="N6399" s="194" t="str">
        <f t="shared" si="1234"/>
        <v/>
      </c>
      <c r="R6399" s="75" t="e">
        <f t="shared" si="1235"/>
        <v>#REF!</v>
      </c>
    </row>
    <row r="6400" spans="1:18" ht="15" customHeight="1" x14ac:dyDescent="0.3">
      <c r="A6400" s="86"/>
      <c r="B6400" s="84"/>
      <c r="C6400" s="125"/>
      <c r="E6400" s="151"/>
      <c r="F6400" s="151"/>
      <c r="G6400" s="151"/>
      <c r="H6400" s="190" t="str">
        <f t="shared" si="1236"/>
        <v/>
      </c>
      <c r="J6400" s="195" t="str">
        <f>+IF(H6400="","",H6400/H6422)</f>
        <v/>
      </c>
      <c r="K6400" s="174"/>
      <c r="L6400" s="170"/>
      <c r="M6400" s="193" t="str">
        <f t="shared" si="1237"/>
        <v/>
      </c>
      <c r="N6400" s="194" t="str">
        <f t="shared" si="1234"/>
        <v/>
      </c>
      <c r="R6400" s="75" t="e">
        <f t="shared" si="1235"/>
        <v>#REF!</v>
      </c>
    </row>
    <row r="6401" spans="1:18" ht="15" customHeight="1" x14ac:dyDescent="0.3">
      <c r="A6401" s="86"/>
      <c r="B6401" s="84"/>
      <c r="C6401" s="125"/>
      <c r="E6401" s="151"/>
      <c r="F6401" s="151"/>
      <c r="G6401" s="151"/>
      <c r="H6401" s="190" t="str">
        <f t="shared" si="1236"/>
        <v/>
      </c>
      <c r="J6401" s="195" t="str">
        <f>+IF(H6401="","",H6401/H6422)</f>
        <v/>
      </c>
      <c r="K6401" s="174"/>
      <c r="L6401" s="170"/>
      <c r="M6401" s="193" t="str">
        <f t="shared" si="1237"/>
        <v/>
      </c>
      <c r="N6401" s="194" t="str">
        <f t="shared" si="1234"/>
        <v/>
      </c>
      <c r="R6401" s="75" t="e">
        <f t="shared" si="1235"/>
        <v>#REF!</v>
      </c>
    </row>
    <row r="6402" spans="1:18" ht="15" customHeight="1" x14ac:dyDescent="0.3">
      <c r="A6402" s="86"/>
      <c r="B6402" s="84"/>
      <c r="C6402" s="125"/>
      <c r="E6402" s="151"/>
      <c r="F6402" s="151"/>
      <c r="G6402" s="151"/>
      <c r="H6402" s="190" t="str">
        <f t="shared" si="1236"/>
        <v/>
      </c>
      <c r="J6402" s="195" t="str">
        <f>+IF(H6402="","",H6402/H6422)</f>
        <v/>
      </c>
      <c r="K6402" s="174"/>
      <c r="L6402" s="170"/>
      <c r="M6402" s="193" t="str">
        <f t="shared" si="1237"/>
        <v/>
      </c>
      <c r="N6402" s="194" t="str">
        <f t="shared" si="1234"/>
        <v/>
      </c>
      <c r="R6402" s="75" t="e">
        <f t="shared" si="1235"/>
        <v>#REF!</v>
      </c>
    </row>
    <row r="6403" spans="1:18" ht="15" customHeight="1" x14ac:dyDescent="0.3">
      <c r="A6403" s="86"/>
      <c r="B6403" s="84"/>
      <c r="C6403" s="125"/>
      <c r="E6403" s="151"/>
      <c r="F6403" s="151"/>
      <c r="G6403" s="151"/>
      <c r="H6403" s="190" t="str">
        <f t="shared" si="1236"/>
        <v/>
      </c>
      <c r="J6403" s="195" t="str">
        <f>+IF(H6403="","",H6403/H6422)</f>
        <v/>
      </c>
      <c r="K6403" s="174"/>
      <c r="L6403" s="170"/>
      <c r="M6403" s="193" t="str">
        <f t="shared" si="1237"/>
        <v/>
      </c>
      <c r="N6403" s="194" t="str">
        <f t="shared" si="1234"/>
        <v/>
      </c>
      <c r="R6403" s="75" t="e">
        <f t="shared" si="1235"/>
        <v>#REF!</v>
      </c>
    </row>
    <row r="6404" spans="1:18" ht="15" customHeight="1" x14ac:dyDescent="0.3">
      <c r="A6404" s="86"/>
      <c r="B6404" s="84"/>
      <c r="C6404" s="125"/>
      <c r="E6404" s="151"/>
      <c r="F6404" s="151"/>
      <c r="G6404" s="151"/>
      <c r="H6404" s="190" t="str">
        <f t="shared" si="1236"/>
        <v/>
      </c>
      <c r="J6404" s="195" t="str">
        <f>+IF(H6404="","",H6404/H6422)</f>
        <v/>
      </c>
      <c r="K6404" s="174"/>
      <c r="L6404" s="170"/>
      <c r="M6404" s="193" t="str">
        <f t="shared" si="1237"/>
        <v/>
      </c>
      <c r="N6404" s="194" t="str">
        <f t="shared" si="1234"/>
        <v/>
      </c>
      <c r="R6404" s="75" t="e">
        <f t="shared" si="1235"/>
        <v>#REF!</v>
      </c>
    </row>
    <row r="6405" spans="1:18" ht="15" customHeight="1" x14ac:dyDescent="0.3">
      <c r="A6405" s="86"/>
      <c r="B6405" s="84"/>
      <c r="C6405" s="125"/>
      <c r="E6405" s="151"/>
      <c r="F6405" s="151"/>
      <c r="G6405" s="151"/>
      <c r="H6405" s="190" t="str">
        <f t="shared" si="1236"/>
        <v/>
      </c>
      <c r="J6405" s="195" t="str">
        <f>+IF(H6405="","",H6405/H6422)</f>
        <v/>
      </c>
      <c r="K6405" s="174"/>
      <c r="L6405" s="170"/>
      <c r="M6405" s="193" t="str">
        <f t="shared" si="1237"/>
        <v/>
      </c>
      <c r="N6405" s="194" t="str">
        <f t="shared" si="1234"/>
        <v/>
      </c>
      <c r="R6405" s="75" t="e">
        <f t="shared" si="1235"/>
        <v>#REF!</v>
      </c>
    </row>
    <row r="6406" spans="1:18" ht="15" customHeight="1" x14ac:dyDescent="0.3">
      <c r="A6406" s="86"/>
      <c r="B6406" s="84"/>
      <c r="C6406" s="125"/>
      <c r="E6406" s="151"/>
      <c r="F6406" s="151"/>
      <c r="G6406" s="151"/>
      <c r="H6406" s="190" t="str">
        <f t="shared" si="1236"/>
        <v/>
      </c>
      <c r="J6406" s="195" t="str">
        <f>+IF(H6406="","",H6406/H6422)</f>
        <v/>
      </c>
      <c r="K6406" s="174"/>
      <c r="L6406" s="170"/>
      <c r="M6406" s="193" t="str">
        <f t="shared" si="1237"/>
        <v/>
      </c>
      <c r="N6406" s="194" t="str">
        <f t="shared" si="1234"/>
        <v/>
      </c>
      <c r="R6406" s="75" t="e">
        <f t="shared" si="1235"/>
        <v>#REF!</v>
      </c>
    </row>
    <row r="6407" spans="1:18" ht="15" customHeight="1" x14ac:dyDescent="0.3">
      <c r="A6407" s="86"/>
      <c r="B6407" s="84"/>
      <c r="C6407" s="125"/>
      <c r="E6407" s="151"/>
      <c r="F6407" s="151"/>
      <c r="G6407" s="151"/>
      <c r="H6407" s="190" t="str">
        <f t="shared" si="1236"/>
        <v/>
      </c>
      <c r="J6407" s="195" t="str">
        <f>+IF(H6407="","",H6407/H6422)</f>
        <v/>
      </c>
      <c r="K6407" s="174"/>
      <c r="L6407" s="170"/>
      <c r="M6407" s="193" t="str">
        <f t="shared" si="1237"/>
        <v/>
      </c>
      <c r="N6407" s="194" t="str">
        <f t="shared" si="1234"/>
        <v/>
      </c>
      <c r="R6407" s="75" t="e">
        <f t="shared" si="1235"/>
        <v>#REF!</v>
      </c>
    </row>
    <row r="6408" spans="1:18" ht="15" customHeight="1" x14ac:dyDescent="0.3">
      <c r="A6408" s="86"/>
      <c r="B6408" s="84"/>
      <c r="C6408" s="125"/>
      <c r="E6408" s="151"/>
      <c r="F6408" s="151"/>
      <c r="G6408" s="151"/>
      <c r="H6408" s="190" t="str">
        <f t="shared" si="1236"/>
        <v/>
      </c>
      <c r="J6408" s="195" t="str">
        <f>+IF(H6408="","",H6408/H6422)</f>
        <v/>
      </c>
      <c r="K6408" s="174"/>
      <c r="L6408" s="170"/>
      <c r="M6408" s="193" t="str">
        <f t="shared" si="1237"/>
        <v/>
      </c>
      <c r="N6408" s="194" t="str">
        <f t="shared" si="1234"/>
        <v/>
      </c>
      <c r="R6408" s="75" t="e">
        <f t="shared" si="1235"/>
        <v>#REF!</v>
      </c>
    </row>
    <row r="6409" spans="1:18" ht="15" customHeight="1" x14ac:dyDescent="0.3">
      <c r="A6409" s="86"/>
      <c r="B6409" s="84"/>
      <c r="C6409" s="125"/>
      <c r="E6409" s="151"/>
      <c r="F6409" s="151"/>
      <c r="G6409" s="151"/>
      <c r="H6409" s="190" t="str">
        <f t="shared" si="1236"/>
        <v/>
      </c>
      <c r="J6409" s="195" t="str">
        <f>+IF(H6409="","",H6409/H6422)</f>
        <v/>
      </c>
      <c r="K6409" s="174"/>
      <c r="L6409" s="170"/>
      <c r="M6409" s="193" t="str">
        <f t="shared" si="1237"/>
        <v/>
      </c>
      <c r="N6409" s="194" t="str">
        <f t="shared" si="1234"/>
        <v/>
      </c>
      <c r="R6409" s="75" t="e">
        <f t="shared" si="1235"/>
        <v>#REF!</v>
      </c>
    </row>
    <row r="6410" spans="1:18" ht="15" customHeight="1" x14ac:dyDescent="0.3">
      <c r="A6410" s="86"/>
      <c r="B6410" s="84"/>
      <c r="C6410" s="125"/>
      <c r="E6410" s="151"/>
      <c r="F6410" s="151"/>
      <c r="G6410" s="151"/>
      <c r="H6410" s="190" t="str">
        <f t="shared" si="1236"/>
        <v/>
      </c>
      <c r="J6410" s="195" t="str">
        <f>+IF(H6410="","",H6410/H6422)</f>
        <v/>
      </c>
      <c r="K6410" s="174"/>
      <c r="L6410" s="170"/>
      <c r="M6410" s="193" t="str">
        <f t="shared" si="1237"/>
        <v/>
      </c>
      <c r="N6410" s="194" t="str">
        <f t="shared" si="1234"/>
        <v/>
      </c>
      <c r="R6410" s="75" t="e">
        <f t="shared" si="1235"/>
        <v>#REF!</v>
      </c>
    </row>
    <row r="6411" spans="1:18" ht="15" customHeight="1" thickBot="1" x14ac:dyDescent="0.35">
      <c r="A6411" s="86"/>
      <c r="B6411" s="84"/>
      <c r="C6411" s="125"/>
      <c r="E6411" s="152"/>
      <c r="F6411" s="152"/>
      <c r="G6411" s="152"/>
      <c r="H6411" s="191" t="str">
        <f t="shared" si="1236"/>
        <v/>
      </c>
      <c r="J6411" s="195" t="str">
        <f>+IF(H6411="","",H6411/H6422)</f>
        <v/>
      </c>
      <c r="K6411" s="174"/>
      <c r="L6411" s="170"/>
      <c r="M6411" s="193" t="str">
        <f t="shared" si="1237"/>
        <v/>
      </c>
      <c r="N6411" s="194" t="str">
        <f t="shared" si="1234"/>
        <v/>
      </c>
      <c r="R6411" s="75" t="e">
        <f t="shared" si="1235"/>
        <v>#REF!</v>
      </c>
    </row>
    <row r="6412" spans="1:18" ht="15" customHeight="1" thickBot="1" x14ac:dyDescent="0.35">
      <c r="A6412" s="86"/>
      <c r="B6412" s="84"/>
      <c r="C6412" s="160"/>
      <c r="D6412" s="160"/>
      <c r="E6412" s="160"/>
      <c r="F6412" s="160"/>
      <c r="G6412" s="161" t="s">
        <v>29</v>
      </c>
      <c r="H6412" s="157">
        <f>SUM(H6386:H6411)</f>
        <v>1.4362000000000001</v>
      </c>
      <c r="J6412" s="110">
        <f>SUM(J6386:J6411)</f>
        <v>0.61467861696284021</v>
      </c>
      <c r="K6412" s="109"/>
      <c r="L6412" s="109"/>
      <c r="M6412" s="109"/>
      <c r="N6412" s="110">
        <f>SUM(N6386:N6411)</f>
        <v>0.18231367779117838</v>
      </c>
    </row>
    <row r="6413" spans="1:18" s="73" customFormat="1" ht="15" customHeight="1" thickBot="1" x14ac:dyDescent="0.35">
      <c r="A6413" s="86"/>
      <c r="B6413" s="84"/>
      <c r="C6413" s="73" t="s">
        <v>12</v>
      </c>
      <c r="H6413" s="74"/>
      <c r="J6413" s="111"/>
      <c r="K6413" s="111"/>
      <c r="L6413" s="111"/>
      <c r="M6413" s="111"/>
      <c r="N6413" s="111"/>
    </row>
    <row r="6414" spans="1:18" ht="33" customHeight="1" thickBot="1" x14ac:dyDescent="0.35">
      <c r="A6414" s="86"/>
      <c r="B6414" s="84"/>
      <c r="C6414" s="122" t="s">
        <v>48</v>
      </c>
      <c r="D6414" s="129"/>
      <c r="E6414" s="130" t="s">
        <v>3</v>
      </c>
      <c r="F6414" s="130" t="s">
        <v>0</v>
      </c>
      <c r="G6414" s="123" t="s">
        <v>6</v>
      </c>
      <c r="H6414" s="124" t="s">
        <v>9</v>
      </c>
      <c r="J6414" s="106" t="s">
        <v>59</v>
      </c>
      <c r="K6414" s="107" t="s">
        <v>60</v>
      </c>
      <c r="L6414" s="107" t="s">
        <v>61</v>
      </c>
      <c r="M6414" s="107" t="s">
        <v>62</v>
      </c>
      <c r="N6414" s="108" t="s">
        <v>63</v>
      </c>
    </row>
    <row r="6415" spans="1:18" ht="15" customHeight="1" x14ac:dyDescent="0.3">
      <c r="A6415" s="86"/>
      <c r="B6415" s="84"/>
      <c r="C6415" s="125"/>
      <c r="E6415" s="149"/>
      <c r="F6415" s="146"/>
      <c r="G6415" s="154"/>
      <c r="H6415" s="186"/>
      <c r="J6415" s="195"/>
      <c r="K6415" s="175"/>
      <c r="L6415" s="175"/>
      <c r="M6415" s="193"/>
      <c r="N6415" s="194" t="str">
        <f>+IF(H6415="","",J6415*M6415)</f>
        <v/>
      </c>
      <c r="R6415" s="75" t="e">
        <f t="shared" ref="R6415:R6419" si="1238">+R6327+1</f>
        <v>#REF!</v>
      </c>
    </row>
    <row r="6416" spans="1:18" ht="15" customHeight="1" x14ac:dyDescent="0.3">
      <c r="A6416" s="86"/>
      <c r="B6416" s="84"/>
      <c r="C6416" s="125"/>
      <c r="E6416" s="149"/>
      <c r="F6416" s="146"/>
      <c r="G6416" s="154"/>
      <c r="H6416" s="186"/>
      <c r="J6416" s="195"/>
      <c r="K6416" s="175"/>
      <c r="L6416" s="175"/>
      <c r="M6416" s="193"/>
      <c r="N6416" s="194" t="str">
        <f>+IF(H6416="","",J6416*M6416)</f>
        <v/>
      </c>
      <c r="R6416" s="75" t="e">
        <f t="shared" si="1238"/>
        <v>#REF!</v>
      </c>
    </row>
    <row r="6417" spans="1:18" ht="15" customHeight="1" x14ac:dyDescent="0.3">
      <c r="A6417" s="86"/>
      <c r="B6417" s="84"/>
      <c r="C6417" s="125"/>
      <c r="E6417" s="149"/>
      <c r="F6417" s="146"/>
      <c r="G6417" s="154"/>
      <c r="H6417" s="186" t="str">
        <f>+IF(G6417="","",F6417*G6417)</f>
        <v/>
      </c>
      <c r="J6417" s="195" t="str">
        <f>+IF(H6417="","",H6417/H6421)</f>
        <v/>
      </c>
      <c r="K6417" s="175"/>
      <c r="L6417" s="175"/>
      <c r="M6417" s="193" t="str">
        <f>IF(L6417="NP", 0, (IF(L6417="EP", 1, (IF(L6417="ND", 0.4, "")))))</f>
        <v/>
      </c>
      <c r="N6417" s="194" t="str">
        <f>+IF(H6417="","",J6417*M6417)</f>
        <v/>
      </c>
      <c r="R6417" s="75" t="e">
        <f t="shared" si="1238"/>
        <v>#REF!</v>
      </c>
    </row>
    <row r="6418" spans="1:18" ht="15" customHeight="1" x14ac:dyDescent="0.3">
      <c r="A6418" s="86"/>
      <c r="B6418" s="84"/>
      <c r="C6418" s="125"/>
      <c r="E6418" s="149"/>
      <c r="F6418" s="146"/>
      <c r="G6418" s="154"/>
      <c r="H6418" s="186" t="str">
        <f>+IF(G6418="","",F6418*G6418)</f>
        <v/>
      </c>
      <c r="J6418" s="195" t="str">
        <f>+IF(H6418="","",H6418/H6422)</f>
        <v/>
      </c>
      <c r="K6418" s="175"/>
      <c r="L6418" s="175"/>
      <c r="M6418" s="193" t="str">
        <f>IF(L6418="NP", 0, (IF(L6418="EP", 1, (IF(L6418="ND", 0.4, "")))))</f>
        <v/>
      </c>
      <c r="N6418" s="194" t="str">
        <f>+IF(H6418="","",J6418*M6418)</f>
        <v/>
      </c>
      <c r="R6418" s="75" t="e">
        <f t="shared" si="1238"/>
        <v>#REF!</v>
      </c>
    </row>
    <row r="6419" spans="1:18" ht="15" customHeight="1" thickBot="1" x14ac:dyDescent="0.35">
      <c r="A6419" s="86"/>
      <c r="B6419" s="84"/>
      <c r="C6419" s="127"/>
      <c r="D6419" s="128"/>
      <c r="E6419" s="150"/>
      <c r="F6419" s="147"/>
      <c r="G6419" s="155"/>
      <c r="H6419" s="192" t="str">
        <f>+IF(G6419="","",F6419*G6419)</f>
        <v/>
      </c>
      <c r="J6419" s="195" t="str">
        <f>+IF(H6419="","",H6419/H6422)</f>
        <v/>
      </c>
      <c r="K6419" s="176"/>
      <c r="L6419" s="177"/>
      <c r="M6419" s="193" t="str">
        <f>IF(L6419="NP", 0, (IF(L6419="EP", 1, (IF(L6419="ND", 0.4, "")))))</f>
        <v/>
      </c>
      <c r="N6419" s="194" t="str">
        <f>+IF(H6419="","",J6419*M6419)</f>
        <v/>
      </c>
      <c r="R6419" s="75" t="e">
        <f t="shared" si="1238"/>
        <v>#REF!</v>
      </c>
    </row>
    <row r="6420" spans="1:18" ht="15" customHeight="1" thickBot="1" x14ac:dyDescent="0.35">
      <c r="A6420" s="86"/>
      <c r="B6420" s="84"/>
      <c r="C6420" s="160"/>
      <c r="D6420" s="160"/>
      <c r="E6420" s="160"/>
      <c r="F6420" s="160"/>
      <c r="G6420" s="161" t="s">
        <v>30</v>
      </c>
      <c r="H6420" s="157">
        <f>SUM(H6415:H6419)</f>
        <v>0</v>
      </c>
      <c r="J6420" s="110">
        <f>SUM(J6415:J6419)</f>
        <v>0</v>
      </c>
      <c r="K6420" s="109"/>
      <c r="L6420" s="109"/>
      <c r="M6420" s="109"/>
      <c r="N6420" s="110">
        <f>SUM(N6415:N6419)</f>
        <v>0</v>
      </c>
    </row>
    <row r="6421" spans="1:18" ht="13.5" customHeight="1" thickBot="1" x14ac:dyDescent="0.35">
      <c r="A6421" s="86"/>
      <c r="B6421" s="84"/>
      <c r="H6421" s="84"/>
      <c r="J6421" s="103"/>
      <c r="K6421" s="104"/>
      <c r="L6421" s="104"/>
      <c r="M6421" s="104"/>
      <c r="N6421" s="105"/>
    </row>
    <row r="6422" spans="1:18" ht="15" customHeight="1" x14ac:dyDescent="0.3">
      <c r="A6422" s="86"/>
      <c r="B6422" s="84"/>
      <c r="D6422" s="132" t="s">
        <v>13</v>
      </c>
      <c r="E6422" s="133"/>
      <c r="F6422" s="133"/>
      <c r="G6422" s="134"/>
      <c r="H6422" s="158">
        <f>+H6367+H6383+H6412+H6420</f>
        <v>2.33650555</v>
      </c>
      <c r="J6422" s="113"/>
      <c r="K6422" s="78"/>
      <c r="M6422" s="78"/>
      <c r="N6422" s="114"/>
    </row>
    <row r="6423" spans="1:18" ht="15" customHeight="1" thickBot="1" x14ac:dyDescent="0.35">
      <c r="A6423" s="86"/>
      <c r="B6423" s="84"/>
      <c r="D6423" s="135" t="s">
        <v>67</v>
      </c>
      <c r="E6423" s="136"/>
      <c r="F6423" s="136"/>
      <c r="G6423" s="141">
        <f>+$Q$1</f>
        <v>0.15</v>
      </c>
      <c r="H6423" s="159">
        <f>+H6422*G6423</f>
        <v>0.35047583249999997</v>
      </c>
      <c r="J6423" s="115"/>
      <c r="K6423" s="116"/>
      <c r="L6423" s="116"/>
      <c r="M6423" s="116"/>
      <c r="N6423" s="117"/>
    </row>
    <row r="6424" spans="1:18" ht="15" customHeight="1" x14ac:dyDescent="0.3">
      <c r="A6424" s="86"/>
      <c r="B6424" s="84"/>
      <c r="D6424" s="135" t="s">
        <v>68</v>
      </c>
      <c r="E6424" s="136"/>
      <c r="F6424" s="136"/>
      <c r="G6424" s="141">
        <f>+$Q$2</f>
        <v>0</v>
      </c>
      <c r="H6424" s="159">
        <f>+(H6422+H6423)*G6424</f>
        <v>0</v>
      </c>
      <c r="J6424" s="120">
        <f>+J6367+J6383+J6412+J6420</f>
        <v>1.0000000000000002</v>
      </c>
      <c r="K6424" s="118"/>
      <c r="L6424" s="118"/>
      <c r="M6424" s="118"/>
      <c r="N6424" s="120">
        <f>+N6367+N6383+N6412+N6420</f>
        <v>0.18231367779117838</v>
      </c>
    </row>
    <row r="6425" spans="1:18" ht="15" customHeight="1" thickBot="1" x14ac:dyDescent="0.35">
      <c r="A6425" s="86"/>
      <c r="B6425" s="84"/>
      <c r="C6425" s="75" t="s">
        <v>64</v>
      </c>
      <c r="D6425" s="135" t="s">
        <v>14</v>
      </c>
      <c r="E6425" s="136"/>
      <c r="F6425" s="136"/>
      <c r="G6425" s="137"/>
      <c r="H6425" s="159">
        <f>SUM(H6422:H6424)</f>
        <v>2.6869813825</v>
      </c>
      <c r="J6425" s="121" t="s">
        <v>69</v>
      </c>
      <c r="K6425" s="119"/>
      <c r="L6425" s="119"/>
      <c r="M6425" s="119"/>
      <c r="N6425" s="121" t="s">
        <v>70</v>
      </c>
    </row>
    <row r="6426" spans="1:18" ht="15" customHeight="1" thickBot="1" x14ac:dyDescent="0.35">
      <c r="A6426" s="86"/>
      <c r="B6426" s="84"/>
      <c r="C6426" s="75" t="s">
        <v>64</v>
      </c>
      <c r="D6426" s="138" t="s">
        <v>15</v>
      </c>
      <c r="E6426" s="139"/>
      <c r="F6426" s="139"/>
      <c r="G6426" s="140"/>
      <c r="H6426" s="131">
        <f>+ROUND(H6425,2)</f>
        <v>2.69</v>
      </c>
      <c r="N6426" s="165">
        <f>+ROUND(N6424,4)</f>
        <v>0.18229999999999999</v>
      </c>
    </row>
    <row r="6427" spans="1:18" ht="13.5" customHeight="1" x14ac:dyDescent="0.3">
      <c r="A6427" s="86"/>
      <c r="B6427" s="84"/>
      <c r="G6427" s="76"/>
    </row>
    <row r="6428" spans="1:18" ht="13.5" customHeight="1" x14ac:dyDescent="0.3">
      <c r="A6428" s="86"/>
      <c r="B6428" s="84"/>
      <c r="G6428" s="76"/>
    </row>
    <row r="6429" spans="1:18" ht="15" customHeight="1" x14ac:dyDescent="0.3">
      <c r="A6429" s="83"/>
      <c r="B6429" s="84"/>
      <c r="G6429" s="76"/>
      <c r="H6429" s="84"/>
      <c r="J6429" s="85"/>
      <c r="K6429" s="85"/>
      <c r="L6429" s="85"/>
      <c r="M6429" s="85"/>
      <c r="N6429" s="85"/>
    </row>
    <row r="6430" spans="1:18" ht="14.1" customHeight="1" x14ac:dyDescent="0.3">
      <c r="A6430" s="86"/>
      <c r="B6430" s="84"/>
      <c r="C6430" s="87"/>
      <c r="D6430" s="87"/>
      <c r="E6430" s="87"/>
      <c r="F6430" s="87"/>
      <c r="G6430" s="87"/>
      <c r="H6430" s="87"/>
      <c r="K6430" s="78"/>
      <c r="M6430" s="78"/>
    </row>
    <row r="6431" spans="1:18" ht="12" customHeight="1" x14ac:dyDescent="0.3">
      <c r="A6431" s="86"/>
      <c r="B6431" s="84"/>
      <c r="C6431" s="73"/>
      <c r="D6431" s="73"/>
      <c r="E6431" s="73"/>
      <c r="F6431" s="73"/>
      <c r="G6431" s="73"/>
      <c r="H6431" s="73"/>
      <c r="K6431" s="78"/>
      <c r="M6431" s="78"/>
    </row>
    <row r="6432" spans="1:18" ht="12" customHeight="1" x14ac:dyDescent="0.3">
      <c r="A6432" s="86"/>
      <c r="B6432" s="84"/>
      <c r="G6432" s="88"/>
      <c r="H6432" s="84"/>
      <c r="K6432" s="78"/>
      <c r="M6432" s="78"/>
    </row>
    <row r="6433" spans="1:18" ht="14.25" customHeight="1" x14ac:dyDescent="0.3">
      <c r="A6433" s="86"/>
      <c r="B6433" s="84"/>
      <c r="C6433" s="89"/>
      <c r="D6433" s="90"/>
      <c r="E6433" s="90"/>
      <c r="F6433" s="90"/>
      <c r="G6433" s="90"/>
      <c r="H6433" s="91"/>
      <c r="K6433" s="78"/>
      <c r="M6433" s="78"/>
    </row>
    <row r="6434" spans="1:18" ht="14.25" customHeight="1" x14ac:dyDescent="0.3">
      <c r="A6434" s="86"/>
      <c r="B6434" s="84"/>
      <c r="C6434" s="89"/>
      <c r="H6434" s="84"/>
      <c r="K6434" s="78"/>
      <c r="M6434" s="78"/>
    </row>
    <row r="6435" spans="1:18" ht="12" customHeight="1" thickBot="1" x14ac:dyDescent="0.35">
      <c r="A6435" s="86"/>
      <c r="B6435" s="84"/>
      <c r="C6435" s="89"/>
      <c r="H6435" s="84"/>
      <c r="K6435" s="78"/>
      <c r="M6435" s="78"/>
    </row>
    <row r="6436" spans="1:18" ht="20.100000000000001" customHeight="1" thickBot="1" x14ac:dyDescent="0.35">
      <c r="A6436" s="86"/>
      <c r="B6436" s="84"/>
      <c r="C6436" s="142" t="s">
        <v>55</v>
      </c>
      <c r="D6436" s="143"/>
      <c r="E6436" s="143"/>
      <c r="F6436" s="143"/>
      <c r="G6436" s="143"/>
      <c r="H6436" s="144"/>
    </row>
    <row r="6437" spans="1:18" ht="20.100000000000001" customHeight="1" x14ac:dyDescent="0.3">
      <c r="A6437" s="86"/>
      <c r="B6437" s="84"/>
      <c r="C6437" s="92"/>
      <c r="H6437" s="93" t="s">
        <v>56</v>
      </c>
      <c r="I6437" s="84"/>
      <c r="J6437" s="97" t="s">
        <v>26</v>
      </c>
      <c r="K6437" s="98"/>
      <c r="L6437" s="98"/>
      <c r="M6437" s="98"/>
      <c r="N6437" s="99"/>
    </row>
    <row r="6438" spans="1:18" ht="16.5" customHeight="1" thickBot="1" x14ac:dyDescent="0.35">
      <c r="A6438" s="169"/>
      <c r="B6438" s="84"/>
      <c r="C6438" s="73" t="s">
        <v>57</v>
      </c>
      <c r="D6438" s="84">
        <v>74</v>
      </c>
      <c r="G6438" s="74" t="s">
        <v>4</v>
      </c>
      <c r="H6438" s="75" t="str">
        <f>+VLOOKUP(D6438,PRESUP!$A$6:$N$183,3,FALSE)</f>
        <v>m3</v>
      </c>
      <c r="I6438" s="84"/>
      <c r="J6438" s="100"/>
      <c r="K6438" s="101"/>
      <c r="L6438" s="101"/>
      <c r="M6438" s="101"/>
      <c r="N6438" s="102"/>
    </row>
    <row r="6439" spans="1:18" ht="32.25" customHeight="1" x14ac:dyDescent="0.3">
      <c r="A6439" s="86"/>
      <c r="B6439" s="84"/>
      <c r="C6439" s="22" t="str">
        <f>+VLOOKUP(D6438,PRESUP!$A$6:$N$183,14,FALSE)</f>
        <v>DETALLE: HORMIGON ESTRUCTURAL PREMEZCLADO CLASE "A" (f´c=280 kg/cm2) (inc. encofrado, inc. aditivos)</v>
      </c>
      <c r="J6439" s="103"/>
      <c r="K6439" s="104"/>
      <c r="L6439" s="104"/>
      <c r="M6439" s="104"/>
      <c r="N6439" s="105"/>
      <c r="O6439" s="84" t="s">
        <v>71</v>
      </c>
      <c r="P6439" s="84" t="s">
        <v>73</v>
      </c>
      <c r="Q6439" s="84" t="s">
        <v>72</v>
      </c>
    </row>
    <row r="6440" spans="1:18" s="73" customFormat="1" ht="15" customHeight="1" thickBot="1" x14ac:dyDescent="0.35">
      <c r="A6440" s="86"/>
      <c r="B6440" s="84"/>
      <c r="C6440" s="73" t="s">
        <v>5</v>
      </c>
      <c r="D6440" s="94"/>
      <c r="E6440" s="94"/>
      <c r="F6440" s="94"/>
      <c r="G6440" s="196" t="s">
        <v>58</v>
      </c>
      <c r="H6440" s="197">
        <v>0.29459999999999997</v>
      </c>
      <c r="J6440" s="162"/>
      <c r="K6440" s="163"/>
      <c r="L6440" s="163"/>
      <c r="M6440" s="163"/>
      <c r="N6440" s="164"/>
      <c r="O6440" s="166">
        <f>+H6514</f>
        <v>256.20999999999998</v>
      </c>
      <c r="P6440" s="168">
        <f>+H6510</f>
        <v>222.79000630000002</v>
      </c>
      <c r="Q6440" s="167">
        <f>+N6514</f>
        <v>0.19009999999999999</v>
      </c>
      <c r="R6440" s="73">
        <f t="shared" ref="R6440" si="1239">+D6438</f>
        <v>74</v>
      </c>
    </row>
    <row r="6441" spans="1:18" s="94" customFormat="1" ht="30" customHeight="1" thickBot="1" x14ac:dyDescent="0.35">
      <c r="A6441" s="86"/>
      <c r="B6441" s="84"/>
      <c r="C6441" s="122" t="s">
        <v>48</v>
      </c>
      <c r="D6441" s="123" t="s">
        <v>0</v>
      </c>
      <c r="E6441" s="123" t="s">
        <v>6</v>
      </c>
      <c r="F6441" s="123" t="s">
        <v>7</v>
      </c>
      <c r="G6441" s="123" t="s">
        <v>8</v>
      </c>
      <c r="H6441" s="124" t="s">
        <v>9</v>
      </c>
      <c r="J6441" s="106" t="s">
        <v>59</v>
      </c>
      <c r="K6441" s="107" t="s">
        <v>60</v>
      </c>
      <c r="L6441" s="107" t="s">
        <v>61</v>
      </c>
      <c r="M6441" s="107" t="s">
        <v>62</v>
      </c>
      <c r="N6441" s="108" t="s">
        <v>63</v>
      </c>
    </row>
    <row r="6442" spans="1:18" ht="15" customHeight="1" x14ac:dyDescent="0.3">
      <c r="A6442" s="86"/>
      <c r="B6442" s="84"/>
      <c r="C6442" s="125" t="s">
        <v>78</v>
      </c>
      <c r="D6442" s="145" t="s">
        <v>20</v>
      </c>
      <c r="E6442" s="148"/>
      <c r="F6442" s="148" t="s">
        <v>64</v>
      </c>
      <c r="G6442" s="153" t="s">
        <v>20</v>
      </c>
      <c r="H6442" s="126">
        <f>+H6471*0.05</f>
        <v>0.50833230000000007</v>
      </c>
      <c r="J6442" s="171">
        <f>+IF(H6442="","",H6442/H6510)</f>
        <v>2.2816656296310721E-3</v>
      </c>
      <c r="K6442" s="172">
        <v>4292100117</v>
      </c>
      <c r="L6442" s="170" t="s">
        <v>77</v>
      </c>
      <c r="M6442" s="156">
        <v>0</v>
      </c>
      <c r="N6442" s="173">
        <f t="shared" ref="N6442:N6454" si="1240">+IF(H6442="","",J6442*M6442)</f>
        <v>0</v>
      </c>
    </row>
    <row r="6443" spans="1:18" ht="15" customHeight="1" x14ac:dyDescent="0.3">
      <c r="A6443" s="86"/>
      <c r="B6443" s="84"/>
      <c r="C6443" s="125" t="s">
        <v>380</v>
      </c>
      <c r="D6443" s="146">
        <v>2</v>
      </c>
      <c r="E6443" s="149">
        <v>3.84</v>
      </c>
      <c r="F6443" s="184">
        <f>+IF(E6443="","",D6443*E6443)</f>
        <v>7.68</v>
      </c>
      <c r="G6443" s="185">
        <f>+IF(F6443="","",H6440)</f>
        <v>0.29459999999999997</v>
      </c>
      <c r="H6443" s="186">
        <f>+IF(G6443="","",F6443*G6443)</f>
        <v>2.2625279999999997</v>
      </c>
      <c r="J6443" s="195">
        <f>+IF(H6443="","",H6443/H6510)</f>
        <v>1.0155428592040933E-2</v>
      </c>
      <c r="K6443" s="172">
        <v>4292100117</v>
      </c>
      <c r="L6443" s="170" t="s">
        <v>77</v>
      </c>
      <c r="M6443" s="193">
        <f>IF(L6443="NP", 0, (IF(L6443="EP", 1, (IF(L6443="ND", 0.4, "")))))</f>
        <v>0</v>
      </c>
      <c r="N6443" s="194">
        <f t="shared" si="1240"/>
        <v>0</v>
      </c>
      <c r="R6443" s="75" t="e">
        <f t="shared" ref="R6443:R6454" si="1241">+R6355+1</f>
        <v>#REF!</v>
      </c>
    </row>
    <row r="6444" spans="1:18" ht="15" customHeight="1" x14ac:dyDescent="0.3">
      <c r="A6444" s="86"/>
      <c r="B6444" s="84"/>
      <c r="C6444" s="125"/>
      <c r="D6444" s="146"/>
      <c r="E6444" s="149"/>
      <c r="F6444" s="184"/>
      <c r="G6444" s="185"/>
      <c r="H6444" s="186"/>
      <c r="J6444" s="195"/>
      <c r="K6444" s="172"/>
      <c r="L6444" s="170"/>
      <c r="M6444" s="193"/>
      <c r="N6444" s="194" t="str">
        <f t="shared" si="1240"/>
        <v/>
      </c>
      <c r="R6444" s="75" t="e">
        <f t="shared" si="1241"/>
        <v>#REF!</v>
      </c>
    </row>
    <row r="6445" spans="1:18" ht="15" customHeight="1" x14ac:dyDescent="0.3">
      <c r="A6445" s="86"/>
      <c r="B6445" s="84"/>
      <c r="C6445" s="125"/>
      <c r="D6445" s="146"/>
      <c r="E6445" s="149"/>
      <c r="F6445" s="184"/>
      <c r="G6445" s="185"/>
      <c r="H6445" s="186"/>
      <c r="J6445" s="195"/>
      <c r="K6445" s="172"/>
      <c r="L6445" s="170"/>
      <c r="M6445" s="193"/>
      <c r="N6445" s="194" t="str">
        <f t="shared" si="1240"/>
        <v/>
      </c>
      <c r="R6445" s="75" t="e">
        <f t="shared" si="1241"/>
        <v>#REF!</v>
      </c>
    </row>
    <row r="6446" spans="1:18" ht="15" customHeight="1" x14ac:dyDescent="0.3">
      <c r="A6446" s="86"/>
      <c r="B6446" s="84"/>
      <c r="C6446" s="125"/>
      <c r="D6446" s="146"/>
      <c r="E6446" s="149"/>
      <c r="F6446" s="184"/>
      <c r="G6446" s="185"/>
      <c r="H6446" s="186"/>
      <c r="J6446" s="195"/>
      <c r="K6446" s="172"/>
      <c r="L6446" s="170"/>
      <c r="M6446" s="193"/>
      <c r="N6446" s="194" t="str">
        <f t="shared" si="1240"/>
        <v/>
      </c>
      <c r="R6446" s="75" t="e">
        <f t="shared" si="1241"/>
        <v>#REF!</v>
      </c>
    </row>
    <row r="6447" spans="1:18" ht="15" customHeight="1" x14ac:dyDescent="0.3">
      <c r="A6447" s="86"/>
      <c r="B6447" s="84"/>
      <c r="C6447" s="125"/>
      <c r="D6447" s="146"/>
      <c r="E6447" s="149"/>
      <c r="F6447" s="184"/>
      <c r="G6447" s="185"/>
      <c r="H6447" s="186"/>
      <c r="J6447" s="195"/>
      <c r="K6447" s="172"/>
      <c r="L6447" s="170"/>
      <c r="M6447" s="193"/>
      <c r="N6447" s="194" t="str">
        <f t="shared" si="1240"/>
        <v/>
      </c>
      <c r="R6447" s="75" t="e">
        <f t="shared" si="1241"/>
        <v>#REF!</v>
      </c>
    </row>
    <row r="6448" spans="1:18" ht="15" customHeight="1" x14ac:dyDescent="0.3">
      <c r="A6448" s="86"/>
      <c r="B6448" s="84"/>
      <c r="C6448" s="125"/>
      <c r="D6448" s="146"/>
      <c r="E6448" s="149"/>
      <c r="F6448" s="184" t="str">
        <f t="shared" ref="F6448:F6454" si="1242">+IF(E6448="","",D6448*E6448)</f>
        <v/>
      </c>
      <c r="G6448" s="185" t="str">
        <f>+IF(F6448="","",H6440)</f>
        <v/>
      </c>
      <c r="H6448" s="186" t="str">
        <f t="shared" ref="H6448:H6454" si="1243">+IF(G6448="","",F6448*G6448)</f>
        <v/>
      </c>
      <c r="J6448" s="195" t="str">
        <f>+IF(H6448="","",H6448/H6510)</f>
        <v/>
      </c>
      <c r="K6448" s="172"/>
      <c r="L6448" s="170"/>
      <c r="M6448" s="193" t="str">
        <f t="shared" ref="M6448:M6454" si="1244">IF(L6448="NP", 0, (IF(L6448="EP", 1, (IF(L6448="ND", 0.4, "")))))</f>
        <v/>
      </c>
      <c r="N6448" s="194" t="str">
        <f t="shared" si="1240"/>
        <v/>
      </c>
      <c r="R6448" s="75" t="e">
        <f t="shared" si="1241"/>
        <v>#REF!</v>
      </c>
    </row>
    <row r="6449" spans="1:18" ht="15" customHeight="1" x14ac:dyDescent="0.3">
      <c r="A6449" s="86"/>
      <c r="B6449" s="84"/>
      <c r="C6449" s="125"/>
      <c r="D6449" s="146"/>
      <c r="E6449" s="149"/>
      <c r="F6449" s="184" t="str">
        <f t="shared" si="1242"/>
        <v/>
      </c>
      <c r="G6449" s="185" t="str">
        <f>+IF(F6449="","",H6440)</f>
        <v/>
      </c>
      <c r="H6449" s="186" t="str">
        <f t="shared" si="1243"/>
        <v/>
      </c>
      <c r="J6449" s="195" t="str">
        <f>+IF(H6449="","",H6449/H6510)</f>
        <v/>
      </c>
      <c r="K6449" s="172"/>
      <c r="L6449" s="170"/>
      <c r="M6449" s="193" t="str">
        <f t="shared" si="1244"/>
        <v/>
      </c>
      <c r="N6449" s="194" t="str">
        <f t="shared" si="1240"/>
        <v/>
      </c>
      <c r="R6449" s="75" t="e">
        <f t="shared" si="1241"/>
        <v>#REF!</v>
      </c>
    </row>
    <row r="6450" spans="1:18" ht="15" customHeight="1" x14ac:dyDescent="0.3">
      <c r="A6450" s="86"/>
      <c r="B6450" s="84"/>
      <c r="C6450" s="125"/>
      <c r="D6450" s="146"/>
      <c r="E6450" s="149"/>
      <c r="F6450" s="184" t="str">
        <f t="shared" si="1242"/>
        <v/>
      </c>
      <c r="G6450" s="185" t="str">
        <f>+IF(F6450="","",H6440)</f>
        <v/>
      </c>
      <c r="H6450" s="186" t="str">
        <f t="shared" si="1243"/>
        <v/>
      </c>
      <c r="J6450" s="195" t="str">
        <f>+IF(H6450="","",H6450/H6510)</f>
        <v/>
      </c>
      <c r="K6450" s="172"/>
      <c r="L6450" s="170"/>
      <c r="M6450" s="193" t="str">
        <f t="shared" si="1244"/>
        <v/>
      </c>
      <c r="N6450" s="194" t="str">
        <f t="shared" si="1240"/>
        <v/>
      </c>
      <c r="R6450" s="75" t="e">
        <f t="shared" si="1241"/>
        <v>#REF!</v>
      </c>
    </row>
    <row r="6451" spans="1:18" ht="15" customHeight="1" x14ac:dyDescent="0.3">
      <c r="A6451" s="86"/>
      <c r="B6451" s="84"/>
      <c r="C6451" s="125"/>
      <c r="D6451" s="146"/>
      <c r="E6451" s="149"/>
      <c r="F6451" s="184" t="str">
        <f t="shared" si="1242"/>
        <v/>
      </c>
      <c r="G6451" s="185" t="str">
        <f>+IF(F6451="","",H6440)</f>
        <v/>
      </c>
      <c r="H6451" s="186" t="str">
        <f t="shared" si="1243"/>
        <v/>
      </c>
      <c r="J6451" s="195" t="str">
        <f>+IF(H6451="","",H6451/H6510)</f>
        <v/>
      </c>
      <c r="K6451" s="172"/>
      <c r="L6451" s="170"/>
      <c r="M6451" s="193" t="str">
        <f t="shared" si="1244"/>
        <v/>
      </c>
      <c r="N6451" s="194" t="str">
        <f t="shared" si="1240"/>
        <v/>
      </c>
      <c r="R6451" s="75" t="e">
        <f t="shared" si="1241"/>
        <v>#REF!</v>
      </c>
    </row>
    <row r="6452" spans="1:18" ht="15" customHeight="1" x14ac:dyDescent="0.3">
      <c r="A6452" s="86"/>
      <c r="B6452" s="84"/>
      <c r="C6452" s="125"/>
      <c r="D6452" s="146"/>
      <c r="E6452" s="149"/>
      <c r="F6452" s="184" t="str">
        <f t="shared" si="1242"/>
        <v/>
      </c>
      <c r="G6452" s="185" t="str">
        <f>+IF(F6452="","",H6440)</f>
        <v/>
      </c>
      <c r="H6452" s="186" t="str">
        <f t="shared" si="1243"/>
        <v/>
      </c>
      <c r="J6452" s="195" t="str">
        <f>+IF(H6452="","",H6452/H6510)</f>
        <v/>
      </c>
      <c r="K6452" s="172"/>
      <c r="L6452" s="170"/>
      <c r="M6452" s="193" t="str">
        <f t="shared" si="1244"/>
        <v/>
      </c>
      <c r="N6452" s="194" t="str">
        <f t="shared" si="1240"/>
        <v/>
      </c>
      <c r="R6452" s="75" t="e">
        <f t="shared" si="1241"/>
        <v>#REF!</v>
      </c>
    </row>
    <row r="6453" spans="1:18" ht="15" customHeight="1" x14ac:dyDescent="0.3">
      <c r="A6453" s="86"/>
      <c r="B6453" s="84"/>
      <c r="C6453" s="125"/>
      <c r="D6453" s="146"/>
      <c r="E6453" s="149"/>
      <c r="F6453" s="184" t="str">
        <f t="shared" si="1242"/>
        <v/>
      </c>
      <c r="G6453" s="185" t="str">
        <f>+IF(F6453="","",H6440)</f>
        <v/>
      </c>
      <c r="H6453" s="186" t="str">
        <f t="shared" si="1243"/>
        <v/>
      </c>
      <c r="J6453" s="195" t="str">
        <f>+IF(H6453="","",H6453/H6510)</f>
        <v/>
      </c>
      <c r="K6453" s="172"/>
      <c r="L6453" s="170"/>
      <c r="M6453" s="193" t="str">
        <f t="shared" si="1244"/>
        <v/>
      </c>
      <c r="N6453" s="194" t="str">
        <f t="shared" si="1240"/>
        <v/>
      </c>
      <c r="R6453" s="75" t="e">
        <f t="shared" si="1241"/>
        <v>#REF!</v>
      </c>
    </row>
    <row r="6454" spans="1:18" ht="15" customHeight="1" thickBot="1" x14ac:dyDescent="0.35">
      <c r="A6454" s="86"/>
      <c r="B6454" s="84"/>
      <c r="C6454" s="127"/>
      <c r="D6454" s="147"/>
      <c r="E6454" s="150"/>
      <c r="F6454" s="187" t="str">
        <f t="shared" si="1242"/>
        <v/>
      </c>
      <c r="G6454" s="188" t="str">
        <f>+IF(F6454="","",H6439)</f>
        <v/>
      </c>
      <c r="H6454" s="189" t="str">
        <f t="shared" si="1243"/>
        <v/>
      </c>
      <c r="J6454" s="195" t="str">
        <f>+IF(H6454="","",H6454/H6510)</f>
        <v/>
      </c>
      <c r="K6454" s="172"/>
      <c r="L6454" s="170"/>
      <c r="M6454" s="193" t="str">
        <f t="shared" si="1244"/>
        <v/>
      </c>
      <c r="N6454" s="194" t="str">
        <f t="shared" si="1240"/>
        <v/>
      </c>
      <c r="R6454" s="75" t="e">
        <f t="shared" si="1241"/>
        <v>#REF!</v>
      </c>
    </row>
    <row r="6455" spans="1:18" ht="15" customHeight="1" thickBot="1" x14ac:dyDescent="0.35">
      <c r="A6455" s="86"/>
      <c r="B6455" s="84"/>
      <c r="C6455" s="160"/>
      <c r="D6455" s="160"/>
      <c r="E6455" s="160"/>
      <c r="F6455" s="160"/>
      <c r="G6455" s="161" t="s">
        <v>27</v>
      </c>
      <c r="H6455" s="157">
        <f>SUM(H6442:H6454)</f>
        <v>2.7708602999999998</v>
      </c>
      <c r="J6455" s="110">
        <f>SUM(J6442:J6454)</f>
        <v>1.2437094221672005E-2</v>
      </c>
      <c r="K6455" s="109"/>
      <c r="L6455" s="109"/>
      <c r="M6455" s="109"/>
      <c r="N6455" s="110">
        <f>SUM(N6442:N6454)</f>
        <v>0</v>
      </c>
    </row>
    <row r="6456" spans="1:18" s="73" customFormat="1" ht="15" customHeight="1" thickBot="1" x14ac:dyDescent="0.35">
      <c r="A6456" s="86"/>
      <c r="B6456" s="84"/>
      <c r="C6456" s="73" t="s">
        <v>10</v>
      </c>
      <c r="H6456" s="74"/>
      <c r="J6456" s="112"/>
      <c r="K6456" s="112"/>
      <c r="L6456" s="112"/>
      <c r="M6456" s="112"/>
      <c r="N6456" s="112"/>
    </row>
    <row r="6457" spans="1:18" ht="31.5" customHeight="1" thickBot="1" x14ac:dyDescent="0.35">
      <c r="A6457" s="86"/>
      <c r="B6457" s="84"/>
      <c r="C6457" s="122" t="s">
        <v>48</v>
      </c>
      <c r="D6457" s="123" t="s">
        <v>0</v>
      </c>
      <c r="E6457" s="123" t="s">
        <v>65</v>
      </c>
      <c r="F6457" s="123" t="s">
        <v>66</v>
      </c>
      <c r="G6457" s="123" t="s">
        <v>8</v>
      </c>
      <c r="H6457" s="124" t="s">
        <v>9</v>
      </c>
      <c r="J6457" s="106" t="s">
        <v>59</v>
      </c>
      <c r="K6457" s="107" t="s">
        <v>60</v>
      </c>
      <c r="L6457" s="107" t="s">
        <v>61</v>
      </c>
      <c r="M6457" s="107" t="s">
        <v>62</v>
      </c>
      <c r="N6457" s="108" t="s">
        <v>63</v>
      </c>
    </row>
    <row r="6458" spans="1:18" ht="15" customHeight="1" x14ac:dyDescent="0.3">
      <c r="A6458" s="86"/>
      <c r="B6458" s="84"/>
      <c r="C6458" s="125" t="s">
        <v>326</v>
      </c>
      <c r="D6458" s="146">
        <v>4</v>
      </c>
      <c r="E6458" s="149">
        <v>4.2300000000000004</v>
      </c>
      <c r="F6458" s="184">
        <f t="shared" ref="F6458:F6470" si="1245">+IF(E6458="","",D6458*E6458)</f>
        <v>16.920000000000002</v>
      </c>
      <c r="G6458" s="185">
        <f>+IF(F6458="","",H6440)</f>
        <v>0.29459999999999997</v>
      </c>
      <c r="H6458" s="186">
        <f t="shared" ref="H6458:H6470" si="1246">+IF(G6458="","",F6458*G6458)</f>
        <v>4.9846320000000004</v>
      </c>
      <c r="I6458" s="95"/>
      <c r="J6458" s="195">
        <f>+IF(H6458="","",H6458/H6510)</f>
        <v>2.2373678616840184E-2</v>
      </c>
      <c r="K6458" s="174">
        <v>851230012</v>
      </c>
      <c r="L6458" s="170" t="s">
        <v>77</v>
      </c>
      <c r="M6458" s="193">
        <v>0</v>
      </c>
      <c r="N6458" s="194">
        <f t="shared" ref="N6458:N6470" si="1247">+IF(H6458="","",J6458*M6458)</f>
        <v>0</v>
      </c>
      <c r="R6458" s="75" t="e">
        <f t="shared" ref="R6458:R6470" si="1248">+R6370+1</f>
        <v>#REF!</v>
      </c>
    </row>
    <row r="6459" spans="1:18" ht="15" customHeight="1" x14ac:dyDescent="0.25">
      <c r="A6459" s="86"/>
      <c r="B6459" s="84"/>
      <c r="C6459" s="125" t="s">
        <v>309</v>
      </c>
      <c r="D6459" s="146">
        <v>1</v>
      </c>
      <c r="E6459" s="209">
        <v>4.75</v>
      </c>
      <c r="F6459" s="184">
        <f t="shared" si="1245"/>
        <v>4.75</v>
      </c>
      <c r="G6459" s="185">
        <f>+IF(F6459="","",H6440)</f>
        <v>0.29459999999999997</v>
      </c>
      <c r="H6459" s="186">
        <f t="shared" si="1246"/>
        <v>1.3993499999999999</v>
      </c>
      <c r="J6459" s="195">
        <f>+IF(H6459="","",H6459/H6510)</f>
        <v>6.281026798462817E-3</v>
      </c>
      <c r="K6459" s="174">
        <v>851230012</v>
      </c>
      <c r="L6459" s="170" t="s">
        <v>77</v>
      </c>
      <c r="M6459" s="193">
        <v>0</v>
      </c>
      <c r="N6459" s="194">
        <f t="shared" si="1247"/>
        <v>0</v>
      </c>
      <c r="R6459" s="75" t="e">
        <f t="shared" si="1248"/>
        <v>#REF!</v>
      </c>
    </row>
    <row r="6460" spans="1:18" ht="15" customHeight="1" x14ac:dyDescent="0.25">
      <c r="A6460" s="86"/>
      <c r="B6460" s="84"/>
      <c r="C6460" s="125" t="s">
        <v>372</v>
      </c>
      <c r="D6460" s="146">
        <v>3</v>
      </c>
      <c r="E6460" s="209">
        <v>4.28</v>
      </c>
      <c r="F6460" s="184">
        <f t="shared" si="1245"/>
        <v>12.84</v>
      </c>
      <c r="G6460" s="185">
        <f>+IF(F6460="","",H6440)</f>
        <v>0.29459999999999997</v>
      </c>
      <c r="H6460" s="186">
        <f t="shared" si="1246"/>
        <v>3.7826639999999996</v>
      </c>
      <c r="J6460" s="195">
        <f>+IF(H6460="","",H6460/H6510)</f>
        <v>1.6978607177318434E-2</v>
      </c>
      <c r="K6460" s="174">
        <v>851230012</v>
      </c>
      <c r="L6460" s="170" t="s">
        <v>77</v>
      </c>
      <c r="M6460" s="193">
        <v>0</v>
      </c>
      <c r="N6460" s="194">
        <f t="shared" si="1247"/>
        <v>0</v>
      </c>
      <c r="R6460" s="75" t="e">
        <f t="shared" si="1248"/>
        <v>#REF!</v>
      </c>
    </row>
    <row r="6461" spans="1:18" ht="15" customHeight="1" x14ac:dyDescent="0.3">
      <c r="A6461" s="86"/>
      <c r="B6461" s="84"/>
      <c r="C6461" s="125"/>
      <c r="D6461" s="146"/>
      <c r="E6461" s="149"/>
      <c r="F6461" s="184" t="str">
        <f t="shared" si="1245"/>
        <v/>
      </c>
      <c r="G6461" s="185" t="str">
        <f>+IF(F6461="","",H6440)</f>
        <v/>
      </c>
      <c r="H6461" s="186" t="str">
        <f t="shared" si="1246"/>
        <v/>
      </c>
      <c r="J6461" s="195" t="str">
        <f>+IF(H6461="","",H6461/H6510)</f>
        <v/>
      </c>
      <c r="K6461" s="174"/>
      <c r="L6461" s="170"/>
      <c r="M6461" s="193" t="str">
        <f t="shared" ref="M6461:M6470" si="1249">IF(L6461="NP", 0, (IF(L6461="EP", 1, (IF(L6461="ND", 0.4, "")))))</f>
        <v/>
      </c>
      <c r="N6461" s="194" t="str">
        <f t="shared" si="1247"/>
        <v/>
      </c>
      <c r="R6461" s="75" t="e">
        <f t="shared" si="1248"/>
        <v>#REF!</v>
      </c>
    </row>
    <row r="6462" spans="1:18" ht="15" customHeight="1" x14ac:dyDescent="0.3">
      <c r="A6462" s="86"/>
      <c r="B6462" s="84"/>
      <c r="C6462" s="125"/>
      <c r="D6462" s="146"/>
      <c r="E6462" s="149"/>
      <c r="F6462" s="184" t="str">
        <f t="shared" si="1245"/>
        <v/>
      </c>
      <c r="G6462" s="185" t="str">
        <f>+IF(F6462="","",H6440)</f>
        <v/>
      </c>
      <c r="H6462" s="186" t="str">
        <f t="shared" si="1246"/>
        <v/>
      </c>
      <c r="J6462" s="195" t="str">
        <f>+IF(H6462="","",H6462/H6510)</f>
        <v/>
      </c>
      <c r="K6462" s="174"/>
      <c r="L6462" s="170"/>
      <c r="M6462" s="193" t="str">
        <f t="shared" si="1249"/>
        <v/>
      </c>
      <c r="N6462" s="194" t="str">
        <f t="shared" si="1247"/>
        <v/>
      </c>
      <c r="R6462" s="75" t="e">
        <f t="shared" si="1248"/>
        <v>#REF!</v>
      </c>
    </row>
    <row r="6463" spans="1:18" ht="15" customHeight="1" x14ac:dyDescent="0.3">
      <c r="A6463" s="86"/>
      <c r="B6463" s="84"/>
      <c r="C6463" s="125"/>
      <c r="D6463" s="146"/>
      <c r="E6463" s="149"/>
      <c r="F6463" s="184" t="str">
        <f t="shared" si="1245"/>
        <v/>
      </c>
      <c r="G6463" s="185" t="str">
        <f>+IF(F6463="","",H6440)</f>
        <v/>
      </c>
      <c r="H6463" s="186" t="str">
        <f t="shared" si="1246"/>
        <v/>
      </c>
      <c r="I6463" s="96"/>
      <c r="J6463" s="195" t="str">
        <f>+IF(H6463="","",H6463/H6510)</f>
        <v/>
      </c>
      <c r="K6463" s="174"/>
      <c r="L6463" s="170"/>
      <c r="M6463" s="193" t="str">
        <f t="shared" si="1249"/>
        <v/>
      </c>
      <c r="N6463" s="194" t="str">
        <f t="shared" si="1247"/>
        <v/>
      </c>
      <c r="R6463" s="75" t="e">
        <f t="shared" si="1248"/>
        <v>#REF!</v>
      </c>
    </row>
    <row r="6464" spans="1:18" ht="15" customHeight="1" x14ac:dyDescent="0.3">
      <c r="A6464" s="86"/>
      <c r="B6464" s="84"/>
      <c r="C6464" s="125"/>
      <c r="D6464" s="146"/>
      <c r="E6464" s="149"/>
      <c r="F6464" s="184" t="str">
        <f t="shared" si="1245"/>
        <v/>
      </c>
      <c r="G6464" s="185" t="str">
        <f>+IF(F6464="","",H6440)</f>
        <v/>
      </c>
      <c r="H6464" s="186" t="str">
        <f t="shared" si="1246"/>
        <v/>
      </c>
      <c r="J6464" s="195" t="str">
        <f>+IF(H6464="","",H6464/H6510)</f>
        <v/>
      </c>
      <c r="K6464" s="174"/>
      <c r="L6464" s="170"/>
      <c r="M6464" s="193" t="str">
        <f t="shared" si="1249"/>
        <v/>
      </c>
      <c r="N6464" s="194" t="str">
        <f t="shared" si="1247"/>
        <v/>
      </c>
      <c r="R6464" s="75" t="e">
        <f t="shared" si="1248"/>
        <v>#REF!</v>
      </c>
    </row>
    <row r="6465" spans="1:18" ht="15" customHeight="1" x14ac:dyDescent="0.3">
      <c r="A6465" s="86"/>
      <c r="B6465" s="84"/>
      <c r="C6465" s="125"/>
      <c r="D6465" s="146"/>
      <c r="E6465" s="149"/>
      <c r="F6465" s="184" t="str">
        <f t="shared" si="1245"/>
        <v/>
      </c>
      <c r="G6465" s="185" t="str">
        <f>+IF(F6465="","",H6440)</f>
        <v/>
      </c>
      <c r="H6465" s="186" t="str">
        <f t="shared" si="1246"/>
        <v/>
      </c>
      <c r="J6465" s="195" t="str">
        <f>+IF(H6465="","",H6465/H6510)</f>
        <v/>
      </c>
      <c r="K6465" s="174"/>
      <c r="L6465" s="170"/>
      <c r="M6465" s="193" t="str">
        <f t="shared" si="1249"/>
        <v/>
      </c>
      <c r="N6465" s="194" t="str">
        <f t="shared" si="1247"/>
        <v/>
      </c>
      <c r="R6465" s="75" t="e">
        <f t="shared" si="1248"/>
        <v>#REF!</v>
      </c>
    </row>
    <row r="6466" spans="1:18" ht="15" customHeight="1" x14ac:dyDescent="0.3">
      <c r="A6466" s="86"/>
      <c r="B6466" s="84"/>
      <c r="C6466" s="125"/>
      <c r="D6466" s="146"/>
      <c r="E6466" s="149"/>
      <c r="F6466" s="184" t="str">
        <f t="shared" si="1245"/>
        <v/>
      </c>
      <c r="G6466" s="185" t="str">
        <f>+IF(F6466="","",H6440)</f>
        <v/>
      </c>
      <c r="H6466" s="186" t="str">
        <f t="shared" si="1246"/>
        <v/>
      </c>
      <c r="I6466" s="96"/>
      <c r="J6466" s="195" t="str">
        <f>+IF(H6466="","",H6466/H6510)</f>
        <v/>
      </c>
      <c r="K6466" s="174"/>
      <c r="L6466" s="170"/>
      <c r="M6466" s="193" t="str">
        <f t="shared" si="1249"/>
        <v/>
      </c>
      <c r="N6466" s="194" t="str">
        <f t="shared" si="1247"/>
        <v/>
      </c>
      <c r="R6466" s="75" t="e">
        <f t="shared" si="1248"/>
        <v>#REF!</v>
      </c>
    </row>
    <row r="6467" spans="1:18" ht="15" customHeight="1" x14ac:dyDescent="0.3">
      <c r="A6467" s="86"/>
      <c r="B6467" s="84"/>
      <c r="C6467" s="125"/>
      <c r="D6467" s="146"/>
      <c r="E6467" s="149"/>
      <c r="F6467" s="184" t="str">
        <f t="shared" si="1245"/>
        <v/>
      </c>
      <c r="G6467" s="185" t="str">
        <f>+IF(F6467="","",H6440)</f>
        <v/>
      </c>
      <c r="H6467" s="186" t="str">
        <f t="shared" si="1246"/>
        <v/>
      </c>
      <c r="J6467" s="195" t="str">
        <f>+IF(H6467="","",H6467/H6510)</f>
        <v/>
      </c>
      <c r="K6467" s="174"/>
      <c r="L6467" s="170"/>
      <c r="M6467" s="193" t="str">
        <f t="shared" si="1249"/>
        <v/>
      </c>
      <c r="N6467" s="194" t="str">
        <f t="shared" si="1247"/>
        <v/>
      </c>
      <c r="R6467" s="75" t="e">
        <f t="shared" si="1248"/>
        <v>#REF!</v>
      </c>
    </row>
    <row r="6468" spans="1:18" ht="15" customHeight="1" x14ac:dyDescent="0.3">
      <c r="A6468" s="86"/>
      <c r="B6468" s="84"/>
      <c r="C6468" s="125"/>
      <c r="D6468" s="146"/>
      <c r="E6468" s="149"/>
      <c r="F6468" s="184" t="str">
        <f t="shared" si="1245"/>
        <v/>
      </c>
      <c r="G6468" s="185" t="str">
        <f>+IF(F6468="","",H6440)</f>
        <v/>
      </c>
      <c r="H6468" s="186" t="str">
        <f t="shared" si="1246"/>
        <v/>
      </c>
      <c r="I6468" s="96"/>
      <c r="J6468" s="195" t="str">
        <f>+IF(H6468="","",H6468/H6510)</f>
        <v/>
      </c>
      <c r="K6468" s="174"/>
      <c r="L6468" s="170"/>
      <c r="M6468" s="193" t="str">
        <f t="shared" si="1249"/>
        <v/>
      </c>
      <c r="N6468" s="194" t="str">
        <f t="shared" si="1247"/>
        <v/>
      </c>
      <c r="R6468" s="75" t="e">
        <f t="shared" si="1248"/>
        <v>#REF!</v>
      </c>
    </row>
    <row r="6469" spans="1:18" ht="15" customHeight="1" x14ac:dyDescent="0.3">
      <c r="A6469" s="86"/>
      <c r="B6469" s="84"/>
      <c r="C6469" s="125"/>
      <c r="D6469" s="146"/>
      <c r="E6469" s="149"/>
      <c r="F6469" s="184" t="str">
        <f t="shared" si="1245"/>
        <v/>
      </c>
      <c r="G6469" s="185" t="str">
        <f>+IF(F6469="","",H6440)</f>
        <v/>
      </c>
      <c r="H6469" s="186" t="str">
        <f t="shared" si="1246"/>
        <v/>
      </c>
      <c r="I6469" s="96"/>
      <c r="J6469" s="195" t="str">
        <f>+IF(H6469="","",H6469/H6510)</f>
        <v/>
      </c>
      <c r="K6469" s="174"/>
      <c r="L6469" s="170"/>
      <c r="M6469" s="193" t="str">
        <f t="shared" si="1249"/>
        <v/>
      </c>
      <c r="N6469" s="194" t="str">
        <f t="shared" si="1247"/>
        <v/>
      </c>
      <c r="R6469" s="75" t="e">
        <f t="shared" si="1248"/>
        <v>#REF!</v>
      </c>
    </row>
    <row r="6470" spans="1:18" ht="15" customHeight="1" thickBot="1" x14ac:dyDescent="0.35">
      <c r="A6470" s="86"/>
      <c r="B6470" s="84"/>
      <c r="C6470" s="127"/>
      <c r="D6470" s="147"/>
      <c r="E6470" s="150"/>
      <c r="F6470" s="187" t="str">
        <f t="shared" si="1245"/>
        <v/>
      </c>
      <c r="G6470" s="188" t="str">
        <f>+IF(F6470="","",H6439)</f>
        <v/>
      </c>
      <c r="H6470" s="189" t="str">
        <f t="shared" si="1246"/>
        <v/>
      </c>
      <c r="J6470" s="195" t="str">
        <f>+IF(H6470="","",H6470/H6510)</f>
        <v/>
      </c>
      <c r="K6470" s="174"/>
      <c r="L6470" s="170"/>
      <c r="M6470" s="193" t="str">
        <f t="shared" si="1249"/>
        <v/>
      </c>
      <c r="N6470" s="194" t="str">
        <f t="shared" si="1247"/>
        <v/>
      </c>
      <c r="R6470" s="75" t="e">
        <f t="shared" si="1248"/>
        <v>#REF!</v>
      </c>
    </row>
    <row r="6471" spans="1:18" ht="15" customHeight="1" thickBot="1" x14ac:dyDescent="0.35">
      <c r="A6471" s="86"/>
      <c r="B6471" s="84"/>
      <c r="C6471" s="160"/>
      <c r="D6471" s="160"/>
      <c r="E6471" s="160"/>
      <c r="F6471" s="160"/>
      <c r="G6471" s="161" t="s">
        <v>28</v>
      </c>
      <c r="H6471" s="157">
        <f>SUM(H6458:H6470)</f>
        <v>10.166646</v>
      </c>
      <c r="J6471" s="110">
        <f>SUM(J6458:J6470)</f>
        <v>4.5633312592621433E-2</v>
      </c>
      <c r="K6471" s="109"/>
      <c r="L6471" s="109"/>
      <c r="M6471" s="109"/>
      <c r="N6471" s="110">
        <f>SUM(N6458:N6470)</f>
        <v>0</v>
      </c>
    </row>
    <row r="6472" spans="1:18" s="73" customFormat="1" ht="15" customHeight="1" thickBot="1" x14ac:dyDescent="0.35">
      <c r="A6472" s="86"/>
      <c r="B6472" s="84"/>
      <c r="C6472" s="73" t="s">
        <v>11</v>
      </c>
      <c r="H6472" s="74"/>
      <c r="J6472" s="112"/>
      <c r="K6472" s="112"/>
      <c r="L6472" s="112"/>
      <c r="M6472" s="112"/>
      <c r="N6472" s="112"/>
    </row>
    <row r="6473" spans="1:18" ht="34.5" customHeight="1" thickBot="1" x14ac:dyDescent="0.35">
      <c r="A6473" s="86"/>
      <c r="B6473" s="84"/>
      <c r="C6473" s="122" t="s">
        <v>48</v>
      </c>
      <c r="D6473" s="129"/>
      <c r="E6473" s="123" t="s">
        <v>3</v>
      </c>
      <c r="F6473" s="123" t="s">
        <v>0</v>
      </c>
      <c r="G6473" s="123" t="s">
        <v>16</v>
      </c>
      <c r="H6473" s="124" t="s">
        <v>9</v>
      </c>
      <c r="J6473" s="106" t="s">
        <v>59</v>
      </c>
      <c r="K6473" s="107" t="s">
        <v>60</v>
      </c>
      <c r="L6473" s="107" t="s">
        <v>61</v>
      </c>
      <c r="M6473" s="107" t="s">
        <v>62</v>
      </c>
      <c r="N6473" s="108" t="s">
        <v>63</v>
      </c>
    </row>
    <row r="6474" spans="1:18" ht="15" customHeight="1" x14ac:dyDescent="0.3">
      <c r="A6474" s="86"/>
      <c r="B6474" s="84"/>
      <c r="C6474" s="125" t="s">
        <v>450</v>
      </c>
      <c r="E6474" s="151" t="s">
        <v>386</v>
      </c>
      <c r="F6474" s="151">
        <v>1</v>
      </c>
      <c r="G6474" s="151">
        <v>25.5</v>
      </c>
      <c r="H6474" s="190">
        <f>+IF(G6474="","",F6474*G6474)</f>
        <v>25.5</v>
      </c>
      <c r="J6474" s="195">
        <f>+IF(H6474="","",H6474/H6510)</f>
        <v>0.11445755769521695</v>
      </c>
      <c r="K6474" s="174">
        <v>352605342021</v>
      </c>
      <c r="L6474" s="170" t="s">
        <v>76</v>
      </c>
      <c r="M6474" s="193">
        <v>0.20180000000000001</v>
      </c>
      <c r="N6474" s="194">
        <f t="shared" ref="N6474:N6499" si="1250">+IF(H6474="","",J6474*M6474)</f>
        <v>2.3097535142894782E-2</v>
      </c>
      <c r="R6474" s="75" t="e">
        <f t="shared" ref="R6474:R6499" si="1251">+R6386+1</f>
        <v>#REF!</v>
      </c>
    </row>
    <row r="6475" spans="1:18" ht="15" customHeight="1" x14ac:dyDescent="0.3">
      <c r="A6475" s="86"/>
      <c r="B6475" s="84"/>
      <c r="C6475" s="125" t="s">
        <v>451</v>
      </c>
      <c r="E6475" s="151" t="s">
        <v>89</v>
      </c>
      <c r="F6475" s="151">
        <v>1</v>
      </c>
      <c r="G6475" s="151">
        <v>2.4300000000000002</v>
      </c>
      <c r="H6475" s="190">
        <f>+IF(G6475="","",F6475*G6475)</f>
        <v>2.4300000000000002</v>
      </c>
      <c r="J6475" s="195">
        <f>+IF(H6475="","",H6475/H6510)</f>
        <v>1.0907131968603028E-2</v>
      </c>
      <c r="K6475" s="174">
        <v>352605342021</v>
      </c>
      <c r="L6475" s="170" t="s">
        <v>76</v>
      </c>
      <c r="M6475" s="193">
        <v>0.20180000000000001</v>
      </c>
      <c r="N6475" s="194">
        <f t="shared" si="1250"/>
        <v>2.2010592312640912E-3</v>
      </c>
      <c r="R6475" s="75" t="e">
        <f t="shared" si="1251"/>
        <v>#REF!</v>
      </c>
    </row>
    <row r="6476" spans="1:18" ht="15" customHeight="1" x14ac:dyDescent="0.3">
      <c r="A6476" s="86"/>
      <c r="B6476" s="84"/>
      <c r="C6476" s="125" t="s">
        <v>452</v>
      </c>
      <c r="E6476" s="151" t="s">
        <v>32</v>
      </c>
      <c r="F6476" s="151">
        <v>1.05</v>
      </c>
      <c r="G6476" s="151">
        <v>123.05</v>
      </c>
      <c r="H6476" s="190">
        <f>+IF(G6476="","",F6476*G6476)</f>
        <v>129.20250000000001</v>
      </c>
      <c r="J6476" s="195">
        <f>+IF(H6476="","",H6476/H6510)</f>
        <v>0.57992951365161838</v>
      </c>
      <c r="K6476" s="174">
        <v>352605342021</v>
      </c>
      <c r="L6476" s="170" t="s">
        <v>76</v>
      </c>
      <c r="M6476" s="193">
        <v>0.20180000000000001</v>
      </c>
      <c r="N6476" s="194">
        <f t="shared" si="1250"/>
        <v>0.11702977585489659</v>
      </c>
      <c r="R6476" s="75" t="e">
        <f t="shared" si="1251"/>
        <v>#REF!</v>
      </c>
    </row>
    <row r="6477" spans="1:18" ht="15" customHeight="1" x14ac:dyDescent="0.3">
      <c r="A6477" s="86"/>
      <c r="B6477" s="84"/>
      <c r="C6477" s="125" t="s">
        <v>453</v>
      </c>
      <c r="E6477" s="151" t="s">
        <v>43</v>
      </c>
      <c r="F6477" s="151">
        <v>1</v>
      </c>
      <c r="G6477" s="151">
        <v>52.72</v>
      </c>
      <c r="H6477" s="190">
        <f>+IF(G6477="","",F6477*G6477)</f>
        <v>52.72</v>
      </c>
      <c r="J6477" s="195">
        <f>+IF(H6477="","",H6477/H6510)</f>
        <v>0.23663538987026814</v>
      </c>
      <c r="K6477" s="174">
        <v>352605342021</v>
      </c>
      <c r="L6477" s="170" t="s">
        <v>76</v>
      </c>
      <c r="M6477" s="193">
        <v>0.20180000000000001</v>
      </c>
      <c r="N6477" s="194">
        <f t="shared" si="1250"/>
        <v>4.7753021675820115E-2</v>
      </c>
      <c r="R6477" s="75" t="e">
        <f t="shared" si="1251"/>
        <v>#REF!</v>
      </c>
    </row>
    <row r="6478" spans="1:18" ht="15" customHeight="1" x14ac:dyDescent="0.3">
      <c r="A6478" s="86"/>
      <c r="B6478" s="84"/>
      <c r="C6478" s="125"/>
      <c r="E6478" s="151"/>
      <c r="F6478" s="151"/>
      <c r="G6478" s="151"/>
      <c r="H6478" s="190"/>
      <c r="J6478" s="195"/>
      <c r="K6478" s="174"/>
      <c r="L6478" s="170"/>
      <c r="M6478" s="193"/>
      <c r="N6478" s="194" t="str">
        <f t="shared" si="1250"/>
        <v/>
      </c>
      <c r="R6478" s="75" t="e">
        <f t="shared" si="1251"/>
        <v>#REF!</v>
      </c>
    </row>
    <row r="6479" spans="1:18" ht="15" customHeight="1" x14ac:dyDescent="0.3">
      <c r="A6479" s="86"/>
      <c r="B6479" s="84"/>
      <c r="C6479" s="125"/>
      <c r="E6479" s="151"/>
      <c r="F6479" s="151"/>
      <c r="G6479" s="151"/>
      <c r="H6479" s="190"/>
      <c r="J6479" s="195"/>
      <c r="K6479" s="174"/>
      <c r="L6479" s="170"/>
      <c r="M6479" s="193"/>
      <c r="N6479" s="194" t="str">
        <f t="shared" si="1250"/>
        <v/>
      </c>
      <c r="R6479" s="75" t="e">
        <f t="shared" si="1251"/>
        <v>#REF!</v>
      </c>
    </row>
    <row r="6480" spans="1:18" ht="15" customHeight="1" x14ac:dyDescent="0.3">
      <c r="A6480" s="86"/>
      <c r="B6480" s="84"/>
      <c r="C6480" s="125"/>
      <c r="E6480" s="151"/>
      <c r="F6480" s="151"/>
      <c r="G6480" s="151"/>
      <c r="H6480" s="190"/>
      <c r="J6480" s="195"/>
      <c r="K6480" s="174"/>
      <c r="L6480" s="170"/>
      <c r="M6480" s="193"/>
      <c r="N6480" s="194" t="str">
        <f t="shared" si="1250"/>
        <v/>
      </c>
      <c r="R6480" s="75" t="e">
        <f t="shared" si="1251"/>
        <v>#REF!</v>
      </c>
    </row>
    <row r="6481" spans="1:18" ht="15" customHeight="1" x14ac:dyDescent="0.3">
      <c r="A6481" s="86"/>
      <c r="B6481" s="84"/>
      <c r="C6481" s="125"/>
      <c r="E6481" s="151"/>
      <c r="F6481" s="151"/>
      <c r="G6481" s="151"/>
      <c r="H6481" s="190"/>
      <c r="J6481" s="195"/>
      <c r="K6481" s="174"/>
      <c r="L6481" s="170"/>
      <c r="M6481" s="193"/>
      <c r="N6481" s="194" t="str">
        <f t="shared" si="1250"/>
        <v/>
      </c>
      <c r="R6481" s="75" t="e">
        <f t="shared" si="1251"/>
        <v>#REF!</v>
      </c>
    </row>
    <row r="6482" spans="1:18" ht="15" customHeight="1" x14ac:dyDescent="0.3">
      <c r="A6482" s="86"/>
      <c r="B6482" s="84"/>
      <c r="C6482" s="125"/>
      <c r="E6482" s="151"/>
      <c r="F6482" s="151"/>
      <c r="G6482" s="151"/>
      <c r="H6482" s="190"/>
      <c r="J6482" s="195"/>
      <c r="K6482" s="174"/>
      <c r="L6482" s="170"/>
      <c r="M6482" s="193"/>
      <c r="N6482" s="194" t="str">
        <f t="shared" si="1250"/>
        <v/>
      </c>
      <c r="R6482" s="75" t="e">
        <f t="shared" si="1251"/>
        <v>#REF!</v>
      </c>
    </row>
    <row r="6483" spans="1:18" ht="15" customHeight="1" x14ac:dyDescent="0.3">
      <c r="A6483" s="86"/>
      <c r="B6483" s="84"/>
      <c r="C6483" s="125"/>
      <c r="E6483" s="151"/>
      <c r="F6483" s="151"/>
      <c r="G6483" s="151"/>
      <c r="H6483" s="190"/>
      <c r="J6483" s="195"/>
      <c r="K6483" s="174"/>
      <c r="L6483" s="170"/>
      <c r="M6483" s="193"/>
      <c r="N6483" s="194" t="str">
        <f t="shared" si="1250"/>
        <v/>
      </c>
      <c r="R6483" s="75" t="e">
        <f t="shared" si="1251"/>
        <v>#REF!</v>
      </c>
    </row>
    <row r="6484" spans="1:18" ht="15" customHeight="1" x14ac:dyDescent="0.3">
      <c r="A6484" s="86"/>
      <c r="B6484" s="84"/>
      <c r="C6484" s="125"/>
      <c r="E6484" s="151"/>
      <c r="F6484" s="151"/>
      <c r="G6484" s="151"/>
      <c r="H6484" s="190"/>
      <c r="J6484" s="195"/>
      <c r="K6484" s="174"/>
      <c r="L6484" s="170"/>
      <c r="M6484" s="193"/>
      <c r="N6484" s="194" t="str">
        <f t="shared" si="1250"/>
        <v/>
      </c>
      <c r="R6484" s="75" t="e">
        <f t="shared" si="1251"/>
        <v>#REF!</v>
      </c>
    </row>
    <row r="6485" spans="1:18" ht="15" customHeight="1" x14ac:dyDescent="0.3">
      <c r="A6485" s="86"/>
      <c r="B6485" s="84"/>
      <c r="C6485" s="125"/>
      <c r="E6485" s="151"/>
      <c r="F6485" s="151"/>
      <c r="G6485" s="151"/>
      <c r="H6485" s="190" t="str">
        <f t="shared" ref="H6485:H6499" si="1252">+IF(G6485="","",F6485*G6485)</f>
        <v/>
      </c>
      <c r="J6485" s="195" t="str">
        <f>+IF(H6485="","",H6485/H6510)</f>
        <v/>
      </c>
      <c r="K6485" s="174"/>
      <c r="L6485" s="170"/>
      <c r="M6485" s="193" t="str">
        <f t="shared" ref="M6485:M6499" si="1253">IF(L6485="NP", 0, (IF(L6485="EP", 1, (IF(L6485="ND", 0.4, "")))))</f>
        <v/>
      </c>
      <c r="N6485" s="194" t="str">
        <f t="shared" si="1250"/>
        <v/>
      </c>
      <c r="R6485" s="75" t="e">
        <f t="shared" si="1251"/>
        <v>#REF!</v>
      </c>
    </row>
    <row r="6486" spans="1:18" ht="15" customHeight="1" x14ac:dyDescent="0.3">
      <c r="A6486" s="86"/>
      <c r="B6486" s="84"/>
      <c r="C6486" s="125"/>
      <c r="E6486" s="151"/>
      <c r="F6486" s="151"/>
      <c r="G6486" s="151"/>
      <c r="H6486" s="190" t="str">
        <f t="shared" si="1252"/>
        <v/>
      </c>
      <c r="J6486" s="195" t="str">
        <f>+IF(H6486="","",H6486/H6510)</f>
        <v/>
      </c>
      <c r="K6486" s="174"/>
      <c r="L6486" s="170"/>
      <c r="M6486" s="193" t="str">
        <f t="shared" si="1253"/>
        <v/>
      </c>
      <c r="N6486" s="194" t="str">
        <f t="shared" si="1250"/>
        <v/>
      </c>
      <c r="R6486" s="75" t="e">
        <f t="shared" si="1251"/>
        <v>#REF!</v>
      </c>
    </row>
    <row r="6487" spans="1:18" ht="15" customHeight="1" x14ac:dyDescent="0.3">
      <c r="A6487" s="86"/>
      <c r="B6487" s="84"/>
      <c r="C6487" s="125"/>
      <c r="E6487" s="151"/>
      <c r="F6487" s="151"/>
      <c r="G6487" s="151"/>
      <c r="H6487" s="190" t="str">
        <f t="shared" si="1252"/>
        <v/>
      </c>
      <c r="J6487" s="195" t="str">
        <f>+IF(H6487="","",H6487/H6510)</f>
        <v/>
      </c>
      <c r="K6487" s="174"/>
      <c r="L6487" s="170"/>
      <c r="M6487" s="193" t="str">
        <f t="shared" si="1253"/>
        <v/>
      </c>
      <c r="N6487" s="194" t="str">
        <f t="shared" si="1250"/>
        <v/>
      </c>
      <c r="R6487" s="75" t="e">
        <f t="shared" si="1251"/>
        <v>#REF!</v>
      </c>
    </row>
    <row r="6488" spans="1:18" ht="15" customHeight="1" x14ac:dyDescent="0.3">
      <c r="A6488" s="86"/>
      <c r="B6488" s="84"/>
      <c r="C6488" s="125"/>
      <c r="E6488" s="151"/>
      <c r="F6488" s="151"/>
      <c r="G6488" s="151"/>
      <c r="H6488" s="190" t="str">
        <f t="shared" si="1252"/>
        <v/>
      </c>
      <c r="J6488" s="195" t="str">
        <f>+IF(H6488="","",H6488/H6510)</f>
        <v/>
      </c>
      <c r="K6488" s="174"/>
      <c r="L6488" s="170"/>
      <c r="M6488" s="193" t="str">
        <f t="shared" si="1253"/>
        <v/>
      </c>
      <c r="N6488" s="194" t="str">
        <f t="shared" si="1250"/>
        <v/>
      </c>
      <c r="R6488" s="75" t="e">
        <f t="shared" si="1251"/>
        <v>#REF!</v>
      </c>
    </row>
    <row r="6489" spans="1:18" ht="15" customHeight="1" x14ac:dyDescent="0.3">
      <c r="A6489" s="86"/>
      <c r="B6489" s="84"/>
      <c r="C6489" s="125"/>
      <c r="E6489" s="151"/>
      <c r="F6489" s="151"/>
      <c r="G6489" s="151"/>
      <c r="H6489" s="190" t="str">
        <f t="shared" si="1252"/>
        <v/>
      </c>
      <c r="J6489" s="195" t="str">
        <f>+IF(H6489="","",H6489/H6510)</f>
        <v/>
      </c>
      <c r="K6489" s="174"/>
      <c r="L6489" s="170"/>
      <c r="M6489" s="193" t="str">
        <f t="shared" si="1253"/>
        <v/>
      </c>
      <c r="N6489" s="194" t="str">
        <f t="shared" si="1250"/>
        <v/>
      </c>
      <c r="R6489" s="75" t="e">
        <f t="shared" si="1251"/>
        <v>#REF!</v>
      </c>
    </row>
    <row r="6490" spans="1:18" ht="15" customHeight="1" x14ac:dyDescent="0.3">
      <c r="A6490" s="86"/>
      <c r="B6490" s="84"/>
      <c r="C6490" s="125"/>
      <c r="E6490" s="151"/>
      <c r="F6490" s="151"/>
      <c r="G6490" s="151"/>
      <c r="H6490" s="190" t="str">
        <f t="shared" si="1252"/>
        <v/>
      </c>
      <c r="J6490" s="195" t="str">
        <f>+IF(H6490="","",H6490/H6510)</f>
        <v/>
      </c>
      <c r="K6490" s="174"/>
      <c r="L6490" s="170"/>
      <c r="M6490" s="193" t="str">
        <f t="shared" si="1253"/>
        <v/>
      </c>
      <c r="N6490" s="194" t="str">
        <f t="shared" si="1250"/>
        <v/>
      </c>
      <c r="R6490" s="75" t="e">
        <f t="shared" si="1251"/>
        <v>#REF!</v>
      </c>
    </row>
    <row r="6491" spans="1:18" ht="15" customHeight="1" x14ac:dyDescent="0.3">
      <c r="A6491" s="86"/>
      <c r="B6491" s="84"/>
      <c r="C6491" s="125"/>
      <c r="E6491" s="151"/>
      <c r="F6491" s="151"/>
      <c r="G6491" s="151"/>
      <c r="H6491" s="190" t="str">
        <f t="shared" si="1252"/>
        <v/>
      </c>
      <c r="J6491" s="195" t="str">
        <f>+IF(H6491="","",H6491/H6510)</f>
        <v/>
      </c>
      <c r="K6491" s="174"/>
      <c r="L6491" s="170"/>
      <c r="M6491" s="193" t="str">
        <f t="shared" si="1253"/>
        <v/>
      </c>
      <c r="N6491" s="194" t="str">
        <f t="shared" si="1250"/>
        <v/>
      </c>
      <c r="R6491" s="75" t="e">
        <f t="shared" si="1251"/>
        <v>#REF!</v>
      </c>
    </row>
    <row r="6492" spans="1:18" ht="15" customHeight="1" x14ac:dyDescent="0.3">
      <c r="A6492" s="86"/>
      <c r="B6492" s="84"/>
      <c r="C6492" s="125"/>
      <c r="E6492" s="151"/>
      <c r="F6492" s="151"/>
      <c r="G6492" s="151"/>
      <c r="H6492" s="190" t="str">
        <f t="shared" si="1252"/>
        <v/>
      </c>
      <c r="J6492" s="195" t="str">
        <f>+IF(H6492="","",H6492/H6510)</f>
        <v/>
      </c>
      <c r="K6492" s="174"/>
      <c r="L6492" s="170"/>
      <c r="M6492" s="193" t="str">
        <f t="shared" si="1253"/>
        <v/>
      </c>
      <c r="N6492" s="194" t="str">
        <f t="shared" si="1250"/>
        <v/>
      </c>
      <c r="R6492" s="75" t="e">
        <f t="shared" si="1251"/>
        <v>#REF!</v>
      </c>
    </row>
    <row r="6493" spans="1:18" ht="15" customHeight="1" x14ac:dyDescent="0.3">
      <c r="A6493" s="86"/>
      <c r="B6493" s="84"/>
      <c r="C6493" s="125"/>
      <c r="E6493" s="151"/>
      <c r="F6493" s="151"/>
      <c r="G6493" s="151"/>
      <c r="H6493" s="190" t="str">
        <f t="shared" si="1252"/>
        <v/>
      </c>
      <c r="J6493" s="195" t="str">
        <f>+IF(H6493="","",H6493/H6510)</f>
        <v/>
      </c>
      <c r="K6493" s="174"/>
      <c r="L6493" s="170"/>
      <c r="M6493" s="193" t="str">
        <f t="shared" si="1253"/>
        <v/>
      </c>
      <c r="N6493" s="194" t="str">
        <f t="shared" si="1250"/>
        <v/>
      </c>
      <c r="R6493" s="75" t="e">
        <f t="shared" si="1251"/>
        <v>#REF!</v>
      </c>
    </row>
    <row r="6494" spans="1:18" ht="15" customHeight="1" x14ac:dyDescent="0.3">
      <c r="A6494" s="86"/>
      <c r="B6494" s="84"/>
      <c r="C6494" s="125"/>
      <c r="E6494" s="151"/>
      <c r="F6494" s="151"/>
      <c r="G6494" s="151"/>
      <c r="H6494" s="190" t="str">
        <f t="shared" si="1252"/>
        <v/>
      </c>
      <c r="J6494" s="195" t="str">
        <f>+IF(H6494="","",H6494/H6510)</f>
        <v/>
      </c>
      <c r="K6494" s="174"/>
      <c r="L6494" s="170"/>
      <c r="M6494" s="193" t="str">
        <f t="shared" si="1253"/>
        <v/>
      </c>
      <c r="N6494" s="194" t="str">
        <f t="shared" si="1250"/>
        <v/>
      </c>
      <c r="R6494" s="75" t="e">
        <f t="shared" si="1251"/>
        <v>#REF!</v>
      </c>
    </row>
    <row r="6495" spans="1:18" ht="15" customHeight="1" x14ac:dyDescent="0.3">
      <c r="A6495" s="86"/>
      <c r="B6495" s="84"/>
      <c r="C6495" s="125"/>
      <c r="E6495" s="151"/>
      <c r="F6495" s="151"/>
      <c r="G6495" s="151"/>
      <c r="H6495" s="190" t="str">
        <f t="shared" si="1252"/>
        <v/>
      </c>
      <c r="J6495" s="195" t="str">
        <f>+IF(H6495="","",H6495/H6510)</f>
        <v/>
      </c>
      <c r="K6495" s="174"/>
      <c r="L6495" s="170"/>
      <c r="M6495" s="193" t="str">
        <f t="shared" si="1253"/>
        <v/>
      </c>
      <c r="N6495" s="194" t="str">
        <f t="shared" si="1250"/>
        <v/>
      </c>
      <c r="R6495" s="75" t="e">
        <f t="shared" si="1251"/>
        <v>#REF!</v>
      </c>
    </row>
    <row r="6496" spans="1:18" ht="15" customHeight="1" x14ac:dyDescent="0.3">
      <c r="A6496" s="86"/>
      <c r="B6496" s="84"/>
      <c r="C6496" s="125"/>
      <c r="E6496" s="151"/>
      <c r="F6496" s="151"/>
      <c r="G6496" s="151"/>
      <c r="H6496" s="190" t="str">
        <f t="shared" si="1252"/>
        <v/>
      </c>
      <c r="J6496" s="195" t="str">
        <f>+IF(H6496="","",H6496/H6510)</f>
        <v/>
      </c>
      <c r="K6496" s="174"/>
      <c r="L6496" s="170"/>
      <c r="M6496" s="193" t="str">
        <f t="shared" si="1253"/>
        <v/>
      </c>
      <c r="N6496" s="194" t="str">
        <f t="shared" si="1250"/>
        <v/>
      </c>
      <c r="R6496" s="75" t="e">
        <f t="shared" si="1251"/>
        <v>#REF!</v>
      </c>
    </row>
    <row r="6497" spans="1:18" ht="15" customHeight="1" x14ac:dyDescent="0.3">
      <c r="A6497" s="86"/>
      <c r="B6497" s="84"/>
      <c r="C6497" s="125"/>
      <c r="E6497" s="151"/>
      <c r="F6497" s="151"/>
      <c r="G6497" s="151"/>
      <c r="H6497" s="190" t="str">
        <f t="shared" si="1252"/>
        <v/>
      </c>
      <c r="J6497" s="195" t="str">
        <f>+IF(H6497="","",H6497/H6510)</f>
        <v/>
      </c>
      <c r="K6497" s="174"/>
      <c r="L6497" s="170"/>
      <c r="M6497" s="193" t="str">
        <f t="shared" si="1253"/>
        <v/>
      </c>
      <c r="N6497" s="194" t="str">
        <f t="shared" si="1250"/>
        <v/>
      </c>
      <c r="R6497" s="75" t="e">
        <f t="shared" si="1251"/>
        <v>#REF!</v>
      </c>
    </row>
    <row r="6498" spans="1:18" ht="15" customHeight="1" x14ac:dyDescent="0.3">
      <c r="A6498" s="86"/>
      <c r="B6498" s="84"/>
      <c r="C6498" s="125"/>
      <c r="E6498" s="151"/>
      <c r="F6498" s="151"/>
      <c r="G6498" s="151"/>
      <c r="H6498" s="190" t="str">
        <f t="shared" si="1252"/>
        <v/>
      </c>
      <c r="J6498" s="195" t="str">
        <f>+IF(H6498="","",H6498/H6510)</f>
        <v/>
      </c>
      <c r="K6498" s="174"/>
      <c r="L6498" s="170"/>
      <c r="M6498" s="193" t="str">
        <f t="shared" si="1253"/>
        <v/>
      </c>
      <c r="N6498" s="194" t="str">
        <f t="shared" si="1250"/>
        <v/>
      </c>
      <c r="R6498" s="75" t="e">
        <f t="shared" si="1251"/>
        <v>#REF!</v>
      </c>
    </row>
    <row r="6499" spans="1:18" ht="15" customHeight="1" thickBot="1" x14ac:dyDescent="0.35">
      <c r="A6499" s="86"/>
      <c r="B6499" s="84"/>
      <c r="C6499" s="125"/>
      <c r="E6499" s="152"/>
      <c r="F6499" s="152"/>
      <c r="G6499" s="152"/>
      <c r="H6499" s="191" t="str">
        <f t="shared" si="1252"/>
        <v/>
      </c>
      <c r="J6499" s="195" t="str">
        <f>+IF(H6499="","",H6499/H6510)</f>
        <v/>
      </c>
      <c r="K6499" s="174"/>
      <c r="L6499" s="170"/>
      <c r="M6499" s="193" t="str">
        <f t="shared" si="1253"/>
        <v/>
      </c>
      <c r="N6499" s="194" t="str">
        <f t="shared" si="1250"/>
        <v/>
      </c>
      <c r="R6499" s="75" t="e">
        <f t="shared" si="1251"/>
        <v>#REF!</v>
      </c>
    </row>
    <row r="6500" spans="1:18" ht="15" customHeight="1" thickBot="1" x14ac:dyDescent="0.35">
      <c r="A6500" s="86"/>
      <c r="B6500" s="84"/>
      <c r="C6500" s="160"/>
      <c r="D6500" s="160"/>
      <c r="E6500" s="160"/>
      <c r="F6500" s="160"/>
      <c r="G6500" s="161" t="s">
        <v>29</v>
      </c>
      <c r="H6500" s="157">
        <f>SUM(H6474:H6499)</f>
        <v>209.85250000000002</v>
      </c>
      <c r="J6500" s="110">
        <f>SUM(J6474:J6499)</f>
        <v>0.94192959318570646</v>
      </c>
      <c r="K6500" s="109"/>
      <c r="L6500" s="109"/>
      <c r="M6500" s="109"/>
      <c r="N6500" s="110">
        <f>SUM(N6474:N6499)</f>
        <v>0.19008139190487555</v>
      </c>
    </row>
    <row r="6501" spans="1:18" s="73" customFormat="1" ht="15" customHeight="1" thickBot="1" x14ac:dyDescent="0.35">
      <c r="A6501" s="86"/>
      <c r="B6501" s="84"/>
      <c r="C6501" s="73" t="s">
        <v>12</v>
      </c>
      <c r="H6501" s="74"/>
      <c r="J6501" s="111"/>
      <c r="K6501" s="111"/>
      <c r="L6501" s="111"/>
      <c r="M6501" s="111"/>
      <c r="N6501" s="111"/>
    </row>
    <row r="6502" spans="1:18" ht="33" customHeight="1" thickBot="1" x14ac:dyDescent="0.35">
      <c r="A6502" s="86"/>
      <c r="B6502" s="84"/>
      <c r="C6502" s="122" t="s">
        <v>48</v>
      </c>
      <c r="D6502" s="129"/>
      <c r="E6502" s="130" t="s">
        <v>3</v>
      </c>
      <c r="F6502" s="130" t="s">
        <v>0</v>
      </c>
      <c r="G6502" s="123" t="s">
        <v>6</v>
      </c>
      <c r="H6502" s="124" t="s">
        <v>9</v>
      </c>
      <c r="J6502" s="106" t="s">
        <v>59</v>
      </c>
      <c r="K6502" s="107" t="s">
        <v>60</v>
      </c>
      <c r="L6502" s="107" t="s">
        <v>61</v>
      </c>
      <c r="M6502" s="107" t="s">
        <v>62</v>
      </c>
      <c r="N6502" s="108" t="s">
        <v>63</v>
      </c>
    </row>
    <row r="6503" spans="1:18" ht="15" customHeight="1" x14ac:dyDescent="0.3">
      <c r="A6503" s="86"/>
      <c r="B6503" s="84"/>
      <c r="C6503" s="125"/>
      <c r="E6503" s="149"/>
      <c r="F6503" s="146"/>
      <c r="G6503" s="154"/>
      <c r="H6503" s="186"/>
      <c r="J6503" s="195"/>
      <c r="K6503" s="198"/>
      <c r="L6503" s="198"/>
      <c r="M6503" s="193" t="str">
        <f>IF(L6503="NP", 0, (IF(L6503="EP", 1, (IF(L6503="ND", 0.4, "")))))</f>
        <v/>
      </c>
      <c r="N6503" s="194" t="str">
        <f>+IF(H6503="","",J6503*M6503)</f>
        <v/>
      </c>
      <c r="R6503" s="75" t="e">
        <f t="shared" ref="R6503:R6507" si="1254">+R6415+1</f>
        <v>#REF!</v>
      </c>
    </row>
    <row r="6504" spans="1:18" ht="15" customHeight="1" x14ac:dyDescent="0.3">
      <c r="A6504" s="86"/>
      <c r="B6504" s="84"/>
      <c r="C6504" s="125"/>
      <c r="E6504" s="149"/>
      <c r="F6504" s="146"/>
      <c r="G6504" s="154"/>
      <c r="H6504" s="186"/>
      <c r="J6504" s="195"/>
      <c r="K6504" s="175"/>
      <c r="L6504" s="175"/>
      <c r="M6504" s="193" t="str">
        <f>IF(L6504="NP", 0, (IF(L6504="EP", 1, (IF(L6504="ND", 0.4, "")))))</f>
        <v/>
      </c>
      <c r="N6504" s="194" t="str">
        <f>+IF(H6504="","",J6504*M6504)</f>
        <v/>
      </c>
      <c r="R6504" s="75" t="e">
        <f t="shared" si="1254"/>
        <v>#REF!</v>
      </c>
    </row>
    <row r="6505" spans="1:18" ht="15" customHeight="1" x14ac:dyDescent="0.3">
      <c r="A6505" s="86"/>
      <c r="B6505" s="84"/>
      <c r="C6505" s="125"/>
      <c r="E6505" s="149"/>
      <c r="F6505" s="146"/>
      <c r="G6505" s="154"/>
      <c r="H6505" s="186"/>
      <c r="J6505" s="195"/>
      <c r="K6505" s="175"/>
      <c r="L6505" s="175"/>
      <c r="M6505" s="193" t="str">
        <f>IF(L6505="NP", 0, (IF(L6505="EP", 1, (IF(L6505="ND", 0.4, "")))))</f>
        <v/>
      </c>
      <c r="N6505" s="194" t="str">
        <f>+IF(H6505="","",J6505*M6505)</f>
        <v/>
      </c>
      <c r="R6505" s="75" t="e">
        <f t="shared" si="1254"/>
        <v>#REF!</v>
      </c>
    </row>
    <row r="6506" spans="1:18" ht="15" customHeight="1" x14ac:dyDescent="0.3">
      <c r="A6506" s="86"/>
      <c r="B6506" s="84"/>
      <c r="C6506" s="125"/>
      <c r="E6506" s="149"/>
      <c r="F6506" s="146"/>
      <c r="G6506" s="154"/>
      <c r="H6506" s="186" t="str">
        <f>+IF(G6506="","",F6506*G6506)</f>
        <v/>
      </c>
      <c r="J6506" s="195" t="str">
        <f>+IF(H6506="","",H6506/H6510)</f>
        <v/>
      </c>
      <c r="K6506" s="175"/>
      <c r="L6506" s="175"/>
      <c r="M6506" s="193" t="str">
        <f>IF(L6506="NP", 0, (IF(L6506="EP", 1, (IF(L6506="ND", 0.4, "")))))</f>
        <v/>
      </c>
      <c r="N6506" s="194" t="str">
        <f>+IF(H6506="","",J6506*M6506)</f>
        <v/>
      </c>
      <c r="R6506" s="75" t="e">
        <f t="shared" si="1254"/>
        <v>#REF!</v>
      </c>
    </row>
    <row r="6507" spans="1:18" ht="15" customHeight="1" thickBot="1" x14ac:dyDescent="0.35">
      <c r="A6507" s="86"/>
      <c r="B6507" s="84"/>
      <c r="C6507" s="127"/>
      <c r="D6507" s="128"/>
      <c r="E6507" s="150"/>
      <c r="F6507" s="147"/>
      <c r="G6507" s="155"/>
      <c r="H6507" s="192" t="str">
        <f>+IF(G6507="","",F6507*G6507)</f>
        <v/>
      </c>
      <c r="J6507" s="195" t="str">
        <f>+IF(H6507="","",H6507/H6510)</f>
        <v/>
      </c>
      <c r="K6507" s="176"/>
      <c r="L6507" s="177"/>
      <c r="M6507" s="193" t="str">
        <f>IF(L6507="NP", 0, (IF(L6507="EP", 1, (IF(L6507="ND", 0.4, "")))))</f>
        <v/>
      </c>
      <c r="N6507" s="194" t="str">
        <f>+IF(H6507="","",J6507*M6507)</f>
        <v/>
      </c>
      <c r="R6507" s="75" t="e">
        <f t="shared" si="1254"/>
        <v>#REF!</v>
      </c>
    </row>
    <row r="6508" spans="1:18" ht="15" customHeight="1" thickBot="1" x14ac:dyDescent="0.35">
      <c r="A6508" s="86"/>
      <c r="B6508" s="84"/>
      <c r="C6508" s="160"/>
      <c r="D6508" s="160"/>
      <c r="E6508" s="160"/>
      <c r="F6508" s="160"/>
      <c r="G6508" s="161" t="s">
        <v>30</v>
      </c>
      <c r="H6508" s="157">
        <f>SUM(H6503:H6507)</f>
        <v>0</v>
      </c>
      <c r="J6508" s="110">
        <f>SUM(J6503:J6507)</f>
        <v>0</v>
      </c>
      <c r="K6508" s="109"/>
      <c r="L6508" s="109"/>
      <c r="M6508" s="109"/>
      <c r="N6508" s="110">
        <f>SUM(N6503:N6507)</f>
        <v>0</v>
      </c>
    </row>
    <row r="6509" spans="1:18" ht="13.5" customHeight="1" thickBot="1" x14ac:dyDescent="0.35">
      <c r="A6509" s="86"/>
      <c r="B6509" s="84"/>
      <c r="H6509" s="84"/>
      <c r="J6509" s="103"/>
      <c r="K6509" s="104"/>
      <c r="L6509" s="104"/>
      <c r="M6509" s="104"/>
      <c r="N6509" s="105"/>
    </row>
    <row r="6510" spans="1:18" ht="15" customHeight="1" x14ac:dyDescent="0.3">
      <c r="A6510" s="86"/>
      <c r="B6510" s="84"/>
      <c r="D6510" s="132" t="s">
        <v>13</v>
      </c>
      <c r="E6510" s="133"/>
      <c r="F6510" s="133"/>
      <c r="G6510" s="134"/>
      <c r="H6510" s="158">
        <f>+H6455+H6471+H6500+H6508</f>
        <v>222.79000630000002</v>
      </c>
      <c r="J6510" s="113"/>
      <c r="K6510" s="78"/>
      <c r="M6510" s="78"/>
      <c r="N6510" s="114"/>
    </row>
    <row r="6511" spans="1:18" ht="15" customHeight="1" thickBot="1" x14ac:dyDescent="0.35">
      <c r="A6511" s="86"/>
      <c r="B6511" s="84"/>
      <c r="D6511" s="135" t="s">
        <v>67</v>
      </c>
      <c r="E6511" s="136"/>
      <c r="F6511" s="136"/>
      <c r="G6511" s="141">
        <f>+$Q$1</f>
        <v>0.15</v>
      </c>
      <c r="H6511" s="159">
        <f>+H6510*G6511</f>
        <v>33.418500944999998</v>
      </c>
      <c r="J6511" s="115"/>
      <c r="K6511" s="116"/>
      <c r="L6511" s="116"/>
      <c r="M6511" s="116"/>
      <c r="N6511" s="117"/>
    </row>
    <row r="6512" spans="1:18" ht="15" customHeight="1" x14ac:dyDescent="0.3">
      <c r="A6512" s="86"/>
      <c r="B6512" s="84"/>
      <c r="D6512" s="135" t="s">
        <v>68</v>
      </c>
      <c r="E6512" s="136"/>
      <c r="F6512" s="136"/>
      <c r="G6512" s="141">
        <f>+$Q$2</f>
        <v>0</v>
      </c>
      <c r="H6512" s="159">
        <f>+(H6510+H6511)*G6512</f>
        <v>0</v>
      </c>
      <c r="J6512" s="120">
        <f>+J6455+J6471+J6500+J6508</f>
        <v>0.99999999999999989</v>
      </c>
      <c r="K6512" s="118"/>
      <c r="L6512" s="118"/>
      <c r="M6512" s="118"/>
      <c r="N6512" s="120">
        <f>+N6455+N6471+N6500+N6508</f>
        <v>0.19008139190487555</v>
      </c>
    </row>
    <row r="6513" spans="1:18" ht="15" customHeight="1" thickBot="1" x14ac:dyDescent="0.35">
      <c r="A6513" s="86"/>
      <c r="B6513" s="84"/>
      <c r="C6513" s="75" t="s">
        <v>64</v>
      </c>
      <c r="D6513" s="135" t="s">
        <v>14</v>
      </c>
      <c r="E6513" s="136"/>
      <c r="F6513" s="136"/>
      <c r="G6513" s="137"/>
      <c r="H6513" s="159">
        <f>SUM(H6510:H6512)</f>
        <v>256.20850724500002</v>
      </c>
      <c r="J6513" s="121" t="s">
        <v>69</v>
      </c>
      <c r="K6513" s="119"/>
      <c r="L6513" s="119"/>
      <c r="M6513" s="119"/>
      <c r="N6513" s="121" t="s">
        <v>70</v>
      </c>
    </row>
    <row r="6514" spans="1:18" ht="15" customHeight="1" thickBot="1" x14ac:dyDescent="0.35">
      <c r="A6514" s="86"/>
      <c r="B6514" s="84"/>
      <c r="C6514" s="75" t="s">
        <v>64</v>
      </c>
      <c r="D6514" s="138" t="s">
        <v>15</v>
      </c>
      <c r="E6514" s="139"/>
      <c r="F6514" s="139"/>
      <c r="G6514" s="140"/>
      <c r="H6514" s="131">
        <f>+ROUND(H6513,2)</f>
        <v>256.20999999999998</v>
      </c>
      <c r="N6514" s="165">
        <f>+ROUND(N6512,4)</f>
        <v>0.19009999999999999</v>
      </c>
    </row>
    <row r="6515" spans="1:18" ht="13.5" customHeight="1" x14ac:dyDescent="0.3">
      <c r="A6515" s="86"/>
      <c r="B6515" s="84"/>
      <c r="G6515" s="76"/>
    </row>
    <row r="6516" spans="1:18" ht="13.5" customHeight="1" x14ac:dyDescent="0.3">
      <c r="A6516" s="86"/>
      <c r="B6516" s="84"/>
      <c r="G6516" s="76"/>
    </row>
    <row r="6517" spans="1:18" ht="15" customHeight="1" x14ac:dyDescent="0.3">
      <c r="A6517" s="83"/>
      <c r="B6517" s="84"/>
      <c r="G6517" s="76"/>
      <c r="H6517" s="84"/>
      <c r="J6517" s="85"/>
      <c r="K6517" s="85"/>
      <c r="L6517" s="85"/>
      <c r="M6517" s="85"/>
      <c r="N6517" s="85"/>
    </row>
    <row r="6518" spans="1:18" ht="14.1" customHeight="1" x14ac:dyDescent="0.3">
      <c r="A6518" s="86"/>
      <c r="B6518" s="84"/>
      <c r="C6518" s="87"/>
      <c r="D6518" s="87"/>
      <c r="E6518" s="87"/>
      <c r="F6518" s="87"/>
      <c r="G6518" s="87"/>
      <c r="H6518" s="87"/>
      <c r="K6518" s="78"/>
      <c r="M6518" s="78"/>
    </row>
    <row r="6519" spans="1:18" ht="12" customHeight="1" x14ac:dyDescent="0.3">
      <c r="A6519" s="86"/>
      <c r="B6519" s="84"/>
      <c r="C6519" s="73"/>
      <c r="D6519" s="73"/>
      <c r="E6519" s="73"/>
      <c r="F6519" s="73"/>
      <c r="G6519" s="73"/>
      <c r="H6519" s="73"/>
      <c r="K6519" s="78"/>
      <c r="M6519" s="78"/>
    </row>
    <row r="6520" spans="1:18" ht="12" customHeight="1" x14ac:dyDescent="0.3">
      <c r="A6520" s="86"/>
      <c r="B6520" s="84"/>
      <c r="G6520" s="88"/>
      <c r="H6520" s="84"/>
      <c r="K6520" s="78"/>
      <c r="M6520" s="78"/>
    </row>
    <row r="6521" spans="1:18" ht="14.25" customHeight="1" x14ac:dyDescent="0.3">
      <c r="A6521" s="86"/>
      <c r="B6521" s="84"/>
      <c r="C6521" s="89"/>
      <c r="D6521" s="90"/>
      <c r="E6521" s="90"/>
      <c r="F6521" s="90"/>
      <c r="G6521" s="90"/>
      <c r="H6521" s="91"/>
      <c r="K6521" s="78"/>
      <c r="M6521" s="78"/>
    </row>
    <row r="6522" spans="1:18" ht="14.25" customHeight="1" x14ac:dyDescent="0.3">
      <c r="A6522" s="86"/>
      <c r="B6522" s="84"/>
      <c r="C6522" s="89"/>
      <c r="H6522" s="84"/>
      <c r="K6522" s="78"/>
      <c r="M6522" s="78"/>
    </row>
    <row r="6523" spans="1:18" ht="12" customHeight="1" thickBot="1" x14ac:dyDescent="0.35">
      <c r="A6523" s="86"/>
      <c r="B6523" s="84"/>
      <c r="C6523" s="89"/>
      <c r="H6523" s="84"/>
      <c r="K6523" s="78"/>
      <c r="M6523" s="78"/>
    </row>
    <row r="6524" spans="1:18" ht="20.100000000000001" customHeight="1" thickBot="1" x14ac:dyDescent="0.35">
      <c r="A6524" s="86"/>
      <c r="B6524" s="84"/>
      <c r="C6524" s="142" t="s">
        <v>55</v>
      </c>
      <c r="D6524" s="143"/>
      <c r="E6524" s="143"/>
      <c r="F6524" s="143"/>
      <c r="G6524" s="143"/>
      <c r="H6524" s="144"/>
    </row>
    <row r="6525" spans="1:18" ht="20.100000000000001" customHeight="1" x14ac:dyDescent="0.3">
      <c r="A6525" s="86"/>
      <c r="B6525" s="84"/>
      <c r="C6525" s="92"/>
      <c r="H6525" s="93" t="s">
        <v>56</v>
      </c>
      <c r="I6525" s="84"/>
      <c r="J6525" s="97" t="s">
        <v>26</v>
      </c>
      <c r="K6525" s="98"/>
      <c r="L6525" s="98"/>
      <c r="M6525" s="98"/>
      <c r="N6525" s="99"/>
    </row>
    <row r="6526" spans="1:18" ht="16.5" customHeight="1" thickBot="1" x14ac:dyDescent="0.35">
      <c r="A6526" s="169"/>
      <c r="B6526" s="84"/>
      <c r="C6526" s="73" t="s">
        <v>57</v>
      </c>
      <c r="D6526" s="84">
        <v>75</v>
      </c>
      <c r="G6526" s="74" t="s">
        <v>4</v>
      </c>
      <c r="H6526" s="75" t="str">
        <f>+VLOOKUP(D6526,PRESUP!$A$6:$N$183,3,FALSE)</f>
        <v>Kg</v>
      </c>
      <c r="I6526" s="84"/>
      <c r="J6526" s="100"/>
      <c r="K6526" s="101"/>
      <c r="L6526" s="101"/>
      <c r="M6526" s="101"/>
      <c r="N6526" s="102"/>
    </row>
    <row r="6527" spans="1:18" ht="32.25" customHeight="1" x14ac:dyDescent="0.3">
      <c r="A6527" s="86"/>
      <c r="B6527" s="84"/>
      <c r="C6527" s="22" t="str">
        <f>+VLOOKUP(D6526,PRESUP!$A$6:$N$183,14,FALSE)</f>
        <v>DETALLE: ACERO DE REFUERZO EN BARRAS (f´y=4200 kg/cm2)</v>
      </c>
      <c r="J6527" s="103"/>
      <c r="K6527" s="104"/>
      <c r="L6527" s="104"/>
      <c r="M6527" s="104"/>
      <c r="N6527" s="105"/>
      <c r="O6527" s="84" t="s">
        <v>71</v>
      </c>
      <c r="P6527" s="84" t="s">
        <v>73</v>
      </c>
      <c r="Q6527" s="84" t="s">
        <v>72</v>
      </c>
    </row>
    <row r="6528" spans="1:18" s="73" customFormat="1" ht="15" customHeight="1" thickBot="1" x14ac:dyDescent="0.35">
      <c r="A6528" s="86"/>
      <c r="B6528" s="84"/>
      <c r="C6528" s="73" t="s">
        <v>5</v>
      </c>
      <c r="D6528" s="94"/>
      <c r="E6528" s="94"/>
      <c r="F6528" s="94"/>
      <c r="G6528" s="196" t="s">
        <v>58</v>
      </c>
      <c r="H6528" s="197">
        <v>4.5900000000000003E-2</v>
      </c>
      <c r="J6528" s="162"/>
      <c r="K6528" s="163"/>
      <c r="L6528" s="163"/>
      <c r="M6528" s="163"/>
      <c r="N6528" s="164"/>
      <c r="O6528" s="166">
        <f>+H6602</f>
        <v>2.69</v>
      </c>
      <c r="P6528" s="168">
        <f>+H6598</f>
        <v>2.33650555</v>
      </c>
      <c r="Q6528" s="167">
        <f>+N6602</f>
        <v>0.18229999999999999</v>
      </c>
      <c r="R6528" s="73">
        <f t="shared" ref="R6528" si="1255">+D6526</f>
        <v>75</v>
      </c>
    </row>
    <row r="6529" spans="1:18" s="94" customFormat="1" ht="30" customHeight="1" thickBot="1" x14ac:dyDescent="0.35">
      <c r="A6529" s="86"/>
      <c r="B6529" s="84"/>
      <c r="C6529" s="122" t="s">
        <v>48</v>
      </c>
      <c r="D6529" s="123" t="s">
        <v>0</v>
      </c>
      <c r="E6529" s="123" t="s">
        <v>6</v>
      </c>
      <c r="F6529" s="123" t="s">
        <v>7</v>
      </c>
      <c r="G6529" s="123" t="s">
        <v>8</v>
      </c>
      <c r="H6529" s="124" t="s">
        <v>9</v>
      </c>
      <c r="J6529" s="106" t="s">
        <v>59</v>
      </c>
      <c r="K6529" s="107" t="s">
        <v>60</v>
      </c>
      <c r="L6529" s="107" t="s">
        <v>61</v>
      </c>
      <c r="M6529" s="107" t="s">
        <v>62</v>
      </c>
      <c r="N6529" s="108" t="s">
        <v>63</v>
      </c>
    </row>
    <row r="6530" spans="1:18" ht="15" customHeight="1" x14ac:dyDescent="0.3">
      <c r="A6530" s="86"/>
      <c r="B6530" s="84"/>
      <c r="C6530" s="125" t="s">
        <v>78</v>
      </c>
      <c r="D6530" s="145" t="s">
        <v>20</v>
      </c>
      <c r="E6530" s="148"/>
      <c r="F6530" s="148" t="s">
        <v>64</v>
      </c>
      <c r="G6530" s="153" t="s">
        <v>20</v>
      </c>
      <c r="H6530" s="126">
        <f>+H6559*0.05</f>
        <v>4.0139550000000003E-2</v>
      </c>
      <c r="J6530" s="171">
        <f>+IF(H6530="","",H6530/H6598)</f>
        <v>1.7179308647479994E-2</v>
      </c>
      <c r="K6530" s="172">
        <v>4292100117</v>
      </c>
      <c r="L6530" s="170" t="s">
        <v>77</v>
      </c>
      <c r="M6530" s="156">
        <v>0</v>
      </c>
      <c r="N6530" s="173">
        <f t="shared" ref="N6530:N6542" si="1256">+IF(H6530="","",J6530*M6530)</f>
        <v>0</v>
      </c>
    </row>
    <row r="6531" spans="1:18" ht="15" customHeight="1" x14ac:dyDescent="0.3">
      <c r="A6531" s="86"/>
      <c r="B6531" s="84"/>
      <c r="C6531" s="125" t="s">
        <v>387</v>
      </c>
      <c r="D6531" s="146">
        <v>1</v>
      </c>
      <c r="E6531" s="149">
        <v>1.25</v>
      </c>
      <c r="F6531" s="184">
        <f t="shared" ref="F6531" si="1257">+IF(E6531="","",D6531*E6531)</f>
        <v>1.25</v>
      </c>
      <c r="G6531" s="185">
        <f>+IF(F6531="","",H6528)</f>
        <v>4.5900000000000003E-2</v>
      </c>
      <c r="H6531" s="186">
        <f t="shared" ref="H6531" si="1258">+IF(G6531="","",F6531*G6531)</f>
        <v>5.7375000000000002E-2</v>
      </c>
      <c r="J6531" s="195">
        <f>+IF(H6531="","",H6531/H6598)</f>
        <v>2.4555901440080036E-2</v>
      </c>
      <c r="K6531" s="172">
        <v>4292100117</v>
      </c>
      <c r="L6531" s="170" t="s">
        <v>77</v>
      </c>
      <c r="M6531" s="193">
        <v>0</v>
      </c>
      <c r="N6531" s="194">
        <f t="shared" si="1256"/>
        <v>0</v>
      </c>
      <c r="R6531" s="75" t="e">
        <f t="shared" ref="R6531:R6542" si="1259">+R6443+1</f>
        <v>#REF!</v>
      </c>
    </row>
    <row r="6532" spans="1:18" ht="15" customHeight="1" x14ac:dyDescent="0.3">
      <c r="A6532" s="86"/>
      <c r="B6532" s="84"/>
      <c r="C6532" s="125"/>
      <c r="D6532" s="146"/>
      <c r="E6532" s="149"/>
      <c r="F6532" s="184"/>
      <c r="G6532" s="185"/>
      <c r="H6532" s="186"/>
      <c r="J6532" s="195"/>
      <c r="K6532" s="172"/>
      <c r="L6532" s="170"/>
      <c r="M6532" s="193"/>
      <c r="N6532" s="194" t="str">
        <f t="shared" si="1256"/>
        <v/>
      </c>
      <c r="R6532" s="75" t="e">
        <f t="shared" si="1259"/>
        <v>#REF!</v>
      </c>
    </row>
    <row r="6533" spans="1:18" ht="15" customHeight="1" x14ac:dyDescent="0.3">
      <c r="A6533" s="86"/>
      <c r="B6533" s="84"/>
      <c r="C6533" s="125"/>
      <c r="D6533" s="146"/>
      <c r="E6533" s="149"/>
      <c r="F6533" s="184"/>
      <c r="G6533" s="185"/>
      <c r="H6533" s="186"/>
      <c r="J6533" s="195"/>
      <c r="K6533" s="172"/>
      <c r="L6533" s="170"/>
      <c r="M6533" s="193"/>
      <c r="N6533" s="194" t="str">
        <f t="shared" si="1256"/>
        <v/>
      </c>
      <c r="R6533" s="75" t="e">
        <f t="shared" si="1259"/>
        <v>#REF!</v>
      </c>
    </row>
    <row r="6534" spans="1:18" ht="15" customHeight="1" x14ac:dyDescent="0.3">
      <c r="A6534" s="86"/>
      <c r="B6534" s="84"/>
      <c r="C6534" s="125"/>
      <c r="D6534" s="146"/>
      <c r="E6534" s="149"/>
      <c r="F6534" s="184"/>
      <c r="G6534" s="185"/>
      <c r="H6534" s="186"/>
      <c r="J6534" s="195"/>
      <c r="K6534" s="172"/>
      <c r="L6534" s="170"/>
      <c r="M6534" s="193"/>
      <c r="N6534" s="194" t="str">
        <f t="shared" si="1256"/>
        <v/>
      </c>
      <c r="R6534" s="75" t="e">
        <f t="shared" si="1259"/>
        <v>#REF!</v>
      </c>
    </row>
    <row r="6535" spans="1:18" ht="15" customHeight="1" x14ac:dyDescent="0.3">
      <c r="A6535" s="86"/>
      <c r="B6535" s="84"/>
      <c r="C6535" s="125"/>
      <c r="D6535" s="146"/>
      <c r="E6535" s="149"/>
      <c r="F6535" s="184" t="str">
        <f t="shared" ref="F6535:F6542" si="1260">+IF(E6535="","",D6535*E6535)</f>
        <v/>
      </c>
      <c r="G6535" s="185" t="str">
        <f>+IF(F6535="","",H6528)</f>
        <v/>
      </c>
      <c r="H6535" s="186" t="str">
        <f t="shared" ref="H6535:H6542" si="1261">+IF(G6535="","",F6535*G6535)</f>
        <v/>
      </c>
      <c r="J6535" s="195" t="str">
        <f>+IF(H6535="","",H6535/H6598)</f>
        <v/>
      </c>
      <c r="K6535" s="172"/>
      <c r="L6535" s="170"/>
      <c r="M6535" s="193" t="str">
        <f t="shared" ref="M6535:M6542" si="1262">IF(L6535="NP", 0, (IF(L6535="EP", 1, (IF(L6535="ND", 0.4, "")))))</f>
        <v/>
      </c>
      <c r="N6535" s="194" t="str">
        <f t="shared" si="1256"/>
        <v/>
      </c>
      <c r="R6535" s="75" t="e">
        <f t="shared" si="1259"/>
        <v>#REF!</v>
      </c>
    </row>
    <row r="6536" spans="1:18" ht="15" customHeight="1" x14ac:dyDescent="0.3">
      <c r="A6536" s="86"/>
      <c r="B6536" s="84"/>
      <c r="C6536" s="125"/>
      <c r="D6536" s="146"/>
      <c r="E6536" s="149"/>
      <c r="F6536" s="184" t="str">
        <f t="shared" si="1260"/>
        <v/>
      </c>
      <c r="G6536" s="185" t="str">
        <f>+IF(F6536="","",H6528)</f>
        <v/>
      </c>
      <c r="H6536" s="186" t="str">
        <f t="shared" si="1261"/>
        <v/>
      </c>
      <c r="J6536" s="195" t="str">
        <f>+IF(H6536="","",H6536/H6598)</f>
        <v/>
      </c>
      <c r="K6536" s="172"/>
      <c r="L6536" s="170"/>
      <c r="M6536" s="193" t="str">
        <f t="shared" si="1262"/>
        <v/>
      </c>
      <c r="N6536" s="194" t="str">
        <f t="shared" si="1256"/>
        <v/>
      </c>
      <c r="R6536" s="75" t="e">
        <f t="shared" si="1259"/>
        <v>#REF!</v>
      </c>
    </row>
    <row r="6537" spans="1:18" ht="15" customHeight="1" x14ac:dyDescent="0.3">
      <c r="A6537" s="86"/>
      <c r="B6537" s="84"/>
      <c r="C6537" s="125"/>
      <c r="D6537" s="146"/>
      <c r="E6537" s="149"/>
      <c r="F6537" s="184" t="str">
        <f t="shared" si="1260"/>
        <v/>
      </c>
      <c r="G6537" s="185" t="str">
        <f>+IF(F6537="","",H6528)</f>
        <v/>
      </c>
      <c r="H6537" s="186" t="str">
        <f t="shared" si="1261"/>
        <v/>
      </c>
      <c r="J6537" s="195" t="str">
        <f>+IF(H6537="","",H6537/H6598)</f>
        <v/>
      </c>
      <c r="K6537" s="172"/>
      <c r="L6537" s="170"/>
      <c r="M6537" s="193" t="str">
        <f t="shared" si="1262"/>
        <v/>
      </c>
      <c r="N6537" s="194" t="str">
        <f t="shared" si="1256"/>
        <v/>
      </c>
      <c r="R6537" s="75" t="e">
        <f t="shared" si="1259"/>
        <v>#REF!</v>
      </c>
    </row>
    <row r="6538" spans="1:18" ht="15" customHeight="1" x14ac:dyDescent="0.3">
      <c r="A6538" s="86"/>
      <c r="B6538" s="84"/>
      <c r="C6538" s="125"/>
      <c r="D6538" s="146"/>
      <c r="E6538" s="149"/>
      <c r="F6538" s="184" t="str">
        <f t="shared" si="1260"/>
        <v/>
      </c>
      <c r="G6538" s="185" t="str">
        <f>+IF(F6538="","",H6528)</f>
        <v/>
      </c>
      <c r="H6538" s="186" t="str">
        <f t="shared" si="1261"/>
        <v/>
      </c>
      <c r="J6538" s="195" t="str">
        <f>+IF(H6538="","",H6538/H6598)</f>
        <v/>
      </c>
      <c r="K6538" s="172"/>
      <c r="L6538" s="170"/>
      <c r="M6538" s="193" t="str">
        <f t="shared" si="1262"/>
        <v/>
      </c>
      <c r="N6538" s="194" t="str">
        <f t="shared" si="1256"/>
        <v/>
      </c>
      <c r="R6538" s="75" t="e">
        <f t="shared" si="1259"/>
        <v>#REF!</v>
      </c>
    </row>
    <row r="6539" spans="1:18" ht="15" customHeight="1" x14ac:dyDescent="0.3">
      <c r="A6539" s="86"/>
      <c r="B6539" s="84"/>
      <c r="C6539" s="125"/>
      <c r="D6539" s="146"/>
      <c r="E6539" s="149"/>
      <c r="F6539" s="184" t="str">
        <f t="shared" si="1260"/>
        <v/>
      </c>
      <c r="G6539" s="185" t="str">
        <f>+IF(F6539="","",H6528)</f>
        <v/>
      </c>
      <c r="H6539" s="186" t="str">
        <f t="shared" si="1261"/>
        <v/>
      </c>
      <c r="J6539" s="195" t="str">
        <f>+IF(H6539="","",H6539/H6598)</f>
        <v/>
      </c>
      <c r="K6539" s="172"/>
      <c r="L6539" s="170"/>
      <c r="M6539" s="193" t="str">
        <f t="shared" si="1262"/>
        <v/>
      </c>
      <c r="N6539" s="194" t="str">
        <f t="shared" si="1256"/>
        <v/>
      </c>
      <c r="R6539" s="75" t="e">
        <f t="shared" si="1259"/>
        <v>#REF!</v>
      </c>
    </row>
    <row r="6540" spans="1:18" ht="15" customHeight="1" x14ac:dyDescent="0.3">
      <c r="A6540" s="86"/>
      <c r="B6540" s="84"/>
      <c r="C6540" s="125"/>
      <c r="D6540" s="146"/>
      <c r="E6540" s="149"/>
      <c r="F6540" s="184" t="str">
        <f t="shared" si="1260"/>
        <v/>
      </c>
      <c r="G6540" s="185" t="str">
        <f>+IF(F6540="","",H6528)</f>
        <v/>
      </c>
      <c r="H6540" s="186" t="str">
        <f t="shared" si="1261"/>
        <v/>
      </c>
      <c r="J6540" s="195" t="str">
        <f>+IF(H6540="","",H6540/H6598)</f>
        <v/>
      </c>
      <c r="K6540" s="172"/>
      <c r="L6540" s="170"/>
      <c r="M6540" s="193" t="str">
        <f t="shared" si="1262"/>
        <v/>
      </c>
      <c r="N6540" s="194" t="str">
        <f t="shared" si="1256"/>
        <v/>
      </c>
      <c r="R6540" s="75" t="e">
        <f t="shared" si="1259"/>
        <v>#REF!</v>
      </c>
    </row>
    <row r="6541" spans="1:18" ht="15" customHeight="1" x14ac:dyDescent="0.3">
      <c r="A6541" s="86"/>
      <c r="B6541" s="84"/>
      <c r="C6541" s="125"/>
      <c r="D6541" s="146"/>
      <c r="E6541" s="149"/>
      <c r="F6541" s="184" t="str">
        <f t="shared" si="1260"/>
        <v/>
      </c>
      <c r="G6541" s="185" t="str">
        <f>+IF(F6541="","",H6528)</f>
        <v/>
      </c>
      <c r="H6541" s="186" t="str">
        <f t="shared" si="1261"/>
        <v/>
      </c>
      <c r="J6541" s="195" t="str">
        <f>+IF(H6541="","",H6541/H6598)</f>
        <v/>
      </c>
      <c r="K6541" s="172"/>
      <c r="L6541" s="170"/>
      <c r="M6541" s="193" t="str">
        <f t="shared" si="1262"/>
        <v/>
      </c>
      <c r="N6541" s="194" t="str">
        <f t="shared" si="1256"/>
        <v/>
      </c>
      <c r="R6541" s="75" t="e">
        <f t="shared" si="1259"/>
        <v>#REF!</v>
      </c>
    </row>
    <row r="6542" spans="1:18" ht="15" customHeight="1" thickBot="1" x14ac:dyDescent="0.35">
      <c r="A6542" s="86"/>
      <c r="B6542" s="84"/>
      <c r="C6542" s="127"/>
      <c r="D6542" s="147"/>
      <c r="E6542" s="150"/>
      <c r="F6542" s="187" t="str">
        <f t="shared" si="1260"/>
        <v/>
      </c>
      <c r="G6542" s="188" t="str">
        <f>+IF(F6542="","",H6527)</f>
        <v/>
      </c>
      <c r="H6542" s="189" t="str">
        <f t="shared" si="1261"/>
        <v/>
      </c>
      <c r="J6542" s="195" t="str">
        <f>+IF(H6542="","",H6542/H6598)</f>
        <v/>
      </c>
      <c r="K6542" s="172"/>
      <c r="L6542" s="170"/>
      <c r="M6542" s="193" t="str">
        <f t="shared" si="1262"/>
        <v/>
      </c>
      <c r="N6542" s="194" t="str">
        <f t="shared" si="1256"/>
        <v/>
      </c>
      <c r="R6542" s="75" t="e">
        <f t="shared" si="1259"/>
        <v>#REF!</v>
      </c>
    </row>
    <row r="6543" spans="1:18" ht="15" customHeight="1" thickBot="1" x14ac:dyDescent="0.35">
      <c r="A6543" s="86"/>
      <c r="B6543" s="84"/>
      <c r="C6543" s="160"/>
      <c r="D6543" s="160"/>
      <c r="E6543" s="160"/>
      <c r="F6543" s="160"/>
      <c r="G6543" s="161" t="s">
        <v>27</v>
      </c>
      <c r="H6543" s="157">
        <f>SUM(H6530:H6542)</f>
        <v>9.7514550000000005E-2</v>
      </c>
      <c r="J6543" s="110">
        <f>SUM(J6530:J6542)</f>
        <v>4.173521008756003E-2</v>
      </c>
      <c r="K6543" s="109"/>
      <c r="L6543" s="109"/>
      <c r="M6543" s="109"/>
      <c r="N6543" s="110">
        <f>SUM(N6530:N6542)</f>
        <v>0</v>
      </c>
    </row>
    <row r="6544" spans="1:18" s="73" customFormat="1" ht="15" customHeight="1" thickBot="1" x14ac:dyDescent="0.35">
      <c r="A6544" s="86"/>
      <c r="B6544" s="84"/>
      <c r="C6544" s="73" t="s">
        <v>10</v>
      </c>
      <c r="H6544" s="74"/>
      <c r="J6544" s="112"/>
      <c r="K6544" s="112"/>
      <c r="L6544" s="112"/>
      <c r="M6544" s="112"/>
      <c r="N6544" s="112"/>
    </row>
    <row r="6545" spans="1:18" ht="31.5" customHeight="1" thickBot="1" x14ac:dyDescent="0.35">
      <c r="A6545" s="86"/>
      <c r="B6545" s="84"/>
      <c r="C6545" s="122" t="s">
        <v>48</v>
      </c>
      <c r="D6545" s="123" t="s">
        <v>0</v>
      </c>
      <c r="E6545" s="123" t="s">
        <v>65</v>
      </c>
      <c r="F6545" s="123" t="s">
        <v>66</v>
      </c>
      <c r="G6545" s="123" t="s">
        <v>8</v>
      </c>
      <c r="H6545" s="124" t="s">
        <v>9</v>
      </c>
      <c r="J6545" s="106" t="s">
        <v>59</v>
      </c>
      <c r="K6545" s="107" t="s">
        <v>60</v>
      </c>
      <c r="L6545" s="107" t="s">
        <v>61</v>
      </c>
      <c r="M6545" s="107" t="s">
        <v>62</v>
      </c>
      <c r="N6545" s="108" t="s">
        <v>63</v>
      </c>
    </row>
    <row r="6546" spans="1:18" ht="15" customHeight="1" x14ac:dyDescent="0.3">
      <c r="A6546" s="86"/>
      <c r="B6546" s="84"/>
      <c r="C6546" s="125" t="s">
        <v>326</v>
      </c>
      <c r="D6546" s="146">
        <v>2</v>
      </c>
      <c r="E6546" s="149">
        <v>4.2300000000000004</v>
      </c>
      <c r="F6546" s="184">
        <f t="shared" ref="F6546:F6558" si="1263">+IF(E6546="","",D6546*E6546)</f>
        <v>8.4600000000000009</v>
      </c>
      <c r="G6546" s="185">
        <f>+IF(F6546="","",H6528)</f>
        <v>4.5900000000000003E-2</v>
      </c>
      <c r="H6546" s="186">
        <f>+IF(G6546="","",F6546*G6546)</f>
        <v>0.38831400000000005</v>
      </c>
      <c r="I6546" s="95"/>
      <c r="J6546" s="195">
        <f>+IF(H6546="","",H6546/H6598)</f>
        <v>0.16619434094646171</v>
      </c>
      <c r="K6546" s="174">
        <v>851230012</v>
      </c>
      <c r="L6546" s="170" t="s">
        <v>77</v>
      </c>
      <c r="M6546" s="193">
        <v>0</v>
      </c>
      <c r="N6546" s="194">
        <f t="shared" ref="N6546:N6558" si="1264">+IF(H6546="","",J6546*M6546)</f>
        <v>0</v>
      </c>
      <c r="R6546" s="75" t="e">
        <f t="shared" ref="R6546:R6558" si="1265">+R6458+1</f>
        <v>#REF!</v>
      </c>
    </row>
    <row r="6547" spans="1:18" ht="15" customHeight="1" x14ac:dyDescent="0.25">
      <c r="A6547" s="86"/>
      <c r="B6547" s="84"/>
      <c r="C6547" s="125" t="s">
        <v>309</v>
      </c>
      <c r="D6547" s="146">
        <v>1</v>
      </c>
      <c r="E6547" s="209">
        <v>4.75</v>
      </c>
      <c r="F6547" s="184">
        <f t="shared" si="1263"/>
        <v>4.75</v>
      </c>
      <c r="G6547" s="185">
        <f>+IF(F6547="","",H6528)</f>
        <v>4.5900000000000003E-2</v>
      </c>
      <c r="H6547" s="186">
        <f>+IF(G6547="","",F6547*G6547)</f>
        <v>0.21802500000000002</v>
      </c>
      <c r="J6547" s="195">
        <f>+IF(H6547="","",H6547/H6598)</f>
        <v>9.3312425472304145E-2</v>
      </c>
      <c r="K6547" s="174">
        <v>851230012</v>
      </c>
      <c r="L6547" s="170" t="s">
        <v>77</v>
      </c>
      <c r="M6547" s="193">
        <v>0</v>
      </c>
      <c r="N6547" s="194">
        <f t="shared" si="1264"/>
        <v>0</v>
      </c>
      <c r="R6547" s="75" t="e">
        <f t="shared" si="1265"/>
        <v>#REF!</v>
      </c>
    </row>
    <row r="6548" spans="1:18" ht="15" customHeight="1" x14ac:dyDescent="0.25">
      <c r="A6548" s="86"/>
      <c r="B6548" s="84"/>
      <c r="C6548" s="125" t="s">
        <v>388</v>
      </c>
      <c r="D6548" s="146">
        <v>1</v>
      </c>
      <c r="E6548" s="209">
        <v>4.28</v>
      </c>
      <c r="F6548" s="184">
        <f t="shared" si="1263"/>
        <v>4.28</v>
      </c>
      <c r="G6548" s="185">
        <f>+IF(F6548="","",H6528)</f>
        <v>4.5900000000000003E-2</v>
      </c>
      <c r="H6548" s="186">
        <f>+IF(G6548="","",F6548*G6548)</f>
        <v>0.19645200000000002</v>
      </c>
      <c r="J6548" s="195">
        <f>+IF(H6548="","",H6548/H6598)</f>
        <v>8.4079406530834053E-2</v>
      </c>
      <c r="K6548" s="174">
        <v>851230012</v>
      </c>
      <c r="L6548" s="170" t="s">
        <v>77</v>
      </c>
      <c r="M6548" s="193">
        <v>0</v>
      </c>
      <c r="N6548" s="194">
        <f t="shared" si="1264"/>
        <v>0</v>
      </c>
      <c r="R6548" s="75" t="e">
        <f t="shared" si="1265"/>
        <v>#REF!</v>
      </c>
    </row>
    <row r="6549" spans="1:18" ht="15" customHeight="1" x14ac:dyDescent="0.3">
      <c r="A6549" s="86"/>
      <c r="B6549" s="84"/>
      <c r="C6549" s="125"/>
      <c r="D6549" s="146"/>
      <c r="E6549" s="149" t="s">
        <v>64</v>
      </c>
      <c r="F6549" s="184" t="str">
        <f t="shared" si="1263"/>
        <v/>
      </c>
      <c r="G6549" s="185" t="str">
        <f>+IF(F6549="","",H6528)</f>
        <v/>
      </c>
      <c r="H6549" s="186" t="str">
        <f t="shared" ref="H6549:H6558" si="1266">+IF(G6549="","",F6549*G6549)</f>
        <v/>
      </c>
      <c r="J6549" s="195" t="str">
        <f>+IF(H6549="","",H6549/H6598)</f>
        <v/>
      </c>
      <c r="K6549" s="174"/>
      <c r="L6549" s="170"/>
      <c r="M6549" s="193" t="str">
        <f t="shared" ref="M6549:M6558" si="1267">IF(L6549="NP", 0, (IF(L6549="EP", 1, (IF(L6549="ND", 0.4, "")))))</f>
        <v/>
      </c>
      <c r="N6549" s="194" t="str">
        <f t="shared" si="1264"/>
        <v/>
      </c>
      <c r="R6549" s="75" t="e">
        <f t="shared" si="1265"/>
        <v>#REF!</v>
      </c>
    </row>
    <row r="6550" spans="1:18" ht="15" customHeight="1" x14ac:dyDescent="0.3">
      <c r="A6550" s="86"/>
      <c r="B6550" s="84"/>
      <c r="C6550" s="125"/>
      <c r="D6550" s="146"/>
      <c r="E6550" s="149"/>
      <c r="F6550" s="184" t="str">
        <f t="shared" si="1263"/>
        <v/>
      </c>
      <c r="G6550" s="185" t="str">
        <f>+IF(F6550="","",H6528)</f>
        <v/>
      </c>
      <c r="H6550" s="186" t="str">
        <f t="shared" si="1266"/>
        <v/>
      </c>
      <c r="J6550" s="195" t="str">
        <f>+IF(H6550="","",H6550/H6598)</f>
        <v/>
      </c>
      <c r="K6550" s="174"/>
      <c r="L6550" s="170"/>
      <c r="M6550" s="193" t="str">
        <f t="shared" si="1267"/>
        <v/>
      </c>
      <c r="N6550" s="194" t="str">
        <f t="shared" si="1264"/>
        <v/>
      </c>
      <c r="R6550" s="75" t="e">
        <f t="shared" si="1265"/>
        <v>#REF!</v>
      </c>
    </row>
    <row r="6551" spans="1:18" ht="15" customHeight="1" x14ac:dyDescent="0.3">
      <c r="A6551" s="86"/>
      <c r="B6551" s="84"/>
      <c r="C6551" s="125"/>
      <c r="D6551" s="146"/>
      <c r="E6551" s="149"/>
      <c r="F6551" s="184" t="str">
        <f t="shared" si="1263"/>
        <v/>
      </c>
      <c r="G6551" s="185" t="str">
        <f>+IF(F6551="","",H6528)</f>
        <v/>
      </c>
      <c r="H6551" s="186" t="str">
        <f t="shared" si="1266"/>
        <v/>
      </c>
      <c r="I6551" s="96"/>
      <c r="J6551" s="195" t="str">
        <f>+IF(H6551="","",H6551/H6598)</f>
        <v/>
      </c>
      <c r="K6551" s="174"/>
      <c r="L6551" s="170"/>
      <c r="M6551" s="193" t="str">
        <f t="shared" si="1267"/>
        <v/>
      </c>
      <c r="N6551" s="194" t="str">
        <f t="shared" si="1264"/>
        <v/>
      </c>
      <c r="R6551" s="75" t="e">
        <f t="shared" si="1265"/>
        <v>#REF!</v>
      </c>
    </row>
    <row r="6552" spans="1:18" ht="15" customHeight="1" x14ac:dyDescent="0.3">
      <c r="A6552" s="86"/>
      <c r="B6552" s="84"/>
      <c r="C6552" s="125"/>
      <c r="D6552" s="146"/>
      <c r="E6552" s="149"/>
      <c r="F6552" s="184" t="str">
        <f t="shared" si="1263"/>
        <v/>
      </c>
      <c r="G6552" s="185" t="str">
        <f>+IF(F6552="","",H6528)</f>
        <v/>
      </c>
      <c r="H6552" s="186" t="str">
        <f t="shared" si="1266"/>
        <v/>
      </c>
      <c r="J6552" s="195" t="str">
        <f>+IF(H6552="","",H6552/H6598)</f>
        <v/>
      </c>
      <c r="K6552" s="174"/>
      <c r="L6552" s="170"/>
      <c r="M6552" s="193" t="str">
        <f t="shared" si="1267"/>
        <v/>
      </c>
      <c r="N6552" s="194" t="str">
        <f t="shared" si="1264"/>
        <v/>
      </c>
      <c r="R6552" s="75" t="e">
        <f t="shared" si="1265"/>
        <v>#REF!</v>
      </c>
    </row>
    <row r="6553" spans="1:18" ht="15" customHeight="1" x14ac:dyDescent="0.3">
      <c r="A6553" s="86"/>
      <c r="B6553" s="84"/>
      <c r="C6553" s="125"/>
      <c r="D6553" s="146"/>
      <c r="E6553" s="149"/>
      <c r="F6553" s="184" t="str">
        <f t="shared" si="1263"/>
        <v/>
      </c>
      <c r="G6553" s="185" t="str">
        <f>+IF(F6553="","",H6528)</f>
        <v/>
      </c>
      <c r="H6553" s="186" t="str">
        <f t="shared" si="1266"/>
        <v/>
      </c>
      <c r="J6553" s="195" t="str">
        <f>+IF(H6553="","",H6553/H6598)</f>
        <v/>
      </c>
      <c r="K6553" s="174"/>
      <c r="L6553" s="170"/>
      <c r="M6553" s="193" t="str">
        <f t="shared" si="1267"/>
        <v/>
      </c>
      <c r="N6553" s="194" t="str">
        <f t="shared" si="1264"/>
        <v/>
      </c>
      <c r="R6553" s="75" t="e">
        <f t="shared" si="1265"/>
        <v>#REF!</v>
      </c>
    </row>
    <row r="6554" spans="1:18" ht="15" customHeight="1" x14ac:dyDescent="0.3">
      <c r="A6554" s="86"/>
      <c r="B6554" s="84"/>
      <c r="C6554" s="125"/>
      <c r="D6554" s="146"/>
      <c r="E6554" s="149"/>
      <c r="F6554" s="184" t="str">
        <f t="shared" si="1263"/>
        <v/>
      </c>
      <c r="G6554" s="185" t="str">
        <f>+IF(F6554="","",H6528)</f>
        <v/>
      </c>
      <c r="H6554" s="186" t="str">
        <f t="shared" si="1266"/>
        <v/>
      </c>
      <c r="I6554" s="96"/>
      <c r="J6554" s="195" t="str">
        <f>+IF(H6554="","",H6554/H6598)</f>
        <v/>
      </c>
      <c r="K6554" s="174"/>
      <c r="L6554" s="170"/>
      <c r="M6554" s="193" t="str">
        <f t="shared" si="1267"/>
        <v/>
      </c>
      <c r="N6554" s="194" t="str">
        <f t="shared" si="1264"/>
        <v/>
      </c>
      <c r="R6554" s="75" t="e">
        <f t="shared" si="1265"/>
        <v>#REF!</v>
      </c>
    </row>
    <row r="6555" spans="1:18" ht="15" customHeight="1" x14ac:dyDescent="0.3">
      <c r="A6555" s="86"/>
      <c r="B6555" s="84"/>
      <c r="C6555" s="125"/>
      <c r="D6555" s="146"/>
      <c r="E6555" s="149"/>
      <c r="F6555" s="184" t="str">
        <f t="shared" si="1263"/>
        <v/>
      </c>
      <c r="G6555" s="185" t="str">
        <f>+IF(F6555="","",H6528)</f>
        <v/>
      </c>
      <c r="H6555" s="186" t="str">
        <f t="shared" si="1266"/>
        <v/>
      </c>
      <c r="J6555" s="195" t="str">
        <f>+IF(H6555="","",H6555/H6598)</f>
        <v/>
      </c>
      <c r="K6555" s="174"/>
      <c r="L6555" s="170"/>
      <c r="M6555" s="193" t="str">
        <f t="shared" si="1267"/>
        <v/>
      </c>
      <c r="N6555" s="194" t="str">
        <f t="shared" si="1264"/>
        <v/>
      </c>
      <c r="R6555" s="75" t="e">
        <f t="shared" si="1265"/>
        <v>#REF!</v>
      </c>
    </row>
    <row r="6556" spans="1:18" ht="15" customHeight="1" x14ac:dyDescent="0.3">
      <c r="A6556" s="86"/>
      <c r="B6556" s="84"/>
      <c r="C6556" s="125"/>
      <c r="D6556" s="146"/>
      <c r="E6556" s="149"/>
      <c r="F6556" s="184" t="str">
        <f t="shared" si="1263"/>
        <v/>
      </c>
      <c r="G6556" s="185" t="str">
        <f>+IF(F6556="","",H6528)</f>
        <v/>
      </c>
      <c r="H6556" s="186" t="str">
        <f t="shared" si="1266"/>
        <v/>
      </c>
      <c r="I6556" s="96"/>
      <c r="J6556" s="195" t="str">
        <f>+IF(H6556="","",H6556/H6598)</f>
        <v/>
      </c>
      <c r="K6556" s="174"/>
      <c r="L6556" s="170"/>
      <c r="M6556" s="193" t="str">
        <f t="shared" si="1267"/>
        <v/>
      </c>
      <c r="N6556" s="194" t="str">
        <f t="shared" si="1264"/>
        <v/>
      </c>
      <c r="R6556" s="75" t="e">
        <f t="shared" si="1265"/>
        <v>#REF!</v>
      </c>
    </row>
    <row r="6557" spans="1:18" ht="15" customHeight="1" x14ac:dyDescent="0.3">
      <c r="A6557" s="86"/>
      <c r="B6557" s="84"/>
      <c r="C6557" s="125"/>
      <c r="D6557" s="146"/>
      <c r="E6557" s="149"/>
      <c r="F6557" s="184" t="str">
        <f t="shared" si="1263"/>
        <v/>
      </c>
      <c r="G6557" s="185" t="str">
        <f>+IF(F6557="","",H6528)</f>
        <v/>
      </c>
      <c r="H6557" s="186" t="str">
        <f t="shared" si="1266"/>
        <v/>
      </c>
      <c r="I6557" s="96"/>
      <c r="J6557" s="195" t="str">
        <f>+IF(H6557="","",H6557/H6598)</f>
        <v/>
      </c>
      <c r="K6557" s="174"/>
      <c r="L6557" s="170"/>
      <c r="M6557" s="193" t="str">
        <f t="shared" si="1267"/>
        <v/>
      </c>
      <c r="N6557" s="194" t="str">
        <f t="shared" si="1264"/>
        <v/>
      </c>
      <c r="R6557" s="75" t="e">
        <f t="shared" si="1265"/>
        <v>#REF!</v>
      </c>
    </row>
    <row r="6558" spans="1:18" ht="15" customHeight="1" thickBot="1" x14ac:dyDescent="0.35">
      <c r="A6558" s="86"/>
      <c r="B6558" s="84"/>
      <c r="C6558" s="127"/>
      <c r="D6558" s="147"/>
      <c r="E6558" s="150"/>
      <c r="F6558" s="187" t="str">
        <f t="shared" si="1263"/>
        <v/>
      </c>
      <c r="G6558" s="188" t="str">
        <f>+IF(F6558="","",H6527)</f>
        <v/>
      </c>
      <c r="H6558" s="189" t="str">
        <f t="shared" si="1266"/>
        <v/>
      </c>
      <c r="J6558" s="195" t="str">
        <f>+IF(H6558="","",H6558/H6598)</f>
        <v/>
      </c>
      <c r="K6558" s="174"/>
      <c r="L6558" s="170"/>
      <c r="M6558" s="193" t="str">
        <f t="shared" si="1267"/>
        <v/>
      </c>
      <c r="N6558" s="194" t="str">
        <f t="shared" si="1264"/>
        <v/>
      </c>
      <c r="R6558" s="75" t="e">
        <f t="shared" si="1265"/>
        <v>#REF!</v>
      </c>
    </row>
    <row r="6559" spans="1:18" ht="15" customHeight="1" thickBot="1" x14ac:dyDescent="0.35">
      <c r="A6559" s="86"/>
      <c r="B6559" s="84"/>
      <c r="C6559" s="160"/>
      <c r="D6559" s="160"/>
      <c r="E6559" s="160"/>
      <c r="F6559" s="160"/>
      <c r="G6559" s="161" t="s">
        <v>28</v>
      </c>
      <c r="H6559" s="157">
        <f>SUM(H6546:H6558)</f>
        <v>0.80279100000000003</v>
      </c>
      <c r="J6559" s="110">
        <f>SUM(J6546:J6558)</f>
        <v>0.34358617294959992</v>
      </c>
      <c r="K6559" s="109"/>
      <c r="L6559" s="109"/>
      <c r="M6559" s="109"/>
      <c r="N6559" s="110">
        <f>SUM(N6546:N6558)</f>
        <v>0</v>
      </c>
    </row>
    <row r="6560" spans="1:18" s="73" customFormat="1" ht="15" customHeight="1" thickBot="1" x14ac:dyDescent="0.35">
      <c r="A6560" s="86"/>
      <c r="B6560" s="84"/>
      <c r="C6560" s="73" t="s">
        <v>11</v>
      </c>
      <c r="H6560" s="74"/>
      <c r="J6560" s="112"/>
      <c r="K6560" s="112"/>
      <c r="L6560" s="112"/>
      <c r="M6560" s="112"/>
      <c r="N6560" s="112"/>
    </row>
    <row r="6561" spans="1:18" ht="34.5" customHeight="1" thickBot="1" x14ac:dyDescent="0.35">
      <c r="A6561" s="86"/>
      <c r="B6561" s="84"/>
      <c r="C6561" s="122" t="s">
        <v>48</v>
      </c>
      <c r="D6561" s="129"/>
      <c r="E6561" s="123" t="s">
        <v>3</v>
      </c>
      <c r="F6561" s="123" t="s">
        <v>0</v>
      </c>
      <c r="G6561" s="123" t="s">
        <v>16</v>
      </c>
      <c r="H6561" s="124" t="s">
        <v>9</v>
      </c>
      <c r="J6561" s="106" t="s">
        <v>59</v>
      </c>
      <c r="K6561" s="107" t="s">
        <v>60</v>
      </c>
      <c r="L6561" s="107" t="s">
        <v>61</v>
      </c>
      <c r="M6561" s="107" t="s">
        <v>62</v>
      </c>
      <c r="N6561" s="108" t="s">
        <v>63</v>
      </c>
    </row>
    <row r="6562" spans="1:18" ht="15" customHeight="1" x14ac:dyDescent="0.3">
      <c r="A6562" s="86"/>
      <c r="B6562" s="84"/>
      <c r="C6562" s="125" t="s">
        <v>312</v>
      </c>
      <c r="E6562" s="151" t="s">
        <v>89</v>
      </c>
      <c r="F6562" s="151">
        <v>0.05</v>
      </c>
      <c r="G6562" s="151">
        <v>1.1200000000000001</v>
      </c>
      <c r="H6562" s="190">
        <f>+IF(G6562="","",F6562*G6562)</f>
        <v>5.6000000000000008E-2</v>
      </c>
      <c r="J6562" s="195">
        <f>+IF(H6562="","",H6562/H6598)</f>
        <v>2.3967415784653286E-2</v>
      </c>
      <c r="K6562" s="174">
        <v>411211912</v>
      </c>
      <c r="L6562" s="170" t="s">
        <v>76</v>
      </c>
      <c r="M6562" s="193">
        <v>0.29659999999999997</v>
      </c>
      <c r="N6562" s="194">
        <f t="shared" ref="N6562:N6587" si="1268">+IF(H6562="","",J6562*M6562)</f>
        <v>7.1087355217281639E-3</v>
      </c>
      <c r="R6562" s="75" t="e">
        <f t="shared" ref="R6562:R6587" si="1269">+R6474+1</f>
        <v>#REF!</v>
      </c>
    </row>
    <row r="6563" spans="1:18" ht="15" customHeight="1" x14ac:dyDescent="0.3">
      <c r="A6563" s="86"/>
      <c r="B6563" s="84"/>
      <c r="C6563" s="125" t="s">
        <v>320</v>
      </c>
      <c r="E6563" s="151" t="s">
        <v>89</v>
      </c>
      <c r="F6563" s="151">
        <v>1.03</v>
      </c>
      <c r="G6563" s="151">
        <v>1.34</v>
      </c>
      <c r="H6563" s="190">
        <f>+IF(G6563="","",F6563*G6563)</f>
        <v>1.3802000000000001</v>
      </c>
      <c r="J6563" s="195">
        <f>+IF(H6563="","",H6563/H6598)</f>
        <v>0.59071120117818687</v>
      </c>
      <c r="K6563" s="218">
        <v>411211912</v>
      </c>
      <c r="L6563" s="212" t="s">
        <v>76</v>
      </c>
      <c r="M6563" s="193">
        <v>0.29659999999999997</v>
      </c>
      <c r="N6563" s="194">
        <f t="shared" si="1268"/>
        <v>0.17520494226945021</v>
      </c>
      <c r="R6563" s="75" t="e">
        <f t="shared" si="1269"/>
        <v>#REF!</v>
      </c>
    </row>
    <row r="6564" spans="1:18" ht="15" customHeight="1" x14ac:dyDescent="0.3">
      <c r="A6564" s="86"/>
      <c r="B6564" s="84"/>
      <c r="C6564" s="125"/>
      <c r="E6564" s="151"/>
      <c r="F6564" s="151"/>
      <c r="G6564" s="151"/>
      <c r="H6564" s="190"/>
      <c r="J6564" s="195"/>
      <c r="K6564" s="212"/>
      <c r="L6564" s="212"/>
      <c r="M6564" s="193"/>
      <c r="N6564" s="194" t="str">
        <f t="shared" si="1268"/>
        <v/>
      </c>
      <c r="R6564" s="75" t="e">
        <f t="shared" si="1269"/>
        <v>#REF!</v>
      </c>
    </row>
    <row r="6565" spans="1:18" ht="15" customHeight="1" x14ac:dyDescent="0.3">
      <c r="A6565" s="86"/>
      <c r="B6565" s="84"/>
      <c r="C6565" s="125"/>
      <c r="E6565" s="151"/>
      <c r="F6565" s="151"/>
      <c r="G6565" s="151"/>
      <c r="H6565" s="190"/>
      <c r="J6565" s="195"/>
      <c r="K6565" s="211"/>
      <c r="L6565" s="212"/>
      <c r="M6565" s="193"/>
      <c r="N6565" s="194" t="str">
        <f t="shared" si="1268"/>
        <v/>
      </c>
      <c r="R6565" s="75" t="e">
        <f t="shared" si="1269"/>
        <v>#REF!</v>
      </c>
    </row>
    <row r="6566" spans="1:18" ht="15" customHeight="1" x14ac:dyDescent="0.3">
      <c r="A6566" s="86"/>
      <c r="B6566" s="84"/>
      <c r="C6566" s="125"/>
      <c r="E6566" s="151"/>
      <c r="F6566" s="151"/>
      <c r="G6566" s="151"/>
      <c r="H6566" s="190"/>
      <c r="J6566" s="195"/>
      <c r="K6566" s="174"/>
      <c r="L6566" s="170"/>
      <c r="M6566" s="193"/>
      <c r="N6566" s="194" t="str">
        <f t="shared" si="1268"/>
        <v/>
      </c>
      <c r="R6566" s="75" t="e">
        <f t="shared" si="1269"/>
        <v>#REF!</v>
      </c>
    </row>
    <row r="6567" spans="1:18" ht="15" customHeight="1" x14ac:dyDescent="0.3">
      <c r="A6567" s="86"/>
      <c r="B6567" s="84"/>
      <c r="C6567" s="125"/>
      <c r="E6567" s="151"/>
      <c r="F6567" s="151"/>
      <c r="G6567" s="151"/>
      <c r="H6567" s="190"/>
      <c r="J6567" s="195"/>
      <c r="K6567" s="174"/>
      <c r="L6567" s="170"/>
      <c r="M6567" s="193"/>
      <c r="N6567" s="194" t="str">
        <f t="shared" si="1268"/>
        <v/>
      </c>
      <c r="R6567" s="75" t="e">
        <f t="shared" si="1269"/>
        <v>#REF!</v>
      </c>
    </row>
    <row r="6568" spans="1:18" ht="15" customHeight="1" x14ac:dyDescent="0.3">
      <c r="A6568" s="86"/>
      <c r="B6568" s="84"/>
      <c r="C6568" s="125"/>
      <c r="E6568" s="151"/>
      <c r="F6568" s="151"/>
      <c r="G6568" s="151"/>
      <c r="H6568" s="190"/>
      <c r="J6568" s="195"/>
      <c r="K6568" s="174"/>
      <c r="L6568" s="170"/>
      <c r="M6568" s="193"/>
      <c r="N6568" s="194" t="str">
        <f t="shared" si="1268"/>
        <v/>
      </c>
      <c r="R6568" s="75" t="e">
        <f t="shared" si="1269"/>
        <v>#REF!</v>
      </c>
    </row>
    <row r="6569" spans="1:18" ht="15" customHeight="1" x14ac:dyDescent="0.3">
      <c r="A6569" s="86"/>
      <c r="B6569" s="84"/>
      <c r="C6569" s="125"/>
      <c r="E6569" s="151"/>
      <c r="F6569" s="151"/>
      <c r="G6569" s="151"/>
      <c r="H6569" s="190"/>
      <c r="J6569" s="195"/>
      <c r="K6569" s="211"/>
      <c r="L6569" s="210"/>
      <c r="M6569" s="193"/>
      <c r="N6569" s="194" t="str">
        <f t="shared" si="1268"/>
        <v/>
      </c>
      <c r="R6569" s="75" t="e">
        <f t="shared" si="1269"/>
        <v>#REF!</v>
      </c>
    </row>
    <row r="6570" spans="1:18" ht="15" customHeight="1" x14ac:dyDescent="0.3">
      <c r="A6570" s="86"/>
      <c r="B6570" s="84"/>
      <c r="C6570" s="125"/>
      <c r="E6570" s="151"/>
      <c r="F6570" s="151"/>
      <c r="G6570" s="151"/>
      <c r="H6570" s="190"/>
      <c r="J6570" s="195"/>
      <c r="K6570" s="174"/>
      <c r="L6570" s="170"/>
      <c r="M6570" s="193"/>
      <c r="N6570" s="194" t="str">
        <f t="shared" si="1268"/>
        <v/>
      </c>
      <c r="R6570" s="75" t="e">
        <f t="shared" si="1269"/>
        <v>#REF!</v>
      </c>
    </row>
    <row r="6571" spans="1:18" ht="15" customHeight="1" x14ac:dyDescent="0.3">
      <c r="A6571" s="86"/>
      <c r="B6571" s="84"/>
      <c r="C6571" s="125"/>
      <c r="E6571" s="151"/>
      <c r="F6571" s="151"/>
      <c r="G6571" s="151"/>
      <c r="H6571" s="190"/>
      <c r="J6571" s="195"/>
      <c r="K6571" s="174"/>
      <c r="L6571" s="170"/>
      <c r="M6571" s="193"/>
      <c r="N6571" s="194" t="str">
        <f t="shared" si="1268"/>
        <v/>
      </c>
      <c r="R6571" s="75" t="e">
        <f t="shared" si="1269"/>
        <v>#REF!</v>
      </c>
    </row>
    <row r="6572" spans="1:18" ht="15" customHeight="1" x14ac:dyDescent="0.3">
      <c r="A6572" s="86"/>
      <c r="B6572" s="84"/>
      <c r="C6572" s="125"/>
      <c r="E6572" s="151"/>
      <c r="F6572" s="151"/>
      <c r="G6572" s="151"/>
      <c r="H6572" s="190" t="str">
        <f t="shared" ref="H6572:H6587" si="1270">+IF(G6572="","",F6572*G6572)</f>
        <v/>
      </c>
      <c r="J6572" s="195" t="str">
        <f>+IF(H6572="","",H6572/H6598)</f>
        <v/>
      </c>
      <c r="K6572" s="174"/>
      <c r="L6572" s="170"/>
      <c r="M6572" s="193" t="str">
        <f t="shared" ref="M6572:M6587" si="1271">IF(L6572="NP", 0, (IF(L6572="EP", 1, (IF(L6572="ND", 0.4, "")))))</f>
        <v/>
      </c>
      <c r="N6572" s="194" t="str">
        <f t="shared" si="1268"/>
        <v/>
      </c>
      <c r="R6572" s="75" t="e">
        <f t="shared" si="1269"/>
        <v>#REF!</v>
      </c>
    </row>
    <row r="6573" spans="1:18" ht="15" customHeight="1" x14ac:dyDescent="0.3">
      <c r="A6573" s="86"/>
      <c r="B6573" s="84"/>
      <c r="C6573" s="125"/>
      <c r="E6573" s="151"/>
      <c r="F6573" s="151"/>
      <c r="G6573" s="151"/>
      <c r="H6573" s="190" t="str">
        <f t="shared" si="1270"/>
        <v/>
      </c>
      <c r="J6573" s="195" t="str">
        <f>+IF(H6573="","",H6573/H6598)</f>
        <v/>
      </c>
      <c r="K6573" s="174"/>
      <c r="L6573" s="170"/>
      <c r="M6573" s="193" t="str">
        <f t="shared" si="1271"/>
        <v/>
      </c>
      <c r="N6573" s="194" t="str">
        <f t="shared" si="1268"/>
        <v/>
      </c>
      <c r="R6573" s="75" t="e">
        <f t="shared" si="1269"/>
        <v>#REF!</v>
      </c>
    </row>
    <row r="6574" spans="1:18" ht="15" customHeight="1" x14ac:dyDescent="0.3">
      <c r="A6574" s="86"/>
      <c r="B6574" s="84"/>
      <c r="C6574" s="125"/>
      <c r="E6574" s="151"/>
      <c r="F6574" s="151"/>
      <c r="G6574" s="151"/>
      <c r="H6574" s="190" t="str">
        <f t="shared" si="1270"/>
        <v/>
      </c>
      <c r="J6574" s="195" t="str">
        <f>+IF(H6574="","",H6574/H6598)</f>
        <v/>
      </c>
      <c r="K6574" s="174"/>
      <c r="L6574" s="170"/>
      <c r="M6574" s="193" t="str">
        <f t="shared" si="1271"/>
        <v/>
      </c>
      <c r="N6574" s="194" t="str">
        <f t="shared" si="1268"/>
        <v/>
      </c>
      <c r="R6574" s="75" t="e">
        <f t="shared" si="1269"/>
        <v>#REF!</v>
      </c>
    </row>
    <row r="6575" spans="1:18" ht="15" customHeight="1" x14ac:dyDescent="0.3">
      <c r="A6575" s="86"/>
      <c r="B6575" s="84"/>
      <c r="C6575" s="125"/>
      <c r="E6575" s="151"/>
      <c r="F6575" s="151"/>
      <c r="G6575" s="151"/>
      <c r="H6575" s="190" t="str">
        <f t="shared" si="1270"/>
        <v/>
      </c>
      <c r="J6575" s="195" t="str">
        <f>+IF(H6575="","",H6575/H6598)</f>
        <v/>
      </c>
      <c r="K6575" s="174"/>
      <c r="L6575" s="170"/>
      <c r="M6575" s="193" t="str">
        <f t="shared" si="1271"/>
        <v/>
      </c>
      <c r="N6575" s="194" t="str">
        <f t="shared" si="1268"/>
        <v/>
      </c>
      <c r="R6575" s="75" t="e">
        <f t="shared" si="1269"/>
        <v>#REF!</v>
      </c>
    </row>
    <row r="6576" spans="1:18" ht="15" customHeight="1" x14ac:dyDescent="0.3">
      <c r="A6576" s="86"/>
      <c r="B6576" s="84"/>
      <c r="C6576" s="125"/>
      <c r="E6576" s="151"/>
      <c r="F6576" s="151"/>
      <c r="G6576" s="151"/>
      <c r="H6576" s="190" t="str">
        <f t="shared" si="1270"/>
        <v/>
      </c>
      <c r="J6576" s="195" t="str">
        <f>+IF(H6576="","",H6576/H6598)</f>
        <v/>
      </c>
      <c r="K6576" s="174"/>
      <c r="L6576" s="170"/>
      <c r="M6576" s="193" t="str">
        <f t="shared" si="1271"/>
        <v/>
      </c>
      <c r="N6576" s="194" t="str">
        <f t="shared" si="1268"/>
        <v/>
      </c>
      <c r="R6576" s="75" t="e">
        <f t="shared" si="1269"/>
        <v>#REF!</v>
      </c>
    </row>
    <row r="6577" spans="1:18" ht="15" customHeight="1" x14ac:dyDescent="0.3">
      <c r="A6577" s="86"/>
      <c r="B6577" s="84"/>
      <c r="C6577" s="125"/>
      <c r="E6577" s="151"/>
      <c r="F6577" s="151"/>
      <c r="G6577" s="151"/>
      <c r="H6577" s="190" t="str">
        <f t="shared" si="1270"/>
        <v/>
      </c>
      <c r="J6577" s="195" t="str">
        <f>+IF(H6577="","",H6577/H6598)</f>
        <v/>
      </c>
      <c r="K6577" s="174"/>
      <c r="L6577" s="170"/>
      <c r="M6577" s="193" t="str">
        <f t="shared" si="1271"/>
        <v/>
      </c>
      <c r="N6577" s="194" t="str">
        <f t="shared" si="1268"/>
        <v/>
      </c>
      <c r="R6577" s="75" t="e">
        <f t="shared" si="1269"/>
        <v>#REF!</v>
      </c>
    </row>
    <row r="6578" spans="1:18" ht="15" customHeight="1" x14ac:dyDescent="0.3">
      <c r="A6578" s="86"/>
      <c r="B6578" s="84"/>
      <c r="C6578" s="125"/>
      <c r="E6578" s="151"/>
      <c r="F6578" s="151"/>
      <c r="G6578" s="151"/>
      <c r="H6578" s="190" t="str">
        <f t="shared" si="1270"/>
        <v/>
      </c>
      <c r="J6578" s="195" t="str">
        <f>+IF(H6578="","",H6578/H6598)</f>
        <v/>
      </c>
      <c r="K6578" s="174"/>
      <c r="L6578" s="170"/>
      <c r="M6578" s="193" t="str">
        <f t="shared" si="1271"/>
        <v/>
      </c>
      <c r="N6578" s="194" t="str">
        <f t="shared" si="1268"/>
        <v/>
      </c>
      <c r="R6578" s="75" t="e">
        <f t="shared" si="1269"/>
        <v>#REF!</v>
      </c>
    </row>
    <row r="6579" spans="1:18" ht="15" customHeight="1" x14ac:dyDescent="0.3">
      <c r="A6579" s="86"/>
      <c r="B6579" s="84"/>
      <c r="C6579" s="125"/>
      <c r="E6579" s="151"/>
      <c r="F6579" s="151"/>
      <c r="G6579" s="151"/>
      <c r="H6579" s="190" t="str">
        <f t="shared" si="1270"/>
        <v/>
      </c>
      <c r="J6579" s="195" t="str">
        <f>+IF(H6579="","",H6579/H6598)</f>
        <v/>
      </c>
      <c r="K6579" s="174"/>
      <c r="L6579" s="170"/>
      <c r="M6579" s="193" t="str">
        <f t="shared" si="1271"/>
        <v/>
      </c>
      <c r="N6579" s="194" t="str">
        <f t="shared" si="1268"/>
        <v/>
      </c>
      <c r="R6579" s="75" t="e">
        <f t="shared" si="1269"/>
        <v>#REF!</v>
      </c>
    </row>
    <row r="6580" spans="1:18" ht="15" customHeight="1" x14ac:dyDescent="0.3">
      <c r="A6580" s="86"/>
      <c r="B6580" s="84"/>
      <c r="C6580" s="125"/>
      <c r="E6580" s="151"/>
      <c r="F6580" s="151"/>
      <c r="G6580" s="151"/>
      <c r="H6580" s="190" t="str">
        <f t="shared" si="1270"/>
        <v/>
      </c>
      <c r="J6580" s="195" t="str">
        <f>+IF(H6580="","",H6580/H6598)</f>
        <v/>
      </c>
      <c r="K6580" s="174"/>
      <c r="L6580" s="170"/>
      <c r="M6580" s="193" t="str">
        <f t="shared" si="1271"/>
        <v/>
      </c>
      <c r="N6580" s="194" t="str">
        <f t="shared" si="1268"/>
        <v/>
      </c>
      <c r="R6580" s="75" t="e">
        <f t="shared" si="1269"/>
        <v>#REF!</v>
      </c>
    </row>
    <row r="6581" spans="1:18" ht="15" customHeight="1" x14ac:dyDescent="0.3">
      <c r="A6581" s="86"/>
      <c r="B6581" s="84"/>
      <c r="C6581" s="125"/>
      <c r="E6581" s="151"/>
      <c r="F6581" s="151"/>
      <c r="G6581" s="151"/>
      <c r="H6581" s="190" t="str">
        <f t="shared" si="1270"/>
        <v/>
      </c>
      <c r="J6581" s="195" t="str">
        <f>+IF(H6581="","",H6581/H6598)</f>
        <v/>
      </c>
      <c r="K6581" s="174"/>
      <c r="L6581" s="170"/>
      <c r="M6581" s="193" t="str">
        <f t="shared" si="1271"/>
        <v/>
      </c>
      <c r="N6581" s="194" t="str">
        <f t="shared" si="1268"/>
        <v/>
      </c>
      <c r="R6581" s="75" t="e">
        <f t="shared" si="1269"/>
        <v>#REF!</v>
      </c>
    </row>
    <row r="6582" spans="1:18" ht="15" customHeight="1" x14ac:dyDescent="0.3">
      <c r="A6582" s="86"/>
      <c r="B6582" s="84"/>
      <c r="C6582" s="125"/>
      <c r="E6582" s="151"/>
      <c r="F6582" s="151"/>
      <c r="G6582" s="151"/>
      <c r="H6582" s="190" t="str">
        <f t="shared" si="1270"/>
        <v/>
      </c>
      <c r="J6582" s="195" t="str">
        <f>+IF(H6582="","",H6582/H6598)</f>
        <v/>
      </c>
      <c r="K6582" s="174"/>
      <c r="L6582" s="170"/>
      <c r="M6582" s="193" t="str">
        <f t="shared" si="1271"/>
        <v/>
      </c>
      <c r="N6582" s="194" t="str">
        <f t="shared" si="1268"/>
        <v/>
      </c>
      <c r="R6582" s="75" t="e">
        <f t="shared" si="1269"/>
        <v>#REF!</v>
      </c>
    </row>
    <row r="6583" spans="1:18" ht="15" customHeight="1" x14ac:dyDescent="0.3">
      <c r="A6583" s="86"/>
      <c r="B6583" s="84"/>
      <c r="C6583" s="125"/>
      <c r="E6583" s="151"/>
      <c r="F6583" s="151"/>
      <c r="G6583" s="151"/>
      <c r="H6583" s="190" t="str">
        <f t="shared" si="1270"/>
        <v/>
      </c>
      <c r="J6583" s="195" t="str">
        <f>+IF(H6583="","",H6583/H6598)</f>
        <v/>
      </c>
      <c r="K6583" s="174"/>
      <c r="L6583" s="170"/>
      <c r="M6583" s="193" t="str">
        <f t="shared" si="1271"/>
        <v/>
      </c>
      <c r="N6583" s="194" t="str">
        <f t="shared" si="1268"/>
        <v/>
      </c>
      <c r="R6583" s="75" t="e">
        <f t="shared" si="1269"/>
        <v>#REF!</v>
      </c>
    </row>
    <row r="6584" spans="1:18" ht="15" customHeight="1" x14ac:dyDescent="0.3">
      <c r="A6584" s="86"/>
      <c r="B6584" s="84"/>
      <c r="C6584" s="125"/>
      <c r="E6584" s="151"/>
      <c r="F6584" s="151"/>
      <c r="G6584" s="151"/>
      <c r="H6584" s="190" t="str">
        <f t="shared" si="1270"/>
        <v/>
      </c>
      <c r="J6584" s="195" t="str">
        <f>+IF(H6584="","",H6584/H6598)</f>
        <v/>
      </c>
      <c r="K6584" s="174"/>
      <c r="L6584" s="170"/>
      <c r="M6584" s="193" t="str">
        <f t="shared" si="1271"/>
        <v/>
      </c>
      <c r="N6584" s="194" t="str">
        <f t="shared" si="1268"/>
        <v/>
      </c>
      <c r="R6584" s="75" t="e">
        <f t="shared" si="1269"/>
        <v>#REF!</v>
      </c>
    </row>
    <row r="6585" spans="1:18" ht="15" customHeight="1" x14ac:dyDescent="0.3">
      <c r="A6585" s="86"/>
      <c r="B6585" s="84"/>
      <c r="C6585" s="125"/>
      <c r="E6585" s="151"/>
      <c r="F6585" s="151"/>
      <c r="G6585" s="151"/>
      <c r="H6585" s="190" t="str">
        <f t="shared" si="1270"/>
        <v/>
      </c>
      <c r="J6585" s="195" t="str">
        <f>+IF(H6585="","",H6585/H6598)</f>
        <v/>
      </c>
      <c r="K6585" s="174"/>
      <c r="L6585" s="170"/>
      <c r="M6585" s="193" t="str">
        <f t="shared" si="1271"/>
        <v/>
      </c>
      <c r="N6585" s="194" t="str">
        <f t="shared" si="1268"/>
        <v/>
      </c>
      <c r="R6585" s="75" t="e">
        <f t="shared" si="1269"/>
        <v>#REF!</v>
      </c>
    </row>
    <row r="6586" spans="1:18" ht="15" customHeight="1" x14ac:dyDescent="0.3">
      <c r="A6586" s="86"/>
      <c r="B6586" s="84"/>
      <c r="C6586" s="125"/>
      <c r="E6586" s="151"/>
      <c r="F6586" s="151"/>
      <c r="G6586" s="151"/>
      <c r="H6586" s="190" t="str">
        <f t="shared" si="1270"/>
        <v/>
      </c>
      <c r="J6586" s="195" t="str">
        <f>+IF(H6586="","",H6586/H6598)</f>
        <v/>
      </c>
      <c r="K6586" s="174"/>
      <c r="L6586" s="170"/>
      <c r="M6586" s="193" t="str">
        <f t="shared" si="1271"/>
        <v/>
      </c>
      <c r="N6586" s="194" t="str">
        <f t="shared" si="1268"/>
        <v/>
      </c>
      <c r="R6586" s="75" t="e">
        <f t="shared" si="1269"/>
        <v>#REF!</v>
      </c>
    </row>
    <row r="6587" spans="1:18" ht="15" customHeight="1" thickBot="1" x14ac:dyDescent="0.35">
      <c r="A6587" s="86"/>
      <c r="B6587" s="84"/>
      <c r="C6587" s="125"/>
      <c r="E6587" s="152"/>
      <c r="F6587" s="152"/>
      <c r="G6587" s="152"/>
      <c r="H6587" s="191" t="str">
        <f t="shared" si="1270"/>
        <v/>
      </c>
      <c r="J6587" s="195" t="str">
        <f>+IF(H6587="","",H6587/H6598)</f>
        <v/>
      </c>
      <c r="K6587" s="174"/>
      <c r="L6587" s="170"/>
      <c r="M6587" s="193" t="str">
        <f t="shared" si="1271"/>
        <v/>
      </c>
      <c r="N6587" s="194" t="str">
        <f t="shared" si="1268"/>
        <v/>
      </c>
      <c r="R6587" s="75" t="e">
        <f t="shared" si="1269"/>
        <v>#REF!</v>
      </c>
    </row>
    <row r="6588" spans="1:18" ht="15" customHeight="1" thickBot="1" x14ac:dyDescent="0.35">
      <c r="A6588" s="86"/>
      <c r="B6588" s="84"/>
      <c r="C6588" s="160"/>
      <c r="D6588" s="160"/>
      <c r="E6588" s="160"/>
      <c r="F6588" s="160"/>
      <c r="G6588" s="161" t="s">
        <v>29</v>
      </c>
      <c r="H6588" s="157">
        <f>SUM(H6562:H6587)</f>
        <v>1.4362000000000001</v>
      </c>
      <c r="J6588" s="110">
        <f>SUM(J6562:J6587)</f>
        <v>0.61467861696284021</v>
      </c>
      <c r="K6588" s="109"/>
      <c r="L6588" s="109"/>
      <c r="M6588" s="109"/>
      <c r="N6588" s="110">
        <f>SUM(N6562:N6587)</f>
        <v>0.18231367779117838</v>
      </c>
    </row>
    <row r="6589" spans="1:18" s="73" customFormat="1" ht="15" customHeight="1" thickBot="1" x14ac:dyDescent="0.35">
      <c r="A6589" s="86"/>
      <c r="B6589" s="84"/>
      <c r="C6589" s="73" t="s">
        <v>12</v>
      </c>
      <c r="H6589" s="74"/>
      <c r="J6589" s="111"/>
      <c r="K6589" s="111"/>
      <c r="L6589" s="111"/>
      <c r="M6589" s="111"/>
      <c r="N6589" s="111"/>
    </row>
    <row r="6590" spans="1:18" ht="33" customHeight="1" thickBot="1" x14ac:dyDescent="0.35">
      <c r="A6590" s="86"/>
      <c r="B6590" s="84"/>
      <c r="C6590" s="122" t="s">
        <v>48</v>
      </c>
      <c r="D6590" s="129"/>
      <c r="E6590" s="130" t="s">
        <v>3</v>
      </c>
      <c r="F6590" s="130" t="s">
        <v>0</v>
      </c>
      <c r="G6590" s="123" t="s">
        <v>6</v>
      </c>
      <c r="H6590" s="124" t="s">
        <v>9</v>
      </c>
      <c r="J6590" s="106" t="s">
        <v>59</v>
      </c>
      <c r="K6590" s="107" t="s">
        <v>60</v>
      </c>
      <c r="L6590" s="107" t="s">
        <v>61</v>
      </c>
      <c r="M6590" s="107" t="s">
        <v>62</v>
      </c>
      <c r="N6590" s="108" t="s">
        <v>63</v>
      </c>
    </row>
    <row r="6591" spans="1:18" ht="15" customHeight="1" x14ac:dyDescent="0.3">
      <c r="A6591" s="86"/>
      <c r="B6591" s="84"/>
      <c r="C6591" s="125"/>
      <c r="E6591" s="149"/>
      <c r="F6591" s="146"/>
      <c r="G6591" s="154"/>
      <c r="H6591" s="186"/>
      <c r="J6591" s="195"/>
      <c r="K6591" s="175"/>
      <c r="L6591" s="175"/>
      <c r="M6591" s="193"/>
      <c r="N6591" s="194" t="str">
        <f>+IF(H6591="","",J6591*M6591)</f>
        <v/>
      </c>
      <c r="R6591" s="75" t="e">
        <f t="shared" ref="R6591:R6595" si="1272">+R6503+1</f>
        <v>#REF!</v>
      </c>
    </row>
    <row r="6592" spans="1:18" ht="15" customHeight="1" x14ac:dyDescent="0.3">
      <c r="A6592" s="86"/>
      <c r="B6592" s="84"/>
      <c r="C6592" s="125"/>
      <c r="E6592" s="149"/>
      <c r="F6592" s="146"/>
      <c r="G6592" s="154"/>
      <c r="H6592" s="186"/>
      <c r="J6592" s="195"/>
      <c r="K6592" s="175"/>
      <c r="L6592" s="175"/>
      <c r="M6592" s="193"/>
      <c r="N6592" s="194" t="str">
        <f>+IF(H6592="","",J6592*M6592)</f>
        <v/>
      </c>
      <c r="R6592" s="75" t="e">
        <f t="shared" si="1272"/>
        <v>#REF!</v>
      </c>
    </row>
    <row r="6593" spans="1:18" ht="15" customHeight="1" x14ac:dyDescent="0.3">
      <c r="A6593" s="86"/>
      <c r="B6593" s="84"/>
      <c r="C6593" s="125"/>
      <c r="E6593" s="149"/>
      <c r="F6593" s="146"/>
      <c r="G6593" s="154"/>
      <c r="H6593" s="186" t="str">
        <f>+IF(G6593="","",F6593*G6593)</f>
        <v/>
      </c>
      <c r="J6593" s="195" t="str">
        <f>+IF(H6593="","",H6593/H6597)</f>
        <v/>
      </c>
      <c r="K6593" s="175"/>
      <c r="L6593" s="175"/>
      <c r="M6593" s="193" t="str">
        <f>IF(L6593="NP", 0, (IF(L6593="EP", 1, (IF(L6593="ND", 0.4, "")))))</f>
        <v/>
      </c>
      <c r="N6593" s="194" t="str">
        <f>+IF(H6593="","",J6593*M6593)</f>
        <v/>
      </c>
      <c r="R6593" s="75" t="e">
        <f t="shared" si="1272"/>
        <v>#REF!</v>
      </c>
    </row>
    <row r="6594" spans="1:18" ht="15" customHeight="1" x14ac:dyDescent="0.3">
      <c r="A6594" s="86"/>
      <c r="B6594" s="84"/>
      <c r="C6594" s="125"/>
      <c r="E6594" s="149"/>
      <c r="F6594" s="146"/>
      <c r="G6594" s="154"/>
      <c r="H6594" s="186" t="str">
        <f>+IF(G6594="","",F6594*G6594)</f>
        <v/>
      </c>
      <c r="J6594" s="195" t="str">
        <f>+IF(H6594="","",H6594/H6598)</f>
        <v/>
      </c>
      <c r="K6594" s="175"/>
      <c r="L6594" s="175"/>
      <c r="M6594" s="193" t="str">
        <f>IF(L6594="NP", 0, (IF(L6594="EP", 1, (IF(L6594="ND", 0.4, "")))))</f>
        <v/>
      </c>
      <c r="N6594" s="194" t="str">
        <f>+IF(H6594="","",J6594*M6594)</f>
        <v/>
      </c>
      <c r="R6594" s="75" t="e">
        <f t="shared" si="1272"/>
        <v>#REF!</v>
      </c>
    </row>
    <row r="6595" spans="1:18" ht="15" customHeight="1" thickBot="1" x14ac:dyDescent="0.35">
      <c r="A6595" s="86"/>
      <c r="B6595" s="84"/>
      <c r="C6595" s="127"/>
      <c r="D6595" s="128"/>
      <c r="E6595" s="150"/>
      <c r="F6595" s="147"/>
      <c r="G6595" s="155"/>
      <c r="H6595" s="192" t="str">
        <f>+IF(G6595="","",F6595*G6595)</f>
        <v/>
      </c>
      <c r="J6595" s="195" t="str">
        <f>+IF(H6595="","",H6595/H6598)</f>
        <v/>
      </c>
      <c r="K6595" s="176"/>
      <c r="L6595" s="177"/>
      <c r="M6595" s="193" t="str">
        <f>IF(L6595="NP", 0, (IF(L6595="EP", 1, (IF(L6595="ND", 0.4, "")))))</f>
        <v/>
      </c>
      <c r="N6595" s="194" t="str">
        <f>+IF(H6595="","",J6595*M6595)</f>
        <v/>
      </c>
      <c r="R6595" s="75" t="e">
        <f t="shared" si="1272"/>
        <v>#REF!</v>
      </c>
    </row>
    <row r="6596" spans="1:18" ht="15" customHeight="1" thickBot="1" x14ac:dyDescent="0.35">
      <c r="A6596" s="86"/>
      <c r="B6596" s="84"/>
      <c r="C6596" s="160"/>
      <c r="D6596" s="160"/>
      <c r="E6596" s="160"/>
      <c r="F6596" s="160"/>
      <c r="G6596" s="161" t="s">
        <v>30</v>
      </c>
      <c r="H6596" s="157">
        <f>SUM(H6591:H6595)</f>
        <v>0</v>
      </c>
      <c r="J6596" s="110">
        <f>SUM(J6591:J6595)</f>
        <v>0</v>
      </c>
      <c r="K6596" s="109"/>
      <c r="L6596" s="109"/>
      <c r="M6596" s="109"/>
      <c r="N6596" s="110">
        <f>SUM(N6591:N6595)</f>
        <v>0</v>
      </c>
    </row>
    <row r="6597" spans="1:18" ht="13.5" customHeight="1" thickBot="1" x14ac:dyDescent="0.35">
      <c r="A6597" s="86"/>
      <c r="B6597" s="84"/>
      <c r="H6597" s="84"/>
      <c r="J6597" s="103"/>
      <c r="K6597" s="104"/>
      <c r="L6597" s="104"/>
      <c r="M6597" s="104"/>
      <c r="N6597" s="105"/>
    </row>
    <row r="6598" spans="1:18" ht="15" customHeight="1" x14ac:dyDescent="0.3">
      <c r="A6598" s="86"/>
      <c r="B6598" s="84"/>
      <c r="D6598" s="132" t="s">
        <v>13</v>
      </c>
      <c r="E6598" s="133"/>
      <c r="F6598" s="133"/>
      <c r="G6598" s="134"/>
      <c r="H6598" s="158">
        <f>+H6543+H6559+H6588+H6596</f>
        <v>2.33650555</v>
      </c>
      <c r="J6598" s="113"/>
      <c r="K6598" s="78"/>
      <c r="M6598" s="78"/>
      <c r="N6598" s="114"/>
    </row>
    <row r="6599" spans="1:18" ht="15" customHeight="1" thickBot="1" x14ac:dyDescent="0.35">
      <c r="A6599" s="86"/>
      <c r="B6599" s="84"/>
      <c r="D6599" s="135" t="s">
        <v>67</v>
      </c>
      <c r="E6599" s="136"/>
      <c r="F6599" s="136"/>
      <c r="G6599" s="141">
        <f>+$Q$1</f>
        <v>0.15</v>
      </c>
      <c r="H6599" s="159">
        <f>+H6598*G6599</f>
        <v>0.35047583249999997</v>
      </c>
      <c r="J6599" s="115"/>
      <c r="K6599" s="116"/>
      <c r="L6599" s="116"/>
      <c r="M6599" s="116"/>
      <c r="N6599" s="117"/>
    </row>
    <row r="6600" spans="1:18" ht="15" customHeight="1" x14ac:dyDescent="0.3">
      <c r="A6600" s="86"/>
      <c r="B6600" s="84"/>
      <c r="D6600" s="135" t="s">
        <v>68</v>
      </c>
      <c r="E6600" s="136"/>
      <c r="F6600" s="136"/>
      <c r="G6600" s="141">
        <f>+$Q$2</f>
        <v>0</v>
      </c>
      <c r="H6600" s="159">
        <f>+(H6598+H6599)*G6600</f>
        <v>0</v>
      </c>
      <c r="J6600" s="120">
        <f>+J6543+J6559+J6588+J6596</f>
        <v>1.0000000000000002</v>
      </c>
      <c r="K6600" s="118"/>
      <c r="L6600" s="118"/>
      <c r="M6600" s="118"/>
      <c r="N6600" s="120">
        <f>+N6543+N6559+N6588+N6596</f>
        <v>0.18231367779117838</v>
      </c>
    </row>
    <row r="6601" spans="1:18" ht="15" customHeight="1" thickBot="1" x14ac:dyDescent="0.35">
      <c r="A6601" s="86"/>
      <c r="B6601" s="84"/>
      <c r="C6601" s="75" t="s">
        <v>64</v>
      </c>
      <c r="D6601" s="135" t="s">
        <v>14</v>
      </c>
      <c r="E6601" s="136"/>
      <c r="F6601" s="136"/>
      <c r="G6601" s="137"/>
      <c r="H6601" s="159">
        <f>SUM(H6598:H6600)</f>
        <v>2.6869813825</v>
      </c>
      <c r="J6601" s="121" t="s">
        <v>69</v>
      </c>
      <c r="K6601" s="119"/>
      <c r="L6601" s="119"/>
      <c r="M6601" s="119"/>
      <c r="N6601" s="121" t="s">
        <v>70</v>
      </c>
    </row>
    <row r="6602" spans="1:18" ht="15" customHeight="1" thickBot="1" x14ac:dyDescent="0.35">
      <c r="A6602" s="86"/>
      <c r="B6602" s="84"/>
      <c r="C6602" s="75" t="s">
        <v>64</v>
      </c>
      <c r="D6602" s="138" t="s">
        <v>15</v>
      </c>
      <c r="E6602" s="139"/>
      <c r="F6602" s="139"/>
      <c r="G6602" s="140"/>
      <c r="H6602" s="131">
        <f>+ROUND(H6601,2)</f>
        <v>2.69</v>
      </c>
      <c r="N6602" s="165">
        <f>+ROUND(N6600,4)</f>
        <v>0.18229999999999999</v>
      </c>
    </row>
    <row r="6603" spans="1:18" ht="13.5" customHeight="1" x14ac:dyDescent="0.3">
      <c r="A6603" s="86"/>
      <c r="B6603" s="84"/>
      <c r="G6603" s="76"/>
    </row>
    <row r="6604" spans="1:18" ht="13.5" customHeight="1" x14ac:dyDescent="0.3">
      <c r="A6604" s="86"/>
      <c r="B6604" s="84"/>
      <c r="G6604" s="76"/>
    </row>
    <row r="6605" spans="1:18" ht="15" customHeight="1" x14ac:dyDescent="0.3">
      <c r="A6605" s="83"/>
      <c r="B6605" s="84"/>
      <c r="G6605" s="76"/>
      <c r="H6605" s="84"/>
      <c r="J6605" s="85"/>
      <c r="K6605" s="85"/>
      <c r="L6605" s="85"/>
      <c r="M6605" s="85"/>
      <c r="N6605" s="85"/>
    </row>
    <row r="6606" spans="1:18" ht="14.1" customHeight="1" x14ac:dyDescent="0.3">
      <c r="A6606" s="86"/>
      <c r="B6606" s="84"/>
      <c r="C6606" s="87"/>
      <c r="D6606" s="87"/>
      <c r="E6606" s="87"/>
      <c r="F6606" s="87"/>
      <c r="G6606" s="87"/>
      <c r="H6606" s="87"/>
      <c r="K6606" s="78"/>
      <c r="M6606" s="78"/>
    </row>
    <row r="6607" spans="1:18" ht="12" customHeight="1" x14ac:dyDescent="0.3">
      <c r="A6607" s="86"/>
      <c r="B6607" s="84"/>
      <c r="C6607" s="73"/>
      <c r="D6607" s="73"/>
      <c r="E6607" s="73"/>
      <c r="F6607" s="73"/>
      <c r="G6607" s="73"/>
      <c r="H6607" s="73"/>
      <c r="K6607" s="78"/>
      <c r="M6607" s="78"/>
    </row>
    <row r="6608" spans="1:18" ht="12" customHeight="1" x14ac:dyDescent="0.3">
      <c r="A6608" s="86"/>
      <c r="B6608" s="84"/>
      <c r="G6608" s="88"/>
      <c r="H6608" s="84"/>
      <c r="K6608" s="78"/>
      <c r="M6608" s="78"/>
    </row>
    <row r="6609" spans="1:18" ht="14.25" customHeight="1" x14ac:dyDescent="0.3">
      <c r="A6609" s="86"/>
      <c r="B6609" s="84"/>
      <c r="C6609" s="89"/>
      <c r="D6609" s="90"/>
      <c r="E6609" s="90"/>
      <c r="F6609" s="90"/>
      <c r="G6609" s="90"/>
      <c r="H6609" s="91"/>
      <c r="K6609" s="78"/>
      <c r="M6609" s="78"/>
    </row>
    <row r="6610" spans="1:18" ht="14.25" customHeight="1" x14ac:dyDescent="0.3">
      <c r="A6610" s="86"/>
      <c r="B6610" s="84"/>
      <c r="C6610" s="89"/>
      <c r="H6610" s="84"/>
      <c r="K6610" s="78"/>
      <c r="M6610" s="78"/>
    </row>
    <row r="6611" spans="1:18" ht="12" customHeight="1" thickBot="1" x14ac:dyDescent="0.35">
      <c r="A6611" s="86"/>
      <c r="B6611" s="84"/>
      <c r="C6611" s="89"/>
      <c r="H6611" s="84"/>
      <c r="K6611" s="78"/>
      <c r="M6611" s="78"/>
    </row>
    <row r="6612" spans="1:18" ht="20.100000000000001" customHeight="1" thickBot="1" x14ac:dyDescent="0.35">
      <c r="A6612" s="86"/>
      <c r="B6612" s="84"/>
      <c r="C6612" s="142" t="s">
        <v>55</v>
      </c>
      <c r="D6612" s="143"/>
      <c r="E6612" s="143"/>
      <c r="F6612" s="143"/>
      <c r="G6612" s="143"/>
      <c r="H6612" s="144"/>
    </row>
    <row r="6613" spans="1:18" ht="20.100000000000001" customHeight="1" x14ac:dyDescent="0.3">
      <c r="A6613" s="86"/>
      <c r="B6613" s="84"/>
      <c r="C6613" s="92"/>
      <c r="H6613" s="93" t="s">
        <v>56</v>
      </c>
      <c r="I6613" s="84"/>
      <c r="J6613" s="97" t="s">
        <v>26</v>
      </c>
      <c r="K6613" s="98"/>
      <c r="L6613" s="98"/>
      <c r="M6613" s="98"/>
      <c r="N6613" s="99"/>
    </row>
    <row r="6614" spans="1:18" ht="16.5" customHeight="1" thickBot="1" x14ac:dyDescent="0.35">
      <c r="A6614" s="169"/>
      <c r="B6614" s="84"/>
      <c r="C6614" s="73" t="s">
        <v>57</v>
      </c>
      <c r="D6614" s="84">
        <v>76</v>
      </c>
      <c r="G6614" s="74" t="s">
        <v>4</v>
      </c>
      <c r="H6614" s="75" t="str">
        <f>+VLOOKUP(D6614,PRESUP!$A$6:$N$183,3,FALSE)</f>
        <v>m</v>
      </c>
      <c r="I6614" s="84"/>
      <c r="J6614" s="100"/>
      <c r="K6614" s="101"/>
      <c r="L6614" s="101"/>
      <c r="M6614" s="101"/>
      <c r="N6614" s="102"/>
    </row>
    <row r="6615" spans="1:18" ht="32.25" customHeight="1" x14ac:dyDescent="0.3">
      <c r="A6615" s="86"/>
      <c r="B6615" s="84"/>
      <c r="C6615" s="22" t="str">
        <f>+VLOOKUP(D6614,PRESUP!$A$6:$N$183,14,FALSE)</f>
        <v>DETALLE: JUNTA DE DILATACION MODULOS DE (432x54x1830)MM (DESPLAZAMIENTO MEDIO)</v>
      </c>
      <c r="J6615" s="103"/>
      <c r="K6615" s="104"/>
      <c r="L6615" s="104"/>
      <c r="M6615" s="104"/>
      <c r="N6615" s="105"/>
      <c r="O6615" s="84" t="s">
        <v>71</v>
      </c>
      <c r="P6615" s="84" t="s">
        <v>73</v>
      </c>
      <c r="Q6615" s="84" t="s">
        <v>72</v>
      </c>
    </row>
    <row r="6616" spans="1:18" s="73" customFormat="1" ht="15" customHeight="1" thickBot="1" x14ac:dyDescent="0.35">
      <c r="A6616" s="86"/>
      <c r="B6616" s="84"/>
      <c r="C6616" s="73" t="s">
        <v>5</v>
      </c>
      <c r="D6616" s="94"/>
      <c r="E6616" s="94"/>
      <c r="F6616" s="94"/>
      <c r="G6616" s="196" t="s">
        <v>58</v>
      </c>
      <c r="H6616" s="197">
        <v>1</v>
      </c>
      <c r="J6616" s="162"/>
      <c r="K6616" s="163"/>
      <c r="L6616" s="163"/>
      <c r="M6616" s="163"/>
      <c r="N6616" s="164"/>
      <c r="O6616" s="166">
        <f>+H6690</f>
        <v>484.93</v>
      </c>
      <c r="P6616" s="168">
        <f>+H6686</f>
        <v>421.68200000000002</v>
      </c>
      <c r="Q6616" s="167">
        <f>+N6690</f>
        <v>0.193</v>
      </c>
      <c r="R6616" s="73">
        <f t="shared" ref="R6616" si="1273">+D6614</f>
        <v>76</v>
      </c>
    </row>
    <row r="6617" spans="1:18" s="94" customFormat="1" ht="30" customHeight="1" thickBot="1" x14ac:dyDescent="0.35">
      <c r="A6617" s="86"/>
      <c r="B6617" s="84"/>
      <c r="C6617" s="122" t="s">
        <v>48</v>
      </c>
      <c r="D6617" s="123" t="s">
        <v>0</v>
      </c>
      <c r="E6617" s="123" t="s">
        <v>6</v>
      </c>
      <c r="F6617" s="123" t="s">
        <v>7</v>
      </c>
      <c r="G6617" s="123" t="s">
        <v>8</v>
      </c>
      <c r="H6617" s="124" t="s">
        <v>9</v>
      </c>
      <c r="J6617" s="106" t="s">
        <v>59</v>
      </c>
      <c r="K6617" s="107" t="s">
        <v>60</v>
      </c>
      <c r="L6617" s="107" t="s">
        <v>61</v>
      </c>
      <c r="M6617" s="107" t="s">
        <v>62</v>
      </c>
      <c r="N6617" s="108" t="s">
        <v>63</v>
      </c>
    </row>
    <row r="6618" spans="1:18" ht="15" customHeight="1" x14ac:dyDescent="0.3">
      <c r="A6618" s="86"/>
      <c r="B6618" s="84"/>
      <c r="C6618" s="125" t="s">
        <v>78</v>
      </c>
      <c r="D6618" s="145" t="s">
        <v>20</v>
      </c>
      <c r="E6618" s="148"/>
      <c r="F6618" s="148" t="s">
        <v>64</v>
      </c>
      <c r="G6618" s="153" t="s">
        <v>20</v>
      </c>
      <c r="H6618" s="126">
        <f>+H6647*0.05</f>
        <v>0.87200000000000011</v>
      </c>
      <c r="J6618" s="171">
        <f>+IF(H6618="","",H6618/H6686)</f>
        <v>2.0679089930326646E-3</v>
      </c>
      <c r="K6618" s="172">
        <v>4292100117</v>
      </c>
      <c r="L6618" s="170" t="s">
        <v>77</v>
      </c>
      <c r="M6618" s="156">
        <v>0</v>
      </c>
      <c r="N6618" s="173">
        <f t="shared" ref="N6618:N6630" si="1274">+IF(H6618="","",J6618*M6618)</f>
        <v>0</v>
      </c>
    </row>
    <row r="6619" spans="1:18" ht="15" customHeight="1" x14ac:dyDescent="0.3">
      <c r="A6619" s="86"/>
      <c r="B6619" s="84"/>
      <c r="C6619" s="125"/>
      <c r="D6619" s="146"/>
      <c r="E6619" s="149"/>
      <c r="F6619" s="184"/>
      <c r="G6619" s="185"/>
      <c r="H6619" s="186"/>
      <c r="J6619" s="195"/>
      <c r="K6619" s="172"/>
      <c r="L6619" s="170"/>
      <c r="M6619" s="193"/>
      <c r="N6619" s="194" t="str">
        <f t="shared" si="1274"/>
        <v/>
      </c>
      <c r="R6619" s="75" t="e">
        <f t="shared" ref="R6619:R6630" si="1275">+R6531+1</f>
        <v>#REF!</v>
      </c>
    </row>
    <row r="6620" spans="1:18" ht="15" customHeight="1" x14ac:dyDescent="0.3">
      <c r="A6620" s="86"/>
      <c r="B6620" s="84"/>
      <c r="C6620" s="125"/>
      <c r="D6620" s="146"/>
      <c r="E6620" s="149"/>
      <c r="F6620" s="184"/>
      <c r="G6620" s="185"/>
      <c r="H6620" s="186"/>
      <c r="J6620" s="195"/>
      <c r="K6620" s="172"/>
      <c r="L6620" s="170"/>
      <c r="M6620" s="193"/>
      <c r="N6620" s="194" t="str">
        <f t="shared" si="1274"/>
        <v/>
      </c>
      <c r="R6620" s="75" t="e">
        <f t="shared" si="1275"/>
        <v>#REF!</v>
      </c>
    </row>
    <row r="6621" spans="1:18" ht="15" customHeight="1" x14ac:dyDescent="0.3">
      <c r="A6621" s="86"/>
      <c r="B6621" s="84"/>
      <c r="C6621" s="125"/>
      <c r="D6621" s="146"/>
      <c r="E6621" s="149"/>
      <c r="F6621" s="184"/>
      <c r="G6621" s="185"/>
      <c r="H6621" s="186"/>
      <c r="J6621" s="195"/>
      <c r="K6621" s="172"/>
      <c r="L6621" s="170"/>
      <c r="M6621" s="193"/>
      <c r="N6621" s="194" t="str">
        <f t="shared" si="1274"/>
        <v/>
      </c>
      <c r="R6621" s="75" t="e">
        <f t="shared" si="1275"/>
        <v>#REF!</v>
      </c>
    </row>
    <row r="6622" spans="1:18" ht="15" customHeight="1" x14ac:dyDescent="0.3">
      <c r="A6622" s="86"/>
      <c r="B6622" s="84"/>
      <c r="C6622" s="125"/>
      <c r="D6622" s="146"/>
      <c r="E6622" s="149"/>
      <c r="F6622" s="184"/>
      <c r="G6622" s="185"/>
      <c r="H6622" s="186"/>
      <c r="J6622" s="195"/>
      <c r="K6622" s="172"/>
      <c r="L6622" s="170"/>
      <c r="M6622" s="193"/>
      <c r="N6622" s="194" t="str">
        <f t="shared" si="1274"/>
        <v/>
      </c>
      <c r="R6622" s="75" t="e">
        <f t="shared" si="1275"/>
        <v>#REF!</v>
      </c>
    </row>
    <row r="6623" spans="1:18" ht="15" customHeight="1" x14ac:dyDescent="0.3">
      <c r="A6623" s="86"/>
      <c r="B6623" s="84"/>
      <c r="C6623" s="125"/>
      <c r="D6623" s="146"/>
      <c r="E6623" s="149"/>
      <c r="F6623" s="184"/>
      <c r="G6623" s="185"/>
      <c r="H6623" s="186"/>
      <c r="J6623" s="195"/>
      <c r="K6623" s="172"/>
      <c r="L6623" s="170"/>
      <c r="M6623" s="193"/>
      <c r="N6623" s="194" t="str">
        <f t="shared" si="1274"/>
        <v/>
      </c>
      <c r="R6623" s="75" t="e">
        <f t="shared" si="1275"/>
        <v>#REF!</v>
      </c>
    </row>
    <row r="6624" spans="1:18" ht="15" customHeight="1" x14ac:dyDescent="0.3">
      <c r="A6624" s="86"/>
      <c r="B6624" s="84"/>
      <c r="C6624" s="125"/>
      <c r="D6624" s="146"/>
      <c r="E6624" s="149"/>
      <c r="F6624" s="184" t="str">
        <f t="shared" ref="F6624:F6630" si="1276">+IF(E6624="","",D6624*E6624)</f>
        <v/>
      </c>
      <c r="G6624" s="185" t="str">
        <f>+IF(F6624="","",H6616)</f>
        <v/>
      </c>
      <c r="H6624" s="186" t="str">
        <f t="shared" ref="H6624:H6630" si="1277">+IF(G6624="","",F6624*G6624)</f>
        <v/>
      </c>
      <c r="J6624" s="195" t="str">
        <f>+IF(H6624="","",H6624/H6686)</f>
        <v/>
      </c>
      <c r="K6624" s="172"/>
      <c r="L6624" s="170"/>
      <c r="M6624" s="193" t="str">
        <f t="shared" ref="M6624:M6630" si="1278">IF(L6624="NP", 0, (IF(L6624="EP", 1, (IF(L6624="ND", 0.4, "")))))</f>
        <v/>
      </c>
      <c r="N6624" s="194" t="str">
        <f t="shared" si="1274"/>
        <v/>
      </c>
      <c r="R6624" s="75" t="e">
        <f t="shared" si="1275"/>
        <v>#REF!</v>
      </c>
    </row>
    <row r="6625" spans="1:18" ht="15" customHeight="1" x14ac:dyDescent="0.3">
      <c r="A6625" s="86"/>
      <c r="B6625" s="84"/>
      <c r="C6625" s="125"/>
      <c r="D6625" s="146"/>
      <c r="E6625" s="149"/>
      <c r="F6625" s="184" t="str">
        <f t="shared" si="1276"/>
        <v/>
      </c>
      <c r="G6625" s="185" t="str">
        <f>+IF(F6625="","",H6616)</f>
        <v/>
      </c>
      <c r="H6625" s="186" t="str">
        <f t="shared" si="1277"/>
        <v/>
      </c>
      <c r="J6625" s="195" t="str">
        <f>+IF(H6625="","",H6625/H6686)</f>
        <v/>
      </c>
      <c r="K6625" s="172"/>
      <c r="L6625" s="170"/>
      <c r="M6625" s="193" t="str">
        <f t="shared" si="1278"/>
        <v/>
      </c>
      <c r="N6625" s="194" t="str">
        <f t="shared" si="1274"/>
        <v/>
      </c>
      <c r="R6625" s="75" t="e">
        <f t="shared" si="1275"/>
        <v>#REF!</v>
      </c>
    </row>
    <row r="6626" spans="1:18" ht="15" customHeight="1" x14ac:dyDescent="0.3">
      <c r="A6626" s="86"/>
      <c r="B6626" s="84"/>
      <c r="C6626" s="125"/>
      <c r="D6626" s="146"/>
      <c r="E6626" s="149"/>
      <c r="F6626" s="184" t="str">
        <f t="shared" si="1276"/>
        <v/>
      </c>
      <c r="G6626" s="185" t="str">
        <f>+IF(F6626="","",H6616)</f>
        <v/>
      </c>
      <c r="H6626" s="186" t="str">
        <f t="shared" si="1277"/>
        <v/>
      </c>
      <c r="J6626" s="195" t="str">
        <f>+IF(H6626="","",H6626/H6686)</f>
        <v/>
      </c>
      <c r="K6626" s="172"/>
      <c r="L6626" s="170"/>
      <c r="M6626" s="193" t="str">
        <f t="shared" si="1278"/>
        <v/>
      </c>
      <c r="N6626" s="194" t="str">
        <f t="shared" si="1274"/>
        <v/>
      </c>
      <c r="R6626" s="75" t="e">
        <f t="shared" si="1275"/>
        <v>#REF!</v>
      </c>
    </row>
    <row r="6627" spans="1:18" ht="15" customHeight="1" x14ac:dyDescent="0.3">
      <c r="A6627" s="86"/>
      <c r="B6627" s="84"/>
      <c r="C6627" s="125"/>
      <c r="D6627" s="146"/>
      <c r="E6627" s="149"/>
      <c r="F6627" s="184" t="str">
        <f t="shared" si="1276"/>
        <v/>
      </c>
      <c r="G6627" s="185" t="str">
        <f>+IF(F6627="","",H6616)</f>
        <v/>
      </c>
      <c r="H6627" s="186" t="str">
        <f t="shared" si="1277"/>
        <v/>
      </c>
      <c r="J6627" s="195" t="str">
        <f>+IF(H6627="","",H6627/H6686)</f>
        <v/>
      </c>
      <c r="K6627" s="172"/>
      <c r="L6627" s="170"/>
      <c r="M6627" s="193" t="str">
        <f t="shared" si="1278"/>
        <v/>
      </c>
      <c r="N6627" s="194" t="str">
        <f t="shared" si="1274"/>
        <v/>
      </c>
      <c r="R6627" s="75" t="e">
        <f t="shared" si="1275"/>
        <v>#REF!</v>
      </c>
    </row>
    <row r="6628" spans="1:18" ht="15" customHeight="1" x14ac:dyDescent="0.3">
      <c r="A6628" s="86"/>
      <c r="B6628" s="84"/>
      <c r="C6628" s="125"/>
      <c r="D6628" s="146"/>
      <c r="E6628" s="149"/>
      <c r="F6628" s="184" t="str">
        <f t="shared" si="1276"/>
        <v/>
      </c>
      <c r="G6628" s="185" t="str">
        <f>+IF(F6628="","",H6616)</f>
        <v/>
      </c>
      <c r="H6628" s="186" t="str">
        <f t="shared" si="1277"/>
        <v/>
      </c>
      <c r="J6628" s="195" t="str">
        <f>+IF(H6628="","",H6628/H6686)</f>
        <v/>
      </c>
      <c r="K6628" s="172"/>
      <c r="L6628" s="170"/>
      <c r="M6628" s="193" t="str">
        <f t="shared" si="1278"/>
        <v/>
      </c>
      <c r="N6628" s="194" t="str">
        <f t="shared" si="1274"/>
        <v/>
      </c>
      <c r="R6628" s="75" t="e">
        <f t="shared" si="1275"/>
        <v>#REF!</v>
      </c>
    </row>
    <row r="6629" spans="1:18" ht="15" customHeight="1" x14ac:dyDescent="0.3">
      <c r="A6629" s="86"/>
      <c r="B6629" s="84"/>
      <c r="C6629" s="125"/>
      <c r="D6629" s="146"/>
      <c r="E6629" s="149"/>
      <c r="F6629" s="184" t="str">
        <f t="shared" si="1276"/>
        <v/>
      </c>
      <c r="G6629" s="185" t="str">
        <f>+IF(F6629="","",H6616)</f>
        <v/>
      </c>
      <c r="H6629" s="186" t="str">
        <f t="shared" si="1277"/>
        <v/>
      </c>
      <c r="J6629" s="195" t="str">
        <f>+IF(H6629="","",H6629/H6686)</f>
        <v/>
      </c>
      <c r="K6629" s="172"/>
      <c r="L6629" s="170"/>
      <c r="M6629" s="193" t="str">
        <f t="shared" si="1278"/>
        <v/>
      </c>
      <c r="N6629" s="194" t="str">
        <f t="shared" si="1274"/>
        <v/>
      </c>
      <c r="R6629" s="75" t="e">
        <f t="shared" si="1275"/>
        <v>#REF!</v>
      </c>
    </row>
    <row r="6630" spans="1:18" ht="15" customHeight="1" thickBot="1" x14ac:dyDescent="0.35">
      <c r="A6630" s="86"/>
      <c r="B6630" s="84"/>
      <c r="C6630" s="127"/>
      <c r="D6630" s="147"/>
      <c r="E6630" s="150"/>
      <c r="F6630" s="187" t="str">
        <f t="shared" si="1276"/>
        <v/>
      </c>
      <c r="G6630" s="188" t="str">
        <f>+IF(F6630="","",H6615)</f>
        <v/>
      </c>
      <c r="H6630" s="189" t="str">
        <f t="shared" si="1277"/>
        <v/>
      </c>
      <c r="J6630" s="195" t="str">
        <f>+IF(H6630="","",H6630/H6686)</f>
        <v/>
      </c>
      <c r="K6630" s="172"/>
      <c r="L6630" s="170"/>
      <c r="M6630" s="193" t="str">
        <f t="shared" si="1278"/>
        <v/>
      </c>
      <c r="N6630" s="194" t="str">
        <f t="shared" si="1274"/>
        <v/>
      </c>
      <c r="R6630" s="75" t="e">
        <f t="shared" si="1275"/>
        <v>#REF!</v>
      </c>
    </row>
    <row r="6631" spans="1:18" ht="15" customHeight="1" thickBot="1" x14ac:dyDescent="0.35">
      <c r="A6631" s="86"/>
      <c r="B6631" s="84"/>
      <c r="C6631" s="160"/>
      <c r="D6631" s="160"/>
      <c r="E6631" s="160"/>
      <c r="F6631" s="160"/>
      <c r="G6631" s="161" t="s">
        <v>27</v>
      </c>
      <c r="H6631" s="157">
        <f>SUM(H6618:H6630)</f>
        <v>0.87200000000000011</v>
      </c>
      <c r="J6631" s="110">
        <f>SUM(J6618:J6630)</f>
        <v>2.0679089930326646E-3</v>
      </c>
      <c r="K6631" s="109"/>
      <c r="L6631" s="109"/>
      <c r="M6631" s="109"/>
      <c r="N6631" s="110">
        <f>SUM(N6618:N6630)</f>
        <v>0</v>
      </c>
    </row>
    <row r="6632" spans="1:18" s="73" customFormat="1" ht="15" customHeight="1" thickBot="1" x14ac:dyDescent="0.35">
      <c r="A6632" s="86"/>
      <c r="B6632" s="84"/>
      <c r="C6632" s="73" t="s">
        <v>10</v>
      </c>
      <c r="H6632" s="74"/>
      <c r="J6632" s="112"/>
      <c r="K6632" s="112"/>
      <c r="L6632" s="112"/>
      <c r="M6632" s="112"/>
      <c r="N6632" s="112"/>
    </row>
    <row r="6633" spans="1:18" ht="31.5" customHeight="1" thickBot="1" x14ac:dyDescent="0.35">
      <c r="A6633" s="86"/>
      <c r="B6633" s="84"/>
      <c r="C6633" s="122" t="s">
        <v>48</v>
      </c>
      <c r="D6633" s="123" t="s">
        <v>0</v>
      </c>
      <c r="E6633" s="123" t="s">
        <v>65</v>
      </c>
      <c r="F6633" s="123" t="s">
        <v>66</v>
      </c>
      <c r="G6633" s="123" t="s">
        <v>8</v>
      </c>
      <c r="H6633" s="124" t="s">
        <v>9</v>
      </c>
      <c r="J6633" s="106" t="s">
        <v>59</v>
      </c>
      <c r="K6633" s="107" t="s">
        <v>60</v>
      </c>
      <c r="L6633" s="107" t="s">
        <v>61</v>
      </c>
      <c r="M6633" s="107" t="s">
        <v>62</v>
      </c>
      <c r="N6633" s="108" t="s">
        <v>63</v>
      </c>
    </row>
    <row r="6634" spans="1:18" ht="15" customHeight="1" x14ac:dyDescent="0.3">
      <c r="A6634" s="86"/>
      <c r="B6634" s="84"/>
      <c r="C6634" s="125" t="s">
        <v>326</v>
      </c>
      <c r="D6634" s="146">
        <v>3</v>
      </c>
      <c r="E6634" s="149">
        <v>4.2300000000000004</v>
      </c>
      <c r="F6634" s="184">
        <f t="shared" ref="F6634:F6646" si="1279">+IF(E6634="","",D6634*E6634)</f>
        <v>12.690000000000001</v>
      </c>
      <c r="G6634" s="185">
        <f>+IF(F6634="","",H6616)</f>
        <v>1</v>
      </c>
      <c r="H6634" s="186">
        <f t="shared" ref="H6634:H6646" si="1280">+IF(G6634="","",F6634*G6634)</f>
        <v>12.690000000000001</v>
      </c>
      <c r="I6634" s="95"/>
      <c r="J6634" s="195">
        <f>+IF(H6634="","",H6634/H6686)</f>
        <v>3.0093767341266644E-2</v>
      </c>
      <c r="K6634" s="174">
        <v>851230012</v>
      </c>
      <c r="L6634" s="170" t="s">
        <v>77</v>
      </c>
      <c r="M6634" s="193">
        <v>0</v>
      </c>
      <c r="N6634" s="194">
        <f t="shared" ref="N6634:N6646" si="1281">+IF(H6634="","",J6634*M6634)</f>
        <v>0</v>
      </c>
      <c r="R6634" s="75" t="e">
        <f t="shared" ref="R6634:R6646" si="1282">+R6546+1</f>
        <v>#REF!</v>
      </c>
    </row>
    <row r="6635" spans="1:18" ht="15" customHeight="1" x14ac:dyDescent="0.25">
      <c r="A6635" s="86"/>
      <c r="B6635" s="84"/>
      <c r="C6635" s="125" t="s">
        <v>309</v>
      </c>
      <c r="D6635" s="146">
        <v>1</v>
      </c>
      <c r="E6635" s="209">
        <v>4.75</v>
      </c>
      <c r="F6635" s="184">
        <f t="shared" si="1279"/>
        <v>4.75</v>
      </c>
      <c r="G6635" s="185">
        <f>+IF(F6635="","",H6616)</f>
        <v>1</v>
      </c>
      <c r="H6635" s="186">
        <f t="shared" si="1280"/>
        <v>4.75</v>
      </c>
      <c r="J6635" s="195">
        <f>+IF(H6635="","",H6635/H6686)</f>
        <v>1.1264412519386646E-2</v>
      </c>
      <c r="K6635" s="174">
        <v>851230012</v>
      </c>
      <c r="L6635" s="170" t="s">
        <v>77</v>
      </c>
      <c r="M6635" s="193">
        <v>0</v>
      </c>
      <c r="N6635" s="194">
        <f t="shared" si="1281"/>
        <v>0</v>
      </c>
      <c r="R6635" s="75" t="e">
        <f t="shared" si="1282"/>
        <v>#REF!</v>
      </c>
    </row>
    <row r="6636" spans="1:18" ht="15" customHeight="1" x14ac:dyDescent="0.25">
      <c r="A6636" s="86"/>
      <c r="B6636" s="84"/>
      <c r="C6636" s="125"/>
      <c r="D6636" s="146"/>
      <c r="E6636" s="209"/>
      <c r="F6636" s="184"/>
      <c r="G6636" s="185"/>
      <c r="H6636" s="186"/>
      <c r="J6636" s="195"/>
      <c r="K6636" s="174"/>
      <c r="L6636" s="170"/>
      <c r="M6636" s="193"/>
      <c r="N6636" s="194" t="str">
        <f t="shared" si="1281"/>
        <v/>
      </c>
      <c r="R6636" s="75" t="e">
        <f t="shared" si="1282"/>
        <v>#REF!</v>
      </c>
    </row>
    <row r="6637" spans="1:18" ht="15" customHeight="1" x14ac:dyDescent="0.3">
      <c r="A6637" s="86"/>
      <c r="B6637" s="84"/>
      <c r="C6637" s="125"/>
      <c r="D6637" s="146"/>
      <c r="E6637" s="149"/>
      <c r="F6637" s="184" t="str">
        <f t="shared" si="1279"/>
        <v/>
      </c>
      <c r="G6637" s="185" t="str">
        <f>+IF(F6637="","",H6616)</f>
        <v/>
      </c>
      <c r="H6637" s="186" t="str">
        <f t="shared" si="1280"/>
        <v/>
      </c>
      <c r="J6637" s="195" t="str">
        <f>+IF(H6637="","",H6637/H6686)</f>
        <v/>
      </c>
      <c r="K6637" s="174"/>
      <c r="L6637" s="170"/>
      <c r="M6637" s="193" t="str">
        <f t="shared" ref="M6637:M6646" si="1283">IF(L6637="NP", 0, (IF(L6637="EP", 1, (IF(L6637="ND", 0.4, "")))))</f>
        <v/>
      </c>
      <c r="N6637" s="194" t="str">
        <f t="shared" si="1281"/>
        <v/>
      </c>
      <c r="R6637" s="75" t="e">
        <f t="shared" si="1282"/>
        <v>#REF!</v>
      </c>
    </row>
    <row r="6638" spans="1:18" ht="15" customHeight="1" x14ac:dyDescent="0.3">
      <c r="A6638" s="86"/>
      <c r="B6638" s="84"/>
      <c r="C6638" s="125"/>
      <c r="D6638" s="146"/>
      <c r="E6638" s="149"/>
      <c r="F6638" s="184" t="str">
        <f t="shared" si="1279"/>
        <v/>
      </c>
      <c r="G6638" s="185" t="str">
        <f>+IF(F6638="","",H6616)</f>
        <v/>
      </c>
      <c r="H6638" s="186" t="str">
        <f t="shared" si="1280"/>
        <v/>
      </c>
      <c r="J6638" s="195" t="str">
        <f>+IF(H6638="","",H6638/H6686)</f>
        <v/>
      </c>
      <c r="K6638" s="174"/>
      <c r="L6638" s="170"/>
      <c r="M6638" s="193" t="str">
        <f t="shared" si="1283"/>
        <v/>
      </c>
      <c r="N6638" s="194" t="str">
        <f t="shared" si="1281"/>
        <v/>
      </c>
      <c r="R6638" s="75" t="e">
        <f t="shared" si="1282"/>
        <v>#REF!</v>
      </c>
    </row>
    <row r="6639" spans="1:18" ht="15" customHeight="1" x14ac:dyDescent="0.3">
      <c r="A6639" s="86"/>
      <c r="B6639" s="84"/>
      <c r="C6639" s="125"/>
      <c r="D6639" s="146"/>
      <c r="E6639" s="149"/>
      <c r="F6639" s="184" t="str">
        <f t="shared" si="1279"/>
        <v/>
      </c>
      <c r="G6639" s="185" t="str">
        <f>+IF(F6639="","",H6616)</f>
        <v/>
      </c>
      <c r="H6639" s="186" t="str">
        <f t="shared" si="1280"/>
        <v/>
      </c>
      <c r="I6639" s="96"/>
      <c r="J6639" s="195" t="str">
        <f>+IF(H6639="","",H6639/H6686)</f>
        <v/>
      </c>
      <c r="K6639" s="174"/>
      <c r="L6639" s="170"/>
      <c r="M6639" s="193" t="str">
        <f t="shared" si="1283"/>
        <v/>
      </c>
      <c r="N6639" s="194" t="str">
        <f t="shared" si="1281"/>
        <v/>
      </c>
      <c r="R6639" s="75" t="e">
        <f t="shared" si="1282"/>
        <v>#REF!</v>
      </c>
    </row>
    <row r="6640" spans="1:18" ht="15" customHeight="1" x14ac:dyDescent="0.3">
      <c r="A6640" s="86"/>
      <c r="B6640" s="84"/>
      <c r="C6640" s="125"/>
      <c r="D6640" s="146"/>
      <c r="E6640" s="149"/>
      <c r="F6640" s="184" t="str">
        <f t="shared" si="1279"/>
        <v/>
      </c>
      <c r="G6640" s="185" t="str">
        <f>+IF(F6640="","",H6616)</f>
        <v/>
      </c>
      <c r="H6640" s="186" t="str">
        <f t="shared" si="1280"/>
        <v/>
      </c>
      <c r="J6640" s="195" t="str">
        <f>+IF(H6640="","",H6640/H6686)</f>
        <v/>
      </c>
      <c r="K6640" s="174"/>
      <c r="L6640" s="170"/>
      <c r="M6640" s="193" t="str">
        <f t="shared" si="1283"/>
        <v/>
      </c>
      <c r="N6640" s="194" t="str">
        <f t="shared" si="1281"/>
        <v/>
      </c>
      <c r="R6640" s="75" t="e">
        <f t="shared" si="1282"/>
        <v>#REF!</v>
      </c>
    </row>
    <row r="6641" spans="1:18" ht="15" customHeight="1" x14ac:dyDescent="0.3">
      <c r="A6641" s="86"/>
      <c r="B6641" s="84"/>
      <c r="C6641" s="125"/>
      <c r="D6641" s="146"/>
      <c r="E6641" s="149"/>
      <c r="F6641" s="184" t="str">
        <f t="shared" si="1279"/>
        <v/>
      </c>
      <c r="G6641" s="185" t="str">
        <f>+IF(F6641="","",H6616)</f>
        <v/>
      </c>
      <c r="H6641" s="186" t="str">
        <f t="shared" si="1280"/>
        <v/>
      </c>
      <c r="J6641" s="195" t="str">
        <f>+IF(H6641="","",H6641/H6686)</f>
        <v/>
      </c>
      <c r="K6641" s="174"/>
      <c r="L6641" s="170"/>
      <c r="M6641" s="193" t="str">
        <f t="shared" si="1283"/>
        <v/>
      </c>
      <c r="N6641" s="194" t="str">
        <f t="shared" si="1281"/>
        <v/>
      </c>
      <c r="R6641" s="75" t="e">
        <f t="shared" si="1282"/>
        <v>#REF!</v>
      </c>
    </row>
    <row r="6642" spans="1:18" ht="15" customHeight="1" x14ac:dyDescent="0.3">
      <c r="A6642" s="86"/>
      <c r="B6642" s="84"/>
      <c r="C6642" s="125"/>
      <c r="D6642" s="146"/>
      <c r="E6642" s="149"/>
      <c r="F6642" s="184" t="str">
        <f t="shared" si="1279"/>
        <v/>
      </c>
      <c r="G6642" s="185" t="str">
        <f>+IF(F6642="","",H6616)</f>
        <v/>
      </c>
      <c r="H6642" s="186" t="str">
        <f t="shared" si="1280"/>
        <v/>
      </c>
      <c r="I6642" s="96"/>
      <c r="J6642" s="195" t="str">
        <f>+IF(H6642="","",H6642/H6686)</f>
        <v/>
      </c>
      <c r="K6642" s="174"/>
      <c r="L6642" s="170"/>
      <c r="M6642" s="193" t="str">
        <f t="shared" si="1283"/>
        <v/>
      </c>
      <c r="N6642" s="194" t="str">
        <f t="shared" si="1281"/>
        <v/>
      </c>
      <c r="R6642" s="75" t="e">
        <f t="shared" si="1282"/>
        <v>#REF!</v>
      </c>
    </row>
    <row r="6643" spans="1:18" ht="15" customHeight="1" x14ac:dyDescent="0.3">
      <c r="A6643" s="86"/>
      <c r="B6643" s="84"/>
      <c r="C6643" s="125"/>
      <c r="D6643" s="146"/>
      <c r="E6643" s="149"/>
      <c r="F6643" s="184" t="str">
        <f t="shared" si="1279"/>
        <v/>
      </c>
      <c r="G6643" s="185" t="str">
        <f>+IF(F6643="","",H6616)</f>
        <v/>
      </c>
      <c r="H6643" s="186" t="str">
        <f t="shared" si="1280"/>
        <v/>
      </c>
      <c r="J6643" s="195" t="str">
        <f>+IF(H6643="","",H6643/H6686)</f>
        <v/>
      </c>
      <c r="K6643" s="174"/>
      <c r="L6643" s="170"/>
      <c r="M6643" s="193" t="str">
        <f t="shared" si="1283"/>
        <v/>
      </c>
      <c r="N6643" s="194" t="str">
        <f t="shared" si="1281"/>
        <v/>
      </c>
      <c r="R6643" s="75" t="e">
        <f t="shared" si="1282"/>
        <v>#REF!</v>
      </c>
    </row>
    <row r="6644" spans="1:18" ht="15" customHeight="1" x14ac:dyDescent="0.3">
      <c r="A6644" s="86"/>
      <c r="B6644" s="84"/>
      <c r="C6644" s="125"/>
      <c r="D6644" s="146"/>
      <c r="E6644" s="149"/>
      <c r="F6644" s="184" t="str">
        <f t="shared" si="1279"/>
        <v/>
      </c>
      <c r="G6644" s="185" t="str">
        <f>+IF(F6644="","",H6616)</f>
        <v/>
      </c>
      <c r="H6644" s="186" t="str">
        <f t="shared" si="1280"/>
        <v/>
      </c>
      <c r="I6644" s="96"/>
      <c r="J6644" s="195" t="str">
        <f>+IF(H6644="","",H6644/H6686)</f>
        <v/>
      </c>
      <c r="K6644" s="174"/>
      <c r="L6644" s="170"/>
      <c r="M6644" s="193" t="str">
        <f t="shared" si="1283"/>
        <v/>
      </c>
      <c r="N6644" s="194" t="str">
        <f t="shared" si="1281"/>
        <v/>
      </c>
      <c r="R6644" s="75" t="e">
        <f t="shared" si="1282"/>
        <v>#REF!</v>
      </c>
    </row>
    <row r="6645" spans="1:18" ht="15" customHeight="1" x14ac:dyDescent="0.3">
      <c r="A6645" s="86"/>
      <c r="B6645" s="84"/>
      <c r="C6645" s="125"/>
      <c r="D6645" s="146"/>
      <c r="E6645" s="149"/>
      <c r="F6645" s="184" t="str">
        <f t="shared" si="1279"/>
        <v/>
      </c>
      <c r="G6645" s="185" t="str">
        <f>+IF(F6645="","",H6616)</f>
        <v/>
      </c>
      <c r="H6645" s="186" t="str">
        <f t="shared" si="1280"/>
        <v/>
      </c>
      <c r="I6645" s="96"/>
      <c r="J6645" s="195" t="str">
        <f>+IF(H6645="","",H6645/H6686)</f>
        <v/>
      </c>
      <c r="K6645" s="174"/>
      <c r="L6645" s="170"/>
      <c r="M6645" s="193" t="str">
        <f t="shared" si="1283"/>
        <v/>
      </c>
      <c r="N6645" s="194" t="str">
        <f t="shared" si="1281"/>
        <v/>
      </c>
      <c r="R6645" s="75" t="e">
        <f t="shared" si="1282"/>
        <v>#REF!</v>
      </c>
    </row>
    <row r="6646" spans="1:18" ht="15" customHeight="1" thickBot="1" x14ac:dyDescent="0.35">
      <c r="A6646" s="86"/>
      <c r="B6646" s="84"/>
      <c r="C6646" s="127"/>
      <c r="D6646" s="147"/>
      <c r="E6646" s="150"/>
      <c r="F6646" s="187" t="str">
        <f t="shared" si="1279"/>
        <v/>
      </c>
      <c r="G6646" s="188" t="str">
        <f>+IF(F6646="","",H6615)</f>
        <v/>
      </c>
      <c r="H6646" s="189" t="str">
        <f t="shared" si="1280"/>
        <v/>
      </c>
      <c r="J6646" s="195" t="str">
        <f>+IF(H6646="","",H6646/H6686)</f>
        <v/>
      </c>
      <c r="K6646" s="174"/>
      <c r="L6646" s="170"/>
      <c r="M6646" s="193" t="str">
        <f t="shared" si="1283"/>
        <v/>
      </c>
      <c r="N6646" s="194" t="str">
        <f t="shared" si="1281"/>
        <v/>
      </c>
      <c r="R6646" s="75" t="e">
        <f t="shared" si="1282"/>
        <v>#REF!</v>
      </c>
    </row>
    <row r="6647" spans="1:18" ht="15" customHeight="1" thickBot="1" x14ac:dyDescent="0.35">
      <c r="A6647" s="86"/>
      <c r="B6647" s="84"/>
      <c r="C6647" s="160"/>
      <c r="D6647" s="160"/>
      <c r="E6647" s="160"/>
      <c r="F6647" s="160"/>
      <c r="G6647" s="161" t="s">
        <v>28</v>
      </c>
      <c r="H6647" s="157">
        <f>SUM(H6634:H6646)</f>
        <v>17.440000000000001</v>
      </c>
      <c r="J6647" s="110">
        <f>SUM(J6634:J6646)</f>
        <v>4.1358179860653294E-2</v>
      </c>
      <c r="K6647" s="109"/>
      <c r="L6647" s="109"/>
      <c r="M6647" s="109"/>
      <c r="N6647" s="110">
        <f>SUM(N6634:N6646)</f>
        <v>0</v>
      </c>
    </row>
    <row r="6648" spans="1:18" s="73" customFormat="1" ht="15" customHeight="1" thickBot="1" x14ac:dyDescent="0.35">
      <c r="A6648" s="86"/>
      <c r="B6648" s="84"/>
      <c r="C6648" s="73" t="s">
        <v>11</v>
      </c>
      <c r="H6648" s="74"/>
      <c r="J6648" s="112"/>
      <c r="K6648" s="112"/>
      <c r="L6648" s="112"/>
      <c r="M6648" s="112"/>
      <c r="N6648" s="112"/>
    </row>
    <row r="6649" spans="1:18" ht="34.5" customHeight="1" thickBot="1" x14ac:dyDescent="0.35">
      <c r="A6649" s="86"/>
      <c r="B6649" s="84"/>
      <c r="C6649" s="122" t="s">
        <v>48</v>
      </c>
      <c r="D6649" s="129"/>
      <c r="E6649" s="123" t="s">
        <v>3</v>
      </c>
      <c r="F6649" s="123" t="s">
        <v>0</v>
      </c>
      <c r="G6649" s="123" t="s">
        <v>16</v>
      </c>
      <c r="H6649" s="124" t="s">
        <v>9</v>
      </c>
      <c r="J6649" s="106" t="s">
        <v>59</v>
      </c>
      <c r="K6649" s="107" t="s">
        <v>60</v>
      </c>
      <c r="L6649" s="107" t="s">
        <v>61</v>
      </c>
      <c r="M6649" s="107" t="s">
        <v>62</v>
      </c>
      <c r="N6649" s="108" t="s">
        <v>63</v>
      </c>
    </row>
    <row r="6650" spans="1:18" ht="15" customHeight="1" x14ac:dyDescent="0.3">
      <c r="A6650" s="86"/>
      <c r="B6650" s="84"/>
      <c r="C6650" s="125" t="s">
        <v>463</v>
      </c>
      <c r="E6650" s="151" t="s">
        <v>1</v>
      </c>
      <c r="F6650" s="151">
        <v>1</v>
      </c>
      <c r="G6650" s="151">
        <v>403.37</v>
      </c>
      <c r="H6650" s="190">
        <f>+IF(G6650="","",F6650*G6650)</f>
        <v>403.37</v>
      </c>
      <c r="J6650" s="195">
        <f>+IF(H6650="","",H6650/H6686)</f>
        <v>0.95657391114631407</v>
      </c>
      <c r="K6650" s="174">
        <v>352605342021</v>
      </c>
      <c r="L6650" s="170" t="s">
        <v>76</v>
      </c>
      <c r="M6650" s="193">
        <v>0.20180000000000001</v>
      </c>
      <c r="N6650" s="194">
        <f t="shared" ref="N6650:N6675" si="1284">+IF(H6650="","",J6650*M6650)</f>
        <v>0.19303661526932619</v>
      </c>
      <c r="R6650" s="75" t="e">
        <f t="shared" ref="R6650:R6675" si="1285">+R6562+1</f>
        <v>#REF!</v>
      </c>
    </row>
    <row r="6651" spans="1:18" ht="15" customHeight="1" x14ac:dyDescent="0.3">
      <c r="A6651" s="86"/>
      <c r="B6651" s="84"/>
      <c r="C6651" s="125"/>
      <c r="E6651" s="151"/>
      <c r="F6651" s="151"/>
      <c r="G6651" s="151"/>
      <c r="H6651" s="190"/>
      <c r="J6651" s="195"/>
      <c r="K6651" s="174"/>
      <c r="L6651" s="170"/>
      <c r="M6651" s="193"/>
      <c r="N6651" s="194" t="str">
        <f t="shared" si="1284"/>
        <v/>
      </c>
      <c r="R6651" s="75" t="e">
        <f t="shared" si="1285"/>
        <v>#REF!</v>
      </c>
    </row>
    <row r="6652" spans="1:18" ht="15" customHeight="1" x14ac:dyDescent="0.3">
      <c r="A6652" s="86"/>
      <c r="B6652" s="84"/>
      <c r="C6652" s="125"/>
      <c r="E6652" s="151"/>
      <c r="F6652" s="151"/>
      <c r="G6652" s="151"/>
      <c r="H6652" s="190"/>
      <c r="J6652" s="195"/>
      <c r="K6652" s="174"/>
      <c r="L6652" s="170"/>
      <c r="M6652" s="193"/>
      <c r="N6652" s="194" t="str">
        <f t="shared" si="1284"/>
        <v/>
      </c>
      <c r="R6652" s="75" t="e">
        <f t="shared" si="1285"/>
        <v>#REF!</v>
      </c>
    </row>
    <row r="6653" spans="1:18" ht="15" customHeight="1" x14ac:dyDescent="0.3">
      <c r="A6653" s="86"/>
      <c r="B6653" s="84"/>
      <c r="C6653" s="125"/>
      <c r="E6653" s="151"/>
      <c r="F6653" s="151"/>
      <c r="G6653" s="151"/>
      <c r="H6653" s="190"/>
      <c r="J6653" s="195"/>
      <c r="K6653" s="174"/>
      <c r="L6653" s="170"/>
      <c r="M6653" s="193"/>
      <c r="N6653" s="194" t="str">
        <f t="shared" si="1284"/>
        <v/>
      </c>
      <c r="R6653" s="75" t="e">
        <f t="shared" si="1285"/>
        <v>#REF!</v>
      </c>
    </row>
    <row r="6654" spans="1:18" ht="15" customHeight="1" x14ac:dyDescent="0.3">
      <c r="A6654" s="86"/>
      <c r="B6654" s="84"/>
      <c r="C6654" s="125"/>
      <c r="E6654" s="151"/>
      <c r="F6654" s="151"/>
      <c r="G6654" s="151"/>
      <c r="H6654" s="190"/>
      <c r="J6654" s="195"/>
      <c r="K6654" s="174"/>
      <c r="L6654" s="170"/>
      <c r="M6654" s="193"/>
      <c r="N6654" s="194" t="str">
        <f t="shared" si="1284"/>
        <v/>
      </c>
      <c r="R6654" s="75" t="e">
        <f t="shared" si="1285"/>
        <v>#REF!</v>
      </c>
    </row>
    <row r="6655" spans="1:18" ht="15" customHeight="1" x14ac:dyDescent="0.3">
      <c r="A6655" s="86"/>
      <c r="B6655" s="84"/>
      <c r="C6655" s="125"/>
      <c r="E6655" s="151"/>
      <c r="F6655" s="151"/>
      <c r="G6655" s="151"/>
      <c r="H6655" s="190"/>
      <c r="J6655" s="195"/>
      <c r="K6655" s="174"/>
      <c r="L6655" s="170"/>
      <c r="M6655" s="193"/>
      <c r="N6655" s="194" t="str">
        <f t="shared" si="1284"/>
        <v/>
      </c>
      <c r="R6655" s="75" t="e">
        <f t="shared" si="1285"/>
        <v>#REF!</v>
      </c>
    </row>
    <row r="6656" spans="1:18" ht="15" customHeight="1" x14ac:dyDescent="0.3">
      <c r="A6656" s="86"/>
      <c r="B6656" s="84"/>
      <c r="C6656" s="125"/>
      <c r="E6656" s="151"/>
      <c r="F6656" s="151"/>
      <c r="G6656" s="151"/>
      <c r="H6656" s="190"/>
      <c r="J6656" s="195"/>
      <c r="K6656" s="174"/>
      <c r="L6656" s="170"/>
      <c r="M6656" s="193"/>
      <c r="N6656" s="194" t="str">
        <f t="shared" si="1284"/>
        <v/>
      </c>
      <c r="R6656" s="75" t="e">
        <f t="shared" si="1285"/>
        <v>#REF!</v>
      </c>
    </row>
    <row r="6657" spans="1:18" ht="15" customHeight="1" x14ac:dyDescent="0.3">
      <c r="A6657" s="86"/>
      <c r="B6657" s="84"/>
      <c r="C6657" s="125"/>
      <c r="E6657" s="151"/>
      <c r="F6657" s="151"/>
      <c r="G6657" s="151"/>
      <c r="H6657" s="190"/>
      <c r="J6657" s="195"/>
      <c r="K6657" s="174"/>
      <c r="L6657" s="170"/>
      <c r="M6657" s="193"/>
      <c r="N6657" s="194" t="str">
        <f t="shared" si="1284"/>
        <v/>
      </c>
      <c r="R6657" s="75" t="e">
        <f t="shared" si="1285"/>
        <v>#REF!</v>
      </c>
    </row>
    <row r="6658" spans="1:18" ht="15" customHeight="1" x14ac:dyDescent="0.3">
      <c r="A6658" s="86"/>
      <c r="B6658" s="84"/>
      <c r="C6658" s="125"/>
      <c r="E6658" s="151"/>
      <c r="F6658" s="151"/>
      <c r="G6658" s="151"/>
      <c r="H6658" s="190"/>
      <c r="J6658" s="195"/>
      <c r="K6658" s="174"/>
      <c r="L6658" s="170"/>
      <c r="M6658" s="193"/>
      <c r="N6658" s="194" t="str">
        <f t="shared" si="1284"/>
        <v/>
      </c>
      <c r="R6658" s="75" t="e">
        <f t="shared" si="1285"/>
        <v>#REF!</v>
      </c>
    </row>
    <row r="6659" spans="1:18" ht="15" customHeight="1" x14ac:dyDescent="0.3">
      <c r="A6659" s="86"/>
      <c r="B6659" s="84"/>
      <c r="C6659" s="125"/>
      <c r="E6659" s="151"/>
      <c r="F6659" s="151"/>
      <c r="G6659" s="151"/>
      <c r="H6659" s="190"/>
      <c r="J6659" s="195"/>
      <c r="K6659" s="174"/>
      <c r="L6659" s="170"/>
      <c r="M6659" s="193"/>
      <c r="N6659" s="194" t="str">
        <f t="shared" si="1284"/>
        <v/>
      </c>
      <c r="R6659" s="75" t="e">
        <f t="shared" si="1285"/>
        <v>#REF!</v>
      </c>
    </row>
    <row r="6660" spans="1:18" ht="15" customHeight="1" x14ac:dyDescent="0.3">
      <c r="A6660" s="86"/>
      <c r="B6660" s="84"/>
      <c r="C6660" s="125"/>
      <c r="E6660" s="151"/>
      <c r="F6660" s="151"/>
      <c r="G6660" s="151"/>
      <c r="H6660" s="190"/>
      <c r="J6660" s="195"/>
      <c r="K6660" s="174"/>
      <c r="L6660" s="170"/>
      <c r="M6660" s="193"/>
      <c r="N6660" s="194" t="str">
        <f t="shared" si="1284"/>
        <v/>
      </c>
      <c r="R6660" s="75" t="e">
        <f t="shared" si="1285"/>
        <v>#REF!</v>
      </c>
    </row>
    <row r="6661" spans="1:18" ht="15" customHeight="1" x14ac:dyDescent="0.3">
      <c r="A6661" s="86"/>
      <c r="B6661" s="84"/>
      <c r="C6661" s="125"/>
      <c r="E6661" s="151"/>
      <c r="F6661" s="151"/>
      <c r="G6661" s="151"/>
      <c r="H6661" s="190" t="str">
        <f t="shared" ref="H6661:H6675" si="1286">+IF(G6661="","",F6661*G6661)</f>
        <v/>
      </c>
      <c r="J6661" s="195" t="str">
        <f>+IF(H6661="","",H6661/H6686)</f>
        <v/>
      </c>
      <c r="K6661" s="174"/>
      <c r="L6661" s="170"/>
      <c r="M6661" s="193" t="str">
        <f t="shared" ref="M6661:M6675" si="1287">IF(L6661="NP", 0, (IF(L6661="EP", 1, (IF(L6661="ND", 0.4, "")))))</f>
        <v/>
      </c>
      <c r="N6661" s="194" t="str">
        <f t="shared" si="1284"/>
        <v/>
      </c>
      <c r="R6661" s="75" t="e">
        <f t="shared" si="1285"/>
        <v>#REF!</v>
      </c>
    </row>
    <row r="6662" spans="1:18" ht="15" customHeight="1" x14ac:dyDescent="0.3">
      <c r="A6662" s="86"/>
      <c r="B6662" s="84"/>
      <c r="C6662" s="125"/>
      <c r="E6662" s="151"/>
      <c r="F6662" s="151"/>
      <c r="G6662" s="151"/>
      <c r="H6662" s="190" t="str">
        <f t="shared" si="1286"/>
        <v/>
      </c>
      <c r="J6662" s="195" t="str">
        <f>+IF(H6662="","",H6662/H6686)</f>
        <v/>
      </c>
      <c r="K6662" s="174"/>
      <c r="L6662" s="170"/>
      <c r="M6662" s="193" t="str">
        <f t="shared" si="1287"/>
        <v/>
      </c>
      <c r="N6662" s="194" t="str">
        <f t="shared" si="1284"/>
        <v/>
      </c>
      <c r="R6662" s="75" t="e">
        <f t="shared" si="1285"/>
        <v>#REF!</v>
      </c>
    </row>
    <row r="6663" spans="1:18" ht="15" customHeight="1" x14ac:dyDescent="0.3">
      <c r="A6663" s="86"/>
      <c r="B6663" s="84"/>
      <c r="C6663" s="125"/>
      <c r="E6663" s="151"/>
      <c r="F6663" s="151"/>
      <c r="G6663" s="151"/>
      <c r="H6663" s="190" t="str">
        <f t="shared" si="1286"/>
        <v/>
      </c>
      <c r="J6663" s="195" t="str">
        <f>+IF(H6663="","",H6663/H6686)</f>
        <v/>
      </c>
      <c r="K6663" s="174"/>
      <c r="L6663" s="170"/>
      <c r="M6663" s="193" t="str">
        <f t="shared" si="1287"/>
        <v/>
      </c>
      <c r="N6663" s="194" t="str">
        <f t="shared" si="1284"/>
        <v/>
      </c>
      <c r="R6663" s="75" t="e">
        <f t="shared" si="1285"/>
        <v>#REF!</v>
      </c>
    </row>
    <row r="6664" spans="1:18" ht="15" customHeight="1" x14ac:dyDescent="0.3">
      <c r="A6664" s="86"/>
      <c r="B6664" s="84"/>
      <c r="C6664" s="125"/>
      <c r="E6664" s="151"/>
      <c r="F6664" s="151"/>
      <c r="G6664" s="151"/>
      <c r="H6664" s="190" t="str">
        <f t="shared" si="1286"/>
        <v/>
      </c>
      <c r="J6664" s="195" t="str">
        <f>+IF(H6664="","",H6664/H6686)</f>
        <v/>
      </c>
      <c r="K6664" s="174"/>
      <c r="L6664" s="170"/>
      <c r="M6664" s="193" t="str">
        <f t="shared" si="1287"/>
        <v/>
      </c>
      <c r="N6664" s="194" t="str">
        <f t="shared" si="1284"/>
        <v/>
      </c>
      <c r="R6664" s="75" t="e">
        <f t="shared" si="1285"/>
        <v>#REF!</v>
      </c>
    </row>
    <row r="6665" spans="1:18" ht="15" customHeight="1" x14ac:dyDescent="0.3">
      <c r="A6665" s="86"/>
      <c r="B6665" s="84"/>
      <c r="C6665" s="125"/>
      <c r="E6665" s="151"/>
      <c r="F6665" s="151"/>
      <c r="G6665" s="151"/>
      <c r="H6665" s="190" t="str">
        <f t="shared" si="1286"/>
        <v/>
      </c>
      <c r="J6665" s="195" t="str">
        <f>+IF(H6665="","",H6665/H6686)</f>
        <v/>
      </c>
      <c r="K6665" s="174"/>
      <c r="L6665" s="170"/>
      <c r="M6665" s="193" t="str">
        <f t="shared" si="1287"/>
        <v/>
      </c>
      <c r="N6665" s="194" t="str">
        <f t="shared" si="1284"/>
        <v/>
      </c>
      <c r="R6665" s="75" t="e">
        <f t="shared" si="1285"/>
        <v>#REF!</v>
      </c>
    </row>
    <row r="6666" spans="1:18" ht="15" customHeight="1" x14ac:dyDescent="0.3">
      <c r="A6666" s="86"/>
      <c r="B6666" s="84"/>
      <c r="C6666" s="125"/>
      <c r="E6666" s="151"/>
      <c r="F6666" s="151"/>
      <c r="G6666" s="151"/>
      <c r="H6666" s="190" t="str">
        <f t="shared" si="1286"/>
        <v/>
      </c>
      <c r="J6666" s="195" t="str">
        <f>+IF(H6666="","",H6666/H6686)</f>
        <v/>
      </c>
      <c r="K6666" s="174"/>
      <c r="L6666" s="170"/>
      <c r="M6666" s="193" t="str">
        <f t="shared" si="1287"/>
        <v/>
      </c>
      <c r="N6666" s="194" t="str">
        <f t="shared" si="1284"/>
        <v/>
      </c>
      <c r="R6666" s="75" t="e">
        <f t="shared" si="1285"/>
        <v>#REF!</v>
      </c>
    </row>
    <row r="6667" spans="1:18" ht="15" customHeight="1" x14ac:dyDescent="0.3">
      <c r="A6667" s="86"/>
      <c r="B6667" s="84"/>
      <c r="C6667" s="125"/>
      <c r="E6667" s="151"/>
      <c r="F6667" s="151"/>
      <c r="G6667" s="151"/>
      <c r="H6667" s="190" t="str">
        <f t="shared" si="1286"/>
        <v/>
      </c>
      <c r="J6667" s="195" t="str">
        <f>+IF(H6667="","",H6667/H6686)</f>
        <v/>
      </c>
      <c r="K6667" s="174"/>
      <c r="L6667" s="170"/>
      <c r="M6667" s="193" t="str">
        <f t="shared" si="1287"/>
        <v/>
      </c>
      <c r="N6667" s="194" t="str">
        <f t="shared" si="1284"/>
        <v/>
      </c>
      <c r="R6667" s="75" t="e">
        <f t="shared" si="1285"/>
        <v>#REF!</v>
      </c>
    </row>
    <row r="6668" spans="1:18" ht="15" customHeight="1" x14ac:dyDescent="0.3">
      <c r="A6668" s="86"/>
      <c r="B6668" s="84"/>
      <c r="C6668" s="125"/>
      <c r="E6668" s="151"/>
      <c r="F6668" s="151"/>
      <c r="G6668" s="151"/>
      <c r="H6668" s="190" t="str">
        <f t="shared" si="1286"/>
        <v/>
      </c>
      <c r="J6668" s="195" t="str">
        <f>+IF(H6668="","",H6668/H6686)</f>
        <v/>
      </c>
      <c r="K6668" s="174"/>
      <c r="L6668" s="170"/>
      <c r="M6668" s="193" t="str">
        <f t="shared" si="1287"/>
        <v/>
      </c>
      <c r="N6668" s="194" t="str">
        <f t="shared" si="1284"/>
        <v/>
      </c>
      <c r="R6668" s="75" t="e">
        <f t="shared" si="1285"/>
        <v>#REF!</v>
      </c>
    </row>
    <row r="6669" spans="1:18" ht="15" customHeight="1" x14ac:dyDescent="0.3">
      <c r="A6669" s="86"/>
      <c r="B6669" s="84"/>
      <c r="C6669" s="125"/>
      <c r="E6669" s="151"/>
      <c r="F6669" s="151"/>
      <c r="G6669" s="151"/>
      <c r="H6669" s="190" t="str">
        <f t="shared" si="1286"/>
        <v/>
      </c>
      <c r="J6669" s="195" t="str">
        <f>+IF(H6669="","",H6669/H6686)</f>
        <v/>
      </c>
      <c r="K6669" s="174"/>
      <c r="L6669" s="170"/>
      <c r="M6669" s="193" t="str">
        <f t="shared" si="1287"/>
        <v/>
      </c>
      <c r="N6669" s="194" t="str">
        <f t="shared" si="1284"/>
        <v/>
      </c>
      <c r="R6669" s="75" t="e">
        <f t="shared" si="1285"/>
        <v>#REF!</v>
      </c>
    </row>
    <row r="6670" spans="1:18" ht="15" customHeight="1" x14ac:dyDescent="0.3">
      <c r="A6670" s="86"/>
      <c r="B6670" s="84"/>
      <c r="C6670" s="125"/>
      <c r="E6670" s="151"/>
      <c r="F6670" s="151"/>
      <c r="G6670" s="151"/>
      <c r="H6670" s="190" t="str">
        <f t="shared" si="1286"/>
        <v/>
      </c>
      <c r="J6670" s="195" t="str">
        <f>+IF(H6670="","",H6670/H6686)</f>
        <v/>
      </c>
      <c r="K6670" s="174"/>
      <c r="L6670" s="170"/>
      <c r="M6670" s="193" t="str">
        <f t="shared" si="1287"/>
        <v/>
      </c>
      <c r="N6670" s="194" t="str">
        <f t="shared" si="1284"/>
        <v/>
      </c>
      <c r="R6670" s="75" t="e">
        <f t="shared" si="1285"/>
        <v>#REF!</v>
      </c>
    </row>
    <row r="6671" spans="1:18" ht="15" customHeight="1" x14ac:dyDescent="0.3">
      <c r="A6671" s="86"/>
      <c r="B6671" s="84"/>
      <c r="C6671" s="125"/>
      <c r="E6671" s="151"/>
      <c r="F6671" s="151"/>
      <c r="G6671" s="151"/>
      <c r="H6671" s="190" t="str">
        <f t="shared" si="1286"/>
        <v/>
      </c>
      <c r="J6671" s="195" t="str">
        <f>+IF(H6671="","",H6671/H6686)</f>
        <v/>
      </c>
      <c r="K6671" s="174"/>
      <c r="L6671" s="170"/>
      <c r="M6671" s="193" t="str">
        <f t="shared" si="1287"/>
        <v/>
      </c>
      <c r="N6671" s="194" t="str">
        <f t="shared" si="1284"/>
        <v/>
      </c>
      <c r="R6671" s="75" t="e">
        <f t="shared" si="1285"/>
        <v>#REF!</v>
      </c>
    </row>
    <row r="6672" spans="1:18" ht="15" customHeight="1" x14ac:dyDescent="0.3">
      <c r="A6672" s="86"/>
      <c r="B6672" s="84"/>
      <c r="C6672" s="125"/>
      <c r="E6672" s="151"/>
      <c r="F6672" s="151"/>
      <c r="G6672" s="151"/>
      <c r="H6672" s="190" t="str">
        <f t="shared" si="1286"/>
        <v/>
      </c>
      <c r="J6672" s="195" t="str">
        <f>+IF(H6672="","",H6672/H6686)</f>
        <v/>
      </c>
      <c r="K6672" s="174"/>
      <c r="L6672" s="170"/>
      <c r="M6672" s="193" t="str">
        <f t="shared" si="1287"/>
        <v/>
      </c>
      <c r="N6672" s="194" t="str">
        <f t="shared" si="1284"/>
        <v/>
      </c>
      <c r="R6672" s="75" t="e">
        <f t="shared" si="1285"/>
        <v>#REF!</v>
      </c>
    </row>
    <row r="6673" spans="1:18" ht="15" customHeight="1" x14ac:dyDescent="0.3">
      <c r="A6673" s="86"/>
      <c r="B6673" s="84"/>
      <c r="C6673" s="125"/>
      <c r="E6673" s="151"/>
      <c r="F6673" s="151"/>
      <c r="G6673" s="151"/>
      <c r="H6673" s="190" t="str">
        <f t="shared" si="1286"/>
        <v/>
      </c>
      <c r="J6673" s="195" t="str">
        <f>+IF(H6673="","",H6673/H6686)</f>
        <v/>
      </c>
      <c r="K6673" s="174"/>
      <c r="L6673" s="170"/>
      <c r="M6673" s="193" t="str">
        <f t="shared" si="1287"/>
        <v/>
      </c>
      <c r="N6673" s="194" t="str">
        <f t="shared" si="1284"/>
        <v/>
      </c>
      <c r="R6673" s="75" t="e">
        <f t="shared" si="1285"/>
        <v>#REF!</v>
      </c>
    </row>
    <row r="6674" spans="1:18" ht="15" customHeight="1" x14ac:dyDescent="0.3">
      <c r="A6674" s="86"/>
      <c r="B6674" s="84"/>
      <c r="C6674" s="125"/>
      <c r="E6674" s="151"/>
      <c r="F6674" s="151"/>
      <c r="G6674" s="151"/>
      <c r="H6674" s="190" t="str">
        <f t="shared" si="1286"/>
        <v/>
      </c>
      <c r="J6674" s="195" t="str">
        <f>+IF(H6674="","",H6674/H6686)</f>
        <v/>
      </c>
      <c r="K6674" s="174"/>
      <c r="L6674" s="170"/>
      <c r="M6674" s="193" t="str">
        <f t="shared" si="1287"/>
        <v/>
      </c>
      <c r="N6674" s="194" t="str">
        <f t="shared" si="1284"/>
        <v/>
      </c>
      <c r="R6674" s="75" t="e">
        <f t="shared" si="1285"/>
        <v>#REF!</v>
      </c>
    </row>
    <row r="6675" spans="1:18" ht="15" customHeight="1" thickBot="1" x14ac:dyDescent="0.35">
      <c r="A6675" s="86"/>
      <c r="B6675" s="84"/>
      <c r="C6675" s="125"/>
      <c r="E6675" s="152"/>
      <c r="F6675" s="152"/>
      <c r="G6675" s="152"/>
      <c r="H6675" s="191" t="str">
        <f t="shared" si="1286"/>
        <v/>
      </c>
      <c r="J6675" s="195" t="str">
        <f>+IF(H6675="","",H6675/H6686)</f>
        <v/>
      </c>
      <c r="K6675" s="174"/>
      <c r="L6675" s="170"/>
      <c r="M6675" s="193" t="str">
        <f t="shared" si="1287"/>
        <v/>
      </c>
      <c r="N6675" s="194" t="str">
        <f t="shared" si="1284"/>
        <v/>
      </c>
      <c r="R6675" s="75" t="e">
        <f t="shared" si="1285"/>
        <v>#REF!</v>
      </c>
    </row>
    <row r="6676" spans="1:18" ht="15" customHeight="1" thickBot="1" x14ac:dyDescent="0.35">
      <c r="A6676" s="86"/>
      <c r="B6676" s="84"/>
      <c r="C6676" s="160"/>
      <c r="D6676" s="160"/>
      <c r="E6676" s="160"/>
      <c r="F6676" s="160"/>
      <c r="G6676" s="161" t="s">
        <v>29</v>
      </c>
      <c r="H6676" s="157">
        <f>SUM(H6650:H6675)</f>
        <v>403.37</v>
      </c>
      <c r="J6676" s="110">
        <f>SUM(J6650:J6675)</f>
        <v>0.95657391114631407</v>
      </c>
      <c r="K6676" s="109"/>
      <c r="L6676" s="109"/>
      <c r="M6676" s="109"/>
      <c r="N6676" s="110">
        <f>SUM(N6650:N6675)</f>
        <v>0.19303661526932619</v>
      </c>
    </row>
    <row r="6677" spans="1:18" s="73" customFormat="1" ht="15" customHeight="1" thickBot="1" x14ac:dyDescent="0.35">
      <c r="A6677" s="86"/>
      <c r="B6677" s="84"/>
      <c r="C6677" s="73" t="s">
        <v>12</v>
      </c>
      <c r="H6677" s="74"/>
      <c r="J6677" s="111"/>
      <c r="K6677" s="111"/>
      <c r="L6677" s="111"/>
      <c r="M6677" s="111"/>
      <c r="N6677" s="111"/>
    </row>
    <row r="6678" spans="1:18" ht="33" customHeight="1" thickBot="1" x14ac:dyDescent="0.35">
      <c r="A6678" s="86"/>
      <c r="B6678" s="84"/>
      <c r="C6678" s="122" t="s">
        <v>48</v>
      </c>
      <c r="D6678" s="129"/>
      <c r="E6678" s="130" t="s">
        <v>3</v>
      </c>
      <c r="F6678" s="130" t="s">
        <v>0</v>
      </c>
      <c r="G6678" s="123" t="s">
        <v>6</v>
      </c>
      <c r="H6678" s="124" t="s">
        <v>9</v>
      </c>
      <c r="J6678" s="106" t="s">
        <v>59</v>
      </c>
      <c r="K6678" s="107" t="s">
        <v>60</v>
      </c>
      <c r="L6678" s="107" t="s">
        <v>61</v>
      </c>
      <c r="M6678" s="107" t="s">
        <v>62</v>
      </c>
      <c r="N6678" s="108" t="s">
        <v>63</v>
      </c>
    </row>
    <row r="6679" spans="1:18" ht="15" customHeight="1" x14ac:dyDescent="0.3">
      <c r="A6679" s="86"/>
      <c r="B6679" s="84"/>
      <c r="C6679" s="125"/>
      <c r="E6679" s="149"/>
      <c r="F6679" s="146"/>
      <c r="G6679" s="154"/>
      <c r="H6679" s="186"/>
      <c r="J6679" s="195"/>
      <c r="K6679" s="198"/>
      <c r="L6679" s="198"/>
      <c r="M6679" s="193" t="str">
        <f>IF(L6679="NP", 0, (IF(L6679="EP", 1, (IF(L6679="ND", 0.4, "")))))</f>
        <v/>
      </c>
      <c r="N6679" s="194" t="str">
        <f>+IF(H6679="","",J6679*M6679)</f>
        <v/>
      </c>
      <c r="R6679" s="75" t="e">
        <f t="shared" ref="R6679:R6683" si="1288">+R6591+1</f>
        <v>#REF!</v>
      </c>
    </row>
    <row r="6680" spans="1:18" ht="15" customHeight="1" x14ac:dyDescent="0.3">
      <c r="A6680" s="86"/>
      <c r="B6680" s="84"/>
      <c r="C6680" s="125"/>
      <c r="E6680" s="149"/>
      <c r="F6680" s="146"/>
      <c r="G6680" s="154"/>
      <c r="H6680" s="186"/>
      <c r="J6680" s="195"/>
      <c r="K6680" s="175"/>
      <c r="L6680" s="175"/>
      <c r="M6680" s="193" t="str">
        <f>IF(L6680="NP", 0, (IF(L6680="EP", 1, (IF(L6680="ND", 0.4, "")))))</f>
        <v/>
      </c>
      <c r="N6680" s="194" t="str">
        <f>+IF(H6680="","",J6680*M6680)</f>
        <v/>
      </c>
      <c r="R6680" s="75" t="e">
        <f t="shared" si="1288"/>
        <v>#REF!</v>
      </c>
    </row>
    <row r="6681" spans="1:18" ht="15" customHeight="1" x14ac:dyDescent="0.3">
      <c r="A6681" s="86"/>
      <c r="B6681" s="84"/>
      <c r="C6681" s="125"/>
      <c r="E6681" s="149"/>
      <c r="F6681" s="146"/>
      <c r="G6681" s="154"/>
      <c r="H6681" s="186"/>
      <c r="J6681" s="195"/>
      <c r="K6681" s="175"/>
      <c r="L6681" s="175"/>
      <c r="M6681" s="193" t="str">
        <f>IF(L6681="NP", 0, (IF(L6681="EP", 1, (IF(L6681="ND", 0.4, "")))))</f>
        <v/>
      </c>
      <c r="N6681" s="194" t="str">
        <f>+IF(H6681="","",J6681*M6681)</f>
        <v/>
      </c>
      <c r="R6681" s="75" t="e">
        <f t="shared" si="1288"/>
        <v>#REF!</v>
      </c>
    </row>
    <row r="6682" spans="1:18" ht="15" customHeight="1" x14ac:dyDescent="0.3">
      <c r="A6682" s="86"/>
      <c r="B6682" s="84"/>
      <c r="C6682" s="125"/>
      <c r="E6682" s="149"/>
      <c r="F6682" s="146"/>
      <c r="G6682" s="154"/>
      <c r="H6682" s="186" t="str">
        <f>+IF(G6682="","",F6682*G6682)</f>
        <v/>
      </c>
      <c r="J6682" s="195" t="str">
        <f>+IF(H6682="","",H6682/H6686)</f>
        <v/>
      </c>
      <c r="K6682" s="175"/>
      <c r="L6682" s="175"/>
      <c r="M6682" s="193" t="str">
        <f>IF(L6682="NP", 0, (IF(L6682="EP", 1, (IF(L6682="ND", 0.4, "")))))</f>
        <v/>
      </c>
      <c r="N6682" s="194" t="str">
        <f>+IF(H6682="","",J6682*M6682)</f>
        <v/>
      </c>
      <c r="R6682" s="75" t="e">
        <f t="shared" si="1288"/>
        <v>#REF!</v>
      </c>
    </row>
    <row r="6683" spans="1:18" ht="15" customHeight="1" thickBot="1" x14ac:dyDescent="0.35">
      <c r="A6683" s="86"/>
      <c r="B6683" s="84"/>
      <c r="C6683" s="127"/>
      <c r="D6683" s="128"/>
      <c r="E6683" s="150"/>
      <c r="F6683" s="147"/>
      <c r="G6683" s="155"/>
      <c r="H6683" s="192" t="str">
        <f>+IF(G6683="","",F6683*G6683)</f>
        <v/>
      </c>
      <c r="J6683" s="195" t="str">
        <f>+IF(H6683="","",H6683/H6686)</f>
        <v/>
      </c>
      <c r="K6683" s="176"/>
      <c r="L6683" s="177"/>
      <c r="M6683" s="193" t="str">
        <f>IF(L6683="NP", 0, (IF(L6683="EP", 1, (IF(L6683="ND", 0.4, "")))))</f>
        <v/>
      </c>
      <c r="N6683" s="194" t="str">
        <f>+IF(H6683="","",J6683*M6683)</f>
        <v/>
      </c>
      <c r="R6683" s="75" t="e">
        <f t="shared" si="1288"/>
        <v>#REF!</v>
      </c>
    </row>
    <row r="6684" spans="1:18" ht="15" customHeight="1" thickBot="1" x14ac:dyDescent="0.35">
      <c r="A6684" s="86"/>
      <c r="B6684" s="84"/>
      <c r="C6684" s="160"/>
      <c r="D6684" s="160"/>
      <c r="E6684" s="160"/>
      <c r="F6684" s="160"/>
      <c r="G6684" s="161" t="s">
        <v>30</v>
      </c>
      <c r="H6684" s="157">
        <f>SUM(H6679:H6683)</f>
        <v>0</v>
      </c>
      <c r="J6684" s="110">
        <f>SUM(J6679:J6683)</f>
        <v>0</v>
      </c>
      <c r="K6684" s="109"/>
      <c r="L6684" s="109"/>
      <c r="M6684" s="109"/>
      <c r="N6684" s="110">
        <f>SUM(N6679:N6683)</f>
        <v>0</v>
      </c>
    </row>
    <row r="6685" spans="1:18" ht="13.5" customHeight="1" thickBot="1" x14ac:dyDescent="0.35">
      <c r="A6685" s="86"/>
      <c r="B6685" s="84"/>
      <c r="H6685" s="84"/>
      <c r="J6685" s="103"/>
      <c r="K6685" s="104"/>
      <c r="L6685" s="104"/>
      <c r="M6685" s="104"/>
      <c r="N6685" s="105"/>
    </row>
    <row r="6686" spans="1:18" ht="15" customHeight="1" x14ac:dyDescent="0.3">
      <c r="A6686" s="86"/>
      <c r="B6686" s="84"/>
      <c r="D6686" s="132" t="s">
        <v>13</v>
      </c>
      <c r="E6686" s="133"/>
      <c r="F6686" s="133"/>
      <c r="G6686" s="134"/>
      <c r="H6686" s="158">
        <f>+H6631+H6647+H6676+H6684</f>
        <v>421.68200000000002</v>
      </c>
      <c r="J6686" s="113"/>
      <c r="K6686" s="78"/>
      <c r="M6686" s="78"/>
      <c r="N6686" s="114"/>
    </row>
    <row r="6687" spans="1:18" ht="15" customHeight="1" thickBot="1" x14ac:dyDescent="0.35">
      <c r="A6687" s="86"/>
      <c r="B6687" s="84"/>
      <c r="D6687" s="135" t="s">
        <v>67</v>
      </c>
      <c r="E6687" s="136"/>
      <c r="F6687" s="136"/>
      <c r="G6687" s="141">
        <f>+$Q$1</f>
        <v>0.15</v>
      </c>
      <c r="H6687" s="159">
        <f>+H6686*G6687</f>
        <v>63.252299999999998</v>
      </c>
      <c r="J6687" s="115"/>
      <c r="K6687" s="116"/>
      <c r="L6687" s="116"/>
      <c r="M6687" s="116"/>
      <c r="N6687" s="117"/>
    </row>
    <row r="6688" spans="1:18" ht="15" customHeight="1" x14ac:dyDescent="0.3">
      <c r="A6688" s="86"/>
      <c r="B6688" s="84"/>
      <c r="D6688" s="135" t="s">
        <v>68</v>
      </c>
      <c r="E6688" s="136"/>
      <c r="F6688" s="136"/>
      <c r="G6688" s="141">
        <f>+$Q$2</f>
        <v>0</v>
      </c>
      <c r="H6688" s="159">
        <f>+(H6686+H6687)*G6688</f>
        <v>0</v>
      </c>
      <c r="J6688" s="120">
        <f>+J6631+J6647+J6676+J6684</f>
        <v>1</v>
      </c>
      <c r="K6688" s="118"/>
      <c r="L6688" s="118"/>
      <c r="M6688" s="118"/>
      <c r="N6688" s="120">
        <f>+N6631+N6647+N6676+N6684</f>
        <v>0.19303661526932619</v>
      </c>
    </row>
    <row r="6689" spans="1:18" ht="15" customHeight="1" thickBot="1" x14ac:dyDescent="0.35">
      <c r="A6689" s="86"/>
      <c r="B6689" s="84"/>
      <c r="C6689" s="75" t="s">
        <v>64</v>
      </c>
      <c r="D6689" s="135" t="s">
        <v>14</v>
      </c>
      <c r="E6689" s="136"/>
      <c r="F6689" s="136"/>
      <c r="G6689" s="137"/>
      <c r="H6689" s="159">
        <f>SUM(H6686:H6688)</f>
        <v>484.93430000000001</v>
      </c>
      <c r="J6689" s="121" t="s">
        <v>69</v>
      </c>
      <c r="K6689" s="119"/>
      <c r="L6689" s="119"/>
      <c r="M6689" s="119"/>
      <c r="N6689" s="121" t="s">
        <v>70</v>
      </c>
    </row>
    <row r="6690" spans="1:18" ht="15" customHeight="1" thickBot="1" x14ac:dyDescent="0.35">
      <c r="A6690" s="86"/>
      <c r="B6690" s="84"/>
      <c r="C6690" s="75" t="s">
        <v>64</v>
      </c>
      <c r="D6690" s="138" t="s">
        <v>15</v>
      </c>
      <c r="E6690" s="139"/>
      <c r="F6690" s="139"/>
      <c r="G6690" s="140"/>
      <c r="H6690" s="131">
        <f>+ROUND(H6689,2)</f>
        <v>484.93</v>
      </c>
      <c r="N6690" s="165">
        <f>+ROUND(N6688,4)</f>
        <v>0.193</v>
      </c>
    </row>
    <row r="6691" spans="1:18" ht="13.5" customHeight="1" x14ac:dyDescent="0.3">
      <c r="A6691" s="86"/>
      <c r="B6691" s="84"/>
      <c r="G6691" s="76"/>
    </row>
    <row r="6692" spans="1:18" ht="13.5" customHeight="1" x14ac:dyDescent="0.3">
      <c r="A6692" s="86"/>
      <c r="B6692" s="84"/>
      <c r="G6692" s="76"/>
    </row>
    <row r="6693" spans="1:18" ht="15" customHeight="1" x14ac:dyDescent="0.3">
      <c r="A6693" s="83"/>
      <c r="B6693" s="84"/>
      <c r="G6693" s="76"/>
      <c r="H6693" s="84"/>
      <c r="J6693" s="85"/>
      <c r="K6693" s="85"/>
      <c r="L6693" s="85"/>
      <c r="M6693" s="85"/>
      <c r="N6693" s="85"/>
    </row>
    <row r="6694" spans="1:18" ht="14.1" customHeight="1" x14ac:dyDescent="0.3">
      <c r="A6694" s="86"/>
      <c r="B6694" s="84"/>
      <c r="C6694" s="87"/>
      <c r="D6694" s="87"/>
      <c r="E6694" s="87"/>
      <c r="F6694" s="87"/>
      <c r="G6694" s="87"/>
      <c r="H6694" s="87"/>
      <c r="K6694" s="78"/>
      <c r="M6694" s="78"/>
    </row>
    <row r="6695" spans="1:18" ht="12" customHeight="1" x14ac:dyDescent="0.3">
      <c r="A6695" s="86"/>
      <c r="B6695" s="84"/>
      <c r="C6695" s="73"/>
      <c r="D6695" s="73"/>
      <c r="E6695" s="73"/>
      <c r="F6695" s="73"/>
      <c r="G6695" s="73"/>
      <c r="H6695" s="73"/>
      <c r="K6695" s="78"/>
      <c r="M6695" s="78"/>
    </row>
    <row r="6696" spans="1:18" ht="12" customHeight="1" x14ac:dyDescent="0.3">
      <c r="A6696" s="86"/>
      <c r="B6696" s="84"/>
      <c r="G6696" s="88"/>
      <c r="H6696" s="84"/>
      <c r="K6696" s="78"/>
      <c r="M6696" s="78"/>
    </row>
    <row r="6697" spans="1:18" ht="14.25" customHeight="1" x14ac:dyDescent="0.3">
      <c r="A6697" s="86"/>
      <c r="B6697" s="84"/>
      <c r="C6697" s="89"/>
      <c r="D6697" s="90"/>
      <c r="E6697" s="90"/>
      <c r="F6697" s="90"/>
      <c r="G6697" s="90"/>
      <c r="H6697" s="91"/>
      <c r="K6697" s="78"/>
      <c r="M6697" s="78"/>
    </row>
    <row r="6698" spans="1:18" ht="14.25" customHeight="1" x14ac:dyDescent="0.3">
      <c r="A6698" s="86"/>
      <c r="B6698" s="84"/>
      <c r="C6698" s="89"/>
      <c r="H6698" s="84"/>
      <c r="K6698" s="78"/>
      <c r="M6698" s="78"/>
    </row>
    <row r="6699" spans="1:18" ht="12" customHeight="1" thickBot="1" x14ac:dyDescent="0.35">
      <c r="A6699" s="86"/>
      <c r="B6699" s="84"/>
      <c r="C6699" s="89"/>
      <c r="H6699" s="84"/>
      <c r="K6699" s="78"/>
      <c r="M6699" s="78"/>
    </row>
    <row r="6700" spans="1:18" ht="20.100000000000001" customHeight="1" thickBot="1" x14ac:dyDescent="0.35">
      <c r="A6700" s="86"/>
      <c r="B6700" s="84"/>
      <c r="C6700" s="142" t="s">
        <v>55</v>
      </c>
      <c r="D6700" s="143"/>
      <c r="E6700" s="143"/>
      <c r="F6700" s="143"/>
      <c r="G6700" s="143"/>
      <c r="H6700" s="144"/>
    </row>
    <row r="6701" spans="1:18" ht="20.100000000000001" customHeight="1" x14ac:dyDescent="0.3">
      <c r="A6701" s="86"/>
      <c r="B6701" s="84"/>
      <c r="C6701" s="92"/>
      <c r="H6701" s="93" t="s">
        <v>56</v>
      </c>
      <c r="I6701" s="84"/>
      <c r="J6701" s="97" t="s">
        <v>26</v>
      </c>
      <c r="K6701" s="98"/>
      <c r="L6701" s="98"/>
      <c r="M6701" s="98"/>
      <c r="N6701" s="99"/>
    </row>
    <row r="6702" spans="1:18" ht="16.5" customHeight="1" thickBot="1" x14ac:dyDescent="0.35">
      <c r="A6702" s="169"/>
      <c r="B6702" s="84"/>
      <c r="C6702" s="73" t="s">
        <v>57</v>
      </c>
      <c r="D6702" s="84">
        <v>77</v>
      </c>
      <c r="G6702" s="74" t="s">
        <v>4</v>
      </c>
      <c r="H6702" s="75" t="str">
        <f>+VLOOKUP(D6702,PRESUP!$A$6:$N$183,3,FALSE)</f>
        <v>m3</v>
      </c>
      <c r="I6702" s="84"/>
      <c r="J6702" s="100"/>
      <c r="K6702" s="101"/>
      <c r="L6702" s="101"/>
      <c r="M6702" s="101"/>
      <c r="N6702" s="102"/>
    </row>
    <row r="6703" spans="1:18" ht="32.25" customHeight="1" x14ac:dyDescent="0.3">
      <c r="A6703" s="86"/>
      <c r="B6703" s="84"/>
      <c r="C6703" s="22" t="str">
        <f>+VLOOKUP(D6702,PRESUP!$A$6:$N$183,14,FALSE)</f>
        <v>DETALLE: HORMIGON ESTRUCTURAL CLASE "A"  (f´c=280 kg/cm2) (INC. INHIBIDOR DE CORROSION Y ENCOFRADO)</v>
      </c>
      <c r="J6703" s="103"/>
      <c r="K6703" s="104"/>
      <c r="L6703" s="104"/>
      <c r="M6703" s="104"/>
      <c r="N6703" s="105"/>
      <c r="O6703" s="84" t="s">
        <v>71</v>
      </c>
      <c r="P6703" s="84" t="s">
        <v>73</v>
      </c>
      <c r="Q6703" s="84" t="s">
        <v>72</v>
      </c>
    </row>
    <row r="6704" spans="1:18" s="73" customFormat="1" ht="15" customHeight="1" thickBot="1" x14ac:dyDescent="0.35">
      <c r="A6704" s="86"/>
      <c r="B6704" s="84"/>
      <c r="C6704" s="73" t="s">
        <v>5</v>
      </c>
      <c r="D6704" s="94"/>
      <c r="E6704" s="94"/>
      <c r="F6704" s="94"/>
      <c r="G6704" s="196" t="s">
        <v>58</v>
      </c>
      <c r="H6704" s="197">
        <v>1.0308999999999999</v>
      </c>
      <c r="J6704" s="162"/>
      <c r="K6704" s="163"/>
      <c r="L6704" s="163"/>
      <c r="M6704" s="163"/>
      <c r="N6704" s="164"/>
      <c r="O6704" s="166">
        <f>+H6778</f>
        <v>282.64999999999998</v>
      </c>
      <c r="P6704" s="168">
        <f>+H6774</f>
        <v>245.77995444999999</v>
      </c>
      <c r="Q6704" s="167">
        <f>+N6778</f>
        <v>0.19950000000000001</v>
      </c>
      <c r="R6704" s="73">
        <f t="shared" ref="R6704" si="1289">+D6702</f>
        <v>77</v>
      </c>
    </row>
    <row r="6705" spans="1:18" s="94" customFormat="1" ht="30" customHeight="1" thickBot="1" x14ac:dyDescent="0.35">
      <c r="A6705" s="86"/>
      <c r="B6705" s="84"/>
      <c r="C6705" s="122" t="s">
        <v>48</v>
      </c>
      <c r="D6705" s="123" t="s">
        <v>0</v>
      </c>
      <c r="E6705" s="123" t="s">
        <v>6</v>
      </c>
      <c r="F6705" s="123" t="s">
        <v>7</v>
      </c>
      <c r="G6705" s="123" t="s">
        <v>8</v>
      </c>
      <c r="H6705" s="124" t="s">
        <v>9</v>
      </c>
      <c r="J6705" s="106" t="s">
        <v>59</v>
      </c>
      <c r="K6705" s="107" t="s">
        <v>60</v>
      </c>
      <c r="L6705" s="107" t="s">
        <v>61</v>
      </c>
      <c r="M6705" s="107" t="s">
        <v>62</v>
      </c>
      <c r="N6705" s="108" t="s">
        <v>63</v>
      </c>
    </row>
    <row r="6706" spans="1:18" ht="15" customHeight="1" x14ac:dyDescent="0.3">
      <c r="A6706" s="86"/>
      <c r="B6706" s="84"/>
      <c r="C6706" s="125" t="s">
        <v>78</v>
      </c>
      <c r="D6706" s="145" t="s">
        <v>20</v>
      </c>
      <c r="E6706" s="148"/>
      <c r="F6706" s="148" t="s">
        <v>64</v>
      </c>
      <c r="G6706" s="153" t="s">
        <v>20</v>
      </c>
      <c r="H6706" s="126">
        <f>+H6735*0.05</f>
        <v>3.9591714500000004</v>
      </c>
      <c r="J6706" s="171">
        <f>+IF(H6706="","",H6706/H6774)</f>
        <v>1.6108601935661236E-2</v>
      </c>
      <c r="K6706" s="172">
        <v>4292100117</v>
      </c>
      <c r="L6706" s="170" t="s">
        <v>77</v>
      </c>
      <c r="M6706" s="156">
        <v>0</v>
      </c>
      <c r="N6706" s="173">
        <f t="shared" ref="N6706:N6718" si="1290">+IF(H6706="","",J6706*M6706)</f>
        <v>0</v>
      </c>
    </row>
    <row r="6707" spans="1:18" ht="15" customHeight="1" x14ac:dyDescent="0.3">
      <c r="A6707" s="86"/>
      <c r="B6707" s="84"/>
      <c r="C6707" s="125" t="s">
        <v>375</v>
      </c>
      <c r="D6707" s="146">
        <v>1</v>
      </c>
      <c r="E6707" s="149">
        <v>4.38</v>
      </c>
      <c r="F6707" s="184">
        <f t="shared" ref="F6707:F6708" si="1291">+IF(E6707="","",D6707*E6707)</f>
        <v>4.38</v>
      </c>
      <c r="G6707" s="185">
        <f>+IF(F6707="","",H6704)</f>
        <v>1.0308999999999999</v>
      </c>
      <c r="H6707" s="186">
        <f t="shared" ref="H6707:H6708" si="1292">+IF(G6707="","",F6707*G6707)</f>
        <v>4.5153419999999995</v>
      </c>
      <c r="J6707" s="195">
        <f>+IF(H6707="","",H6707/H6774)</f>
        <v>1.8371481962816353E-2</v>
      </c>
      <c r="K6707" s="172">
        <v>4292100117</v>
      </c>
      <c r="L6707" s="170" t="s">
        <v>77</v>
      </c>
      <c r="M6707" s="193">
        <v>0</v>
      </c>
      <c r="N6707" s="194">
        <f t="shared" si="1290"/>
        <v>0</v>
      </c>
      <c r="R6707" s="75" t="e">
        <f t="shared" ref="R6707:R6718" si="1293">+R6619+1</f>
        <v>#REF!</v>
      </c>
    </row>
    <row r="6708" spans="1:18" ht="15" customHeight="1" x14ac:dyDescent="0.3">
      <c r="A6708" s="86"/>
      <c r="B6708" s="84"/>
      <c r="C6708" s="125" t="s">
        <v>380</v>
      </c>
      <c r="D6708" s="146">
        <v>2</v>
      </c>
      <c r="E6708" s="149">
        <v>3.84</v>
      </c>
      <c r="F6708" s="184">
        <f t="shared" si="1291"/>
        <v>7.68</v>
      </c>
      <c r="G6708" s="185">
        <f>+IF(F6708="","",H6704)</f>
        <v>1.0308999999999999</v>
      </c>
      <c r="H6708" s="186">
        <f t="shared" si="1292"/>
        <v>7.917311999999999</v>
      </c>
      <c r="J6708" s="195">
        <f>+IF(H6708="","",H6708/H6774)</f>
        <v>3.221300946904785E-2</v>
      </c>
      <c r="K6708" s="172">
        <v>4292100117</v>
      </c>
      <c r="L6708" s="170" t="s">
        <v>77</v>
      </c>
      <c r="M6708" s="193">
        <v>0</v>
      </c>
      <c r="N6708" s="194">
        <f t="shared" si="1290"/>
        <v>0</v>
      </c>
      <c r="R6708" s="75" t="e">
        <f t="shared" si="1293"/>
        <v>#REF!</v>
      </c>
    </row>
    <row r="6709" spans="1:18" ht="15" customHeight="1" x14ac:dyDescent="0.3">
      <c r="A6709" s="86"/>
      <c r="B6709" s="84"/>
      <c r="C6709" s="125"/>
      <c r="D6709" s="146"/>
      <c r="E6709" s="149"/>
      <c r="F6709" s="184"/>
      <c r="G6709" s="185"/>
      <c r="H6709" s="186"/>
      <c r="J6709" s="195"/>
      <c r="K6709" s="172"/>
      <c r="L6709" s="170"/>
      <c r="M6709" s="193"/>
      <c r="N6709" s="194" t="str">
        <f t="shared" si="1290"/>
        <v/>
      </c>
      <c r="R6709" s="75" t="e">
        <f t="shared" si="1293"/>
        <v>#REF!</v>
      </c>
    </row>
    <row r="6710" spans="1:18" ht="15" customHeight="1" x14ac:dyDescent="0.3">
      <c r="A6710" s="86"/>
      <c r="B6710" s="84"/>
      <c r="C6710" s="125"/>
      <c r="D6710" s="146"/>
      <c r="E6710" s="149"/>
      <c r="F6710" s="184"/>
      <c r="G6710" s="185"/>
      <c r="H6710" s="186"/>
      <c r="J6710" s="195"/>
      <c r="K6710" s="172"/>
      <c r="L6710" s="170"/>
      <c r="M6710" s="193"/>
      <c r="N6710" s="194" t="str">
        <f t="shared" si="1290"/>
        <v/>
      </c>
      <c r="R6710" s="75" t="e">
        <f t="shared" si="1293"/>
        <v>#REF!</v>
      </c>
    </row>
    <row r="6711" spans="1:18" ht="15" customHeight="1" x14ac:dyDescent="0.3">
      <c r="A6711" s="86"/>
      <c r="B6711" s="84"/>
      <c r="C6711" s="125"/>
      <c r="D6711" s="146"/>
      <c r="E6711" s="149"/>
      <c r="F6711" s="184"/>
      <c r="G6711" s="185"/>
      <c r="H6711" s="186"/>
      <c r="J6711" s="195"/>
      <c r="K6711" s="172"/>
      <c r="L6711" s="170"/>
      <c r="M6711" s="193"/>
      <c r="N6711" s="194" t="str">
        <f t="shared" si="1290"/>
        <v/>
      </c>
      <c r="R6711" s="75" t="e">
        <f t="shared" si="1293"/>
        <v>#REF!</v>
      </c>
    </row>
    <row r="6712" spans="1:18" ht="15" customHeight="1" x14ac:dyDescent="0.3">
      <c r="A6712" s="86"/>
      <c r="B6712" s="84"/>
      <c r="C6712" s="125"/>
      <c r="D6712" s="146"/>
      <c r="E6712" s="149"/>
      <c r="F6712" s="184" t="str">
        <f t="shared" ref="F6712:F6718" si="1294">+IF(E6712="","",D6712*E6712)</f>
        <v/>
      </c>
      <c r="G6712" s="185" t="str">
        <f>+IF(F6712="","",H6704)</f>
        <v/>
      </c>
      <c r="H6712" s="186" t="str">
        <f t="shared" ref="H6712:H6718" si="1295">+IF(G6712="","",F6712*G6712)</f>
        <v/>
      </c>
      <c r="J6712" s="195" t="str">
        <f>+IF(H6712="","",H6712/H6774)</f>
        <v/>
      </c>
      <c r="K6712" s="172"/>
      <c r="L6712" s="170"/>
      <c r="M6712" s="193" t="str">
        <f t="shared" ref="M6712:M6718" si="1296">IF(L6712="NP", 0, (IF(L6712="EP", 1, (IF(L6712="ND", 0.4, "")))))</f>
        <v/>
      </c>
      <c r="N6712" s="194" t="str">
        <f t="shared" si="1290"/>
        <v/>
      </c>
      <c r="R6712" s="75" t="e">
        <f t="shared" si="1293"/>
        <v>#REF!</v>
      </c>
    </row>
    <row r="6713" spans="1:18" ht="15" customHeight="1" x14ac:dyDescent="0.3">
      <c r="A6713" s="86"/>
      <c r="B6713" s="84"/>
      <c r="C6713" s="125"/>
      <c r="D6713" s="146"/>
      <c r="E6713" s="149"/>
      <c r="F6713" s="184" t="str">
        <f t="shared" si="1294"/>
        <v/>
      </c>
      <c r="G6713" s="185" t="str">
        <f>+IF(F6713="","",H6704)</f>
        <v/>
      </c>
      <c r="H6713" s="186" t="str">
        <f t="shared" si="1295"/>
        <v/>
      </c>
      <c r="J6713" s="195" t="str">
        <f>+IF(H6713="","",H6713/H6774)</f>
        <v/>
      </c>
      <c r="K6713" s="172"/>
      <c r="L6713" s="170"/>
      <c r="M6713" s="193" t="str">
        <f t="shared" si="1296"/>
        <v/>
      </c>
      <c r="N6713" s="194" t="str">
        <f t="shared" si="1290"/>
        <v/>
      </c>
      <c r="R6713" s="75" t="e">
        <f t="shared" si="1293"/>
        <v>#REF!</v>
      </c>
    </row>
    <row r="6714" spans="1:18" ht="15" customHeight="1" x14ac:dyDescent="0.3">
      <c r="A6714" s="86"/>
      <c r="B6714" s="84"/>
      <c r="C6714" s="125"/>
      <c r="D6714" s="146"/>
      <c r="E6714" s="149"/>
      <c r="F6714" s="184" t="str">
        <f t="shared" si="1294"/>
        <v/>
      </c>
      <c r="G6714" s="185" t="str">
        <f>+IF(F6714="","",H6704)</f>
        <v/>
      </c>
      <c r="H6714" s="186" t="str">
        <f t="shared" si="1295"/>
        <v/>
      </c>
      <c r="J6714" s="195" t="str">
        <f>+IF(H6714="","",H6714/H6774)</f>
        <v/>
      </c>
      <c r="K6714" s="172"/>
      <c r="L6714" s="170"/>
      <c r="M6714" s="193" t="str">
        <f t="shared" si="1296"/>
        <v/>
      </c>
      <c r="N6714" s="194" t="str">
        <f t="shared" si="1290"/>
        <v/>
      </c>
      <c r="R6714" s="75" t="e">
        <f t="shared" si="1293"/>
        <v>#REF!</v>
      </c>
    </row>
    <row r="6715" spans="1:18" ht="15" customHeight="1" x14ac:dyDescent="0.3">
      <c r="A6715" s="86"/>
      <c r="B6715" s="84"/>
      <c r="C6715" s="125"/>
      <c r="D6715" s="146"/>
      <c r="E6715" s="149"/>
      <c r="F6715" s="184" t="str">
        <f t="shared" si="1294"/>
        <v/>
      </c>
      <c r="G6715" s="185" t="str">
        <f>+IF(F6715="","",H6704)</f>
        <v/>
      </c>
      <c r="H6715" s="186" t="str">
        <f t="shared" si="1295"/>
        <v/>
      </c>
      <c r="J6715" s="195" t="str">
        <f>+IF(H6715="","",H6715/H6774)</f>
        <v/>
      </c>
      <c r="K6715" s="172"/>
      <c r="L6715" s="170"/>
      <c r="M6715" s="193" t="str">
        <f t="shared" si="1296"/>
        <v/>
      </c>
      <c r="N6715" s="194" t="str">
        <f t="shared" si="1290"/>
        <v/>
      </c>
      <c r="R6715" s="75" t="e">
        <f t="shared" si="1293"/>
        <v>#REF!</v>
      </c>
    </row>
    <row r="6716" spans="1:18" ht="15" customHeight="1" x14ac:dyDescent="0.3">
      <c r="A6716" s="86"/>
      <c r="B6716" s="84"/>
      <c r="C6716" s="125"/>
      <c r="D6716" s="146"/>
      <c r="E6716" s="149"/>
      <c r="F6716" s="184" t="str">
        <f t="shared" si="1294"/>
        <v/>
      </c>
      <c r="G6716" s="185" t="str">
        <f>+IF(F6716="","",H6704)</f>
        <v/>
      </c>
      <c r="H6716" s="186" t="str">
        <f t="shared" si="1295"/>
        <v/>
      </c>
      <c r="J6716" s="195" t="str">
        <f>+IF(H6716="","",H6716/H6774)</f>
        <v/>
      </c>
      <c r="K6716" s="172"/>
      <c r="L6716" s="170"/>
      <c r="M6716" s="193" t="str">
        <f t="shared" si="1296"/>
        <v/>
      </c>
      <c r="N6716" s="194" t="str">
        <f t="shared" si="1290"/>
        <v/>
      </c>
      <c r="R6716" s="75" t="e">
        <f t="shared" si="1293"/>
        <v>#REF!</v>
      </c>
    </row>
    <row r="6717" spans="1:18" ht="15" customHeight="1" x14ac:dyDescent="0.3">
      <c r="A6717" s="86"/>
      <c r="B6717" s="84"/>
      <c r="C6717" s="125"/>
      <c r="D6717" s="146"/>
      <c r="E6717" s="149"/>
      <c r="F6717" s="184" t="str">
        <f t="shared" si="1294"/>
        <v/>
      </c>
      <c r="G6717" s="185" t="str">
        <f>+IF(F6717="","",H6704)</f>
        <v/>
      </c>
      <c r="H6717" s="186" t="str">
        <f t="shared" si="1295"/>
        <v/>
      </c>
      <c r="J6717" s="195" t="str">
        <f>+IF(H6717="","",H6717/H6774)</f>
        <v/>
      </c>
      <c r="K6717" s="172"/>
      <c r="L6717" s="170"/>
      <c r="M6717" s="193" t="str">
        <f t="shared" si="1296"/>
        <v/>
      </c>
      <c r="N6717" s="194" t="str">
        <f t="shared" si="1290"/>
        <v/>
      </c>
      <c r="R6717" s="75" t="e">
        <f t="shared" si="1293"/>
        <v>#REF!</v>
      </c>
    </row>
    <row r="6718" spans="1:18" ht="15" customHeight="1" thickBot="1" x14ac:dyDescent="0.35">
      <c r="A6718" s="86"/>
      <c r="B6718" s="84"/>
      <c r="C6718" s="127"/>
      <c r="D6718" s="147"/>
      <c r="E6718" s="150"/>
      <c r="F6718" s="187" t="str">
        <f t="shared" si="1294"/>
        <v/>
      </c>
      <c r="G6718" s="188" t="str">
        <f>+IF(F6718="","",H6703)</f>
        <v/>
      </c>
      <c r="H6718" s="189" t="str">
        <f t="shared" si="1295"/>
        <v/>
      </c>
      <c r="J6718" s="195" t="str">
        <f>+IF(H6718="","",H6718/H6774)</f>
        <v/>
      </c>
      <c r="K6718" s="172"/>
      <c r="L6718" s="170"/>
      <c r="M6718" s="193" t="str">
        <f t="shared" si="1296"/>
        <v/>
      </c>
      <c r="N6718" s="194" t="str">
        <f t="shared" si="1290"/>
        <v/>
      </c>
      <c r="R6718" s="75" t="e">
        <f t="shared" si="1293"/>
        <v>#REF!</v>
      </c>
    </row>
    <row r="6719" spans="1:18" ht="15" customHeight="1" thickBot="1" x14ac:dyDescent="0.35">
      <c r="A6719" s="86"/>
      <c r="B6719" s="84"/>
      <c r="C6719" s="160"/>
      <c r="D6719" s="160"/>
      <c r="E6719" s="160"/>
      <c r="F6719" s="160"/>
      <c r="G6719" s="161" t="s">
        <v>27</v>
      </c>
      <c r="H6719" s="157">
        <f>SUM(H6706:H6718)</f>
        <v>16.391825449999999</v>
      </c>
      <c r="J6719" s="110">
        <f>SUM(J6706:J6718)</f>
        <v>6.6693093367525436E-2</v>
      </c>
      <c r="K6719" s="109"/>
      <c r="L6719" s="109"/>
      <c r="M6719" s="109"/>
      <c r="N6719" s="110">
        <f>SUM(N6706:N6718)</f>
        <v>0</v>
      </c>
    </row>
    <row r="6720" spans="1:18" s="73" customFormat="1" ht="15" customHeight="1" thickBot="1" x14ac:dyDescent="0.35">
      <c r="A6720" s="86"/>
      <c r="B6720" s="84"/>
      <c r="C6720" s="73" t="s">
        <v>10</v>
      </c>
      <c r="H6720" s="74"/>
      <c r="J6720" s="112"/>
      <c r="K6720" s="112"/>
      <c r="L6720" s="112"/>
      <c r="M6720" s="112"/>
      <c r="N6720" s="112"/>
    </row>
    <row r="6721" spans="1:18" ht="31.5" customHeight="1" thickBot="1" x14ac:dyDescent="0.35">
      <c r="A6721" s="86"/>
      <c r="B6721" s="84"/>
      <c r="C6721" s="122" t="s">
        <v>48</v>
      </c>
      <c r="D6721" s="123" t="s">
        <v>0</v>
      </c>
      <c r="E6721" s="123" t="s">
        <v>65</v>
      </c>
      <c r="F6721" s="123" t="s">
        <v>66</v>
      </c>
      <c r="G6721" s="123" t="s">
        <v>8</v>
      </c>
      <c r="H6721" s="124" t="s">
        <v>9</v>
      </c>
      <c r="J6721" s="106" t="s">
        <v>59</v>
      </c>
      <c r="K6721" s="107" t="s">
        <v>60</v>
      </c>
      <c r="L6721" s="107" t="s">
        <v>61</v>
      </c>
      <c r="M6721" s="107" t="s">
        <v>62</v>
      </c>
      <c r="N6721" s="108" t="s">
        <v>63</v>
      </c>
    </row>
    <row r="6722" spans="1:18" ht="15" customHeight="1" x14ac:dyDescent="0.3">
      <c r="A6722" s="86"/>
      <c r="B6722" s="84"/>
      <c r="C6722" s="125" t="s">
        <v>326</v>
      </c>
      <c r="D6722" s="146">
        <v>14</v>
      </c>
      <c r="E6722" s="149">
        <v>4.2300000000000004</v>
      </c>
      <c r="F6722" s="184">
        <f t="shared" ref="F6722:F6734" si="1297">+IF(E6722="","",D6722*E6722)</f>
        <v>59.220000000000006</v>
      </c>
      <c r="G6722" s="185">
        <f>+IF(F6722="","",H6704)</f>
        <v>1.0308999999999999</v>
      </c>
      <c r="H6722" s="186">
        <f t="shared" ref="H6722:H6734" si="1298">+IF(G6722="","",F6722*G6722)</f>
        <v>61.049897999999999</v>
      </c>
      <c r="I6722" s="95"/>
      <c r="J6722" s="195">
        <f>+IF(H6722="","",H6722/H6774)</f>
        <v>0.24839250270273619</v>
      </c>
      <c r="K6722" s="174">
        <v>851230012</v>
      </c>
      <c r="L6722" s="170" t="s">
        <v>77</v>
      </c>
      <c r="M6722" s="193">
        <v>0</v>
      </c>
      <c r="N6722" s="194">
        <f t="shared" ref="N6722:N6734" si="1299">+IF(H6722="","",J6722*M6722)</f>
        <v>0</v>
      </c>
      <c r="R6722" s="75" t="e">
        <f t="shared" ref="R6722:R6734" si="1300">+R6634+1</f>
        <v>#REF!</v>
      </c>
    </row>
    <row r="6723" spans="1:18" ht="15" customHeight="1" x14ac:dyDescent="0.25">
      <c r="A6723" s="86"/>
      <c r="B6723" s="84"/>
      <c r="C6723" s="125" t="s">
        <v>309</v>
      </c>
      <c r="D6723" s="146">
        <v>1</v>
      </c>
      <c r="E6723" s="209">
        <v>4.75</v>
      </c>
      <c r="F6723" s="184">
        <f t="shared" si="1297"/>
        <v>4.75</v>
      </c>
      <c r="G6723" s="185">
        <f>+IF(F6723="","",H6704)</f>
        <v>1.0308999999999999</v>
      </c>
      <c r="H6723" s="186">
        <f t="shared" si="1298"/>
        <v>4.8967749999999999</v>
      </c>
      <c r="J6723" s="195">
        <f>+IF(H6723="","",H6723/H6774)</f>
        <v>1.9923410804424127E-2</v>
      </c>
      <c r="K6723" s="174">
        <v>851230012</v>
      </c>
      <c r="L6723" s="170" t="s">
        <v>77</v>
      </c>
      <c r="M6723" s="193">
        <v>0</v>
      </c>
      <c r="N6723" s="194">
        <f t="shared" si="1299"/>
        <v>0</v>
      </c>
      <c r="R6723" s="75" t="e">
        <f t="shared" si="1300"/>
        <v>#REF!</v>
      </c>
    </row>
    <row r="6724" spans="1:18" ht="15" customHeight="1" x14ac:dyDescent="0.25">
      <c r="A6724" s="86"/>
      <c r="B6724" s="84"/>
      <c r="C6724" s="125" t="s">
        <v>381</v>
      </c>
      <c r="D6724" s="146">
        <v>1</v>
      </c>
      <c r="E6724" s="209">
        <v>4.28</v>
      </c>
      <c r="F6724" s="184">
        <f t="shared" si="1297"/>
        <v>4.28</v>
      </c>
      <c r="G6724" s="185">
        <f>+IF(F6724="","",H6704)</f>
        <v>1.0308999999999999</v>
      </c>
      <c r="H6724" s="186">
        <f t="shared" si="1298"/>
        <v>4.4122519999999996</v>
      </c>
      <c r="J6724" s="195">
        <f>+IF(H6724="","",H6724/H6774)</f>
        <v>1.7952041735354793E-2</v>
      </c>
      <c r="K6724" s="174">
        <v>851230012</v>
      </c>
      <c r="L6724" s="170" t="s">
        <v>77</v>
      </c>
      <c r="M6724" s="193">
        <v>0</v>
      </c>
      <c r="N6724" s="194">
        <f t="shared" si="1299"/>
        <v>0</v>
      </c>
      <c r="R6724" s="75" t="e">
        <f t="shared" si="1300"/>
        <v>#REF!</v>
      </c>
    </row>
    <row r="6725" spans="1:18" ht="15" customHeight="1" x14ac:dyDescent="0.3">
      <c r="A6725" s="86"/>
      <c r="B6725" s="84"/>
      <c r="C6725" s="125" t="s">
        <v>372</v>
      </c>
      <c r="D6725" s="146">
        <v>2</v>
      </c>
      <c r="E6725" s="149">
        <v>4.28</v>
      </c>
      <c r="F6725" s="184">
        <f t="shared" si="1297"/>
        <v>8.56</v>
      </c>
      <c r="G6725" s="185">
        <f>+IF(F6725="","",H6704)</f>
        <v>1.0308999999999999</v>
      </c>
      <c r="H6725" s="186">
        <f t="shared" si="1298"/>
        <v>8.8245039999999992</v>
      </c>
      <c r="J6725" s="195">
        <f>+IF(H6725="","",H6725/H6774)</f>
        <v>3.5904083470709586E-2</v>
      </c>
      <c r="K6725" s="174">
        <v>851230012</v>
      </c>
      <c r="L6725" s="170" t="s">
        <v>77</v>
      </c>
      <c r="M6725" s="193">
        <v>0</v>
      </c>
      <c r="N6725" s="194">
        <f t="shared" si="1299"/>
        <v>0</v>
      </c>
      <c r="R6725" s="75" t="e">
        <f t="shared" si="1300"/>
        <v>#REF!</v>
      </c>
    </row>
    <row r="6726" spans="1:18" ht="15" customHeight="1" x14ac:dyDescent="0.3">
      <c r="A6726" s="86"/>
      <c r="B6726" s="84"/>
      <c r="C6726" s="125"/>
      <c r="D6726" s="146"/>
      <c r="E6726" s="149"/>
      <c r="F6726" s="184" t="str">
        <f t="shared" si="1297"/>
        <v/>
      </c>
      <c r="G6726" s="185" t="str">
        <f>+IF(F6726="","",H6704)</f>
        <v/>
      </c>
      <c r="H6726" s="186" t="str">
        <f t="shared" si="1298"/>
        <v/>
      </c>
      <c r="J6726" s="195" t="str">
        <f>+IF(H6726="","",H6726/H6774)</f>
        <v/>
      </c>
      <c r="K6726" s="174"/>
      <c r="L6726" s="170"/>
      <c r="M6726" s="193" t="str">
        <f t="shared" ref="M6726:M6734" si="1301">IF(L6726="NP", 0, (IF(L6726="EP", 1, (IF(L6726="ND", 0.4, "")))))</f>
        <v/>
      </c>
      <c r="N6726" s="194" t="str">
        <f t="shared" si="1299"/>
        <v/>
      </c>
      <c r="R6726" s="75" t="e">
        <f t="shared" si="1300"/>
        <v>#REF!</v>
      </c>
    </row>
    <row r="6727" spans="1:18" ht="15" customHeight="1" x14ac:dyDescent="0.3">
      <c r="A6727" s="86"/>
      <c r="B6727" s="84"/>
      <c r="C6727" s="125"/>
      <c r="D6727" s="146"/>
      <c r="E6727" s="149"/>
      <c r="F6727" s="184" t="str">
        <f t="shared" si="1297"/>
        <v/>
      </c>
      <c r="G6727" s="185" t="str">
        <f>+IF(F6727="","",H6704)</f>
        <v/>
      </c>
      <c r="H6727" s="186" t="str">
        <f t="shared" si="1298"/>
        <v/>
      </c>
      <c r="I6727" s="96"/>
      <c r="J6727" s="195" t="str">
        <f>+IF(H6727="","",H6727/H6774)</f>
        <v/>
      </c>
      <c r="K6727" s="174"/>
      <c r="L6727" s="170"/>
      <c r="M6727" s="193" t="str">
        <f t="shared" si="1301"/>
        <v/>
      </c>
      <c r="N6727" s="194" t="str">
        <f t="shared" si="1299"/>
        <v/>
      </c>
      <c r="R6727" s="75" t="e">
        <f t="shared" si="1300"/>
        <v>#REF!</v>
      </c>
    </row>
    <row r="6728" spans="1:18" ht="15" customHeight="1" x14ac:dyDescent="0.3">
      <c r="A6728" s="86"/>
      <c r="B6728" s="84"/>
      <c r="C6728" s="125"/>
      <c r="D6728" s="146"/>
      <c r="E6728" s="149"/>
      <c r="F6728" s="184" t="str">
        <f t="shared" si="1297"/>
        <v/>
      </c>
      <c r="G6728" s="185" t="str">
        <f>+IF(F6728="","",H6704)</f>
        <v/>
      </c>
      <c r="H6728" s="186" t="str">
        <f t="shared" si="1298"/>
        <v/>
      </c>
      <c r="J6728" s="195" t="str">
        <f>+IF(H6728="","",H6728/H6774)</f>
        <v/>
      </c>
      <c r="K6728" s="174"/>
      <c r="L6728" s="170"/>
      <c r="M6728" s="193" t="str">
        <f t="shared" si="1301"/>
        <v/>
      </c>
      <c r="N6728" s="194" t="str">
        <f t="shared" si="1299"/>
        <v/>
      </c>
      <c r="R6728" s="75" t="e">
        <f t="shared" si="1300"/>
        <v>#REF!</v>
      </c>
    </row>
    <row r="6729" spans="1:18" ht="15" customHeight="1" x14ac:dyDescent="0.3">
      <c r="A6729" s="86"/>
      <c r="B6729" s="84"/>
      <c r="C6729" s="125"/>
      <c r="D6729" s="146"/>
      <c r="E6729" s="149"/>
      <c r="F6729" s="184" t="str">
        <f t="shared" si="1297"/>
        <v/>
      </c>
      <c r="G6729" s="185" t="str">
        <f>+IF(F6729="","",H6704)</f>
        <v/>
      </c>
      <c r="H6729" s="186" t="str">
        <f t="shared" si="1298"/>
        <v/>
      </c>
      <c r="J6729" s="195" t="str">
        <f>+IF(H6729="","",H6729/H6774)</f>
        <v/>
      </c>
      <c r="K6729" s="174"/>
      <c r="L6729" s="170"/>
      <c r="M6729" s="193" t="str">
        <f t="shared" si="1301"/>
        <v/>
      </c>
      <c r="N6729" s="194" t="str">
        <f t="shared" si="1299"/>
        <v/>
      </c>
      <c r="R6729" s="75" t="e">
        <f t="shared" si="1300"/>
        <v>#REF!</v>
      </c>
    </row>
    <row r="6730" spans="1:18" ht="15" customHeight="1" x14ac:dyDescent="0.3">
      <c r="A6730" s="86"/>
      <c r="B6730" s="84"/>
      <c r="C6730" s="125"/>
      <c r="D6730" s="146"/>
      <c r="E6730" s="149"/>
      <c r="F6730" s="184" t="str">
        <f t="shared" si="1297"/>
        <v/>
      </c>
      <c r="G6730" s="185" t="str">
        <f>+IF(F6730="","",H6704)</f>
        <v/>
      </c>
      <c r="H6730" s="186" t="str">
        <f t="shared" si="1298"/>
        <v/>
      </c>
      <c r="I6730" s="96"/>
      <c r="J6730" s="195" t="str">
        <f>+IF(H6730="","",H6730/H6774)</f>
        <v/>
      </c>
      <c r="K6730" s="174"/>
      <c r="L6730" s="170"/>
      <c r="M6730" s="193" t="str">
        <f t="shared" si="1301"/>
        <v/>
      </c>
      <c r="N6730" s="194" t="str">
        <f t="shared" si="1299"/>
        <v/>
      </c>
      <c r="R6730" s="75" t="e">
        <f t="shared" si="1300"/>
        <v>#REF!</v>
      </c>
    </row>
    <row r="6731" spans="1:18" ht="15" customHeight="1" x14ac:dyDescent="0.3">
      <c r="A6731" s="86"/>
      <c r="B6731" s="84"/>
      <c r="C6731" s="125"/>
      <c r="D6731" s="146"/>
      <c r="E6731" s="149"/>
      <c r="F6731" s="184" t="str">
        <f t="shared" si="1297"/>
        <v/>
      </c>
      <c r="G6731" s="185" t="str">
        <f>+IF(F6731="","",H6704)</f>
        <v/>
      </c>
      <c r="H6731" s="186" t="str">
        <f t="shared" si="1298"/>
        <v/>
      </c>
      <c r="J6731" s="195" t="str">
        <f>+IF(H6731="","",H6731/H6774)</f>
        <v/>
      </c>
      <c r="K6731" s="174"/>
      <c r="L6731" s="170"/>
      <c r="M6731" s="193" t="str">
        <f t="shared" si="1301"/>
        <v/>
      </c>
      <c r="N6731" s="194" t="str">
        <f t="shared" si="1299"/>
        <v/>
      </c>
      <c r="R6731" s="75" t="e">
        <f t="shared" si="1300"/>
        <v>#REF!</v>
      </c>
    </row>
    <row r="6732" spans="1:18" ht="15" customHeight="1" x14ac:dyDescent="0.3">
      <c r="A6732" s="86"/>
      <c r="B6732" s="84"/>
      <c r="C6732" s="125"/>
      <c r="D6732" s="146"/>
      <c r="E6732" s="149"/>
      <c r="F6732" s="184" t="str">
        <f t="shared" si="1297"/>
        <v/>
      </c>
      <c r="G6732" s="185" t="str">
        <f>+IF(F6732="","",H6704)</f>
        <v/>
      </c>
      <c r="H6732" s="186" t="str">
        <f t="shared" si="1298"/>
        <v/>
      </c>
      <c r="I6732" s="96"/>
      <c r="J6732" s="195" t="str">
        <f>+IF(H6732="","",H6732/H6774)</f>
        <v/>
      </c>
      <c r="K6732" s="174"/>
      <c r="L6732" s="170"/>
      <c r="M6732" s="193" t="str">
        <f t="shared" si="1301"/>
        <v/>
      </c>
      <c r="N6732" s="194" t="str">
        <f t="shared" si="1299"/>
        <v/>
      </c>
      <c r="R6732" s="75" t="e">
        <f t="shared" si="1300"/>
        <v>#REF!</v>
      </c>
    </row>
    <row r="6733" spans="1:18" ht="15" customHeight="1" x14ac:dyDescent="0.3">
      <c r="A6733" s="86"/>
      <c r="B6733" s="84"/>
      <c r="C6733" s="125"/>
      <c r="D6733" s="146"/>
      <c r="E6733" s="149"/>
      <c r="F6733" s="184" t="str">
        <f t="shared" si="1297"/>
        <v/>
      </c>
      <c r="G6733" s="185" t="str">
        <f>+IF(F6733="","",H6704)</f>
        <v/>
      </c>
      <c r="H6733" s="186" t="str">
        <f t="shared" si="1298"/>
        <v/>
      </c>
      <c r="I6733" s="96"/>
      <c r="J6733" s="195" t="str">
        <f>+IF(H6733="","",H6733/H6774)</f>
        <v/>
      </c>
      <c r="K6733" s="174"/>
      <c r="L6733" s="170"/>
      <c r="M6733" s="193" t="str">
        <f t="shared" si="1301"/>
        <v/>
      </c>
      <c r="N6733" s="194" t="str">
        <f t="shared" si="1299"/>
        <v/>
      </c>
      <c r="R6733" s="75" t="e">
        <f t="shared" si="1300"/>
        <v>#REF!</v>
      </c>
    </row>
    <row r="6734" spans="1:18" ht="15" customHeight="1" thickBot="1" x14ac:dyDescent="0.35">
      <c r="A6734" s="86"/>
      <c r="B6734" s="84"/>
      <c r="C6734" s="127"/>
      <c r="D6734" s="147"/>
      <c r="E6734" s="150"/>
      <c r="F6734" s="187" t="str">
        <f t="shared" si="1297"/>
        <v/>
      </c>
      <c r="G6734" s="188" t="str">
        <f>+IF(F6734="","",H6703)</f>
        <v/>
      </c>
      <c r="H6734" s="189" t="str">
        <f t="shared" si="1298"/>
        <v/>
      </c>
      <c r="J6734" s="195" t="str">
        <f>+IF(H6734="","",H6734/H6774)</f>
        <v/>
      </c>
      <c r="K6734" s="174"/>
      <c r="L6734" s="170"/>
      <c r="M6734" s="193" t="str">
        <f t="shared" si="1301"/>
        <v/>
      </c>
      <c r="N6734" s="194" t="str">
        <f t="shared" si="1299"/>
        <v/>
      </c>
      <c r="R6734" s="75" t="e">
        <f t="shared" si="1300"/>
        <v>#REF!</v>
      </c>
    </row>
    <row r="6735" spans="1:18" ht="15" customHeight="1" thickBot="1" x14ac:dyDescent="0.35">
      <c r="A6735" s="86"/>
      <c r="B6735" s="84"/>
      <c r="C6735" s="160"/>
      <c r="D6735" s="160"/>
      <c r="E6735" s="160"/>
      <c r="F6735" s="160"/>
      <c r="G6735" s="161" t="s">
        <v>28</v>
      </c>
      <c r="H6735" s="157">
        <f>SUM(H6722:H6734)</f>
        <v>79.183429000000004</v>
      </c>
      <c r="J6735" s="110">
        <f>SUM(J6722:J6734)</f>
        <v>0.32217203871322475</v>
      </c>
      <c r="K6735" s="109"/>
      <c r="L6735" s="109"/>
      <c r="M6735" s="109"/>
      <c r="N6735" s="110">
        <f>SUM(N6722:N6734)</f>
        <v>0</v>
      </c>
    </row>
    <row r="6736" spans="1:18" s="73" customFormat="1" ht="15" customHeight="1" thickBot="1" x14ac:dyDescent="0.35">
      <c r="A6736" s="86"/>
      <c r="B6736" s="84"/>
      <c r="C6736" s="73" t="s">
        <v>11</v>
      </c>
      <c r="H6736" s="74"/>
      <c r="J6736" s="112"/>
      <c r="K6736" s="112"/>
      <c r="L6736" s="112"/>
      <c r="M6736" s="112"/>
      <c r="N6736" s="112"/>
    </row>
    <row r="6737" spans="1:18" ht="34.5" customHeight="1" thickBot="1" x14ac:dyDescent="0.35">
      <c r="A6737" s="86"/>
      <c r="B6737" s="84"/>
      <c r="C6737" s="122" t="s">
        <v>48</v>
      </c>
      <c r="D6737" s="129"/>
      <c r="E6737" s="123" t="s">
        <v>3</v>
      </c>
      <c r="F6737" s="123" t="s">
        <v>0</v>
      </c>
      <c r="G6737" s="123" t="s">
        <v>16</v>
      </c>
      <c r="H6737" s="124" t="s">
        <v>9</v>
      </c>
      <c r="J6737" s="106" t="s">
        <v>59</v>
      </c>
      <c r="K6737" s="107" t="s">
        <v>60</v>
      </c>
      <c r="L6737" s="107" t="s">
        <v>61</v>
      </c>
      <c r="M6737" s="107" t="s">
        <v>62</v>
      </c>
      <c r="N6737" s="108" t="s">
        <v>63</v>
      </c>
    </row>
    <row r="6738" spans="1:18" ht="15" customHeight="1" x14ac:dyDescent="0.3">
      <c r="A6738" s="86"/>
      <c r="B6738" s="84"/>
      <c r="C6738" s="125" t="s">
        <v>382</v>
      </c>
      <c r="E6738" s="151" t="s">
        <v>385</v>
      </c>
      <c r="F6738" s="151">
        <v>0.33</v>
      </c>
      <c r="G6738" s="151">
        <v>46.02</v>
      </c>
      <c r="H6738" s="190">
        <f t="shared" ref="H6738:H6763" si="1302">+IF(G6738="","",F6738*G6738)</f>
        <v>15.186600000000002</v>
      </c>
      <c r="J6738" s="195">
        <f>+IF(H6738="","",H6738/H6774)</f>
        <v>6.178941661041553E-2</v>
      </c>
      <c r="K6738" s="174">
        <v>352605342021</v>
      </c>
      <c r="L6738" s="170" t="s">
        <v>76</v>
      </c>
      <c r="M6738" s="193">
        <v>0.20180000000000001</v>
      </c>
      <c r="N6738" s="194">
        <f t="shared" ref="N6738:N6763" si="1303">+IF(H6738="","",J6738*M6738)</f>
        <v>1.2469104271981854E-2</v>
      </c>
      <c r="R6738" s="75" t="e">
        <f t="shared" ref="R6738:R6763" si="1304">+R6650+1</f>
        <v>#REF!</v>
      </c>
    </row>
    <row r="6739" spans="1:18" ht="15" customHeight="1" x14ac:dyDescent="0.3">
      <c r="A6739" s="86"/>
      <c r="B6739" s="84"/>
      <c r="C6739" s="125" t="s">
        <v>376</v>
      </c>
      <c r="E6739" s="151" t="s">
        <v>32</v>
      </c>
      <c r="F6739" s="151">
        <v>0.28000000000000003</v>
      </c>
      <c r="G6739" s="151">
        <v>1.24</v>
      </c>
      <c r="H6739" s="190">
        <f t="shared" si="1302"/>
        <v>0.34720000000000001</v>
      </c>
      <c r="J6739" s="195">
        <f>+IF(H6739="","",H6739/H6774)</f>
        <v>1.4126457170885037E-3</v>
      </c>
      <c r="K6739" s="174">
        <v>180000111</v>
      </c>
      <c r="L6739" s="170" t="s">
        <v>76</v>
      </c>
      <c r="M6739" s="193">
        <v>0.217</v>
      </c>
      <c r="N6739" s="194">
        <f t="shared" si="1303"/>
        <v>3.0654412060820529E-4</v>
      </c>
      <c r="R6739" s="75" t="e">
        <f t="shared" si="1304"/>
        <v>#REF!</v>
      </c>
    </row>
    <row r="6740" spans="1:18" ht="15" customHeight="1" x14ac:dyDescent="0.3">
      <c r="A6740" s="86"/>
      <c r="B6740" s="84"/>
      <c r="C6740" s="125" t="s">
        <v>383</v>
      </c>
      <c r="E6740" s="151" t="s">
        <v>89</v>
      </c>
      <c r="F6740" s="151">
        <v>2.63</v>
      </c>
      <c r="G6740" s="151">
        <v>2.4300000000000002</v>
      </c>
      <c r="H6740" s="190">
        <f t="shared" si="1302"/>
        <v>6.3909000000000002</v>
      </c>
      <c r="J6740" s="195">
        <f>+IF(H6740="","",H6740/H6774)</f>
        <v>2.6002527400175456E-2</v>
      </c>
      <c r="K6740" s="174">
        <v>352605342021</v>
      </c>
      <c r="L6740" s="170" t="s">
        <v>76</v>
      </c>
      <c r="M6740" s="193">
        <v>0.20180000000000001</v>
      </c>
      <c r="N6740" s="194">
        <f t="shared" si="1303"/>
        <v>5.2473100293554077E-3</v>
      </c>
      <c r="R6740" s="75" t="e">
        <f t="shared" si="1304"/>
        <v>#REF!</v>
      </c>
    </row>
    <row r="6741" spans="1:18" ht="15" customHeight="1" x14ac:dyDescent="0.3">
      <c r="A6741" s="86"/>
      <c r="B6741" s="84"/>
      <c r="C6741" s="125" t="s">
        <v>384</v>
      </c>
      <c r="E6741" s="151" t="s">
        <v>386</v>
      </c>
      <c r="F6741" s="151">
        <v>0.6</v>
      </c>
      <c r="G6741" s="151">
        <v>25.5</v>
      </c>
      <c r="H6741" s="190">
        <f t="shared" si="1302"/>
        <v>15.299999999999999</v>
      </c>
      <c r="J6741" s="195">
        <f>+IF(H6741="","",H6741/H6774)</f>
        <v>6.2250804929303294E-2</v>
      </c>
      <c r="K6741" s="174">
        <v>352605342021</v>
      </c>
      <c r="L6741" s="170" t="s">
        <v>76</v>
      </c>
      <c r="M6741" s="193">
        <v>0.20180000000000001</v>
      </c>
      <c r="N6741" s="194">
        <f t="shared" si="1303"/>
        <v>1.2562212434733405E-2</v>
      </c>
      <c r="R6741" s="75" t="e">
        <f t="shared" si="1304"/>
        <v>#REF!</v>
      </c>
    </row>
    <row r="6742" spans="1:18" ht="15" customHeight="1" x14ac:dyDescent="0.3">
      <c r="A6742" s="86"/>
      <c r="B6742" s="84"/>
      <c r="C6742" s="125" t="s">
        <v>377</v>
      </c>
      <c r="E6742" s="151" t="s">
        <v>32</v>
      </c>
      <c r="F6742" s="151">
        <v>0.9</v>
      </c>
      <c r="G6742" s="151">
        <v>11.5</v>
      </c>
      <c r="H6742" s="190">
        <f t="shared" si="1302"/>
        <v>10.35</v>
      </c>
      <c r="J6742" s="195">
        <f>+IF(H6742="","",H6742/H6774)</f>
        <v>4.2110838628646348E-2</v>
      </c>
      <c r="K6742" s="174">
        <v>352605342021</v>
      </c>
      <c r="L6742" s="170" t="s">
        <v>76</v>
      </c>
      <c r="M6742" s="193">
        <v>0.20180000000000001</v>
      </c>
      <c r="N6742" s="194">
        <f t="shared" si="1303"/>
        <v>8.4979672352608338E-3</v>
      </c>
      <c r="R6742" s="75" t="e">
        <f t="shared" si="1304"/>
        <v>#REF!</v>
      </c>
    </row>
    <row r="6743" spans="1:18" ht="15" customHeight="1" x14ac:dyDescent="0.3">
      <c r="A6743" s="86"/>
      <c r="B6743" s="84"/>
      <c r="C6743" s="125" t="s">
        <v>378</v>
      </c>
      <c r="E6743" s="151" t="s">
        <v>32</v>
      </c>
      <c r="F6743" s="151">
        <v>0.6</v>
      </c>
      <c r="G6743" s="151">
        <v>13.25</v>
      </c>
      <c r="H6743" s="190">
        <f t="shared" si="1302"/>
        <v>7.9499999999999993</v>
      </c>
      <c r="J6743" s="195">
        <f>+IF(H6743="","",H6743/H6774)</f>
        <v>3.234600648287328E-2</v>
      </c>
      <c r="K6743" s="174">
        <v>352605342021</v>
      </c>
      <c r="L6743" s="170" t="s">
        <v>76</v>
      </c>
      <c r="M6743" s="193">
        <v>0.20180000000000001</v>
      </c>
      <c r="N6743" s="194">
        <f t="shared" si="1303"/>
        <v>6.5274241082438284E-3</v>
      </c>
      <c r="R6743" s="75" t="e">
        <f t="shared" si="1304"/>
        <v>#REF!</v>
      </c>
    </row>
    <row r="6744" spans="1:18" ht="15" customHeight="1" x14ac:dyDescent="0.3">
      <c r="A6744" s="86"/>
      <c r="B6744" s="84"/>
      <c r="C6744" s="125" t="s">
        <v>379</v>
      </c>
      <c r="E6744" s="151" t="s">
        <v>42</v>
      </c>
      <c r="F6744" s="151">
        <v>526</v>
      </c>
      <c r="G6744" s="151">
        <v>0.18</v>
      </c>
      <c r="H6744" s="190">
        <f t="shared" si="1302"/>
        <v>94.679999999999993</v>
      </c>
      <c r="J6744" s="195">
        <f>+IF(H6744="","",H6744/H6774)</f>
        <v>0.38522262815074743</v>
      </c>
      <c r="K6744" s="174">
        <v>374400011</v>
      </c>
      <c r="L6744" s="170" t="s">
        <v>76</v>
      </c>
      <c r="M6744" s="193">
        <v>0.39939999999999998</v>
      </c>
      <c r="N6744" s="194">
        <f t="shared" si="1303"/>
        <v>0.15385791768340851</v>
      </c>
      <c r="R6744" s="75" t="e">
        <f t="shared" si="1304"/>
        <v>#REF!</v>
      </c>
    </row>
    <row r="6745" spans="1:18" ht="15" customHeight="1" x14ac:dyDescent="0.3">
      <c r="A6745" s="86"/>
      <c r="B6745" s="84"/>
      <c r="C6745" s="125"/>
      <c r="E6745" s="151"/>
      <c r="F6745" s="151"/>
      <c r="G6745" s="151"/>
      <c r="H6745" s="190" t="str">
        <f t="shared" si="1302"/>
        <v/>
      </c>
      <c r="J6745" s="195" t="str">
        <f>+IF(H6745="","",H6745/H6774)</f>
        <v/>
      </c>
      <c r="K6745" s="174"/>
      <c r="L6745" s="170"/>
      <c r="M6745" s="193" t="str">
        <f t="shared" ref="M6745:M6763" si="1305">IF(L6745="NP", 0, (IF(L6745="EP", 1, (IF(L6745="ND", 0.4, "")))))</f>
        <v/>
      </c>
      <c r="N6745" s="194" t="str">
        <f t="shared" si="1303"/>
        <v/>
      </c>
      <c r="R6745" s="75" t="e">
        <f t="shared" si="1304"/>
        <v>#REF!</v>
      </c>
    </row>
    <row r="6746" spans="1:18" ht="15" customHeight="1" x14ac:dyDescent="0.3">
      <c r="A6746" s="86"/>
      <c r="B6746" s="84"/>
      <c r="C6746" s="125"/>
      <c r="E6746" s="151"/>
      <c r="F6746" s="151"/>
      <c r="G6746" s="151"/>
      <c r="H6746" s="190" t="str">
        <f t="shared" si="1302"/>
        <v/>
      </c>
      <c r="J6746" s="195" t="str">
        <f>+IF(H6746="","",H6746/H6774)</f>
        <v/>
      </c>
      <c r="K6746" s="174"/>
      <c r="L6746" s="170"/>
      <c r="M6746" s="193" t="str">
        <f t="shared" si="1305"/>
        <v/>
      </c>
      <c r="N6746" s="194" t="str">
        <f t="shared" si="1303"/>
        <v/>
      </c>
      <c r="R6746" s="75" t="e">
        <f t="shared" si="1304"/>
        <v>#REF!</v>
      </c>
    </row>
    <row r="6747" spans="1:18" ht="15" customHeight="1" x14ac:dyDescent="0.3">
      <c r="A6747" s="86"/>
      <c r="B6747" s="84"/>
      <c r="C6747" s="125"/>
      <c r="E6747" s="151"/>
      <c r="F6747" s="151"/>
      <c r="G6747" s="151"/>
      <c r="H6747" s="190" t="str">
        <f t="shared" si="1302"/>
        <v/>
      </c>
      <c r="J6747" s="195" t="str">
        <f>+IF(H6747="","",H6747/H6774)</f>
        <v/>
      </c>
      <c r="K6747" s="174"/>
      <c r="L6747" s="170"/>
      <c r="M6747" s="193" t="str">
        <f t="shared" si="1305"/>
        <v/>
      </c>
      <c r="N6747" s="194" t="str">
        <f t="shared" si="1303"/>
        <v/>
      </c>
      <c r="R6747" s="75" t="e">
        <f t="shared" si="1304"/>
        <v>#REF!</v>
      </c>
    </row>
    <row r="6748" spans="1:18" ht="15" customHeight="1" x14ac:dyDescent="0.3">
      <c r="A6748" s="86"/>
      <c r="B6748" s="84"/>
      <c r="C6748" s="125"/>
      <c r="E6748" s="151"/>
      <c r="F6748" s="151"/>
      <c r="G6748" s="151"/>
      <c r="H6748" s="190" t="str">
        <f t="shared" si="1302"/>
        <v/>
      </c>
      <c r="J6748" s="195" t="str">
        <f>+IF(H6748="","",H6748/H6774)</f>
        <v/>
      </c>
      <c r="K6748" s="174"/>
      <c r="L6748" s="170"/>
      <c r="M6748" s="193" t="str">
        <f t="shared" si="1305"/>
        <v/>
      </c>
      <c r="N6748" s="194" t="str">
        <f t="shared" si="1303"/>
        <v/>
      </c>
      <c r="R6748" s="75" t="e">
        <f t="shared" si="1304"/>
        <v>#REF!</v>
      </c>
    </row>
    <row r="6749" spans="1:18" ht="15" customHeight="1" x14ac:dyDescent="0.3">
      <c r="A6749" s="86"/>
      <c r="B6749" s="84"/>
      <c r="C6749" s="125"/>
      <c r="E6749" s="151"/>
      <c r="F6749" s="151"/>
      <c r="G6749" s="151"/>
      <c r="H6749" s="190" t="str">
        <f t="shared" si="1302"/>
        <v/>
      </c>
      <c r="J6749" s="195" t="str">
        <f>+IF(H6749="","",H6749/H6774)</f>
        <v/>
      </c>
      <c r="K6749" s="174"/>
      <c r="L6749" s="170"/>
      <c r="M6749" s="193" t="str">
        <f t="shared" si="1305"/>
        <v/>
      </c>
      <c r="N6749" s="194" t="str">
        <f t="shared" si="1303"/>
        <v/>
      </c>
      <c r="R6749" s="75" t="e">
        <f t="shared" si="1304"/>
        <v>#REF!</v>
      </c>
    </row>
    <row r="6750" spans="1:18" ht="15" customHeight="1" x14ac:dyDescent="0.3">
      <c r="A6750" s="86"/>
      <c r="B6750" s="84"/>
      <c r="C6750" s="125"/>
      <c r="E6750" s="151"/>
      <c r="F6750" s="151"/>
      <c r="G6750" s="151"/>
      <c r="H6750" s="190" t="str">
        <f t="shared" si="1302"/>
        <v/>
      </c>
      <c r="J6750" s="195" t="str">
        <f>+IF(H6750="","",H6750/H6774)</f>
        <v/>
      </c>
      <c r="K6750" s="174"/>
      <c r="L6750" s="170"/>
      <c r="M6750" s="193" t="str">
        <f t="shared" si="1305"/>
        <v/>
      </c>
      <c r="N6750" s="194" t="str">
        <f t="shared" si="1303"/>
        <v/>
      </c>
      <c r="R6750" s="75" t="e">
        <f t="shared" si="1304"/>
        <v>#REF!</v>
      </c>
    </row>
    <row r="6751" spans="1:18" ht="15" customHeight="1" x14ac:dyDescent="0.3">
      <c r="A6751" s="86"/>
      <c r="B6751" s="84"/>
      <c r="C6751" s="125"/>
      <c r="E6751" s="151"/>
      <c r="F6751" s="151"/>
      <c r="G6751" s="151"/>
      <c r="H6751" s="190" t="str">
        <f t="shared" si="1302"/>
        <v/>
      </c>
      <c r="J6751" s="195" t="str">
        <f>+IF(H6751="","",H6751/H6774)</f>
        <v/>
      </c>
      <c r="K6751" s="174"/>
      <c r="L6751" s="170"/>
      <c r="M6751" s="193" t="str">
        <f t="shared" si="1305"/>
        <v/>
      </c>
      <c r="N6751" s="194" t="str">
        <f t="shared" si="1303"/>
        <v/>
      </c>
      <c r="R6751" s="75" t="e">
        <f t="shared" si="1304"/>
        <v>#REF!</v>
      </c>
    </row>
    <row r="6752" spans="1:18" ht="15" customHeight="1" x14ac:dyDescent="0.3">
      <c r="A6752" s="86"/>
      <c r="B6752" s="84"/>
      <c r="C6752" s="125"/>
      <c r="E6752" s="151"/>
      <c r="F6752" s="151"/>
      <c r="G6752" s="151"/>
      <c r="H6752" s="190" t="str">
        <f t="shared" si="1302"/>
        <v/>
      </c>
      <c r="J6752" s="195" t="str">
        <f>+IF(H6752="","",H6752/H6774)</f>
        <v/>
      </c>
      <c r="K6752" s="174"/>
      <c r="L6752" s="170"/>
      <c r="M6752" s="193" t="str">
        <f t="shared" si="1305"/>
        <v/>
      </c>
      <c r="N6752" s="194" t="str">
        <f t="shared" si="1303"/>
        <v/>
      </c>
      <c r="R6752" s="75" t="e">
        <f t="shared" si="1304"/>
        <v>#REF!</v>
      </c>
    </row>
    <row r="6753" spans="1:18" ht="15" customHeight="1" x14ac:dyDescent="0.3">
      <c r="A6753" s="86"/>
      <c r="B6753" s="84"/>
      <c r="C6753" s="125"/>
      <c r="E6753" s="151"/>
      <c r="F6753" s="151"/>
      <c r="G6753" s="151"/>
      <c r="H6753" s="190" t="str">
        <f t="shared" si="1302"/>
        <v/>
      </c>
      <c r="J6753" s="195" t="str">
        <f>+IF(H6753="","",H6753/H6774)</f>
        <v/>
      </c>
      <c r="K6753" s="174"/>
      <c r="L6753" s="170"/>
      <c r="M6753" s="193" t="str">
        <f t="shared" si="1305"/>
        <v/>
      </c>
      <c r="N6753" s="194" t="str">
        <f t="shared" si="1303"/>
        <v/>
      </c>
      <c r="R6753" s="75" t="e">
        <f t="shared" si="1304"/>
        <v>#REF!</v>
      </c>
    </row>
    <row r="6754" spans="1:18" ht="15" customHeight="1" x14ac:dyDescent="0.3">
      <c r="A6754" s="86"/>
      <c r="B6754" s="84"/>
      <c r="C6754" s="125"/>
      <c r="E6754" s="151"/>
      <c r="F6754" s="151"/>
      <c r="G6754" s="151"/>
      <c r="H6754" s="190" t="str">
        <f t="shared" si="1302"/>
        <v/>
      </c>
      <c r="J6754" s="195" t="str">
        <f>+IF(H6754="","",H6754/H6774)</f>
        <v/>
      </c>
      <c r="K6754" s="174"/>
      <c r="L6754" s="170"/>
      <c r="M6754" s="193" t="str">
        <f t="shared" si="1305"/>
        <v/>
      </c>
      <c r="N6754" s="194" t="str">
        <f t="shared" si="1303"/>
        <v/>
      </c>
      <c r="R6754" s="75" t="e">
        <f t="shared" si="1304"/>
        <v>#REF!</v>
      </c>
    </row>
    <row r="6755" spans="1:18" ht="15" customHeight="1" x14ac:dyDescent="0.3">
      <c r="A6755" s="86"/>
      <c r="B6755" s="84"/>
      <c r="C6755" s="125"/>
      <c r="E6755" s="151"/>
      <c r="F6755" s="151"/>
      <c r="G6755" s="151"/>
      <c r="H6755" s="190" t="str">
        <f t="shared" si="1302"/>
        <v/>
      </c>
      <c r="J6755" s="195" t="str">
        <f>+IF(H6755="","",H6755/H6774)</f>
        <v/>
      </c>
      <c r="K6755" s="174"/>
      <c r="L6755" s="170"/>
      <c r="M6755" s="193" t="str">
        <f t="shared" si="1305"/>
        <v/>
      </c>
      <c r="N6755" s="194" t="str">
        <f t="shared" si="1303"/>
        <v/>
      </c>
      <c r="R6755" s="75" t="e">
        <f t="shared" si="1304"/>
        <v>#REF!</v>
      </c>
    </row>
    <row r="6756" spans="1:18" ht="15" customHeight="1" x14ac:dyDescent="0.3">
      <c r="A6756" s="86"/>
      <c r="B6756" s="84"/>
      <c r="C6756" s="125"/>
      <c r="E6756" s="151"/>
      <c r="F6756" s="151"/>
      <c r="G6756" s="151"/>
      <c r="H6756" s="190" t="str">
        <f t="shared" si="1302"/>
        <v/>
      </c>
      <c r="J6756" s="195" t="str">
        <f>+IF(H6756="","",H6756/H6774)</f>
        <v/>
      </c>
      <c r="K6756" s="174"/>
      <c r="L6756" s="170"/>
      <c r="M6756" s="193" t="str">
        <f t="shared" si="1305"/>
        <v/>
      </c>
      <c r="N6756" s="194" t="str">
        <f t="shared" si="1303"/>
        <v/>
      </c>
      <c r="R6756" s="75" t="e">
        <f t="shared" si="1304"/>
        <v>#REF!</v>
      </c>
    </row>
    <row r="6757" spans="1:18" ht="15" customHeight="1" x14ac:dyDescent="0.3">
      <c r="A6757" s="86"/>
      <c r="B6757" s="84"/>
      <c r="C6757" s="125"/>
      <c r="E6757" s="151"/>
      <c r="F6757" s="151"/>
      <c r="G6757" s="151"/>
      <c r="H6757" s="190" t="str">
        <f t="shared" si="1302"/>
        <v/>
      </c>
      <c r="J6757" s="195" t="str">
        <f>+IF(H6757="","",H6757/H6774)</f>
        <v/>
      </c>
      <c r="K6757" s="174"/>
      <c r="L6757" s="170"/>
      <c r="M6757" s="193" t="str">
        <f t="shared" si="1305"/>
        <v/>
      </c>
      <c r="N6757" s="194" t="str">
        <f t="shared" si="1303"/>
        <v/>
      </c>
      <c r="R6757" s="75" t="e">
        <f t="shared" si="1304"/>
        <v>#REF!</v>
      </c>
    </row>
    <row r="6758" spans="1:18" ht="15" customHeight="1" x14ac:dyDescent="0.3">
      <c r="A6758" s="86"/>
      <c r="B6758" s="84"/>
      <c r="C6758" s="125"/>
      <c r="E6758" s="151"/>
      <c r="F6758" s="151"/>
      <c r="G6758" s="151"/>
      <c r="H6758" s="190" t="str">
        <f t="shared" si="1302"/>
        <v/>
      </c>
      <c r="J6758" s="195" t="str">
        <f>+IF(H6758="","",H6758/H6774)</f>
        <v/>
      </c>
      <c r="K6758" s="174"/>
      <c r="L6758" s="170"/>
      <c r="M6758" s="193" t="str">
        <f t="shared" si="1305"/>
        <v/>
      </c>
      <c r="N6758" s="194" t="str">
        <f t="shared" si="1303"/>
        <v/>
      </c>
      <c r="R6758" s="75" t="e">
        <f t="shared" si="1304"/>
        <v>#REF!</v>
      </c>
    </row>
    <row r="6759" spans="1:18" ht="15" customHeight="1" x14ac:dyDescent="0.3">
      <c r="A6759" s="86"/>
      <c r="B6759" s="84"/>
      <c r="C6759" s="125"/>
      <c r="E6759" s="151"/>
      <c r="F6759" s="151"/>
      <c r="G6759" s="151"/>
      <c r="H6759" s="190" t="str">
        <f t="shared" si="1302"/>
        <v/>
      </c>
      <c r="J6759" s="195" t="str">
        <f>+IF(H6759="","",H6759/H6774)</f>
        <v/>
      </c>
      <c r="K6759" s="174"/>
      <c r="L6759" s="170"/>
      <c r="M6759" s="193" t="str">
        <f t="shared" si="1305"/>
        <v/>
      </c>
      <c r="N6759" s="194" t="str">
        <f t="shared" si="1303"/>
        <v/>
      </c>
      <c r="R6759" s="75" t="e">
        <f t="shared" si="1304"/>
        <v>#REF!</v>
      </c>
    </row>
    <row r="6760" spans="1:18" ht="15" customHeight="1" x14ac:dyDescent="0.3">
      <c r="A6760" s="86"/>
      <c r="B6760" s="84"/>
      <c r="C6760" s="125"/>
      <c r="E6760" s="151"/>
      <c r="F6760" s="151"/>
      <c r="G6760" s="151"/>
      <c r="H6760" s="190" t="str">
        <f t="shared" si="1302"/>
        <v/>
      </c>
      <c r="J6760" s="195" t="str">
        <f>+IF(H6760="","",H6760/H6774)</f>
        <v/>
      </c>
      <c r="K6760" s="174"/>
      <c r="L6760" s="170"/>
      <c r="M6760" s="193" t="str">
        <f t="shared" si="1305"/>
        <v/>
      </c>
      <c r="N6760" s="194" t="str">
        <f t="shared" si="1303"/>
        <v/>
      </c>
      <c r="R6760" s="75" t="e">
        <f t="shared" si="1304"/>
        <v>#REF!</v>
      </c>
    </row>
    <row r="6761" spans="1:18" ht="15" customHeight="1" x14ac:dyDescent="0.3">
      <c r="A6761" s="86"/>
      <c r="B6761" s="84"/>
      <c r="C6761" s="125"/>
      <c r="E6761" s="151"/>
      <c r="F6761" s="151"/>
      <c r="G6761" s="151"/>
      <c r="H6761" s="190" t="str">
        <f t="shared" si="1302"/>
        <v/>
      </c>
      <c r="J6761" s="195" t="str">
        <f>+IF(H6761="","",H6761/H6774)</f>
        <v/>
      </c>
      <c r="K6761" s="174"/>
      <c r="L6761" s="170"/>
      <c r="M6761" s="193" t="str">
        <f t="shared" si="1305"/>
        <v/>
      </c>
      <c r="N6761" s="194" t="str">
        <f t="shared" si="1303"/>
        <v/>
      </c>
      <c r="R6761" s="75" t="e">
        <f t="shared" si="1304"/>
        <v>#REF!</v>
      </c>
    </row>
    <row r="6762" spans="1:18" ht="15" customHeight="1" x14ac:dyDescent="0.3">
      <c r="A6762" s="86"/>
      <c r="B6762" s="84"/>
      <c r="C6762" s="125"/>
      <c r="E6762" s="151"/>
      <c r="F6762" s="151"/>
      <c r="G6762" s="151"/>
      <c r="H6762" s="190" t="str">
        <f t="shared" si="1302"/>
        <v/>
      </c>
      <c r="J6762" s="195" t="str">
        <f>+IF(H6762="","",H6762/H6774)</f>
        <v/>
      </c>
      <c r="K6762" s="174"/>
      <c r="L6762" s="170"/>
      <c r="M6762" s="193" t="str">
        <f t="shared" si="1305"/>
        <v/>
      </c>
      <c r="N6762" s="194" t="str">
        <f t="shared" si="1303"/>
        <v/>
      </c>
      <c r="R6762" s="75" t="e">
        <f t="shared" si="1304"/>
        <v>#REF!</v>
      </c>
    </row>
    <row r="6763" spans="1:18" ht="15" customHeight="1" thickBot="1" x14ac:dyDescent="0.35">
      <c r="A6763" s="86"/>
      <c r="B6763" s="84"/>
      <c r="C6763" s="125"/>
      <c r="E6763" s="152"/>
      <c r="F6763" s="152"/>
      <c r="G6763" s="152"/>
      <c r="H6763" s="191" t="str">
        <f t="shared" si="1302"/>
        <v/>
      </c>
      <c r="J6763" s="195" t="str">
        <f>+IF(H6763="","",H6763/H6774)</f>
        <v/>
      </c>
      <c r="K6763" s="174"/>
      <c r="L6763" s="170"/>
      <c r="M6763" s="193" t="str">
        <f t="shared" si="1305"/>
        <v/>
      </c>
      <c r="N6763" s="194" t="str">
        <f t="shared" si="1303"/>
        <v/>
      </c>
      <c r="R6763" s="75" t="e">
        <f t="shared" si="1304"/>
        <v>#REF!</v>
      </c>
    </row>
    <row r="6764" spans="1:18" ht="15" customHeight="1" thickBot="1" x14ac:dyDescent="0.35">
      <c r="A6764" s="86"/>
      <c r="B6764" s="84"/>
      <c r="C6764" s="160"/>
      <c r="D6764" s="160"/>
      <c r="E6764" s="160"/>
      <c r="F6764" s="160"/>
      <c r="G6764" s="161" t="s">
        <v>29</v>
      </c>
      <c r="H6764" s="157">
        <f>SUM(H6738:H6763)</f>
        <v>150.2047</v>
      </c>
      <c r="J6764" s="110">
        <f>SUM(J6738:J6763)</f>
        <v>0.61113486791924987</v>
      </c>
      <c r="K6764" s="109"/>
      <c r="L6764" s="109"/>
      <c r="M6764" s="109"/>
      <c r="N6764" s="110">
        <f>SUM(N6738:N6763)</f>
        <v>0.19946847988359204</v>
      </c>
    </row>
    <row r="6765" spans="1:18" s="73" customFormat="1" ht="15" customHeight="1" thickBot="1" x14ac:dyDescent="0.35">
      <c r="A6765" s="86"/>
      <c r="B6765" s="84"/>
      <c r="C6765" s="73" t="s">
        <v>12</v>
      </c>
      <c r="H6765" s="74"/>
      <c r="J6765" s="111"/>
      <c r="K6765" s="111"/>
      <c r="L6765" s="111"/>
      <c r="M6765" s="111"/>
      <c r="N6765" s="111"/>
    </row>
    <row r="6766" spans="1:18" ht="33" customHeight="1" thickBot="1" x14ac:dyDescent="0.35">
      <c r="A6766" s="86"/>
      <c r="B6766" s="84"/>
      <c r="C6766" s="122" t="s">
        <v>48</v>
      </c>
      <c r="D6766" s="129"/>
      <c r="E6766" s="130" t="s">
        <v>3</v>
      </c>
      <c r="F6766" s="130" t="s">
        <v>0</v>
      </c>
      <c r="G6766" s="123" t="s">
        <v>6</v>
      </c>
      <c r="H6766" s="124" t="s">
        <v>9</v>
      </c>
      <c r="J6766" s="106" t="s">
        <v>59</v>
      </c>
      <c r="K6766" s="107" t="s">
        <v>60</v>
      </c>
      <c r="L6766" s="107" t="s">
        <v>61</v>
      </c>
      <c r="M6766" s="107" t="s">
        <v>62</v>
      </c>
      <c r="N6766" s="108" t="s">
        <v>63</v>
      </c>
    </row>
    <row r="6767" spans="1:18" ht="15" customHeight="1" x14ac:dyDescent="0.3">
      <c r="A6767" s="86"/>
      <c r="B6767" s="84"/>
      <c r="C6767" s="125"/>
      <c r="E6767" s="149"/>
      <c r="F6767" s="146"/>
      <c r="G6767" s="154"/>
      <c r="H6767" s="186" t="str">
        <f>+IF(G6767="","",F6767*G6767)</f>
        <v/>
      </c>
      <c r="J6767" s="195" t="str">
        <f>+IF(H6767="","",H6767/H6774)</f>
        <v/>
      </c>
      <c r="K6767" s="175"/>
      <c r="L6767" s="175"/>
      <c r="M6767" s="193" t="str">
        <f>IF(L6767="NP", 0, (IF(L6767="EP", 1, (IF(L6767="ND", 0.4, "")))))</f>
        <v/>
      </c>
      <c r="N6767" s="194" t="str">
        <f>+IF(H6767="","",J6767*M6767)</f>
        <v/>
      </c>
      <c r="R6767" s="75" t="e">
        <f t="shared" ref="R6767:R6771" si="1306">+R6679+1</f>
        <v>#REF!</v>
      </c>
    </row>
    <row r="6768" spans="1:18" ht="15" customHeight="1" x14ac:dyDescent="0.3">
      <c r="A6768" s="86"/>
      <c r="B6768" s="84"/>
      <c r="C6768" s="125"/>
      <c r="E6768" s="149"/>
      <c r="F6768" s="146"/>
      <c r="G6768" s="154"/>
      <c r="H6768" s="186" t="str">
        <f>+IF(G6768="","",F6768*G6768)</f>
        <v/>
      </c>
      <c r="J6768" s="195" t="str">
        <f>+IF(H6768="","",H6768/H6772)</f>
        <v/>
      </c>
      <c r="K6768" s="175"/>
      <c r="L6768" s="175"/>
      <c r="M6768" s="193" t="str">
        <f>IF(L6768="NP", 0, (IF(L6768="EP", 1, (IF(L6768="ND", 0.4, "")))))</f>
        <v/>
      </c>
      <c r="N6768" s="194" t="str">
        <f>+IF(H6768="","",J6768*M6768)</f>
        <v/>
      </c>
      <c r="R6768" s="75" t="e">
        <f t="shared" si="1306"/>
        <v>#REF!</v>
      </c>
    </row>
    <row r="6769" spans="1:18" ht="15" customHeight="1" x14ac:dyDescent="0.3">
      <c r="A6769" s="86"/>
      <c r="B6769" s="84"/>
      <c r="C6769" s="125"/>
      <c r="E6769" s="149"/>
      <c r="F6769" s="146"/>
      <c r="G6769" s="154"/>
      <c r="H6769" s="186" t="str">
        <f>+IF(G6769="","",F6769*G6769)</f>
        <v/>
      </c>
      <c r="J6769" s="195" t="str">
        <f>+IF(H6769="","",H6769/H6773)</f>
        <v/>
      </c>
      <c r="K6769" s="175"/>
      <c r="L6769" s="175"/>
      <c r="M6769" s="193" t="str">
        <f>IF(L6769="NP", 0, (IF(L6769="EP", 1, (IF(L6769="ND", 0.4, "")))))</f>
        <v/>
      </c>
      <c r="N6769" s="194" t="str">
        <f>+IF(H6769="","",J6769*M6769)</f>
        <v/>
      </c>
      <c r="R6769" s="75" t="e">
        <f t="shared" si="1306"/>
        <v>#REF!</v>
      </c>
    </row>
    <row r="6770" spans="1:18" ht="15" customHeight="1" x14ac:dyDescent="0.3">
      <c r="A6770" s="86"/>
      <c r="B6770" s="84"/>
      <c r="C6770" s="125"/>
      <c r="E6770" s="149"/>
      <c r="F6770" s="146"/>
      <c r="G6770" s="154"/>
      <c r="H6770" s="186" t="str">
        <f>+IF(G6770="","",F6770*G6770)</f>
        <v/>
      </c>
      <c r="J6770" s="195" t="str">
        <f>+IF(H6770="","",H6770/H6774)</f>
        <v/>
      </c>
      <c r="K6770" s="175"/>
      <c r="L6770" s="175"/>
      <c r="M6770" s="193" t="str">
        <f>IF(L6770="NP", 0, (IF(L6770="EP", 1, (IF(L6770="ND", 0.4, "")))))</f>
        <v/>
      </c>
      <c r="N6770" s="194" t="str">
        <f>+IF(H6770="","",J6770*M6770)</f>
        <v/>
      </c>
      <c r="R6770" s="75" t="e">
        <f t="shared" si="1306"/>
        <v>#REF!</v>
      </c>
    </row>
    <row r="6771" spans="1:18" ht="15" customHeight="1" thickBot="1" x14ac:dyDescent="0.35">
      <c r="A6771" s="86"/>
      <c r="B6771" s="84"/>
      <c r="C6771" s="127"/>
      <c r="D6771" s="128"/>
      <c r="E6771" s="150"/>
      <c r="F6771" s="147"/>
      <c r="G6771" s="155"/>
      <c r="H6771" s="192" t="str">
        <f>+IF(G6771="","",F6771*G6771)</f>
        <v/>
      </c>
      <c r="J6771" s="195" t="str">
        <f>+IF(H6771="","",H6771/H6774)</f>
        <v/>
      </c>
      <c r="K6771" s="176"/>
      <c r="L6771" s="177"/>
      <c r="M6771" s="193" t="str">
        <f>IF(L6771="NP", 0, (IF(L6771="EP", 1, (IF(L6771="ND", 0.4, "")))))</f>
        <v/>
      </c>
      <c r="N6771" s="194" t="str">
        <f>+IF(H6771="","",J6771*M6771)</f>
        <v/>
      </c>
      <c r="R6771" s="75" t="e">
        <f t="shared" si="1306"/>
        <v>#REF!</v>
      </c>
    </row>
    <row r="6772" spans="1:18" ht="15" customHeight="1" thickBot="1" x14ac:dyDescent="0.35">
      <c r="A6772" s="86"/>
      <c r="B6772" s="84"/>
      <c r="C6772" s="160"/>
      <c r="D6772" s="160"/>
      <c r="E6772" s="160"/>
      <c r="F6772" s="160"/>
      <c r="G6772" s="161" t="s">
        <v>30</v>
      </c>
      <c r="H6772" s="157">
        <f>SUM(H6767:H6771)</f>
        <v>0</v>
      </c>
      <c r="J6772" s="110">
        <f>SUM(J6767:J6771)</f>
        <v>0</v>
      </c>
      <c r="K6772" s="109"/>
      <c r="L6772" s="109"/>
      <c r="M6772" s="109"/>
      <c r="N6772" s="110">
        <f>SUM(N6767:N6771)</f>
        <v>0</v>
      </c>
    </row>
    <row r="6773" spans="1:18" ht="13.5" customHeight="1" thickBot="1" x14ac:dyDescent="0.35">
      <c r="A6773" s="86"/>
      <c r="B6773" s="84"/>
      <c r="H6773" s="84"/>
      <c r="J6773" s="103"/>
      <c r="K6773" s="104"/>
      <c r="L6773" s="104"/>
      <c r="M6773" s="104"/>
      <c r="N6773" s="105"/>
    </row>
    <row r="6774" spans="1:18" ht="15" customHeight="1" x14ac:dyDescent="0.3">
      <c r="A6774" s="86"/>
      <c r="B6774" s="84"/>
      <c r="D6774" s="132" t="s">
        <v>13</v>
      </c>
      <c r="E6774" s="133"/>
      <c r="F6774" s="133"/>
      <c r="G6774" s="134"/>
      <c r="H6774" s="158">
        <f>+H6719+H6735+H6764+H6772</f>
        <v>245.77995444999999</v>
      </c>
      <c r="J6774" s="113"/>
      <c r="K6774" s="78"/>
      <c r="M6774" s="78"/>
      <c r="N6774" s="114"/>
    </row>
    <row r="6775" spans="1:18" ht="15" customHeight="1" thickBot="1" x14ac:dyDescent="0.35">
      <c r="A6775" s="86"/>
      <c r="B6775" s="84"/>
      <c r="D6775" s="135" t="s">
        <v>67</v>
      </c>
      <c r="E6775" s="136"/>
      <c r="F6775" s="136"/>
      <c r="G6775" s="141">
        <f>+$Q$1</f>
        <v>0.15</v>
      </c>
      <c r="H6775" s="159">
        <f>+H6774*G6775</f>
        <v>36.866993167499999</v>
      </c>
      <c r="J6775" s="115"/>
      <c r="K6775" s="116"/>
      <c r="L6775" s="116"/>
      <c r="M6775" s="116"/>
      <c r="N6775" s="117"/>
    </row>
    <row r="6776" spans="1:18" ht="15" customHeight="1" x14ac:dyDescent="0.3">
      <c r="A6776" s="86"/>
      <c r="B6776" s="84"/>
      <c r="D6776" s="135" t="s">
        <v>68</v>
      </c>
      <c r="E6776" s="136"/>
      <c r="F6776" s="136"/>
      <c r="G6776" s="141">
        <f>+$Q$2</f>
        <v>0</v>
      </c>
      <c r="H6776" s="159">
        <f>+(H6774+H6775)*G6776</f>
        <v>0</v>
      </c>
      <c r="J6776" s="120">
        <f>+J6719+J6735+J6764+J6772</f>
        <v>1</v>
      </c>
      <c r="K6776" s="118"/>
      <c r="L6776" s="118"/>
      <c r="M6776" s="118"/>
      <c r="N6776" s="120">
        <f>+N6719+N6735+N6764+N6772</f>
        <v>0.19946847988359204</v>
      </c>
    </row>
    <row r="6777" spans="1:18" ht="15" customHeight="1" thickBot="1" x14ac:dyDescent="0.35">
      <c r="A6777" s="86"/>
      <c r="B6777" s="84"/>
      <c r="C6777" s="75" t="s">
        <v>64</v>
      </c>
      <c r="D6777" s="135" t="s">
        <v>14</v>
      </c>
      <c r="E6777" s="136"/>
      <c r="F6777" s="136"/>
      <c r="G6777" s="137"/>
      <c r="H6777" s="159">
        <f>SUM(H6774:H6776)</f>
        <v>282.64694761750002</v>
      </c>
      <c r="J6777" s="121" t="s">
        <v>69</v>
      </c>
      <c r="K6777" s="119"/>
      <c r="L6777" s="119"/>
      <c r="M6777" s="119"/>
      <c r="N6777" s="121" t="s">
        <v>70</v>
      </c>
    </row>
    <row r="6778" spans="1:18" ht="15" customHeight="1" thickBot="1" x14ac:dyDescent="0.35">
      <c r="A6778" s="86"/>
      <c r="B6778" s="84"/>
      <c r="C6778" s="75" t="s">
        <v>64</v>
      </c>
      <c r="D6778" s="138" t="s">
        <v>15</v>
      </c>
      <c r="E6778" s="139"/>
      <c r="F6778" s="139"/>
      <c r="G6778" s="140"/>
      <c r="H6778" s="131">
        <f>+ROUND(H6777,2)</f>
        <v>282.64999999999998</v>
      </c>
      <c r="N6778" s="165">
        <f>+ROUND(N6776,4)</f>
        <v>0.19950000000000001</v>
      </c>
    </row>
    <row r="6779" spans="1:18" ht="13.5" customHeight="1" x14ac:dyDescent="0.3">
      <c r="A6779" s="86"/>
      <c r="B6779" s="84"/>
      <c r="G6779" s="76"/>
    </row>
    <row r="6780" spans="1:18" ht="13.5" customHeight="1" x14ac:dyDescent="0.3">
      <c r="A6780" s="86"/>
      <c r="B6780" s="84"/>
      <c r="G6780" s="76"/>
    </row>
    <row r="6781" spans="1:18" ht="15" customHeight="1" x14ac:dyDescent="0.3">
      <c r="A6781" s="83"/>
      <c r="B6781" s="84"/>
      <c r="G6781" s="76"/>
      <c r="H6781" s="84"/>
      <c r="J6781" s="85"/>
      <c r="K6781" s="85"/>
      <c r="L6781" s="85"/>
      <c r="M6781" s="85"/>
      <c r="N6781" s="85"/>
    </row>
    <row r="6782" spans="1:18" ht="14.1" customHeight="1" x14ac:dyDescent="0.3">
      <c r="A6782" s="86"/>
      <c r="B6782" s="84"/>
      <c r="C6782" s="87"/>
      <c r="D6782" s="87"/>
      <c r="E6782" s="87"/>
      <c r="F6782" s="87"/>
      <c r="G6782" s="87"/>
      <c r="H6782" s="87"/>
      <c r="K6782" s="78"/>
      <c r="M6782" s="78"/>
    </row>
    <row r="6783" spans="1:18" ht="12" customHeight="1" x14ac:dyDescent="0.3">
      <c r="A6783" s="86"/>
      <c r="B6783" s="84"/>
      <c r="C6783" s="73"/>
      <c r="D6783" s="73"/>
      <c r="E6783" s="73"/>
      <c r="F6783" s="73"/>
      <c r="G6783" s="73"/>
      <c r="H6783" s="73"/>
      <c r="K6783" s="78"/>
      <c r="M6783" s="78"/>
    </row>
    <row r="6784" spans="1:18" ht="12" customHeight="1" x14ac:dyDescent="0.3">
      <c r="A6784" s="86"/>
      <c r="B6784" s="84"/>
      <c r="G6784" s="88"/>
      <c r="H6784" s="84"/>
      <c r="K6784" s="78"/>
      <c r="M6784" s="78"/>
    </row>
    <row r="6785" spans="1:18" ht="14.25" customHeight="1" x14ac:dyDescent="0.3">
      <c r="A6785" s="86"/>
      <c r="B6785" s="84"/>
      <c r="C6785" s="89"/>
      <c r="D6785" s="90"/>
      <c r="E6785" s="90"/>
      <c r="F6785" s="90"/>
      <c r="G6785" s="90"/>
      <c r="H6785" s="91"/>
      <c r="K6785" s="78"/>
      <c r="M6785" s="78"/>
    </row>
    <row r="6786" spans="1:18" ht="14.25" customHeight="1" x14ac:dyDescent="0.3">
      <c r="A6786" s="86"/>
      <c r="B6786" s="84"/>
      <c r="C6786" s="89"/>
      <c r="H6786" s="84"/>
      <c r="K6786" s="78"/>
      <c r="M6786" s="78"/>
    </row>
    <row r="6787" spans="1:18" ht="12" customHeight="1" thickBot="1" x14ac:dyDescent="0.35">
      <c r="A6787" s="86"/>
      <c r="B6787" s="84"/>
      <c r="C6787" s="89"/>
      <c r="H6787" s="84"/>
      <c r="K6787" s="78"/>
      <c r="M6787" s="78"/>
    </row>
    <row r="6788" spans="1:18" ht="20.100000000000001" customHeight="1" thickBot="1" x14ac:dyDescent="0.35">
      <c r="A6788" s="86"/>
      <c r="B6788" s="84"/>
      <c r="C6788" s="142" t="s">
        <v>55</v>
      </c>
      <c r="D6788" s="143"/>
      <c r="E6788" s="143"/>
      <c r="F6788" s="143"/>
      <c r="G6788" s="143"/>
      <c r="H6788" s="144"/>
    </row>
    <row r="6789" spans="1:18" ht="20.100000000000001" customHeight="1" x14ac:dyDescent="0.3">
      <c r="A6789" s="86"/>
      <c r="B6789" s="84"/>
      <c r="C6789" s="92"/>
      <c r="H6789" s="93" t="s">
        <v>56</v>
      </c>
      <c r="I6789" s="84"/>
      <c r="J6789" s="97" t="s">
        <v>26</v>
      </c>
      <c r="K6789" s="98"/>
      <c r="L6789" s="98"/>
      <c r="M6789" s="98"/>
      <c r="N6789" s="99"/>
    </row>
    <row r="6790" spans="1:18" ht="16.5" customHeight="1" thickBot="1" x14ac:dyDescent="0.35">
      <c r="A6790" s="169"/>
      <c r="B6790" s="84"/>
      <c r="C6790" s="73" t="s">
        <v>57</v>
      </c>
      <c r="D6790" s="84">
        <v>78</v>
      </c>
      <c r="G6790" s="74" t="s">
        <v>4</v>
      </c>
      <c r="H6790" s="75" t="str">
        <f>+VLOOKUP(D6790,PRESUP!$A$6:$N$183,3,FALSE)</f>
        <v>Kg</v>
      </c>
      <c r="I6790" s="84"/>
      <c r="J6790" s="100"/>
      <c r="K6790" s="101"/>
      <c r="L6790" s="101"/>
      <c r="M6790" s="101"/>
      <c r="N6790" s="102"/>
    </row>
    <row r="6791" spans="1:18" ht="32.25" customHeight="1" x14ac:dyDescent="0.3">
      <c r="A6791" s="86"/>
      <c r="B6791" s="84"/>
      <c r="C6791" s="22" t="str">
        <f>+VLOOKUP(D6790,PRESUP!$A$6:$N$183,14,FALSE)</f>
        <v>DETALLE: ACERO DE REFUERZO EN BARRAS (f´y=4200 kg/cm2)</v>
      </c>
      <c r="J6791" s="103"/>
      <c r="K6791" s="104"/>
      <c r="L6791" s="104"/>
      <c r="M6791" s="104"/>
      <c r="N6791" s="105"/>
      <c r="O6791" s="84" t="s">
        <v>71</v>
      </c>
      <c r="P6791" s="84" t="s">
        <v>73</v>
      </c>
      <c r="Q6791" s="84" t="s">
        <v>72</v>
      </c>
    </row>
    <row r="6792" spans="1:18" s="73" customFormat="1" ht="15" customHeight="1" thickBot="1" x14ac:dyDescent="0.35">
      <c r="A6792" s="86"/>
      <c r="B6792" s="84"/>
      <c r="C6792" s="73" t="s">
        <v>5</v>
      </c>
      <c r="D6792" s="94"/>
      <c r="E6792" s="94"/>
      <c r="F6792" s="94"/>
      <c r="G6792" s="196" t="s">
        <v>58</v>
      </c>
      <c r="H6792" s="197">
        <v>4.5900000000000003E-2</v>
      </c>
      <c r="J6792" s="162"/>
      <c r="K6792" s="163"/>
      <c r="L6792" s="163"/>
      <c r="M6792" s="163"/>
      <c r="N6792" s="164"/>
      <c r="O6792" s="166">
        <f>+H6866</f>
        <v>2.69</v>
      </c>
      <c r="P6792" s="168">
        <f>+H6862</f>
        <v>2.33650555</v>
      </c>
      <c r="Q6792" s="167">
        <f>+N6866</f>
        <v>0.18229999999999999</v>
      </c>
      <c r="R6792" s="73">
        <f t="shared" ref="R6792" si="1307">+D6790</f>
        <v>78</v>
      </c>
    </row>
    <row r="6793" spans="1:18" s="94" customFormat="1" ht="30" customHeight="1" thickBot="1" x14ac:dyDescent="0.35">
      <c r="A6793" s="86"/>
      <c r="B6793" s="84"/>
      <c r="C6793" s="122" t="s">
        <v>48</v>
      </c>
      <c r="D6793" s="123" t="s">
        <v>0</v>
      </c>
      <c r="E6793" s="123" t="s">
        <v>6</v>
      </c>
      <c r="F6793" s="123" t="s">
        <v>7</v>
      </c>
      <c r="G6793" s="123" t="s">
        <v>8</v>
      </c>
      <c r="H6793" s="124" t="s">
        <v>9</v>
      </c>
      <c r="J6793" s="106" t="s">
        <v>59</v>
      </c>
      <c r="K6793" s="107" t="s">
        <v>60</v>
      </c>
      <c r="L6793" s="107" t="s">
        <v>61</v>
      </c>
      <c r="M6793" s="107" t="s">
        <v>62</v>
      </c>
      <c r="N6793" s="108" t="s">
        <v>63</v>
      </c>
    </row>
    <row r="6794" spans="1:18" ht="15" customHeight="1" x14ac:dyDescent="0.3">
      <c r="A6794" s="86"/>
      <c r="B6794" s="84"/>
      <c r="C6794" s="125" t="s">
        <v>78</v>
      </c>
      <c r="D6794" s="145" t="s">
        <v>20</v>
      </c>
      <c r="E6794" s="148"/>
      <c r="F6794" s="148" t="s">
        <v>64</v>
      </c>
      <c r="G6794" s="153" t="s">
        <v>20</v>
      </c>
      <c r="H6794" s="126">
        <f>+H6823*0.05</f>
        <v>4.0139550000000003E-2</v>
      </c>
      <c r="J6794" s="171">
        <f>+IF(H6794="","",H6794/H6862)</f>
        <v>1.7179308647479994E-2</v>
      </c>
      <c r="K6794" s="172">
        <v>4292100117</v>
      </c>
      <c r="L6794" s="170" t="s">
        <v>77</v>
      </c>
      <c r="M6794" s="156">
        <v>0</v>
      </c>
      <c r="N6794" s="173">
        <f t="shared" ref="N6794:N6806" si="1308">+IF(H6794="","",J6794*M6794)</f>
        <v>0</v>
      </c>
    </row>
    <row r="6795" spans="1:18" ht="15" customHeight="1" x14ac:dyDescent="0.3">
      <c r="A6795" s="86"/>
      <c r="B6795" s="84"/>
      <c r="C6795" s="125" t="s">
        <v>387</v>
      </c>
      <c r="D6795" s="146">
        <v>1</v>
      </c>
      <c r="E6795" s="149">
        <v>1.25</v>
      </c>
      <c r="F6795" s="184">
        <f t="shared" ref="F6795" si="1309">+IF(E6795="","",D6795*E6795)</f>
        <v>1.25</v>
      </c>
      <c r="G6795" s="185">
        <f>+IF(F6795="","",H6792)</f>
        <v>4.5900000000000003E-2</v>
      </c>
      <c r="H6795" s="186">
        <f t="shared" ref="H6795" si="1310">+IF(G6795="","",F6795*G6795)</f>
        <v>5.7375000000000002E-2</v>
      </c>
      <c r="J6795" s="195">
        <f>+IF(H6795="","",H6795/H6862)</f>
        <v>2.4555901440080036E-2</v>
      </c>
      <c r="K6795" s="172">
        <v>4292100117</v>
      </c>
      <c r="L6795" s="170" t="s">
        <v>77</v>
      </c>
      <c r="M6795" s="193">
        <v>0</v>
      </c>
      <c r="N6795" s="194">
        <f t="shared" si="1308"/>
        <v>0</v>
      </c>
      <c r="R6795" s="75" t="e">
        <f t="shared" ref="R6795:R6806" si="1311">+R6707+1</f>
        <v>#REF!</v>
      </c>
    </row>
    <row r="6796" spans="1:18" ht="15" customHeight="1" x14ac:dyDescent="0.3">
      <c r="A6796" s="86"/>
      <c r="B6796" s="84"/>
      <c r="C6796" s="125"/>
      <c r="D6796" s="146"/>
      <c r="E6796" s="149"/>
      <c r="F6796" s="184"/>
      <c r="G6796" s="185"/>
      <c r="H6796" s="186"/>
      <c r="J6796" s="195"/>
      <c r="K6796" s="172"/>
      <c r="L6796" s="170"/>
      <c r="M6796" s="193"/>
      <c r="N6796" s="194" t="str">
        <f t="shared" si="1308"/>
        <v/>
      </c>
      <c r="R6796" s="75" t="e">
        <f t="shared" si="1311"/>
        <v>#REF!</v>
      </c>
    </row>
    <row r="6797" spans="1:18" ht="15" customHeight="1" x14ac:dyDescent="0.3">
      <c r="A6797" s="86"/>
      <c r="B6797" s="84"/>
      <c r="C6797" s="125"/>
      <c r="D6797" s="146"/>
      <c r="E6797" s="149"/>
      <c r="F6797" s="184"/>
      <c r="G6797" s="185"/>
      <c r="H6797" s="186"/>
      <c r="J6797" s="195"/>
      <c r="K6797" s="172"/>
      <c r="L6797" s="170"/>
      <c r="M6797" s="193"/>
      <c r="N6797" s="194" t="str">
        <f t="shared" si="1308"/>
        <v/>
      </c>
      <c r="R6797" s="75" t="e">
        <f t="shared" si="1311"/>
        <v>#REF!</v>
      </c>
    </row>
    <row r="6798" spans="1:18" ht="15" customHeight="1" x14ac:dyDescent="0.3">
      <c r="A6798" s="86"/>
      <c r="B6798" s="84"/>
      <c r="C6798" s="125"/>
      <c r="D6798" s="146"/>
      <c r="E6798" s="149"/>
      <c r="F6798" s="184"/>
      <c r="G6798" s="185"/>
      <c r="H6798" s="186"/>
      <c r="J6798" s="195"/>
      <c r="K6798" s="172"/>
      <c r="L6798" s="170"/>
      <c r="M6798" s="193"/>
      <c r="N6798" s="194" t="str">
        <f t="shared" si="1308"/>
        <v/>
      </c>
      <c r="R6798" s="75" t="e">
        <f t="shared" si="1311"/>
        <v>#REF!</v>
      </c>
    </row>
    <row r="6799" spans="1:18" ht="15" customHeight="1" x14ac:dyDescent="0.3">
      <c r="A6799" s="86"/>
      <c r="B6799" s="84"/>
      <c r="C6799" s="125"/>
      <c r="D6799" s="146"/>
      <c r="E6799" s="149"/>
      <c r="F6799" s="184" t="str">
        <f t="shared" ref="F6799:F6806" si="1312">+IF(E6799="","",D6799*E6799)</f>
        <v/>
      </c>
      <c r="G6799" s="185" t="str">
        <f>+IF(F6799="","",H6792)</f>
        <v/>
      </c>
      <c r="H6799" s="186" t="str">
        <f t="shared" ref="H6799:H6806" si="1313">+IF(G6799="","",F6799*G6799)</f>
        <v/>
      </c>
      <c r="J6799" s="195" t="str">
        <f>+IF(H6799="","",H6799/H6862)</f>
        <v/>
      </c>
      <c r="K6799" s="172"/>
      <c r="L6799" s="170"/>
      <c r="M6799" s="193" t="str">
        <f t="shared" ref="M6799:M6806" si="1314">IF(L6799="NP", 0, (IF(L6799="EP", 1, (IF(L6799="ND", 0.4, "")))))</f>
        <v/>
      </c>
      <c r="N6799" s="194" t="str">
        <f t="shared" si="1308"/>
        <v/>
      </c>
      <c r="R6799" s="75" t="e">
        <f t="shared" si="1311"/>
        <v>#REF!</v>
      </c>
    </row>
    <row r="6800" spans="1:18" ht="15" customHeight="1" x14ac:dyDescent="0.3">
      <c r="A6800" s="86"/>
      <c r="B6800" s="84"/>
      <c r="C6800" s="125"/>
      <c r="D6800" s="146"/>
      <c r="E6800" s="149"/>
      <c r="F6800" s="184" t="str">
        <f t="shared" si="1312"/>
        <v/>
      </c>
      <c r="G6800" s="185" t="str">
        <f>+IF(F6800="","",H6792)</f>
        <v/>
      </c>
      <c r="H6800" s="186" t="str">
        <f t="shared" si="1313"/>
        <v/>
      </c>
      <c r="J6800" s="195" t="str">
        <f>+IF(H6800="","",H6800/H6862)</f>
        <v/>
      </c>
      <c r="K6800" s="172"/>
      <c r="L6800" s="170"/>
      <c r="M6800" s="193" t="str">
        <f t="shared" si="1314"/>
        <v/>
      </c>
      <c r="N6800" s="194" t="str">
        <f t="shared" si="1308"/>
        <v/>
      </c>
      <c r="R6800" s="75" t="e">
        <f t="shared" si="1311"/>
        <v>#REF!</v>
      </c>
    </row>
    <row r="6801" spans="1:18" ht="15" customHeight="1" x14ac:dyDescent="0.3">
      <c r="A6801" s="86"/>
      <c r="B6801" s="84"/>
      <c r="C6801" s="125"/>
      <c r="D6801" s="146"/>
      <c r="E6801" s="149"/>
      <c r="F6801" s="184" t="str">
        <f t="shared" si="1312"/>
        <v/>
      </c>
      <c r="G6801" s="185" t="str">
        <f>+IF(F6801="","",H6792)</f>
        <v/>
      </c>
      <c r="H6801" s="186" t="str">
        <f t="shared" si="1313"/>
        <v/>
      </c>
      <c r="J6801" s="195" t="str">
        <f>+IF(H6801="","",H6801/H6862)</f>
        <v/>
      </c>
      <c r="K6801" s="172"/>
      <c r="L6801" s="170"/>
      <c r="M6801" s="193" t="str">
        <f t="shared" si="1314"/>
        <v/>
      </c>
      <c r="N6801" s="194" t="str">
        <f t="shared" si="1308"/>
        <v/>
      </c>
      <c r="R6801" s="75" t="e">
        <f t="shared" si="1311"/>
        <v>#REF!</v>
      </c>
    </row>
    <row r="6802" spans="1:18" ht="15" customHeight="1" x14ac:dyDescent="0.3">
      <c r="A6802" s="86"/>
      <c r="B6802" s="84"/>
      <c r="C6802" s="125"/>
      <c r="D6802" s="146"/>
      <c r="E6802" s="149"/>
      <c r="F6802" s="184" t="str">
        <f t="shared" si="1312"/>
        <v/>
      </c>
      <c r="G6802" s="185" t="str">
        <f>+IF(F6802="","",H6792)</f>
        <v/>
      </c>
      <c r="H6802" s="186" t="str">
        <f t="shared" si="1313"/>
        <v/>
      </c>
      <c r="J6802" s="195" t="str">
        <f>+IF(H6802="","",H6802/H6862)</f>
        <v/>
      </c>
      <c r="K6802" s="172"/>
      <c r="L6802" s="170"/>
      <c r="M6802" s="193" t="str">
        <f t="shared" si="1314"/>
        <v/>
      </c>
      <c r="N6802" s="194" t="str">
        <f t="shared" si="1308"/>
        <v/>
      </c>
      <c r="R6802" s="75" t="e">
        <f t="shared" si="1311"/>
        <v>#REF!</v>
      </c>
    </row>
    <row r="6803" spans="1:18" ht="15" customHeight="1" x14ac:dyDescent="0.3">
      <c r="A6803" s="86"/>
      <c r="B6803" s="84"/>
      <c r="C6803" s="125"/>
      <c r="D6803" s="146"/>
      <c r="E6803" s="149"/>
      <c r="F6803" s="184" t="str">
        <f t="shared" si="1312"/>
        <v/>
      </c>
      <c r="G6803" s="185" t="str">
        <f>+IF(F6803="","",H6792)</f>
        <v/>
      </c>
      <c r="H6803" s="186" t="str">
        <f t="shared" si="1313"/>
        <v/>
      </c>
      <c r="J6803" s="195" t="str">
        <f>+IF(H6803="","",H6803/H6862)</f>
        <v/>
      </c>
      <c r="K6803" s="172"/>
      <c r="L6803" s="170"/>
      <c r="M6803" s="193" t="str">
        <f t="shared" si="1314"/>
        <v/>
      </c>
      <c r="N6803" s="194" t="str">
        <f t="shared" si="1308"/>
        <v/>
      </c>
      <c r="R6803" s="75" t="e">
        <f t="shared" si="1311"/>
        <v>#REF!</v>
      </c>
    </row>
    <row r="6804" spans="1:18" ht="15" customHeight="1" x14ac:dyDescent="0.3">
      <c r="A6804" s="86"/>
      <c r="B6804" s="84"/>
      <c r="C6804" s="125"/>
      <c r="D6804" s="146"/>
      <c r="E6804" s="149"/>
      <c r="F6804" s="184" t="str">
        <f t="shared" si="1312"/>
        <v/>
      </c>
      <c r="G6804" s="185" t="str">
        <f>+IF(F6804="","",H6792)</f>
        <v/>
      </c>
      <c r="H6804" s="186" t="str">
        <f t="shared" si="1313"/>
        <v/>
      </c>
      <c r="J6804" s="195" t="str">
        <f>+IF(H6804="","",H6804/H6862)</f>
        <v/>
      </c>
      <c r="K6804" s="172"/>
      <c r="L6804" s="170"/>
      <c r="M6804" s="193" t="str">
        <f t="shared" si="1314"/>
        <v/>
      </c>
      <c r="N6804" s="194" t="str">
        <f t="shared" si="1308"/>
        <v/>
      </c>
      <c r="R6804" s="75" t="e">
        <f t="shared" si="1311"/>
        <v>#REF!</v>
      </c>
    </row>
    <row r="6805" spans="1:18" ht="15" customHeight="1" x14ac:dyDescent="0.3">
      <c r="A6805" s="86"/>
      <c r="B6805" s="84"/>
      <c r="C6805" s="125"/>
      <c r="D6805" s="146"/>
      <c r="E6805" s="149"/>
      <c r="F6805" s="184" t="str">
        <f t="shared" si="1312"/>
        <v/>
      </c>
      <c r="G6805" s="185" t="str">
        <f>+IF(F6805="","",H6792)</f>
        <v/>
      </c>
      <c r="H6805" s="186" t="str">
        <f t="shared" si="1313"/>
        <v/>
      </c>
      <c r="J6805" s="195" t="str">
        <f>+IF(H6805="","",H6805/H6862)</f>
        <v/>
      </c>
      <c r="K6805" s="172"/>
      <c r="L6805" s="170"/>
      <c r="M6805" s="193" t="str">
        <f t="shared" si="1314"/>
        <v/>
      </c>
      <c r="N6805" s="194" t="str">
        <f t="shared" si="1308"/>
        <v/>
      </c>
      <c r="R6805" s="75" t="e">
        <f t="shared" si="1311"/>
        <v>#REF!</v>
      </c>
    </row>
    <row r="6806" spans="1:18" ht="15" customHeight="1" thickBot="1" x14ac:dyDescent="0.35">
      <c r="A6806" s="86"/>
      <c r="B6806" s="84"/>
      <c r="C6806" s="127"/>
      <c r="D6806" s="147"/>
      <c r="E6806" s="150"/>
      <c r="F6806" s="187" t="str">
        <f t="shared" si="1312"/>
        <v/>
      </c>
      <c r="G6806" s="188" t="str">
        <f>+IF(F6806="","",H6791)</f>
        <v/>
      </c>
      <c r="H6806" s="189" t="str">
        <f t="shared" si="1313"/>
        <v/>
      </c>
      <c r="J6806" s="195" t="str">
        <f>+IF(H6806="","",H6806/H6862)</f>
        <v/>
      </c>
      <c r="K6806" s="172"/>
      <c r="L6806" s="170"/>
      <c r="M6806" s="193" t="str">
        <f t="shared" si="1314"/>
        <v/>
      </c>
      <c r="N6806" s="194" t="str">
        <f t="shared" si="1308"/>
        <v/>
      </c>
      <c r="R6806" s="75" t="e">
        <f t="shared" si="1311"/>
        <v>#REF!</v>
      </c>
    </row>
    <row r="6807" spans="1:18" ht="15" customHeight="1" thickBot="1" x14ac:dyDescent="0.35">
      <c r="A6807" s="86"/>
      <c r="B6807" s="84"/>
      <c r="C6807" s="160"/>
      <c r="D6807" s="160"/>
      <c r="E6807" s="160"/>
      <c r="F6807" s="160"/>
      <c r="G6807" s="161" t="s">
        <v>27</v>
      </c>
      <c r="H6807" s="157">
        <f>SUM(H6794:H6806)</f>
        <v>9.7514550000000005E-2</v>
      </c>
      <c r="J6807" s="110">
        <f>SUM(J6794:J6806)</f>
        <v>4.173521008756003E-2</v>
      </c>
      <c r="K6807" s="109"/>
      <c r="L6807" s="109"/>
      <c r="M6807" s="109"/>
      <c r="N6807" s="110">
        <f>SUM(N6794:N6806)</f>
        <v>0</v>
      </c>
    </row>
    <row r="6808" spans="1:18" s="73" customFormat="1" ht="15" customHeight="1" thickBot="1" x14ac:dyDescent="0.35">
      <c r="A6808" s="86"/>
      <c r="B6808" s="84"/>
      <c r="C6808" s="73" t="s">
        <v>10</v>
      </c>
      <c r="H6808" s="74"/>
      <c r="J6808" s="112"/>
      <c r="K6808" s="112"/>
      <c r="L6808" s="112"/>
      <c r="M6808" s="112"/>
      <c r="N6808" s="112"/>
    </row>
    <row r="6809" spans="1:18" ht="31.5" customHeight="1" thickBot="1" x14ac:dyDescent="0.35">
      <c r="A6809" s="86"/>
      <c r="B6809" s="84"/>
      <c r="C6809" s="122" t="s">
        <v>48</v>
      </c>
      <c r="D6809" s="123" t="s">
        <v>0</v>
      </c>
      <c r="E6809" s="123" t="s">
        <v>65</v>
      </c>
      <c r="F6809" s="123" t="s">
        <v>66</v>
      </c>
      <c r="G6809" s="123" t="s">
        <v>8</v>
      </c>
      <c r="H6809" s="124" t="s">
        <v>9</v>
      </c>
      <c r="J6809" s="106" t="s">
        <v>59</v>
      </c>
      <c r="K6809" s="107" t="s">
        <v>60</v>
      </c>
      <c r="L6809" s="107" t="s">
        <v>61</v>
      </c>
      <c r="M6809" s="107" t="s">
        <v>62</v>
      </c>
      <c r="N6809" s="108" t="s">
        <v>63</v>
      </c>
    </row>
    <row r="6810" spans="1:18" ht="15" customHeight="1" x14ac:dyDescent="0.3">
      <c r="A6810" s="86"/>
      <c r="B6810" s="84"/>
      <c r="C6810" s="125" t="s">
        <v>326</v>
      </c>
      <c r="D6810" s="146">
        <v>2</v>
      </c>
      <c r="E6810" s="149">
        <v>4.2300000000000004</v>
      </c>
      <c r="F6810" s="184">
        <f t="shared" ref="F6810:F6822" si="1315">+IF(E6810="","",D6810*E6810)</f>
        <v>8.4600000000000009</v>
      </c>
      <c r="G6810" s="185">
        <f>+IF(F6810="","",H6792)</f>
        <v>4.5900000000000003E-2</v>
      </c>
      <c r="H6810" s="186">
        <f t="shared" ref="H6810:H6822" si="1316">+IF(G6810="","",F6810*G6810)</f>
        <v>0.38831400000000005</v>
      </c>
      <c r="I6810" s="95"/>
      <c r="J6810" s="195">
        <f>+IF(H6810="","",H6810/H6862)</f>
        <v>0.16619434094646171</v>
      </c>
      <c r="K6810" s="174">
        <v>851230012</v>
      </c>
      <c r="L6810" s="170" t="s">
        <v>77</v>
      </c>
      <c r="M6810" s="193">
        <v>0</v>
      </c>
      <c r="N6810" s="194">
        <f t="shared" ref="N6810:N6822" si="1317">+IF(H6810="","",J6810*M6810)</f>
        <v>0</v>
      </c>
      <c r="R6810" s="75" t="e">
        <f t="shared" ref="R6810:R6822" si="1318">+R6722+1</f>
        <v>#REF!</v>
      </c>
    </row>
    <row r="6811" spans="1:18" ht="15" customHeight="1" x14ac:dyDescent="0.25">
      <c r="A6811" s="86"/>
      <c r="B6811" s="84"/>
      <c r="C6811" s="125" t="s">
        <v>309</v>
      </c>
      <c r="D6811" s="146">
        <v>1</v>
      </c>
      <c r="E6811" s="209">
        <v>4.75</v>
      </c>
      <c r="F6811" s="184">
        <f t="shared" si="1315"/>
        <v>4.75</v>
      </c>
      <c r="G6811" s="185">
        <f>+IF(F6811="","",H6792)</f>
        <v>4.5900000000000003E-2</v>
      </c>
      <c r="H6811" s="186">
        <f t="shared" si="1316"/>
        <v>0.21802500000000002</v>
      </c>
      <c r="J6811" s="195">
        <f>+IF(H6811="","",H6811/H6862)</f>
        <v>9.3312425472304145E-2</v>
      </c>
      <c r="K6811" s="174">
        <v>851230012</v>
      </c>
      <c r="L6811" s="170" t="s">
        <v>77</v>
      </c>
      <c r="M6811" s="193">
        <v>0</v>
      </c>
      <c r="N6811" s="194">
        <f t="shared" si="1317"/>
        <v>0</v>
      </c>
      <c r="R6811" s="75" t="e">
        <f t="shared" si="1318"/>
        <v>#REF!</v>
      </c>
    </row>
    <row r="6812" spans="1:18" ht="15" customHeight="1" x14ac:dyDescent="0.25">
      <c r="A6812" s="86"/>
      <c r="B6812" s="84"/>
      <c r="C6812" s="125" t="s">
        <v>388</v>
      </c>
      <c r="D6812" s="146">
        <v>1</v>
      </c>
      <c r="E6812" s="209">
        <v>4.28</v>
      </c>
      <c r="F6812" s="184">
        <f t="shared" si="1315"/>
        <v>4.28</v>
      </c>
      <c r="G6812" s="185">
        <f>+IF(F6812="","",H6792)</f>
        <v>4.5900000000000003E-2</v>
      </c>
      <c r="H6812" s="186">
        <f t="shared" si="1316"/>
        <v>0.19645200000000002</v>
      </c>
      <c r="J6812" s="195">
        <f>+IF(H6812="","",H6812/H6862)</f>
        <v>8.4079406530834053E-2</v>
      </c>
      <c r="K6812" s="174">
        <v>851230012</v>
      </c>
      <c r="L6812" s="170" t="s">
        <v>77</v>
      </c>
      <c r="M6812" s="193">
        <v>0</v>
      </c>
      <c r="N6812" s="194">
        <f t="shared" si="1317"/>
        <v>0</v>
      </c>
      <c r="R6812" s="75" t="e">
        <f t="shared" si="1318"/>
        <v>#REF!</v>
      </c>
    </row>
    <row r="6813" spans="1:18" ht="15" customHeight="1" x14ac:dyDescent="0.3">
      <c r="A6813" s="86"/>
      <c r="B6813" s="84"/>
      <c r="C6813" s="125"/>
      <c r="D6813" s="146"/>
      <c r="E6813" s="149" t="s">
        <v>64</v>
      </c>
      <c r="F6813" s="184" t="str">
        <f t="shared" si="1315"/>
        <v/>
      </c>
      <c r="G6813" s="185" t="str">
        <f>+IF(F6813="","",H6792)</f>
        <v/>
      </c>
      <c r="H6813" s="186" t="str">
        <f t="shared" si="1316"/>
        <v/>
      </c>
      <c r="J6813" s="195" t="str">
        <f>+IF(H6813="","",H6813/H6862)</f>
        <v/>
      </c>
      <c r="K6813" s="174"/>
      <c r="L6813" s="170"/>
      <c r="M6813" s="193" t="str">
        <f t="shared" ref="M6813:M6822" si="1319">IF(L6813="NP", 0, (IF(L6813="EP", 1, (IF(L6813="ND", 0.4, "")))))</f>
        <v/>
      </c>
      <c r="N6813" s="194" t="str">
        <f t="shared" si="1317"/>
        <v/>
      </c>
      <c r="R6813" s="75" t="e">
        <f t="shared" si="1318"/>
        <v>#REF!</v>
      </c>
    </row>
    <row r="6814" spans="1:18" ht="15" customHeight="1" x14ac:dyDescent="0.3">
      <c r="A6814" s="86"/>
      <c r="B6814" s="84"/>
      <c r="C6814" s="125"/>
      <c r="D6814" s="146"/>
      <c r="E6814" s="149"/>
      <c r="F6814" s="184" t="str">
        <f t="shared" si="1315"/>
        <v/>
      </c>
      <c r="G6814" s="185" t="str">
        <f>+IF(F6814="","",H6792)</f>
        <v/>
      </c>
      <c r="H6814" s="186" t="str">
        <f t="shared" si="1316"/>
        <v/>
      </c>
      <c r="J6814" s="195" t="str">
        <f>+IF(H6814="","",H6814/H6862)</f>
        <v/>
      </c>
      <c r="K6814" s="174"/>
      <c r="L6814" s="170"/>
      <c r="M6814" s="193" t="str">
        <f t="shared" si="1319"/>
        <v/>
      </c>
      <c r="N6814" s="194" t="str">
        <f t="shared" si="1317"/>
        <v/>
      </c>
      <c r="R6814" s="75" t="e">
        <f t="shared" si="1318"/>
        <v>#REF!</v>
      </c>
    </row>
    <row r="6815" spans="1:18" ht="15" customHeight="1" x14ac:dyDescent="0.3">
      <c r="A6815" s="86"/>
      <c r="B6815" s="84"/>
      <c r="C6815" s="125"/>
      <c r="D6815" s="146"/>
      <c r="E6815" s="149"/>
      <c r="F6815" s="184" t="str">
        <f t="shared" si="1315"/>
        <v/>
      </c>
      <c r="G6815" s="185" t="str">
        <f>+IF(F6815="","",H6792)</f>
        <v/>
      </c>
      <c r="H6815" s="186" t="str">
        <f t="shared" si="1316"/>
        <v/>
      </c>
      <c r="I6815" s="96"/>
      <c r="J6815" s="195" t="str">
        <f>+IF(H6815="","",H6815/H6862)</f>
        <v/>
      </c>
      <c r="K6815" s="174"/>
      <c r="L6815" s="170"/>
      <c r="M6815" s="193" t="str">
        <f t="shared" si="1319"/>
        <v/>
      </c>
      <c r="N6815" s="194" t="str">
        <f t="shared" si="1317"/>
        <v/>
      </c>
      <c r="R6815" s="75" t="e">
        <f t="shared" si="1318"/>
        <v>#REF!</v>
      </c>
    </row>
    <row r="6816" spans="1:18" ht="15" customHeight="1" x14ac:dyDescent="0.3">
      <c r="A6816" s="86"/>
      <c r="B6816" s="84"/>
      <c r="C6816" s="125"/>
      <c r="D6816" s="146"/>
      <c r="E6816" s="149"/>
      <c r="F6816" s="184" t="str">
        <f t="shared" si="1315"/>
        <v/>
      </c>
      <c r="G6816" s="185" t="str">
        <f>+IF(F6816="","",H6792)</f>
        <v/>
      </c>
      <c r="H6816" s="186" t="str">
        <f t="shared" si="1316"/>
        <v/>
      </c>
      <c r="J6816" s="195" t="str">
        <f>+IF(H6816="","",H6816/H6862)</f>
        <v/>
      </c>
      <c r="K6816" s="174"/>
      <c r="L6816" s="170"/>
      <c r="M6816" s="193" t="str">
        <f t="shared" si="1319"/>
        <v/>
      </c>
      <c r="N6816" s="194" t="str">
        <f t="shared" si="1317"/>
        <v/>
      </c>
      <c r="R6816" s="75" t="e">
        <f t="shared" si="1318"/>
        <v>#REF!</v>
      </c>
    </row>
    <row r="6817" spans="1:18" ht="15" customHeight="1" x14ac:dyDescent="0.3">
      <c r="A6817" s="86"/>
      <c r="B6817" s="84"/>
      <c r="C6817" s="125"/>
      <c r="D6817" s="146"/>
      <c r="E6817" s="149"/>
      <c r="F6817" s="184" t="str">
        <f t="shared" si="1315"/>
        <v/>
      </c>
      <c r="G6817" s="185" t="str">
        <f>+IF(F6817="","",H6792)</f>
        <v/>
      </c>
      <c r="H6817" s="186" t="str">
        <f t="shared" si="1316"/>
        <v/>
      </c>
      <c r="J6817" s="195" t="str">
        <f>+IF(H6817="","",H6817/H6862)</f>
        <v/>
      </c>
      <c r="K6817" s="174"/>
      <c r="L6817" s="170"/>
      <c r="M6817" s="193" t="str">
        <f t="shared" si="1319"/>
        <v/>
      </c>
      <c r="N6817" s="194" t="str">
        <f t="shared" si="1317"/>
        <v/>
      </c>
      <c r="R6817" s="75" t="e">
        <f t="shared" si="1318"/>
        <v>#REF!</v>
      </c>
    </row>
    <row r="6818" spans="1:18" ht="15" customHeight="1" x14ac:dyDescent="0.3">
      <c r="A6818" s="86"/>
      <c r="B6818" s="84"/>
      <c r="C6818" s="125"/>
      <c r="D6818" s="146"/>
      <c r="E6818" s="149"/>
      <c r="F6818" s="184" t="str">
        <f t="shared" si="1315"/>
        <v/>
      </c>
      <c r="G6818" s="185" t="str">
        <f>+IF(F6818="","",H6792)</f>
        <v/>
      </c>
      <c r="H6818" s="186" t="str">
        <f t="shared" si="1316"/>
        <v/>
      </c>
      <c r="I6818" s="96"/>
      <c r="J6818" s="195" t="str">
        <f>+IF(H6818="","",H6818/H6862)</f>
        <v/>
      </c>
      <c r="K6818" s="174"/>
      <c r="L6818" s="170"/>
      <c r="M6818" s="193" t="str">
        <f t="shared" si="1319"/>
        <v/>
      </c>
      <c r="N6818" s="194" t="str">
        <f t="shared" si="1317"/>
        <v/>
      </c>
      <c r="R6818" s="75" t="e">
        <f t="shared" si="1318"/>
        <v>#REF!</v>
      </c>
    </row>
    <row r="6819" spans="1:18" ht="15" customHeight="1" x14ac:dyDescent="0.3">
      <c r="A6819" s="86"/>
      <c r="B6819" s="84"/>
      <c r="C6819" s="125"/>
      <c r="D6819" s="146"/>
      <c r="E6819" s="149"/>
      <c r="F6819" s="184" t="str">
        <f t="shared" si="1315"/>
        <v/>
      </c>
      <c r="G6819" s="185" t="str">
        <f>+IF(F6819="","",H6792)</f>
        <v/>
      </c>
      <c r="H6819" s="186" t="str">
        <f t="shared" si="1316"/>
        <v/>
      </c>
      <c r="J6819" s="195" t="str">
        <f>+IF(H6819="","",H6819/H6862)</f>
        <v/>
      </c>
      <c r="K6819" s="174"/>
      <c r="L6819" s="170"/>
      <c r="M6819" s="193" t="str">
        <f t="shared" si="1319"/>
        <v/>
      </c>
      <c r="N6819" s="194" t="str">
        <f t="shared" si="1317"/>
        <v/>
      </c>
      <c r="R6819" s="75" t="e">
        <f t="shared" si="1318"/>
        <v>#REF!</v>
      </c>
    </row>
    <row r="6820" spans="1:18" ht="15" customHeight="1" x14ac:dyDescent="0.3">
      <c r="A6820" s="86"/>
      <c r="B6820" s="84"/>
      <c r="C6820" s="125"/>
      <c r="D6820" s="146"/>
      <c r="E6820" s="149"/>
      <c r="F6820" s="184" t="str">
        <f t="shared" si="1315"/>
        <v/>
      </c>
      <c r="G6820" s="185" t="str">
        <f>+IF(F6820="","",H6792)</f>
        <v/>
      </c>
      <c r="H6820" s="186" t="str">
        <f t="shared" si="1316"/>
        <v/>
      </c>
      <c r="I6820" s="96"/>
      <c r="J6820" s="195" t="str">
        <f>+IF(H6820="","",H6820/H6862)</f>
        <v/>
      </c>
      <c r="K6820" s="174"/>
      <c r="L6820" s="170"/>
      <c r="M6820" s="193" t="str">
        <f t="shared" si="1319"/>
        <v/>
      </c>
      <c r="N6820" s="194" t="str">
        <f t="shared" si="1317"/>
        <v/>
      </c>
      <c r="R6820" s="75" t="e">
        <f t="shared" si="1318"/>
        <v>#REF!</v>
      </c>
    </row>
    <row r="6821" spans="1:18" ht="15" customHeight="1" x14ac:dyDescent="0.3">
      <c r="A6821" s="86"/>
      <c r="B6821" s="84"/>
      <c r="C6821" s="125"/>
      <c r="D6821" s="146"/>
      <c r="E6821" s="149"/>
      <c r="F6821" s="184" t="str">
        <f t="shared" si="1315"/>
        <v/>
      </c>
      <c r="G6821" s="185" t="str">
        <f>+IF(F6821="","",H6792)</f>
        <v/>
      </c>
      <c r="H6821" s="186" t="str">
        <f t="shared" si="1316"/>
        <v/>
      </c>
      <c r="I6821" s="96"/>
      <c r="J6821" s="195" t="str">
        <f>+IF(H6821="","",H6821/H6862)</f>
        <v/>
      </c>
      <c r="K6821" s="174"/>
      <c r="L6821" s="170"/>
      <c r="M6821" s="193" t="str">
        <f t="shared" si="1319"/>
        <v/>
      </c>
      <c r="N6821" s="194" t="str">
        <f t="shared" si="1317"/>
        <v/>
      </c>
      <c r="R6821" s="75" t="e">
        <f t="shared" si="1318"/>
        <v>#REF!</v>
      </c>
    </row>
    <row r="6822" spans="1:18" ht="15" customHeight="1" thickBot="1" x14ac:dyDescent="0.35">
      <c r="A6822" s="86"/>
      <c r="B6822" s="84"/>
      <c r="C6822" s="127"/>
      <c r="D6822" s="147"/>
      <c r="E6822" s="150"/>
      <c r="F6822" s="187" t="str">
        <f t="shared" si="1315"/>
        <v/>
      </c>
      <c r="G6822" s="188" t="str">
        <f>+IF(F6822="","",H6791)</f>
        <v/>
      </c>
      <c r="H6822" s="189" t="str">
        <f t="shared" si="1316"/>
        <v/>
      </c>
      <c r="J6822" s="195" t="str">
        <f>+IF(H6822="","",H6822/H6862)</f>
        <v/>
      </c>
      <c r="K6822" s="174"/>
      <c r="L6822" s="170"/>
      <c r="M6822" s="193" t="str">
        <f t="shared" si="1319"/>
        <v/>
      </c>
      <c r="N6822" s="194" t="str">
        <f t="shared" si="1317"/>
        <v/>
      </c>
      <c r="R6822" s="75" t="e">
        <f t="shared" si="1318"/>
        <v>#REF!</v>
      </c>
    </row>
    <row r="6823" spans="1:18" ht="15" customHeight="1" thickBot="1" x14ac:dyDescent="0.35">
      <c r="A6823" s="86"/>
      <c r="B6823" s="84"/>
      <c r="C6823" s="160"/>
      <c r="D6823" s="160"/>
      <c r="E6823" s="160"/>
      <c r="F6823" s="160"/>
      <c r="G6823" s="161" t="s">
        <v>28</v>
      </c>
      <c r="H6823" s="157">
        <f>SUM(H6810:H6822)</f>
        <v>0.80279100000000003</v>
      </c>
      <c r="J6823" s="110">
        <f>SUM(J6810:J6822)</f>
        <v>0.34358617294959992</v>
      </c>
      <c r="K6823" s="109"/>
      <c r="L6823" s="109"/>
      <c r="M6823" s="109"/>
      <c r="N6823" s="110">
        <f>SUM(N6810:N6822)</f>
        <v>0</v>
      </c>
    </row>
    <row r="6824" spans="1:18" s="73" customFormat="1" ht="15" customHeight="1" thickBot="1" x14ac:dyDescent="0.35">
      <c r="A6824" s="86"/>
      <c r="B6824" s="84"/>
      <c r="C6824" s="73" t="s">
        <v>11</v>
      </c>
      <c r="H6824" s="74"/>
      <c r="J6824" s="112"/>
      <c r="K6824" s="112"/>
      <c r="L6824" s="112"/>
      <c r="M6824" s="112"/>
      <c r="N6824" s="112"/>
    </row>
    <row r="6825" spans="1:18" ht="34.5" customHeight="1" thickBot="1" x14ac:dyDescent="0.35">
      <c r="A6825" s="86"/>
      <c r="B6825" s="84"/>
      <c r="C6825" s="122" t="s">
        <v>48</v>
      </c>
      <c r="D6825" s="129"/>
      <c r="E6825" s="123" t="s">
        <v>3</v>
      </c>
      <c r="F6825" s="123" t="s">
        <v>0</v>
      </c>
      <c r="G6825" s="123" t="s">
        <v>16</v>
      </c>
      <c r="H6825" s="124" t="s">
        <v>9</v>
      </c>
      <c r="J6825" s="106" t="s">
        <v>59</v>
      </c>
      <c r="K6825" s="107" t="s">
        <v>60</v>
      </c>
      <c r="L6825" s="107" t="s">
        <v>61</v>
      </c>
      <c r="M6825" s="107" t="s">
        <v>62</v>
      </c>
      <c r="N6825" s="108" t="s">
        <v>63</v>
      </c>
    </row>
    <row r="6826" spans="1:18" ht="15" customHeight="1" x14ac:dyDescent="0.3">
      <c r="A6826" s="86"/>
      <c r="B6826" s="84"/>
      <c r="C6826" s="125" t="s">
        <v>312</v>
      </c>
      <c r="E6826" s="151" t="s">
        <v>89</v>
      </c>
      <c r="F6826" s="151">
        <v>0.05</v>
      </c>
      <c r="G6826" s="151">
        <v>1.1200000000000001</v>
      </c>
      <c r="H6826" s="190">
        <f t="shared" ref="H6826:H6827" si="1320">+IF(G6826="","",F6826*G6826)</f>
        <v>5.6000000000000008E-2</v>
      </c>
      <c r="J6826" s="195">
        <f>+IF(H6826="","",H6826/H6862)</f>
        <v>2.3967415784653286E-2</v>
      </c>
      <c r="K6826" s="174">
        <v>411211912</v>
      </c>
      <c r="L6826" s="170" t="s">
        <v>76</v>
      </c>
      <c r="M6826" s="193">
        <v>0.29659999999999997</v>
      </c>
      <c r="N6826" s="194">
        <f t="shared" ref="N6826:N6851" si="1321">+IF(H6826="","",J6826*M6826)</f>
        <v>7.1087355217281639E-3</v>
      </c>
      <c r="R6826" s="75" t="e">
        <f t="shared" ref="R6826:R6851" si="1322">+R6738+1</f>
        <v>#REF!</v>
      </c>
    </row>
    <row r="6827" spans="1:18" ht="15" customHeight="1" x14ac:dyDescent="0.3">
      <c r="A6827" s="86"/>
      <c r="B6827" s="84"/>
      <c r="C6827" s="125" t="s">
        <v>320</v>
      </c>
      <c r="E6827" s="151" t="s">
        <v>89</v>
      </c>
      <c r="F6827" s="151">
        <v>1.03</v>
      </c>
      <c r="G6827" s="151">
        <v>1.34</v>
      </c>
      <c r="H6827" s="190">
        <f t="shared" si="1320"/>
        <v>1.3802000000000001</v>
      </c>
      <c r="J6827" s="195">
        <f>+IF(H6827="","",H6827/H6862)</f>
        <v>0.59071120117818687</v>
      </c>
      <c r="K6827" s="218">
        <v>411211912</v>
      </c>
      <c r="L6827" s="212" t="s">
        <v>76</v>
      </c>
      <c r="M6827" s="193">
        <v>0.29659999999999997</v>
      </c>
      <c r="N6827" s="194">
        <f t="shared" si="1321"/>
        <v>0.17520494226945021</v>
      </c>
      <c r="R6827" s="75" t="e">
        <f t="shared" si="1322"/>
        <v>#REF!</v>
      </c>
    </row>
    <row r="6828" spans="1:18" ht="15" customHeight="1" x14ac:dyDescent="0.3">
      <c r="A6828" s="86"/>
      <c r="B6828" s="84"/>
      <c r="C6828" s="125"/>
      <c r="E6828" s="151"/>
      <c r="F6828" s="151"/>
      <c r="G6828" s="151"/>
      <c r="H6828" s="190"/>
      <c r="J6828" s="195"/>
      <c r="K6828" s="212"/>
      <c r="L6828" s="212"/>
      <c r="M6828" s="193"/>
      <c r="N6828" s="194" t="str">
        <f t="shared" si="1321"/>
        <v/>
      </c>
      <c r="R6828" s="75" t="e">
        <f t="shared" si="1322"/>
        <v>#REF!</v>
      </c>
    </row>
    <row r="6829" spans="1:18" ht="15" customHeight="1" x14ac:dyDescent="0.3">
      <c r="A6829" s="86"/>
      <c r="B6829" s="84"/>
      <c r="C6829" s="125"/>
      <c r="E6829" s="151"/>
      <c r="F6829" s="151"/>
      <c r="G6829" s="151"/>
      <c r="H6829" s="190"/>
      <c r="J6829" s="195"/>
      <c r="K6829" s="211"/>
      <c r="L6829" s="212"/>
      <c r="M6829" s="193"/>
      <c r="N6829" s="194" t="str">
        <f t="shared" si="1321"/>
        <v/>
      </c>
      <c r="R6829" s="75" t="e">
        <f t="shared" si="1322"/>
        <v>#REF!</v>
      </c>
    </row>
    <row r="6830" spans="1:18" ht="15" customHeight="1" x14ac:dyDescent="0.3">
      <c r="A6830" s="86"/>
      <c r="B6830" s="84"/>
      <c r="C6830" s="125"/>
      <c r="E6830" s="151"/>
      <c r="F6830" s="151"/>
      <c r="G6830" s="151"/>
      <c r="H6830" s="190"/>
      <c r="J6830" s="195"/>
      <c r="K6830" s="174"/>
      <c r="L6830" s="170"/>
      <c r="M6830" s="193"/>
      <c r="N6830" s="194" t="str">
        <f t="shared" si="1321"/>
        <v/>
      </c>
      <c r="R6830" s="75" t="e">
        <f t="shared" si="1322"/>
        <v>#REF!</v>
      </c>
    </row>
    <row r="6831" spans="1:18" ht="15" customHeight="1" x14ac:dyDescent="0.3">
      <c r="A6831" s="86"/>
      <c r="B6831" s="84"/>
      <c r="C6831" s="125"/>
      <c r="E6831" s="151"/>
      <c r="F6831" s="151"/>
      <c r="G6831" s="151"/>
      <c r="H6831" s="190"/>
      <c r="J6831" s="195"/>
      <c r="K6831" s="174"/>
      <c r="L6831" s="170"/>
      <c r="M6831" s="193"/>
      <c r="N6831" s="194" t="str">
        <f t="shared" si="1321"/>
        <v/>
      </c>
      <c r="R6831" s="75" t="e">
        <f t="shared" si="1322"/>
        <v>#REF!</v>
      </c>
    </row>
    <row r="6832" spans="1:18" ht="15" customHeight="1" x14ac:dyDescent="0.3">
      <c r="A6832" s="86"/>
      <c r="B6832" s="84"/>
      <c r="C6832" s="125"/>
      <c r="E6832" s="151"/>
      <c r="F6832" s="151"/>
      <c r="G6832" s="151"/>
      <c r="H6832" s="190"/>
      <c r="J6832" s="195"/>
      <c r="K6832" s="174"/>
      <c r="L6832" s="170"/>
      <c r="M6832" s="193"/>
      <c r="N6832" s="194" t="str">
        <f t="shared" si="1321"/>
        <v/>
      </c>
      <c r="R6832" s="75" t="e">
        <f t="shared" si="1322"/>
        <v>#REF!</v>
      </c>
    </row>
    <row r="6833" spans="1:18" ht="15" customHeight="1" x14ac:dyDescent="0.3">
      <c r="A6833" s="86"/>
      <c r="B6833" s="84"/>
      <c r="C6833" s="125"/>
      <c r="E6833" s="151"/>
      <c r="F6833" s="151"/>
      <c r="G6833" s="151"/>
      <c r="H6833" s="190"/>
      <c r="J6833" s="195"/>
      <c r="K6833" s="211"/>
      <c r="L6833" s="210"/>
      <c r="M6833" s="193"/>
      <c r="N6833" s="194" t="str">
        <f t="shared" si="1321"/>
        <v/>
      </c>
      <c r="R6833" s="75" t="e">
        <f t="shared" si="1322"/>
        <v>#REF!</v>
      </c>
    </row>
    <row r="6834" spans="1:18" ht="15" customHeight="1" x14ac:dyDescent="0.3">
      <c r="A6834" s="86"/>
      <c r="B6834" s="84"/>
      <c r="C6834" s="125"/>
      <c r="E6834" s="151"/>
      <c r="F6834" s="151"/>
      <c r="G6834" s="151"/>
      <c r="H6834" s="190"/>
      <c r="J6834" s="195"/>
      <c r="K6834" s="174"/>
      <c r="L6834" s="170"/>
      <c r="M6834" s="193"/>
      <c r="N6834" s="194" t="str">
        <f t="shared" si="1321"/>
        <v/>
      </c>
      <c r="R6834" s="75" t="e">
        <f t="shared" si="1322"/>
        <v>#REF!</v>
      </c>
    </row>
    <row r="6835" spans="1:18" ht="15" customHeight="1" x14ac:dyDescent="0.3">
      <c r="A6835" s="86"/>
      <c r="B6835" s="84"/>
      <c r="C6835" s="125"/>
      <c r="E6835" s="151"/>
      <c r="F6835" s="151"/>
      <c r="G6835" s="151"/>
      <c r="H6835" s="190"/>
      <c r="J6835" s="195"/>
      <c r="K6835" s="174"/>
      <c r="L6835" s="170"/>
      <c r="M6835" s="193"/>
      <c r="N6835" s="194" t="str">
        <f t="shared" si="1321"/>
        <v/>
      </c>
      <c r="R6835" s="75" t="e">
        <f t="shared" si="1322"/>
        <v>#REF!</v>
      </c>
    </row>
    <row r="6836" spans="1:18" ht="15" customHeight="1" x14ac:dyDescent="0.3">
      <c r="A6836" s="86"/>
      <c r="B6836" s="84"/>
      <c r="C6836" s="125"/>
      <c r="E6836" s="151"/>
      <c r="F6836" s="151"/>
      <c r="G6836" s="151"/>
      <c r="H6836" s="190" t="str">
        <f t="shared" ref="H6836:H6851" si="1323">+IF(G6836="","",F6836*G6836)</f>
        <v/>
      </c>
      <c r="J6836" s="195" t="str">
        <f>+IF(H6836="","",H6836/H6862)</f>
        <v/>
      </c>
      <c r="K6836" s="174"/>
      <c r="L6836" s="170"/>
      <c r="M6836" s="193" t="str">
        <f t="shared" ref="M6836:M6851" si="1324">IF(L6836="NP", 0, (IF(L6836="EP", 1, (IF(L6836="ND", 0.4, "")))))</f>
        <v/>
      </c>
      <c r="N6836" s="194" t="str">
        <f t="shared" si="1321"/>
        <v/>
      </c>
      <c r="R6836" s="75" t="e">
        <f t="shared" si="1322"/>
        <v>#REF!</v>
      </c>
    </row>
    <row r="6837" spans="1:18" ht="15" customHeight="1" x14ac:dyDescent="0.3">
      <c r="A6837" s="86"/>
      <c r="B6837" s="84"/>
      <c r="C6837" s="125"/>
      <c r="E6837" s="151"/>
      <c r="F6837" s="151"/>
      <c r="G6837" s="151"/>
      <c r="H6837" s="190" t="str">
        <f t="shared" si="1323"/>
        <v/>
      </c>
      <c r="J6837" s="195" t="str">
        <f>+IF(H6837="","",H6837/H6862)</f>
        <v/>
      </c>
      <c r="K6837" s="174"/>
      <c r="L6837" s="170"/>
      <c r="M6837" s="193" t="str">
        <f t="shared" si="1324"/>
        <v/>
      </c>
      <c r="N6837" s="194" t="str">
        <f t="shared" si="1321"/>
        <v/>
      </c>
      <c r="R6837" s="75" t="e">
        <f t="shared" si="1322"/>
        <v>#REF!</v>
      </c>
    </row>
    <row r="6838" spans="1:18" ht="15" customHeight="1" x14ac:dyDescent="0.3">
      <c r="A6838" s="86"/>
      <c r="B6838" s="84"/>
      <c r="C6838" s="125"/>
      <c r="E6838" s="151"/>
      <c r="F6838" s="151"/>
      <c r="G6838" s="151"/>
      <c r="H6838" s="190" t="str">
        <f t="shared" si="1323"/>
        <v/>
      </c>
      <c r="J6838" s="195" t="str">
        <f>+IF(H6838="","",H6838/H6862)</f>
        <v/>
      </c>
      <c r="K6838" s="174"/>
      <c r="L6838" s="170"/>
      <c r="M6838" s="193" t="str">
        <f t="shared" si="1324"/>
        <v/>
      </c>
      <c r="N6838" s="194" t="str">
        <f t="shared" si="1321"/>
        <v/>
      </c>
      <c r="R6838" s="75" t="e">
        <f t="shared" si="1322"/>
        <v>#REF!</v>
      </c>
    </row>
    <row r="6839" spans="1:18" ht="15" customHeight="1" x14ac:dyDescent="0.3">
      <c r="A6839" s="86"/>
      <c r="B6839" s="84"/>
      <c r="C6839" s="125"/>
      <c r="E6839" s="151"/>
      <c r="F6839" s="151"/>
      <c r="G6839" s="151"/>
      <c r="H6839" s="190" t="str">
        <f t="shared" si="1323"/>
        <v/>
      </c>
      <c r="J6839" s="195" t="str">
        <f>+IF(H6839="","",H6839/H6862)</f>
        <v/>
      </c>
      <c r="K6839" s="174"/>
      <c r="L6839" s="170"/>
      <c r="M6839" s="193" t="str">
        <f t="shared" si="1324"/>
        <v/>
      </c>
      <c r="N6839" s="194" t="str">
        <f t="shared" si="1321"/>
        <v/>
      </c>
      <c r="R6839" s="75" t="e">
        <f t="shared" si="1322"/>
        <v>#REF!</v>
      </c>
    </row>
    <row r="6840" spans="1:18" ht="15" customHeight="1" x14ac:dyDescent="0.3">
      <c r="A6840" s="86"/>
      <c r="B6840" s="84"/>
      <c r="C6840" s="125"/>
      <c r="E6840" s="151"/>
      <c r="F6840" s="151"/>
      <c r="G6840" s="151"/>
      <c r="H6840" s="190" t="str">
        <f t="shared" si="1323"/>
        <v/>
      </c>
      <c r="J6840" s="195" t="str">
        <f>+IF(H6840="","",H6840/H6862)</f>
        <v/>
      </c>
      <c r="K6840" s="174"/>
      <c r="L6840" s="170"/>
      <c r="M6840" s="193" t="str">
        <f t="shared" si="1324"/>
        <v/>
      </c>
      <c r="N6840" s="194" t="str">
        <f t="shared" si="1321"/>
        <v/>
      </c>
      <c r="R6840" s="75" t="e">
        <f t="shared" si="1322"/>
        <v>#REF!</v>
      </c>
    </row>
    <row r="6841" spans="1:18" ht="15" customHeight="1" x14ac:dyDescent="0.3">
      <c r="A6841" s="86"/>
      <c r="B6841" s="84"/>
      <c r="C6841" s="125"/>
      <c r="E6841" s="151"/>
      <c r="F6841" s="151"/>
      <c r="G6841" s="151"/>
      <c r="H6841" s="190" t="str">
        <f t="shared" si="1323"/>
        <v/>
      </c>
      <c r="J6841" s="195" t="str">
        <f>+IF(H6841="","",H6841/H6862)</f>
        <v/>
      </c>
      <c r="K6841" s="174"/>
      <c r="L6841" s="170"/>
      <c r="M6841" s="193" t="str">
        <f t="shared" si="1324"/>
        <v/>
      </c>
      <c r="N6841" s="194" t="str">
        <f t="shared" si="1321"/>
        <v/>
      </c>
      <c r="R6841" s="75" t="e">
        <f t="shared" si="1322"/>
        <v>#REF!</v>
      </c>
    </row>
    <row r="6842" spans="1:18" ht="15" customHeight="1" x14ac:dyDescent="0.3">
      <c r="A6842" s="86"/>
      <c r="B6842" s="84"/>
      <c r="C6842" s="125"/>
      <c r="E6842" s="151"/>
      <c r="F6842" s="151"/>
      <c r="G6842" s="151"/>
      <c r="H6842" s="190" t="str">
        <f t="shared" si="1323"/>
        <v/>
      </c>
      <c r="J6842" s="195" t="str">
        <f>+IF(H6842="","",H6842/H6862)</f>
        <v/>
      </c>
      <c r="K6842" s="174"/>
      <c r="L6842" s="170"/>
      <c r="M6842" s="193" t="str">
        <f t="shared" si="1324"/>
        <v/>
      </c>
      <c r="N6842" s="194" t="str">
        <f t="shared" si="1321"/>
        <v/>
      </c>
      <c r="R6842" s="75" t="e">
        <f t="shared" si="1322"/>
        <v>#REF!</v>
      </c>
    </row>
    <row r="6843" spans="1:18" ht="15" customHeight="1" x14ac:dyDescent="0.3">
      <c r="A6843" s="86"/>
      <c r="B6843" s="84"/>
      <c r="C6843" s="125"/>
      <c r="E6843" s="151"/>
      <c r="F6843" s="151"/>
      <c r="G6843" s="151"/>
      <c r="H6843" s="190" t="str">
        <f t="shared" si="1323"/>
        <v/>
      </c>
      <c r="J6843" s="195" t="str">
        <f>+IF(H6843="","",H6843/H6862)</f>
        <v/>
      </c>
      <c r="K6843" s="174"/>
      <c r="L6843" s="170"/>
      <c r="M6843" s="193" t="str">
        <f t="shared" si="1324"/>
        <v/>
      </c>
      <c r="N6843" s="194" t="str">
        <f t="shared" si="1321"/>
        <v/>
      </c>
      <c r="R6843" s="75" t="e">
        <f t="shared" si="1322"/>
        <v>#REF!</v>
      </c>
    </row>
    <row r="6844" spans="1:18" ht="15" customHeight="1" x14ac:dyDescent="0.3">
      <c r="A6844" s="86"/>
      <c r="B6844" s="84"/>
      <c r="C6844" s="125"/>
      <c r="E6844" s="151"/>
      <c r="F6844" s="151"/>
      <c r="G6844" s="151"/>
      <c r="H6844" s="190" t="str">
        <f t="shared" si="1323"/>
        <v/>
      </c>
      <c r="J6844" s="195" t="str">
        <f>+IF(H6844="","",H6844/H6862)</f>
        <v/>
      </c>
      <c r="K6844" s="174"/>
      <c r="L6844" s="170"/>
      <c r="M6844" s="193" t="str">
        <f t="shared" si="1324"/>
        <v/>
      </c>
      <c r="N6844" s="194" t="str">
        <f t="shared" si="1321"/>
        <v/>
      </c>
      <c r="R6844" s="75" t="e">
        <f t="shared" si="1322"/>
        <v>#REF!</v>
      </c>
    </row>
    <row r="6845" spans="1:18" ht="15" customHeight="1" x14ac:dyDescent="0.3">
      <c r="A6845" s="86"/>
      <c r="B6845" s="84"/>
      <c r="C6845" s="125"/>
      <c r="E6845" s="151"/>
      <c r="F6845" s="151"/>
      <c r="G6845" s="151"/>
      <c r="H6845" s="190" t="str">
        <f t="shared" si="1323"/>
        <v/>
      </c>
      <c r="J6845" s="195" t="str">
        <f>+IF(H6845="","",H6845/H6862)</f>
        <v/>
      </c>
      <c r="K6845" s="174"/>
      <c r="L6845" s="170"/>
      <c r="M6845" s="193" t="str">
        <f t="shared" si="1324"/>
        <v/>
      </c>
      <c r="N6845" s="194" t="str">
        <f t="shared" si="1321"/>
        <v/>
      </c>
      <c r="R6845" s="75" t="e">
        <f t="shared" si="1322"/>
        <v>#REF!</v>
      </c>
    </row>
    <row r="6846" spans="1:18" ht="15" customHeight="1" x14ac:dyDescent="0.3">
      <c r="A6846" s="86"/>
      <c r="B6846" s="84"/>
      <c r="C6846" s="125"/>
      <c r="E6846" s="151"/>
      <c r="F6846" s="151"/>
      <c r="G6846" s="151"/>
      <c r="H6846" s="190" t="str">
        <f t="shared" si="1323"/>
        <v/>
      </c>
      <c r="J6846" s="195" t="str">
        <f>+IF(H6846="","",H6846/H6862)</f>
        <v/>
      </c>
      <c r="K6846" s="174"/>
      <c r="L6846" s="170"/>
      <c r="M6846" s="193" t="str">
        <f t="shared" si="1324"/>
        <v/>
      </c>
      <c r="N6846" s="194" t="str">
        <f t="shared" si="1321"/>
        <v/>
      </c>
      <c r="R6846" s="75" t="e">
        <f t="shared" si="1322"/>
        <v>#REF!</v>
      </c>
    </row>
    <row r="6847" spans="1:18" ht="15" customHeight="1" x14ac:dyDescent="0.3">
      <c r="A6847" s="86"/>
      <c r="B6847" s="84"/>
      <c r="C6847" s="125"/>
      <c r="E6847" s="151"/>
      <c r="F6847" s="151"/>
      <c r="G6847" s="151"/>
      <c r="H6847" s="190" t="str">
        <f t="shared" si="1323"/>
        <v/>
      </c>
      <c r="J6847" s="195" t="str">
        <f>+IF(H6847="","",H6847/H6862)</f>
        <v/>
      </c>
      <c r="K6847" s="174"/>
      <c r="L6847" s="170"/>
      <c r="M6847" s="193" t="str">
        <f t="shared" si="1324"/>
        <v/>
      </c>
      <c r="N6847" s="194" t="str">
        <f t="shared" si="1321"/>
        <v/>
      </c>
      <c r="R6847" s="75" t="e">
        <f t="shared" si="1322"/>
        <v>#REF!</v>
      </c>
    </row>
    <row r="6848" spans="1:18" ht="15" customHeight="1" x14ac:dyDescent="0.3">
      <c r="A6848" s="86"/>
      <c r="B6848" s="84"/>
      <c r="C6848" s="125"/>
      <c r="E6848" s="151"/>
      <c r="F6848" s="151"/>
      <c r="G6848" s="151"/>
      <c r="H6848" s="190" t="str">
        <f t="shared" si="1323"/>
        <v/>
      </c>
      <c r="J6848" s="195" t="str">
        <f>+IF(H6848="","",H6848/H6862)</f>
        <v/>
      </c>
      <c r="K6848" s="174"/>
      <c r="L6848" s="170"/>
      <c r="M6848" s="193" t="str">
        <f t="shared" si="1324"/>
        <v/>
      </c>
      <c r="N6848" s="194" t="str">
        <f t="shared" si="1321"/>
        <v/>
      </c>
      <c r="R6848" s="75" t="e">
        <f t="shared" si="1322"/>
        <v>#REF!</v>
      </c>
    </row>
    <row r="6849" spans="1:18" ht="15" customHeight="1" x14ac:dyDescent="0.3">
      <c r="A6849" s="86"/>
      <c r="B6849" s="84"/>
      <c r="C6849" s="125"/>
      <c r="E6849" s="151"/>
      <c r="F6849" s="151"/>
      <c r="G6849" s="151"/>
      <c r="H6849" s="190" t="str">
        <f t="shared" si="1323"/>
        <v/>
      </c>
      <c r="J6849" s="195" t="str">
        <f>+IF(H6849="","",H6849/H6862)</f>
        <v/>
      </c>
      <c r="K6849" s="174"/>
      <c r="L6849" s="170"/>
      <c r="M6849" s="193" t="str">
        <f t="shared" si="1324"/>
        <v/>
      </c>
      <c r="N6849" s="194" t="str">
        <f t="shared" si="1321"/>
        <v/>
      </c>
      <c r="R6849" s="75" t="e">
        <f t="shared" si="1322"/>
        <v>#REF!</v>
      </c>
    </row>
    <row r="6850" spans="1:18" ht="15" customHeight="1" x14ac:dyDescent="0.3">
      <c r="A6850" s="86"/>
      <c r="B6850" s="84"/>
      <c r="C6850" s="125"/>
      <c r="E6850" s="151"/>
      <c r="F6850" s="151"/>
      <c r="G6850" s="151"/>
      <c r="H6850" s="190" t="str">
        <f t="shared" si="1323"/>
        <v/>
      </c>
      <c r="J6850" s="195" t="str">
        <f>+IF(H6850="","",H6850/H6862)</f>
        <v/>
      </c>
      <c r="K6850" s="174"/>
      <c r="L6850" s="170"/>
      <c r="M6850" s="193" t="str">
        <f t="shared" si="1324"/>
        <v/>
      </c>
      <c r="N6850" s="194" t="str">
        <f t="shared" si="1321"/>
        <v/>
      </c>
      <c r="R6850" s="75" t="e">
        <f t="shared" si="1322"/>
        <v>#REF!</v>
      </c>
    </row>
    <row r="6851" spans="1:18" ht="15" customHeight="1" thickBot="1" x14ac:dyDescent="0.35">
      <c r="A6851" s="86"/>
      <c r="B6851" s="84"/>
      <c r="C6851" s="125"/>
      <c r="E6851" s="152"/>
      <c r="F6851" s="152"/>
      <c r="G6851" s="152"/>
      <c r="H6851" s="191" t="str">
        <f t="shared" si="1323"/>
        <v/>
      </c>
      <c r="J6851" s="195" t="str">
        <f>+IF(H6851="","",H6851/H6862)</f>
        <v/>
      </c>
      <c r="K6851" s="174"/>
      <c r="L6851" s="170"/>
      <c r="M6851" s="193" t="str">
        <f t="shared" si="1324"/>
        <v/>
      </c>
      <c r="N6851" s="194" t="str">
        <f t="shared" si="1321"/>
        <v/>
      </c>
      <c r="R6851" s="75" t="e">
        <f t="shared" si="1322"/>
        <v>#REF!</v>
      </c>
    </row>
    <row r="6852" spans="1:18" ht="15" customHeight="1" thickBot="1" x14ac:dyDescent="0.35">
      <c r="A6852" s="86"/>
      <c r="B6852" s="84"/>
      <c r="C6852" s="160"/>
      <c r="D6852" s="160"/>
      <c r="E6852" s="160"/>
      <c r="F6852" s="160"/>
      <c r="G6852" s="161" t="s">
        <v>29</v>
      </c>
      <c r="H6852" s="157">
        <f>SUM(H6826:H6851)</f>
        <v>1.4362000000000001</v>
      </c>
      <c r="J6852" s="110">
        <f>SUM(J6826:J6851)</f>
        <v>0.61467861696284021</v>
      </c>
      <c r="K6852" s="109"/>
      <c r="L6852" s="109"/>
      <c r="M6852" s="109"/>
      <c r="N6852" s="110">
        <f>SUM(N6826:N6851)</f>
        <v>0.18231367779117838</v>
      </c>
    </row>
    <row r="6853" spans="1:18" s="73" customFormat="1" ht="15" customHeight="1" thickBot="1" x14ac:dyDescent="0.35">
      <c r="A6853" s="86"/>
      <c r="B6853" s="84"/>
      <c r="C6853" s="73" t="s">
        <v>12</v>
      </c>
      <c r="H6853" s="74"/>
      <c r="J6853" s="111"/>
      <c r="K6853" s="111"/>
      <c r="L6853" s="111"/>
      <c r="M6853" s="111"/>
      <c r="N6853" s="111"/>
    </row>
    <row r="6854" spans="1:18" ht="33" customHeight="1" thickBot="1" x14ac:dyDescent="0.35">
      <c r="A6854" s="86"/>
      <c r="B6854" s="84"/>
      <c r="C6854" s="122" t="s">
        <v>48</v>
      </c>
      <c r="D6854" s="129"/>
      <c r="E6854" s="130" t="s">
        <v>3</v>
      </c>
      <c r="F6854" s="130" t="s">
        <v>0</v>
      </c>
      <c r="G6854" s="123" t="s">
        <v>6</v>
      </c>
      <c r="H6854" s="124" t="s">
        <v>9</v>
      </c>
      <c r="J6854" s="106" t="s">
        <v>59</v>
      </c>
      <c r="K6854" s="107" t="s">
        <v>60</v>
      </c>
      <c r="L6854" s="107" t="s">
        <v>61</v>
      </c>
      <c r="M6854" s="107" t="s">
        <v>62</v>
      </c>
      <c r="N6854" s="108" t="s">
        <v>63</v>
      </c>
    </row>
    <row r="6855" spans="1:18" ht="15" customHeight="1" x14ac:dyDescent="0.3">
      <c r="A6855" s="86"/>
      <c r="B6855" s="84"/>
      <c r="C6855" s="125"/>
      <c r="E6855" s="149"/>
      <c r="F6855" s="146"/>
      <c r="G6855" s="154"/>
      <c r="H6855" s="186"/>
      <c r="J6855" s="195"/>
      <c r="K6855" s="175"/>
      <c r="L6855" s="175"/>
      <c r="M6855" s="193"/>
      <c r="N6855" s="194" t="str">
        <f>+IF(H6855="","",J6855*M6855)</f>
        <v/>
      </c>
      <c r="R6855" s="75" t="e">
        <f t="shared" ref="R6855:R6859" si="1325">+R6767+1</f>
        <v>#REF!</v>
      </c>
    </row>
    <row r="6856" spans="1:18" ht="15" customHeight="1" x14ac:dyDescent="0.3">
      <c r="A6856" s="86"/>
      <c r="B6856" s="84"/>
      <c r="C6856" s="125"/>
      <c r="E6856" s="149"/>
      <c r="F6856" s="146"/>
      <c r="G6856" s="154"/>
      <c r="H6856" s="186"/>
      <c r="J6856" s="195"/>
      <c r="K6856" s="175"/>
      <c r="L6856" s="175"/>
      <c r="M6856" s="193"/>
      <c r="N6856" s="194" t="str">
        <f>+IF(H6856="","",J6856*M6856)</f>
        <v/>
      </c>
      <c r="R6856" s="75" t="e">
        <f t="shared" si="1325"/>
        <v>#REF!</v>
      </c>
    </row>
    <row r="6857" spans="1:18" ht="15" customHeight="1" x14ac:dyDescent="0.3">
      <c r="A6857" s="86"/>
      <c r="B6857" s="84"/>
      <c r="C6857" s="125"/>
      <c r="E6857" s="149"/>
      <c r="F6857" s="146"/>
      <c r="G6857" s="154"/>
      <c r="H6857" s="186" t="str">
        <f>+IF(G6857="","",F6857*G6857)</f>
        <v/>
      </c>
      <c r="J6857" s="195" t="str">
        <f>+IF(H6857="","",H6857/H6861)</f>
        <v/>
      </c>
      <c r="K6857" s="175"/>
      <c r="L6857" s="175"/>
      <c r="M6857" s="193" t="str">
        <f>IF(L6857="NP", 0, (IF(L6857="EP", 1, (IF(L6857="ND", 0.4, "")))))</f>
        <v/>
      </c>
      <c r="N6857" s="194" t="str">
        <f>+IF(H6857="","",J6857*M6857)</f>
        <v/>
      </c>
      <c r="R6857" s="75" t="e">
        <f t="shared" si="1325"/>
        <v>#REF!</v>
      </c>
    </row>
    <row r="6858" spans="1:18" ht="15" customHeight="1" x14ac:dyDescent="0.3">
      <c r="A6858" s="86"/>
      <c r="B6858" s="84"/>
      <c r="C6858" s="125"/>
      <c r="E6858" s="149"/>
      <c r="F6858" s="146"/>
      <c r="G6858" s="154"/>
      <c r="H6858" s="186" t="str">
        <f>+IF(G6858="","",F6858*G6858)</f>
        <v/>
      </c>
      <c r="J6858" s="195" t="str">
        <f>+IF(H6858="","",H6858/H6862)</f>
        <v/>
      </c>
      <c r="K6858" s="175"/>
      <c r="L6858" s="175"/>
      <c r="M6858" s="193" t="str">
        <f>IF(L6858="NP", 0, (IF(L6858="EP", 1, (IF(L6858="ND", 0.4, "")))))</f>
        <v/>
      </c>
      <c r="N6858" s="194" t="str">
        <f>+IF(H6858="","",J6858*M6858)</f>
        <v/>
      </c>
      <c r="R6858" s="75" t="e">
        <f t="shared" si="1325"/>
        <v>#REF!</v>
      </c>
    </row>
    <row r="6859" spans="1:18" ht="15" customHeight="1" thickBot="1" x14ac:dyDescent="0.35">
      <c r="A6859" s="86"/>
      <c r="B6859" s="84"/>
      <c r="C6859" s="127"/>
      <c r="D6859" s="128"/>
      <c r="E6859" s="150"/>
      <c r="F6859" s="147"/>
      <c r="G6859" s="155"/>
      <c r="H6859" s="192" t="str">
        <f>+IF(G6859="","",F6859*G6859)</f>
        <v/>
      </c>
      <c r="J6859" s="195" t="str">
        <f>+IF(H6859="","",H6859/H6862)</f>
        <v/>
      </c>
      <c r="K6859" s="176"/>
      <c r="L6859" s="177"/>
      <c r="M6859" s="193" t="str">
        <f>IF(L6859="NP", 0, (IF(L6859="EP", 1, (IF(L6859="ND", 0.4, "")))))</f>
        <v/>
      </c>
      <c r="N6859" s="194" t="str">
        <f>+IF(H6859="","",J6859*M6859)</f>
        <v/>
      </c>
      <c r="R6859" s="75" t="e">
        <f t="shared" si="1325"/>
        <v>#REF!</v>
      </c>
    </row>
    <row r="6860" spans="1:18" ht="15" customHeight="1" thickBot="1" x14ac:dyDescent="0.35">
      <c r="A6860" s="86"/>
      <c r="B6860" s="84"/>
      <c r="C6860" s="160"/>
      <c r="D6860" s="160"/>
      <c r="E6860" s="160"/>
      <c r="F6860" s="160"/>
      <c r="G6860" s="161" t="s">
        <v>30</v>
      </c>
      <c r="H6860" s="157">
        <f>SUM(H6855:H6859)</f>
        <v>0</v>
      </c>
      <c r="J6860" s="110">
        <f>SUM(J6855:J6859)</f>
        <v>0</v>
      </c>
      <c r="K6860" s="109"/>
      <c r="L6860" s="109"/>
      <c r="M6860" s="109"/>
      <c r="N6860" s="110">
        <f>SUM(N6855:N6859)</f>
        <v>0</v>
      </c>
    </row>
    <row r="6861" spans="1:18" ht="13.5" customHeight="1" thickBot="1" x14ac:dyDescent="0.35">
      <c r="A6861" s="86"/>
      <c r="B6861" s="84"/>
      <c r="H6861" s="84"/>
      <c r="J6861" s="103"/>
      <c r="K6861" s="104"/>
      <c r="L6861" s="104"/>
      <c r="M6861" s="104"/>
      <c r="N6861" s="105"/>
    </row>
    <row r="6862" spans="1:18" ht="15" customHeight="1" x14ac:dyDescent="0.3">
      <c r="A6862" s="86"/>
      <c r="B6862" s="84"/>
      <c r="D6862" s="132" t="s">
        <v>13</v>
      </c>
      <c r="E6862" s="133"/>
      <c r="F6862" s="133"/>
      <c r="G6862" s="134"/>
      <c r="H6862" s="158">
        <f>+H6807+H6823+H6852+H6860</f>
        <v>2.33650555</v>
      </c>
      <c r="J6862" s="113"/>
      <c r="K6862" s="78"/>
      <c r="M6862" s="78"/>
      <c r="N6862" s="114"/>
    </row>
    <row r="6863" spans="1:18" ht="15" customHeight="1" thickBot="1" x14ac:dyDescent="0.35">
      <c r="A6863" s="86"/>
      <c r="B6863" s="84"/>
      <c r="D6863" s="135" t="s">
        <v>67</v>
      </c>
      <c r="E6863" s="136"/>
      <c r="F6863" s="136"/>
      <c r="G6863" s="141">
        <f>+$Q$1</f>
        <v>0.15</v>
      </c>
      <c r="H6863" s="159">
        <f>+H6862*G6863</f>
        <v>0.35047583249999997</v>
      </c>
      <c r="J6863" s="115"/>
      <c r="K6863" s="116"/>
      <c r="L6863" s="116"/>
      <c r="M6863" s="116"/>
      <c r="N6863" s="117"/>
    </row>
    <row r="6864" spans="1:18" ht="15" customHeight="1" x14ac:dyDescent="0.3">
      <c r="A6864" s="86"/>
      <c r="B6864" s="84"/>
      <c r="D6864" s="135" t="s">
        <v>68</v>
      </c>
      <c r="E6864" s="136"/>
      <c r="F6864" s="136"/>
      <c r="G6864" s="141">
        <f>+$Q$2</f>
        <v>0</v>
      </c>
      <c r="H6864" s="159">
        <f>+(H6862+H6863)*G6864</f>
        <v>0</v>
      </c>
      <c r="J6864" s="120">
        <f>+J6807+J6823+J6852+J6860</f>
        <v>1.0000000000000002</v>
      </c>
      <c r="K6864" s="118"/>
      <c r="L6864" s="118"/>
      <c r="M6864" s="118"/>
      <c r="N6864" s="120">
        <f>+N6807+N6823+N6852+N6860</f>
        <v>0.18231367779117838</v>
      </c>
    </row>
    <row r="6865" spans="1:18" ht="15" customHeight="1" thickBot="1" x14ac:dyDescent="0.35">
      <c r="A6865" s="86"/>
      <c r="B6865" s="84"/>
      <c r="C6865" s="75" t="s">
        <v>64</v>
      </c>
      <c r="D6865" s="135" t="s">
        <v>14</v>
      </c>
      <c r="E6865" s="136"/>
      <c r="F6865" s="136"/>
      <c r="G6865" s="137"/>
      <c r="H6865" s="159">
        <f>SUM(H6862:H6864)</f>
        <v>2.6869813825</v>
      </c>
      <c r="J6865" s="121" t="s">
        <v>69</v>
      </c>
      <c r="K6865" s="119"/>
      <c r="L6865" s="119"/>
      <c r="M6865" s="119"/>
      <c r="N6865" s="121" t="s">
        <v>70</v>
      </c>
    </row>
    <row r="6866" spans="1:18" ht="15" customHeight="1" thickBot="1" x14ac:dyDescent="0.35">
      <c r="A6866" s="86"/>
      <c r="B6866" s="84"/>
      <c r="C6866" s="75" t="s">
        <v>64</v>
      </c>
      <c r="D6866" s="138" t="s">
        <v>15</v>
      </c>
      <c r="E6866" s="139"/>
      <c r="F6866" s="139"/>
      <c r="G6866" s="140"/>
      <c r="H6866" s="131">
        <f>+ROUND(H6865,2)</f>
        <v>2.69</v>
      </c>
      <c r="N6866" s="165">
        <f>+ROUND(N6864,4)</f>
        <v>0.18229999999999999</v>
      </c>
    </row>
    <row r="6867" spans="1:18" ht="13.5" customHeight="1" x14ac:dyDescent="0.3">
      <c r="A6867" s="86"/>
      <c r="B6867" s="84"/>
      <c r="G6867" s="76"/>
    </row>
    <row r="6868" spans="1:18" ht="13.5" customHeight="1" x14ac:dyDescent="0.3">
      <c r="A6868" s="86"/>
      <c r="B6868" s="84"/>
      <c r="G6868" s="76"/>
    </row>
    <row r="6869" spans="1:18" ht="15" customHeight="1" x14ac:dyDescent="0.3">
      <c r="A6869" s="83"/>
      <c r="B6869" s="84"/>
      <c r="G6869" s="76"/>
      <c r="H6869" s="84"/>
      <c r="J6869" s="85"/>
      <c r="K6869" s="85"/>
      <c r="L6869" s="85"/>
      <c r="M6869" s="85"/>
      <c r="N6869" s="85"/>
    </row>
    <row r="6870" spans="1:18" ht="14.1" customHeight="1" x14ac:dyDescent="0.3">
      <c r="A6870" s="86"/>
      <c r="B6870" s="84"/>
      <c r="C6870" s="87"/>
      <c r="D6870" s="87"/>
      <c r="E6870" s="87"/>
      <c r="F6870" s="87"/>
      <c r="G6870" s="87"/>
      <c r="H6870" s="87"/>
      <c r="K6870" s="78"/>
      <c r="M6870" s="78"/>
    </row>
    <row r="6871" spans="1:18" ht="12" customHeight="1" x14ac:dyDescent="0.3">
      <c r="A6871" s="86"/>
      <c r="B6871" s="84"/>
      <c r="C6871" s="73"/>
      <c r="D6871" s="73"/>
      <c r="E6871" s="73"/>
      <c r="F6871" s="73"/>
      <c r="G6871" s="73"/>
      <c r="H6871" s="73"/>
      <c r="K6871" s="78"/>
      <c r="M6871" s="78"/>
    </row>
    <row r="6872" spans="1:18" ht="12" customHeight="1" x14ac:dyDescent="0.3">
      <c r="A6872" s="86"/>
      <c r="B6872" s="84"/>
      <c r="G6872" s="88"/>
      <c r="H6872" s="84"/>
      <c r="K6872" s="78"/>
      <c r="M6872" s="78"/>
    </row>
    <row r="6873" spans="1:18" ht="14.25" customHeight="1" x14ac:dyDescent="0.3">
      <c r="A6873" s="86"/>
      <c r="B6873" s="84"/>
      <c r="C6873" s="89"/>
      <c r="D6873" s="90"/>
      <c r="E6873" s="90"/>
      <c r="F6873" s="90"/>
      <c r="G6873" s="90"/>
      <c r="H6873" s="91"/>
      <c r="K6873" s="78"/>
      <c r="M6873" s="78"/>
    </row>
    <row r="6874" spans="1:18" ht="14.25" customHeight="1" x14ac:dyDescent="0.3">
      <c r="A6874" s="86"/>
      <c r="B6874" s="84"/>
      <c r="C6874" s="89"/>
      <c r="H6874" s="84"/>
      <c r="K6874" s="78"/>
      <c r="M6874" s="78"/>
    </row>
    <row r="6875" spans="1:18" ht="12" customHeight="1" thickBot="1" x14ac:dyDescent="0.35">
      <c r="A6875" s="86"/>
      <c r="B6875" s="84"/>
      <c r="C6875" s="89"/>
      <c r="H6875" s="84"/>
      <c r="K6875" s="78"/>
      <c r="M6875" s="78"/>
    </row>
    <row r="6876" spans="1:18" ht="20.100000000000001" customHeight="1" thickBot="1" x14ac:dyDescent="0.35">
      <c r="A6876" s="86"/>
      <c r="B6876" s="84"/>
      <c r="C6876" s="142" t="s">
        <v>55</v>
      </c>
      <c r="D6876" s="143"/>
      <c r="E6876" s="143"/>
      <c r="F6876" s="143"/>
      <c r="G6876" s="143"/>
      <c r="H6876" s="144"/>
    </row>
    <row r="6877" spans="1:18" ht="20.100000000000001" customHeight="1" x14ac:dyDescent="0.3">
      <c r="A6877" s="86"/>
      <c r="B6877" s="84"/>
      <c r="C6877" s="92"/>
      <c r="H6877" s="93" t="s">
        <v>56</v>
      </c>
      <c r="I6877" s="84"/>
      <c r="J6877" s="97" t="s">
        <v>26</v>
      </c>
      <c r="K6877" s="98"/>
      <c r="L6877" s="98"/>
      <c r="M6877" s="98"/>
      <c r="N6877" s="99"/>
    </row>
    <row r="6878" spans="1:18" ht="16.5" customHeight="1" thickBot="1" x14ac:dyDescent="0.35">
      <c r="A6878" s="169"/>
      <c r="B6878" s="84"/>
      <c r="C6878" s="73" t="s">
        <v>57</v>
      </c>
      <c r="D6878" s="84">
        <v>79</v>
      </c>
      <c r="G6878" s="74" t="s">
        <v>4</v>
      </c>
      <c r="H6878" s="75" t="str">
        <f>+VLOOKUP(D6878,PRESUP!$A$6:$N$183,3,FALSE)</f>
        <v>kg</v>
      </c>
      <c r="I6878" s="84"/>
      <c r="J6878" s="100"/>
      <c r="K6878" s="101"/>
      <c r="L6878" s="101"/>
      <c r="M6878" s="101"/>
      <c r="N6878" s="102"/>
    </row>
    <row r="6879" spans="1:18" ht="32.25" customHeight="1" x14ac:dyDescent="0.3">
      <c r="A6879" s="86"/>
      <c r="B6879" s="84"/>
      <c r="C6879" s="22" t="str">
        <f>+VLOOKUP(D6878,PRESUP!$A$6:$N$183,14,FALSE)</f>
        <v>DETALLE: SUMINISTRO, FABRICACION Y MONTAJE DE ELEMENTOS DE ACERO ESTRUCTURAL ASTM A588 o A709-50W INC. TRANSPORTE</v>
      </c>
      <c r="J6879" s="103"/>
      <c r="K6879" s="104"/>
      <c r="L6879" s="104"/>
      <c r="M6879" s="104"/>
      <c r="N6879" s="105"/>
      <c r="O6879" s="84" t="s">
        <v>71</v>
      </c>
      <c r="P6879" s="84" t="s">
        <v>73</v>
      </c>
      <c r="Q6879" s="84" t="s">
        <v>72</v>
      </c>
    </row>
    <row r="6880" spans="1:18" s="73" customFormat="1" ht="15" customHeight="1" thickBot="1" x14ac:dyDescent="0.35">
      <c r="A6880" s="86"/>
      <c r="B6880" s="84"/>
      <c r="C6880" s="73" t="s">
        <v>5</v>
      </c>
      <c r="D6880" s="94"/>
      <c r="E6880" s="94"/>
      <c r="F6880" s="94"/>
      <c r="G6880" s="196" t="s">
        <v>58</v>
      </c>
      <c r="H6880" s="197">
        <v>1.24E-2</v>
      </c>
      <c r="J6880" s="162"/>
      <c r="K6880" s="163"/>
      <c r="L6880" s="163"/>
      <c r="M6880" s="163"/>
      <c r="N6880" s="164"/>
      <c r="O6880" s="166">
        <f>+H6954</f>
        <v>5.45</v>
      </c>
      <c r="P6880" s="168">
        <f>+H6950</f>
        <v>4.7433966999999999</v>
      </c>
      <c r="Q6880" s="167">
        <f>+N6954</f>
        <v>0.1467</v>
      </c>
      <c r="R6880" s="73">
        <f t="shared" ref="R6880" si="1326">+D6878</f>
        <v>79</v>
      </c>
    </row>
    <row r="6881" spans="1:18" s="94" customFormat="1" ht="30" customHeight="1" thickBot="1" x14ac:dyDescent="0.35">
      <c r="A6881" s="86"/>
      <c r="B6881" s="84"/>
      <c r="C6881" s="122" t="s">
        <v>48</v>
      </c>
      <c r="D6881" s="123" t="s">
        <v>0</v>
      </c>
      <c r="E6881" s="123" t="s">
        <v>6</v>
      </c>
      <c r="F6881" s="123" t="s">
        <v>7</v>
      </c>
      <c r="G6881" s="123" t="s">
        <v>8</v>
      </c>
      <c r="H6881" s="124" t="s">
        <v>9</v>
      </c>
      <c r="J6881" s="106" t="s">
        <v>59</v>
      </c>
      <c r="K6881" s="107" t="s">
        <v>60</v>
      </c>
      <c r="L6881" s="107" t="s">
        <v>61</v>
      </c>
      <c r="M6881" s="107" t="s">
        <v>62</v>
      </c>
      <c r="N6881" s="108" t="s">
        <v>63</v>
      </c>
    </row>
    <row r="6882" spans="1:18" ht="15" customHeight="1" x14ac:dyDescent="0.3">
      <c r="A6882" s="86"/>
      <c r="B6882" s="84"/>
      <c r="C6882" s="125" t="s">
        <v>78</v>
      </c>
      <c r="D6882" s="145" t="s">
        <v>20</v>
      </c>
      <c r="E6882" s="148"/>
      <c r="F6882" s="148" t="s">
        <v>64</v>
      </c>
      <c r="G6882" s="153" t="s">
        <v>20</v>
      </c>
      <c r="H6882" s="126">
        <f>+H6911*0.05</f>
        <v>2.0512700000000002E-2</v>
      </c>
      <c r="J6882" s="171">
        <f>+IF(H6882="","",H6882/H6950)</f>
        <v>4.3244749063471753E-3</v>
      </c>
      <c r="K6882" s="172">
        <v>4292100117</v>
      </c>
      <c r="L6882" s="170" t="s">
        <v>77</v>
      </c>
      <c r="M6882" s="156">
        <v>0</v>
      </c>
      <c r="N6882" s="173">
        <f t="shared" ref="N6882:N6894" si="1327">+IF(H6882="","",J6882*M6882)</f>
        <v>0</v>
      </c>
    </row>
    <row r="6883" spans="1:18" ht="15" customHeight="1" x14ac:dyDescent="0.3">
      <c r="A6883" s="86"/>
      <c r="B6883" s="84"/>
      <c r="C6883" s="125" t="s">
        <v>464</v>
      </c>
      <c r="D6883" s="146">
        <v>0.5</v>
      </c>
      <c r="E6883" s="149">
        <v>8</v>
      </c>
      <c r="F6883" s="184">
        <f t="shared" ref="F6883" si="1328">+IF(E6883="","",D6883*E6883)</f>
        <v>4</v>
      </c>
      <c r="G6883" s="185">
        <f>+IF(F6883="","",H6880)</f>
        <v>1.24E-2</v>
      </c>
      <c r="H6883" s="186">
        <f t="shared" ref="H6883" si="1329">+IF(G6883="","",F6883*G6883)</f>
        <v>4.9599999999999998E-2</v>
      </c>
      <c r="J6883" s="195">
        <f>+IF(H6883="","",H6883/H6950)</f>
        <v>1.0456641756317787E-2</v>
      </c>
      <c r="K6883" s="172">
        <v>439410015</v>
      </c>
      <c r="L6883" s="170" t="s">
        <v>76</v>
      </c>
      <c r="M6883" s="193">
        <v>0.4</v>
      </c>
      <c r="N6883" s="194">
        <f t="shared" si="1327"/>
        <v>4.1826567025271153E-3</v>
      </c>
      <c r="R6883" s="75" t="e">
        <f t="shared" ref="R6883:R6894" si="1330">+R6795+1</f>
        <v>#REF!</v>
      </c>
    </row>
    <row r="6884" spans="1:18" ht="15" customHeight="1" x14ac:dyDescent="0.3">
      <c r="A6884" s="86"/>
      <c r="B6884" s="84"/>
      <c r="C6884" s="125" t="s">
        <v>393</v>
      </c>
      <c r="D6884" s="146">
        <v>1</v>
      </c>
      <c r="E6884" s="149">
        <v>1.25</v>
      </c>
      <c r="F6884" s="184">
        <f t="shared" ref="F6884" si="1331">+IF(E6884="","",D6884*E6884)</f>
        <v>1.25</v>
      </c>
      <c r="G6884" s="185">
        <f>+IF(F6884="","",H6880)</f>
        <v>1.24E-2</v>
      </c>
      <c r="H6884" s="186">
        <f t="shared" ref="H6884" si="1332">+IF(G6884="","",F6884*G6884)</f>
        <v>1.55E-2</v>
      </c>
      <c r="J6884" s="195">
        <f>+IF(H6884="","",H6884/H6950)</f>
        <v>3.267700548849309E-3</v>
      </c>
      <c r="K6884" s="172">
        <v>4292100117</v>
      </c>
      <c r="L6884" s="170" t="s">
        <v>77</v>
      </c>
      <c r="M6884" s="193">
        <v>0</v>
      </c>
      <c r="N6884" s="194">
        <f t="shared" si="1327"/>
        <v>0</v>
      </c>
      <c r="R6884" s="75" t="e">
        <f t="shared" si="1330"/>
        <v>#REF!</v>
      </c>
    </row>
    <row r="6885" spans="1:18" ht="15" customHeight="1" x14ac:dyDescent="0.3">
      <c r="A6885" s="86"/>
      <c r="B6885" s="84"/>
      <c r="C6885" s="125" t="s">
        <v>465</v>
      </c>
      <c r="D6885" s="146">
        <v>1</v>
      </c>
      <c r="E6885" s="149">
        <v>2.2000000000000002</v>
      </c>
      <c r="F6885" s="184">
        <f t="shared" ref="F6885" si="1333">+IF(E6885="","",D6885*E6885)</f>
        <v>2.2000000000000002</v>
      </c>
      <c r="G6885" s="185">
        <f>+IF(F6885="","",H6880)</f>
        <v>1.24E-2</v>
      </c>
      <c r="H6885" s="186">
        <f t="shared" ref="H6885" si="1334">+IF(G6885="","",F6885*G6885)</f>
        <v>2.7280000000000002E-2</v>
      </c>
      <c r="J6885" s="195">
        <f>+IF(H6885="","",H6885/H6950)</f>
        <v>5.7511529659747844E-3</v>
      </c>
      <c r="K6885" s="172">
        <v>4292100117</v>
      </c>
      <c r="L6885" s="170" t="s">
        <v>77</v>
      </c>
      <c r="M6885" s="193">
        <v>0</v>
      </c>
      <c r="N6885" s="194">
        <f t="shared" si="1327"/>
        <v>0</v>
      </c>
      <c r="R6885" s="75" t="e">
        <f t="shared" si="1330"/>
        <v>#REF!</v>
      </c>
    </row>
    <row r="6886" spans="1:18" ht="15" customHeight="1" x14ac:dyDescent="0.3">
      <c r="A6886" s="86"/>
      <c r="B6886" s="84"/>
      <c r="C6886" s="125" t="s">
        <v>91</v>
      </c>
      <c r="D6886" s="146">
        <v>0.5</v>
      </c>
      <c r="E6886" s="149">
        <v>1.25</v>
      </c>
      <c r="F6886" s="184">
        <f t="shared" ref="F6886:F6894" si="1335">+IF(E6886="","",D6886*E6886)</f>
        <v>0.625</v>
      </c>
      <c r="G6886" s="185">
        <f>+IF(F6886="","",H6880)</f>
        <v>1.24E-2</v>
      </c>
      <c r="H6886" s="186">
        <f t="shared" ref="H6886:H6894" si="1336">+IF(G6886="","",F6886*G6886)</f>
        <v>7.7499999999999999E-3</v>
      </c>
      <c r="J6886" s="195">
        <f>+IF(H6886="","",H6886/H6950)</f>
        <v>1.6338502744246545E-3</v>
      </c>
      <c r="K6886" s="172">
        <v>4292100117</v>
      </c>
      <c r="L6886" s="170" t="s">
        <v>77</v>
      </c>
      <c r="M6886" s="193">
        <v>0</v>
      </c>
      <c r="N6886" s="194">
        <f t="shared" si="1327"/>
        <v>0</v>
      </c>
      <c r="R6886" s="75" t="e">
        <f t="shared" si="1330"/>
        <v>#REF!</v>
      </c>
    </row>
    <row r="6887" spans="1:18" ht="15" customHeight="1" x14ac:dyDescent="0.3">
      <c r="A6887" s="86"/>
      <c r="B6887" s="84"/>
      <c r="C6887" s="125" t="s">
        <v>466</v>
      </c>
      <c r="D6887" s="146">
        <v>1</v>
      </c>
      <c r="E6887" s="149">
        <v>7.5</v>
      </c>
      <c r="F6887" s="184">
        <f t="shared" si="1335"/>
        <v>7.5</v>
      </c>
      <c r="G6887" s="185">
        <f>+IF(F6887="","",H6880)</f>
        <v>1.24E-2</v>
      </c>
      <c r="H6887" s="186">
        <f t="shared" si="1336"/>
        <v>9.2999999999999999E-2</v>
      </c>
      <c r="J6887" s="195">
        <f>+IF(H6887="","",H6887/H6950)</f>
        <v>1.9606203293095852E-2</v>
      </c>
      <c r="K6887" s="172">
        <v>4292100117</v>
      </c>
      <c r="L6887" s="170" t="s">
        <v>77</v>
      </c>
      <c r="M6887" s="193">
        <f t="shared" ref="M6887:M6894" si="1337">IF(L6887="NP", 0, (IF(L6887="EP", 1, (IF(L6887="ND", 0.4, "")))))</f>
        <v>0</v>
      </c>
      <c r="N6887" s="194">
        <f t="shared" si="1327"/>
        <v>0</v>
      </c>
      <c r="R6887" s="75" t="e">
        <f t="shared" si="1330"/>
        <v>#REF!</v>
      </c>
    </row>
    <row r="6888" spans="1:18" ht="15" customHeight="1" x14ac:dyDescent="0.3">
      <c r="A6888" s="86"/>
      <c r="B6888" s="84"/>
      <c r="C6888" s="125" t="s">
        <v>467</v>
      </c>
      <c r="D6888" s="146">
        <v>1</v>
      </c>
      <c r="E6888" s="149">
        <v>45</v>
      </c>
      <c r="F6888" s="184">
        <f t="shared" si="1335"/>
        <v>45</v>
      </c>
      <c r="G6888" s="185">
        <f>+IF(F6888="","",H6880)</f>
        <v>1.24E-2</v>
      </c>
      <c r="H6888" s="186">
        <f t="shared" si="1336"/>
        <v>0.55799999999999994</v>
      </c>
      <c r="J6888" s="195">
        <f>+IF(H6888="","",H6888/H6950)</f>
        <v>0.11763721975857511</v>
      </c>
      <c r="K6888" s="172">
        <v>548000014</v>
      </c>
      <c r="L6888" s="170" t="s">
        <v>77</v>
      </c>
      <c r="M6888" s="193">
        <f t="shared" si="1337"/>
        <v>0</v>
      </c>
      <c r="N6888" s="194">
        <f t="shared" si="1327"/>
        <v>0</v>
      </c>
      <c r="R6888" s="75" t="e">
        <f t="shared" si="1330"/>
        <v>#REF!</v>
      </c>
    </row>
    <row r="6889" spans="1:18" ht="15" customHeight="1" x14ac:dyDescent="0.3">
      <c r="A6889" s="86"/>
      <c r="B6889" s="84"/>
      <c r="C6889" s="125"/>
      <c r="D6889" s="146"/>
      <c r="E6889" s="149"/>
      <c r="F6889" s="184" t="str">
        <f t="shared" si="1335"/>
        <v/>
      </c>
      <c r="G6889" s="185" t="str">
        <f>+IF(F6889="","",H6880)</f>
        <v/>
      </c>
      <c r="H6889" s="186" t="str">
        <f t="shared" si="1336"/>
        <v/>
      </c>
      <c r="J6889" s="195" t="str">
        <f>+IF(H6889="","",H6889/H6950)</f>
        <v/>
      </c>
      <c r="K6889" s="172"/>
      <c r="L6889" s="170"/>
      <c r="M6889" s="193" t="str">
        <f t="shared" si="1337"/>
        <v/>
      </c>
      <c r="N6889" s="194" t="str">
        <f t="shared" si="1327"/>
        <v/>
      </c>
      <c r="R6889" s="75" t="e">
        <f t="shared" si="1330"/>
        <v>#REF!</v>
      </c>
    </row>
    <row r="6890" spans="1:18" ht="15" customHeight="1" x14ac:dyDescent="0.3">
      <c r="A6890" s="86"/>
      <c r="B6890" s="84"/>
      <c r="C6890" s="125"/>
      <c r="D6890" s="146"/>
      <c r="E6890" s="149"/>
      <c r="F6890" s="184" t="str">
        <f t="shared" si="1335"/>
        <v/>
      </c>
      <c r="G6890" s="185" t="str">
        <f>+IF(F6890="","",H6880)</f>
        <v/>
      </c>
      <c r="H6890" s="186" t="str">
        <f t="shared" si="1336"/>
        <v/>
      </c>
      <c r="J6890" s="195" t="str">
        <f>+IF(H6890="","",H6890/H6950)</f>
        <v/>
      </c>
      <c r="K6890" s="172"/>
      <c r="L6890" s="170"/>
      <c r="M6890" s="193" t="str">
        <f t="shared" si="1337"/>
        <v/>
      </c>
      <c r="N6890" s="194" t="str">
        <f t="shared" si="1327"/>
        <v/>
      </c>
      <c r="R6890" s="75" t="e">
        <f t="shared" si="1330"/>
        <v>#REF!</v>
      </c>
    </row>
    <row r="6891" spans="1:18" ht="15" customHeight="1" x14ac:dyDescent="0.3">
      <c r="A6891" s="86"/>
      <c r="B6891" s="84"/>
      <c r="C6891" s="125"/>
      <c r="D6891" s="146"/>
      <c r="E6891" s="149"/>
      <c r="F6891" s="184" t="str">
        <f t="shared" si="1335"/>
        <v/>
      </c>
      <c r="G6891" s="185" t="str">
        <f>+IF(F6891="","",H6880)</f>
        <v/>
      </c>
      <c r="H6891" s="186" t="str">
        <f t="shared" si="1336"/>
        <v/>
      </c>
      <c r="J6891" s="195" t="str">
        <f>+IF(H6891="","",H6891/H6950)</f>
        <v/>
      </c>
      <c r="K6891" s="172"/>
      <c r="L6891" s="170"/>
      <c r="M6891" s="193" t="str">
        <f t="shared" si="1337"/>
        <v/>
      </c>
      <c r="N6891" s="194" t="str">
        <f t="shared" si="1327"/>
        <v/>
      </c>
      <c r="R6891" s="75" t="e">
        <f t="shared" si="1330"/>
        <v>#REF!</v>
      </c>
    </row>
    <row r="6892" spans="1:18" ht="15" customHeight="1" x14ac:dyDescent="0.3">
      <c r="A6892" s="86"/>
      <c r="B6892" s="84"/>
      <c r="C6892" s="125"/>
      <c r="D6892" s="146"/>
      <c r="E6892" s="149"/>
      <c r="F6892" s="184" t="str">
        <f t="shared" si="1335"/>
        <v/>
      </c>
      <c r="G6892" s="185" t="str">
        <f>+IF(F6892="","",H6880)</f>
        <v/>
      </c>
      <c r="H6892" s="186" t="str">
        <f t="shared" si="1336"/>
        <v/>
      </c>
      <c r="J6892" s="195" t="str">
        <f>+IF(H6892="","",H6892/H6950)</f>
        <v/>
      </c>
      <c r="K6892" s="172"/>
      <c r="L6892" s="170"/>
      <c r="M6892" s="193" t="str">
        <f t="shared" si="1337"/>
        <v/>
      </c>
      <c r="N6892" s="194" t="str">
        <f t="shared" si="1327"/>
        <v/>
      </c>
      <c r="R6892" s="75" t="e">
        <f t="shared" si="1330"/>
        <v>#REF!</v>
      </c>
    </row>
    <row r="6893" spans="1:18" ht="15" customHeight="1" x14ac:dyDescent="0.3">
      <c r="A6893" s="86"/>
      <c r="B6893" s="84"/>
      <c r="C6893" s="125"/>
      <c r="D6893" s="146"/>
      <c r="E6893" s="149"/>
      <c r="F6893" s="184" t="str">
        <f t="shared" si="1335"/>
        <v/>
      </c>
      <c r="G6893" s="185" t="str">
        <f>+IF(F6893="","",H6880)</f>
        <v/>
      </c>
      <c r="H6893" s="186" t="str">
        <f t="shared" si="1336"/>
        <v/>
      </c>
      <c r="J6893" s="195" t="str">
        <f>+IF(H6893="","",H6893/H6950)</f>
        <v/>
      </c>
      <c r="K6893" s="172"/>
      <c r="L6893" s="170"/>
      <c r="M6893" s="193" t="str">
        <f t="shared" si="1337"/>
        <v/>
      </c>
      <c r="N6893" s="194" t="str">
        <f t="shared" si="1327"/>
        <v/>
      </c>
      <c r="R6893" s="75" t="e">
        <f t="shared" si="1330"/>
        <v>#REF!</v>
      </c>
    </row>
    <row r="6894" spans="1:18" ht="15" customHeight="1" thickBot="1" x14ac:dyDescent="0.35">
      <c r="A6894" s="86"/>
      <c r="B6894" s="84"/>
      <c r="C6894" s="127"/>
      <c r="D6894" s="147"/>
      <c r="E6894" s="150"/>
      <c r="F6894" s="187" t="str">
        <f t="shared" si="1335"/>
        <v/>
      </c>
      <c r="G6894" s="188" t="str">
        <f>+IF(F6894="","",H6879)</f>
        <v/>
      </c>
      <c r="H6894" s="189" t="str">
        <f t="shared" si="1336"/>
        <v/>
      </c>
      <c r="J6894" s="195" t="str">
        <f>+IF(H6894="","",H6894/H6950)</f>
        <v/>
      </c>
      <c r="K6894" s="172"/>
      <c r="L6894" s="170"/>
      <c r="M6894" s="193" t="str">
        <f t="shared" si="1337"/>
        <v/>
      </c>
      <c r="N6894" s="194" t="str">
        <f t="shared" si="1327"/>
        <v/>
      </c>
      <c r="R6894" s="75" t="e">
        <f t="shared" si="1330"/>
        <v>#REF!</v>
      </c>
    </row>
    <row r="6895" spans="1:18" ht="15" customHeight="1" thickBot="1" x14ac:dyDescent="0.35">
      <c r="A6895" s="86"/>
      <c r="B6895" s="84"/>
      <c r="C6895" s="160"/>
      <c r="D6895" s="160"/>
      <c r="E6895" s="160"/>
      <c r="F6895" s="160"/>
      <c r="G6895" s="161" t="s">
        <v>27</v>
      </c>
      <c r="H6895" s="157">
        <f>SUM(H6882:H6894)</f>
        <v>0.7716426999999999</v>
      </c>
      <c r="J6895" s="110">
        <f>SUM(J6882:J6894)</f>
        <v>0.16267724350358467</v>
      </c>
      <c r="K6895" s="109"/>
      <c r="L6895" s="109"/>
      <c r="M6895" s="109"/>
      <c r="N6895" s="110">
        <f>SUM(N6882:N6894)</f>
        <v>4.1826567025271153E-3</v>
      </c>
    </row>
    <row r="6896" spans="1:18" s="73" customFormat="1" ht="15" customHeight="1" thickBot="1" x14ac:dyDescent="0.35">
      <c r="A6896" s="86"/>
      <c r="B6896" s="84"/>
      <c r="C6896" s="73" t="s">
        <v>10</v>
      </c>
      <c r="H6896" s="74"/>
      <c r="J6896" s="112"/>
      <c r="K6896" s="112"/>
      <c r="L6896" s="112"/>
      <c r="M6896" s="112"/>
      <c r="N6896" s="112"/>
    </row>
    <row r="6897" spans="1:18" ht="31.5" customHeight="1" thickBot="1" x14ac:dyDescent="0.35">
      <c r="A6897" s="86"/>
      <c r="B6897" s="84"/>
      <c r="C6897" s="122" t="s">
        <v>48</v>
      </c>
      <c r="D6897" s="123" t="s">
        <v>0</v>
      </c>
      <c r="E6897" s="123" t="s">
        <v>65</v>
      </c>
      <c r="F6897" s="123" t="s">
        <v>66</v>
      </c>
      <c r="G6897" s="123" t="s">
        <v>8</v>
      </c>
      <c r="H6897" s="124" t="s">
        <v>9</v>
      </c>
      <c r="J6897" s="106" t="s">
        <v>59</v>
      </c>
      <c r="K6897" s="107" t="s">
        <v>60</v>
      </c>
      <c r="L6897" s="107" t="s">
        <v>61</v>
      </c>
      <c r="M6897" s="107" t="s">
        <v>62</v>
      </c>
      <c r="N6897" s="108" t="s">
        <v>63</v>
      </c>
    </row>
    <row r="6898" spans="1:18" ht="15" customHeight="1" x14ac:dyDescent="0.3">
      <c r="A6898" s="86"/>
      <c r="B6898" s="84"/>
      <c r="C6898" s="125" t="s">
        <v>309</v>
      </c>
      <c r="D6898" s="146">
        <v>0.1</v>
      </c>
      <c r="E6898" s="149">
        <v>4.75</v>
      </c>
      <c r="F6898" s="184">
        <f t="shared" ref="F6898:F6910" si="1338">+IF(E6898="","",D6898*E6898)</f>
        <v>0.47500000000000003</v>
      </c>
      <c r="G6898" s="185">
        <f>+IF(F6898="","",H6880)</f>
        <v>1.24E-2</v>
      </c>
      <c r="H6898" s="186">
        <f t="shared" ref="H6898:H6910" si="1339">+IF(G6898="","",F6898*G6898)</f>
        <v>5.8900000000000003E-3</v>
      </c>
      <c r="I6898" s="95"/>
      <c r="J6898" s="195">
        <f>+IF(H6898="","",H6898/H6950)</f>
        <v>1.2417262085627375E-3</v>
      </c>
      <c r="K6898" s="174">
        <v>851230012</v>
      </c>
      <c r="L6898" s="170" t="s">
        <v>77</v>
      </c>
      <c r="M6898" s="193">
        <v>0</v>
      </c>
      <c r="N6898" s="194">
        <f t="shared" ref="N6898:N6910" si="1340">+IF(H6898="","",J6898*M6898)</f>
        <v>0</v>
      </c>
      <c r="R6898" s="75" t="e">
        <f t="shared" ref="R6898:R6910" si="1341">+R6810+1</f>
        <v>#REF!</v>
      </c>
    </row>
    <row r="6899" spans="1:18" ht="15" customHeight="1" x14ac:dyDescent="0.25">
      <c r="A6899" s="86"/>
      <c r="B6899" s="84"/>
      <c r="C6899" s="125" t="s">
        <v>468</v>
      </c>
      <c r="D6899" s="146">
        <v>2</v>
      </c>
      <c r="E6899" s="209">
        <v>4.3499999999999996</v>
      </c>
      <c r="F6899" s="184">
        <f t="shared" si="1338"/>
        <v>8.6999999999999993</v>
      </c>
      <c r="G6899" s="185">
        <f>+IF(F6899="","",H6880)</f>
        <v>1.24E-2</v>
      </c>
      <c r="H6899" s="186">
        <f t="shared" si="1339"/>
        <v>0.10787999999999999</v>
      </c>
      <c r="J6899" s="195">
        <f>+IF(H6899="","",H6899/H6950)</f>
        <v>2.2743195819991187E-2</v>
      </c>
      <c r="K6899" s="174">
        <v>851230012</v>
      </c>
      <c r="L6899" s="170" t="s">
        <v>77</v>
      </c>
      <c r="M6899" s="193">
        <v>0</v>
      </c>
      <c r="N6899" s="194">
        <f t="shared" si="1340"/>
        <v>0</v>
      </c>
      <c r="R6899" s="75" t="e">
        <f t="shared" si="1341"/>
        <v>#REF!</v>
      </c>
    </row>
    <row r="6900" spans="1:18" ht="15" customHeight="1" x14ac:dyDescent="0.25">
      <c r="A6900" s="86"/>
      <c r="B6900" s="84"/>
      <c r="C6900" s="125" t="s">
        <v>469</v>
      </c>
      <c r="D6900" s="146">
        <v>0.5</v>
      </c>
      <c r="E6900" s="209">
        <v>4.28</v>
      </c>
      <c r="F6900" s="184">
        <f t="shared" si="1338"/>
        <v>2.14</v>
      </c>
      <c r="G6900" s="185">
        <f>+IF(F6900="","",H6880)</f>
        <v>1.24E-2</v>
      </c>
      <c r="H6900" s="186">
        <f t="shared" si="1339"/>
        <v>2.6536000000000001E-2</v>
      </c>
      <c r="J6900" s="195">
        <f>+IF(H6900="","",H6900/H6950)</f>
        <v>5.5943033396300169E-3</v>
      </c>
      <c r="K6900" s="174">
        <v>851230012</v>
      </c>
      <c r="L6900" s="170" t="s">
        <v>77</v>
      </c>
      <c r="M6900" s="193">
        <v>0</v>
      </c>
      <c r="N6900" s="194">
        <f t="shared" si="1340"/>
        <v>0</v>
      </c>
      <c r="R6900" s="75" t="e">
        <f t="shared" si="1341"/>
        <v>#REF!</v>
      </c>
    </row>
    <row r="6901" spans="1:18" ht="15" customHeight="1" x14ac:dyDescent="0.3">
      <c r="A6901" s="86"/>
      <c r="B6901" s="84"/>
      <c r="C6901" s="125" t="s">
        <v>326</v>
      </c>
      <c r="D6901" s="146">
        <v>2</v>
      </c>
      <c r="E6901" s="149">
        <v>4.2300000000000004</v>
      </c>
      <c r="F6901" s="184">
        <f t="shared" si="1338"/>
        <v>8.4600000000000009</v>
      </c>
      <c r="G6901" s="185">
        <f>+IF(F6901="","",H6880)</f>
        <v>1.24E-2</v>
      </c>
      <c r="H6901" s="186">
        <f t="shared" si="1339"/>
        <v>0.10490400000000001</v>
      </c>
      <c r="J6901" s="195">
        <f>+IF(H6901="","",H6901/H6950)</f>
        <v>2.2115797314612124E-2</v>
      </c>
      <c r="K6901" s="174">
        <v>851230012</v>
      </c>
      <c r="L6901" s="170" t="s">
        <v>77</v>
      </c>
      <c r="M6901" s="193">
        <f t="shared" ref="M6901:M6910" si="1342">IF(L6901="NP", 0, (IF(L6901="EP", 1, (IF(L6901="ND", 0.4, "")))))</f>
        <v>0</v>
      </c>
      <c r="N6901" s="194">
        <f t="shared" si="1340"/>
        <v>0</v>
      </c>
      <c r="R6901" s="75" t="e">
        <f t="shared" si="1341"/>
        <v>#REF!</v>
      </c>
    </row>
    <row r="6902" spans="1:18" ht="15" customHeight="1" x14ac:dyDescent="0.3">
      <c r="A6902" s="86"/>
      <c r="B6902" s="84"/>
      <c r="C6902" s="125" t="s">
        <v>325</v>
      </c>
      <c r="D6902" s="146">
        <v>1</v>
      </c>
      <c r="E6902" s="149">
        <v>4.28</v>
      </c>
      <c r="F6902" s="184">
        <f t="shared" si="1338"/>
        <v>4.28</v>
      </c>
      <c r="G6902" s="185">
        <f>+IF(F6902="","",H6880)</f>
        <v>1.24E-2</v>
      </c>
      <c r="H6902" s="186">
        <f t="shared" si="1339"/>
        <v>5.3072000000000001E-2</v>
      </c>
      <c r="J6902" s="195">
        <f>+IF(H6902="","",H6902/H6950)</f>
        <v>1.1188606679260034E-2</v>
      </c>
      <c r="K6902" s="174">
        <v>851230012</v>
      </c>
      <c r="L6902" s="170" t="s">
        <v>77</v>
      </c>
      <c r="M6902" s="193">
        <f t="shared" si="1342"/>
        <v>0</v>
      </c>
      <c r="N6902" s="194">
        <f t="shared" si="1340"/>
        <v>0</v>
      </c>
      <c r="R6902" s="75" t="e">
        <f t="shared" si="1341"/>
        <v>#REF!</v>
      </c>
    </row>
    <row r="6903" spans="1:18" ht="15" customHeight="1" x14ac:dyDescent="0.3">
      <c r="A6903" s="86"/>
      <c r="B6903" s="84"/>
      <c r="C6903" s="125" t="s">
        <v>405</v>
      </c>
      <c r="D6903" s="146">
        <v>1</v>
      </c>
      <c r="E6903" s="149">
        <v>4.75</v>
      </c>
      <c r="F6903" s="184">
        <f t="shared" si="1338"/>
        <v>4.75</v>
      </c>
      <c r="G6903" s="185">
        <f>+IF(F6903="","",H6880)</f>
        <v>1.24E-2</v>
      </c>
      <c r="H6903" s="186">
        <f t="shared" si="1339"/>
        <v>5.8900000000000001E-2</v>
      </c>
      <c r="I6903" s="96"/>
      <c r="J6903" s="195">
        <f>+IF(H6903="","",H6903/H6950)</f>
        <v>1.2417262085627373E-2</v>
      </c>
      <c r="K6903" s="174">
        <v>851230012</v>
      </c>
      <c r="L6903" s="170" t="s">
        <v>77</v>
      </c>
      <c r="M6903" s="193">
        <f t="shared" si="1342"/>
        <v>0</v>
      </c>
      <c r="N6903" s="194">
        <f t="shared" si="1340"/>
        <v>0</v>
      </c>
      <c r="R6903" s="75" t="e">
        <f t="shared" si="1341"/>
        <v>#REF!</v>
      </c>
    </row>
    <row r="6904" spans="1:18" ht="15" customHeight="1" x14ac:dyDescent="0.3">
      <c r="A6904" s="86"/>
      <c r="B6904" s="84"/>
      <c r="C6904" s="125" t="s">
        <v>396</v>
      </c>
      <c r="D6904" s="146">
        <v>1</v>
      </c>
      <c r="E6904" s="149">
        <v>4.28</v>
      </c>
      <c r="F6904" s="184">
        <f t="shared" si="1338"/>
        <v>4.28</v>
      </c>
      <c r="G6904" s="185">
        <f>+IF(F6904="","",H6880)</f>
        <v>1.24E-2</v>
      </c>
      <c r="H6904" s="186">
        <f t="shared" si="1339"/>
        <v>5.3072000000000001E-2</v>
      </c>
      <c r="J6904" s="195">
        <f>+IF(H6904="","",H6904/H6950)</f>
        <v>1.1188606679260034E-2</v>
      </c>
      <c r="K6904" s="174">
        <v>851230012</v>
      </c>
      <c r="L6904" s="170" t="s">
        <v>77</v>
      </c>
      <c r="M6904" s="193">
        <f t="shared" si="1342"/>
        <v>0</v>
      </c>
      <c r="N6904" s="194">
        <f t="shared" si="1340"/>
        <v>0</v>
      </c>
      <c r="R6904" s="75" t="e">
        <f t="shared" si="1341"/>
        <v>#REF!</v>
      </c>
    </row>
    <row r="6905" spans="1:18" ht="15" customHeight="1" x14ac:dyDescent="0.3">
      <c r="A6905" s="86"/>
      <c r="B6905" s="84"/>
      <c r="C6905" s="125"/>
      <c r="D6905" s="146"/>
      <c r="E6905" s="149"/>
      <c r="F6905" s="184" t="str">
        <f t="shared" si="1338"/>
        <v/>
      </c>
      <c r="G6905" s="185" t="str">
        <f>+IF(F6905="","",H6880)</f>
        <v/>
      </c>
      <c r="H6905" s="186" t="str">
        <f t="shared" si="1339"/>
        <v/>
      </c>
      <c r="J6905" s="195" t="str">
        <f>+IF(H6905="","",H6905/H6950)</f>
        <v/>
      </c>
      <c r="K6905" s="174"/>
      <c r="L6905" s="170"/>
      <c r="M6905" s="193" t="str">
        <f t="shared" si="1342"/>
        <v/>
      </c>
      <c r="N6905" s="194" t="str">
        <f t="shared" si="1340"/>
        <v/>
      </c>
      <c r="R6905" s="75" t="e">
        <f t="shared" si="1341"/>
        <v>#REF!</v>
      </c>
    </row>
    <row r="6906" spans="1:18" ht="15" customHeight="1" x14ac:dyDescent="0.3">
      <c r="A6906" s="86"/>
      <c r="B6906" s="84"/>
      <c r="C6906" s="125"/>
      <c r="D6906" s="146"/>
      <c r="E6906" s="149"/>
      <c r="F6906" s="184" t="str">
        <f t="shared" si="1338"/>
        <v/>
      </c>
      <c r="G6906" s="185" t="str">
        <f>+IF(F6906="","",H6880)</f>
        <v/>
      </c>
      <c r="H6906" s="186" t="str">
        <f t="shared" si="1339"/>
        <v/>
      </c>
      <c r="I6906" s="96"/>
      <c r="J6906" s="195" t="str">
        <f>+IF(H6906="","",H6906/H6950)</f>
        <v/>
      </c>
      <c r="K6906" s="174"/>
      <c r="L6906" s="170"/>
      <c r="M6906" s="193" t="str">
        <f t="shared" si="1342"/>
        <v/>
      </c>
      <c r="N6906" s="194" t="str">
        <f t="shared" si="1340"/>
        <v/>
      </c>
      <c r="R6906" s="75" t="e">
        <f t="shared" si="1341"/>
        <v>#REF!</v>
      </c>
    </row>
    <row r="6907" spans="1:18" ht="15" customHeight="1" x14ac:dyDescent="0.3">
      <c r="A6907" s="86"/>
      <c r="B6907" s="84"/>
      <c r="C6907" s="125"/>
      <c r="D6907" s="146"/>
      <c r="E6907" s="149"/>
      <c r="F6907" s="184" t="str">
        <f t="shared" si="1338"/>
        <v/>
      </c>
      <c r="G6907" s="185" t="str">
        <f>+IF(F6907="","",H6880)</f>
        <v/>
      </c>
      <c r="H6907" s="186" t="str">
        <f t="shared" si="1339"/>
        <v/>
      </c>
      <c r="J6907" s="195" t="str">
        <f>+IF(H6907="","",H6907/H6950)</f>
        <v/>
      </c>
      <c r="K6907" s="174"/>
      <c r="L6907" s="170"/>
      <c r="M6907" s="193" t="str">
        <f t="shared" si="1342"/>
        <v/>
      </c>
      <c r="N6907" s="194" t="str">
        <f t="shared" si="1340"/>
        <v/>
      </c>
      <c r="R6907" s="75" t="e">
        <f t="shared" si="1341"/>
        <v>#REF!</v>
      </c>
    </row>
    <row r="6908" spans="1:18" ht="15" customHeight="1" x14ac:dyDescent="0.3">
      <c r="A6908" s="86"/>
      <c r="B6908" s="84"/>
      <c r="C6908" s="125"/>
      <c r="D6908" s="146"/>
      <c r="E6908" s="149"/>
      <c r="F6908" s="184" t="str">
        <f t="shared" si="1338"/>
        <v/>
      </c>
      <c r="G6908" s="185" t="str">
        <f>+IF(F6908="","",H6880)</f>
        <v/>
      </c>
      <c r="H6908" s="186" t="str">
        <f t="shared" si="1339"/>
        <v/>
      </c>
      <c r="I6908" s="96"/>
      <c r="J6908" s="195" t="str">
        <f>+IF(H6908="","",H6908/H6950)</f>
        <v/>
      </c>
      <c r="K6908" s="174"/>
      <c r="L6908" s="170"/>
      <c r="M6908" s="193" t="str">
        <f t="shared" si="1342"/>
        <v/>
      </c>
      <c r="N6908" s="194" t="str">
        <f t="shared" si="1340"/>
        <v/>
      </c>
      <c r="R6908" s="75" t="e">
        <f t="shared" si="1341"/>
        <v>#REF!</v>
      </c>
    </row>
    <row r="6909" spans="1:18" ht="15" customHeight="1" x14ac:dyDescent="0.3">
      <c r="A6909" s="86"/>
      <c r="B6909" s="84"/>
      <c r="C6909" s="125"/>
      <c r="D6909" s="146"/>
      <c r="E6909" s="149"/>
      <c r="F6909" s="184" t="str">
        <f t="shared" si="1338"/>
        <v/>
      </c>
      <c r="G6909" s="185" t="str">
        <f>+IF(F6909="","",H6880)</f>
        <v/>
      </c>
      <c r="H6909" s="186" t="str">
        <f t="shared" si="1339"/>
        <v/>
      </c>
      <c r="I6909" s="96"/>
      <c r="J6909" s="195" t="str">
        <f>+IF(H6909="","",H6909/H6950)</f>
        <v/>
      </c>
      <c r="K6909" s="174"/>
      <c r="L6909" s="170"/>
      <c r="M6909" s="193" t="str">
        <f t="shared" si="1342"/>
        <v/>
      </c>
      <c r="N6909" s="194" t="str">
        <f t="shared" si="1340"/>
        <v/>
      </c>
      <c r="R6909" s="75" t="e">
        <f t="shared" si="1341"/>
        <v>#REF!</v>
      </c>
    </row>
    <row r="6910" spans="1:18" ht="15" customHeight="1" thickBot="1" x14ac:dyDescent="0.35">
      <c r="A6910" s="86"/>
      <c r="B6910" s="84"/>
      <c r="C6910" s="127"/>
      <c r="D6910" s="147"/>
      <c r="E6910" s="150"/>
      <c r="F6910" s="187" t="str">
        <f t="shared" si="1338"/>
        <v/>
      </c>
      <c r="G6910" s="188" t="str">
        <f>+IF(F6910="","",H6879)</f>
        <v/>
      </c>
      <c r="H6910" s="189" t="str">
        <f t="shared" si="1339"/>
        <v/>
      </c>
      <c r="J6910" s="195" t="str">
        <f>+IF(H6910="","",H6910/H6950)</f>
        <v/>
      </c>
      <c r="K6910" s="174"/>
      <c r="L6910" s="170"/>
      <c r="M6910" s="193" t="str">
        <f t="shared" si="1342"/>
        <v/>
      </c>
      <c r="N6910" s="194" t="str">
        <f t="shared" si="1340"/>
        <v/>
      </c>
      <c r="R6910" s="75" t="e">
        <f t="shared" si="1341"/>
        <v>#REF!</v>
      </c>
    </row>
    <row r="6911" spans="1:18" ht="15" customHeight="1" thickBot="1" x14ac:dyDescent="0.35">
      <c r="A6911" s="86"/>
      <c r="B6911" s="84"/>
      <c r="C6911" s="160"/>
      <c r="D6911" s="160"/>
      <c r="E6911" s="160"/>
      <c r="F6911" s="160"/>
      <c r="G6911" s="161" t="s">
        <v>28</v>
      </c>
      <c r="H6911" s="157">
        <f>SUM(H6898:H6910)</f>
        <v>0.41025400000000001</v>
      </c>
      <c r="J6911" s="110">
        <f>SUM(J6898:J6910)</f>
        <v>8.6489498126943509E-2</v>
      </c>
      <c r="K6911" s="109"/>
      <c r="L6911" s="109"/>
      <c r="M6911" s="109"/>
      <c r="N6911" s="110">
        <f>SUM(N6898:N6910)</f>
        <v>0</v>
      </c>
    </row>
    <row r="6912" spans="1:18" s="73" customFormat="1" ht="15" customHeight="1" thickBot="1" x14ac:dyDescent="0.35">
      <c r="A6912" s="86"/>
      <c r="B6912" s="84"/>
      <c r="C6912" s="73" t="s">
        <v>11</v>
      </c>
      <c r="H6912" s="74"/>
      <c r="J6912" s="112"/>
      <c r="K6912" s="112"/>
      <c r="L6912" s="112"/>
      <c r="M6912" s="112"/>
      <c r="N6912" s="112"/>
    </row>
    <row r="6913" spans="1:18" ht="34.5" customHeight="1" thickBot="1" x14ac:dyDescent="0.35">
      <c r="A6913" s="86"/>
      <c r="B6913" s="84"/>
      <c r="C6913" s="122" t="s">
        <v>48</v>
      </c>
      <c r="D6913" s="129"/>
      <c r="E6913" s="123" t="s">
        <v>3</v>
      </c>
      <c r="F6913" s="123" t="s">
        <v>0</v>
      </c>
      <c r="G6913" s="123" t="s">
        <v>16</v>
      </c>
      <c r="H6913" s="124" t="s">
        <v>9</v>
      </c>
      <c r="J6913" s="106" t="s">
        <v>59</v>
      </c>
      <c r="K6913" s="107" t="s">
        <v>60</v>
      </c>
      <c r="L6913" s="107" t="s">
        <v>61</v>
      </c>
      <c r="M6913" s="107" t="s">
        <v>62</v>
      </c>
      <c r="N6913" s="108" t="s">
        <v>63</v>
      </c>
    </row>
    <row r="6914" spans="1:18" ht="15" customHeight="1" x14ac:dyDescent="0.3">
      <c r="A6914" s="86"/>
      <c r="B6914" s="84"/>
      <c r="C6914" s="125" t="s">
        <v>470</v>
      </c>
      <c r="E6914" s="151" t="s">
        <v>89</v>
      </c>
      <c r="F6914" s="151">
        <v>0.03</v>
      </c>
      <c r="G6914" s="151">
        <v>3.2</v>
      </c>
      <c r="H6914" s="190">
        <f t="shared" ref="H6914:H6918" si="1343">+IF(G6914="","",F6914*G6914)</f>
        <v>9.6000000000000002E-2</v>
      </c>
      <c r="J6914" s="195">
        <f>+IF(H6914="","",H6914/H6950)</f>
        <v>2.023866146384088E-2</v>
      </c>
      <c r="K6914" s="174">
        <v>429500012</v>
      </c>
      <c r="L6914" s="170" t="s">
        <v>76</v>
      </c>
      <c r="M6914" s="193">
        <v>0.4</v>
      </c>
      <c r="N6914" s="194">
        <f t="shared" ref="N6914:N6939" si="1344">+IF(H6914="","",J6914*M6914)</f>
        <v>8.0954645855363522E-3</v>
      </c>
      <c r="R6914" s="75" t="e">
        <f t="shared" ref="R6914:R6939" si="1345">+R6826+1</f>
        <v>#REF!</v>
      </c>
    </row>
    <row r="6915" spans="1:18" ht="15" customHeight="1" x14ac:dyDescent="0.3">
      <c r="A6915" s="86"/>
      <c r="B6915" s="84"/>
      <c r="C6915" s="125" t="s">
        <v>401</v>
      </c>
      <c r="E6915" s="151" t="s">
        <v>404</v>
      </c>
      <c r="F6915" s="151">
        <v>0.01</v>
      </c>
      <c r="G6915" s="151">
        <v>146</v>
      </c>
      <c r="H6915" s="190">
        <f t="shared" si="1343"/>
        <v>1.46</v>
      </c>
      <c r="J6915" s="195">
        <f>+IF(H6915="","",H6915/H6950)</f>
        <v>0.30779630976258004</v>
      </c>
      <c r="K6915" s="174">
        <v>352605342021</v>
      </c>
      <c r="L6915" s="170" t="s">
        <v>76</v>
      </c>
      <c r="M6915" s="193">
        <v>0.20180000000000001</v>
      </c>
      <c r="N6915" s="194">
        <f t="shared" si="1344"/>
        <v>6.2113295310088655E-2</v>
      </c>
      <c r="R6915" s="75" t="e">
        <f t="shared" si="1345"/>
        <v>#REF!</v>
      </c>
    </row>
    <row r="6916" spans="1:18" ht="15" customHeight="1" x14ac:dyDescent="0.3">
      <c r="A6916" s="86"/>
      <c r="B6916" s="84"/>
      <c r="C6916" s="125" t="s">
        <v>398</v>
      </c>
      <c r="E6916" s="151" t="s">
        <v>403</v>
      </c>
      <c r="F6916" s="151">
        <v>0.05</v>
      </c>
      <c r="G6916" s="151">
        <v>6.12</v>
      </c>
      <c r="H6916" s="190">
        <f t="shared" si="1343"/>
        <v>0.30600000000000005</v>
      </c>
      <c r="J6916" s="195">
        <f>+IF(H6916="","",H6916/H6950)</f>
        <v>6.451073341599281E-2</v>
      </c>
      <c r="K6916" s="174">
        <v>3529010778</v>
      </c>
      <c r="L6916" s="170" t="s">
        <v>77</v>
      </c>
      <c r="M6916" s="193">
        <v>0</v>
      </c>
      <c r="N6916" s="194">
        <f t="shared" si="1344"/>
        <v>0</v>
      </c>
      <c r="R6916" s="75" t="e">
        <f t="shared" si="1345"/>
        <v>#REF!</v>
      </c>
    </row>
    <row r="6917" spans="1:18" ht="15" customHeight="1" x14ac:dyDescent="0.3">
      <c r="A6917" s="86"/>
      <c r="B6917" s="84"/>
      <c r="C6917" s="125" t="s">
        <v>402</v>
      </c>
      <c r="E6917" s="151" t="s">
        <v>92</v>
      </c>
      <c r="F6917" s="151">
        <v>0.1</v>
      </c>
      <c r="G6917" s="151">
        <v>4.12</v>
      </c>
      <c r="H6917" s="190">
        <f t="shared" si="1343"/>
        <v>0.41200000000000003</v>
      </c>
      <c r="J6917" s="195">
        <f>+IF(H6917="","",H6917/H6950)</f>
        <v>8.6857588782317113E-2</v>
      </c>
      <c r="K6917" s="212">
        <v>352605342021</v>
      </c>
      <c r="L6917" s="212" t="s">
        <v>76</v>
      </c>
      <c r="M6917" s="193">
        <v>0.20180000000000001</v>
      </c>
      <c r="N6917" s="194">
        <f t="shared" si="1344"/>
        <v>1.7527861416271596E-2</v>
      </c>
      <c r="R6917" s="75" t="e">
        <f t="shared" si="1345"/>
        <v>#REF!</v>
      </c>
    </row>
    <row r="6918" spans="1:18" ht="15" customHeight="1" x14ac:dyDescent="0.3">
      <c r="A6918" s="86"/>
      <c r="B6918" s="84"/>
      <c r="C6918" s="125" t="s">
        <v>471</v>
      </c>
      <c r="E6918" s="151" t="s">
        <v>89</v>
      </c>
      <c r="F6918" s="151">
        <v>1.03</v>
      </c>
      <c r="G6918" s="151">
        <v>1.25</v>
      </c>
      <c r="H6918" s="190">
        <f t="shared" si="1343"/>
        <v>1.2875000000000001</v>
      </c>
      <c r="J6918" s="195">
        <f>+IF(H6918="","",H6918/H6950)</f>
        <v>0.27142996494474098</v>
      </c>
      <c r="K6918" s="218">
        <v>352605342021</v>
      </c>
      <c r="L6918" s="212" t="s">
        <v>76</v>
      </c>
      <c r="M6918" s="193">
        <v>0.20180000000000001</v>
      </c>
      <c r="N6918" s="194">
        <f t="shared" si="1344"/>
        <v>5.4774566925848728E-2</v>
      </c>
      <c r="R6918" s="75" t="e">
        <f t="shared" si="1345"/>
        <v>#REF!</v>
      </c>
    </row>
    <row r="6919" spans="1:18" ht="15" customHeight="1" x14ac:dyDescent="0.3">
      <c r="A6919" s="86"/>
      <c r="B6919" s="84"/>
      <c r="C6919" s="125"/>
      <c r="E6919" s="151"/>
      <c r="F6919" s="151"/>
      <c r="G6919" s="151"/>
      <c r="H6919" s="190"/>
      <c r="J6919" s="195"/>
      <c r="K6919" s="211"/>
      <c r="L6919" s="212"/>
      <c r="M6919" s="193"/>
      <c r="N6919" s="194" t="str">
        <f t="shared" si="1344"/>
        <v/>
      </c>
      <c r="R6919" s="75" t="e">
        <f t="shared" si="1345"/>
        <v>#REF!</v>
      </c>
    </row>
    <row r="6920" spans="1:18" ht="15" customHeight="1" x14ac:dyDescent="0.3">
      <c r="A6920" s="86"/>
      <c r="B6920" s="84"/>
      <c r="C6920" s="125"/>
      <c r="E6920" s="151"/>
      <c r="F6920" s="151"/>
      <c r="G6920" s="151"/>
      <c r="H6920" s="190"/>
      <c r="J6920" s="195"/>
      <c r="K6920" s="174"/>
      <c r="L6920" s="170"/>
      <c r="M6920" s="193"/>
      <c r="N6920" s="194" t="str">
        <f t="shared" si="1344"/>
        <v/>
      </c>
      <c r="R6920" s="75" t="e">
        <f t="shared" si="1345"/>
        <v>#REF!</v>
      </c>
    </row>
    <row r="6921" spans="1:18" ht="15" customHeight="1" x14ac:dyDescent="0.3">
      <c r="A6921" s="86"/>
      <c r="B6921" s="84"/>
      <c r="C6921" s="125"/>
      <c r="E6921" s="151"/>
      <c r="F6921" s="151"/>
      <c r="G6921" s="151"/>
      <c r="H6921" s="190"/>
      <c r="J6921" s="195"/>
      <c r="K6921" s="174"/>
      <c r="L6921" s="170"/>
      <c r="M6921" s="193"/>
      <c r="N6921" s="194" t="str">
        <f t="shared" si="1344"/>
        <v/>
      </c>
      <c r="R6921" s="75" t="e">
        <f t="shared" si="1345"/>
        <v>#REF!</v>
      </c>
    </row>
    <row r="6922" spans="1:18" ht="15" customHeight="1" x14ac:dyDescent="0.3">
      <c r="A6922" s="86"/>
      <c r="B6922" s="84"/>
      <c r="C6922" s="125"/>
      <c r="E6922" s="151"/>
      <c r="F6922" s="151"/>
      <c r="G6922" s="151"/>
      <c r="H6922" s="190"/>
      <c r="J6922" s="195"/>
      <c r="K6922" s="174"/>
      <c r="L6922" s="170"/>
      <c r="M6922" s="193"/>
      <c r="N6922" s="194" t="str">
        <f t="shared" si="1344"/>
        <v/>
      </c>
      <c r="R6922" s="75" t="e">
        <f t="shared" si="1345"/>
        <v>#REF!</v>
      </c>
    </row>
    <row r="6923" spans="1:18" ht="15" customHeight="1" x14ac:dyDescent="0.3">
      <c r="A6923" s="86"/>
      <c r="B6923" s="84"/>
      <c r="C6923" s="125"/>
      <c r="E6923" s="151"/>
      <c r="F6923" s="151"/>
      <c r="G6923" s="151"/>
      <c r="H6923" s="190"/>
      <c r="J6923" s="195"/>
      <c r="K6923" s="174"/>
      <c r="L6923" s="170"/>
      <c r="M6923" s="193"/>
      <c r="N6923" s="194" t="str">
        <f t="shared" si="1344"/>
        <v/>
      </c>
      <c r="R6923" s="75" t="e">
        <f t="shared" si="1345"/>
        <v>#REF!</v>
      </c>
    </row>
    <row r="6924" spans="1:18" ht="15" customHeight="1" x14ac:dyDescent="0.3">
      <c r="A6924" s="86"/>
      <c r="B6924" s="84"/>
      <c r="C6924" s="125"/>
      <c r="E6924" s="151"/>
      <c r="F6924" s="151"/>
      <c r="G6924" s="151"/>
      <c r="H6924" s="190"/>
      <c r="J6924" s="195"/>
      <c r="K6924" s="174"/>
      <c r="L6924" s="170"/>
      <c r="M6924" s="193"/>
      <c r="N6924" s="194" t="str">
        <f t="shared" si="1344"/>
        <v/>
      </c>
      <c r="R6924" s="75" t="e">
        <f t="shared" si="1345"/>
        <v>#REF!</v>
      </c>
    </row>
    <row r="6925" spans="1:18" ht="15" customHeight="1" x14ac:dyDescent="0.3">
      <c r="A6925" s="86"/>
      <c r="B6925" s="84"/>
      <c r="C6925" s="125"/>
      <c r="E6925" s="151"/>
      <c r="F6925" s="151"/>
      <c r="G6925" s="151"/>
      <c r="H6925" s="190" t="str">
        <f t="shared" ref="H6925:H6939" si="1346">+IF(G6925="","",F6925*G6925)</f>
        <v/>
      </c>
      <c r="J6925" s="195" t="str">
        <f>+IF(H6925="","",H6925/H6950)</f>
        <v/>
      </c>
      <c r="K6925" s="174"/>
      <c r="L6925" s="170"/>
      <c r="M6925" s="193" t="str">
        <f t="shared" ref="M6925:M6939" si="1347">IF(L6925="NP", 0, (IF(L6925="EP", 1, (IF(L6925="ND", 0.4, "")))))</f>
        <v/>
      </c>
      <c r="N6925" s="194" t="str">
        <f t="shared" si="1344"/>
        <v/>
      </c>
      <c r="R6925" s="75" t="e">
        <f t="shared" si="1345"/>
        <v>#REF!</v>
      </c>
    </row>
    <row r="6926" spans="1:18" ht="15" customHeight="1" x14ac:dyDescent="0.3">
      <c r="A6926" s="86"/>
      <c r="B6926" s="84"/>
      <c r="C6926" s="125"/>
      <c r="E6926" s="151"/>
      <c r="F6926" s="151"/>
      <c r="G6926" s="151"/>
      <c r="H6926" s="190" t="str">
        <f t="shared" si="1346"/>
        <v/>
      </c>
      <c r="J6926" s="195" t="str">
        <f>+IF(H6926="","",H6926/H6950)</f>
        <v/>
      </c>
      <c r="K6926" s="174"/>
      <c r="L6926" s="170"/>
      <c r="M6926" s="193" t="str">
        <f t="shared" si="1347"/>
        <v/>
      </c>
      <c r="N6926" s="194" t="str">
        <f t="shared" si="1344"/>
        <v/>
      </c>
      <c r="R6926" s="75" t="e">
        <f t="shared" si="1345"/>
        <v>#REF!</v>
      </c>
    </row>
    <row r="6927" spans="1:18" ht="15" customHeight="1" x14ac:dyDescent="0.3">
      <c r="A6927" s="86"/>
      <c r="B6927" s="84"/>
      <c r="C6927" s="125"/>
      <c r="E6927" s="151"/>
      <c r="F6927" s="151"/>
      <c r="G6927" s="151"/>
      <c r="H6927" s="190" t="str">
        <f t="shared" si="1346"/>
        <v/>
      </c>
      <c r="J6927" s="195" t="str">
        <f>+IF(H6927="","",H6927/H6950)</f>
        <v/>
      </c>
      <c r="K6927" s="174"/>
      <c r="L6927" s="170"/>
      <c r="M6927" s="193" t="str">
        <f t="shared" si="1347"/>
        <v/>
      </c>
      <c r="N6927" s="194" t="str">
        <f t="shared" si="1344"/>
        <v/>
      </c>
      <c r="R6927" s="75" t="e">
        <f t="shared" si="1345"/>
        <v>#REF!</v>
      </c>
    </row>
    <row r="6928" spans="1:18" ht="15" customHeight="1" x14ac:dyDescent="0.3">
      <c r="A6928" s="86"/>
      <c r="B6928" s="84"/>
      <c r="C6928" s="125"/>
      <c r="E6928" s="151"/>
      <c r="F6928" s="151"/>
      <c r="G6928" s="151"/>
      <c r="H6928" s="190" t="str">
        <f t="shared" si="1346"/>
        <v/>
      </c>
      <c r="J6928" s="195" t="str">
        <f>+IF(H6928="","",H6928/H6950)</f>
        <v/>
      </c>
      <c r="K6928" s="174"/>
      <c r="L6928" s="170"/>
      <c r="M6928" s="193" t="str">
        <f t="shared" si="1347"/>
        <v/>
      </c>
      <c r="N6928" s="194" t="str">
        <f t="shared" si="1344"/>
        <v/>
      </c>
      <c r="R6928" s="75" t="e">
        <f t="shared" si="1345"/>
        <v>#REF!</v>
      </c>
    </row>
    <row r="6929" spans="1:18" ht="15" customHeight="1" x14ac:dyDescent="0.3">
      <c r="A6929" s="86"/>
      <c r="B6929" s="84"/>
      <c r="C6929" s="125"/>
      <c r="E6929" s="151"/>
      <c r="F6929" s="151"/>
      <c r="G6929" s="151"/>
      <c r="H6929" s="190" t="str">
        <f t="shared" si="1346"/>
        <v/>
      </c>
      <c r="J6929" s="195" t="str">
        <f>+IF(H6929="","",H6929/H6950)</f>
        <v/>
      </c>
      <c r="K6929" s="174"/>
      <c r="L6929" s="170"/>
      <c r="M6929" s="193" t="str">
        <f t="shared" si="1347"/>
        <v/>
      </c>
      <c r="N6929" s="194" t="str">
        <f t="shared" si="1344"/>
        <v/>
      </c>
      <c r="R6929" s="75" t="e">
        <f t="shared" si="1345"/>
        <v>#REF!</v>
      </c>
    </row>
    <row r="6930" spans="1:18" ht="15" customHeight="1" x14ac:dyDescent="0.3">
      <c r="A6930" s="86"/>
      <c r="B6930" s="84"/>
      <c r="C6930" s="125"/>
      <c r="E6930" s="151"/>
      <c r="F6930" s="151"/>
      <c r="G6930" s="151"/>
      <c r="H6930" s="190" t="str">
        <f t="shared" si="1346"/>
        <v/>
      </c>
      <c r="J6930" s="195" t="str">
        <f>+IF(H6930="","",H6930/H6950)</f>
        <v/>
      </c>
      <c r="K6930" s="174"/>
      <c r="L6930" s="170"/>
      <c r="M6930" s="193" t="str">
        <f t="shared" si="1347"/>
        <v/>
      </c>
      <c r="N6930" s="194" t="str">
        <f t="shared" si="1344"/>
        <v/>
      </c>
      <c r="R6930" s="75" t="e">
        <f t="shared" si="1345"/>
        <v>#REF!</v>
      </c>
    </row>
    <row r="6931" spans="1:18" ht="15" customHeight="1" x14ac:dyDescent="0.3">
      <c r="A6931" s="86"/>
      <c r="B6931" s="84"/>
      <c r="C6931" s="125"/>
      <c r="E6931" s="151"/>
      <c r="F6931" s="151"/>
      <c r="G6931" s="151"/>
      <c r="H6931" s="190" t="str">
        <f t="shared" si="1346"/>
        <v/>
      </c>
      <c r="J6931" s="195" t="str">
        <f>+IF(H6931="","",H6931/H6950)</f>
        <v/>
      </c>
      <c r="K6931" s="174"/>
      <c r="L6931" s="170"/>
      <c r="M6931" s="193" t="str">
        <f t="shared" si="1347"/>
        <v/>
      </c>
      <c r="N6931" s="194" t="str">
        <f t="shared" si="1344"/>
        <v/>
      </c>
      <c r="R6931" s="75" t="e">
        <f t="shared" si="1345"/>
        <v>#REF!</v>
      </c>
    </row>
    <row r="6932" spans="1:18" ht="15" customHeight="1" x14ac:dyDescent="0.3">
      <c r="A6932" s="86"/>
      <c r="B6932" s="84"/>
      <c r="C6932" s="125"/>
      <c r="E6932" s="151"/>
      <c r="F6932" s="151"/>
      <c r="G6932" s="151"/>
      <c r="H6932" s="190" t="str">
        <f t="shared" si="1346"/>
        <v/>
      </c>
      <c r="J6932" s="195" t="str">
        <f>+IF(H6932="","",H6932/H6950)</f>
        <v/>
      </c>
      <c r="K6932" s="174"/>
      <c r="L6932" s="170"/>
      <c r="M6932" s="193" t="str">
        <f t="shared" si="1347"/>
        <v/>
      </c>
      <c r="N6932" s="194" t="str">
        <f t="shared" si="1344"/>
        <v/>
      </c>
      <c r="R6932" s="75" t="e">
        <f t="shared" si="1345"/>
        <v>#REF!</v>
      </c>
    </row>
    <row r="6933" spans="1:18" ht="15" customHeight="1" x14ac:dyDescent="0.3">
      <c r="A6933" s="86"/>
      <c r="B6933" s="84"/>
      <c r="C6933" s="125"/>
      <c r="E6933" s="151"/>
      <c r="F6933" s="151"/>
      <c r="G6933" s="151"/>
      <c r="H6933" s="190" t="str">
        <f t="shared" si="1346"/>
        <v/>
      </c>
      <c r="J6933" s="195" t="str">
        <f>+IF(H6933="","",H6933/H6950)</f>
        <v/>
      </c>
      <c r="K6933" s="174"/>
      <c r="L6933" s="170"/>
      <c r="M6933" s="193" t="str">
        <f t="shared" si="1347"/>
        <v/>
      </c>
      <c r="N6933" s="194" t="str">
        <f t="shared" si="1344"/>
        <v/>
      </c>
      <c r="R6933" s="75" t="e">
        <f t="shared" si="1345"/>
        <v>#REF!</v>
      </c>
    </row>
    <row r="6934" spans="1:18" ht="15" customHeight="1" x14ac:dyDescent="0.3">
      <c r="A6934" s="86"/>
      <c r="B6934" s="84"/>
      <c r="C6934" s="125"/>
      <c r="E6934" s="151"/>
      <c r="F6934" s="151"/>
      <c r="G6934" s="151"/>
      <c r="H6934" s="190" t="str">
        <f t="shared" si="1346"/>
        <v/>
      </c>
      <c r="J6934" s="195" t="str">
        <f>+IF(H6934="","",H6934/H6950)</f>
        <v/>
      </c>
      <c r="K6934" s="174"/>
      <c r="L6934" s="170"/>
      <c r="M6934" s="193" t="str">
        <f t="shared" si="1347"/>
        <v/>
      </c>
      <c r="N6934" s="194" t="str">
        <f t="shared" si="1344"/>
        <v/>
      </c>
      <c r="R6934" s="75" t="e">
        <f t="shared" si="1345"/>
        <v>#REF!</v>
      </c>
    </row>
    <row r="6935" spans="1:18" ht="15" customHeight="1" x14ac:dyDescent="0.3">
      <c r="A6935" s="86"/>
      <c r="B6935" s="84"/>
      <c r="C6935" s="125"/>
      <c r="E6935" s="151"/>
      <c r="F6935" s="151"/>
      <c r="G6935" s="151"/>
      <c r="H6935" s="190" t="str">
        <f t="shared" si="1346"/>
        <v/>
      </c>
      <c r="J6935" s="195" t="str">
        <f>+IF(H6935="","",H6935/H6950)</f>
        <v/>
      </c>
      <c r="K6935" s="174"/>
      <c r="L6935" s="170"/>
      <c r="M6935" s="193" t="str">
        <f t="shared" si="1347"/>
        <v/>
      </c>
      <c r="N6935" s="194" t="str">
        <f t="shared" si="1344"/>
        <v/>
      </c>
      <c r="R6935" s="75" t="e">
        <f t="shared" si="1345"/>
        <v>#REF!</v>
      </c>
    </row>
    <row r="6936" spans="1:18" ht="15" customHeight="1" x14ac:dyDescent="0.3">
      <c r="A6936" s="86"/>
      <c r="B6936" s="84"/>
      <c r="C6936" s="125"/>
      <c r="E6936" s="151"/>
      <c r="F6936" s="151"/>
      <c r="G6936" s="151"/>
      <c r="H6936" s="190" t="str">
        <f t="shared" si="1346"/>
        <v/>
      </c>
      <c r="J6936" s="195" t="str">
        <f>+IF(H6936="","",H6936/H6950)</f>
        <v/>
      </c>
      <c r="K6936" s="174"/>
      <c r="L6936" s="170"/>
      <c r="M6936" s="193" t="str">
        <f t="shared" si="1347"/>
        <v/>
      </c>
      <c r="N6936" s="194" t="str">
        <f t="shared" si="1344"/>
        <v/>
      </c>
      <c r="R6936" s="75" t="e">
        <f t="shared" si="1345"/>
        <v>#REF!</v>
      </c>
    </row>
    <row r="6937" spans="1:18" ht="15" customHeight="1" x14ac:dyDescent="0.3">
      <c r="A6937" s="86"/>
      <c r="B6937" s="84"/>
      <c r="C6937" s="125"/>
      <c r="E6937" s="151"/>
      <c r="F6937" s="151"/>
      <c r="G6937" s="151"/>
      <c r="H6937" s="190" t="str">
        <f t="shared" si="1346"/>
        <v/>
      </c>
      <c r="J6937" s="195" t="str">
        <f>+IF(H6937="","",H6937/H6950)</f>
        <v/>
      </c>
      <c r="K6937" s="174"/>
      <c r="L6937" s="170"/>
      <c r="M6937" s="193" t="str">
        <f t="shared" si="1347"/>
        <v/>
      </c>
      <c r="N6937" s="194" t="str">
        <f t="shared" si="1344"/>
        <v/>
      </c>
      <c r="R6937" s="75" t="e">
        <f t="shared" si="1345"/>
        <v>#REF!</v>
      </c>
    </row>
    <row r="6938" spans="1:18" ht="15" customHeight="1" x14ac:dyDescent="0.3">
      <c r="A6938" s="86"/>
      <c r="B6938" s="84"/>
      <c r="C6938" s="125"/>
      <c r="E6938" s="151"/>
      <c r="F6938" s="151"/>
      <c r="G6938" s="151"/>
      <c r="H6938" s="190" t="str">
        <f t="shared" si="1346"/>
        <v/>
      </c>
      <c r="J6938" s="195" t="str">
        <f>+IF(H6938="","",H6938/H6950)</f>
        <v/>
      </c>
      <c r="K6938" s="174"/>
      <c r="L6938" s="170"/>
      <c r="M6938" s="193" t="str">
        <f t="shared" si="1347"/>
        <v/>
      </c>
      <c r="N6938" s="194" t="str">
        <f t="shared" si="1344"/>
        <v/>
      </c>
      <c r="R6938" s="75" t="e">
        <f t="shared" si="1345"/>
        <v>#REF!</v>
      </c>
    </row>
    <row r="6939" spans="1:18" ht="15" customHeight="1" thickBot="1" x14ac:dyDescent="0.35">
      <c r="A6939" s="86"/>
      <c r="B6939" s="84"/>
      <c r="C6939" s="125"/>
      <c r="E6939" s="152"/>
      <c r="F6939" s="152"/>
      <c r="G6939" s="152"/>
      <c r="H6939" s="191" t="str">
        <f t="shared" si="1346"/>
        <v/>
      </c>
      <c r="J6939" s="195" t="str">
        <f>+IF(H6939="","",H6939/H6950)</f>
        <v/>
      </c>
      <c r="K6939" s="174"/>
      <c r="L6939" s="170"/>
      <c r="M6939" s="193" t="str">
        <f t="shared" si="1347"/>
        <v/>
      </c>
      <c r="N6939" s="194" t="str">
        <f t="shared" si="1344"/>
        <v/>
      </c>
      <c r="R6939" s="75" t="e">
        <f t="shared" si="1345"/>
        <v>#REF!</v>
      </c>
    </row>
    <row r="6940" spans="1:18" ht="15" customHeight="1" thickBot="1" x14ac:dyDescent="0.35">
      <c r="A6940" s="86"/>
      <c r="B6940" s="84"/>
      <c r="C6940" s="160"/>
      <c r="D6940" s="160"/>
      <c r="E6940" s="160"/>
      <c r="F6940" s="160"/>
      <c r="G6940" s="161" t="s">
        <v>29</v>
      </c>
      <c r="H6940" s="157">
        <f>SUM(H6914:H6939)</f>
        <v>3.5615000000000001</v>
      </c>
      <c r="J6940" s="110">
        <f>SUM(J6914:J6939)</f>
        <v>0.7508332583694719</v>
      </c>
      <c r="K6940" s="109"/>
      <c r="L6940" s="109"/>
      <c r="M6940" s="109"/>
      <c r="N6940" s="110">
        <f>SUM(N6914:N6939)</f>
        <v>0.14251118823774533</v>
      </c>
    </row>
    <row r="6941" spans="1:18" s="73" customFormat="1" ht="15" customHeight="1" thickBot="1" x14ac:dyDescent="0.35">
      <c r="A6941" s="86"/>
      <c r="B6941" s="84"/>
      <c r="C6941" s="73" t="s">
        <v>12</v>
      </c>
      <c r="H6941" s="74"/>
      <c r="J6941" s="111"/>
      <c r="K6941" s="111"/>
      <c r="L6941" s="111"/>
      <c r="M6941" s="111"/>
      <c r="N6941" s="111"/>
    </row>
    <row r="6942" spans="1:18" ht="33" customHeight="1" thickBot="1" x14ac:dyDescent="0.35">
      <c r="A6942" s="86"/>
      <c r="B6942" s="84"/>
      <c r="C6942" s="122" t="s">
        <v>48</v>
      </c>
      <c r="D6942" s="129"/>
      <c r="E6942" s="130" t="s">
        <v>3</v>
      </c>
      <c r="F6942" s="130" t="s">
        <v>0</v>
      </c>
      <c r="G6942" s="123" t="s">
        <v>6</v>
      </c>
      <c r="H6942" s="124" t="s">
        <v>9</v>
      </c>
      <c r="J6942" s="106" t="s">
        <v>59</v>
      </c>
      <c r="K6942" s="107" t="s">
        <v>60</v>
      </c>
      <c r="L6942" s="107" t="s">
        <v>61</v>
      </c>
      <c r="M6942" s="107" t="s">
        <v>62</v>
      </c>
      <c r="N6942" s="108" t="s">
        <v>63</v>
      </c>
    </row>
    <row r="6943" spans="1:18" ht="15" customHeight="1" x14ac:dyDescent="0.3">
      <c r="A6943" s="86"/>
      <c r="B6943" s="84"/>
      <c r="C6943" s="125"/>
      <c r="E6943" s="149"/>
      <c r="F6943" s="146"/>
      <c r="G6943" s="154"/>
      <c r="H6943" s="186"/>
      <c r="J6943" s="195"/>
      <c r="K6943" s="175"/>
      <c r="L6943" s="175"/>
      <c r="M6943" s="193"/>
      <c r="N6943" s="194" t="str">
        <f>+IF(H6943="","",J6943*M6943)</f>
        <v/>
      </c>
      <c r="R6943" s="75" t="e">
        <f t="shared" ref="R6943:R6947" si="1348">+R6855+1</f>
        <v>#REF!</v>
      </c>
    </row>
    <row r="6944" spans="1:18" ht="15" customHeight="1" x14ac:dyDescent="0.3">
      <c r="A6944" s="86"/>
      <c r="B6944" s="84"/>
      <c r="C6944" s="125"/>
      <c r="E6944" s="149"/>
      <c r="F6944" s="146"/>
      <c r="G6944" s="154"/>
      <c r="H6944" s="186" t="str">
        <f>+IF(G6944="","",F6944*G6944)</f>
        <v/>
      </c>
      <c r="J6944" s="195" t="str">
        <f>+IF(H6944="","",H6944/H6948)</f>
        <v/>
      </c>
      <c r="K6944" s="175"/>
      <c r="L6944" s="175"/>
      <c r="M6944" s="193" t="str">
        <f>IF(L6944="NP", 0, (IF(L6944="EP", 1, (IF(L6944="ND", 0.4, "")))))</f>
        <v/>
      </c>
      <c r="N6944" s="194" t="str">
        <f>+IF(H6944="","",J6944*M6944)</f>
        <v/>
      </c>
      <c r="R6944" s="75" t="e">
        <f t="shared" si="1348"/>
        <v>#REF!</v>
      </c>
    </row>
    <row r="6945" spans="1:18" ht="15" customHeight="1" x14ac:dyDescent="0.3">
      <c r="A6945" s="86"/>
      <c r="B6945" s="84"/>
      <c r="C6945" s="125"/>
      <c r="E6945" s="149"/>
      <c r="F6945" s="146"/>
      <c r="G6945" s="154"/>
      <c r="H6945" s="186" t="str">
        <f>+IF(G6945="","",F6945*G6945)</f>
        <v/>
      </c>
      <c r="J6945" s="195" t="str">
        <f>+IF(H6945="","",H6945/H6949)</f>
        <v/>
      </c>
      <c r="K6945" s="175"/>
      <c r="L6945" s="175"/>
      <c r="M6945" s="193" t="str">
        <f>IF(L6945="NP", 0, (IF(L6945="EP", 1, (IF(L6945="ND", 0.4, "")))))</f>
        <v/>
      </c>
      <c r="N6945" s="194" t="str">
        <f>+IF(H6945="","",J6945*M6945)</f>
        <v/>
      </c>
      <c r="R6945" s="75" t="e">
        <f t="shared" si="1348"/>
        <v>#REF!</v>
      </c>
    </row>
    <row r="6946" spans="1:18" ht="15" customHeight="1" x14ac:dyDescent="0.3">
      <c r="A6946" s="86"/>
      <c r="B6946" s="84"/>
      <c r="C6946" s="125"/>
      <c r="E6946" s="149"/>
      <c r="F6946" s="146"/>
      <c r="G6946" s="154"/>
      <c r="H6946" s="186" t="str">
        <f>+IF(G6946="","",F6946*G6946)</f>
        <v/>
      </c>
      <c r="J6946" s="195" t="str">
        <f>+IF(H6946="","",H6946/H6950)</f>
        <v/>
      </c>
      <c r="K6946" s="175"/>
      <c r="L6946" s="175"/>
      <c r="M6946" s="193" t="str">
        <f>IF(L6946="NP", 0, (IF(L6946="EP", 1, (IF(L6946="ND", 0.4, "")))))</f>
        <v/>
      </c>
      <c r="N6946" s="194" t="str">
        <f>+IF(H6946="","",J6946*M6946)</f>
        <v/>
      </c>
      <c r="R6946" s="75" t="e">
        <f t="shared" si="1348"/>
        <v>#REF!</v>
      </c>
    </row>
    <row r="6947" spans="1:18" ht="15" customHeight="1" thickBot="1" x14ac:dyDescent="0.35">
      <c r="A6947" s="86"/>
      <c r="B6947" s="84"/>
      <c r="C6947" s="127"/>
      <c r="D6947" s="128"/>
      <c r="E6947" s="150"/>
      <c r="F6947" s="147"/>
      <c r="G6947" s="155"/>
      <c r="H6947" s="192" t="str">
        <f>+IF(G6947="","",F6947*G6947)</f>
        <v/>
      </c>
      <c r="J6947" s="195" t="str">
        <f>+IF(H6947="","",H6947/H6950)</f>
        <v/>
      </c>
      <c r="K6947" s="176"/>
      <c r="L6947" s="177"/>
      <c r="M6947" s="193" t="str">
        <f>IF(L6947="NP", 0, (IF(L6947="EP", 1, (IF(L6947="ND", 0.4, "")))))</f>
        <v/>
      </c>
      <c r="N6947" s="194" t="str">
        <f>+IF(H6947="","",J6947*M6947)</f>
        <v/>
      </c>
      <c r="R6947" s="75" t="e">
        <f t="shared" si="1348"/>
        <v>#REF!</v>
      </c>
    </row>
    <row r="6948" spans="1:18" ht="15" customHeight="1" thickBot="1" x14ac:dyDescent="0.35">
      <c r="A6948" s="86"/>
      <c r="B6948" s="84"/>
      <c r="C6948" s="160"/>
      <c r="D6948" s="160"/>
      <c r="E6948" s="160"/>
      <c r="F6948" s="160"/>
      <c r="G6948" s="161" t="s">
        <v>30</v>
      </c>
      <c r="H6948" s="157">
        <f>SUM(H6943:H6947)</f>
        <v>0</v>
      </c>
      <c r="J6948" s="110">
        <f>SUM(J6943:J6947)</f>
        <v>0</v>
      </c>
      <c r="K6948" s="109"/>
      <c r="L6948" s="109"/>
      <c r="M6948" s="109"/>
      <c r="N6948" s="110">
        <f>SUM(N6943:N6947)</f>
        <v>0</v>
      </c>
    </row>
    <row r="6949" spans="1:18" ht="13.5" customHeight="1" thickBot="1" x14ac:dyDescent="0.35">
      <c r="A6949" s="86"/>
      <c r="B6949" s="84"/>
      <c r="H6949" s="84"/>
      <c r="J6949" s="103"/>
      <c r="K6949" s="104"/>
      <c r="L6949" s="104"/>
      <c r="M6949" s="104"/>
      <c r="N6949" s="105"/>
    </row>
    <row r="6950" spans="1:18" ht="15" customHeight="1" x14ac:dyDescent="0.3">
      <c r="A6950" s="86"/>
      <c r="B6950" s="84"/>
      <c r="D6950" s="132" t="s">
        <v>13</v>
      </c>
      <c r="E6950" s="133"/>
      <c r="F6950" s="133"/>
      <c r="G6950" s="134"/>
      <c r="H6950" s="158">
        <f>+H6895+H6911+H6940+H6948</f>
        <v>4.7433966999999999</v>
      </c>
      <c r="J6950" s="113"/>
      <c r="K6950" s="78"/>
      <c r="M6950" s="78"/>
      <c r="N6950" s="114"/>
    </row>
    <row r="6951" spans="1:18" ht="15" customHeight="1" thickBot="1" x14ac:dyDescent="0.35">
      <c r="A6951" s="86"/>
      <c r="B6951" s="84"/>
      <c r="D6951" s="135" t="s">
        <v>67</v>
      </c>
      <c r="E6951" s="136"/>
      <c r="F6951" s="136"/>
      <c r="G6951" s="141">
        <f>+$Q$1</f>
        <v>0.15</v>
      </c>
      <c r="H6951" s="159">
        <f>+H6950*G6951</f>
        <v>0.71150950499999999</v>
      </c>
      <c r="J6951" s="115"/>
      <c r="K6951" s="116"/>
      <c r="L6951" s="116"/>
      <c r="M6951" s="116"/>
      <c r="N6951" s="117"/>
    </row>
    <row r="6952" spans="1:18" ht="15" customHeight="1" x14ac:dyDescent="0.3">
      <c r="A6952" s="86"/>
      <c r="B6952" s="84"/>
      <c r="D6952" s="135" t="s">
        <v>68</v>
      </c>
      <c r="E6952" s="136"/>
      <c r="F6952" s="136"/>
      <c r="G6952" s="141">
        <f>+$Q$2</f>
        <v>0</v>
      </c>
      <c r="H6952" s="159">
        <f>+(H6950+H6951)*G6952</f>
        <v>0</v>
      </c>
      <c r="J6952" s="120">
        <f>+J6895+J6911+J6940+J6948</f>
        <v>1</v>
      </c>
      <c r="K6952" s="118"/>
      <c r="L6952" s="118"/>
      <c r="M6952" s="118"/>
      <c r="N6952" s="120">
        <f>+N6895+N6911+N6940+N6948</f>
        <v>0.14669384494027246</v>
      </c>
    </row>
    <row r="6953" spans="1:18" ht="15" customHeight="1" thickBot="1" x14ac:dyDescent="0.35">
      <c r="A6953" s="86"/>
      <c r="B6953" s="84"/>
      <c r="C6953" s="75" t="s">
        <v>64</v>
      </c>
      <c r="D6953" s="135" t="s">
        <v>14</v>
      </c>
      <c r="E6953" s="136"/>
      <c r="F6953" s="136"/>
      <c r="G6953" s="137"/>
      <c r="H6953" s="159">
        <f>SUM(H6950:H6952)</f>
        <v>5.4549062050000003</v>
      </c>
      <c r="J6953" s="121" t="s">
        <v>69</v>
      </c>
      <c r="K6953" s="119"/>
      <c r="L6953" s="119"/>
      <c r="M6953" s="119"/>
      <c r="N6953" s="121" t="s">
        <v>70</v>
      </c>
    </row>
    <row r="6954" spans="1:18" ht="15" customHeight="1" thickBot="1" x14ac:dyDescent="0.35">
      <c r="A6954" s="86"/>
      <c r="B6954" s="84"/>
      <c r="C6954" s="75" t="s">
        <v>64</v>
      </c>
      <c r="D6954" s="138" t="s">
        <v>15</v>
      </c>
      <c r="E6954" s="139"/>
      <c r="F6954" s="139"/>
      <c r="G6954" s="140"/>
      <c r="H6954" s="131">
        <f>+ROUND(H6953,2)</f>
        <v>5.45</v>
      </c>
      <c r="N6954" s="165">
        <f>+ROUND(N6952,4)</f>
        <v>0.1467</v>
      </c>
    </row>
    <row r="6955" spans="1:18" ht="13.5" customHeight="1" x14ac:dyDescent="0.3">
      <c r="A6955" s="86"/>
      <c r="B6955" s="84"/>
      <c r="G6955" s="76"/>
    </row>
    <row r="6956" spans="1:18" ht="13.5" customHeight="1" x14ac:dyDescent="0.3">
      <c r="A6956" s="86"/>
      <c r="B6956" s="84"/>
      <c r="G6956" s="76"/>
    </row>
    <row r="6957" spans="1:18" ht="15" customHeight="1" x14ac:dyDescent="0.3">
      <c r="A6957" s="83"/>
      <c r="B6957" s="84"/>
      <c r="G6957" s="76"/>
      <c r="H6957" s="84"/>
      <c r="J6957" s="85"/>
      <c r="K6957" s="85"/>
      <c r="L6957" s="85"/>
      <c r="M6957" s="85"/>
      <c r="N6957" s="85"/>
    </row>
    <row r="6958" spans="1:18" ht="14.1" customHeight="1" x14ac:dyDescent="0.3">
      <c r="A6958" s="86"/>
      <c r="B6958" s="84"/>
      <c r="C6958" s="87"/>
      <c r="D6958" s="87"/>
      <c r="E6958" s="87"/>
      <c r="F6958" s="87"/>
      <c r="G6958" s="87"/>
      <c r="H6958" s="87"/>
      <c r="K6958" s="78"/>
      <c r="M6958" s="78"/>
    </row>
    <row r="6959" spans="1:18" ht="12" customHeight="1" x14ac:dyDescent="0.3">
      <c r="A6959" s="86"/>
      <c r="B6959" s="84"/>
      <c r="C6959" s="73"/>
      <c r="D6959" s="73"/>
      <c r="E6959" s="73"/>
      <c r="F6959" s="73"/>
      <c r="G6959" s="73"/>
      <c r="H6959" s="73"/>
      <c r="K6959" s="78"/>
      <c r="M6959" s="78"/>
    </row>
    <row r="6960" spans="1:18" ht="12" customHeight="1" x14ac:dyDescent="0.3">
      <c r="A6960" s="86"/>
      <c r="B6960" s="84"/>
      <c r="G6960" s="88"/>
      <c r="H6960" s="84"/>
      <c r="K6960" s="78"/>
      <c r="M6960" s="78"/>
    </row>
    <row r="6961" spans="1:18" ht="14.25" customHeight="1" x14ac:dyDescent="0.3">
      <c r="A6961" s="86"/>
      <c r="B6961" s="84"/>
      <c r="C6961" s="89"/>
      <c r="D6961" s="90"/>
      <c r="E6961" s="90"/>
      <c r="F6961" s="90"/>
      <c r="G6961" s="90"/>
      <c r="H6961" s="91"/>
      <c r="K6961" s="78"/>
      <c r="M6961" s="78"/>
    </row>
    <row r="6962" spans="1:18" ht="14.25" customHeight="1" x14ac:dyDescent="0.3">
      <c r="A6962" s="86"/>
      <c r="B6962" s="84"/>
      <c r="C6962" s="89"/>
      <c r="H6962" s="84"/>
      <c r="K6962" s="78"/>
      <c r="M6962" s="78"/>
    </row>
    <row r="6963" spans="1:18" ht="12" customHeight="1" thickBot="1" x14ac:dyDescent="0.35">
      <c r="A6963" s="86"/>
      <c r="B6963" s="84"/>
      <c r="C6963" s="89"/>
      <c r="H6963" s="84"/>
      <c r="K6963" s="78"/>
      <c r="M6963" s="78"/>
    </row>
    <row r="6964" spans="1:18" ht="20.100000000000001" customHeight="1" thickBot="1" x14ac:dyDescent="0.35">
      <c r="A6964" s="86"/>
      <c r="B6964" s="84"/>
      <c r="C6964" s="142" t="s">
        <v>55</v>
      </c>
      <c r="D6964" s="143"/>
      <c r="E6964" s="143"/>
      <c r="F6964" s="143"/>
      <c r="G6964" s="143"/>
      <c r="H6964" s="144"/>
    </row>
    <row r="6965" spans="1:18" ht="20.100000000000001" customHeight="1" x14ac:dyDescent="0.3">
      <c r="A6965" s="86"/>
      <c r="B6965" s="84"/>
      <c r="C6965" s="92"/>
      <c r="H6965" s="93" t="s">
        <v>56</v>
      </c>
      <c r="I6965" s="84"/>
      <c r="J6965" s="97" t="s">
        <v>26</v>
      </c>
      <c r="K6965" s="98"/>
      <c r="L6965" s="98"/>
      <c r="M6965" s="98"/>
      <c r="N6965" s="99"/>
    </row>
    <row r="6966" spans="1:18" ht="16.5" customHeight="1" thickBot="1" x14ac:dyDescent="0.35">
      <c r="A6966" s="169"/>
      <c r="B6966" s="84"/>
      <c r="C6966" s="73" t="s">
        <v>57</v>
      </c>
      <c r="D6966" s="84">
        <v>80</v>
      </c>
      <c r="G6966" s="74" t="s">
        <v>4</v>
      </c>
      <c r="H6966" s="75" t="str">
        <f>+VLOOKUP(D6966,PRESUP!$A$6:$N$183,3,FALSE)</f>
        <v>kg</v>
      </c>
      <c r="I6966" s="84"/>
      <c r="J6966" s="100"/>
      <c r="K6966" s="101"/>
      <c r="L6966" s="101"/>
      <c r="M6966" s="101"/>
      <c r="N6966" s="102"/>
    </row>
    <row r="6967" spans="1:18" ht="32.25" customHeight="1" x14ac:dyDescent="0.3">
      <c r="A6967" s="86"/>
      <c r="B6967" s="84"/>
      <c r="C6967" s="22" t="str">
        <f>+VLOOKUP(D6966,PRESUP!$A$6:$N$183,14,FALSE)</f>
        <v>DETALLE: SUMINISTRO, FABRICACION Y MONTAJE DE ELEMENTOS DE ACERO ESTRUCTURAL ASTM A-572 INC. TRANSPORTE</v>
      </c>
      <c r="J6967" s="103"/>
      <c r="K6967" s="104"/>
      <c r="L6967" s="104"/>
      <c r="M6967" s="104"/>
      <c r="N6967" s="105"/>
      <c r="O6967" s="84" t="s">
        <v>71</v>
      </c>
      <c r="P6967" s="84" t="s">
        <v>73</v>
      </c>
      <c r="Q6967" s="84" t="s">
        <v>72</v>
      </c>
    </row>
    <row r="6968" spans="1:18" s="73" customFormat="1" ht="15" customHeight="1" thickBot="1" x14ac:dyDescent="0.35">
      <c r="A6968" s="86"/>
      <c r="B6968" s="84"/>
      <c r="C6968" s="73" t="s">
        <v>5</v>
      </c>
      <c r="D6968" s="94"/>
      <c r="E6968" s="94"/>
      <c r="F6968" s="94"/>
      <c r="G6968" s="196" t="s">
        <v>58</v>
      </c>
      <c r="H6968" s="197">
        <v>1.24E-2</v>
      </c>
      <c r="J6968" s="162"/>
      <c r="K6968" s="163"/>
      <c r="L6968" s="163"/>
      <c r="M6968" s="163"/>
      <c r="N6968" s="164"/>
      <c r="O6968" s="166">
        <f>+H7042</f>
        <v>6.37</v>
      </c>
      <c r="P6968" s="168">
        <f>+H7038</f>
        <v>5.5428967</v>
      </c>
      <c r="Q6968" s="167">
        <f>+N7042</f>
        <v>0.14050000000000001</v>
      </c>
      <c r="R6968" s="73">
        <f t="shared" ref="R6968" si="1349">+D6966</f>
        <v>80</v>
      </c>
    </row>
    <row r="6969" spans="1:18" s="94" customFormat="1" ht="30" customHeight="1" thickBot="1" x14ac:dyDescent="0.35">
      <c r="A6969" s="86"/>
      <c r="B6969" s="84"/>
      <c r="C6969" s="122" t="s">
        <v>48</v>
      </c>
      <c r="D6969" s="123" t="s">
        <v>0</v>
      </c>
      <c r="E6969" s="123" t="s">
        <v>6</v>
      </c>
      <c r="F6969" s="123" t="s">
        <v>7</v>
      </c>
      <c r="G6969" s="123" t="s">
        <v>8</v>
      </c>
      <c r="H6969" s="124" t="s">
        <v>9</v>
      </c>
      <c r="J6969" s="106" t="s">
        <v>59</v>
      </c>
      <c r="K6969" s="107" t="s">
        <v>60</v>
      </c>
      <c r="L6969" s="107" t="s">
        <v>61</v>
      </c>
      <c r="M6969" s="107" t="s">
        <v>62</v>
      </c>
      <c r="N6969" s="108" t="s">
        <v>63</v>
      </c>
    </row>
    <row r="6970" spans="1:18" ht="15" customHeight="1" x14ac:dyDescent="0.3">
      <c r="A6970" s="86"/>
      <c r="B6970" s="84"/>
      <c r="C6970" s="125" t="s">
        <v>78</v>
      </c>
      <c r="D6970" s="145" t="s">
        <v>20</v>
      </c>
      <c r="E6970" s="148"/>
      <c r="F6970" s="148" t="s">
        <v>64</v>
      </c>
      <c r="G6970" s="153" t="s">
        <v>20</v>
      </c>
      <c r="H6970" s="126">
        <f>+H6999*0.05</f>
        <v>2.0512700000000002E-2</v>
      </c>
      <c r="J6970" s="171">
        <f>+IF(H6970="","",H6970/H7038)</f>
        <v>3.7007184348212736E-3</v>
      </c>
      <c r="K6970" s="172">
        <v>4292100117</v>
      </c>
      <c r="L6970" s="170" t="s">
        <v>77</v>
      </c>
      <c r="M6970" s="156">
        <v>0</v>
      </c>
      <c r="N6970" s="173">
        <f t="shared" ref="N6970:N6982" si="1350">+IF(H6970="","",J6970*M6970)</f>
        <v>0</v>
      </c>
    </row>
    <row r="6971" spans="1:18" ht="15" customHeight="1" x14ac:dyDescent="0.3">
      <c r="A6971" s="86"/>
      <c r="B6971" s="84"/>
      <c r="C6971" s="125" t="s">
        <v>472</v>
      </c>
      <c r="D6971" s="146">
        <v>1</v>
      </c>
      <c r="E6971" s="149">
        <v>76.25</v>
      </c>
      <c r="F6971" s="184">
        <f t="shared" ref="F6971" si="1351">+IF(E6971="","",D6971*E6971)</f>
        <v>76.25</v>
      </c>
      <c r="G6971" s="185">
        <f>+IF(F6971="","",H6968)</f>
        <v>1.24E-2</v>
      </c>
      <c r="H6971" s="186">
        <f t="shared" ref="H6971" si="1352">+IF(G6971="","",F6971*G6971)</f>
        <v>0.94550000000000001</v>
      </c>
      <c r="J6971" s="195">
        <f>+IF(H6971="","",H6971/H7038)</f>
        <v>0.1705786795557637</v>
      </c>
      <c r="K6971" s="172">
        <v>548000014</v>
      </c>
      <c r="L6971" s="170" t="s">
        <v>77</v>
      </c>
      <c r="M6971" s="193">
        <v>0</v>
      </c>
      <c r="N6971" s="194">
        <f t="shared" si="1350"/>
        <v>0</v>
      </c>
      <c r="R6971" s="75" t="e">
        <f t="shared" ref="R6971:R6982" si="1353">+R6883+1</f>
        <v>#REF!</v>
      </c>
    </row>
    <row r="6972" spans="1:18" ht="15" customHeight="1" x14ac:dyDescent="0.3">
      <c r="A6972" s="86"/>
      <c r="B6972" s="84"/>
      <c r="C6972" s="125" t="s">
        <v>464</v>
      </c>
      <c r="D6972" s="146">
        <v>0.5</v>
      </c>
      <c r="E6972" s="149">
        <v>8</v>
      </c>
      <c r="F6972" s="184">
        <f t="shared" ref="F6972" si="1354">+IF(E6972="","",D6972*E6972)</f>
        <v>4</v>
      </c>
      <c r="G6972" s="185">
        <f>+IF(F6972="","",H6968)</f>
        <v>1.24E-2</v>
      </c>
      <c r="H6972" s="186">
        <f t="shared" ref="H6972" si="1355">+IF(G6972="","",F6972*G6972)</f>
        <v>4.9599999999999998E-2</v>
      </c>
      <c r="J6972" s="195">
        <f>+IF(H6972="","",H6972/H7038)</f>
        <v>8.9483897471876028E-3</v>
      </c>
      <c r="K6972" s="172">
        <v>439410015</v>
      </c>
      <c r="L6972" s="170" t="s">
        <v>76</v>
      </c>
      <c r="M6972" s="193">
        <v>0.4</v>
      </c>
      <c r="N6972" s="194">
        <f t="shared" si="1350"/>
        <v>3.5793558988750415E-3</v>
      </c>
      <c r="R6972" s="75" t="e">
        <f t="shared" si="1353"/>
        <v>#REF!</v>
      </c>
    </row>
    <row r="6973" spans="1:18" ht="15" customHeight="1" x14ac:dyDescent="0.3">
      <c r="A6973" s="86"/>
      <c r="B6973" s="84"/>
      <c r="C6973" s="125" t="s">
        <v>393</v>
      </c>
      <c r="D6973" s="146">
        <v>1</v>
      </c>
      <c r="E6973" s="149">
        <v>1.25</v>
      </c>
      <c r="F6973" s="184">
        <f t="shared" ref="F6973" si="1356">+IF(E6973="","",D6973*E6973)</f>
        <v>1.25</v>
      </c>
      <c r="G6973" s="185">
        <f>+IF(F6973="","",H6968)</f>
        <v>1.24E-2</v>
      </c>
      <c r="H6973" s="186">
        <f t="shared" ref="H6973" si="1357">+IF(G6973="","",F6973*G6973)</f>
        <v>1.55E-2</v>
      </c>
      <c r="J6973" s="195">
        <f>+IF(H6973="","",H6973/H7038)</f>
        <v>2.796371795996126E-3</v>
      </c>
      <c r="K6973" s="172">
        <v>4292100117</v>
      </c>
      <c r="L6973" s="170" t="s">
        <v>77</v>
      </c>
      <c r="M6973" s="193">
        <v>0</v>
      </c>
      <c r="N6973" s="194">
        <f t="shared" si="1350"/>
        <v>0</v>
      </c>
      <c r="R6973" s="75" t="e">
        <f t="shared" si="1353"/>
        <v>#REF!</v>
      </c>
    </row>
    <row r="6974" spans="1:18" ht="15" customHeight="1" x14ac:dyDescent="0.3">
      <c r="A6974" s="86"/>
      <c r="B6974" s="84"/>
      <c r="C6974" s="125" t="s">
        <v>465</v>
      </c>
      <c r="D6974" s="146">
        <v>1</v>
      </c>
      <c r="E6974" s="149">
        <v>2.2000000000000002</v>
      </c>
      <c r="F6974" s="184">
        <f t="shared" ref="F6974" si="1358">+IF(E6974="","",D6974*E6974)</f>
        <v>2.2000000000000002</v>
      </c>
      <c r="G6974" s="185">
        <f>+IF(F6974="","",H6968)</f>
        <v>1.24E-2</v>
      </c>
      <c r="H6974" s="186">
        <f t="shared" ref="H6974" si="1359">+IF(G6974="","",F6974*G6974)</f>
        <v>2.7280000000000002E-2</v>
      </c>
      <c r="J6974" s="195">
        <f>+IF(H6974="","",H6974/H7038)</f>
        <v>4.9216143609531818E-3</v>
      </c>
      <c r="K6974" s="172">
        <v>4292100117</v>
      </c>
      <c r="L6974" s="170" t="s">
        <v>77</v>
      </c>
      <c r="M6974" s="193">
        <v>0</v>
      </c>
      <c r="N6974" s="194">
        <f t="shared" si="1350"/>
        <v>0</v>
      </c>
      <c r="R6974" s="75" t="e">
        <f t="shared" si="1353"/>
        <v>#REF!</v>
      </c>
    </row>
    <row r="6975" spans="1:18" ht="15" customHeight="1" x14ac:dyDescent="0.3">
      <c r="A6975" s="86"/>
      <c r="B6975" s="84"/>
      <c r="C6975" s="125" t="s">
        <v>91</v>
      </c>
      <c r="D6975" s="146">
        <v>0.5</v>
      </c>
      <c r="E6975" s="149">
        <v>1.25</v>
      </c>
      <c r="F6975" s="184">
        <f t="shared" ref="F6975:F6982" si="1360">+IF(E6975="","",D6975*E6975)</f>
        <v>0.625</v>
      </c>
      <c r="G6975" s="185">
        <f>+IF(F6975="","",H6968)</f>
        <v>1.24E-2</v>
      </c>
      <c r="H6975" s="186">
        <f t="shared" ref="H6975:H6982" si="1361">+IF(G6975="","",F6975*G6975)</f>
        <v>7.7499999999999999E-3</v>
      </c>
      <c r="J6975" s="195">
        <f>+IF(H6975="","",H6975/H7038)</f>
        <v>1.398185897998063E-3</v>
      </c>
      <c r="K6975" s="172">
        <v>4292100117</v>
      </c>
      <c r="L6975" s="170" t="s">
        <v>77</v>
      </c>
      <c r="M6975" s="193">
        <f t="shared" ref="M6975:M6982" si="1362">IF(L6975="NP", 0, (IF(L6975="EP", 1, (IF(L6975="ND", 0.4, "")))))</f>
        <v>0</v>
      </c>
      <c r="N6975" s="194">
        <f t="shared" si="1350"/>
        <v>0</v>
      </c>
      <c r="R6975" s="75" t="e">
        <f t="shared" si="1353"/>
        <v>#REF!</v>
      </c>
    </row>
    <row r="6976" spans="1:18" ht="15" customHeight="1" x14ac:dyDescent="0.3">
      <c r="A6976" s="86"/>
      <c r="B6976" s="84"/>
      <c r="C6976" s="125" t="s">
        <v>466</v>
      </c>
      <c r="D6976" s="146">
        <v>1</v>
      </c>
      <c r="E6976" s="149">
        <v>7.5</v>
      </c>
      <c r="F6976" s="184">
        <f t="shared" si="1360"/>
        <v>7.5</v>
      </c>
      <c r="G6976" s="185">
        <f>+IF(F6976="","",H6968)</f>
        <v>1.24E-2</v>
      </c>
      <c r="H6976" s="186">
        <f t="shared" si="1361"/>
        <v>9.2999999999999999E-2</v>
      </c>
      <c r="J6976" s="195">
        <f>+IF(H6976="","",H6976/H7038)</f>
        <v>1.6778230775976757E-2</v>
      </c>
      <c r="K6976" s="172">
        <v>4292100117</v>
      </c>
      <c r="L6976" s="170" t="s">
        <v>77</v>
      </c>
      <c r="M6976" s="193">
        <f t="shared" si="1362"/>
        <v>0</v>
      </c>
      <c r="N6976" s="194">
        <f t="shared" si="1350"/>
        <v>0</v>
      </c>
      <c r="R6976" s="75" t="e">
        <f t="shared" si="1353"/>
        <v>#REF!</v>
      </c>
    </row>
    <row r="6977" spans="1:18" ht="15" customHeight="1" x14ac:dyDescent="0.3">
      <c r="A6977" s="86"/>
      <c r="B6977" s="84"/>
      <c r="C6977" s="125"/>
      <c r="D6977" s="146"/>
      <c r="E6977" s="149"/>
      <c r="F6977" s="184" t="str">
        <f t="shared" si="1360"/>
        <v/>
      </c>
      <c r="G6977" s="185" t="str">
        <f>+IF(F6977="","",H6968)</f>
        <v/>
      </c>
      <c r="H6977" s="186" t="str">
        <f t="shared" si="1361"/>
        <v/>
      </c>
      <c r="J6977" s="195" t="str">
        <f>+IF(H6977="","",H6977/H7038)</f>
        <v/>
      </c>
      <c r="K6977" s="172"/>
      <c r="L6977" s="170"/>
      <c r="M6977" s="193" t="str">
        <f t="shared" si="1362"/>
        <v/>
      </c>
      <c r="N6977" s="194" t="str">
        <f t="shared" si="1350"/>
        <v/>
      </c>
      <c r="R6977" s="75" t="e">
        <f t="shared" si="1353"/>
        <v>#REF!</v>
      </c>
    </row>
    <row r="6978" spans="1:18" ht="15" customHeight="1" x14ac:dyDescent="0.3">
      <c r="A6978" s="86"/>
      <c r="B6978" s="84"/>
      <c r="C6978" s="125"/>
      <c r="D6978" s="146"/>
      <c r="E6978" s="149"/>
      <c r="F6978" s="184" t="str">
        <f t="shared" si="1360"/>
        <v/>
      </c>
      <c r="G6978" s="185" t="str">
        <f>+IF(F6978="","",H6968)</f>
        <v/>
      </c>
      <c r="H6978" s="186" t="str">
        <f t="shared" si="1361"/>
        <v/>
      </c>
      <c r="J6978" s="195" t="str">
        <f>+IF(H6978="","",H6978/H7038)</f>
        <v/>
      </c>
      <c r="K6978" s="172"/>
      <c r="L6978" s="170"/>
      <c r="M6978" s="193" t="str">
        <f t="shared" si="1362"/>
        <v/>
      </c>
      <c r="N6978" s="194" t="str">
        <f t="shared" si="1350"/>
        <v/>
      </c>
      <c r="R6978" s="75" t="e">
        <f t="shared" si="1353"/>
        <v>#REF!</v>
      </c>
    </row>
    <row r="6979" spans="1:18" ht="15" customHeight="1" x14ac:dyDescent="0.3">
      <c r="A6979" s="86"/>
      <c r="B6979" s="84"/>
      <c r="C6979" s="125"/>
      <c r="D6979" s="146"/>
      <c r="E6979" s="149"/>
      <c r="F6979" s="184" t="str">
        <f t="shared" si="1360"/>
        <v/>
      </c>
      <c r="G6979" s="185" t="str">
        <f>+IF(F6979="","",H6968)</f>
        <v/>
      </c>
      <c r="H6979" s="186" t="str">
        <f t="shared" si="1361"/>
        <v/>
      </c>
      <c r="J6979" s="195" t="str">
        <f>+IF(H6979="","",H6979/H7038)</f>
        <v/>
      </c>
      <c r="K6979" s="172"/>
      <c r="L6979" s="170"/>
      <c r="M6979" s="193" t="str">
        <f t="shared" si="1362"/>
        <v/>
      </c>
      <c r="N6979" s="194" t="str">
        <f t="shared" si="1350"/>
        <v/>
      </c>
      <c r="R6979" s="75" t="e">
        <f t="shared" si="1353"/>
        <v>#REF!</v>
      </c>
    </row>
    <row r="6980" spans="1:18" ht="15" customHeight="1" x14ac:dyDescent="0.3">
      <c r="A6980" s="86"/>
      <c r="B6980" s="84"/>
      <c r="C6980" s="125"/>
      <c r="D6980" s="146"/>
      <c r="E6980" s="149"/>
      <c r="F6980" s="184" t="str">
        <f t="shared" si="1360"/>
        <v/>
      </c>
      <c r="G6980" s="185" t="str">
        <f>+IF(F6980="","",H6968)</f>
        <v/>
      </c>
      <c r="H6980" s="186" t="str">
        <f t="shared" si="1361"/>
        <v/>
      </c>
      <c r="J6980" s="195" t="str">
        <f>+IF(H6980="","",H6980/H7038)</f>
        <v/>
      </c>
      <c r="K6980" s="172"/>
      <c r="L6980" s="170"/>
      <c r="M6980" s="193" t="str">
        <f t="shared" si="1362"/>
        <v/>
      </c>
      <c r="N6980" s="194" t="str">
        <f t="shared" si="1350"/>
        <v/>
      </c>
      <c r="R6980" s="75" t="e">
        <f t="shared" si="1353"/>
        <v>#REF!</v>
      </c>
    </row>
    <row r="6981" spans="1:18" ht="15" customHeight="1" x14ac:dyDescent="0.3">
      <c r="A6981" s="86"/>
      <c r="B6981" s="84"/>
      <c r="C6981" s="125"/>
      <c r="D6981" s="146"/>
      <c r="E6981" s="149"/>
      <c r="F6981" s="184" t="str">
        <f t="shared" si="1360"/>
        <v/>
      </c>
      <c r="G6981" s="185" t="str">
        <f>+IF(F6981="","",H6968)</f>
        <v/>
      </c>
      <c r="H6981" s="186" t="str">
        <f t="shared" si="1361"/>
        <v/>
      </c>
      <c r="J6981" s="195" t="str">
        <f>+IF(H6981="","",H6981/H7038)</f>
        <v/>
      </c>
      <c r="K6981" s="172"/>
      <c r="L6981" s="170"/>
      <c r="M6981" s="193" t="str">
        <f t="shared" si="1362"/>
        <v/>
      </c>
      <c r="N6981" s="194" t="str">
        <f t="shared" si="1350"/>
        <v/>
      </c>
      <c r="R6981" s="75" t="e">
        <f t="shared" si="1353"/>
        <v>#REF!</v>
      </c>
    </row>
    <row r="6982" spans="1:18" ht="15" customHeight="1" thickBot="1" x14ac:dyDescent="0.35">
      <c r="A6982" s="86"/>
      <c r="B6982" s="84"/>
      <c r="C6982" s="127"/>
      <c r="D6982" s="147"/>
      <c r="E6982" s="150"/>
      <c r="F6982" s="187" t="str">
        <f t="shared" si="1360"/>
        <v/>
      </c>
      <c r="G6982" s="188" t="str">
        <f>+IF(F6982="","",H6967)</f>
        <v/>
      </c>
      <c r="H6982" s="189" t="str">
        <f t="shared" si="1361"/>
        <v/>
      </c>
      <c r="J6982" s="195" t="str">
        <f>+IF(H6982="","",H6982/H7038)</f>
        <v/>
      </c>
      <c r="K6982" s="172"/>
      <c r="L6982" s="170"/>
      <c r="M6982" s="193" t="str">
        <f t="shared" si="1362"/>
        <v/>
      </c>
      <c r="N6982" s="194" t="str">
        <f t="shared" si="1350"/>
        <v/>
      </c>
      <c r="R6982" s="75" t="e">
        <f t="shared" si="1353"/>
        <v>#REF!</v>
      </c>
    </row>
    <row r="6983" spans="1:18" ht="15" customHeight="1" thickBot="1" x14ac:dyDescent="0.35">
      <c r="A6983" s="86"/>
      <c r="B6983" s="84"/>
      <c r="C6983" s="160"/>
      <c r="D6983" s="160"/>
      <c r="E6983" s="160"/>
      <c r="F6983" s="160"/>
      <c r="G6983" s="161" t="s">
        <v>27</v>
      </c>
      <c r="H6983" s="157">
        <f>SUM(H6970:H6982)</f>
        <v>1.1591427000000001</v>
      </c>
      <c r="J6983" s="110">
        <f>SUM(J6970:J6982)</f>
        <v>0.20912219056869669</v>
      </c>
      <c r="K6983" s="109"/>
      <c r="L6983" s="109"/>
      <c r="M6983" s="109"/>
      <c r="N6983" s="110">
        <f>SUM(N6970:N6982)</f>
        <v>3.5793558988750415E-3</v>
      </c>
    </row>
    <row r="6984" spans="1:18" s="73" customFormat="1" ht="15" customHeight="1" thickBot="1" x14ac:dyDescent="0.35">
      <c r="A6984" s="86"/>
      <c r="B6984" s="84"/>
      <c r="C6984" s="73" t="s">
        <v>10</v>
      </c>
      <c r="H6984" s="74"/>
      <c r="J6984" s="112"/>
      <c r="K6984" s="112"/>
      <c r="L6984" s="112"/>
      <c r="M6984" s="112"/>
      <c r="N6984" s="112"/>
    </row>
    <row r="6985" spans="1:18" ht="31.5" customHeight="1" thickBot="1" x14ac:dyDescent="0.35">
      <c r="A6985" s="86"/>
      <c r="B6985" s="84"/>
      <c r="C6985" s="122" t="s">
        <v>48</v>
      </c>
      <c r="D6985" s="123" t="s">
        <v>0</v>
      </c>
      <c r="E6985" s="123" t="s">
        <v>65</v>
      </c>
      <c r="F6985" s="123" t="s">
        <v>66</v>
      </c>
      <c r="G6985" s="123" t="s">
        <v>8</v>
      </c>
      <c r="H6985" s="124" t="s">
        <v>9</v>
      </c>
      <c r="J6985" s="106" t="s">
        <v>59</v>
      </c>
      <c r="K6985" s="107" t="s">
        <v>60</v>
      </c>
      <c r="L6985" s="107" t="s">
        <v>61</v>
      </c>
      <c r="M6985" s="107" t="s">
        <v>62</v>
      </c>
      <c r="N6985" s="108" t="s">
        <v>63</v>
      </c>
    </row>
    <row r="6986" spans="1:18" ht="15" customHeight="1" x14ac:dyDescent="0.3">
      <c r="A6986" s="86"/>
      <c r="B6986" s="84"/>
      <c r="C6986" s="125" t="s">
        <v>309</v>
      </c>
      <c r="D6986" s="146">
        <v>0.1</v>
      </c>
      <c r="E6986" s="149">
        <v>4.75</v>
      </c>
      <c r="F6986" s="184">
        <f t="shared" ref="F6986:F6998" si="1363">+IF(E6986="","",D6986*E6986)</f>
        <v>0.47500000000000003</v>
      </c>
      <c r="G6986" s="185">
        <f>+IF(F6986="","",H6968)</f>
        <v>1.24E-2</v>
      </c>
      <c r="H6986" s="186">
        <f t="shared" ref="H6986:H6998" si="1364">+IF(G6986="","",F6986*G6986)</f>
        <v>5.8900000000000003E-3</v>
      </c>
      <c r="I6986" s="95"/>
      <c r="J6986" s="195">
        <f>+IF(H6986="","",H6986/H7038)</f>
        <v>1.0626212824785279E-3</v>
      </c>
      <c r="K6986" s="174">
        <v>851230012</v>
      </c>
      <c r="L6986" s="170" t="s">
        <v>77</v>
      </c>
      <c r="M6986" s="193">
        <v>0</v>
      </c>
      <c r="N6986" s="194">
        <f t="shared" ref="N6986:N6998" si="1365">+IF(H6986="","",J6986*M6986)</f>
        <v>0</v>
      </c>
      <c r="R6986" s="75" t="e">
        <f t="shared" ref="R6986:R6998" si="1366">+R6898+1</f>
        <v>#REF!</v>
      </c>
    </row>
    <row r="6987" spans="1:18" ht="15" customHeight="1" x14ac:dyDescent="0.25">
      <c r="A6987" s="86"/>
      <c r="B6987" s="84"/>
      <c r="C6987" s="125" t="s">
        <v>468</v>
      </c>
      <c r="D6987" s="146">
        <v>2</v>
      </c>
      <c r="E6987" s="209">
        <v>4.3499999999999996</v>
      </c>
      <c r="F6987" s="184">
        <f t="shared" si="1363"/>
        <v>8.6999999999999993</v>
      </c>
      <c r="G6987" s="185">
        <f>+IF(F6987="","",H6968)</f>
        <v>1.24E-2</v>
      </c>
      <c r="H6987" s="186">
        <f t="shared" si="1364"/>
        <v>0.10787999999999999</v>
      </c>
      <c r="J6987" s="195">
        <f>+IF(H6987="","",H6987/H7038)</f>
        <v>1.9462747700133034E-2</v>
      </c>
      <c r="K6987" s="174">
        <v>851230012</v>
      </c>
      <c r="L6987" s="170" t="s">
        <v>77</v>
      </c>
      <c r="M6987" s="193">
        <v>0</v>
      </c>
      <c r="N6987" s="194">
        <f t="shared" si="1365"/>
        <v>0</v>
      </c>
      <c r="R6987" s="75" t="e">
        <f t="shared" si="1366"/>
        <v>#REF!</v>
      </c>
    </row>
    <row r="6988" spans="1:18" ht="15" customHeight="1" x14ac:dyDescent="0.25">
      <c r="A6988" s="86"/>
      <c r="B6988" s="84"/>
      <c r="C6988" s="125" t="s">
        <v>469</v>
      </c>
      <c r="D6988" s="146">
        <v>0.5</v>
      </c>
      <c r="E6988" s="209">
        <v>4.28</v>
      </c>
      <c r="F6988" s="184">
        <f t="shared" si="1363"/>
        <v>2.14</v>
      </c>
      <c r="G6988" s="185">
        <f>+IF(F6988="","",H6968)</f>
        <v>1.24E-2</v>
      </c>
      <c r="H6988" s="186">
        <f t="shared" si="1364"/>
        <v>2.6536000000000001E-2</v>
      </c>
      <c r="J6988" s="195">
        <f>+IF(H6988="","",H6988/H7038)</f>
        <v>4.7873885147453679E-3</v>
      </c>
      <c r="K6988" s="174">
        <v>851230012</v>
      </c>
      <c r="L6988" s="170" t="s">
        <v>77</v>
      </c>
      <c r="M6988" s="193">
        <v>0</v>
      </c>
      <c r="N6988" s="194">
        <f t="shared" si="1365"/>
        <v>0</v>
      </c>
      <c r="R6988" s="75" t="e">
        <f t="shared" si="1366"/>
        <v>#REF!</v>
      </c>
    </row>
    <row r="6989" spans="1:18" ht="15" customHeight="1" x14ac:dyDescent="0.3">
      <c r="A6989" s="86"/>
      <c r="B6989" s="84"/>
      <c r="C6989" s="125" t="s">
        <v>326</v>
      </c>
      <c r="D6989" s="146">
        <v>2</v>
      </c>
      <c r="E6989" s="149">
        <v>4.2300000000000004</v>
      </c>
      <c r="F6989" s="184">
        <f t="shared" si="1363"/>
        <v>8.4600000000000009</v>
      </c>
      <c r="G6989" s="185">
        <f>+IF(F6989="","",H6968)</f>
        <v>1.24E-2</v>
      </c>
      <c r="H6989" s="186">
        <f t="shared" si="1364"/>
        <v>0.10490400000000001</v>
      </c>
      <c r="J6989" s="195">
        <f>+IF(H6989="","",H6989/H7038)</f>
        <v>1.8925844315301782E-2</v>
      </c>
      <c r="K6989" s="174">
        <v>851230012</v>
      </c>
      <c r="L6989" s="170" t="s">
        <v>77</v>
      </c>
      <c r="M6989" s="193">
        <f t="shared" ref="M6989:M6998" si="1367">IF(L6989="NP", 0, (IF(L6989="EP", 1, (IF(L6989="ND", 0.4, "")))))</f>
        <v>0</v>
      </c>
      <c r="N6989" s="194">
        <f t="shared" si="1365"/>
        <v>0</v>
      </c>
      <c r="R6989" s="75" t="e">
        <f t="shared" si="1366"/>
        <v>#REF!</v>
      </c>
    </row>
    <row r="6990" spans="1:18" ht="15" customHeight="1" x14ac:dyDescent="0.3">
      <c r="A6990" s="86"/>
      <c r="B6990" s="84"/>
      <c r="C6990" s="125" t="s">
        <v>325</v>
      </c>
      <c r="D6990" s="146">
        <v>1</v>
      </c>
      <c r="E6990" s="149">
        <v>4.28</v>
      </c>
      <c r="F6990" s="184">
        <f t="shared" si="1363"/>
        <v>4.28</v>
      </c>
      <c r="G6990" s="185">
        <f>+IF(F6990="","",H6968)</f>
        <v>1.24E-2</v>
      </c>
      <c r="H6990" s="186">
        <f t="shared" si="1364"/>
        <v>5.3072000000000001E-2</v>
      </c>
      <c r="J6990" s="195">
        <f>+IF(H6990="","",H6990/H7038)</f>
        <v>9.5747770294907358E-3</v>
      </c>
      <c r="K6990" s="174">
        <v>851230012</v>
      </c>
      <c r="L6990" s="170" t="s">
        <v>77</v>
      </c>
      <c r="M6990" s="193">
        <f t="shared" si="1367"/>
        <v>0</v>
      </c>
      <c r="N6990" s="194">
        <f t="shared" si="1365"/>
        <v>0</v>
      </c>
      <c r="R6990" s="75" t="e">
        <f t="shared" si="1366"/>
        <v>#REF!</v>
      </c>
    </row>
    <row r="6991" spans="1:18" ht="15" customHeight="1" x14ac:dyDescent="0.3">
      <c r="A6991" s="86"/>
      <c r="B6991" s="84"/>
      <c r="C6991" s="125" t="s">
        <v>405</v>
      </c>
      <c r="D6991" s="146">
        <v>1</v>
      </c>
      <c r="E6991" s="149">
        <v>4.75</v>
      </c>
      <c r="F6991" s="184">
        <f t="shared" si="1363"/>
        <v>4.75</v>
      </c>
      <c r="G6991" s="185">
        <f>+IF(F6991="","",H6968)</f>
        <v>1.24E-2</v>
      </c>
      <c r="H6991" s="186">
        <f t="shared" si="1364"/>
        <v>5.8900000000000001E-2</v>
      </c>
      <c r="I6991" s="96"/>
      <c r="J6991" s="195">
        <f>+IF(H6991="","",H6991/H7038)</f>
        <v>1.0626212824785279E-2</v>
      </c>
      <c r="K6991" s="174">
        <v>851230012</v>
      </c>
      <c r="L6991" s="170" t="s">
        <v>77</v>
      </c>
      <c r="M6991" s="193">
        <f t="shared" si="1367"/>
        <v>0</v>
      </c>
      <c r="N6991" s="194">
        <f t="shared" si="1365"/>
        <v>0</v>
      </c>
      <c r="R6991" s="75" t="e">
        <f t="shared" si="1366"/>
        <v>#REF!</v>
      </c>
    </row>
    <row r="6992" spans="1:18" ht="15" customHeight="1" x14ac:dyDescent="0.3">
      <c r="A6992" s="86"/>
      <c r="B6992" s="84"/>
      <c r="C6992" s="125" t="s">
        <v>396</v>
      </c>
      <c r="D6992" s="146">
        <v>1</v>
      </c>
      <c r="E6992" s="149">
        <v>4.28</v>
      </c>
      <c r="F6992" s="184">
        <f t="shared" si="1363"/>
        <v>4.28</v>
      </c>
      <c r="G6992" s="185">
        <f>+IF(F6992="","",H6968)</f>
        <v>1.24E-2</v>
      </c>
      <c r="H6992" s="186">
        <f t="shared" si="1364"/>
        <v>5.3072000000000001E-2</v>
      </c>
      <c r="J6992" s="195">
        <f>+IF(H6992="","",H6992/H7038)</f>
        <v>9.5747770294907358E-3</v>
      </c>
      <c r="K6992" s="174">
        <v>851230012</v>
      </c>
      <c r="L6992" s="170" t="s">
        <v>77</v>
      </c>
      <c r="M6992" s="193">
        <f t="shared" si="1367"/>
        <v>0</v>
      </c>
      <c r="N6992" s="194">
        <f t="shared" si="1365"/>
        <v>0</v>
      </c>
      <c r="R6992" s="75" t="e">
        <f t="shared" si="1366"/>
        <v>#REF!</v>
      </c>
    </row>
    <row r="6993" spans="1:18" ht="15" customHeight="1" x14ac:dyDescent="0.3">
      <c r="A6993" s="86"/>
      <c r="B6993" s="84"/>
      <c r="C6993" s="125"/>
      <c r="D6993" s="146"/>
      <c r="E6993" s="149"/>
      <c r="F6993" s="184" t="str">
        <f t="shared" si="1363"/>
        <v/>
      </c>
      <c r="G6993" s="185" t="str">
        <f>+IF(F6993="","",H6968)</f>
        <v/>
      </c>
      <c r="H6993" s="186" t="str">
        <f t="shared" si="1364"/>
        <v/>
      </c>
      <c r="J6993" s="195" t="str">
        <f>+IF(H6993="","",H6993/H7038)</f>
        <v/>
      </c>
      <c r="K6993" s="174"/>
      <c r="L6993" s="170"/>
      <c r="M6993" s="193" t="str">
        <f t="shared" si="1367"/>
        <v/>
      </c>
      <c r="N6993" s="194" t="str">
        <f t="shared" si="1365"/>
        <v/>
      </c>
      <c r="R6993" s="75" t="e">
        <f t="shared" si="1366"/>
        <v>#REF!</v>
      </c>
    </row>
    <row r="6994" spans="1:18" ht="15" customHeight="1" x14ac:dyDescent="0.3">
      <c r="A6994" s="86"/>
      <c r="B6994" s="84"/>
      <c r="C6994" s="125"/>
      <c r="D6994" s="146"/>
      <c r="E6994" s="149"/>
      <c r="F6994" s="184" t="str">
        <f t="shared" si="1363"/>
        <v/>
      </c>
      <c r="G6994" s="185" t="str">
        <f>+IF(F6994="","",H6968)</f>
        <v/>
      </c>
      <c r="H6994" s="186" t="str">
        <f t="shared" si="1364"/>
        <v/>
      </c>
      <c r="I6994" s="96"/>
      <c r="J6994" s="195" t="str">
        <f>+IF(H6994="","",H6994/H7038)</f>
        <v/>
      </c>
      <c r="K6994" s="174"/>
      <c r="L6994" s="170"/>
      <c r="M6994" s="193" t="str">
        <f t="shared" si="1367"/>
        <v/>
      </c>
      <c r="N6994" s="194" t="str">
        <f t="shared" si="1365"/>
        <v/>
      </c>
      <c r="R6994" s="75" t="e">
        <f t="shared" si="1366"/>
        <v>#REF!</v>
      </c>
    </row>
    <row r="6995" spans="1:18" ht="15" customHeight="1" x14ac:dyDescent="0.3">
      <c r="A6995" s="86"/>
      <c r="B6995" s="84"/>
      <c r="C6995" s="125"/>
      <c r="D6995" s="146"/>
      <c r="E6995" s="149"/>
      <c r="F6995" s="184" t="str">
        <f t="shared" si="1363"/>
        <v/>
      </c>
      <c r="G6995" s="185" t="str">
        <f>+IF(F6995="","",H6968)</f>
        <v/>
      </c>
      <c r="H6995" s="186" t="str">
        <f t="shared" si="1364"/>
        <v/>
      </c>
      <c r="J6995" s="195" t="str">
        <f>+IF(H6995="","",H6995/H7038)</f>
        <v/>
      </c>
      <c r="K6995" s="174"/>
      <c r="L6995" s="170"/>
      <c r="M6995" s="193" t="str">
        <f t="shared" si="1367"/>
        <v/>
      </c>
      <c r="N6995" s="194" t="str">
        <f t="shared" si="1365"/>
        <v/>
      </c>
      <c r="R6995" s="75" t="e">
        <f t="shared" si="1366"/>
        <v>#REF!</v>
      </c>
    </row>
    <row r="6996" spans="1:18" ht="15" customHeight="1" x14ac:dyDescent="0.3">
      <c r="A6996" s="86"/>
      <c r="B6996" s="84"/>
      <c r="C6996" s="125"/>
      <c r="D6996" s="146"/>
      <c r="E6996" s="149"/>
      <c r="F6996" s="184" t="str">
        <f t="shared" si="1363"/>
        <v/>
      </c>
      <c r="G6996" s="185" t="str">
        <f>+IF(F6996="","",H6968)</f>
        <v/>
      </c>
      <c r="H6996" s="186" t="str">
        <f t="shared" si="1364"/>
        <v/>
      </c>
      <c r="I6996" s="96"/>
      <c r="J6996" s="195" t="str">
        <f>+IF(H6996="","",H6996/H7038)</f>
        <v/>
      </c>
      <c r="K6996" s="174"/>
      <c r="L6996" s="170"/>
      <c r="M6996" s="193" t="str">
        <f t="shared" si="1367"/>
        <v/>
      </c>
      <c r="N6996" s="194" t="str">
        <f t="shared" si="1365"/>
        <v/>
      </c>
      <c r="R6996" s="75" t="e">
        <f t="shared" si="1366"/>
        <v>#REF!</v>
      </c>
    </row>
    <row r="6997" spans="1:18" ht="15" customHeight="1" x14ac:dyDescent="0.3">
      <c r="A6997" s="86"/>
      <c r="B6997" s="84"/>
      <c r="C6997" s="125"/>
      <c r="D6997" s="146"/>
      <c r="E6997" s="149"/>
      <c r="F6997" s="184" t="str">
        <f t="shared" si="1363"/>
        <v/>
      </c>
      <c r="G6997" s="185" t="str">
        <f>+IF(F6997="","",H6968)</f>
        <v/>
      </c>
      <c r="H6997" s="186" t="str">
        <f t="shared" si="1364"/>
        <v/>
      </c>
      <c r="I6997" s="96"/>
      <c r="J6997" s="195" t="str">
        <f>+IF(H6997="","",H6997/H7038)</f>
        <v/>
      </c>
      <c r="K6997" s="174"/>
      <c r="L6997" s="170"/>
      <c r="M6997" s="193" t="str">
        <f t="shared" si="1367"/>
        <v/>
      </c>
      <c r="N6997" s="194" t="str">
        <f t="shared" si="1365"/>
        <v/>
      </c>
      <c r="R6997" s="75" t="e">
        <f t="shared" si="1366"/>
        <v>#REF!</v>
      </c>
    </row>
    <row r="6998" spans="1:18" ht="15" customHeight="1" thickBot="1" x14ac:dyDescent="0.35">
      <c r="A6998" s="86"/>
      <c r="B6998" s="84"/>
      <c r="C6998" s="127"/>
      <c r="D6998" s="147"/>
      <c r="E6998" s="150"/>
      <c r="F6998" s="187" t="str">
        <f t="shared" si="1363"/>
        <v/>
      </c>
      <c r="G6998" s="188" t="str">
        <f>+IF(F6998="","",H6967)</f>
        <v/>
      </c>
      <c r="H6998" s="189" t="str">
        <f t="shared" si="1364"/>
        <v/>
      </c>
      <c r="J6998" s="195" t="str">
        <f>+IF(H6998="","",H6998/H7038)</f>
        <v/>
      </c>
      <c r="K6998" s="174"/>
      <c r="L6998" s="170"/>
      <c r="M6998" s="193" t="str">
        <f t="shared" si="1367"/>
        <v/>
      </c>
      <c r="N6998" s="194" t="str">
        <f t="shared" si="1365"/>
        <v/>
      </c>
      <c r="R6998" s="75" t="e">
        <f t="shared" si="1366"/>
        <v>#REF!</v>
      </c>
    </row>
    <row r="6999" spans="1:18" ht="15" customHeight="1" thickBot="1" x14ac:dyDescent="0.35">
      <c r="A6999" s="86"/>
      <c r="B6999" s="84"/>
      <c r="C6999" s="160"/>
      <c r="D6999" s="160"/>
      <c r="E6999" s="160"/>
      <c r="F6999" s="160"/>
      <c r="G6999" s="161" t="s">
        <v>28</v>
      </c>
      <c r="H6999" s="157">
        <f>SUM(H6986:H6998)</f>
        <v>0.41025400000000001</v>
      </c>
      <c r="J6999" s="110">
        <f>SUM(J6986:J6998)</f>
        <v>7.4014368696425456E-2</v>
      </c>
      <c r="K6999" s="109"/>
      <c r="L6999" s="109"/>
      <c r="M6999" s="109"/>
      <c r="N6999" s="110">
        <f>SUM(N6986:N6998)</f>
        <v>0</v>
      </c>
    </row>
    <row r="7000" spans="1:18" s="73" customFormat="1" ht="15" customHeight="1" thickBot="1" x14ac:dyDescent="0.35">
      <c r="A7000" s="86"/>
      <c r="B7000" s="84"/>
      <c r="C7000" s="73" t="s">
        <v>11</v>
      </c>
      <c r="H7000" s="74"/>
      <c r="J7000" s="112"/>
      <c r="K7000" s="112"/>
      <c r="L7000" s="112"/>
      <c r="M7000" s="112"/>
      <c r="N7000" s="112"/>
    </row>
    <row r="7001" spans="1:18" ht="34.5" customHeight="1" thickBot="1" x14ac:dyDescent="0.35">
      <c r="A7001" s="86"/>
      <c r="B7001" s="84"/>
      <c r="C7001" s="122" t="s">
        <v>48</v>
      </c>
      <c r="D7001" s="129"/>
      <c r="E7001" s="123" t="s">
        <v>3</v>
      </c>
      <c r="F7001" s="123" t="s">
        <v>0</v>
      </c>
      <c r="G7001" s="123" t="s">
        <v>16</v>
      </c>
      <c r="H7001" s="124" t="s">
        <v>9</v>
      </c>
      <c r="J7001" s="106" t="s">
        <v>59</v>
      </c>
      <c r="K7001" s="107" t="s">
        <v>60</v>
      </c>
      <c r="L7001" s="107" t="s">
        <v>61</v>
      </c>
      <c r="M7001" s="107" t="s">
        <v>62</v>
      </c>
      <c r="N7001" s="108" t="s">
        <v>63</v>
      </c>
    </row>
    <row r="7002" spans="1:18" ht="15" customHeight="1" x14ac:dyDescent="0.3">
      <c r="A7002" s="86"/>
      <c r="B7002" s="84"/>
      <c r="C7002" s="125" t="s">
        <v>473</v>
      </c>
      <c r="E7002" s="151" t="s">
        <v>89</v>
      </c>
      <c r="F7002" s="151">
        <v>1.03</v>
      </c>
      <c r="G7002" s="151">
        <v>1.65</v>
      </c>
      <c r="H7002" s="190">
        <f>+IF(G7002="","",F7002*G7002)</f>
        <v>1.6995</v>
      </c>
      <c r="J7002" s="195">
        <f>+IF(H7002="","",H7002/H7038)</f>
        <v>0.30660863659970428</v>
      </c>
      <c r="K7002" s="174">
        <v>352605342021</v>
      </c>
      <c r="L7002" s="170" t="s">
        <v>76</v>
      </c>
      <c r="M7002" s="193">
        <v>0.20180000000000001</v>
      </c>
      <c r="N7002" s="194">
        <f t="shared" ref="N7002:N7027" si="1368">+IF(H7002="","",J7002*M7002)</f>
        <v>6.1873622865820328E-2</v>
      </c>
      <c r="R7002" s="75" t="e">
        <f t="shared" ref="R7002:R7027" si="1369">+R6914+1</f>
        <v>#REF!</v>
      </c>
    </row>
    <row r="7003" spans="1:18" ht="15" customHeight="1" x14ac:dyDescent="0.3">
      <c r="A7003" s="86"/>
      <c r="B7003" s="84"/>
      <c r="C7003" s="125" t="s">
        <v>470</v>
      </c>
      <c r="E7003" s="151" t="s">
        <v>89</v>
      </c>
      <c r="F7003" s="151">
        <v>0.03</v>
      </c>
      <c r="G7003" s="151">
        <v>3.2</v>
      </c>
      <c r="H7003" s="190">
        <f t="shared" ref="H7003:H7006" si="1370">+IF(G7003="","",F7003*G7003)</f>
        <v>9.6000000000000002E-2</v>
      </c>
      <c r="J7003" s="195">
        <f>+IF(H7003="","",H7003/H7038)</f>
        <v>1.7319464026814717E-2</v>
      </c>
      <c r="K7003" s="212">
        <v>429500012</v>
      </c>
      <c r="L7003" s="212" t="s">
        <v>76</v>
      </c>
      <c r="M7003" s="193">
        <v>0.4</v>
      </c>
      <c r="N7003" s="194">
        <f t="shared" si="1368"/>
        <v>6.9277856107258871E-3</v>
      </c>
      <c r="R7003" s="75" t="e">
        <f t="shared" si="1369"/>
        <v>#REF!</v>
      </c>
    </row>
    <row r="7004" spans="1:18" ht="15" customHeight="1" x14ac:dyDescent="0.3">
      <c r="A7004" s="86"/>
      <c r="B7004" s="84"/>
      <c r="C7004" s="125" t="s">
        <v>401</v>
      </c>
      <c r="E7004" s="151" t="s">
        <v>404</v>
      </c>
      <c r="F7004" s="151">
        <v>0.01</v>
      </c>
      <c r="G7004" s="151">
        <v>146</v>
      </c>
      <c r="H7004" s="190">
        <f t="shared" si="1370"/>
        <v>1.46</v>
      </c>
      <c r="J7004" s="195">
        <f>+IF(H7004="","",H7004/H7038)</f>
        <v>0.2634001820744738</v>
      </c>
      <c r="K7004" s="218">
        <v>352605342021</v>
      </c>
      <c r="L7004" s="212" t="s">
        <v>76</v>
      </c>
      <c r="M7004" s="193">
        <v>0.20180000000000001</v>
      </c>
      <c r="N7004" s="194">
        <f t="shared" si="1368"/>
        <v>5.3154156742628814E-2</v>
      </c>
      <c r="R7004" s="75" t="e">
        <f t="shared" si="1369"/>
        <v>#REF!</v>
      </c>
    </row>
    <row r="7005" spans="1:18" ht="15" customHeight="1" x14ac:dyDescent="0.3">
      <c r="A7005" s="86"/>
      <c r="B7005" s="84"/>
      <c r="C7005" s="125" t="s">
        <v>398</v>
      </c>
      <c r="E7005" s="151" t="s">
        <v>403</v>
      </c>
      <c r="F7005" s="151">
        <v>0.05</v>
      </c>
      <c r="G7005" s="151">
        <v>6.12</v>
      </c>
      <c r="H7005" s="190">
        <f t="shared" si="1370"/>
        <v>0.30600000000000005</v>
      </c>
      <c r="J7005" s="195">
        <f>+IF(H7005="","",H7005/H7038)</f>
        <v>5.5205791585471918E-2</v>
      </c>
      <c r="K7005" s="211">
        <v>3529010778</v>
      </c>
      <c r="L7005" s="212" t="s">
        <v>77</v>
      </c>
      <c r="M7005" s="193">
        <v>0</v>
      </c>
      <c r="N7005" s="194">
        <f t="shared" si="1368"/>
        <v>0</v>
      </c>
      <c r="R7005" s="75" t="e">
        <f t="shared" si="1369"/>
        <v>#REF!</v>
      </c>
    </row>
    <row r="7006" spans="1:18" ht="15" customHeight="1" x14ac:dyDescent="0.3">
      <c r="A7006" s="86"/>
      <c r="B7006" s="84"/>
      <c r="C7006" s="125" t="s">
        <v>402</v>
      </c>
      <c r="E7006" s="151" t="s">
        <v>92</v>
      </c>
      <c r="F7006" s="151">
        <v>0.1</v>
      </c>
      <c r="G7006" s="151">
        <v>4.12</v>
      </c>
      <c r="H7006" s="190">
        <f t="shared" si="1370"/>
        <v>0.41200000000000003</v>
      </c>
      <c r="J7006" s="195">
        <f>+IF(H7006="","",H7006/H7038)</f>
        <v>7.4329366448413162E-2</v>
      </c>
      <c r="K7006" s="260">
        <v>352605342021</v>
      </c>
      <c r="L7006" s="170" t="s">
        <v>76</v>
      </c>
      <c r="M7006" s="193">
        <v>0.20180000000000001</v>
      </c>
      <c r="N7006" s="194">
        <f t="shared" si="1368"/>
        <v>1.4999666149289777E-2</v>
      </c>
      <c r="R7006" s="75" t="e">
        <f t="shared" si="1369"/>
        <v>#REF!</v>
      </c>
    </row>
    <row r="7007" spans="1:18" ht="15" customHeight="1" x14ac:dyDescent="0.3">
      <c r="A7007" s="86"/>
      <c r="B7007" s="84"/>
      <c r="C7007" s="125"/>
      <c r="E7007" s="151"/>
      <c r="F7007" s="151"/>
      <c r="G7007" s="151"/>
      <c r="H7007" s="190"/>
      <c r="J7007" s="195"/>
      <c r="K7007" s="174"/>
      <c r="L7007" s="170"/>
      <c r="M7007" s="193"/>
      <c r="N7007" s="194" t="str">
        <f t="shared" si="1368"/>
        <v/>
      </c>
      <c r="R7007" s="75" t="e">
        <f t="shared" si="1369"/>
        <v>#REF!</v>
      </c>
    </row>
    <row r="7008" spans="1:18" ht="15" customHeight="1" x14ac:dyDescent="0.3">
      <c r="A7008" s="86"/>
      <c r="B7008" s="84"/>
      <c r="C7008" s="125"/>
      <c r="E7008" s="151"/>
      <c r="F7008" s="151"/>
      <c r="G7008" s="151"/>
      <c r="H7008" s="190"/>
      <c r="J7008" s="195"/>
      <c r="K7008" s="174"/>
      <c r="L7008" s="170"/>
      <c r="M7008" s="193"/>
      <c r="N7008" s="194" t="str">
        <f t="shared" si="1368"/>
        <v/>
      </c>
      <c r="R7008" s="75" t="e">
        <f t="shared" si="1369"/>
        <v>#REF!</v>
      </c>
    </row>
    <row r="7009" spans="1:18" ht="15" customHeight="1" x14ac:dyDescent="0.3">
      <c r="A7009" s="86"/>
      <c r="B7009" s="84"/>
      <c r="C7009" s="125"/>
      <c r="E7009" s="151"/>
      <c r="F7009" s="151"/>
      <c r="G7009" s="151"/>
      <c r="H7009" s="190" t="str">
        <f t="shared" ref="H7009:H7027" si="1371">+IF(G7009="","",F7009*G7009)</f>
        <v/>
      </c>
      <c r="J7009" s="195" t="str">
        <f>+IF(H7009="","",H7009/H7038)</f>
        <v/>
      </c>
      <c r="K7009" s="174"/>
      <c r="L7009" s="170"/>
      <c r="M7009" s="193" t="str">
        <f t="shared" ref="M7009:M7027" si="1372">IF(L7009="NP", 0, (IF(L7009="EP", 1, (IF(L7009="ND", 0.4, "")))))</f>
        <v/>
      </c>
      <c r="N7009" s="194" t="str">
        <f t="shared" si="1368"/>
        <v/>
      </c>
      <c r="R7009" s="75" t="e">
        <f t="shared" si="1369"/>
        <v>#REF!</v>
      </c>
    </row>
    <row r="7010" spans="1:18" ht="15" customHeight="1" x14ac:dyDescent="0.3">
      <c r="A7010" s="86"/>
      <c r="B7010" s="84"/>
      <c r="C7010" s="125"/>
      <c r="E7010" s="151"/>
      <c r="F7010" s="151"/>
      <c r="G7010" s="151"/>
      <c r="H7010" s="190" t="str">
        <f t="shared" si="1371"/>
        <v/>
      </c>
      <c r="J7010" s="195" t="str">
        <f>+IF(H7010="","",H7010/H7038)</f>
        <v/>
      </c>
      <c r="K7010" s="174"/>
      <c r="L7010" s="170"/>
      <c r="M7010" s="193" t="str">
        <f t="shared" si="1372"/>
        <v/>
      </c>
      <c r="N7010" s="194" t="str">
        <f t="shared" si="1368"/>
        <v/>
      </c>
      <c r="R7010" s="75" t="e">
        <f t="shared" si="1369"/>
        <v>#REF!</v>
      </c>
    </row>
    <row r="7011" spans="1:18" ht="15" customHeight="1" x14ac:dyDescent="0.3">
      <c r="A7011" s="86"/>
      <c r="B7011" s="84"/>
      <c r="C7011" s="125"/>
      <c r="E7011" s="151"/>
      <c r="F7011" s="151"/>
      <c r="G7011" s="151"/>
      <c r="H7011" s="190" t="str">
        <f t="shared" si="1371"/>
        <v/>
      </c>
      <c r="J7011" s="195" t="str">
        <f>+IF(H7011="","",H7011/H7038)</f>
        <v/>
      </c>
      <c r="K7011" s="174"/>
      <c r="L7011" s="170"/>
      <c r="M7011" s="193" t="str">
        <f t="shared" si="1372"/>
        <v/>
      </c>
      <c r="N7011" s="194" t="str">
        <f t="shared" si="1368"/>
        <v/>
      </c>
      <c r="R7011" s="75" t="e">
        <f t="shared" si="1369"/>
        <v>#REF!</v>
      </c>
    </row>
    <row r="7012" spans="1:18" ht="15" customHeight="1" x14ac:dyDescent="0.3">
      <c r="A7012" s="86"/>
      <c r="B7012" s="84"/>
      <c r="C7012" s="125"/>
      <c r="E7012" s="151"/>
      <c r="F7012" s="151"/>
      <c r="G7012" s="151"/>
      <c r="H7012" s="190" t="str">
        <f t="shared" si="1371"/>
        <v/>
      </c>
      <c r="J7012" s="195" t="str">
        <f>+IF(H7012="","",H7012/H7038)</f>
        <v/>
      </c>
      <c r="K7012" s="174"/>
      <c r="L7012" s="170"/>
      <c r="M7012" s="193" t="str">
        <f t="shared" si="1372"/>
        <v/>
      </c>
      <c r="N7012" s="194" t="str">
        <f t="shared" si="1368"/>
        <v/>
      </c>
      <c r="R7012" s="75" t="e">
        <f t="shared" si="1369"/>
        <v>#REF!</v>
      </c>
    </row>
    <row r="7013" spans="1:18" ht="15" customHeight="1" x14ac:dyDescent="0.3">
      <c r="A7013" s="86"/>
      <c r="B7013" s="84"/>
      <c r="C7013" s="125"/>
      <c r="E7013" s="151"/>
      <c r="F7013" s="151"/>
      <c r="G7013" s="151"/>
      <c r="H7013" s="190" t="str">
        <f t="shared" si="1371"/>
        <v/>
      </c>
      <c r="J7013" s="195" t="str">
        <f>+IF(H7013="","",H7013/H7038)</f>
        <v/>
      </c>
      <c r="K7013" s="174"/>
      <c r="L7013" s="170"/>
      <c r="M7013" s="193" t="str">
        <f t="shared" si="1372"/>
        <v/>
      </c>
      <c r="N7013" s="194" t="str">
        <f t="shared" si="1368"/>
        <v/>
      </c>
      <c r="R7013" s="75" t="e">
        <f t="shared" si="1369"/>
        <v>#REF!</v>
      </c>
    </row>
    <row r="7014" spans="1:18" ht="15" customHeight="1" x14ac:dyDescent="0.3">
      <c r="A7014" s="86"/>
      <c r="B7014" s="84"/>
      <c r="C7014" s="125"/>
      <c r="E7014" s="151"/>
      <c r="F7014" s="151"/>
      <c r="G7014" s="151"/>
      <c r="H7014" s="190" t="str">
        <f t="shared" si="1371"/>
        <v/>
      </c>
      <c r="J7014" s="195" t="str">
        <f>+IF(H7014="","",H7014/H7038)</f>
        <v/>
      </c>
      <c r="K7014" s="174"/>
      <c r="L7014" s="170"/>
      <c r="M7014" s="193" t="str">
        <f t="shared" si="1372"/>
        <v/>
      </c>
      <c r="N7014" s="194" t="str">
        <f t="shared" si="1368"/>
        <v/>
      </c>
      <c r="R7014" s="75" t="e">
        <f t="shared" si="1369"/>
        <v>#REF!</v>
      </c>
    </row>
    <row r="7015" spans="1:18" ht="15" customHeight="1" x14ac:dyDescent="0.3">
      <c r="A7015" s="86"/>
      <c r="B7015" s="84"/>
      <c r="C7015" s="125"/>
      <c r="E7015" s="151"/>
      <c r="F7015" s="151"/>
      <c r="G7015" s="151"/>
      <c r="H7015" s="190" t="str">
        <f t="shared" si="1371"/>
        <v/>
      </c>
      <c r="J7015" s="195" t="str">
        <f>+IF(H7015="","",H7015/H7038)</f>
        <v/>
      </c>
      <c r="K7015" s="174"/>
      <c r="L7015" s="170"/>
      <c r="M7015" s="193" t="str">
        <f t="shared" si="1372"/>
        <v/>
      </c>
      <c r="N7015" s="194" t="str">
        <f t="shared" si="1368"/>
        <v/>
      </c>
      <c r="R7015" s="75" t="e">
        <f t="shared" si="1369"/>
        <v>#REF!</v>
      </c>
    </row>
    <row r="7016" spans="1:18" ht="15" customHeight="1" x14ac:dyDescent="0.3">
      <c r="A7016" s="86"/>
      <c r="B7016" s="84"/>
      <c r="C7016" s="125"/>
      <c r="E7016" s="151"/>
      <c r="F7016" s="151"/>
      <c r="G7016" s="151"/>
      <c r="H7016" s="190" t="str">
        <f t="shared" si="1371"/>
        <v/>
      </c>
      <c r="J7016" s="195" t="str">
        <f>+IF(H7016="","",H7016/H7038)</f>
        <v/>
      </c>
      <c r="K7016" s="174"/>
      <c r="L7016" s="170"/>
      <c r="M7016" s="193" t="str">
        <f t="shared" si="1372"/>
        <v/>
      </c>
      <c r="N7016" s="194" t="str">
        <f t="shared" si="1368"/>
        <v/>
      </c>
      <c r="R7016" s="75" t="e">
        <f t="shared" si="1369"/>
        <v>#REF!</v>
      </c>
    </row>
    <row r="7017" spans="1:18" ht="15" customHeight="1" x14ac:dyDescent="0.3">
      <c r="A7017" s="86"/>
      <c r="B7017" s="84"/>
      <c r="C7017" s="125"/>
      <c r="E7017" s="151"/>
      <c r="F7017" s="151"/>
      <c r="G7017" s="151"/>
      <c r="H7017" s="190" t="str">
        <f t="shared" si="1371"/>
        <v/>
      </c>
      <c r="J7017" s="195" t="str">
        <f>+IF(H7017="","",H7017/H7038)</f>
        <v/>
      </c>
      <c r="K7017" s="174"/>
      <c r="L7017" s="170"/>
      <c r="M7017" s="193" t="str">
        <f t="shared" si="1372"/>
        <v/>
      </c>
      <c r="N7017" s="194" t="str">
        <f t="shared" si="1368"/>
        <v/>
      </c>
      <c r="R7017" s="75" t="e">
        <f t="shared" si="1369"/>
        <v>#REF!</v>
      </c>
    </row>
    <row r="7018" spans="1:18" ht="15" customHeight="1" x14ac:dyDescent="0.3">
      <c r="A7018" s="86"/>
      <c r="B7018" s="84"/>
      <c r="C7018" s="125"/>
      <c r="E7018" s="151"/>
      <c r="F7018" s="151"/>
      <c r="G7018" s="151"/>
      <c r="H7018" s="190" t="str">
        <f t="shared" si="1371"/>
        <v/>
      </c>
      <c r="J7018" s="195" t="str">
        <f>+IF(H7018="","",H7018/H7038)</f>
        <v/>
      </c>
      <c r="K7018" s="174"/>
      <c r="L7018" s="170"/>
      <c r="M7018" s="193" t="str">
        <f t="shared" si="1372"/>
        <v/>
      </c>
      <c r="N7018" s="194" t="str">
        <f t="shared" si="1368"/>
        <v/>
      </c>
      <c r="R7018" s="75" t="e">
        <f t="shared" si="1369"/>
        <v>#REF!</v>
      </c>
    </row>
    <row r="7019" spans="1:18" ht="15" customHeight="1" x14ac:dyDescent="0.3">
      <c r="A7019" s="86"/>
      <c r="B7019" s="84"/>
      <c r="C7019" s="125"/>
      <c r="E7019" s="151"/>
      <c r="F7019" s="151"/>
      <c r="G7019" s="151"/>
      <c r="H7019" s="190" t="str">
        <f t="shared" si="1371"/>
        <v/>
      </c>
      <c r="J7019" s="195" t="str">
        <f>+IF(H7019="","",H7019/H7038)</f>
        <v/>
      </c>
      <c r="K7019" s="174"/>
      <c r="L7019" s="170"/>
      <c r="M7019" s="193" t="str">
        <f t="shared" si="1372"/>
        <v/>
      </c>
      <c r="N7019" s="194" t="str">
        <f t="shared" si="1368"/>
        <v/>
      </c>
      <c r="R7019" s="75" t="e">
        <f t="shared" si="1369"/>
        <v>#REF!</v>
      </c>
    </row>
    <row r="7020" spans="1:18" ht="15" customHeight="1" x14ac:dyDescent="0.3">
      <c r="A7020" s="86"/>
      <c r="B7020" s="84"/>
      <c r="C7020" s="125"/>
      <c r="E7020" s="151"/>
      <c r="F7020" s="151"/>
      <c r="G7020" s="151"/>
      <c r="H7020" s="190" t="str">
        <f t="shared" si="1371"/>
        <v/>
      </c>
      <c r="J7020" s="195" t="str">
        <f>+IF(H7020="","",H7020/H7038)</f>
        <v/>
      </c>
      <c r="K7020" s="174"/>
      <c r="L7020" s="170"/>
      <c r="M7020" s="193" t="str">
        <f t="shared" si="1372"/>
        <v/>
      </c>
      <c r="N7020" s="194" t="str">
        <f t="shared" si="1368"/>
        <v/>
      </c>
      <c r="R7020" s="75" t="e">
        <f t="shared" si="1369"/>
        <v>#REF!</v>
      </c>
    </row>
    <row r="7021" spans="1:18" ht="15" customHeight="1" x14ac:dyDescent="0.3">
      <c r="A7021" s="86"/>
      <c r="B7021" s="84"/>
      <c r="C7021" s="125"/>
      <c r="E7021" s="151"/>
      <c r="F7021" s="151"/>
      <c r="G7021" s="151"/>
      <c r="H7021" s="190" t="str">
        <f t="shared" si="1371"/>
        <v/>
      </c>
      <c r="J7021" s="195" t="str">
        <f>+IF(H7021="","",H7021/H7038)</f>
        <v/>
      </c>
      <c r="K7021" s="174"/>
      <c r="L7021" s="170"/>
      <c r="M7021" s="193" t="str">
        <f t="shared" si="1372"/>
        <v/>
      </c>
      <c r="N7021" s="194" t="str">
        <f t="shared" si="1368"/>
        <v/>
      </c>
      <c r="R7021" s="75" t="e">
        <f t="shared" si="1369"/>
        <v>#REF!</v>
      </c>
    </row>
    <row r="7022" spans="1:18" ht="15" customHeight="1" x14ac:dyDescent="0.3">
      <c r="A7022" s="86"/>
      <c r="B7022" s="84"/>
      <c r="C7022" s="125"/>
      <c r="E7022" s="151"/>
      <c r="F7022" s="151"/>
      <c r="G7022" s="151"/>
      <c r="H7022" s="190" t="str">
        <f t="shared" si="1371"/>
        <v/>
      </c>
      <c r="J7022" s="195" t="str">
        <f>+IF(H7022="","",H7022/H7038)</f>
        <v/>
      </c>
      <c r="K7022" s="174"/>
      <c r="L7022" s="170"/>
      <c r="M7022" s="193" t="str">
        <f t="shared" si="1372"/>
        <v/>
      </c>
      <c r="N7022" s="194" t="str">
        <f t="shared" si="1368"/>
        <v/>
      </c>
      <c r="R7022" s="75" t="e">
        <f t="shared" si="1369"/>
        <v>#REF!</v>
      </c>
    </row>
    <row r="7023" spans="1:18" ht="15" customHeight="1" x14ac:dyDescent="0.3">
      <c r="A7023" s="86"/>
      <c r="B7023" s="84"/>
      <c r="C7023" s="125"/>
      <c r="E7023" s="151"/>
      <c r="F7023" s="151"/>
      <c r="G7023" s="151"/>
      <c r="H7023" s="190" t="str">
        <f t="shared" si="1371"/>
        <v/>
      </c>
      <c r="J7023" s="195" t="str">
        <f>+IF(H7023="","",H7023/H7038)</f>
        <v/>
      </c>
      <c r="K7023" s="174"/>
      <c r="L7023" s="170"/>
      <c r="M7023" s="193" t="str">
        <f t="shared" si="1372"/>
        <v/>
      </c>
      <c r="N7023" s="194" t="str">
        <f t="shared" si="1368"/>
        <v/>
      </c>
      <c r="R7023" s="75" t="e">
        <f t="shared" si="1369"/>
        <v>#REF!</v>
      </c>
    </row>
    <row r="7024" spans="1:18" ht="15" customHeight="1" x14ac:dyDescent="0.3">
      <c r="A7024" s="86"/>
      <c r="B7024" s="84"/>
      <c r="C7024" s="125"/>
      <c r="E7024" s="151"/>
      <c r="F7024" s="151"/>
      <c r="G7024" s="151"/>
      <c r="H7024" s="190" t="str">
        <f t="shared" si="1371"/>
        <v/>
      </c>
      <c r="J7024" s="195" t="str">
        <f>+IF(H7024="","",H7024/H7038)</f>
        <v/>
      </c>
      <c r="K7024" s="174"/>
      <c r="L7024" s="170"/>
      <c r="M7024" s="193" t="str">
        <f t="shared" si="1372"/>
        <v/>
      </c>
      <c r="N7024" s="194" t="str">
        <f t="shared" si="1368"/>
        <v/>
      </c>
      <c r="R7024" s="75" t="e">
        <f t="shared" si="1369"/>
        <v>#REF!</v>
      </c>
    </row>
    <row r="7025" spans="1:18" ht="15" customHeight="1" x14ac:dyDescent="0.3">
      <c r="A7025" s="86"/>
      <c r="B7025" s="84"/>
      <c r="C7025" s="125"/>
      <c r="E7025" s="151"/>
      <c r="F7025" s="151"/>
      <c r="G7025" s="151"/>
      <c r="H7025" s="190" t="str">
        <f t="shared" si="1371"/>
        <v/>
      </c>
      <c r="J7025" s="195" t="str">
        <f>+IF(H7025="","",H7025/H7038)</f>
        <v/>
      </c>
      <c r="K7025" s="174"/>
      <c r="L7025" s="170"/>
      <c r="M7025" s="193" t="str">
        <f t="shared" si="1372"/>
        <v/>
      </c>
      <c r="N7025" s="194" t="str">
        <f t="shared" si="1368"/>
        <v/>
      </c>
      <c r="R7025" s="75" t="e">
        <f t="shared" si="1369"/>
        <v>#REF!</v>
      </c>
    </row>
    <row r="7026" spans="1:18" ht="15" customHeight="1" x14ac:dyDescent="0.3">
      <c r="A7026" s="86"/>
      <c r="B7026" s="84"/>
      <c r="C7026" s="125"/>
      <c r="E7026" s="151"/>
      <c r="F7026" s="151"/>
      <c r="G7026" s="151"/>
      <c r="H7026" s="190" t="str">
        <f t="shared" si="1371"/>
        <v/>
      </c>
      <c r="J7026" s="195" t="str">
        <f>+IF(H7026="","",H7026/H7038)</f>
        <v/>
      </c>
      <c r="K7026" s="174"/>
      <c r="L7026" s="170"/>
      <c r="M7026" s="193" t="str">
        <f t="shared" si="1372"/>
        <v/>
      </c>
      <c r="N7026" s="194" t="str">
        <f t="shared" si="1368"/>
        <v/>
      </c>
      <c r="R7026" s="75" t="e">
        <f t="shared" si="1369"/>
        <v>#REF!</v>
      </c>
    </row>
    <row r="7027" spans="1:18" ht="15" customHeight="1" thickBot="1" x14ac:dyDescent="0.35">
      <c r="A7027" s="86"/>
      <c r="B7027" s="84"/>
      <c r="C7027" s="125"/>
      <c r="E7027" s="152"/>
      <c r="F7027" s="152"/>
      <c r="G7027" s="152"/>
      <c r="H7027" s="191" t="str">
        <f t="shared" si="1371"/>
        <v/>
      </c>
      <c r="J7027" s="195" t="str">
        <f>+IF(H7027="","",H7027/H7038)</f>
        <v/>
      </c>
      <c r="K7027" s="174"/>
      <c r="L7027" s="170"/>
      <c r="M7027" s="193" t="str">
        <f t="shared" si="1372"/>
        <v/>
      </c>
      <c r="N7027" s="194" t="str">
        <f t="shared" si="1368"/>
        <v/>
      </c>
      <c r="R7027" s="75" t="e">
        <f t="shared" si="1369"/>
        <v>#REF!</v>
      </c>
    </row>
    <row r="7028" spans="1:18" ht="15" customHeight="1" thickBot="1" x14ac:dyDescent="0.35">
      <c r="A7028" s="86"/>
      <c r="B7028" s="84"/>
      <c r="C7028" s="160"/>
      <c r="D7028" s="160"/>
      <c r="E7028" s="160"/>
      <c r="F7028" s="160"/>
      <c r="G7028" s="161" t="s">
        <v>29</v>
      </c>
      <c r="H7028" s="157">
        <f>SUM(H7002:H7027)</f>
        <v>3.9735</v>
      </c>
      <c r="J7028" s="110">
        <f>SUM(J7002:J7027)</f>
        <v>0.71686344073487784</v>
      </c>
      <c r="K7028" s="109"/>
      <c r="L7028" s="109"/>
      <c r="M7028" s="109"/>
      <c r="N7028" s="110">
        <f>SUM(N7002:N7027)</f>
        <v>0.1369552313684648</v>
      </c>
    </row>
    <row r="7029" spans="1:18" s="73" customFormat="1" ht="15" customHeight="1" thickBot="1" x14ac:dyDescent="0.35">
      <c r="A7029" s="86"/>
      <c r="B7029" s="84"/>
      <c r="C7029" s="73" t="s">
        <v>12</v>
      </c>
      <c r="H7029" s="74"/>
      <c r="J7029" s="111"/>
      <c r="K7029" s="111"/>
      <c r="L7029" s="111"/>
      <c r="M7029" s="111"/>
      <c r="N7029" s="111"/>
    </row>
    <row r="7030" spans="1:18" ht="33" customHeight="1" thickBot="1" x14ac:dyDescent="0.35">
      <c r="A7030" s="86"/>
      <c r="B7030" s="84"/>
      <c r="C7030" s="122" t="s">
        <v>48</v>
      </c>
      <c r="D7030" s="129"/>
      <c r="E7030" s="130" t="s">
        <v>3</v>
      </c>
      <c r="F7030" s="130" t="s">
        <v>0</v>
      </c>
      <c r="G7030" s="123" t="s">
        <v>6</v>
      </c>
      <c r="H7030" s="124" t="s">
        <v>9</v>
      </c>
      <c r="J7030" s="106" t="s">
        <v>59</v>
      </c>
      <c r="K7030" s="107" t="s">
        <v>60</v>
      </c>
      <c r="L7030" s="107" t="s">
        <v>61</v>
      </c>
      <c r="M7030" s="107" t="s">
        <v>62</v>
      </c>
      <c r="N7030" s="108" t="s">
        <v>63</v>
      </c>
    </row>
    <row r="7031" spans="1:18" ht="15" customHeight="1" x14ac:dyDescent="0.3">
      <c r="A7031" s="86"/>
      <c r="B7031" s="84"/>
      <c r="C7031" s="125"/>
      <c r="E7031" s="149"/>
      <c r="F7031" s="146"/>
      <c r="G7031" s="154"/>
      <c r="H7031" s="186"/>
      <c r="J7031" s="195"/>
      <c r="K7031" s="175"/>
      <c r="L7031" s="175"/>
      <c r="M7031" s="193"/>
      <c r="N7031" s="194" t="str">
        <f>+IF(H7031="","",J7031*M7031)</f>
        <v/>
      </c>
      <c r="R7031" s="75" t="e">
        <f t="shared" ref="R7031:R7035" si="1373">+R6943+1</f>
        <v>#REF!</v>
      </c>
    </row>
    <row r="7032" spans="1:18" ht="15" customHeight="1" x14ac:dyDescent="0.3">
      <c r="A7032" s="86"/>
      <c r="B7032" s="84"/>
      <c r="C7032" s="125"/>
      <c r="E7032" s="149"/>
      <c r="F7032" s="146"/>
      <c r="G7032" s="154"/>
      <c r="H7032" s="186"/>
      <c r="J7032" s="195"/>
      <c r="K7032" s="175"/>
      <c r="L7032" s="175"/>
      <c r="M7032" s="193"/>
      <c r="N7032" s="194" t="str">
        <f>+IF(H7032="","",J7032*M7032)</f>
        <v/>
      </c>
      <c r="R7032" s="75" t="e">
        <f t="shared" si="1373"/>
        <v>#REF!</v>
      </c>
    </row>
    <row r="7033" spans="1:18" ht="15" customHeight="1" x14ac:dyDescent="0.3">
      <c r="A7033" s="86"/>
      <c r="B7033" s="84"/>
      <c r="C7033" s="125"/>
      <c r="E7033" s="149"/>
      <c r="F7033" s="146"/>
      <c r="G7033" s="154"/>
      <c r="H7033" s="186" t="str">
        <f>+IF(G7033="","",F7033*G7033)</f>
        <v/>
      </c>
      <c r="J7033" s="195" t="str">
        <f>+IF(H7033="","",H7033/H7037)</f>
        <v/>
      </c>
      <c r="K7033" s="175"/>
      <c r="L7033" s="175"/>
      <c r="M7033" s="193" t="str">
        <f>IF(L7033="NP", 0, (IF(L7033="EP", 1, (IF(L7033="ND", 0.4, "")))))</f>
        <v/>
      </c>
      <c r="N7033" s="194" t="str">
        <f>+IF(H7033="","",J7033*M7033)</f>
        <v/>
      </c>
      <c r="R7033" s="75" t="e">
        <f t="shared" si="1373"/>
        <v>#REF!</v>
      </c>
    </row>
    <row r="7034" spans="1:18" ht="15" customHeight="1" x14ac:dyDescent="0.3">
      <c r="A7034" s="86"/>
      <c r="B7034" s="84"/>
      <c r="C7034" s="125"/>
      <c r="E7034" s="149"/>
      <c r="F7034" s="146"/>
      <c r="G7034" s="154"/>
      <c r="H7034" s="186" t="str">
        <f>+IF(G7034="","",F7034*G7034)</f>
        <v/>
      </c>
      <c r="J7034" s="195" t="str">
        <f>+IF(H7034="","",H7034/H7038)</f>
        <v/>
      </c>
      <c r="K7034" s="175"/>
      <c r="L7034" s="175"/>
      <c r="M7034" s="193" t="str">
        <f>IF(L7034="NP", 0, (IF(L7034="EP", 1, (IF(L7034="ND", 0.4, "")))))</f>
        <v/>
      </c>
      <c r="N7034" s="194" t="str">
        <f>+IF(H7034="","",J7034*M7034)</f>
        <v/>
      </c>
      <c r="R7034" s="75" t="e">
        <f t="shared" si="1373"/>
        <v>#REF!</v>
      </c>
    </row>
    <row r="7035" spans="1:18" ht="15" customHeight="1" thickBot="1" x14ac:dyDescent="0.35">
      <c r="A7035" s="86"/>
      <c r="B7035" s="84"/>
      <c r="C7035" s="127"/>
      <c r="D7035" s="128"/>
      <c r="E7035" s="150"/>
      <c r="F7035" s="147"/>
      <c r="G7035" s="155"/>
      <c r="H7035" s="192" t="str">
        <f>+IF(G7035="","",F7035*G7035)</f>
        <v/>
      </c>
      <c r="J7035" s="195" t="str">
        <f>+IF(H7035="","",H7035/H7038)</f>
        <v/>
      </c>
      <c r="K7035" s="176"/>
      <c r="L7035" s="177"/>
      <c r="M7035" s="193" t="str">
        <f>IF(L7035="NP", 0, (IF(L7035="EP", 1, (IF(L7035="ND", 0.4, "")))))</f>
        <v/>
      </c>
      <c r="N7035" s="194" t="str">
        <f>+IF(H7035="","",J7035*M7035)</f>
        <v/>
      </c>
      <c r="R7035" s="75" t="e">
        <f t="shared" si="1373"/>
        <v>#REF!</v>
      </c>
    </row>
    <row r="7036" spans="1:18" ht="15" customHeight="1" thickBot="1" x14ac:dyDescent="0.35">
      <c r="A7036" s="86"/>
      <c r="B7036" s="84"/>
      <c r="C7036" s="160"/>
      <c r="D7036" s="160"/>
      <c r="E7036" s="160"/>
      <c r="F7036" s="160"/>
      <c r="G7036" s="161" t="s">
        <v>30</v>
      </c>
      <c r="H7036" s="157">
        <f>SUM(H7031:H7035)</f>
        <v>0</v>
      </c>
      <c r="J7036" s="110">
        <f>SUM(J7031:J7035)</f>
        <v>0</v>
      </c>
      <c r="K7036" s="109"/>
      <c r="L7036" s="109"/>
      <c r="M7036" s="109"/>
      <c r="N7036" s="110">
        <f>SUM(N7031:N7035)</f>
        <v>0</v>
      </c>
    </row>
    <row r="7037" spans="1:18" ht="13.5" customHeight="1" thickBot="1" x14ac:dyDescent="0.35">
      <c r="A7037" s="86"/>
      <c r="B7037" s="84"/>
      <c r="H7037" s="84"/>
      <c r="J7037" s="103"/>
      <c r="K7037" s="104"/>
      <c r="L7037" s="104"/>
      <c r="M7037" s="104"/>
      <c r="N7037" s="105"/>
    </row>
    <row r="7038" spans="1:18" ht="15" customHeight="1" x14ac:dyDescent="0.3">
      <c r="A7038" s="86"/>
      <c r="B7038" s="84"/>
      <c r="D7038" s="132" t="s">
        <v>13</v>
      </c>
      <c r="E7038" s="133"/>
      <c r="F7038" s="133"/>
      <c r="G7038" s="134"/>
      <c r="H7038" s="158">
        <f>+H6983+H6999+H7028+H7036</f>
        <v>5.5428967</v>
      </c>
      <c r="J7038" s="113"/>
      <c r="K7038" s="78"/>
      <c r="M7038" s="78"/>
      <c r="N7038" s="114"/>
    </row>
    <row r="7039" spans="1:18" ht="15" customHeight="1" thickBot="1" x14ac:dyDescent="0.35">
      <c r="A7039" s="86"/>
      <c r="B7039" s="84"/>
      <c r="D7039" s="135" t="s">
        <v>67</v>
      </c>
      <c r="E7039" s="136"/>
      <c r="F7039" s="136"/>
      <c r="G7039" s="141">
        <f>+$Q$1</f>
        <v>0.15</v>
      </c>
      <c r="H7039" s="159">
        <f>+H7038*G7039</f>
        <v>0.83143450499999993</v>
      </c>
      <c r="J7039" s="115"/>
      <c r="K7039" s="116"/>
      <c r="L7039" s="116"/>
      <c r="M7039" s="116"/>
      <c r="N7039" s="117"/>
    </row>
    <row r="7040" spans="1:18" ht="15" customHeight="1" x14ac:dyDescent="0.3">
      <c r="A7040" s="86"/>
      <c r="B7040" s="84"/>
      <c r="D7040" s="135" t="s">
        <v>68</v>
      </c>
      <c r="E7040" s="136"/>
      <c r="F7040" s="136"/>
      <c r="G7040" s="141">
        <f>+$Q$2</f>
        <v>0</v>
      </c>
      <c r="H7040" s="159">
        <f>+(H7038+H7039)*G7040</f>
        <v>0</v>
      </c>
      <c r="J7040" s="120">
        <f>+J6983+J6999+J7028+J7036</f>
        <v>1</v>
      </c>
      <c r="K7040" s="118"/>
      <c r="L7040" s="118"/>
      <c r="M7040" s="118"/>
      <c r="N7040" s="120">
        <f>+N6983+N6999+N7028+N7036</f>
        <v>0.14053458726733983</v>
      </c>
    </row>
    <row r="7041" spans="1:18" ht="15" customHeight="1" thickBot="1" x14ac:dyDescent="0.35">
      <c r="A7041" s="86"/>
      <c r="B7041" s="84"/>
      <c r="C7041" s="75" t="s">
        <v>64</v>
      </c>
      <c r="D7041" s="135" t="s">
        <v>14</v>
      </c>
      <c r="E7041" s="136"/>
      <c r="F7041" s="136"/>
      <c r="G7041" s="137"/>
      <c r="H7041" s="159">
        <f>SUM(H7038:H7040)</f>
        <v>6.3743312049999998</v>
      </c>
      <c r="J7041" s="121" t="s">
        <v>69</v>
      </c>
      <c r="K7041" s="119"/>
      <c r="L7041" s="119"/>
      <c r="M7041" s="119"/>
      <c r="N7041" s="121" t="s">
        <v>70</v>
      </c>
    </row>
    <row r="7042" spans="1:18" ht="15" customHeight="1" thickBot="1" x14ac:dyDescent="0.35">
      <c r="A7042" s="86"/>
      <c r="B7042" s="84"/>
      <c r="C7042" s="75" t="s">
        <v>64</v>
      </c>
      <c r="D7042" s="138" t="s">
        <v>15</v>
      </c>
      <c r="E7042" s="139"/>
      <c r="F7042" s="139"/>
      <c r="G7042" s="140"/>
      <c r="H7042" s="131">
        <f>+ROUND(H7041,2)</f>
        <v>6.37</v>
      </c>
      <c r="N7042" s="165">
        <f>+ROUND(N7040,4)</f>
        <v>0.14050000000000001</v>
      </c>
    </row>
    <row r="7043" spans="1:18" ht="13.5" customHeight="1" x14ac:dyDescent="0.3">
      <c r="A7043" s="86"/>
      <c r="B7043" s="84"/>
      <c r="G7043" s="76"/>
    </row>
    <row r="7044" spans="1:18" ht="13.5" customHeight="1" x14ac:dyDescent="0.3">
      <c r="A7044" s="86"/>
      <c r="B7044" s="84"/>
      <c r="G7044" s="76"/>
    </row>
    <row r="7045" spans="1:18" ht="15" customHeight="1" x14ac:dyDescent="0.3">
      <c r="A7045" s="83"/>
      <c r="B7045" s="84"/>
      <c r="G7045" s="76"/>
      <c r="H7045" s="84"/>
      <c r="J7045" s="85"/>
      <c r="K7045" s="85"/>
      <c r="L7045" s="85"/>
      <c r="M7045" s="85"/>
      <c r="N7045" s="85"/>
    </row>
    <row r="7046" spans="1:18" ht="14.1" customHeight="1" x14ac:dyDescent="0.3">
      <c r="A7046" s="86"/>
      <c r="B7046" s="84"/>
      <c r="C7046" s="87"/>
      <c r="D7046" s="87"/>
      <c r="E7046" s="87"/>
      <c r="F7046" s="87"/>
      <c r="G7046" s="87"/>
      <c r="H7046" s="87"/>
      <c r="K7046" s="78"/>
      <c r="M7046" s="78"/>
    </row>
    <row r="7047" spans="1:18" ht="12" customHeight="1" x14ac:dyDescent="0.3">
      <c r="A7047" s="86"/>
      <c r="B7047" s="84"/>
      <c r="C7047" s="73"/>
      <c r="D7047" s="73"/>
      <c r="E7047" s="73"/>
      <c r="F7047" s="73"/>
      <c r="G7047" s="73"/>
      <c r="H7047" s="73"/>
      <c r="K7047" s="78"/>
      <c r="M7047" s="78"/>
    </row>
    <row r="7048" spans="1:18" ht="12" customHeight="1" x14ac:dyDescent="0.3">
      <c r="A7048" s="86"/>
      <c r="B7048" s="84"/>
      <c r="G7048" s="88"/>
      <c r="H7048" s="84"/>
      <c r="K7048" s="78"/>
      <c r="M7048" s="78"/>
    </row>
    <row r="7049" spans="1:18" ht="14.25" customHeight="1" x14ac:dyDescent="0.3">
      <c r="A7049" s="86"/>
      <c r="B7049" s="84"/>
      <c r="C7049" s="89"/>
      <c r="D7049" s="90"/>
      <c r="E7049" s="90"/>
      <c r="F7049" s="90"/>
      <c r="G7049" s="90"/>
      <c r="H7049" s="91"/>
      <c r="K7049" s="78"/>
      <c r="M7049" s="78"/>
    </row>
    <row r="7050" spans="1:18" ht="14.25" customHeight="1" x14ac:dyDescent="0.3">
      <c r="A7050" s="86"/>
      <c r="B7050" s="84"/>
      <c r="C7050" s="89"/>
      <c r="H7050" s="84"/>
      <c r="K7050" s="78"/>
      <c r="M7050" s="78"/>
    </row>
    <row r="7051" spans="1:18" ht="12" customHeight="1" thickBot="1" x14ac:dyDescent="0.35">
      <c r="A7051" s="86"/>
      <c r="B7051" s="84"/>
      <c r="C7051" s="89"/>
      <c r="H7051" s="84"/>
      <c r="K7051" s="78"/>
      <c r="M7051" s="78"/>
    </row>
    <row r="7052" spans="1:18" ht="20.100000000000001" customHeight="1" thickBot="1" x14ac:dyDescent="0.35">
      <c r="A7052" s="86"/>
      <c r="B7052" s="84"/>
      <c r="C7052" s="142" t="s">
        <v>55</v>
      </c>
      <c r="D7052" s="143"/>
      <c r="E7052" s="143"/>
      <c r="F7052" s="143"/>
      <c r="G7052" s="143"/>
      <c r="H7052" s="144"/>
    </row>
    <row r="7053" spans="1:18" ht="20.100000000000001" customHeight="1" x14ac:dyDescent="0.3">
      <c r="A7053" s="86"/>
      <c r="B7053" s="84"/>
      <c r="C7053" s="92"/>
      <c r="H7053" s="93" t="s">
        <v>56</v>
      </c>
      <c r="I7053" s="84"/>
      <c r="J7053" s="97" t="s">
        <v>26</v>
      </c>
      <c r="K7053" s="98"/>
      <c r="L7053" s="98"/>
      <c r="M7053" s="98"/>
      <c r="N7053" s="99"/>
    </row>
    <row r="7054" spans="1:18" ht="16.5" customHeight="1" thickBot="1" x14ac:dyDescent="0.35">
      <c r="A7054" s="169"/>
      <c r="B7054" s="84"/>
      <c r="C7054" s="73" t="s">
        <v>57</v>
      </c>
      <c r="D7054" s="84">
        <v>81</v>
      </c>
      <c r="G7054" s="74" t="s">
        <v>4</v>
      </c>
      <c r="H7054" s="75" t="str">
        <f>+VLOOKUP(D7054,PRESUP!$A$6:$N$183,3,FALSE)</f>
        <v>u</v>
      </c>
      <c r="I7054" s="84"/>
      <c r="J7054" s="100"/>
      <c r="K7054" s="101"/>
      <c r="L7054" s="101"/>
      <c r="M7054" s="101"/>
      <c r="N7054" s="102"/>
    </row>
    <row r="7055" spans="1:18" ht="32.25" customHeight="1" x14ac:dyDescent="0.3">
      <c r="A7055" s="86"/>
      <c r="B7055" s="84"/>
      <c r="C7055" s="22" t="str">
        <f>+VLOOKUP(D7054,PRESUP!$A$6:$N$183,14,FALSE)</f>
        <v>DETALLE: Pernos de anclaje A193 GR B7 d=16mm</v>
      </c>
      <c r="J7055" s="103"/>
      <c r="K7055" s="104"/>
      <c r="L7055" s="104"/>
      <c r="M7055" s="104"/>
      <c r="N7055" s="105"/>
      <c r="O7055" s="84" t="s">
        <v>71</v>
      </c>
      <c r="P7055" s="84" t="s">
        <v>73</v>
      </c>
      <c r="Q7055" s="84" t="s">
        <v>72</v>
      </c>
    </row>
    <row r="7056" spans="1:18" s="73" customFormat="1" ht="15" customHeight="1" thickBot="1" x14ac:dyDescent="0.35">
      <c r="A7056" s="86"/>
      <c r="B7056" s="84"/>
      <c r="C7056" s="73" t="s">
        <v>5</v>
      </c>
      <c r="D7056" s="94"/>
      <c r="E7056" s="94"/>
      <c r="F7056" s="94"/>
      <c r="G7056" s="196" t="s">
        <v>58</v>
      </c>
      <c r="H7056" s="197">
        <v>0.16</v>
      </c>
      <c r="J7056" s="162"/>
      <c r="K7056" s="163"/>
      <c r="L7056" s="163"/>
      <c r="M7056" s="163"/>
      <c r="N7056" s="164"/>
      <c r="O7056" s="166">
        <f>+H7130</f>
        <v>11.36</v>
      </c>
      <c r="P7056" s="168">
        <f>+H7126</f>
        <v>9.8810800000000008</v>
      </c>
      <c r="Q7056" s="167">
        <f>+N7130</f>
        <v>0.3392</v>
      </c>
      <c r="R7056" s="73">
        <f t="shared" ref="R7056" si="1374">+D7054</f>
        <v>81</v>
      </c>
    </row>
    <row r="7057" spans="1:18" s="94" customFormat="1" ht="30" customHeight="1" thickBot="1" x14ac:dyDescent="0.35">
      <c r="A7057" s="86"/>
      <c r="B7057" s="84"/>
      <c r="C7057" s="122" t="s">
        <v>48</v>
      </c>
      <c r="D7057" s="123" t="s">
        <v>0</v>
      </c>
      <c r="E7057" s="123" t="s">
        <v>6</v>
      </c>
      <c r="F7057" s="123" t="s">
        <v>7</v>
      </c>
      <c r="G7057" s="123" t="s">
        <v>8</v>
      </c>
      <c r="H7057" s="124" t="s">
        <v>9</v>
      </c>
      <c r="J7057" s="106" t="s">
        <v>59</v>
      </c>
      <c r="K7057" s="107" t="s">
        <v>60</v>
      </c>
      <c r="L7057" s="107" t="s">
        <v>61</v>
      </c>
      <c r="M7057" s="107" t="s">
        <v>62</v>
      </c>
      <c r="N7057" s="108" t="s">
        <v>63</v>
      </c>
    </row>
    <row r="7058" spans="1:18" ht="15" customHeight="1" x14ac:dyDescent="0.3">
      <c r="A7058" s="86"/>
      <c r="B7058" s="84"/>
      <c r="C7058" s="125" t="s">
        <v>78</v>
      </c>
      <c r="D7058" s="145" t="s">
        <v>20</v>
      </c>
      <c r="E7058" s="148"/>
      <c r="F7058" s="148" t="s">
        <v>64</v>
      </c>
      <c r="G7058" s="153" t="s">
        <v>20</v>
      </c>
      <c r="H7058" s="126">
        <f>+H7087*0.05</f>
        <v>7.1480000000000016E-2</v>
      </c>
      <c r="J7058" s="171">
        <f>+IF(H7058="","",H7058/H7126)</f>
        <v>7.2340270496747327E-3</v>
      </c>
      <c r="K7058" s="172">
        <v>4292100117</v>
      </c>
      <c r="L7058" s="170" t="s">
        <v>77</v>
      </c>
      <c r="M7058" s="156">
        <v>0</v>
      </c>
      <c r="N7058" s="173">
        <f t="shared" ref="N7058:N7070" si="1375">+IF(H7058="","",J7058*M7058)</f>
        <v>0</v>
      </c>
    </row>
    <row r="7059" spans="1:18" ht="15" customHeight="1" x14ac:dyDescent="0.3">
      <c r="A7059" s="86"/>
      <c r="B7059" s="84"/>
      <c r="C7059" s="125"/>
      <c r="D7059" s="146"/>
      <c r="E7059" s="149"/>
      <c r="F7059" s="184"/>
      <c r="G7059" s="185"/>
      <c r="H7059" s="186"/>
      <c r="J7059" s="195"/>
      <c r="K7059" s="172"/>
      <c r="L7059" s="170"/>
      <c r="M7059" s="193"/>
      <c r="N7059" s="194" t="str">
        <f t="shared" si="1375"/>
        <v/>
      </c>
      <c r="R7059" s="75" t="e">
        <f t="shared" ref="R7059:R7070" si="1376">+R6971+1</f>
        <v>#REF!</v>
      </c>
    </row>
    <row r="7060" spans="1:18" ht="15" customHeight="1" x14ac:dyDescent="0.3">
      <c r="A7060" s="86"/>
      <c r="B7060" s="84"/>
      <c r="C7060" s="125"/>
      <c r="D7060" s="146"/>
      <c r="E7060" s="149"/>
      <c r="F7060" s="184"/>
      <c r="G7060" s="185"/>
      <c r="H7060" s="186"/>
      <c r="J7060" s="195"/>
      <c r="K7060" s="172"/>
      <c r="L7060" s="170"/>
      <c r="M7060" s="193"/>
      <c r="N7060" s="194" t="str">
        <f t="shared" si="1375"/>
        <v/>
      </c>
      <c r="R7060" s="75" t="e">
        <f t="shared" si="1376"/>
        <v>#REF!</v>
      </c>
    </row>
    <row r="7061" spans="1:18" ht="15" customHeight="1" x14ac:dyDescent="0.3">
      <c r="A7061" s="86"/>
      <c r="B7061" s="84"/>
      <c r="C7061" s="125"/>
      <c r="D7061" s="146"/>
      <c r="E7061" s="149"/>
      <c r="F7061" s="184"/>
      <c r="G7061" s="185"/>
      <c r="H7061" s="186"/>
      <c r="J7061" s="195"/>
      <c r="K7061" s="172"/>
      <c r="L7061" s="170"/>
      <c r="M7061" s="193"/>
      <c r="N7061" s="194" t="str">
        <f t="shared" si="1375"/>
        <v/>
      </c>
      <c r="R7061" s="75" t="e">
        <f t="shared" si="1376"/>
        <v>#REF!</v>
      </c>
    </row>
    <row r="7062" spans="1:18" ht="15" customHeight="1" x14ac:dyDescent="0.3">
      <c r="A7062" s="86"/>
      <c r="B7062" s="84"/>
      <c r="C7062" s="125"/>
      <c r="D7062" s="146"/>
      <c r="E7062" s="149"/>
      <c r="F7062" s="184"/>
      <c r="G7062" s="185"/>
      <c r="H7062" s="186"/>
      <c r="J7062" s="195"/>
      <c r="K7062" s="172"/>
      <c r="L7062" s="170"/>
      <c r="M7062" s="193"/>
      <c r="N7062" s="194" t="str">
        <f t="shared" si="1375"/>
        <v/>
      </c>
      <c r="R7062" s="75" t="e">
        <f t="shared" si="1376"/>
        <v>#REF!</v>
      </c>
    </row>
    <row r="7063" spans="1:18" ht="15" customHeight="1" x14ac:dyDescent="0.3">
      <c r="A7063" s="86"/>
      <c r="B7063" s="84"/>
      <c r="C7063" s="125"/>
      <c r="D7063" s="146"/>
      <c r="E7063" s="149"/>
      <c r="F7063" s="184"/>
      <c r="G7063" s="185"/>
      <c r="H7063" s="186"/>
      <c r="J7063" s="195"/>
      <c r="K7063" s="172"/>
      <c r="L7063" s="170"/>
      <c r="M7063" s="193"/>
      <c r="N7063" s="194" t="str">
        <f t="shared" si="1375"/>
        <v/>
      </c>
      <c r="R7063" s="75" t="e">
        <f t="shared" si="1376"/>
        <v>#REF!</v>
      </c>
    </row>
    <row r="7064" spans="1:18" ht="15" customHeight="1" x14ac:dyDescent="0.3">
      <c r="A7064" s="86"/>
      <c r="B7064" s="84"/>
      <c r="C7064" s="125"/>
      <c r="D7064" s="146"/>
      <c r="E7064" s="149"/>
      <c r="F7064" s="184" t="str">
        <f t="shared" ref="F7064:F7070" si="1377">+IF(E7064="","",D7064*E7064)</f>
        <v/>
      </c>
      <c r="G7064" s="185" t="str">
        <f>+IF(F7064="","",H7056)</f>
        <v/>
      </c>
      <c r="H7064" s="186" t="str">
        <f t="shared" ref="H7064:H7070" si="1378">+IF(G7064="","",F7064*G7064)</f>
        <v/>
      </c>
      <c r="J7064" s="195" t="str">
        <f>+IF(H7064="","",H7064/H7126)</f>
        <v/>
      </c>
      <c r="K7064" s="172"/>
      <c r="L7064" s="170"/>
      <c r="M7064" s="193" t="str">
        <f t="shared" ref="M7064:M7070" si="1379">IF(L7064="NP", 0, (IF(L7064="EP", 1, (IF(L7064="ND", 0.4, "")))))</f>
        <v/>
      </c>
      <c r="N7064" s="194" t="str">
        <f t="shared" si="1375"/>
        <v/>
      </c>
      <c r="R7064" s="75" t="e">
        <f t="shared" si="1376"/>
        <v>#REF!</v>
      </c>
    </row>
    <row r="7065" spans="1:18" ht="15" customHeight="1" x14ac:dyDescent="0.3">
      <c r="A7065" s="86"/>
      <c r="B7065" s="84"/>
      <c r="C7065" s="125"/>
      <c r="D7065" s="146"/>
      <c r="E7065" s="149"/>
      <c r="F7065" s="184" t="str">
        <f t="shared" si="1377"/>
        <v/>
      </c>
      <c r="G7065" s="185" t="str">
        <f>+IF(F7065="","",H7056)</f>
        <v/>
      </c>
      <c r="H7065" s="186" t="str">
        <f t="shared" si="1378"/>
        <v/>
      </c>
      <c r="J7065" s="195" t="str">
        <f>+IF(H7065="","",H7065/H7126)</f>
        <v/>
      </c>
      <c r="K7065" s="172"/>
      <c r="L7065" s="170"/>
      <c r="M7065" s="193" t="str">
        <f t="shared" si="1379"/>
        <v/>
      </c>
      <c r="N7065" s="194" t="str">
        <f t="shared" si="1375"/>
        <v/>
      </c>
      <c r="R7065" s="75" t="e">
        <f t="shared" si="1376"/>
        <v>#REF!</v>
      </c>
    </row>
    <row r="7066" spans="1:18" ht="15" customHeight="1" x14ac:dyDescent="0.3">
      <c r="A7066" s="86"/>
      <c r="B7066" s="84"/>
      <c r="C7066" s="125"/>
      <c r="D7066" s="146"/>
      <c r="E7066" s="149"/>
      <c r="F7066" s="184" t="str">
        <f t="shared" si="1377"/>
        <v/>
      </c>
      <c r="G7066" s="185" t="str">
        <f>+IF(F7066="","",H7056)</f>
        <v/>
      </c>
      <c r="H7066" s="186" t="str">
        <f t="shared" si="1378"/>
        <v/>
      </c>
      <c r="J7066" s="195" t="str">
        <f>+IF(H7066="","",H7066/H7126)</f>
        <v/>
      </c>
      <c r="K7066" s="172"/>
      <c r="L7066" s="170"/>
      <c r="M7066" s="193" t="str">
        <f t="shared" si="1379"/>
        <v/>
      </c>
      <c r="N7066" s="194" t="str">
        <f t="shared" si="1375"/>
        <v/>
      </c>
      <c r="R7066" s="75" t="e">
        <f t="shared" si="1376"/>
        <v>#REF!</v>
      </c>
    </row>
    <row r="7067" spans="1:18" ht="15" customHeight="1" x14ac:dyDescent="0.3">
      <c r="A7067" s="86"/>
      <c r="B7067" s="84"/>
      <c r="C7067" s="125"/>
      <c r="D7067" s="146"/>
      <c r="E7067" s="149"/>
      <c r="F7067" s="184" t="str">
        <f t="shared" si="1377"/>
        <v/>
      </c>
      <c r="G7067" s="185" t="str">
        <f>+IF(F7067="","",H7056)</f>
        <v/>
      </c>
      <c r="H7067" s="186" t="str">
        <f t="shared" si="1378"/>
        <v/>
      </c>
      <c r="J7067" s="195" t="str">
        <f>+IF(H7067="","",H7067/H7126)</f>
        <v/>
      </c>
      <c r="K7067" s="172"/>
      <c r="L7067" s="170"/>
      <c r="M7067" s="193" t="str">
        <f t="shared" si="1379"/>
        <v/>
      </c>
      <c r="N7067" s="194" t="str">
        <f t="shared" si="1375"/>
        <v/>
      </c>
      <c r="R7067" s="75" t="e">
        <f t="shared" si="1376"/>
        <v>#REF!</v>
      </c>
    </row>
    <row r="7068" spans="1:18" ht="15" customHeight="1" x14ac:dyDescent="0.3">
      <c r="A7068" s="86"/>
      <c r="B7068" s="84"/>
      <c r="C7068" s="125"/>
      <c r="D7068" s="146"/>
      <c r="E7068" s="149"/>
      <c r="F7068" s="184" t="str">
        <f t="shared" si="1377"/>
        <v/>
      </c>
      <c r="G7068" s="185" t="str">
        <f>+IF(F7068="","",H7056)</f>
        <v/>
      </c>
      <c r="H7068" s="186" t="str">
        <f t="shared" si="1378"/>
        <v/>
      </c>
      <c r="J7068" s="195" t="str">
        <f>+IF(H7068="","",H7068/H7126)</f>
        <v/>
      </c>
      <c r="K7068" s="172"/>
      <c r="L7068" s="170"/>
      <c r="M7068" s="193" t="str">
        <f t="shared" si="1379"/>
        <v/>
      </c>
      <c r="N7068" s="194" t="str">
        <f t="shared" si="1375"/>
        <v/>
      </c>
      <c r="R7068" s="75" t="e">
        <f t="shared" si="1376"/>
        <v>#REF!</v>
      </c>
    </row>
    <row r="7069" spans="1:18" ht="15" customHeight="1" x14ac:dyDescent="0.3">
      <c r="A7069" s="86"/>
      <c r="B7069" s="84"/>
      <c r="C7069" s="125"/>
      <c r="D7069" s="146"/>
      <c r="E7069" s="149"/>
      <c r="F7069" s="184" t="str">
        <f t="shared" si="1377"/>
        <v/>
      </c>
      <c r="G7069" s="185" t="str">
        <f>+IF(F7069="","",H7056)</f>
        <v/>
      </c>
      <c r="H7069" s="186" t="str">
        <f t="shared" si="1378"/>
        <v/>
      </c>
      <c r="J7069" s="195" t="str">
        <f>+IF(H7069="","",H7069/H7126)</f>
        <v/>
      </c>
      <c r="K7069" s="172"/>
      <c r="L7069" s="170"/>
      <c r="M7069" s="193" t="str">
        <f t="shared" si="1379"/>
        <v/>
      </c>
      <c r="N7069" s="194" t="str">
        <f t="shared" si="1375"/>
        <v/>
      </c>
      <c r="R7069" s="75" t="e">
        <f t="shared" si="1376"/>
        <v>#REF!</v>
      </c>
    </row>
    <row r="7070" spans="1:18" ht="15" customHeight="1" thickBot="1" x14ac:dyDescent="0.35">
      <c r="A7070" s="86"/>
      <c r="B7070" s="84"/>
      <c r="C7070" s="127"/>
      <c r="D7070" s="147"/>
      <c r="E7070" s="150"/>
      <c r="F7070" s="187" t="str">
        <f t="shared" si="1377"/>
        <v/>
      </c>
      <c r="G7070" s="188" t="str">
        <f>+IF(F7070="","",H7055)</f>
        <v/>
      </c>
      <c r="H7070" s="189" t="str">
        <f t="shared" si="1378"/>
        <v/>
      </c>
      <c r="J7070" s="195" t="str">
        <f>+IF(H7070="","",H7070/H7126)</f>
        <v/>
      </c>
      <c r="K7070" s="172"/>
      <c r="L7070" s="170"/>
      <c r="M7070" s="193" t="str">
        <f t="shared" si="1379"/>
        <v/>
      </c>
      <c r="N7070" s="194" t="str">
        <f t="shared" si="1375"/>
        <v/>
      </c>
      <c r="R7070" s="75" t="e">
        <f t="shared" si="1376"/>
        <v>#REF!</v>
      </c>
    </row>
    <row r="7071" spans="1:18" ht="15" customHeight="1" thickBot="1" x14ac:dyDescent="0.35">
      <c r="A7071" s="86"/>
      <c r="B7071" s="84"/>
      <c r="C7071" s="160"/>
      <c r="D7071" s="160"/>
      <c r="E7071" s="160"/>
      <c r="F7071" s="160"/>
      <c r="G7071" s="161" t="s">
        <v>27</v>
      </c>
      <c r="H7071" s="157">
        <f>SUM(H7058:H7070)</f>
        <v>7.1480000000000016E-2</v>
      </c>
      <c r="J7071" s="110">
        <f>SUM(J7058:J7070)</f>
        <v>7.2340270496747327E-3</v>
      </c>
      <c r="K7071" s="109"/>
      <c r="L7071" s="109"/>
      <c r="M7071" s="109"/>
      <c r="N7071" s="110">
        <f>SUM(N7058:N7070)</f>
        <v>0</v>
      </c>
    </row>
    <row r="7072" spans="1:18" s="73" customFormat="1" ht="15" customHeight="1" thickBot="1" x14ac:dyDescent="0.35">
      <c r="A7072" s="86"/>
      <c r="B7072" s="84"/>
      <c r="C7072" s="73" t="s">
        <v>10</v>
      </c>
      <c r="H7072" s="74"/>
      <c r="J7072" s="112"/>
      <c r="K7072" s="112"/>
      <c r="L7072" s="112"/>
      <c r="M7072" s="112"/>
      <c r="N7072" s="112"/>
    </row>
    <row r="7073" spans="1:18" ht="31.5" customHeight="1" thickBot="1" x14ac:dyDescent="0.35">
      <c r="A7073" s="86"/>
      <c r="B7073" s="84"/>
      <c r="C7073" s="122" t="s">
        <v>48</v>
      </c>
      <c r="D7073" s="123" t="s">
        <v>0</v>
      </c>
      <c r="E7073" s="123" t="s">
        <v>65</v>
      </c>
      <c r="F7073" s="123" t="s">
        <v>66</v>
      </c>
      <c r="G7073" s="123" t="s">
        <v>8</v>
      </c>
      <c r="H7073" s="124" t="s">
        <v>9</v>
      </c>
      <c r="J7073" s="106" t="s">
        <v>59</v>
      </c>
      <c r="K7073" s="107" t="s">
        <v>60</v>
      </c>
      <c r="L7073" s="107" t="s">
        <v>61</v>
      </c>
      <c r="M7073" s="107" t="s">
        <v>62</v>
      </c>
      <c r="N7073" s="108" t="s">
        <v>63</v>
      </c>
    </row>
    <row r="7074" spans="1:18" ht="15" customHeight="1" x14ac:dyDescent="0.3">
      <c r="A7074" s="86"/>
      <c r="B7074" s="84"/>
      <c r="C7074" s="125" t="s">
        <v>309</v>
      </c>
      <c r="D7074" s="146">
        <v>0.1</v>
      </c>
      <c r="E7074" s="149">
        <v>4.75</v>
      </c>
      <c r="F7074" s="184">
        <f t="shared" ref="F7074:F7086" si="1380">+IF(E7074="","",D7074*E7074)</f>
        <v>0.47500000000000003</v>
      </c>
      <c r="G7074" s="185">
        <f>+IF(F7074="","",H7056)</f>
        <v>0.16</v>
      </c>
      <c r="H7074" s="186">
        <f t="shared" ref="H7074:H7086" si="1381">+IF(G7074="","",F7074*G7074)</f>
        <v>7.6000000000000012E-2</v>
      </c>
      <c r="I7074" s="95"/>
      <c r="J7074" s="195">
        <f>+IF(H7074="","",H7074/H7126)</f>
        <v>7.6914669246681546E-3</v>
      </c>
      <c r="K7074" s="174">
        <v>851230012</v>
      </c>
      <c r="L7074" s="170" t="s">
        <v>77</v>
      </c>
      <c r="M7074" s="193">
        <v>0</v>
      </c>
      <c r="N7074" s="194">
        <f t="shared" ref="N7074:N7086" si="1382">+IF(H7074="","",J7074*M7074)</f>
        <v>0</v>
      </c>
      <c r="R7074" s="75" t="e">
        <f t="shared" ref="R7074:R7086" si="1383">+R6986+1</f>
        <v>#REF!</v>
      </c>
    </row>
    <row r="7075" spans="1:18" ht="15" customHeight="1" x14ac:dyDescent="0.25">
      <c r="A7075" s="86"/>
      <c r="B7075" s="84"/>
      <c r="C7075" s="125" t="s">
        <v>326</v>
      </c>
      <c r="D7075" s="146">
        <v>2</v>
      </c>
      <c r="E7075" s="209">
        <v>4.2300000000000004</v>
      </c>
      <c r="F7075" s="184">
        <f t="shared" si="1380"/>
        <v>8.4600000000000009</v>
      </c>
      <c r="G7075" s="185">
        <f>+IF(F7075="","",H7056)</f>
        <v>0.16</v>
      </c>
      <c r="H7075" s="186">
        <f t="shared" si="1381"/>
        <v>1.3536000000000001</v>
      </c>
      <c r="J7075" s="195">
        <f>+IF(H7075="","",H7075/H7126)</f>
        <v>0.13698907406882649</v>
      </c>
      <c r="K7075" s="174">
        <v>851230012</v>
      </c>
      <c r="L7075" s="170" t="s">
        <v>77</v>
      </c>
      <c r="M7075" s="193">
        <v>0</v>
      </c>
      <c r="N7075" s="194">
        <f t="shared" si="1382"/>
        <v>0</v>
      </c>
      <c r="R7075" s="75" t="e">
        <f t="shared" si="1383"/>
        <v>#REF!</v>
      </c>
    </row>
    <row r="7076" spans="1:18" ht="15" customHeight="1" x14ac:dyDescent="0.25">
      <c r="A7076" s="86"/>
      <c r="B7076" s="84"/>
      <c r="C7076" s="125"/>
      <c r="D7076" s="146"/>
      <c r="E7076" s="209"/>
      <c r="F7076" s="184"/>
      <c r="G7076" s="185"/>
      <c r="H7076" s="186"/>
      <c r="J7076" s="195"/>
      <c r="K7076" s="174"/>
      <c r="L7076" s="170"/>
      <c r="M7076" s="193"/>
      <c r="N7076" s="194" t="str">
        <f t="shared" si="1382"/>
        <v/>
      </c>
      <c r="R7076" s="75" t="e">
        <f t="shared" si="1383"/>
        <v>#REF!</v>
      </c>
    </row>
    <row r="7077" spans="1:18" ht="15" customHeight="1" x14ac:dyDescent="0.3">
      <c r="A7077" s="86"/>
      <c r="B7077" s="84"/>
      <c r="C7077" s="125"/>
      <c r="D7077" s="146"/>
      <c r="E7077" s="149"/>
      <c r="F7077" s="184" t="str">
        <f t="shared" si="1380"/>
        <v/>
      </c>
      <c r="G7077" s="185" t="str">
        <f>+IF(F7077="","",H7056)</f>
        <v/>
      </c>
      <c r="H7077" s="186" t="str">
        <f t="shared" si="1381"/>
        <v/>
      </c>
      <c r="J7077" s="195" t="str">
        <f>+IF(H7077="","",H7077/H7126)</f>
        <v/>
      </c>
      <c r="K7077" s="174"/>
      <c r="L7077" s="170"/>
      <c r="M7077" s="193" t="str">
        <f t="shared" ref="M7077:M7086" si="1384">IF(L7077="NP", 0, (IF(L7077="EP", 1, (IF(L7077="ND", 0.4, "")))))</f>
        <v/>
      </c>
      <c r="N7077" s="194" t="str">
        <f t="shared" si="1382"/>
        <v/>
      </c>
      <c r="R7077" s="75" t="e">
        <f t="shared" si="1383"/>
        <v>#REF!</v>
      </c>
    </row>
    <row r="7078" spans="1:18" ht="15" customHeight="1" x14ac:dyDescent="0.3">
      <c r="A7078" s="86"/>
      <c r="B7078" s="84"/>
      <c r="C7078" s="125"/>
      <c r="D7078" s="146"/>
      <c r="E7078" s="149"/>
      <c r="F7078" s="184" t="str">
        <f t="shared" si="1380"/>
        <v/>
      </c>
      <c r="G7078" s="185" t="str">
        <f>+IF(F7078="","",H7056)</f>
        <v/>
      </c>
      <c r="H7078" s="186" t="str">
        <f t="shared" si="1381"/>
        <v/>
      </c>
      <c r="J7078" s="195" t="str">
        <f>+IF(H7078="","",H7078/H7126)</f>
        <v/>
      </c>
      <c r="K7078" s="174"/>
      <c r="L7078" s="170"/>
      <c r="M7078" s="193" t="str">
        <f t="shared" si="1384"/>
        <v/>
      </c>
      <c r="N7078" s="194" t="str">
        <f t="shared" si="1382"/>
        <v/>
      </c>
      <c r="R7078" s="75" t="e">
        <f t="shared" si="1383"/>
        <v>#REF!</v>
      </c>
    </row>
    <row r="7079" spans="1:18" ht="15" customHeight="1" x14ac:dyDescent="0.3">
      <c r="A7079" s="86"/>
      <c r="B7079" s="84"/>
      <c r="C7079" s="125"/>
      <c r="D7079" s="146"/>
      <c r="E7079" s="149"/>
      <c r="F7079" s="184" t="str">
        <f t="shared" si="1380"/>
        <v/>
      </c>
      <c r="G7079" s="185" t="str">
        <f>+IF(F7079="","",H7056)</f>
        <v/>
      </c>
      <c r="H7079" s="186" t="str">
        <f t="shared" si="1381"/>
        <v/>
      </c>
      <c r="I7079" s="96"/>
      <c r="J7079" s="195" t="str">
        <f>+IF(H7079="","",H7079/H7126)</f>
        <v/>
      </c>
      <c r="K7079" s="174"/>
      <c r="L7079" s="170"/>
      <c r="M7079" s="193" t="str">
        <f t="shared" si="1384"/>
        <v/>
      </c>
      <c r="N7079" s="194" t="str">
        <f t="shared" si="1382"/>
        <v/>
      </c>
      <c r="R7079" s="75" t="e">
        <f t="shared" si="1383"/>
        <v>#REF!</v>
      </c>
    </row>
    <row r="7080" spans="1:18" ht="15" customHeight="1" x14ac:dyDescent="0.3">
      <c r="A7080" s="86"/>
      <c r="B7080" s="84"/>
      <c r="C7080" s="125"/>
      <c r="D7080" s="146"/>
      <c r="E7080" s="149"/>
      <c r="F7080" s="184" t="str">
        <f t="shared" si="1380"/>
        <v/>
      </c>
      <c r="G7080" s="185" t="str">
        <f>+IF(F7080="","",H7056)</f>
        <v/>
      </c>
      <c r="H7080" s="186" t="str">
        <f t="shared" si="1381"/>
        <v/>
      </c>
      <c r="J7080" s="195" t="str">
        <f>+IF(H7080="","",H7080/H7126)</f>
        <v/>
      </c>
      <c r="K7080" s="174"/>
      <c r="L7080" s="170"/>
      <c r="M7080" s="193" t="str">
        <f t="shared" si="1384"/>
        <v/>
      </c>
      <c r="N7080" s="194" t="str">
        <f t="shared" si="1382"/>
        <v/>
      </c>
      <c r="R7080" s="75" t="e">
        <f t="shared" si="1383"/>
        <v>#REF!</v>
      </c>
    </row>
    <row r="7081" spans="1:18" ht="15" customHeight="1" x14ac:dyDescent="0.3">
      <c r="A7081" s="86"/>
      <c r="B7081" s="84"/>
      <c r="C7081" s="125"/>
      <c r="D7081" s="146"/>
      <c r="E7081" s="149"/>
      <c r="F7081" s="184" t="str">
        <f t="shared" si="1380"/>
        <v/>
      </c>
      <c r="G7081" s="185" t="str">
        <f>+IF(F7081="","",H7056)</f>
        <v/>
      </c>
      <c r="H7081" s="186" t="str">
        <f t="shared" si="1381"/>
        <v/>
      </c>
      <c r="J7081" s="195" t="str">
        <f>+IF(H7081="","",H7081/H7126)</f>
        <v/>
      </c>
      <c r="K7081" s="174"/>
      <c r="L7081" s="170"/>
      <c r="M7081" s="193" t="str">
        <f t="shared" si="1384"/>
        <v/>
      </c>
      <c r="N7081" s="194" t="str">
        <f t="shared" si="1382"/>
        <v/>
      </c>
      <c r="R7081" s="75" t="e">
        <f t="shared" si="1383"/>
        <v>#REF!</v>
      </c>
    </row>
    <row r="7082" spans="1:18" ht="15" customHeight="1" x14ac:dyDescent="0.3">
      <c r="A7082" s="86"/>
      <c r="B7082" s="84"/>
      <c r="C7082" s="125"/>
      <c r="D7082" s="146"/>
      <c r="E7082" s="149"/>
      <c r="F7082" s="184" t="str">
        <f t="shared" si="1380"/>
        <v/>
      </c>
      <c r="G7082" s="185" t="str">
        <f>+IF(F7082="","",H7056)</f>
        <v/>
      </c>
      <c r="H7082" s="186" t="str">
        <f t="shared" si="1381"/>
        <v/>
      </c>
      <c r="I7082" s="96"/>
      <c r="J7082" s="195" t="str">
        <f>+IF(H7082="","",H7082/H7126)</f>
        <v/>
      </c>
      <c r="K7082" s="174"/>
      <c r="L7082" s="170"/>
      <c r="M7082" s="193" t="str">
        <f t="shared" si="1384"/>
        <v/>
      </c>
      <c r="N7082" s="194" t="str">
        <f t="shared" si="1382"/>
        <v/>
      </c>
      <c r="R7082" s="75" t="e">
        <f t="shared" si="1383"/>
        <v>#REF!</v>
      </c>
    </row>
    <row r="7083" spans="1:18" ht="15" customHeight="1" x14ac:dyDescent="0.3">
      <c r="A7083" s="86"/>
      <c r="B7083" s="84"/>
      <c r="C7083" s="125"/>
      <c r="D7083" s="146"/>
      <c r="E7083" s="149"/>
      <c r="F7083" s="184" t="str">
        <f t="shared" si="1380"/>
        <v/>
      </c>
      <c r="G7083" s="185" t="str">
        <f>+IF(F7083="","",H7056)</f>
        <v/>
      </c>
      <c r="H7083" s="186" t="str">
        <f t="shared" si="1381"/>
        <v/>
      </c>
      <c r="J7083" s="195" t="str">
        <f>+IF(H7083="","",H7083/H7126)</f>
        <v/>
      </c>
      <c r="K7083" s="174"/>
      <c r="L7083" s="170"/>
      <c r="M7083" s="193" t="str">
        <f t="shared" si="1384"/>
        <v/>
      </c>
      <c r="N7083" s="194" t="str">
        <f t="shared" si="1382"/>
        <v/>
      </c>
      <c r="R7083" s="75" t="e">
        <f t="shared" si="1383"/>
        <v>#REF!</v>
      </c>
    </row>
    <row r="7084" spans="1:18" ht="15" customHeight="1" x14ac:dyDescent="0.3">
      <c r="A7084" s="86"/>
      <c r="B7084" s="84"/>
      <c r="C7084" s="125"/>
      <c r="D7084" s="146"/>
      <c r="E7084" s="149"/>
      <c r="F7084" s="184" t="str">
        <f t="shared" si="1380"/>
        <v/>
      </c>
      <c r="G7084" s="185" t="str">
        <f>+IF(F7084="","",H7056)</f>
        <v/>
      </c>
      <c r="H7084" s="186" t="str">
        <f t="shared" si="1381"/>
        <v/>
      </c>
      <c r="I7084" s="96"/>
      <c r="J7084" s="195" t="str">
        <f>+IF(H7084="","",H7084/H7126)</f>
        <v/>
      </c>
      <c r="K7084" s="174"/>
      <c r="L7084" s="170"/>
      <c r="M7084" s="193" t="str">
        <f t="shared" si="1384"/>
        <v/>
      </c>
      <c r="N7084" s="194" t="str">
        <f t="shared" si="1382"/>
        <v/>
      </c>
      <c r="R7084" s="75" t="e">
        <f t="shared" si="1383"/>
        <v>#REF!</v>
      </c>
    </row>
    <row r="7085" spans="1:18" ht="15" customHeight="1" x14ac:dyDescent="0.3">
      <c r="A7085" s="86"/>
      <c r="B7085" s="84"/>
      <c r="C7085" s="125"/>
      <c r="D7085" s="146"/>
      <c r="E7085" s="149"/>
      <c r="F7085" s="184" t="str">
        <f t="shared" si="1380"/>
        <v/>
      </c>
      <c r="G7085" s="185" t="str">
        <f>+IF(F7085="","",H7056)</f>
        <v/>
      </c>
      <c r="H7085" s="186" t="str">
        <f t="shared" si="1381"/>
        <v/>
      </c>
      <c r="I7085" s="96"/>
      <c r="J7085" s="195" t="str">
        <f>+IF(H7085="","",H7085/H7126)</f>
        <v/>
      </c>
      <c r="K7085" s="174"/>
      <c r="L7085" s="170"/>
      <c r="M7085" s="193" t="str">
        <f t="shared" si="1384"/>
        <v/>
      </c>
      <c r="N7085" s="194" t="str">
        <f t="shared" si="1382"/>
        <v/>
      </c>
      <c r="R7085" s="75" t="e">
        <f t="shared" si="1383"/>
        <v>#REF!</v>
      </c>
    </row>
    <row r="7086" spans="1:18" ht="15" customHeight="1" thickBot="1" x14ac:dyDescent="0.35">
      <c r="A7086" s="86"/>
      <c r="B7086" s="84"/>
      <c r="C7086" s="127"/>
      <c r="D7086" s="147"/>
      <c r="E7086" s="150"/>
      <c r="F7086" s="187" t="str">
        <f t="shared" si="1380"/>
        <v/>
      </c>
      <c r="G7086" s="188" t="str">
        <f>+IF(F7086="","",H7055)</f>
        <v/>
      </c>
      <c r="H7086" s="189" t="str">
        <f t="shared" si="1381"/>
        <v/>
      </c>
      <c r="J7086" s="195" t="str">
        <f>+IF(H7086="","",H7086/H7126)</f>
        <v/>
      </c>
      <c r="K7086" s="174"/>
      <c r="L7086" s="170"/>
      <c r="M7086" s="193" t="str">
        <f t="shared" si="1384"/>
        <v/>
      </c>
      <c r="N7086" s="194" t="str">
        <f t="shared" si="1382"/>
        <v/>
      </c>
      <c r="R7086" s="75" t="e">
        <f t="shared" si="1383"/>
        <v>#REF!</v>
      </c>
    </row>
    <row r="7087" spans="1:18" ht="15" customHeight="1" thickBot="1" x14ac:dyDescent="0.35">
      <c r="A7087" s="86"/>
      <c r="B7087" s="84"/>
      <c r="C7087" s="160"/>
      <c r="D7087" s="160"/>
      <c r="E7087" s="160"/>
      <c r="F7087" s="160"/>
      <c r="G7087" s="161" t="s">
        <v>28</v>
      </c>
      <c r="H7087" s="157">
        <f>SUM(H7074:H7086)</f>
        <v>1.4296000000000002</v>
      </c>
      <c r="J7087" s="110">
        <f>SUM(J7074:J7086)</f>
        <v>0.14468054099349464</v>
      </c>
      <c r="K7087" s="109"/>
      <c r="L7087" s="109"/>
      <c r="M7087" s="109"/>
      <c r="N7087" s="110">
        <f>SUM(N7074:N7086)</f>
        <v>0</v>
      </c>
    </row>
    <row r="7088" spans="1:18" s="73" customFormat="1" ht="15" customHeight="1" thickBot="1" x14ac:dyDescent="0.35">
      <c r="A7088" s="86"/>
      <c r="B7088" s="84"/>
      <c r="C7088" s="73" t="s">
        <v>11</v>
      </c>
      <c r="H7088" s="74"/>
      <c r="J7088" s="112"/>
      <c r="K7088" s="112"/>
      <c r="L7088" s="112"/>
      <c r="M7088" s="112"/>
      <c r="N7088" s="112"/>
    </row>
    <row r="7089" spans="1:18" ht="34.5" customHeight="1" thickBot="1" x14ac:dyDescent="0.35">
      <c r="A7089" s="86"/>
      <c r="B7089" s="84"/>
      <c r="C7089" s="122" t="s">
        <v>48</v>
      </c>
      <c r="D7089" s="129"/>
      <c r="E7089" s="123" t="s">
        <v>3</v>
      </c>
      <c r="F7089" s="123" t="s">
        <v>0</v>
      </c>
      <c r="G7089" s="123" t="s">
        <v>16</v>
      </c>
      <c r="H7089" s="124" t="s">
        <v>9</v>
      </c>
      <c r="J7089" s="106" t="s">
        <v>59</v>
      </c>
      <c r="K7089" s="107" t="s">
        <v>60</v>
      </c>
      <c r="L7089" s="107" t="s">
        <v>61</v>
      </c>
      <c r="M7089" s="107" t="s">
        <v>62</v>
      </c>
      <c r="N7089" s="108" t="s">
        <v>63</v>
      </c>
    </row>
    <row r="7090" spans="1:18" ht="15" customHeight="1" x14ac:dyDescent="0.3">
      <c r="A7090" s="86"/>
      <c r="B7090" s="84"/>
      <c r="C7090" s="125" t="s">
        <v>474</v>
      </c>
      <c r="E7090" s="151" t="s">
        <v>80</v>
      </c>
      <c r="F7090" s="151">
        <v>1</v>
      </c>
      <c r="G7090" s="151">
        <v>8.3800000000000008</v>
      </c>
      <c r="H7090" s="190">
        <f t="shared" ref="H7090:H7115" si="1385">+IF(G7090="","",F7090*G7090)</f>
        <v>8.3800000000000008</v>
      </c>
      <c r="J7090" s="195">
        <f>+IF(H7090="","",H7090/H7126)</f>
        <v>0.84808543195683062</v>
      </c>
      <c r="K7090" s="174">
        <v>4299923211</v>
      </c>
      <c r="L7090" s="170" t="s">
        <v>76</v>
      </c>
      <c r="M7090" s="193">
        <v>0.4</v>
      </c>
      <c r="N7090" s="194">
        <f t="shared" ref="N7090:N7115" si="1386">+IF(H7090="","",J7090*M7090)</f>
        <v>0.33923417278273227</v>
      </c>
      <c r="R7090" s="75" t="e">
        <f t="shared" ref="R7090:R7115" si="1387">+R7002+1</f>
        <v>#REF!</v>
      </c>
    </row>
    <row r="7091" spans="1:18" ht="15" customHeight="1" x14ac:dyDescent="0.3">
      <c r="A7091" s="86"/>
      <c r="B7091" s="84"/>
      <c r="C7091" s="125"/>
      <c r="E7091" s="151"/>
      <c r="F7091" s="151"/>
      <c r="G7091" s="151"/>
      <c r="H7091" s="190" t="str">
        <f t="shared" si="1385"/>
        <v/>
      </c>
      <c r="J7091" s="195" t="str">
        <f>+IF(H7091="","",H7091/H7125)</f>
        <v/>
      </c>
      <c r="K7091" s="174"/>
      <c r="L7091" s="170"/>
      <c r="M7091" s="193" t="str">
        <f t="shared" ref="M7091:M7115" si="1388">IF(L7091="NP", 0, (IF(L7091="EP", 1, (IF(L7091="ND", 0.4, "")))))</f>
        <v/>
      </c>
      <c r="N7091" s="194" t="str">
        <f t="shared" si="1386"/>
        <v/>
      </c>
      <c r="R7091" s="75" t="e">
        <f t="shared" si="1387"/>
        <v>#REF!</v>
      </c>
    </row>
    <row r="7092" spans="1:18" ht="15" customHeight="1" x14ac:dyDescent="0.3">
      <c r="A7092" s="86"/>
      <c r="B7092" s="84"/>
      <c r="C7092" s="125"/>
      <c r="E7092" s="151"/>
      <c r="F7092" s="151"/>
      <c r="G7092" s="151"/>
      <c r="H7092" s="190" t="str">
        <f t="shared" si="1385"/>
        <v/>
      </c>
      <c r="J7092" s="195" t="str">
        <f>+IF(H7092="","",H7092/H7125)</f>
        <v/>
      </c>
      <c r="K7092" s="174"/>
      <c r="L7092" s="170"/>
      <c r="M7092" s="193" t="str">
        <f t="shared" si="1388"/>
        <v/>
      </c>
      <c r="N7092" s="194" t="str">
        <f t="shared" si="1386"/>
        <v/>
      </c>
      <c r="R7092" s="75" t="e">
        <f t="shared" si="1387"/>
        <v>#REF!</v>
      </c>
    </row>
    <row r="7093" spans="1:18" ht="15" customHeight="1" x14ac:dyDescent="0.3">
      <c r="A7093" s="86"/>
      <c r="B7093" s="84"/>
      <c r="C7093" s="125"/>
      <c r="E7093" s="151"/>
      <c r="F7093" s="151"/>
      <c r="G7093" s="151"/>
      <c r="H7093" s="190" t="str">
        <f t="shared" si="1385"/>
        <v/>
      </c>
      <c r="J7093" s="195" t="str">
        <f>+IF(H7093="","",H7093/H7125)</f>
        <v/>
      </c>
      <c r="K7093" s="174"/>
      <c r="L7093" s="170"/>
      <c r="M7093" s="193" t="str">
        <f t="shared" si="1388"/>
        <v/>
      </c>
      <c r="N7093" s="194" t="str">
        <f t="shared" si="1386"/>
        <v/>
      </c>
      <c r="R7093" s="75" t="e">
        <f t="shared" si="1387"/>
        <v>#REF!</v>
      </c>
    </row>
    <row r="7094" spans="1:18" ht="15" customHeight="1" x14ac:dyDescent="0.3">
      <c r="A7094" s="86"/>
      <c r="B7094" s="84"/>
      <c r="C7094" s="125"/>
      <c r="E7094" s="151"/>
      <c r="F7094" s="151"/>
      <c r="G7094" s="151"/>
      <c r="H7094" s="190" t="str">
        <f t="shared" si="1385"/>
        <v/>
      </c>
      <c r="J7094" s="195" t="str">
        <f>+IF(H7094="","",H7094/H7126)</f>
        <v/>
      </c>
      <c r="K7094" s="174"/>
      <c r="L7094" s="170"/>
      <c r="M7094" s="193" t="str">
        <f t="shared" si="1388"/>
        <v/>
      </c>
      <c r="N7094" s="194" t="str">
        <f t="shared" si="1386"/>
        <v/>
      </c>
      <c r="R7094" s="75" t="e">
        <f t="shared" si="1387"/>
        <v>#REF!</v>
      </c>
    </row>
    <row r="7095" spans="1:18" ht="15" customHeight="1" x14ac:dyDescent="0.3">
      <c r="A7095" s="86"/>
      <c r="B7095" s="84"/>
      <c r="C7095" s="125"/>
      <c r="E7095" s="151"/>
      <c r="F7095" s="151"/>
      <c r="G7095" s="151"/>
      <c r="H7095" s="190" t="str">
        <f t="shared" si="1385"/>
        <v/>
      </c>
      <c r="J7095" s="195" t="str">
        <f>+IF(H7095="","",H7095/H7126)</f>
        <v/>
      </c>
      <c r="K7095" s="174"/>
      <c r="L7095" s="170"/>
      <c r="M7095" s="193" t="str">
        <f t="shared" si="1388"/>
        <v/>
      </c>
      <c r="N7095" s="194" t="str">
        <f t="shared" si="1386"/>
        <v/>
      </c>
      <c r="R7095" s="75" t="e">
        <f t="shared" si="1387"/>
        <v>#REF!</v>
      </c>
    </row>
    <row r="7096" spans="1:18" ht="15" customHeight="1" x14ac:dyDescent="0.3">
      <c r="A7096" s="86"/>
      <c r="B7096" s="84"/>
      <c r="C7096" s="125"/>
      <c r="E7096" s="151"/>
      <c r="F7096" s="151"/>
      <c r="G7096" s="151"/>
      <c r="H7096" s="190" t="str">
        <f t="shared" si="1385"/>
        <v/>
      </c>
      <c r="J7096" s="195" t="str">
        <f>+IF(H7096="","",H7096/H7126)</f>
        <v/>
      </c>
      <c r="K7096" s="174"/>
      <c r="L7096" s="170"/>
      <c r="M7096" s="193" t="str">
        <f t="shared" si="1388"/>
        <v/>
      </c>
      <c r="N7096" s="194" t="str">
        <f t="shared" si="1386"/>
        <v/>
      </c>
      <c r="R7096" s="75" t="e">
        <f t="shared" si="1387"/>
        <v>#REF!</v>
      </c>
    </row>
    <row r="7097" spans="1:18" ht="15" customHeight="1" x14ac:dyDescent="0.3">
      <c r="A7097" s="86"/>
      <c r="B7097" s="84"/>
      <c r="C7097" s="125"/>
      <c r="E7097" s="151"/>
      <c r="F7097" s="151"/>
      <c r="G7097" s="151"/>
      <c r="H7097" s="190" t="str">
        <f t="shared" si="1385"/>
        <v/>
      </c>
      <c r="J7097" s="195" t="str">
        <f>+IF(H7097="","",H7097/H7126)</f>
        <v/>
      </c>
      <c r="K7097" s="174"/>
      <c r="L7097" s="170"/>
      <c r="M7097" s="193" t="str">
        <f t="shared" si="1388"/>
        <v/>
      </c>
      <c r="N7097" s="194" t="str">
        <f t="shared" si="1386"/>
        <v/>
      </c>
      <c r="R7097" s="75" t="e">
        <f t="shared" si="1387"/>
        <v>#REF!</v>
      </c>
    </row>
    <row r="7098" spans="1:18" ht="15" customHeight="1" x14ac:dyDescent="0.3">
      <c r="A7098" s="86"/>
      <c r="B7098" s="84"/>
      <c r="C7098" s="125"/>
      <c r="E7098" s="151"/>
      <c r="F7098" s="151"/>
      <c r="G7098" s="151"/>
      <c r="H7098" s="190" t="str">
        <f t="shared" si="1385"/>
        <v/>
      </c>
      <c r="J7098" s="195" t="str">
        <f>+IF(H7098="","",H7098/H7126)</f>
        <v/>
      </c>
      <c r="K7098" s="174"/>
      <c r="L7098" s="170"/>
      <c r="M7098" s="193" t="str">
        <f t="shared" si="1388"/>
        <v/>
      </c>
      <c r="N7098" s="194" t="str">
        <f t="shared" si="1386"/>
        <v/>
      </c>
      <c r="R7098" s="75" t="e">
        <f t="shared" si="1387"/>
        <v>#REF!</v>
      </c>
    </row>
    <row r="7099" spans="1:18" ht="15" customHeight="1" x14ac:dyDescent="0.3">
      <c r="A7099" s="86"/>
      <c r="B7099" s="84"/>
      <c r="C7099" s="125"/>
      <c r="E7099" s="151"/>
      <c r="F7099" s="151"/>
      <c r="G7099" s="151"/>
      <c r="H7099" s="190" t="str">
        <f t="shared" si="1385"/>
        <v/>
      </c>
      <c r="J7099" s="195" t="str">
        <f>+IF(H7099="","",H7099/H7126)</f>
        <v/>
      </c>
      <c r="K7099" s="174"/>
      <c r="L7099" s="170"/>
      <c r="M7099" s="193" t="str">
        <f t="shared" si="1388"/>
        <v/>
      </c>
      <c r="N7099" s="194" t="str">
        <f t="shared" si="1386"/>
        <v/>
      </c>
      <c r="R7099" s="75" t="e">
        <f t="shared" si="1387"/>
        <v>#REF!</v>
      </c>
    </row>
    <row r="7100" spans="1:18" ht="15" customHeight="1" x14ac:dyDescent="0.3">
      <c r="A7100" s="86"/>
      <c r="B7100" s="84"/>
      <c r="C7100" s="125"/>
      <c r="E7100" s="151"/>
      <c r="F7100" s="151"/>
      <c r="G7100" s="151"/>
      <c r="H7100" s="190" t="str">
        <f t="shared" si="1385"/>
        <v/>
      </c>
      <c r="J7100" s="195" t="str">
        <f>+IF(H7100="","",H7100/H7126)</f>
        <v/>
      </c>
      <c r="K7100" s="174"/>
      <c r="L7100" s="170"/>
      <c r="M7100" s="193" t="str">
        <f t="shared" si="1388"/>
        <v/>
      </c>
      <c r="N7100" s="194" t="str">
        <f t="shared" si="1386"/>
        <v/>
      </c>
      <c r="R7100" s="75" t="e">
        <f t="shared" si="1387"/>
        <v>#REF!</v>
      </c>
    </row>
    <row r="7101" spans="1:18" ht="15" customHeight="1" x14ac:dyDescent="0.3">
      <c r="A7101" s="86"/>
      <c r="B7101" s="84"/>
      <c r="C7101" s="125"/>
      <c r="E7101" s="151"/>
      <c r="F7101" s="151"/>
      <c r="G7101" s="151"/>
      <c r="H7101" s="190" t="str">
        <f t="shared" si="1385"/>
        <v/>
      </c>
      <c r="J7101" s="195" t="str">
        <f>+IF(H7101="","",H7101/H7126)</f>
        <v/>
      </c>
      <c r="K7101" s="174"/>
      <c r="L7101" s="170"/>
      <c r="M7101" s="193" t="str">
        <f t="shared" si="1388"/>
        <v/>
      </c>
      <c r="N7101" s="194" t="str">
        <f t="shared" si="1386"/>
        <v/>
      </c>
      <c r="R7101" s="75" t="e">
        <f t="shared" si="1387"/>
        <v>#REF!</v>
      </c>
    </row>
    <row r="7102" spans="1:18" ht="15" customHeight="1" x14ac:dyDescent="0.3">
      <c r="A7102" s="86"/>
      <c r="B7102" s="84"/>
      <c r="C7102" s="125"/>
      <c r="E7102" s="151"/>
      <c r="F7102" s="151"/>
      <c r="G7102" s="151"/>
      <c r="H7102" s="190" t="str">
        <f t="shared" si="1385"/>
        <v/>
      </c>
      <c r="J7102" s="195" t="str">
        <f>+IF(H7102="","",H7102/H7126)</f>
        <v/>
      </c>
      <c r="K7102" s="174"/>
      <c r="L7102" s="170"/>
      <c r="M7102" s="193" t="str">
        <f t="shared" si="1388"/>
        <v/>
      </c>
      <c r="N7102" s="194" t="str">
        <f t="shared" si="1386"/>
        <v/>
      </c>
      <c r="R7102" s="75" t="e">
        <f t="shared" si="1387"/>
        <v>#REF!</v>
      </c>
    </row>
    <row r="7103" spans="1:18" ht="15" customHeight="1" x14ac:dyDescent="0.3">
      <c r="A7103" s="86"/>
      <c r="B7103" s="84"/>
      <c r="C7103" s="125"/>
      <c r="E7103" s="151"/>
      <c r="F7103" s="151"/>
      <c r="G7103" s="151"/>
      <c r="H7103" s="190" t="str">
        <f t="shared" si="1385"/>
        <v/>
      </c>
      <c r="J7103" s="195" t="str">
        <f>+IF(H7103="","",H7103/H7126)</f>
        <v/>
      </c>
      <c r="K7103" s="174"/>
      <c r="L7103" s="170"/>
      <c r="M7103" s="193" t="str">
        <f t="shared" si="1388"/>
        <v/>
      </c>
      <c r="N7103" s="194" t="str">
        <f t="shared" si="1386"/>
        <v/>
      </c>
      <c r="R7103" s="75" t="e">
        <f t="shared" si="1387"/>
        <v>#REF!</v>
      </c>
    </row>
    <row r="7104" spans="1:18" ht="15" customHeight="1" x14ac:dyDescent="0.3">
      <c r="A7104" s="86"/>
      <c r="B7104" s="84"/>
      <c r="C7104" s="125"/>
      <c r="E7104" s="151"/>
      <c r="F7104" s="151"/>
      <c r="G7104" s="151"/>
      <c r="H7104" s="190" t="str">
        <f t="shared" si="1385"/>
        <v/>
      </c>
      <c r="J7104" s="195" t="str">
        <f>+IF(H7104="","",H7104/H7126)</f>
        <v/>
      </c>
      <c r="K7104" s="174"/>
      <c r="L7104" s="170"/>
      <c r="M7104" s="193" t="str">
        <f t="shared" si="1388"/>
        <v/>
      </c>
      <c r="N7104" s="194" t="str">
        <f t="shared" si="1386"/>
        <v/>
      </c>
      <c r="R7104" s="75" t="e">
        <f t="shared" si="1387"/>
        <v>#REF!</v>
      </c>
    </row>
    <row r="7105" spans="1:18" ht="15" customHeight="1" x14ac:dyDescent="0.3">
      <c r="A7105" s="86"/>
      <c r="B7105" s="84"/>
      <c r="C7105" s="125"/>
      <c r="E7105" s="151"/>
      <c r="F7105" s="151"/>
      <c r="G7105" s="151"/>
      <c r="H7105" s="190" t="str">
        <f t="shared" si="1385"/>
        <v/>
      </c>
      <c r="J7105" s="195" t="str">
        <f>+IF(H7105="","",H7105/H7126)</f>
        <v/>
      </c>
      <c r="K7105" s="174"/>
      <c r="L7105" s="170"/>
      <c r="M7105" s="193" t="str">
        <f t="shared" si="1388"/>
        <v/>
      </c>
      <c r="N7105" s="194" t="str">
        <f t="shared" si="1386"/>
        <v/>
      </c>
      <c r="R7105" s="75" t="e">
        <f t="shared" si="1387"/>
        <v>#REF!</v>
      </c>
    </row>
    <row r="7106" spans="1:18" ht="15" customHeight="1" x14ac:dyDescent="0.3">
      <c r="A7106" s="86"/>
      <c r="B7106" s="84"/>
      <c r="C7106" s="125"/>
      <c r="E7106" s="151"/>
      <c r="F7106" s="151"/>
      <c r="G7106" s="151"/>
      <c r="H7106" s="190" t="str">
        <f t="shared" si="1385"/>
        <v/>
      </c>
      <c r="J7106" s="195" t="str">
        <f>+IF(H7106="","",H7106/H7126)</f>
        <v/>
      </c>
      <c r="K7106" s="174"/>
      <c r="L7106" s="170"/>
      <c r="M7106" s="193" t="str">
        <f t="shared" si="1388"/>
        <v/>
      </c>
      <c r="N7106" s="194" t="str">
        <f t="shared" si="1386"/>
        <v/>
      </c>
      <c r="R7106" s="75" t="e">
        <f t="shared" si="1387"/>
        <v>#REF!</v>
      </c>
    </row>
    <row r="7107" spans="1:18" ht="15" customHeight="1" x14ac:dyDescent="0.3">
      <c r="A7107" s="86"/>
      <c r="B7107" s="84"/>
      <c r="C7107" s="125"/>
      <c r="E7107" s="151"/>
      <c r="F7107" s="151"/>
      <c r="G7107" s="151"/>
      <c r="H7107" s="190" t="str">
        <f t="shared" si="1385"/>
        <v/>
      </c>
      <c r="J7107" s="195" t="str">
        <f>+IF(H7107="","",H7107/H7126)</f>
        <v/>
      </c>
      <c r="K7107" s="174"/>
      <c r="L7107" s="170"/>
      <c r="M7107" s="193" t="str">
        <f t="shared" si="1388"/>
        <v/>
      </c>
      <c r="N7107" s="194" t="str">
        <f t="shared" si="1386"/>
        <v/>
      </c>
      <c r="R7107" s="75" t="e">
        <f t="shared" si="1387"/>
        <v>#REF!</v>
      </c>
    </row>
    <row r="7108" spans="1:18" ht="15" customHeight="1" x14ac:dyDescent="0.3">
      <c r="A7108" s="86"/>
      <c r="B7108" s="84"/>
      <c r="C7108" s="125"/>
      <c r="E7108" s="151"/>
      <c r="F7108" s="151"/>
      <c r="G7108" s="151"/>
      <c r="H7108" s="190" t="str">
        <f t="shared" si="1385"/>
        <v/>
      </c>
      <c r="J7108" s="195" t="str">
        <f>+IF(H7108="","",H7108/H7126)</f>
        <v/>
      </c>
      <c r="K7108" s="174"/>
      <c r="L7108" s="170"/>
      <c r="M7108" s="193" t="str">
        <f t="shared" si="1388"/>
        <v/>
      </c>
      <c r="N7108" s="194" t="str">
        <f t="shared" si="1386"/>
        <v/>
      </c>
      <c r="R7108" s="75" t="e">
        <f t="shared" si="1387"/>
        <v>#REF!</v>
      </c>
    </row>
    <row r="7109" spans="1:18" ht="15" customHeight="1" x14ac:dyDescent="0.3">
      <c r="A7109" s="86"/>
      <c r="B7109" s="84"/>
      <c r="C7109" s="125"/>
      <c r="E7109" s="151"/>
      <c r="F7109" s="151"/>
      <c r="G7109" s="151"/>
      <c r="H7109" s="190" t="str">
        <f t="shared" si="1385"/>
        <v/>
      </c>
      <c r="J7109" s="195" t="str">
        <f>+IF(H7109="","",H7109/H7126)</f>
        <v/>
      </c>
      <c r="K7109" s="174"/>
      <c r="L7109" s="170"/>
      <c r="M7109" s="193" t="str">
        <f t="shared" si="1388"/>
        <v/>
      </c>
      <c r="N7109" s="194" t="str">
        <f t="shared" si="1386"/>
        <v/>
      </c>
      <c r="R7109" s="75" t="e">
        <f t="shared" si="1387"/>
        <v>#REF!</v>
      </c>
    </row>
    <row r="7110" spans="1:18" ht="15" customHeight="1" x14ac:dyDescent="0.3">
      <c r="A7110" s="86"/>
      <c r="B7110" s="84"/>
      <c r="C7110" s="125"/>
      <c r="E7110" s="151"/>
      <c r="F7110" s="151"/>
      <c r="G7110" s="151"/>
      <c r="H7110" s="190" t="str">
        <f t="shared" si="1385"/>
        <v/>
      </c>
      <c r="J7110" s="195" t="str">
        <f>+IF(H7110="","",H7110/H7126)</f>
        <v/>
      </c>
      <c r="K7110" s="174"/>
      <c r="L7110" s="170"/>
      <c r="M7110" s="193" t="str">
        <f t="shared" si="1388"/>
        <v/>
      </c>
      <c r="N7110" s="194" t="str">
        <f t="shared" si="1386"/>
        <v/>
      </c>
      <c r="R7110" s="75" t="e">
        <f t="shared" si="1387"/>
        <v>#REF!</v>
      </c>
    </row>
    <row r="7111" spans="1:18" ht="15" customHeight="1" x14ac:dyDescent="0.3">
      <c r="A7111" s="86"/>
      <c r="B7111" s="84"/>
      <c r="C7111" s="125"/>
      <c r="E7111" s="151"/>
      <c r="F7111" s="151"/>
      <c r="G7111" s="151"/>
      <c r="H7111" s="190" t="str">
        <f t="shared" si="1385"/>
        <v/>
      </c>
      <c r="J7111" s="195" t="str">
        <f>+IF(H7111="","",H7111/H7126)</f>
        <v/>
      </c>
      <c r="K7111" s="174"/>
      <c r="L7111" s="170"/>
      <c r="M7111" s="193" t="str">
        <f t="shared" si="1388"/>
        <v/>
      </c>
      <c r="N7111" s="194" t="str">
        <f t="shared" si="1386"/>
        <v/>
      </c>
      <c r="R7111" s="75" t="e">
        <f t="shared" si="1387"/>
        <v>#REF!</v>
      </c>
    </row>
    <row r="7112" spans="1:18" ht="15" customHeight="1" x14ac:dyDescent="0.3">
      <c r="A7112" s="86"/>
      <c r="B7112" s="84"/>
      <c r="C7112" s="125"/>
      <c r="E7112" s="151"/>
      <c r="F7112" s="151"/>
      <c r="G7112" s="151"/>
      <c r="H7112" s="190" t="str">
        <f t="shared" si="1385"/>
        <v/>
      </c>
      <c r="J7112" s="195" t="str">
        <f>+IF(H7112="","",H7112/H7126)</f>
        <v/>
      </c>
      <c r="K7112" s="174"/>
      <c r="L7112" s="170"/>
      <c r="M7112" s="193" t="str">
        <f t="shared" si="1388"/>
        <v/>
      </c>
      <c r="N7112" s="194" t="str">
        <f t="shared" si="1386"/>
        <v/>
      </c>
      <c r="R7112" s="75" t="e">
        <f t="shared" si="1387"/>
        <v>#REF!</v>
      </c>
    </row>
    <row r="7113" spans="1:18" ht="15" customHeight="1" x14ac:dyDescent="0.3">
      <c r="A7113" s="86"/>
      <c r="B7113" s="84"/>
      <c r="C7113" s="125"/>
      <c r="E7113" s="151"/>
      <c r="F7113" s="151"/>
      <c r="G7113" s="151"/>
      <c r="H7113" s="190" t="str">
        <f t="shared" si="1385"/>
        <v/>
      </c>
      <c r="J7113" s="195" t="str">
        <f>+IF(H7113="","",H7113/H7126)</f>
        <v/>
      </c>
      <c r="K7113" s="174"/>
      <c r="L7113" s="170"/>
      <c r="M7113" s="193" t="str">
        <f t="shared" si="1388"/>
        <v/>
      </c>
      <c r="N7113" s="194" t="str">
        <f t="shared" si="1386"/>
        <v/>
      </c>
      <c r="R7113" s="75" t="e">
        <f t="shared" si="1387"/>
        <v>#REF!</v>
      </c>
    </row>
    <row r="7114" spans="1:18" ht="15" customHeight="1" x14ac:dyDescent="0.3">
      <c r="A7114" s="86"/>
      <c r="B7114" s="84"/>
      <c r="C7114" s="125"/>
      <c r="E7114" s="151"/>
      <c r="F7114" s="151"/>
      <c r="G7114" s="151"/>
      <c r="H7114" s="190" t="str">
        <f t="shared" si="1385"/>
        <v/>
      </c>
      <c r="J7114" s="195" t="str">
        <f>+IF(H7114="","",H7114/H7126)</f>
        <v/>
      </c>
      <c r="K7114" s="174"/>
      <c r="L7114" s="170"/>
      <c r="M7114" s="193" t="str">
        <f t="shared" si="1388"/>
        <v/>
      </c>
      <c r="N7114" s="194" t="str">
        <f t="shared" si="1386"/>
        <v/>
      </c>
      <c r="R7114" s="75" t="e">
        <f t="shared" si="1387"/>
        <v>#REF!</v>
      </c>
    </row>
    <row r="7115" spans="1:18" ht="15" customHeight="1" thickBot="1" x14ac:dyDescent="0.35">
      <c r="A7115" s="86"/>
      <c r="B7115" s="84"/>
      <c r="C7115" s="125"/>
      <c r="E7115" s="152"/>
      <c r="F7115" s="152"/>
      <c r="G7115" s="152"/>
      <c r="H7115" s="191" t="str">
        <f t="shared" si="1385"/>
        <v/>
      </c>
      <c r="J7115" s="195" t="str">
        <f>+IF(H7115="","",H7115/H7126)</f>
        <v/>
      </c>
      <c r="K7115" s="174"/>
      <c r="L7115" s="170"/>
      <c r="M7115" s="193" t="str">
        <f t="shared" si="1388"/>
        <v/>
      </c>
      <c r="N7115" s="194" t="str">
        <f t="shared" si="1386"/>
        <v/>
      </c>
      <c r="R7115" s="75" t="e">
        <f t="shared" si="1387"/>
        <v>#REF!</v>
      </c>
    </row>
    <row r="7116" spans="1:18" ht="15" customHeight="1" thickBot="1" x14ac:dyDescent="0.35">
      <c r="A7116" s="86"/>
      <c r="B7116" s="84"/>
      <c r="C7116" s="160"/>
      <c r="D7116" s="160"/>
      <c r="E7116" s="160"/>
      <c r="F7116" s="160"/>
      <c r="G7116" s="161" t="s">
        <v>29</v>
      </c>
      <c r="H7116" s="157">
        <f>SUM(H7090:H7115)</f>
        <v>8.3800000000000008</v>
      </c>
      <c r="J7116" s="110">
        <f>SUM(J7090:J7115)</f>
        <v>0.84808543195683062</v>
      </c>
      <c r="K7116" s="109"/>
      <c r="L7116" s="109"/>
      <c r="M7116" s="109"/>
      <c r="N7116" s="110">
        <f>SUM(N7090:N7115)</f>
        <v>0.33923417278273227</v>
      </c>
    </row>
    <row r="7117" spans="1:18" s="73" customFormat="1" ht="15" customHeight="1" thickBot="1" x14ac:dyDescent="0.35">
      <c r="A7117" s="86"/>
      <c r="B7117" s="84"/>
      <c r="C7117" s="73" t="s">
        <v>12</v>
      </c>
      <c r="H7117" s="74"/>
      <c r="J7117" s="111"/>
      <c r="K7117" s="111"/>
      <c r="L7117" s="111"/>
      <c r="M7117" s="111"/>
      <c r="N7117" s="111"/>
    </row>
    <row r="7118" spans="1:18" ht="33" customHeight="1" thickBot="1" x14ac:dyDescent="0.35">
      <c r="A7118" s="86"/>
      <c r="B7118" s="84"/>
      <c r="C7118" s="122" t="s">
        <v>48</v>
      </c>
      <c r="D7118" s="129"/>
      <c r="E7118" s="130" t="s">
        <v>3</v>
      </c>
      <c r="F7118" s="130" t="s">
        <v>0</v>
      </c>
      <c r="G7118" s="123" t="s">
        <v>6</v>
      </c>
      <c r="H7118" s="124" t="s">
        <v>9</v>
      </c>
      <c r="J7118" s="106" t="s">
        <v>59</v>
      </c>
      <c r="K7118" s="107" t="s">
        <v>60</v>
      </c>
      <c r="L7118" s="107" t="s">
        <v>61</v>
      </c>
      <c r="M7118" s="107" t="s">
        <v>62</v>
      </c>
      <c r="N7118" s="108" t="s">
        <v>63</v>
      </c>
    </row>
    <row r="7119" spans="1:18" ht="15" customHeight="1" x14ac:dyDescent="0.3">
      <c r="A7119" s="86"/>
      <c r="B7119" s="84"/>
      <c r="C7119" s="125"/>
      <c r="E7119" s="149"/>
      <c r="F7119" s="146"/>
      <c r="G7119" s="154"/>
      <c r="H7119" s="186" t="str">
        <f>+IF(G7119="","",F7119*G7119)</f>
        <v/>
      </c>
      <c r="J7119" s="195" t="str">
        <f>+IF(H7119="","",H7119/H7126)</f>
        <v/>
      </c>
      <c r="K7119" s="175"/>
      <c r="L7119" s="175"/>
      <c r="M7119" s="193" t="str">
        <f>IF(L7119="NP", 0, (IF(L7119="EP", 1, (IF(L7119="ND", 0.4, "")))))</f>
        <v/>
      </c>
      <c r="N7119" s="194" t="str">
        <f>+IF(H7119="","",J7119*M7119)</f>
        <v/>
      </c>
      <c r="R7119" s="75" t="e">
        <f t="shared" ref="R7119:R7123" si="1389">+R7031+1</f>
        <v>#REF!</v>
      </c>
    </row>
    <row r="7120" spans="1:18" ht="15" customHeight="1" x14ac:dyDescent="0.3">
      <c r="A7120" s="86"/>
      <c r="B7120" s="84"/>
      <c r="C7120" s="125"/>
      <c r="E7120" s="149"/>
      <c r="F7120" s="146"/>
      <c r="G7120" s="154"/>
      <c r="H7120" s="186" t="str">
        <f>+IF(G7120="","",F7120*G7120)</f>
        <v/>
      </c>
      <c r="J7120" s="195" t="str">
        <f>+IF(H7120="","",H7120/H7124)</f>
        <v/>
      </c>
      <c r="K7120" s="175"/>
      <c r="L7120" s="175"/>
      <c r="M7120" s="193" t="str">
        <f>IF(L7120="NP", 0, (IF(L7120="EP", 1, (IF(L7120="ND", 0.4, "")))))</f>
        <v/>
      </c>
      <c r="N7120" s="194" t="str">
        <f>+IF(H7120="","",J7120*M7120)</f>
        <v/>
      </c>
      <c r="R7120" s="75" t="e">
        <f t="shared" si="1389"/>
        <v>#REF!</v>
      </c>
    </row>
    <row r="7121" spans="1:18" ht="15" customHeight="1" x14ac:dyDescent="0.3">
      <c r="A7121" s="86"/>
      <c r="B7121" s="84"/>
      <c r="C7121" s="125"/>
      <c r="E7121" s="149"/>
      <c r="F7121" s="146"/>
      <c r="G7121" s="154"/>
      <c r="H7121" s="186" t="str">
        <f>+IF(G7121="","",F7121*G7121)</f>
        <v/>
      </c>
      <c r="J7121" s="195" t="str">
        <f>+IF(H7121="","",H7121/H7125)</f>
        <v/>
      </c>
      <c r="K7121" s="175"/>
      <c r="L7121" s="175"/>
      <c r="M7121" s="193" t="str">
        <f>IF(L7121="NP", 0, (IF(L7121="EP", 1, (IF(L7121="ND", 0.4, "")))))</f>
        <v/>
      </c>
      <c r="N7121" s="194" t="str">
        <f>+IF(H7121="","",J7121*M7121)</f>
        <v/>
      </c>
      <c r="R7121" s="75" t="e">
        <f t="shared" si="1389"/>
        <v>#REF!</v>
      </c>
    </row>
    <row r="7122" spans="1:18" ht="15" customHeight="1" x14ac:dyDescent="0.3">
      <c r="A7122" s="86"/>
      <c r="B7122" s="84"/>
      <c r="C7122" s="125"/>
      <c r="E7122" s="149"/>
      <c r="F7122" s="146"/>
      <c r="G7122" s="154"/>
      <c r="H7122" s="186" t="str">
        <f>+IF(G7122="","",F7122*G7122)</f>
        <v/>
      </c>
      <c r="J7122" s="195" t="str">
        <f>+IF(H7122="","",H7122/H7126)</f>
        <v/>
      </c>
      <c r="K7122" s="175"/>
      <c r="L7122" s="175"/>
      <c r="M7122" s="193" t="str">
        <f>IF(L7122="NP", 0, (IF(L7122="EP", 1, (IF(L7122="ND", 0.4, "")))))</f>
        <v/>
      </c>
      <c r="N7122" s="194" t="str">
        <f>+IF(H7122="","",J7122*M7122)</f>
        <v/>
      </c>
      <c r="R7122" s="75" t="e">
        <f t="shared" si="1389"/>
        <v>#REF!</v>
      </c>
    </row>
    <row r="7123" spans="1:18" ht="15" customHeight="1" thickBot="1" x14ac:dyDescent="0.35">
      <c r="A7123" s="86"/>
      <c r="B7123" s="84"/>
      <c r="C7123" s="127"/>
      <c r="D7123" s="128"/>
      <c r="E7123" s="150"/>
      <c r="F7123" s="147"/>
      <c r="G7123" s="155"/>
      <c r="H7123" s="192" t="str">
        <f>+IF(G7123="","",F7123*G7123)</f>
        <v/>
      </c>
      <c r="J7123" s="195" t="str">
        <f>+IF(H7123="","",H7123/H7126)</f>
        <v/>
      </c>
      <c r="K7123" s="176"/>
      <c r="L7123" s="177"/>
      <c r="M7123" s="193" t="str">
        <f>IF(L7123="NP", 0, (IF(L7123="EP", 1, (IF(L7123="ND", 0.4, "")))))</f>
        <v/>
      </c>
      <c r="N7123" s="194" t="str">
        <f>+IF(H7123="","",J7123*M7123)</f>
        <v/>
      </c>
      <c r="R7123" s="75" t="e">
        <f t="shared" si="1389"/>
        <v>#REF!</v>
      </c>
    </row>
    <row r="7124" spans="1:18" ht="15" customHeight="1" thickBot="1" x14ac:dyDescent="0.35">
      <c r="A7124" s="86"/>
      <c r="B7124" s="84"/>
      <c r="C7124" s="160"/>
      <c r="D7124" s="160"/>
      <c r="E7124" s="160"/>
      <c r="F7124" s="160"/>
      <c r="G7124" s="161" t="s">
        <v>30</v>
      </c>
      <c r="H7124" s="157">
        <f>SUM(H7119:H7123)</f>
        <v>0</v>
      </c>
      <c r="J7124" s="110">
        <f>SUM(J7119:J7123)</f>
        <v>0</v>
      </c>
      <c r="K7124" s="109"/>
      <c r="L7124" s="109"/>
      <c r="M7124" s="109"/>
      <c r="N7124" s="110">
        <f>SUM(N7119:N7123)</f>
        <v>0</v>
      </c>
    </row>
    <row r="7125" spans="1:18" ht="13.5" customHeight="1" thickBot="1" x14ac:dyDescent="0.35">
      <c r="A7125" s="86"/>
      <c r="B7125" s="84"/>
      <c r="H7125" s="84"/>
      <c r="J7125" s="103"/>
      <c r="K7125" s="104"/>
      <c r="L7125" s="104"/>
      <c r="M7125" s="104"/>
      <c r="N7125" s="105"/>
    </row>
    <row r="7126" spans="1:18" ht="15" customHeight="1" x14ac:dyDescent="0.3">
      <c r="A7126" s="86"/>
      <c r="B7126" s="84"/>
      <c r="D7126" s="132" t="s">
        <v>13</v>
      </c>
      <c r="E7126" s="133"/>
      <c r="F7126" s="133"/>
      <c r="G7126" s="134"/>
      <c r="H7126" s="158">
        <f>+H7071+H7087+H7116+H7124</f>
        <v>9.8810800000000008</v>
      </c>
      <c r="J7126" s="113"/>
      <c r="K7126" s="78"/>
      <c r="M7126" s="78"/>
      <c r="N7126" s="114"/>
    </row>
    <row r="7127" spans="1:18" ht="15" customHeight="1" thickBot="1" x14ac:dyDescent="0.35">
      <c r="A7127" s="86"/>
      <c r="B7127" s="84"/>
      <c r="D7127" s="135" t="s">
        <v>67</v>
      </c>
      <c r="E7127" s="136"/>
      <c r="F7127" s="136"/>
      <c r="G7127" s="141">
        <f>+$Q$1</f>
        <v>0.15</v>
      </c>
      <c r="H7127" s="159">
        <f>+H7126*G7127</f>
        <v>1.482162</v>
      </c>
      <c r="J7127" s="115"/>
      <c r="K7127" s="116"/>
      <c r="L7127" s="116"/>
      <c r="M7127" s="116"/>
      <c r="N7127" s="117"/>
    </row>
    <row r="7128" spans="1:18" ht="15" customHeight="1" x14ac:dyDescent="0.3">
      <c r="A7128" s="86"/>
      <c r="B7128" s="84"/>
      <c r="D7128" s="135" t="s">
        <v>68</v>
      </c>
      <c r="E7128" s="136"/>
      <c r="F7128" s="136"/>
      <c r="G7128" s="141">
        <f>+$Q$2</f>
        <v>0</v>
      </c>
      <c r="H7128" s="159">
        <f>+(H7126+H7127)*G7128</f>
        <v>0</v>
      </c>
      <c r="J7128" s="120">
        <f>+J7071+J7087+J7116+J7124</f>
        <v>1</v>
      </c>
      <c r="K7128" s="118"/>
      <c r="L7128" s="118"/>
      <c r="M7128" s="118"/>
      <c r="N7128" s="120">
        <f>+N7071+N7087+N7116+N7124</f>
        <v>0.33923417278273227</v>
      </c>
    </row>
    <row r="7129" spans="1:18" ht="15" customHeight="1" thickBot="1" x14ac:dyDescent="0.35">
      <c r="A7129" s="86"/>
      <c r="B7129" s="84"/>
      <c r="C7129" s="75" t="s">
        <v>64</v>
      </c>
      <c r="D7129" s="135" t="s">
        <v>14</v>
      </c>
      <c r="E7129" s="136"/>
      <c r="F7129" s="136"/>
      <c r="G7129" s="137"/>
      <c r="H7129" s="159">
        <f>SUM(H7126:H7128)</f>
        <v>11.363242000000001</v>
      </c>
      <c r="J7129" s="121" t="s">
        <v>69</v>
      </c>
      <c r="K7129" s="119"/>
      <c r="L7129" s="119"/>
      <c r="M7129" s="119"/>
      <c r="N7129" s="121" t="s">
        <v>70</v>
      </c>
    </row>
    <row r="7130" spans="1:18" ht="15" customHeight="1" thickBot="1" x14ac:dyDescent="0.35">
      <c r="A7130" s="86"/>
      <c r="B7130" s="84"/>
      <c r="C7130" s="75" t="s">
        <v>64</v>
      </c>
      <c r="D7130" s="138" t="s">
        <v>15</v>
      </c>
      <c r="E7130" s="139"/>
      <c r="F7130" s="139"/>
      <c r="G7130" s="140"/>
      <c r="H7130" s="131">
        <f>+ROUND(H7129,2)</f>
        <v>11.36</v>
      </c>
      <c r="N7130" s="165">
        <f>+ROUND(N7128,4)</f>
        <v>0.3392</v>
      </c>
    </row>
    <row r="7131" spans="1:18" ht="13.5" customHeight="1" x14ac:dyDescent="0.3">
      <c r="A7131" s="86"/>
      <c r="B7131" s="84"/>
      <c r="G7131" s="76"/>
    </row>
    <row r="7132" spans="1:18" ht="13.5" customHeight="1" x14ac:dyDescent="0.3">
      <c r="A7132" s="86"/>
      <c r="B7132" s="84"/>
      <c r="G7132" s="76"/>
    </row>
    <row r="7133" spans="1:18" ht="15" customHeight="1" x14ac:dyDescent="0.3">
      <c r="A7133" s="83"/>
      <c r="B7133" s="84"/>
      <c r="G7133" s="76"/>
      <c r="H7133" s="84"/>
      <c r="J7133" s="85"/>
      <c r="K7133" s="85"/>
      <c r="L7133" s="85"/>
      <c r="M7133" s="85"/>
      <c r="N7133" s="85"/>
    </row>
    <row r="7134" spans="1:18" ht="14.1" customHeight="1" x14ac:dyDescent="0.3">
      <c r="A7134" s="86"/>
      <c r="B7134" s="84"/>
      <c r="C7134" s="87"/>
      <c r="D7134" s="87"/>
      <c r="E7134" s="87"/>
      <c r="F7134" s="87"/>
      <c r="G7134" s="87"/>
      <c r="H7134" s="87"/>
      <c r="K7134" s="78"/>
      <c r="M7134" s="78"/>
    </row>
    <row r="7135" spans="1:18" ht="12" customHeight="1" x14ac:dyDescent="0.3">
      <c r="A7135" s="86"/>
      <c r="B7135" s="84"/>
      <c r="C7135" s="73"/>
      <c r="D7135" s="73"/>
      <c r="E7135" s="73"/>
      <c r="F7135" s="73"/>
      <c r="G7135" s="73"/>
      <c r="H7135" s="73"/>
      <c r="K7135" s="78"/>
      <c r="M7135" s="78"/>
    </row>
    <row r="7136" spans="1:18" ht="12" customHeight="1" x14ac:dyDescent="0.3">
      <c r="A7136" s="86"/>
      <c r="B7136" s="84"/>
      <c r="G7136" s="88"/>
      <c r="H7136" s="84"/>
      <c r="K7136" s="78"/>
      <c r="M7136" s="78"/>
    </row>
    <row r="7137" spans="1:18" ht="14.25" customHeight="1" x14ac:dyDescent="0.3">
      <c r="A7137" s="86"/>
      <c r="B7137" s="84"/>
      <c r="C7137" s="89"/>
      <c r="D7137" s="90"/>
      <c r="E7137" s="90"/>
      <c r="F7137" s="90"/>
      <c r="G7137" s="90"/>
      <c r="H7137" s="91"/>
      <c r="K7137" s="78"/>
      <c r="M7137" s="78"/>
    </row>
    <row r="7138" spans="1:18" ht="14.25" customHeight="1" x14ac:dyDescent="0.3">
      <c r="A7138" s="86"/>
      <c r="B7138" s="84"/>
      <c r="C7138" s="89"/>
      <c r="H7138" s="84"/>
      <c r="K7138" s="78"/>
      <c r="M7138" s="78"/>
    </row>
    <row r="7139" spans="1:18" ht="12" customHeight="1" thickBot="1" x14ac:dyDescent="0.35">
      <c r="A7139" s="86"/>
      <c r="B7139" s="84"/>
      <c r="C7139" s="89"/>
      <c r="H7139" s="84"/>
      <c r="K7139" s="78"/>
      <c r="M7139" s="78"/>
    </row>
    <row r="7140" spans="1:18" ht="20.100000000000001" customHeight="1" thickBot="1" x14ac:dyDescent="0.35">
      <c r="A7140" s="86"/>
      <c r="B7140" s="84"/>
      <c r="C7140" s="142" t="s">
        <v>55</v>
      </c>
      <c r="D7140" s="143"/>
      <c r="E7140" s="143"/>
      <c r="F7140" s="143"/>
      <c r="G7140" s="143"/>
      <c r="H7140" s="144"/>
    </row>
    <row r="7141" spans="1:18" ht="20.100000000000001" customHeight="1" x14ac:dyDescent="0.3">
      <c r="A7141" s="86"/>
      <c r="B7141" s="84"/>
      <c r="C7141" s="92"/>
      <c r="H7141" s="93" t="s">
        <v>56</v>
      </c>
      <c r="I7141" s="84"/>
      <c r="J7141" s="97" t="s">
        <v>26</v>
      </c>
      <c r="K7141" s="98"/>
      <c r="L7141" s="98"/>
      <c r="M7141" s="98"/>
      <c r="N7141" s="99"/>
    </row>
    <row r="7142" spans="1:18" ht="16.5" customHeight="1" thickBot="1" x14ac:dyDescent="0.35">
      <c r="A7142" s="169"/>
      <c r="B7142" s="84"/>
      <c r="C7142" s="73" t="s">
        <v>57</v>
      </c>
      <c r="D7142" s="84">
        <v>82</v>
      </c>
      <c r="G7142" s="74" t="s">
        <v>4</v>
      </c>
      <c r="H7142" s="75" t="str">
        <f>+VLOOKUP(D7142,PRESUP!$A$6:$N$183,3,FALSE)</f>
        <v>m</v>
      </c>
      <c r="I7142" s="84"/>
      <c r="J7142" s="100"/>
      <c r="K7142" s="101"/>
      <c r="L7142" s="101"/>
      <c r="M7142" s="101"/>
      <c r="N7142" s="102"/>
    </row>
    <row r="7143" spans="1:18" ht="32.25" customHeight="1" x14ac:dyDescent="0.3">
      <c r="A7143" s="86"/>
      <c r="B7143" s="84"/>
      <c r="C7143" s="22" t="str">
        <f>+VLOOKUP(D7142,PRESUP!$A$6:$N$183,14,FALSE)</f>
        <v>DETALLE: TUBERIA PVC Ø110mm PARA DRENAJE</v>
      </c>
      <c r="J7143" s="103"/>
      <c r="K7143" s="104"/>
      <c r="L7143" s="104"/>
      <c r="M7143" s="104"/>
      <c r="N7143" s="105"/>
      <c r="O7143" s="84" t="s">
        <v>71</v>
      </c>
      <c r="P7143" s="84" t="s">
        <v>73</v>
      </c>
      <c r="Q7143" s="84" t="s">
        <v>72</v>
      </c>
    </row>
    <row r="7144" spans="1:18" s="73" customFormat="1" ht="15" customHeight="1" thickBot="1" x14ac:dyDescent="0.35">
      <c r="A7144" s="86"/>
      <c r="B7144" s="84"/>
      <c r="C7144" s="73" t="s">
        <v>5</v>
      </c>
      <c r="D7144" s="94"/>
      <c r="E7144" s="94"/>
      <c r="F7144" s="94"/>
      <c r="G7144" s="196" t="s">
        <v>58</v>
      </c>
      <c r="H7144" s="197">
        <v>0.1</v>
      </c>
      <c r="J7144" s="162"/>
      <c r="K7144" s="163"/>
      <c r="L7144" s="163"/>
      <c r="M7144" s="163"/>
      <c r="N7144" s="164"/>
      <c r="O7144" s="166">
        <f>+H7218</f>
        <v>7.21</v>
      </c>
      <c r="P7144" s="168">
        <f>+H7214</f>
        <v>6.27095</v>
      </c>
      <c r="Q7144" s="167">
        <f>+N7218</f>
        <v>0.15859999999999999</v>
      </c>
      <c r="R7144" s="73">
        <f t="shared" ref="R7144" si="1390">+D7142</f>
        <v>82</v>
      </c>
    </row>
    <row r="7145" spans="1:18" s="94" customFormat="1" ht="30" customHeight="1" thickBot="1" x14ac:dyDescent="0.35">
      <c r="A7145" s="86"/>
      <c r="B7145" s="84"/>
      <c r="C7145" s="122" t="s">
        <v>48</v>
      </c>
      <c r="D7145" s="123" t="s">
        <v>0</v>
      </c>
      <c r="E7145" s="123" t="s">
        <v>6</v>
      </c>
      <c r="F7145" s="123" t="s">
        <v>7</v>
      </c>
      <c r="G7145" s="123" t="s">
        <v>8</v>
      </c>
      <c r="H7145" s="124" t="s">
        <v>9</v>
      </c>
      <c r="J7145" s="106" t="s">
        <v>59</v>
      </c>
      <c r="K7145" s="107" t="s">
        <v>60</v>
      </c>
      <c r="L7145" s="107" t="s">
        <v>61</v>
      </c>
      <c r="M7145" s="107" t="s">
        <v>62</v>
      </c>
      <c r="N7145" s="108" t="s">
        <v>63</v>
      </c>
    </row>
    <row r="7146" spans="1:18" ht="15" customHeight="1" x14ac:dyDescent="0.3">
      <c r="A7146" s="86"/>
      <c r="B7146" s="84"/>
      <c r="C7146" s="125" t="s">
        <v>78</v>
      </c>
      <c r="D7146" s="145" t="s">
        <v>20</v>
      </c>
      <c r="E7146" s="148"/>
      <c r="F7146" s="148" t="s">
        <v>64</v>
      </c>
      <c r="G7146" s="153" t="s">
        <v>20</v>
      </c>
      <c r="H7146" s="126">
        <f>+H7175*0.05</f>
        <v>6.3950000000000007E-2</v>
      </c>
      <c r="J7146" s="171">
        <f>+IF(H7146="","",H7146/H7214)</f>
        <v>1.0197816917691898E-2</v>
      </c>
      <c r="K7146" s="172">
        <v>4292100117</v>
      </c>
      <c r="L7146" s="170" t="s">
        <v>77</v>
      </c>
      <c r="M7146" s="156">
        <v>0</v>
      </c>
      <c r="N7146" s="173">
        <f t="shared" ref="N7146:N7158" si="1391">+IF(H7146="","",J7146*M7146)</f>
        <v>0</v>
      </c>
    </row>
    <row r="7147" spans="1:18" ht="15" customHeight="1" x14ac:dyDescent="0.3">
      <c r="A7147" s="86"/>
      <c r="B7147" s="84"/>
      <c r="C7147" s="125"/>
      <c r="D7147" s="146"/>
      <c r="E7147" s="149"/>
      <c r="F7147" s="184"/>
      <c r="G7147" s="185"/>
      <c r="H7147" s="186"/>
      <c r="J7147" s="195"/>
      <c r="K7147" s="172"/>
      <c r="L7147" s="170"/>
      <c r="M7147" s="193"/>
      <c r="N7147" s="194" t="str">
        <f t="shared" si="1391"/>
        <v/>
      </c>
      <c r="R7147" s="75" t="e">
        <f t="shared" ref="R7147:R7158" si="1392">+R7059+1</f>
        <v>#REF!</v>
      </c>
    </row>
    <row r="7148" spans="1:18" ht="15" customHeight="1" x14ac:dyDescent="0.3">
      <c r="A7148" s="86"/>
      <c r="B7148" s="84"/>
      <c r="C7148" s="125"/>
      <c r="D7148" s="146"/>
      <c r="E7148" s="149"/>
      <c r="F7148" s="184"/>
      <c r="G7148" s="185"/>
      <c r="H7148" s="186"/>
      <c r="J7148" s="195"/>
      <c r="K7148" s="172"/>
      <c r="L7148" s="170"/>
      <c r="M7148" s="193"/>
      <c r="N7148" s="194" t="str">
        <f t="shared" si="1391"/>
        <v/>
      </c>
      <c r="R7148" s="75" t="e">
        <f t="shared" si="1392"/>
        <v>#REF!</v>
      </c>
    </row>
    <row r="7149" spans="1:18" ht="15" customHeight="1" x14ac:dyDescent="0.3">
      <c r="A7149" s="86"/>
      <c r="B7149" s="84"/>
      <c r="C7149" s="125"/>
      <c r="D7149" s="146"/>
      <c r="E7149" s="149"/>
      <c r="F7149" s="184"/>
      <c r="G7149" s="185"/>
      <c r="H7149" s="186"/>
      <c r="J7149" s="195"/>
      <c r="K7149" s="172"/>
      <c r="L7149" s="170"/>
      <c r="M7149" s="193"/>
      <c r="N7149" s="194" t="str">
        <f t="shared" si="1391"/>
        <v/>
      </c>
      <c r="R7149" s="75" t="e">
        <f t="shared" si="1392"/>
        <v>#REF!</v>
      </c>
    </row>
    <row r="7150" spans="1:18" ht="15" customHeight="1" x14ac:dyDescent="0.3">
      <c r="A7150" s="86"/>
      <c r="B7150" s="84"/>
      <c r="C7150" s="125"/>
      <c r="D7150" s="146"/>
      <c r="E7150" s="149"/>
      <c r="F7150" s="184"/>
      <c r="G7150" s="185"/>
      <c r="H7150" s="186"/>
      <c r="J7150" s="195"/>
      <c r="K7150" s="172"/>
      <c r="L7150" s="170"/>
      <c r="M7150" s="193"/>
      <c r="N7150" s="194" t="str">
        <f t="shared" si="1391"/>
        <v/>
      </c>
      <c r="R7150" s="75" t="e">
        <f t="shared" si="1392"/>
        <v>#REF!</v>
      </c>
    </row>
    <row r="7151" spans="1:18" ht="15" customHeight="1" x14ac:dyDescent="0.3">
      <c r="A7151" s="86"/>
      <c r="B7151" s="84"/>
      <c r="C7151" s="125"/>
      <c r="D7151" s="146"/>
      <c r="E7151" s="149"/>
      <c r="F7151" s="184" t="str">
        <f t="shared" ref="F7151:F7158" si="1393">+IF(E7151="","",D7151*E7151)</f>
        <v/>
      </c>
      <c r="G7151" s="185" t="str">
        <f>+IF(F7151="","",H7144)</f>
        <v/>
      </c>
      <c r="H7151" s="186" t="str">
        <f t="shared" ref="H7151:H7158" si="1394">+IF(G7151="","",F7151*G7151)</f>
        <v/>
      </c>
      <c r="J7151" s="195" t="str">
        <f>+IF(H7151="","",H7151/H7214)</f>
        <v/>
      </c>
      <c r="K7151" s="172"/>
      <c r="L7151" s="170"/>
      <c r="M7151" s="193" t="str">
        <f t="shared" ref="M7151:M7158" si="1395">IF(L7151="NP", 0, (IF(L7151="EP", 1, (IF(L7151="ND", 0.4, "")))))</f>
        <v/>
      </c>
      <c r="N7151" s="194" t="str">
        <f t="shared" si="1391"/>
        <v/>
      </c>
      <c r="R7151" s="75" t="e">
        <f t="shared" si="1392"/>
        <v>#REF!</v>
      </c>
    </row>
    <row r="7152" spans="1:18" ht="15" customHeight="1" x14ac:dyDescent="0.3">
      <c r="A7152" s="86"/>
      <c r="B7152" s="84"/>
      <c r="C7152" s="125"/>
      <c r="D7152" s="146"/>
      <c r="E7152" s="149"/>
      <c r="F7152" s="184" t="str">
        <f t="shared" si="1393"/>
        <v/>
      </c>
      <c r="G7152" s="185" t="str">
        <f>+IF(F7152="","",H7144)</f>
        <v/>
      </c>
      <c r="H7152" s="186" t="str">
        <f t="shared" si="1394"/>
        <v/>
      </c>
      <c r="J7152" s="195" t="str">
        <f>+IF(H7152="","",H7152/H7214)</f>
        <v/>
      </c>
      <c r="K7152" s="172"/>
      <c r="L7152" s="170"/>
      <c r="M7152" s="193" t="str">
        <f t="shared" si="1395"/>
        <v/>
      </c>
      <c r="N7152" s="194" t="str">
        <f t="shared" si="1391"/>
        <v/>
      </c>
      <c r="R7152" s="75" t="e">
        <f t="shared" si="1392"/>
        <v>#REF!</v>
      </c>
    </row>
    <row r="7153" spans="1:18" ht="15" customHeight="1" x14ac:dyDescent="0.3">
      <c r="A7153" s="86"/>
      <c r="B7153" s="84"/>
      <c r="C7153" s="125"/>
      <c r="D7153" s="146"/>
      <c r="E7153" s="149"/>
      <c r="F7153" s="184" t="str">
        <f t="shared" si="1393"/>
        <v/>
      </c>
      <c r="G7153" s="185" t="str">
        <f>+IF(F7153="","",H7144)</f>
        <v/>
      </c>
      <c r="H7153" s="186" t="str">
        <f t="shared" si="1394"/>
        <v/>
      </c>
      <c r="J7153" s="195" t="str">
        <f>+IF(H7153="","",H7153/H7214)</f>
        <v/>
      </c>
      <c r="K7153" s="172"/>
      <c r="L7153" s="170"/>
      <c r="M7153" s="193" t="str">
        <f t="shared" si="1395"/>
        <v/>
      </c>
      <c r="N7153" s="194" t="str">
        <f t="shared" si="1391"/>
        <v/>
      </c>
      <c r="R7153" s="75" t="e">
        <f t="shared" si="1392"/>
        <v>#REF!</v>
      </c>
    </row>
    <row r="7154" spans="1:18" ht="15" customHeight="1" x14ac:dyDescent="0.3">
      <c r="A7154" s="86"/>
      <c r="B7154" s="84"/>
      <c r="C7154" s="125"/>
      <c r="D7154" s="146"/>
      <c r="E7154" s="149"/>
      <c r="F7154" s="184" t="str">
        <f t="shared" si="1393"/>
        <v/>
      </c>
      <c r="G7154" s="185" t="str">
        <f>+IF(F7154="","",H7144)</f>
        <v/>
      </c>
      <c r="H7154" s="186" t="str">
        <f t="shared" si="1394"/>
        <v/>
      </c>
      <c r="J7154" s="195" t="str">
        <f>+IF(H7154="","",H7154/H7214)</f>
        <v/>
      </c>
      <c r="K7154" s="172"/>
      <c r="L7154" s="170"/>
      <c r="M7154" s="193" t="str">
        <f t="shared" si="1395"/>
        <v/>
      </c>
      <c r="N7154" s="194" t="str">
        <f t="shared" si="1391"/>
        <v/>
      </c>
      <c r="R7154" s="75" t="e">
        <f t="shared" si="1392"/>
        <v>#REF!</v>
      </c>
    </row>
    <row r="7155" spans="1:18" ht="15" customHeight="1" x14ac:dyDescent="0.3">
      <c r="A7155" s="86"/>
      <c r="B7155" s="84"/>
      <c r="C7155" s="125"/>
      <c r="D7155" s="146"/>
      <c r="E7155" s="149"/>
      <c r="F7155" s="184" t="str">
        <f t="shared" si="1393"/>
        <v/>
      </c>
      <c r="G7155" s="185" t="str">
        <f>+IF(F7155="","",H7144)</f>
        <v/>
      </c>
      <c r="H7155" s="186" t="str">
        <f t="shared" si="1394"/>
        <v/>
      </c>
      <c r="J7155" s="195" t="str">
        <f>+IF(H7155="","",H7155/H7214)</f>
        <v/>
      </c>
      <c r="K7155" s="172"/>
      <c r="L7155" s="170"/>
      <c r="M7155" s="193" t="str">
        <f t="shared" si="1395"/>
        <v/>
      </c>
      <c r="N7155" s="194" t="str">
        <f t="shared" si="1391"/>
        <v/>
      </c>
      <c r="R7155" s="75" t="e">
        <f t="shared" si="1392"/>
        <v>#REF!</v>
      </c>
    </row>
    <row r="7156" spans="1:18" ht="15" customHeight="1" x14ac:dyDescent="0.3">
      <c r="A7156" s="86"/>
      <c r="B7156" s="84"/>
      <c r="C7156" s="125"/>
      <c r="D7156" s="146"/>
      <c r="E7156" s="149"/>
      <c r="F7156" s="184" t="str">
        <f t="shared" si="1393"/>
        <v/>
      </c>
      <c r="G7156" s="185" t="str">
        <f>+IF(F7156="","",H7144)</f>
        <v/>
      </c>
      <c r="H7156" s="186" t="str">
        <f t="shared" si="1394"/>
        <v/>
      </c>
      <c r="J7156" s="195" t="str">
        <f>+IF(H7156="","",H7156/H7214)</f>
        <v/>
      </c>
      <c r="K7156" s="172"/>
      <c r="L7156" s="170"/>
      <c r="M7156" s="193" t="str">
        <f t="shared" si="1395"/>
        <v/>
      </c>
      <c r="N7156" s="194" t="str">
        <f t="shared" si="1391"/>
        <v/>
      </c>
      <c r="R7156" s="75" t="e">
        <f t="shared" si="1392"/>
        <v>#REF!</v>
      </c>
    </row>
    <row r="7157" spans="1:18" ht="15" customHeight="1" x14ac:dyDescent="0.3">
      <c r="A7157" s="86"/>
      <c r="B7157" s="84"/>
      <c r="C7157" s="125"/>
      <c r="D7157" s="146"/>
      <c r="E7157" s="149"/>
      <c r="F7157" s="184" t="str">
        <f t="shared" si="1393"/>
        <v/>
      </c>
      <c r="G7157" s="185" t="str">
        <f>+IF(F7157="","",H7144)</f>
        <v/>
      </c>
      <c r="H7157" s="186" t="str">
        <f t="shared" si="1394"/>
        <v/>
      </c>
      <c r="J7157" s="195" t="str">
        <f>+IF(H7157="","",H7157/H7214)</f>
        <v/>
      </c>
      <c r="K7157" s="172"/>
      <c r="L7157" s="170"/>
      <c r="M7157" s="193" t="str">
        <f t="shared" si="1395"/>
        <v/>
      </c>
      <c r="N7157" s="194" t="str">
        <f t="shared" si="1391"/>
        <v/>
      </c>
      <c r="R7157" s="75" t="e">
        <f t="shared" si="1392"/>
        <v>#REF!</v>
      </c>
    </row>
    <row r="7158" spans="1:18" ht="15" customHeight="1" thickBot="1" x14ac:dyDescent="0.35">
      <c r="A7158" s="86"/>
      <c r="B7158" s="84"/>
      <c r="C7158" s="127"/>
      <c r="D7158" s="147"/>
      <c r="E7158" s="150"/>
      <c r="F7158" s="187" t="str">
        <f t="shared" si="1393"/>
        <v/>
      </c>
      <c r="G7158" s="188" t="str">
        <f>+IF(F7158="","",H7143)</f>
        <v/>
      </c>
      <c r="H7158" s="189" t="str">
        <f t="shared" si="1394"/>
        <v/>
      </c>
      <c r="J7158" s="195" t="str">
        <f>+IF(H7158="","",H7158/H7214)</f>
        <v/>
      </c>
      <c r="K7158" s="172"/>
      <c r="L7158" s="170"/>
      <c r="M7158" s="193" t="str">
        <f t="shared" si="1395"/>
        <v/>
      </c>
      <c r="N7158" s="194" t="str">
        <f t="shared" si="1391"/>
        <v/>
      </c>
      <c r="R7158" s="75" t="e">
        <f t="shared" si="1392"/>
        <v>#REF!</v>
      </c>
    </row>
    <row r="7159" spans="1:18" ht="15" customHeight="1" thickBot="1" x14ac:dyDescent="0.35">
      <c r="A7159" s="86"/>
      <c r="B7159" s="84"/>
      <c r="C7159" s="160"/>
      <c r="D7159" s="160"/>
      <c r="E7159" s="160"/>
      <c r="F7159" s="160"/>
      <c r="G7159" s="161" t="s">
        <v>27</v>
      </c>
      <c r="H7159" s="157">
        <f>SUM(H7146:H7158)</f>
        <v>6.3950000000000007E-2</v>
      </c>
      <c r="J7159" s="110">
        <f>SUM(J7146:J7158)</f>
        <v>1.0197816917691898E-2</v>
      </c>
      <c r="K7159" s="109"/>
      <c r="L7159" s="109"/>
      <c r="M7159" s="109"/>
      <c r="N7159" s="110">
        <f>SUM(N7146:N7158)</f>
        <v>0</v>
      </c>
    </row>
    <row r="7160" spans="1:18" s="73" customFormat="1" ht="15" customHeight="1" thickBot="1" x14ac:dyDescent="0.35">
      <c r="A7160" s="86"/>
      <c r="B7160" s="84"/>
      <c r="C7160" s="73" t="s">
        <v>10</v>
      </c>
      <c r="H7160" s="74"/>
      <c r="J7160" s="112"/>
      <c r="K7160" s="112"/>
      <c r="L7160" s="112"/>
      <c r="M7160" s="112"/>
      <c r="N7160" s="112"/>
    </row>
    <row r="7161" spans="1:18" ht="31.5" customHeight="1" thickBot="1" x14ac:dyDescent="0.35">
      <c r="A7161" s="86"/>
      <c r="B7161" s="84"/>
      <c r="C7161" s="122" t="s">
        <v>48</v>
      </c>
      <c r="D7161" s="123" t="s">
        <v>0</v>
      </c>
      <c r="E7161" s="123" t="s">
        <v>65</v>
      </c>
      <c r="F7161" s="123" t="s">
        <v>66</v>
      </c>
      <c r="G7161" s="123" t="s">
        <v>8</v>
      </c>
      <c r="H7161" s="124" t="s">
        <v>9</v>
      </c>
      <c r="J7161" s="106" t="s">
        <v>59</v>
      </c>
      <c r="K7161" s="107" t="s">
        <v>60</v>
      </c>
      <c r="L7161" s="107" t="s">
        <v>61</v>
      </c>
      <c r="M7161" s="107" t="s">
        <v>62</v>
      </c>
      <c r="N7161" s="108" t="s">
        <v>63</v>
      </c>
    </row>
    <row r="7162" spans="1:18" ht="15" customHeight="1" x14ac:dyDescent="0.3">
      <c r="A7162" s="86"/>
      <c r="B7162" s="84"/>
      <c r="C7162" s="125" t="s">
        <v>326</v>
      </c>
      <c r="D7162" s="146">
        <v>1</v>
      </c>
      <c r="E7162" s="149">
        <v>4.2300000000000004</v>
      </c>
      <c r="F7162" s="184">
        <f t="shared" ref="F7162:F7174" si="1396">+IF(E7162="","",D7162*E7162)</f>
        <v>4.2300000000000004</v>
      </c>
      <c r="G7162" s="185">
        <f>+IF(F7162="","",H7144)</f>
        <v>0.1</v>
      </c>
      <c r="H7162" s="186">
        <f t="shared" ref="H7162:H7174" si="1397">+IF(G7162="","",F7162*G7162)</f>
        <v>0.42300000000000004</v>
      </c>
      <c r="I7162" s="95"/>
      <c r="J7162" s="195">
        <f>+IF(H7162="","",H7162/H7214)</f>
        <v>6.7453894545483548E-2</v>
      </c>
      <c r="K7162" s="174">
        <v>851230012</v>
      </c>
      <c r="L7162" s="170" t="s">
        <v>77</v>
      </c>
      <c r="M7162" s="193">
        <v>0</v>
      </c>
      <c r="N7162" s="194">
        <f t="shared" ref="N7162:N7174" si="1398">+IF(H7162="","",J7162*M7162)</f>
        <v>0</v>
      </c>
      <c r="R7162" s="75" t="e">
        <f t="shared" ref="R7162:R7174" si="1399">+R7074+1</f>
        <v>#REF!</v>
      </c>
    </row>
    <row r="7163" spans="1:18" ht="15" customHeight="1" x14ac:dyDescent="0.25">
      <c r="A7163" s="86"/>
      <c r="B7163" s="84"/>
      <c r="C7163" s="125" t="s">
        <v>372</v>
      </c>
      <c r="D7163" s="146">
        <v>1</v>
      </c>
      <c r="E7163" s="209">
        <v>4.28</v>
      </c>
      <c r="F7163" s="184">
        <f t="shared" si="1396"/>
        <v>4.28</v>
      </c>
      <c r="G7163" s="185">
        <f>+IF(F7163="","",H7144)</f>
        <v>0.1</v>
      </c>
      <c r="H7163" s="186">
        <f t="shared" si="1397"/>
        <v>0.42800000000000005</v>
      </c>
      <c r="J7163" s="195">
        <f>+IF(H7163="","",H7163/H7214)</f>
        <v>6.8251221904177206E-2</v>
      </c>
      <c r="K7163" s="174">
        <v>851230012</v>
      </c>
      <c r="L7163" s="170" t="s">
        <v>77</v>
      </c>
      <c r="M7163" s="193">
        <v>0</v>
      </c>
      <c r="N7163" s="194">
        <f t="shared" si="1398"/>
        <v>0</v>
      </c>
      <c r="R7163" s="75" t="e">
        <f t="shared" si="1399"/>
        <v>#REF!</v>
      </c>
    </row>
    <row r="7164" spans="1:18" ht="15" customHeight="1" x14ac:dyDescent="0.25">
      <c r="A7164" s="86"/>
      <c r="B7164" s="84"/>
      <c r="C7164" s="125" t="s">
        <v>446</v>
      </c>
      <c r="D7164" s="146">
        <v>1</v>
      </c>
      <c r="E7164" s="209">
        <v>4.28</v>
      </c>
      <c r="F7164" s="184">
        <f t="shared" si="1396"/>
        <v>4.28</v>
      </c>
      <c r="G7164" s="185">
        <f>+IF(F7164="","",H7144)</f>
        <v>0.1</v>
      </c>
      <c r="H7164" s="186">
        <f t="shared" si="1397"/>
        <v>0.42800000000000005</v>
      </c>
      <c r="J7164" s="195">
        <f>+IF(H7164="","",H7164/H7214)</f>
        <v>6.8251221904177206E-2</v>
      </c>
      <c r="K7164" s="174">
        <v>851230012</v>
      </c>
      <c r="L7164" s="170" t="s">
        <v>77</v>
      </c>
      <c r="M7164" s="193">
        <v>0</v>
      </c>
      <c r="N7164" s="194">
        <f t="shared" si="1398"/>
        <v>0</v>
      </c>
      <c r="R7164" s="75" t="e">
        <f t="shared" si="1399"/>
        <v>#REF!</v>
      </c>
    </row>
    <row r="7165" spans="1:18" ht="15" customHeight="1" x14ac:dyDescent="0.3">
      <c r="A7165" s="86"/>
      <c r="B7165" s="84"/>
      <c r="C7165" s="125"/>
      <c r="D7165" s="146"/>
      <c r="E7165" s="149"/>
      <c r="F7165" s="184" t="str">
        <f t="shared" si="1396"/>
        <v/>
      </c>
      <c r="G7165" s="185" t="str">
        <f>+IF(F7165="","",H7144)</f>
        <v/>
      </c>
      <c r="H7165" s="186" t="str">
        <f t="shared" si="1397"/>
        <v/>
      </c>
      <c r="J7165" s="195" t="str">
        <f>+IF(H7165="","",H7165/H7214)</f>
        <v/>
      </c>
      <c r="K7165" s="174"/>
      <c r="L7165" s="170"/>
      <c r="M7165" s="193" t="str">
        <f t="shared" ref="M7165:M7174" si="1400">IF(L7165="NP", 0, (IF(L7165="EP", 1, (IF(L7165="ND", 0.4, "")))))</f>
        <v/>
      </c>
      <c r="N7165" s="194" t="str">
        <f t="shared" si="1398"/>
        <v/>
      </c>
      <c r="R7165" s="75" t="e">
        <f t="shared" si="1399"/>
        <v>#REF!</v>
      </c>
    </row>
    <row r="7166" spans="1:18" ht="15" customHeight="1" x14ac:dyDescent="0.3">
      <c r="A7166" s="86"/>
      <c r="B7166" s="84"/>
      <c r="C7166" s="125"/>
      <c r="D7166" s="146"/>
      <c r="E7166" s="149"/>
      <c r="F7166" s="184" t="str">
        <f t="shared" si="1396"/>
        <v/>
      </c>
      <c r="G7166" s="185" t="str">
        <f>+IF(F7166="","",H7144)</f>
        <v/>
      </c>
      <c r="H7166" s="186" t="str">
        <f t="shared" si="1397"/>
        <v/>
      </c>
      <c r="J7166" s="195" t="str">
        <f>+IF(H7166="","",H7166/H7214)</f>
        <v/>
      </c>
      <c r="K7166" s="174"/>
      <c r="L7166" s="170"/>
      <c r="M7166" s="193" t="str">
        <f t="shared" si="1400"/>
        <v/>
      </c>
      <c r="N7166" s="194" t="str">
        <f t="shared" si="1398"/>
        <v/>
      </c>
      <c r="R7166" s="75" t="e">
        <f t="shared" si="1399"/>
        <v>#REF!</v>
      </c>
    </row>
    <row r="7167" spans="1:18" ht="15" customHeight="1" x14ac:dyDescent="0.3">
      <c r="A7167" s="86"/>
      <c r="B7167" s="84"/>
      <c r="C7167" s="125"/>
      <c r="D7167" s="146"/>
      <c r="E7167" s="149"/>
      <c r="F7167" s="184" t="str">
        <f t="shared" si="1396"/>
        <v/>
      </c>
      <c r="G7167" s="185" t="str">
        <f>+IF(F7167="","",H7144)</f>
        <v/>
      </c>
      <c r="H7167" s="186" t="str">
        <f t="shared" si="1397"/>
        <v/>
      </c>
      <c r="I7167" s="96"/>
      <c r="J7167" s="195" t="str">
        <f>+IF(H7167="","",H7167/H7214)</f>
        <v/>
      </c>
      <c r="K7167" s="174"/>
      <c r="L7167" s="170"/>
      <c r="M7167" s="193" t="str">
        <f t="shared" si="1400"/>
        <v/>
      </c>
      <c r="N7167" s="194" t="str">
        <f t="shared" si="1398"/>
        <v/>
      </c>
      <c r="R7167" s="75" t="e">
        <f t="shared" si="1399"/>
        <v>#REF!</v>
      </c>
    </row>
    <row r="7168" spans="1:18" ht="15" customHeight="1" x14ac:dyDescent="0.3">
      <c r="A7168" s="86"/>
      <c r="B7168" s="84"/>
      <c r="C7168" s="125"/>
      <c r="D7168" s="146"/>
      <c r="E7168" s="149"/>
      <c r="F7168" s="184" t="str">
        <f t="shared" si="1396"/>
        <v/>
      </c>
      <c r="G7168" s="185" t="str">
        <f>+IF(F7168="","",H7144)</f>
        <v/>
      </c>
      <c r="H7168" s="186" t="str">
        <f t="shared" si="1397"/>
        <v/>
      </c>
      <c r="J7168" s="195" t="str">
        <f>+IF(H7168="","",H7168/H7214)</f>
        <v/>
      </c>
      <c r="K7168" s="174"/>
      <c r="L7168" s="170"/>
      <c r="M7168" s="193" t="str">
        <f t="shared" si="1400"/>
        <v/>
      </c>
      <c r="N7168" s="194" t="str">
        <f t="shared" si="1398"/>
        <v/>
      </c>
      <c r="R7168" s="75" t="e">
        <f t="shared" si="1399"/>
        <v>#REF!</v>
      </c>
    </row>
    <row r="7169" spans="1:18" ht="15" customHeight="1" x14ac:dyDescent="0.3">
      <c r="A7169" s="86"/>
      <c r="B7169" s="84"/>
      <c r="C7169" s="125"/>
      <c r="D7169" s="146"/>
      <c r="E7169" s="149"/>
      <c r="F7169" s="184" t="str">
        <f t="shared" si="1396"/>
        <v/>
      </c>
      <c r="G7169" s="185" t="str">
        <f>+IF(F7169="","",H7144)</f>
        <v/>
      </c>
      <c r="H7169" s="186" t="str">
        <f t="shared" si="1397"/>
        <v/>
      </c>
      <c r="J7169" s="195" t="str">
        <f>+IF(H7169="","",H7169/H7214)</f>
        <v/>
      </c>
      <c r="K7169" s="174"/>
      <c r="L7169" s="170"/>
      <c r="M7169" s="193" t="str">
        <f t="shared" si="1400"/>
        <v/>
      </c>
      <c r="N7169" s="194" t="str">
        <f t="shared" si="1398"/>
        <v/>
      </c>
      <c r="R7169" s="75" t="e">
        <f t="shared" si="1399"/>
        <v>#REF!</v>
      </c>
    </row>
    <row r="7170" spans="1:18" ht="15" customHeight="1" x14ac:dyDescent="0.3">
      <c r="A7170" s="86"/>
      <c r="B7170" s="84"/>
      <c r="C7170" s="125"/>
      <c r="D7170" s="146"/>
      <c r="E7170" s="149"/>
      <c r="F7170" s="184" t="str">
        <f t="shared" si="1396"/>
        <v/>
      </c>
      <c r="G7170" s="185" t="str">
        <f>+IF(F7170="","",H7144)</f>
        <v/>
      </c>
      <c r="H7170" s="186" t="str">
        <f t="shared" si="1397"/>
        <v/>
      </c>
      <c r="I7170" s="96"/>
      <c r="J7170" s="195" t="str">
        <f>+IF(H7170="","",H7170/H7214)</f>
        <v/>
      </c>
      <c r="K7170" s="174"/>
      <c r="L7170" s="170"/>
      <c r="M7170" s="193" t="str">
        <f t="shared" si="1400"/>
        <v/>
      </c>
      <c r="N7170" s="194" t="str">
        <f t="shared" si="1398"/>
        <v/>
      </c>
      <c r="R7170" s="75" t="e">
        <f t="shared" si="1399"/>
        <v>#REF!</v>
      </c>
    </row>
    <row r="7171" spans="1:18" ht="15" customHeight="1" x14ac:dyDescent="0.3">
      <c r="A7171" s="86"/>
      <c r="B7171" s="84"/>
      <c r="C7171" s="125"/>
      <c r="D7171" s="146"/>
      <c r="E7171" s="149"/>
      <c r="F7171" s="184" t="str">
        <f t="shared" si="1396"/>
        <v/>
      </c>
      <c r="G7171" s="185" t="str">
        <f>+IF(F7171="","",H7144)</f>
        <v/>
      </c>
      <c r="H7171" s="186" t="str">
        <f t="shared" si="1397"/>
        <v/>
      </c>
      <c r="J7171" s="195" t="str">
        <f>+IF(H7171="","",H7171/H7214)</f>
        <v/>
      </c>
      <c r="K7171" s="174"/>
      <c r="L7171" s="170"/>
      <c r="M7171" s="193" t="str">
        <f t="shared" si="1400"/>
        <v/>
      </c>
      <c r="N7171" s="194" t="str">
        <f t="shared" si="1398"/>
        <v/>
      </c>
      <c r="R7171" s="75" t="e">
        <f t="shared" si="1399"/>
        <v>#REF!</v>
      </c>
    </row>
    <row r="7172" spans="1:18" ht="15" customHeight="1" x14ac:dyDescent="0.3">
      <c r="A7172" s="86"/>
      <c r="B7172" s="84"/>
      <c r="C7172" s="125"/>
      <c r="D7172" s="146"/>
      <c r="E7172" s="149"/>
      <c r="F7172" s="184" t="str">
        <f t="shared" si="1396"/>
        <v/>
      </c>
      <c r="G7172" s="185" t="str">
        <f>+IF(F7172="","",H7144)</f>
        <v/>
      </c>
      <c r="H7172" s="186" t="str">
        <f t="shared" si="1397"/>
        <v/>
      </c>
      <c r="I7172" s="96"/>
      <c r="J7172" s="195" t="str">
        <f>+IF(H7172="","",H7172/H7214)</f>
        <v/>
      </c>
      <c r="K7172" s="174"/>
      <c r="L7172" s="170"/>
      <c r="M7172" s="193" t="str">
        <f t="shared" si="1400"/>
        <v/>
      </c>
      <c r="N7172" s="194" t="str">
        <f t="shared" si="1398"/>
        <v/>
      </c>
      <c r="R7172" s="75" t="e">
        <f t="shared" si="1399"/>
        <v>#REF!</v>
      </c>
    </row>
    <row r="7173" spans="1:18" ht="15" customHeight="1" x14ac:dyDescent="0.3">
      <c r="A7173" s="86"/>
      <c r="B7173" s="84"/>
      <c r="C7173" s="125"/>
      <c r="D7173" s="146"/>
      <c r="E7173" s="149"/>
      <c r="F7173" s="184" t="str">
        <f t="shared" si="1396"/>
        <v/>
      </c>
      <c r="G7173" s="185" t="str">
        <f>+IF(F7173="","",H7144)</f>
        <v/>
      </c>
      <c r="H7173" s="186" t="str">
        <f t="shared" si="1397"/>
        <v/>
      </c>
      <c r="I7173" s="96"/>
      <c r="J7173" s="195" t="str">
        <f>+IF(H7173="","",H7173/H7214)</f>
        <v/>
      </c>
      <c r="K7173" s="174"/>
      <c r="L7173" s="170"/>
      <c r="M7173" s="193" t="str">
        <f t="shared" si="1400"/>
        <v/>
      </c>
      <c r="N7173" s="194" t="str">
        <f t="shared" si="1398"/>
        <v/>
      </c>
      <c r="R7173" s="75" t="e">
        <f t="shared" si="1399"/>
        <v>#REF!</v>
      </c>
    </row>
    <row r="7174" spans="1:18" ht="15" customHeight="1" thickBot="1" x14ac:dyDescent="0.35">
      <c r="A7174" s="86"/>
      <c r="B7174" s="84"/>
      <c r="C7174" s="127"/>
      <c r="D7174" s="147"/>
      <c r="E7174" s="150"/>
      <c r="F7174" s="187" t="str">
        <f t="shared" si="1396"/>
        <v/>
      </c>
      <c r="G7174" s="188" t="str">
        <f>+IF(F7174="","",H7143)</f>
        <v/>
      </c>
      <c r="H7174" s="189" t="str">
        <f t="shared" si="1397"/>
        <v/>
      </c>
      <c r="J7174" s="195" t="str">
        <f>+IF(H7174="","",H7174/H7214)</f>
        <v/>
      </c>
      <c r="K7174" s="174"/>
      <c r="L7174" s="170"/>
      <c r="M7174" s="193" t="str">
        <f t="shared" si="1400"/>
        <v/>
      </c>
      <c r="N7174" s="194" t="str">
        <f t="shared" si="1398"/>
        <v/>
      </c>
      <c r="R7174" s="75" t="e">
        <f t="shared" si="1399"/>
        <v>#REF!</v>
      </c>
    </row>
    <row r="7175" spans="1:18" ht="15" customHeight="1" thickBot="1" x14ac:dyDescent="0.35">
      <c r="A7175" s="86"/>
      <c r="B7175" s="84"/>
      <c r="C7175" s="160"/>
      <c r="D7175" s="160"/>
      <c r="E7175" s="160"/>
      <c r="F7175" s="160"/>
      <c r="G7175" s="161" t="s">
        <v>28</v>
      </c>
      <c r="H7175" s="157">
        <f>SUM(H7162:H7174)</f>
        <v>1.2790000000000001</v>
      </c>
      <c r="J7175" s="110">
        <f>SUM(J7162:J7174)</f>
        <v>0.20395633835383797</v>
      </c>
      <c r="K7175" s="109"/>
      <c r="L7175" s="109"/>
      <c r="M7175" s="109"/>
      <c r="N7175" s="110">
        <f>SUM(N7162:N7174)</f>
        <v>0</v>
      </c>
    </row>
    <row r="7176" spans="1:18" s="73" customFormat="1" ht="15" customHeight="1" thickBot="1" x14ac:dyDescent="0.35">
      <c r="A7176" s="86"/>
      <c r="B7176" s="84"/>
      <c r="C7176" s="73" t="s">
        <v>11</v>
      </c>
      <c r="H7176" s="74"/>
      <c r="J7176" s="112"/>
      <c r="K7176" s="112"/>
      <c r="L7176" s="112"/>
      <c r="M7176" s="112"/>
      <c r="N7176" s="112"/>
    </row>
    <row r="7177" spans="1:18" ht="34.5" customHeight="1" thickBot="1" x14ac:dyDescent="0.35">
      <c r="A7177" s="86"/>
      <c r="B7177" s="84"/>
      <c r="C7177" s="122" t="s">
        <v>48</v>
      </c>
      <c r="D7177" s="129"/>
      <c r="E7177" s="123" t="s">
        <v>3</v>
      </c>
      <c r="F7177" s="123" t="s">
        <v>0</v>
      </c>
      <c r="G7177" s="123" t="s">
        <v>16</v>
      </c>
      <c r="H7177" s="124" t="s">
        <v>9</v>
      </c>
      <c r="J7177" s="106" t="s">
        <v>59</v>
      </c>
      <c r="K7177" s="107" t="s">
        <v>60</v>
      </c>
      <c r="L7177" s="107" t="s">
        <v>61</v>
      </c>
      <c r="M7177" s="107" t="s">
        <v>62</v>
      </c>
      <c r="N7177" s="108" t="s">
        <v>63</v>
      </c>
    </row>
    <row r="7178" spans="1:18" ht="15" customHeight="1" x14ac:dyDescent="0.3">
      <c r="A7178" s="86"/>
      <c r="B7178" s="84"/>
      <c r="C7178" s="125" t="s">
        <v>449</v>
      </c>
      <c r="E7178" s="151" t="s">
        <v>43</v>
      </c>
      <c r="F7178" s="151">
        <v>0.35</v>
      </c>
      <c r="G7178" s="151">
        <v>14.08</v>
      </c>
      <c r="H7178" s="190">
        <f>+IF(G7178="","",F7178*G7178)</f>
        <v>4.9279999999999999</v>
      </c>
      <c r="J7178" s="195">
        <f>+IF(H7178="","",H7178/H7214)</f>
        <v>0.78584584472847019</v>
      </c>
      <c r="K7178" s="174">
        <v>352605342021</v>
      </c>
      <c r="L7178" s="170" t="s">
        <v>76</v>
      </c>
      <c r="M7178" s="193">
        <v>0.20180000000000001</v>
      </c>
      <c r="N7178" s="194">
        <f t="shared" ref="N7178:N7203" si="1401">+IF(H7178="","",J7178*M7178)</f>
        <v>0.1585836914662053</v>
      </c>
      <c r="R7178" s="75" t="e">
        <f t="shared" ref="R7178:R7203" si="1402">+R7090+1</f>
        <v>#REF!</v>
      </c>
    </row>
    <row r="7179" spans="1:18" ht="15" customHeight="1" x14ac:dyDescent="0.3">
      <c r="A7179" s="86"/>
      <c r="B7179" s="84"/>
      <c r="C7179" s="125"/>
      <c r="E7179" s="151"/>
      <c r="F7179" s="151"/>
      <c r="G7179" s="151"/>
      <c r="H7179" s="190"/>
      <c r="J7179" s="195"/>
      <c r="K7179" s="174"/>
      <c r="L7179" s="170"/>
      <c r="M7179" s="193"/>
      <c r="N7179" s="194" t="str">
        <f t="shared" si="1401"/>
        <v/>
      </c>
      <c r="R7179" s="75" t="e">
        <f t="shared" si="1402"/>
        <v>#REF!</v>
      </c>
    </row>
    <row r="7180" spans="1:18" ht="15" customHeight="1" x14ac:dyDescent="0.3">
      <c r="A7180" s="86"/>
      <c r="B7180" s="84"/>
      <c r="C7180" s="125"/>
      <c r="E7180" s="151"/>
      <c r="F7180" s="151"/>
      <c r="G7180" s="151"/>
      <c r="H7180" s="190"/>
      <c r="J7180" s="195"/>
      <c r="K7180" s="174"/>
      <c r="L7180" s="170"/>
      <c r="M7180" s="193"/>
      <c r="N7180" s="194" t="str">
        <f t="shared" si="1401"/>
        <v/>
      </c>
      <c r="R7180" s="75" t="e">
        <f t="shared" si="1402"/>
        <v>#REF!</v>
      </c>
    </row>
    <row r="7181" spans="1:18" ht="15" customHeight="1" x14ac:dyDescent="0.3">
      <c r="A7181" s="86"/>
      <c r="B7181" s="84"/>
      <c r="C7181" s="125"/>
      <c r="E7181" s="151"/>
      <c r="F7181" s="151"/>
      <c r="G7181" s="151"/>
      <c r="H7181" s="190"/>
      <c r="J7181" s="195"/>
      <c r="K7181" s="174"/>
      <c r="L7181" s="170"/>
      <c r="M7181" s="193"/>
      <c r="N7181" s="194" t="str">
        <f t="shared" si="1401"/>
        <v/>
      </c>
      <c r="R7181" s="75" t="e">
        <f t="shared" si="1402"/>
        <v>#REF!</v>
      </c>
    </row>
    <row r="7182" spans="1:18" ht="15" customHeight="1" x14ac:dyDescent="0.3">
      <c r="A7182" s="86"/>
      <c r="B7182" s="84"/>
      <c r="C7182" s="125"/>
      <c r="E7182" s="151"/>
      <c r="F7182" s="151"/>
      <c r="G7182" s="151"/>
      <c r="H7182" s="190"/>
      <c r="J7182" s="195"/>
      <c r="K7182" s="174"/>
      <c r="L7182" s="170"/>
      <c r="M7182" s="193"/>
      <c r="N7182" s="194" t="str">
        <f t="shared" si="1401"/>
        <v/>
      </c>
      <c r="R7182" s="75" t="e">
        <f t="shared" si="1402"/>
        <v>#REF!</v>
      </c>
    </row>
    <row r="7183" spans="1:18" ht="15" customHeight="1" x14ac:dyDescent="0.3">
      <c r="A7183" s="86"/>
      <c r="B7183" s="84"/>
      <c r="C7183" s="125"/>
      <c r="E7183" s="151"/>
      <c r="F7183" s="151"/>
      <c r="G7183" s="151"/>
      <c r="H7183" s="190"/>
      <c r="J7183" s="195"/>
      <c r="K7183" s="174"/>
      <c r="L7183" s="170"/>
      <c r="M7183" s="193"/>
      <c r="N7183" s="194" t="str">
        <f t="shared" si="1401"/>
        <v/>
      </c>
      <c r="R7183" s="75" t="e">
        <f t="shared" si="1402"/>
        <v>#REF!</v>
      </c>
    </row>
    <row r="7184" spans="1:18" ht="15" customHeight="1" x14ac:dyDescent="0.3">
      <c r="A7184" s="86"/>
      <c r="B7184" s="84"/>
      <c r="C7184" s="125"/>
      <c r="E7184" s="151"/>
      <c r="F7184" s="151"/>
      <c r="G7184" s="151"/>
      <c r="H7184" s="190"/>
      <c r="J7184" s="195"/>
      <c r="K7184" s="174"/>
      <c r="L7184" s="170"/>
      <c r="M7184" s="193"/>
      <c r="N7184" s="194" t="str">
        <f t="shared" si="1401"/>
        <v/>
      </c>
      <c r="R7184" s="75" t="e">
        <f t="shared" si="1402"/>
        <v>#REF!</v>
      </c>
    </row>
    <row r="7185" spans="1:18" ht="15" customHeight="1" x14ac:dyDescent="0.3">
      <c r="A7185" s="86"/>
      <c r="B7185" s="84"/>
      <c r="C7185" s="125"/>
      <c r="E7185" s="151"/>
      <c r="F7185" s="151"/>
      <c r="G7185" s="151"/>
      <c r="H7185" s="190" t="str">
        <f t="shared" ref="H7185:H7203" si="1403">+IF(G7185="","",F7185*G7185)</f>
        <v/>
      </c>
      <c r="J7185" s="195" t="str">
        <f>+IF(H7185="","",H7185/H7214)</f>
        <v/>
      </c>
      <c r="K7185" s="174"/>
      <c r="L7185" s="170"/>
      <c r="M7185" s="193" t="str">
        <f t="shared" ref="M7185:M7203" si="1404">IF(L7185="NP", 0, (IF(L7185="EP", 1, (IF(L7185="ND", 0.4, "")))))</f>
        <v/>
      </c>
      <c r="N7185" s="194" t="str">
        <f t="shared" si="1401"/>
        <v/>
      </c>
      <c r="R7185" s="75" t="e">
        <f t="shared" si="1402"/>
        <v>#REF!</v>
      </c>
    </row>
    <row r="7186" spans="1:18" ht="15" customHeight="1" x14ac:dyDescent="0.3">
      <c r="A7186" s="86"/>
      <c r="B7186" s="84"/>
      <c r="C7186" s="125"/>
      <c r="E7186" s="151"/>
      <c r="F7186" s="151"/>
      <c r="G7186" s="151"/>
      <c r="H7186" s="190" t="str">
        <f t="shared" si="1403"/>
        <v/>
      </c>
      <c r="J7186" s="195" t="str">
        <f>+IF(H7186="","",H7186/H7214)</f>
        <v/>
      </c>
      <c r="K7186" s="174"/>
      <c r="L7186" s="170"/>
      <c r="M7186" s="193" t="str">
        <f t="shared" si="1404"/>
        <v/>
      </c>
      <c r="N7186" s="194" t="str">
        <f t="shared" si="1401"/>
        <v/>
      </c>
      <c r="R7186" s="75" t="e">
        <f t="shared" si="1402"/>
        <v>#REF!</v>
      </c>
    </row>
    <row r="7187" spans="1:18" ht="15" customHeight="1" x14ac:dyDescent="0.3">
      <c r="A7187" s="86"/>
      <c r="B7187" s="84"/>
      <c r="C7187" s="125"/>
      <c r="E7187" s="151"/>
      <c r="F7187" s="151"/>
      <c r="G7187" s="151"/>
      <c r="H7187" s="190" t="str">
        <f t="shared" si="1403"/>
        <v/>
      </c>
      <c r="J7187" s="195" t="str">
        <f>+IF(H7187="","",H7187/H7214)</f>
        <v/>
      </c>
      <c r="K7187" s="174"/>
      <c r="L7187" s="170"/>
      <c r="M7187" s="193" t="str">
        <f t="shared" si="1404"/>
        <v/>
      </c>
      <c r="N7187" s="194" t="str">
        <f t="shared" si="1401"/>
        <v/>
      </c>
      <c r="R7187" s="75" t="e">
        <f t="shared" si="1402"/>
        <v>#REF!</v>
      </c>
    </row>
    <row r="7188" spans="1:18" ht="15" customHeight="1" x14ac:dyDescent="0.3">
      <c r="A7188" s="86"/>
      <c r="B7188" s="84"/>
      <c r="C7188" s="125"/>
      <c r="E7188" s="151"/>
      <c r="F7188" s="151"/>
      <c r="G7188" s="151"/>
      <c r="H7188" s="190" t="str">
        <f t="shared" si="1403"/>
        <v/>
      </c>
      <c r="J7188" s="195" t="str">
        <f>+IF(H7188="","",H7188/H7214)</f>
        <v/>
      </c>
      <c r="K7188" s="174"/>
      <c r="L7188" s="170"/>
      <c r="M7188" s="193" t="str">
        <f t="shared" si="1404"/>
        <v/>
      </c>
      <c r="N7188" s="194" t="str">
        <f t="shared" si="1401"/>
        <v/>
      </c>
      <c r="R7188" s="75" t="e">
        <f t="shared" si="1402"/>
        <v>#REF!</v>
      </c>
    </row>
    <row r="7189" spans="1:18" ht="15" customHeight="1" x14ac:dyDescent="0.3">
      <c r="A7189" s="86"/>
      <c r="B7189" s="84"/>
      <c r="C7189" s="125"/>
      <c r="E7189" s="151"/>
      <c r="F7189" s="151"/>
      <c r="G7189" s="151"/>
      <c r="H7189" s="190" t="str">
        <f t="shared" si="1403"/>
        <v/>
      </c>
      <c r="J7189" s="195" t="str">
        <f>+IF(H7189="","",H7189/H7214)</f>
        <v/>
      </c>
      <c r="K7189" s="174"/>
      <c r="L7189" s="170"/>
      <c r="M7189" s="193" t="str">
        <f t="shared" si="1404"/>
        <v/>
      </c>
      <c r="N7189" s="194" t="str">
        <f t="shared" si="1401"/>
        <v/>
      </c>
      <c r="R7189" s="75" t="e">
        <f t="shared" si="1402"/>
        <v>#REF!</v>
      </c>
    </row>
    <row r="7190" spans="1:18" ht="15" customHeight="1" x14ac:dyDescent="0.3">
      <c r="A7190" s="86"/>
      <c r="B7190" s="84"/>
      <c r="C7190" s="125"/>
      <c r="E7190" s="151"/>
      <c r="F7190" s="151"/>
      <c r="G7190" s="151"/>
      <c r="H7190" s="190" t="str">
        <f t="shared" si="1403"/>
        <v/>
      </c>
      <c r="J7190" s="195" t="str">
        <f>+IF(H7190="","",H7190/H7214)</f>
        <v/>
      </c>
      <c r="K7190" s="174"/>
      <c r="L7190" s="170"/>
      <c r="M7190" s="193" t="str">
        <f t="shared" si="1404"/>
        <v/>
      </c>
      <c r="N7190" s="194" t="str">
        <f t="shared" si="1401"/>
        <v/>
      </c>
      <c r="R7190" s="75" t="e">
        <f t="shared" si="1402"/>
        <v>#REF!</v>
      </c>
    </row>
    <row r="7191" spans="1:18" ht="15" customHeight="1" x14ac:dyDescent="0.3">
      <c r="A7191" s="86"/>
      <c r="B7191" s="84"/>
      <c r="C7191" s="125"/>
      <c r="E7191" s="151"/>
      <c r="F7191" s="151"/>
      <c r="G7191" s="151"/>
      <c r="H7191" s="190" t="str">
        <f t="shared" si="1403"/>
        <v/>
      </c>
      <c r="J7191" s="195" t="str">
        <f>+IF(H7191="","",H7191/H7214)</f>
        <v/>
      </c>
      <c r="K7191" s="174"/>
      <c r="L7191" s="170"/>
      <c r="M7191" s="193" t="str">
        <f t="shared" si="1404"/>
        <v/>
      </c>
      <c r="N7191" s="194" t="str">
        <f t="shared" si="1401"/>
        <v/>
      </c>
      <c r="R7191" s="75" t="e">
        <f t="shared" si="1402"/>
        <v>#REF!</v>
      </c>
    </row>
    <row r="7192" spans="1:18" ht="15" customHeight="1" x14ac:dyDescent="0.3">
      <c r="A7192" s="86"/>
      <c r="B7192" s="84"/>
      <c r="C7192" s="125"/>
      <c r="E7192" s="151"/>
      <c r="F7192" s="151"/>
      <c r="G7192" s="151"/>
      <c r="H7192" s="190" t="str">
        <f t="shared" si="1403"/>
        <v/>
      </c>
      <c r="J7192" s="195" t="str">
        <f>+IF(H7192="","",H7192/H7214)</f>
        <v/>
      </c>
      <c r="K7192" s="174"/>
      <c r="L7192" s="170"/>
      <c r="M7192" s="193" t="str">
        <f t="shared" si="1404"/>
        <v/>
      </c>
      <c r="N7192" s="194" t="str">
        <f t="shared" si="1401"/>
        <v/>
      </c>
      <c r="R7192" s="75" t="e">
        <f t="shared" si="1402"/>
        <v>#REF!</v>
      </c>
    </row>
    <row r="7193" spans="1:18" ht="15" customHeight="1" x14ac:dyDescent="0.3">
      <c r="A7193" s="86"/>
      <c r="B7193" s="84"/>
      <c r="C7193" s="125"/>
      <c r="E7193" s="151"/>
      <c r="F7193" s="151"/>
      <c r="G7193" s="151"/>
      <c r="H7193" s="190" t="str">
        <f t="shared" si="1403"/>
        <v/>
      </c>
      <c r="J7193" s="195" t="str">
        <f>+IF(H7193="","",H7193/H7214)</f>
        <v/>
      </c>
      <c r="K7193" s="174"/>
      <c r="L7193" s="170"/>
      <c r="M7193" s="193" t="str">
        <f t="shared" si="1404"/>
        <v/>
      </c>
      <c r="N7193" s="194" t="str">
        <f t="shared" si="1401"/>
        <v/>
      </c>
      <c r="R7193" s="75" t="e">
        <f t="shared" si="1402"/>
        <v>#REF!</v>
      </c>
    </row>
    <row r="7194" spans="1:18" ht="15" customHeight="1" x14ac:dyDescent="0.3">
      <c r="A7194" s="86"/>
      <c r="B7194" s="84"/>
      <c r="C7194" s="125"/>
      <c r="E7194" s="151"/>
      <c r="F7194" s="151"/>
      <c r="G7194" s="151"/>
      <c r="H7194" s="190" t="str">
        <f t="shared" si="1403"/>
        <v/>
      </c>
      <c r="J7194" s="195" t="str">
        <f>+IF(H7194="","",H7194/H7214)</f>
        <v/>
      </c>
      <c r="K7194" s="174"/>
      <c r="L7194" s="170"/>
      <c r="M7194" s="193" t="str">
        <f t="shared" si="1404"/>
        <v/>
      </c>
      <c r="N7194" s="194" t="str">
        <f t="shared" si="1401"/>
        <v/>
      </c>
      <c r="R7194" s="75" t="e">
        <f t="shared" si="1402"/>
        <v>#REF!</v>
      </c>
    </row>
    <row r="7195" spans="1:18" ht="15" customHeight="1" x14ac:dyDescent="0.3">
      <c r="A7195" s="86"/>
      <c r="B7195" s="84"/>
      <c r="C7195" s="125"/>
      <c r="E7195" s="151"/>
      <c r="F7195" s="151"/>
      <c r="G7195" s="151"/>
      <c r="H7195" s="190" t="str">
        <f t="shared" si="1403"/>
        <v/>
      </c>
      <c r="J7195" s="195" t="str">
        <f>+IF(H7195="","",H7195/H7214)</f>
        <v/>
      </c>
      <c r="K7195" s="174"/>
      <c r="L7195" s="170"/>
      <c r="M7195" s="193" t="str">
        <f t="shared" si="1404"/>
        <v/>
      </c>
      <c r="N7195" s="194" t="str">
        <f t="shared" si="1401"/>
        <v/>
      </c>
      <c r="R7195" s="75" t="e">
        <f t="shared" si="1402"/>
        <v>#REF!</v>
      </c>
    </row>
    <row r="7196" spans="1:18" ht="15" customHeight="1" x14ac:dyDescent="0.3">
      <c r="A7196" s="86"/>
      <c r="B7196" s="84"/>
      <c r="C7196" s="125"/>
      <c r="E7196" s="151"/>
      <c r="F7196" s="151"/>
      <c r="G7196" s="151"/>
      <c r="H7196" s="190" t="str">
        <f t="shared" si="1403"/>
        <v/>
      </c>
      <c r="J7196" s="195" t="str">
        <f>+IF(H7196="","",H7196/H7214)</f>
        <v/>
      </c>
      <c r="K7196" s="174"/>
      <c r="L7196" s="170"/>
      <c r="M7196" s="193" t="str">
        <f t="shared" si="1404"/>
        <v/>
      </c>
      <c r="N7196" s="194" t="str">
        <f t="shared" si="1401"/>
        <v/>
      </c>
      <c r="R7196" s="75" t="e">
        <f t="shared" si="1402"/>
        <v>#REF!</v>
      </c>
    </row>
    <row r="7197" spans="1:18" ht="15" customHeight="1" x14ac:dyDescent="0.3">
      <c r="A7197" s="86"/>
      <c r="B7197" s="84"/>
      <c r="C7197" s="125"/>
      <c r="E7197" s="151"/>
      <c r="F7197" s="151"/>
      <c r="G7197" s="151"/>
      <c r="H7197" s="190" t="str">
        <f t="shared" si="1403"/>
        <v/>
      </c>
      <c r="J7197" s="195" t="str">
        <f>+IF(H7197="","",H7197/H7214)</f>
        <v/>
      </c>
      <c r="K7197" s="174"/>
      <c r="L7197" s="170"/>
      <c r="M7197" s="193" t="str">
        <f t="shared" si="1404"/>
        <v/>
      </c>
      <c r="N7197" s="194" t="str">
        <f t="shared" si="1401"/>
        <v/>
      </c>
      <c r="R7197" s="75" t="e">
        <f t="shared" si="1402"/>
        <v>#REF!</v>
      </c>
    </row>
    <row r="7198" spans="1:18" ht="15" customHeight="1" x14ac:dyDescent="0.3">
      <c r="A7198" s="86"/>
      <c r="B7198" s="84"/>
      <c r="C7198" s="125"/>
      <c r="E7198" s="151"/>
      <c r="F7198" s="151"/>
      <c r="G7198" s="151"/>
      <c r="H7198" s="190" t="str">
        <f t="shared" si="1403"/>
        <v/>
      </c>
      <c r="J7198" s="195" t="str">
        <f>+IF(H7198="","",H7198/H7214)</f>
        <v/>
      </c>
      <c r="K7198" s="174"/>
      <c r="L7198" s="170"/>
      <c r="M7198" s="193" t="str">
        <f t="shared" si="1404"/>
        <v/>
      </c>
      <c r="N7198" s="194" t="str">
        <f t="shared" si="1401"/>
        <v/>
      </c>
      <c r="R7198" s="75" t="e">
        <f t="shared" si="1402"/>
        <v>#REF!</v>
      </c>
    </row>
    <row r="7199" spans="1:18" ht="15" customHeight="1" x14ac:dyDescent="0.3">
      <c r="A7199" s="86"/>
      <c r="B7199" s="84"/>
      <c r="C7199" s="125"/>
      <c r="E7199" s="151"/>
      <c r="F7199" s="151"/>
      <c r="G7199" s="151"/>
      <c r="H7199" s="190" t="str">
        <f t="shared" si="1403"/>
        <v/>
      </c>
      <c r="J7199" s="195" t="str">
        <f>+IF(H7199="","",H7199/H7214)</f>
        <v/>
      </c>
      <c r="K7199" s="174"/>
      <c r="L7199" s="170"/>
      <c r="M7199" s="193" t="str">
        <f t="shared" si="1404"/>
        <v/>
      </c>
      <c r="N7199" s="194" t="str">
        <f t="shared" si="1401"/>
        <v/>
      </c>
      <c r="R7199" s="75" t="e">
        <f t="shared" si="1402"/>
        <v>#REF!</v>
      </c>
    </row>
    <row r="7200" spans="1:18" ht="15" customHeight="1" x14ac:dyDescent="0.3">
      <c r="A7200" s="86"/>
      <c r="B7200" s="84"/>
      <c r="C7200" s="125"/>
      <c r="E7200" s="151"/>
      <c r="F7200" s="151"/>
      <c r="G7200" s="151"/>
      <c r="H7200" s="190" t="str">
        <f t="shared" si="1403"/>
        <v/>
      </c>
      <c r="J7200" s="195" t="str">
        <f>+IF(H7200="","",H7200/H7214)</f>
        <v/>
      </c>
      <c r="K7200" s="174"/>
      <c r="L7200" s="170"/>
      <c r="M7200" s="193" t="str">
        <f t="shared" si="1404"/>
        <v/>
      </c>
      <c r="N7200" s="194" t="str">
        <f t="shared" si="1401"/>
        <v/>
      </c>
      <c r="R7200" s="75" t="e">
        <f t="shared" si="1402"/>
        <v>#REF!</v>
      </c>
    </row>
    <row r="7201" spans="1:18" ht="15" customHeight="1" x14ac:dyDescent="0.3">
      <c r="A7201" s="86"/>
      <c r="B7201" s="84"/>
      <c r="C7201" s="125"/>
      <c r="E7201" s="151"/>
      <c r="F7201" s="151"/>
      <c r="G7201" s="151"/>
      <c r="H7201" s="190" t="str">
        <f t="shared" si="1403"/>
        <v/>
      </c>
      <c r="J7201" s="195" t="str">
        <f>+IF(H7201="","",H7201/H7214)</f>
        <v/>
      </c>
      <c r="K7201" s="174"/>
      <c r="L7201" s="170"/>
      <c r="M7201" s="193" t="str">
        <f t="shared" si="1404"/>
        <v/>
      </c>
      <c r="N7201" s="194" t="str">
        <f t="shared" si="1401"/>
        <v/>
      </c>
      <c r="R7201" s="75" t="e">
        <f t="shared" si="1402"/>
        <v>#REF!</v>
      </c>
    </row>
    <row r="7202" spans="1:18" ht="15" customHeight="1" x14ac:dyDescent="0.3">
      <c r="A7202" s="86"/>
      <c r="B7202" s="84"/>
      <c r="C7202" s="125"/>
      <c r="E7202" s="151"/>
      <c r="F7202" s="151"/>
      <c r="G7202" s="151"/>
      <c r="H7202" s="190" t="str">
        <f t="shared" si="1403"/>
        <v/>
      </c>
      <c r="J7202" s="195" t="str">
        <f>+IF(H7202="","",H7202/H7214)</f>
        <v/>
      </c>
      <c r="K7202" s="174"/>
      <c r="L7202" s="170"/>
      <c r="M7202" s="193" t="str">
        <f t="shared" si="1404"/>
        <v/>
      </c>
      <c r="N7202" s="194" t="str">
        <f t="shared" si="1401"/>
        <v/>
      </c>
      <c r="R7202" s="75" t="e">
        <f t="shared" si="1402"/>
        <v>#REF!</v>
      </c>
    </row>
    <row r="7203" spans="1:18" ht="15" customHeight="1" thickBot="1" x14ac:dyDescent="0.35">
      <c r="A7203" s="86"/>
      <c r="B7203" s="84"/>
      <c r="C7203" s="125"/>
      <c r="E7203" s="152"/>
      <c r="F7203" s="152"/>
      <c r="G7203" s="152"/>
      <c r="H7203" s="191" t="str">
        <f t="shared" si="1403"/>
        <v/>
      </c>
      <c r="J7203" s="195" t="str">
        <f>+IF(H7203="","",H7203/H7214)</f>
        <v/>
      </c>
      <c r="K7203" s="174"/>
      <c r="L7203" s="170"/>
      <c r="M7203" s="193" t="str">
        <f t="shared" si="1404"/>
        <v/>
      </c>
      <c r="N7203" s="194" t="str">
        <f t="shared" si="1401"/>
        <v/>
      </c>
      <c r="R7203" s="75" t="e">
        <f t="shared" si="1402"/>
        <v>#REF!</v>
      </c>
    </row>
    <row r="7204" spans="1:18" ht="15" customHeight="1" thickBot="1" x14ac:dyDescent="0.35">
      <c r="A7204" s="86"/>
      <c r="B7204" s="84"/>
      <c r="C7204" s="160"/>
      <c r="D7204" s="160"/>
      <c r="E7204" s="160"/>
      <c r="F7204" s="160"/>
      <c r="G7204" s="161" t="s">
        <v>29</v>
      </c>
      <c r="H7204" s="157">
        <f>SUM(H7178:H7203)</f>
        <v>4.9279999999999999</v>
      </c>
      <c r="J7204" s="110">
        <f>SUM(J7178:J7203)</f>
        <v>0.78584584472847019</v>
      </c>
      <c r="K7204" s="109"/>
      <c r="L7204" s="109"/>
      <c r="M7204" s="109"/>
      <c r="N7204" s="110">
        <f>SUM(N7178:N7203)</f>
        <v>0.1585836914662053</v>
      </c>
    </row>
    <row r="7205" spans="1:18" s="73" customFormat="1" ht="15" customHeight="1" thickBot="1" x14ac:dyDescent="0.35">
      <c r="A7205" s="86"/>
      <c r="B7205" s="84"/>
      <c r="C7205" s="73" t="s">
        <v>12</v>
      </c>
      <c r="H7205" s="74"/>
      <c r="J7205" s="111"/>
      <c r="K7205" s="111"/>
      <c r="L7205" s="111"/>
      <c r="M7205" s="111"/>
      <c r="N7205" s="111"/>
    </row>
    <row r="7206" spans="1:18" ht="33" customHeight="1" thickBot="1" x14ac:dyDescent="0.35">
      <c r="A7206" s="86"/>
      <c r="B7206" s="84"/>
      <c r="C7206" s="122" t="s">
        <v>48</v>
      </c>
      <c r="D7206" s="129"/>
      <c r="E7206" s="130" t="s">
        <v>3</v>
      </c>
      <c r="F7206" s="130" t="s">
        <v>0</v>
      </c>
      <c r="G7206" s="123" t="s">
        <v>6</v>
      </c>
      <c r="H7206" s="124" t="s">
        <v>9</v>
      </c>
      <c r="J7206" s="106" t="s">
        <v>59</v>
      </c>
      <c r="K7206" s="107" t="s">
        <v>60</v>
      </c>
      <c r="L7206" s="107" t="s">
        <v>61</v>
      </c>
      <c r="M7206" s="107" t="s">
        <v>62</v>
      </c>
      <c r="N7206" s="108" t="s">
        <v>63</v>
      </c>
    </row>
    <row r="7207" spans="1:18" ht="15" customHeight="1" x14ac:dyDescent="0.3">
      <c r="A7207" s="86"/>
      <c r="B7207" s="84"/>
      <c r="C7207" s="125"/>
      <c r="E7207" s="149"/>
      <c r="F7207" s="146"/>
      <c r="G7207" s="154"/>
      <c r="H7207" s="186"/>
      <c r="J7207" s="195"/>
      <c r="K7207" s="175"/>
      <c r="L7207" s="175"/>
      <c r="M7207" s="193"/>
      <c r="N7207" s="194" t="str">
        <f>+IF(H7207="","",J7207*M7207)</f>
        <v/>
      </c>
      <c r="R7207" s="75" t="e">
        <f t="shared" ref="R7207:R7211" si="1405">+R7119+1</f>
        <v>#REF!</v>
      </c>
    </row>
    <row r="7208" spans="1:18" ht="15" customHeight="1" x14ac:dyDescent="0.3">
      <c r="A7208" s="86"/>
      <c r="B7208" s="84"/>
      <c r="C7208" s="125"/>
      <c r="E7208" s="149"/>
      <c r="F7208" s="146"/>
      <c r="G7208" s="154"/>
      <c r="H7208" s="186"/>
      <c r="J7208" s="195"/>
      <c r="K7208" s="175"/>
      <c r="L7208" s="175"/>
      <c r="M7208" s="193"/>
      <c r="N7208" s="194" t="str">
        <f>+IF(H7208="","",J7208*M7208)</f>
        <v/>
      </c>
      <c r="R7208" s="75" t="e">
        <f t="shared" si="1405"/>
        <v>#REF!</v>
      </c>
    </row>
    <row r="7209" spans="1:18" ht="15" customHeight="1" x14ac:dyDescent="0.3">
      <c r="A7209" s="86"/>
      <c r="B7209" s="84"/>
      <c r="C7209" s="125"/>
      <c r="E7209" s="149"/>
      <c r="F7209" s="146"/>
      <c r="G7209" s="154"/>
      <c r="H7209" s="186" t="str">
        <f>+IF(G7209="","",F7209*G7209)</f>
        <v/>
      </c>
      <c r="J7209" s="195" t="str">
        <f>+IF(H7209="","",H7209/H7213)</f>
        <v/>
      </c>
      <c r="K7209" s="175"/>
      <c r="L7209" s="175"/>
      <c r="M7209" s="193" t="str">
        <f>IF(L7209="NP", 0, (IF(L7209="EP", 1, (IF(L7209="ND", 0.4, "")))))</f>
        <v/>
      </c>
      <c r="N7209" s="194" t="str">
        <f>+IF(H7209="","",J7209*M7209)</f>
        <v/>
      </c>
      <c r="R7209" s="75" t="e">
        <f t="shared" si="1405"/>
        <v>#REF!</v>
      </c>
    </row>
    <row r="7210" spans="1:18" ht="15" customHeight="1" x14ac:dyDescent="0.3">
      <c r="A7210" s="86"/>
      <c r="B7210" s="84"/>
      <c r="C7210" s="125"/>
      <c r="E7210" s="149"/>
      <c r="F7210" s="146"/>
      <c r="G7210" s="154"/>
      <c r="H7210" s="186" t="str">
        <f>+IF(G7210="","",F7210*G7210)</f>
        <v/>
      </c>
      <c r="J7210" s="195" t="str">
        <f>+IF(H7210="","",H7210/H7214)</f>
        <v/>
      </c>
      <c r="K7210" s="175"/>
      <c r="L7210" s="175"/>
      <c r="M7210" s="193" t="str">
        <f>IF(L7210="NP", 0, (IF(L7210="EP", 1, (IF(L7210="ND", 0.4, "")))))</f>
        <v/>
      </c>
      <c r="N7210" s="194" t="str">
        <f>+IF(H7210="","",J7210*M7210)</f>
        <v/>
      </c>
      <c r="R7210" s="75" t="e">
        <f t="shared" si="1405"/>
        <v>#REF!</v>
      </c>
    </row>
    <row r="7211" spans="1:18" ht="15" customHeight="1" thickBot="1" x14ac:dyDescent="0.35">
      <c r="A7211" s="86"/>
      <c r="B7211" s="84"/>
      <c r="C7211" s="127"/>
      <c r="D7211" s="128"/>
      <c r="E7211" s="150"/>
      <c r="F7211" s="147"/>
      <c r="G7211" s="155"/>
      <c r="H7211" s="192" t="str">
        <f>+IF(G7211="","",F7211*G7211)</f>
        <v/>
      </c>
      <c r="J7211" s="195" t="str">
        <f>+IF(H7211="","",H7211/H7214)</f>
        <v/>
      </c>
      <c r="K7211" s="176"/>
      <c r="L7211" s="177"/>
      <c r="M7211" s="193" t="str">
        <f>IF(L7211="NP", 0, (IF(L7211="EP", 1, (IF(L7211="ND", 0.4, "")))))</f>
        <v/>
      </c>
      <c r="N7211" s="194" t="str">
        <f>+IF(H7211="","",J7211*M7211)</f>
        <v/>
      </c>
      <c r="R7211" s="75" t="e">
        <f t="shared" si="1405"/>
        <v>#REF!</v>
      </c>
    </row>
    <row r="7212" spans="1:18" ht="15" customHeight="1" thickBot="1" x14ac:dyDescent="0.35">
      <c r="A7212" s="86"/>
      <c r="B7212" s="84"/>
      <c r="C7212" s="160"/>
      <c r="D7212" s="160"/>
      <c r="E7212" s="160"/>
      <c r="F7212" s="160"/>
      <c r="G7212" s="161" t="s">
        <v>30</v>
      </c>
      <c r="H7212" s="157">
        <f>SUM(H7207:H7211)</f>
        <v>0</v>
      </c>
      <c r="J7212" s="110">
        <f>SUM(J7207:J7211)</f>
        <v>0</v>
      </c>
      <c r="K7212" s="109"/>
      <c r="L7212" s="109"/>
      <c r="M7212" s="109"/>
      <c r="N7212" s="110">
        <f>SUM(N7207:N7211)</f>
        <v>0</v>
      </c>
    </row>
    <row r="7213" spans="1:18" ht="13.5" customHeight="1" thickBot="1" x14ac:dyDescent="0.35">
      <c r="A7213" s="86"/>
      <c r="B7213" s="84"/>
      <c r="H7213" s="84"/>
      <c r="J7213" s="103"/>
      <c r="K7213" s="104"/>
      <c r="L7213" s="104"/>
      <c r="M7213" s="104"/>
      <c r="N7213" s="105"/>
    </row>
    <row r="7214" spans="1:18" ht="15" customHeight="1" x14ac:dyDescent="0.3">
      <c r="A7214" s="86"/>
      <c r="B7214" s="84"/>
      <c r="D7214" s="132" t="s">
        <v>13</v>
      </c>
      <c r="E7214" s="133"/>
      <c r="F7214" s="133"/>
      <c r="G7214" s="134"/>
      <c r="H7214" s="158">
        <f>+H7159+H7175+H7204+H7212</f>
        <v>6.27095</v>
      </c>
      <c r="J7214" s="113"/>
      <c r="K7214" s="78"/>
      <c r="M7214" s="78"/>
      <c r="N7214" s="114"/>
    </row>
    <row r="7215" spans="1:18" ht="15" customHeight="1" thickBot="1" x14ac:dyDescent="0.35">
      <c r="A7215" s="86"/>
      <c r="B7215" s="84"/>
      <c r="D7215" s="135" t="s">
        <v>67</v>
      </c>
      <c r="E7215" s="136"/>
      <c r="F7215" s="136"/>
      <c r="G7215" s="141">
        <f>+$Q$1</f>
        <v>0.15</v>
      </c>
      <c r="H7215" s="159">
        <f>+H7214*G7215</f>
        <v>0.94064249999999994</v>
      </c>
      <c r="J7215" s="115"/>
      <c r="K7215" s="116"/>
      <c r="L7215" s="116"/>
      <c r="M7215" s="116"/>
      <c r="N7215" s="117"/>
    </row>
    <row r="7216" spans="1:18" ht="15" customHeight="1" x14ac:dyDescent="0.3">
      <c r="A7216" s="86"/>
      <c r="B7216" s="84"/>
      <c r="D7216" s="135" t="s">
        <v>68</v>
      </c>
      <c r="E7216" s="136"/>
      <c r="F7216" s="136"/>
      <c r="G7216" s="141">
        <f>+$Q$2</f>
        <v>0</v>
      </c>
      <c r="H7216" s="159">
        <f>+(H7214+H7215)*G7216</f>
        <v>0</v>
      </c>
      <c r="J7216" s="120">
        <f>+J7159+J7175+J7204+J7212</f>
        <v>1</v>
      </c>
      <c r="K7216" s="118"/>
      <c r="L7216" s="118"/>
      <c r="M7216" s="118"/>
      <c r="N7216" s="120">
        <f>+N7159+N7175+N7204+N7212</f>
        <v>0.1585836914662053</v>
      </c>
    </row>
    <row r="7217" spans="1:18" ht="15" customHeight="1" thickBot="1" x14ac:dyDescent="0.35">
      <c r="A7217" s="86"/>
      <c r="B7217" s="84"/>
      <c r="C7217" s="75" t="s">
        <v>64</v>
      </c>
      <c r="D7217" s="135" t="s">
        <v>14</v>
      </c>
      <c r="E7217" s="136"/>
      <c r="F7217" s="136"/>
      <c r="G7217" s="137"/>
      <c r="H7217" s="159">
        <f>SUM(H7214:H7216)</f>
        <v>7.2115925000000001</v>
      </c>
      <c r="J7217" s="121" t="s">
        <v>69</v>
      </c>
      <c r="K7217" s="119"/>
      <c r="L7217" s="119"/>
      <c r="M7217" s="119"/>
      <c r="N7217" s="121" t="s">
        <v>70</v>
      </c>
    </row>
    <row r="7218" spans="1:18" ht="15" customHeight="1" thickBot="1" x14ac:dyDescent="0.35">
      <c r="A7218" s="86"/>
      <c r="B7218" s="84"/>
      <c r="C7218" s="75" t="s">
        <v>64</v>
      </c>
      <c r="D7218" s="138" t="s">
        <v>15</v>
      </c>
      <c r="E7218" s="139"/>
      <c r="F7218" s="139"/>
      <c r="G7218" s="140"/>
      <c r="H7218" s="131">
        <f>+ROUND(H7217,2)</f>
        <v>7.21</v>
      </c>
      <c r="N7218" s="165">
        <f>+ROUND(N7216,4)</f>
        <v>0.15859999999999999</v>
      </c>
    </row>
    <row r="7219" spans="1:18" ht="13.5" customHeight="1" x14ac:dyDescent="0.3">
      <c r="A7219" s="86"/>
      <c r="B7219" s="84"/>
      <c r="G7219" s="76"/>
    </row>
    <row r="7220" spans="1:18" ht="13.5" customHeight="1" x14ac:dyDescent="0.3">
      <c r="A7220" s="86"/>
      <c r="B7220" s="84"/>
      <c r="G7220" s="76"/>
    </row>
    <row r="7221" spans="1:18" ht="15" customHeight="1" x14ac:dyDescent="0.3">
      <c r="A7221" s="83"/>
      <c r="B7221" s="84"/>
      <c r="G7221" s="76"/>
      <c r="H7221" s="84"/>
      <c r="J7221" s="85"/>
      <c r="K7221" s="85"/>
      <c r="L7221" s="85"/>
      <c r="M7221" s="85"/>
      <c r="N7221" s="85"/>
    </row>
    <row r="7222" spans="1:18" ht="14.1" customHeight="1" x14ac:dyDescent="0.3">
      <c r="A7222" s="86"/>
      <c r="B7222" s="84"/>
      <c r="C7222" s="87"/>
      <c r="D7222" s="87"/>
      <c r="E7222" s="87"/>
      <c r="F7222" s="87"/>
      <c r="G7222" s="87"/>
      <c r="H7222" s="87"/>
      <c r="K7222" s="78"/>
      <c r="M7222" s="78"/>
    </row>
    <row r="7223" spans="1:18" ht="12" customHeight="1" x14ac:dyDescent="0.3">
      <c r="A7223" s="86"/>
      <c r="B7223" s="84"/>
      <c r="C7223" s="73"/>
      <c r="D7223" s="73"/>
      <c r="E7223" s="73"/>
      <c r="F7223" s="73"/>
      <c r="G7223" s="73"/>
      <c r="H7223" s="73"/>
      <c r="K7223" s="78"/>
      <c r="M7223" s="78"/>
    </row>
    <row r="7224" spans="1:18" ht="12" customHeight="1" x14ac:dyDescent="0.3">
      <c r="A7224" s="86"/>
      <c r="B7224" s="84"/>
      <c r="G7224" s="88"/>
      <c r="H7224" s="84"/>
      <c r="K7224" s="78"/>
      <c r="M7224" s="78"/>
    </row>
    <row r="7225" spans="1:18" ht="14.25" customHeight="1" x14ac:dyDescent="0.3">
      <c r="A7225" s="86"/>
      <c r="B7225" s="84"/>
      <c r="C7225" s="89"/>
      <c r="D7225" s="90"/>
      <c r="E7225" s="90"/>
      <c r="F7225" s="90"/>
      <c r="G7225" s="90"/>
      <c r="H7225" s="91"/>
      <c r="K7225" s="78"/>
      <c r="M7225" s="78"/>
    </row>
    <row r="7226" spans="1:18" ht="14.25" customHeight="1" x14ac:dyDescent="0.3">
      <c r="A7226" s="86"/>
      <c r="B7226" s="84"/>
      <c r="C7226" s="89"/>
      <c r="H7226" s="84"/>
      <c r="K7226" s="78"/>
      <c r="M7226" s="78"/>
    </row>
    <row r="7227" spans="1:18" ht="12" customHeight="1" thickBot="1" x14ac:dyDescent="0.35">
      <c r="A7227" s="86"/>
      <c r="B7227" s="84"/>
      <c r="C7227" s="89"/>
      <c r="H7227" s="84"/>
      <c r="K7227" s="78"/>
      <c r="M7227" s="78"/>
    </row>
    <row r="7228" spans="1:18" ht="20.100000000000001" customHeight="1" thickBot="1" x14ac:dyDescent="0.35">
      <c r="A7228" s="86"/>
      <c r="B7228" s="84"/>
      <c r="C7228" s="142" t="s">
        <v>55</v>
      </c>
      <c r="D7228" s="143"/>
      <c r="E7228" s="143"/>
      <c r="F7228" s="143"/>
      <c r="G7228" s="143"/>
      <c r="H7228" s="144"/>
    </row>
    <row r="7229" spans="1:18" ht="20.100000000000001" customHeight="1" x14ac:dyDescent="0.3">
      <c r="A7229" s="86"/>
      <c r="B7229" s="84"/>
      <c r="C7229" s="92"/>
      <c r="H7229" s="93" t="s">
        <v>56</v>
      </c>
      <c r="I7229" s="84"/>
      <c r="J7229" s="97" t="s">
        <v>26</v>
      </c>
      <c r="K7229" s="98"/>
      <c r="L7229" s="98"/>
      <c r="M7229" s="98"/>
      <c r="N7229" s="99"/>
    </row>
    <row r="7230" spans="1:18" ht="16.5" customHeight="1" thickBot="1" x14ac:dyDescent="0.35">
      <c r="A7230" s="169"/>
      <c r="B7230" s="84"/>
      <c r="C7230" s="73" t="s">
        <v>57</v>
      </c>
      <c r="D7230" s="84">
        <v>83</v>
      </c>
      <c r="G7230" s="74" t="s">
        <v>4</v>
      </c>
      <c r="H7230" s="75" t="str">
        <f>+VLOOKUP(D7230,PRESUP!$A$6:$N$183,3,FALSE)</f>
        <v>m</v>
      </c>
      <c r="I7230" s="84"/>
      <c r="J7230" s="100"/>
      <c r="K7230" s="101"/>
      <c r="L7230" s="101"/>
      <c r="M7230" s="101"/>
      <c r="N7230" s="102"/>
    </row>
    <row r="7231" spans="1:18" ht="32.25" customHeight="1" x14ac:dyDescent="0.3">
      <c r="A7231" s="86"/>
      <c r="B7231" s="84"/>
      <c r="C7231" s="22" t="str">
        <f>+VLOOKUP(D7230,PRESUP!$A$6:$N$183,14,FALSE)</f>
        <v>DETALLE: Suministro e instalación de tubería PVC Ø160mm para drenaje en puente (incluye abrazadera)</v>
      </c>
      <c r="J7231" s="103"/>
      <c r="K7231" s="104"/>
      <c r="L7231" s="104"/>
      <c r="M7231" s="104"/>
      <c r="N7231" s="105"/>
      <c r="O7231" s="84" t="s">
        <v>71</v>
      </c>
      <c r="P7231" s="84" t="s">
        <v>73</v>
      </c>
      <c r="Q7231" s="84" t="s">
        <v>72</v>
      </c>
    </row>
    <row r="7232" spans="1:18" s="73" customFormat="1" ht="15" customHeight="1" thickBot="1" x14ac:dyDescent="0.35">
      <c r="A7232" s="86"/>
      <c r="B7232" s="84"/>
      <c r="C7232" s="73" t="s">
        <v>5</v>
      </c>
      <c r="D7232" s="94"/>
      <c r="E7232" s="94"/>
      <c r="F7232" s="94"/>
      <c r="G7232" s="196" t="s">
        <v>58</v>
      </c>
      <c r="H7232" s="197">
        <v>0.1</v>
      </c>
      <c r="J7232" s="162"/>
      <c r="K7232" s="163"/>
      <c r="L7232" s="163"/>
      <c r="M7232" s="163"/>
      <c r="N7232" s="164"/>
      <c r="O7232" s="166">
        <f>+H7306</f>
        <v>15.7</v>
      </c>
      <c r="P7232" s="168">
        <f>+H7302</f>
        <v>13.651949999999999</v>
      </c>
      <c r="Q7232" s="167">
        <f>+N7306</f>
        <v>0.1898</v>
      </c>
      <c r="R7232" s="73">
        <f t="shared" ref="R7232" si="1406">+D7230</f>
        <v>83</v>
      </c>
    </row>
    <row r="7233" spans="1:18" s="94" customFormat="1" ht="30" customHeight="1" thickBot="1" x14ac:dyDescent="0.35">
      <c r="A7233" s="86"/>
      <c r="B7233" s="84"/>
      <c r="C7233" s="122" t="s">
        <v>48</v>
      </c>
      <c r="D7233" s="123" t="s">
        <v>0</v>
      </c>
      <c r="E7233" s="123" t="s">
        <v>6</v>
      </c>
      <c r="F7233" s="123" t="s">
        <v>7</v>
      </c>
      <c r="G7233" s="123" t="s">
        <v>8</v>
      </c>
      <c r="H7233" s="124" t="s">
        <v>9</v>
      </c>
      <c r="J7233" s="106" t="s">
        <v>59</v>
      </c>
      <c r="K7233" s="107" t="s">
        <v>60</v>
      </c>
      <c r="L7233" s="107" t="s">
        <v>61</v>
      </c>
      <c r="M7233" s="107" t="s">
        <v>62</v>
      </c>
      <c r="N7233" s="108" t="s">
        <v>63</v>
      </c>
    </row>
    <row r="7234" spans="1:18" ht="15" customHeight="1" x14ac:dyDescent="0.3">
      <c r="A7234" s="86"/>
      <c r="B7234" s="84"/>
      <c r="C7234" s="125" t="s">
        <v>78</v>
      </c>
      <c r="D7234" s="145" t="s">
        <v>20</v>
      </c>
      <c r="E7234" s="148"/>
      <c r="F7234" s="148" t="s">
        <v>64</v>
      </c>
      <c r="G7234" s="153" t="s">
        <v>20</v>
      </c>
      <c r="H7234" s="126">
        <f>+H7263*0.05</f>
        <v>6.3950000000000007E-2</v>
      </c>
      <c r="J7234" s="171">
        <f>+IF(H7234="","",H7234/H7302)</f>
        <v>4.6843124974820455E-3</v>
      </c>
      <c r="K7234" s="256">
        <v>4292100117</v>
      </c>
      <c r="L7234" s="170" t="s">
        <v>77</v>
      </c>
      <c r="M7234" s="156">
        <v>0</v>
      </c>
      <c r="N7234" s="173">
        <f t="shared" ref="N7234:N7246" si="1407">+IF(H7234="","",J7234*M7234)</f>
        <v>0</v>
      </c>
    </row>
    <row r="7235" spans="1:18" ht="15" customHeight="1" x14ac:dyDescent="0.3">
      <c r="A7235" s="86"/>
      <c r="B7235" s="84"/>
      <c r="C7235" s="125"/>
      <c r="D7235" s="146"/>
      <c r="E7235" s="149"/>
      <c r="F7235" s="184"/>
      <c r="G7235" s="185"/>
      <c r="H7235" s="186"/>
      <c r="J7235" s="195"/>
      <c r="K7235" s="172"/>
      <c r="L7235" s="170"/>
      <c r="M7235" s="193"/>
      <c r="N7235" s="194" t="str">
        <f t="shared" si="1407"/>
        <v/>
      </c>
      <c r="R7235" s="75" t="e">
        <f t="shared" ref="R7235:R7246" si="1408">+R7147+1</f>
        <v>#REF!</v>
      </c>
    </row>
    <row r="7236" spans="1:18" ht="15" customHeight="1" x14ac:dyDescent="0.3">
      <c r="A7236" s="86"/>
      <c r="B7236" s="84"/>
      <c r="C7236" s="125"/>
      <c r="D7236" s="146"/>
      <c r="E7236" s="149"/>
      <c r="F7236" s="184"/>
      <c r="G7236" s="185"/>
      <c r="H7236" s="186"/>
      <c r="J7236" s="195"/>
      <c r="K7236" s="263"/>
      <c r="L7236" s="170"/>
      <c r="M7236" s="193"/>
      <c r="N7236" s="194" t="str">
        <f t="shared" si="1407"/>
        <v/>
      </c>
      <c r="R7236" s="75" t="e">
        <f t="shared" si="1408"/>
        <v>#REF!</v>
      </c>
    </row>
    <row r="7237" spans="1:18" ht="15" customHeight="1" x14ac:dyDescent="0.3">
      <c r="A7237" s="86"/>
      <c r="B7237" s="84"/>
      <c r="C7237" s="125"/>
      <c r="D7237" s="146"/>
      <c r="E7237" s="149"/>
      <c r="F7237" s="184"/>
      <c r="G7237" s="185"/>
      <c r="H7237" s="186"/>
      <c r="J7237" s="195"/>
      <c r="K7237" s="263"/>
      <c r="L7237" s="170"/>
      <c r="M7237" s="193"/>
      <c r="N7237" s="194" t="str">
        <f t="shared" si="1407"/>
        <v/>
      </c>
      <c r="R7237" s="75" t="e">
        <f t="shared" si="1408"/>
        <v>#REF!</v>
      </c>
    </row>
    <row r="7238" spans="1:18" ht="15" customHeight="1" x14ac:dyDescent="0.3">
      <c r="A7238" s="86"/>
      <c r="B7238" s="84"/>
      <c r="C7238" s="125"/>
      <c r="D7238" s="146"/>
      <c r="E7238" s="149"/>
      <c r="F7238" s="184"/>
      <c r="G7238" s="185"/>
      <c r="H7238" s="186"/>
      <c r="J7238" s="195"/>
      <c r="K7238" s="172"/>
      <c r="L7238" s="170"/>
      <c r="M7238" s="193"/>
      <c r="N7238" s="194" t="str">
        <f t="shared" si="1407"/>
        <v/>
      </c>
      <c r="R7238" s="75" t="e">
        <f t="shared" si="1408"/>
        <v>#REF!</v>
      </c>
    </row>
    <row r="7239" spans="1:18" ht="15" customHeight="1" x14ac:dyDescent="0.3">
      <c r="A7239" s="86"/>
      <c r="B7239" s="84"/>
      <c r="C7239" s="125"/>
      <c r="D7239" s="146"/>
      <c r="E7239" s="149"/>
      <c r="F7239" s="184"/>
      <c r="G7239" s="185"/>
      <c r="H7239" s="186"/>
      <c r="J7239" s="195"/>
      <c r="K7239" s="172"/>
      <c r="L7239" s="170"/>
      <c r="M7239" s="193"/>
      <c r="N7239" s="194" t="str">
        <f t="shared" si="1407"/>
        <v/>
      </c>
      <c r="R7239" s="75" t="e">
        <f t="shared" si="1408"/>
        <v>#REF!</v>
      </c>
    </row>
    <row r="7240" spans="1:18" ht="15" customHeight="1" x14ac:dyDescent="0.3">
      <c r="A7240" s="86"/>
      <c r="B7240" s="84"/>
      <c r="C7240" s="125"/>
      <c r="D7240" s="146"/>
      <c r="E7240" s="149"/>
      <c r="F7240" s="184" t="str">
        <f t="shared" ref="F7240:F7246" si="1409">+IF(E7240="","",D7240*E7240)</f>
        <v/>
      </c>
      <c r="G7240" s="185" t="str">
        <f>+IF(F7240="","",H7232)</f>
        <v/>
      </c>
      <c r="H7240" s="186" t="str">
        <f t="shared" ref="H7240:H7246" si="1410">+IF(G7240="","",F7240*G7240)</f>
        <v/>
      </c>
      <c r="J7240" s="195" t="str">
        <f>+IF(H7240="","",H7240/H7302)</f>
        <v/>
      </c>
      <c r="K7240" s="172"/>
      <c r="L7240" s="170"/>
      <c r="M7240" s="193" t="str">
        <f t="shared" ref="M7240:M7246" si="1411">IF(L7240="NP", 0, (IF(L7240="EP", 1, (IF(L7240="ND", 0.4, "")))))</f>
        <v/>
      </c>
      <c r="N7240" s="194" t="str">
        <f t="shared" si="1407"/>
        <v/>
      </c>
      <c r="R7240" s="75" t="e">
        <f t="shared" si="1408"/>
        <v>#REF!</v>
      </c>
    </row>
    <row r="7241" spans="1:18" ht="15" customHeight="1" x14ac:dyDescent="0.3">
      <c r="A7241" s="86"/>
      <c r="B7241" s="84"/>
      <c r="C7241" s="125"/>
      <c r="D7241" s="146"/>
      <c r="E7241" s="149"/>
      <c r="F7241" s="184" t="str">
        <f t="shared" si="1409"/>
        <v/>
      </c>
      <c r="G7241" s="185" t="str">
        <f>+IF(F7241="","",H7232)</f>
        <v/>
      </c>
      <c r="H7241" s="186" t="str">
        <f t="shared" si="1410"/>
        <v/>
      </c>
      <c r="J7241" s="195" t="str">
        <f>+IF(H7241="","",H7241/H7302)</f>
        <v/>
      </c>
      <c r="K7241" s="172"/>
      <c r="L7241" s="170"/>
      <c r="M7241" s="193" t="str">
        <f t="shared" si="1411"/>
        <v/>
      </c>
      <c r="N7241" s="194" t="str">
        <f t="shared" si="1407"/>
        <v/>
      </c>
      <c r="R7241" s="75" t="e">
        <f t="shared" si="1408"/>
        <v>#REF!</v>
      </c>
    </row>
    <row r="7242" spans="1:18" ht="15" customHeight="1" x14ac:dyDescent="0.3">
      <c r="A7242" s="86"/>
      <c r="B7242" s="84"/>
      <c r="C7242" s="125"/>
      <c r="D7242" s="146"/>
      <c r="E7242" s="149"/>
      <c r="F7242" s="184" t="str">
        <f t="shared" si="1409"/>
        <v/>
      </c>
      <c r="G7242" s="185" t="str">
        <f>+IF(F7242="","",H7232)</f>
        <v/>
      </c>
      <c r="H7242" s="186" t="str">
        <f t="shared" si="1410"/>
        <v/>
      </c>
      <c r="J7242" s="195" t="str">
        <f>+IF(H7242="","",H7242/H7302)</f>
        <v/>
      </c>
      <c r="K7242" s="172"/>
      <c r="L7242" s="170"/>
      <c r="M7242" s="193" t="str">
        <f t="shared" si="1411"/>
        <v/>
      </c>
      <c r="N7242" s="194" t="str">
        <f t="shared" si="1407"/>
        <v/>
      </c>
      <c r="R7242" s="75" t="e">
        <f t="shared" si="1408"/>
        <v>#REF!</v>
      </c>
    </row>
    <row r="7243" spans="1:18" ht="15" customHeight="1" x14ac:dyDescent="0.3">
      <c r="A7243" s="86"/>
      <c r="B7243" s="84"/>
      <c r="C7243" s="125"/>
      <c r="D7243" s="146"/>
      <c r="E7243" s="149"/>
      <c r="F7243" s="184" t="str">
        <f t="shared" si="1409"/>
        <v/>
      </c>
      <c r="G7243" s="185" t="str">
        <f>+IF(F7243="","",H7232)</f>
        <v/>
      </c>
      <c r="H7243" s="186" t="str">
        <f t="shared" si="1410"/>
        <v/>
      </c>
      <c r="J7243" s="195" t="str">
        <f>+IF(H7243="","",H7243/H7302)</f>
        <v/>
      </c>
      <c r="K7243" s="172"/>
      <c r="L7243" s="170"/>
      <c r="M7243" s="193" t="str">
        <f t="shared" si="1411"/>
        <v/>
      </c>
      <c r="N7243" s="194" t="str">
        <f t="shared" si="1407"/>
        <v/>
      </c>
      <c r="R7243" s="75" t="e">
        <f t="shared" si="1408"/>
        <v>#REF!</v>
      </c>
    </row>
    <row r="7244" spans="1:18" ht="15" customHeight="1" x14ac:dyDescent="0.3">
      <c r="A7244" s="86"/>
      <c r="B7244" s="84"/>
      <c r="C7244" s="125"/>
      <c r="D7244" s="146"/>
      <c r="E7244" s="149"/>
      <c r="F7244" s="184" t="str">
        <f t="shared" si="1409"/>
        <v/>
      </c>
      <c r="G7244" s="185" t="str">
        <f>+IF(F7244="","",H7232)</f>
        <v/>
      </c>
      <c r="H7244" s="186" t="str">
        <f t="shared" si="1410"/>
        <v/>
      </c>
      <c r="J7244" s="195" t="str">
        <f>+IF(H7244="","",H7244/H7302)</f>
        <v/>
      </c>
      <c r="K7244" s="172"/>
      <c r="L7244" s="170"/>
      <c r="M7244" s="193" t="str">
        <f t="shared" si="1411"/>
        <v/>
      </c>
      <c r="N7244" s="194" t="str">
        <f t="shared" si="1407"/>
        <v/>
      </c>
      <c r="R7244" s="75" t="e">
        <f t="shared" si="1408"/>
        <v>#REF!</v>
      </c>
    </row>
    <row r="7245" spans="1:18" ht="15" customHeight="1" x14ac:dyDescent="0.3">
      <c r="A7245" s="86"/>
      <c r="B7245" s="84"/>
      <c r="C7245" s="125"/>
      <c r="D7245" s="146"/>
      <c r="E7245" s="149"/>
      <c r="F7245" s="184" t="str">
        <f t="shared" si="1409"/>
        <v/>
      </c>
      <c r="G7245" s="185" t="str">
        <f>+IF(F7245="","",H7232)</f>
        <v/>
      </c>
      <c r="H7245" s="186" t="str">
        <f t="shared" si="1410"/>
        <v/>
      </c>
      <c r="J7245" s="195" t="str">
        <f>+IF(H7245="","",H7245/H7302)</f>
        <v/>
      </c>
      <c r="K7245" s="172"/>
      <c r="L7245" s="170"/>
      <c r="M7245" s="193" t="str">
        <f t="shared" si="1411"/>
        <v/>
      </c>
      <c r="N7245" s="194" t="str">
        <f t="shared" si="1407"/>
        <v/>
      </c>
      <c r="R7245" s="75" t="e">
        <f t="shared" si="1408"/>
        <v>#REF!</v>
      </c>
    </row>
    <row r="7246" spans="1:18" ht="15" customHeight="1" thickBot="1" x14ac:dyDescent="0.35">
      <c r="A7246" s="86"/>
      <c r="B7246" s="84"/>
      <c r="C7246" s="127"/>
      <c r="D7246" s="147"/>
      <c r="E7246" s="150"/>
      <c r="F7246" s="187" t="str">
        <f t="shared" si="1409"/>
        <v/>
      </c>
      <c r="G7246" s="188" t="str">
        <f>+IF(F7246="","",H7231)</f>
        <v/>
      </c>
      <c r="H7246" s="189" t="str">
        <f t="shared" si="1410"/>
        <v/>
      </c>
      <c r="J7246" s="195" t="str">
        <f>+IF(H7246="","",H7246/H7302)</f>
        <v/>
      </c>
      <c r="K7246" s="172"/>
      <c r="L7246" s="170"/>
      <c r="M7246" s="193" t="str">
        <f t="shared" si="1411"/>
        <v/>
      </c>
      <c r="N7246" s="194" t="str">
        <f t="shared" si="1407"/>
        <v/>
      </c>
      <c r="R7246" s="75" t="e">
        <f t="shared" si="1408"/>
        <v>#REF!</v>
      </c>
    </row>
    <row r="7247" spans="1:18" ht="15" customHeight="1" thickBot="1" x14ac:dyDescent="0.35">
      <c r="A7247" s="86"/>
      <c r="B7247" s="84"/>
      <c r="C7247" s="160"/>
      <c r="D7247" s="160"/>
      <c r="E7247" s="160"/>
      <c r="F7247" s="160"/>
      <c r="G7247" s="161" t="s">
        <v>27</v>
      </c>
      <c r="H7247" s="157">
        <f>SUM(H7234:H7246)</f>
        <v>6.3950000000000007E-2</v>
      </c>
      <c r="J7247" s="110">
        <f>SUM(J7234:J7246)</f>
        <v>4.6843124974820455E-3</v>
      </c>
      <c r="K7247" s="109"/>
      <c r="L7247" s="109"/>
      <c r="M7247" s="109"/>
      <c r="N7247" s="110">
        <f>SUM(N7234:N7246)</f>
        <v>0</v>
      </c>
    </row>
    <row r="7248" spans="1:18" s="73" customFormat="1" ht="15" customHeight="1" thickBot="1" x14ac:dyDescent="0.35">
      <c r="A7248" s="86"/>
      <c r="B7248" s="84"/>
      <c r="C7248" s="73" t="s">
        <v>10</v>
      </c>
      <c r="H7248" s="74"/>
      <c r="J7248" s="112"/>
      <c r="K7248" s="112"/>
      <c r="L7248" s="112"/>
      <c r="M7248" s="112"/>
      <c r="N7248" s="112"/>
    </row>
    <row r="7249" spans="1:18" ht="31.5" customHeight="1" thickBot="1" x14ac:dyDescent="0.35">
      <c r="A7249" s="86"/>
      <c r="B7249" s="84"/>
      <c r="C7249" s="122" t="s">
        <v>48</v>
      </c>
      <c r="D7249" s="123" t="s">
        <v>0</v>
      </c>
      <c r="E7249" s="123" t="s">
        <v>65</v>
      </c>
      <c r="F7249" s="123" t="s">
        <v>66</v>
      </c>
      <c r="G7249" s="123" t="s">
        <v>8</v>
      </c>
      <c r="H7249" s="124" t="s">
        <v>9</v>
      </c>
      <c r="J7249" s="106" t="s">
        <v>59</v>
      </c>
      <c r="K7249" s="107" t="s">
        <v>60</v>
      </c>
      <c r="L7249" s="107" t="s">
        <v>61</v>
      </c>
      <c r="M7249" s="107" t="s">
        <v>62</v>
      </c>
      <c r="N7249" s="108" t="s">
        <v>63</v>
      </c>
    </row>
    <row r="7250" spans="1:18" ht="15" customHeight="1" x14ac:dyDescent="0.3">
      <c r="A7250" s="86"/>
      <c r="B7250" s="84"/>
      <c r="C7250" s="125" t="s">
        <v>446</v>
      </c>
      <c r="D7250" s="146">
        <v>1</v>
      </c>
      <c r="E7250" s="149">
        <v>4.28</v>
      </c>
      <c r="F7250" s="184">
        <f t="shared" ref="F7250:F7262" si="1412">+IF(E7250="","",D7250*E7250)</f>
        <v>4.28</v>
      </c>
      <c r="G7250" s="185">
        <f>+IF(F7250="","",H7232)</f>
        <v>0.1</v>
      </c>
      <c r="H7250" s="186">
        <f t="shared" ref="H7250:H7262" si="1413">+IF(G7250="","",F7250*G7250)</f>
        <v>0.42800000000000005</v>
      </c>
      <c r="I7250" s="95"/>
      <c r="J7250" s="195">
        <f>+IF(H7250="","",H7250/H7302)</f>
        <v>3.1350832664930654E-2</v>
      </c>
      <c r="K7250" s="174">
        <v>851230012</v>
      </c>
      <c r="L7250" s="170" t="s">
        <v>77</v>
      </c>
      <c r="M7250" s="193">
        <v>0</v>
      </c>
      <c r="N7250" s="194">
        <f t="shared" ref="N7250:N7262" si="1414">+IF(H7250="","",J7250*M7250)</f>
        <v>0</v>
      </c>
      <c r="R7250" s="75" t="e">
        <f t="shared" ref="R7250:R7262" si="1415">+R7162+1</f>
        <v>#REF!</v>
      </c>
    </row>
    <row r="7251" spans="1:18" ht="15" customHeight="1" x14ac:dyDescent="0.3">
      <c r="A7251" s="86"/>
      <c r="B7251" s="84"/>
      <c r="C7251" s="125" t="s">
        <v>372</v>
      </c>
      <c r="D7251" s="146">
        <v>1</v>
      </c>
      <c r="E7251" s="149">
        <v>4.28</v>
      </c>
      <c r="F7251" s="184">
        <f t="shared" si="1412"/>
        <v>4.28</v>
      </c>
      <c r="G7251" s="185">
        <f>+IF(F7251="","",H7232)</f>
        <v>0.1</v>
      </c>
      <c r="H7251" s="186">
        <f t="shared" si="1413"/>
        <v>0.42800000000000005</v>
      </c>
      <c r="J7251" s="195">
        <f>+IF(H7251="","",H7251/H7302)</f>
        <v>3.1350832664930654E-2</v>
      </c>
      <c r="K7251" s="174">
        <v>851230012</v>
      </c>
      <c r="L7251" s="170" t="s">
        <v>77</v>
      </c>
      <c r="M7251" s="193">
        <v>0</v>
      </c>
      <c r="N7251" s="194">
        <f t="shared" si="1414"/>
        <v>0</v>
      </c>
      <c r="R7251" s="75" t="e">
        <f t="shared" si="1415"/>
        <v>#REF!</v>
      </c>
    </row>
    <row r="7252" spans="1:18" ht="15" customHeight="1" x14ac:dyDescent="0.3">
      <c r="A7252" s="86"/>
      <c r="B7252" s="84"/>
      <c r="C7252" s="125" t="s">
        <v>326</v>
      </c>
      <c r="D7252" s="146">
        <v>1</v>
      </c>
      <c r="E7252" s="149">
        <v>4.2300000000000004</v>
      </c>
      <c r="F7252" s="184">
        <f t="shared" si="1412"/>
        <v>4.2300000000000004</v>
      </c>
      <c r="G7252" s="185">
        <f>+IF(F7252="","",H7232)</f>
        <v>0.1</v>
      </c>
      <c r="H7252" s="186">
        <f t="shared" si="1413"/>
        <v>0.42300000000000004</v>
      </c>
      <c r="J7252" s="195">
        <f>+IF(H7252="","",H7252/H7302)</f>
        <v>3.0984584619779598E-2</v>
      </c>
      <c r="K7252" s="174">
        <v>851230012</v>
      </c>
      <c r="L7252" s="170" t="s">
        <v>77</v>
      </c>
      <c r="M7252" s="193">
        <v>0</v>
      </c>
      <c r="N7252" s="194">
        <f t="shared" si="1414"/>
        <v>0</v>
      </c>
      <c r="R7252" s="75" t="e">
        <f t="shared" si="1415"/>
        <v>#REF!</v>
      </c>
    </row>
    <row r="7253" spans="1:18" ht="15" customHeight="1" x14ac:dyDescent="0.3">
      <c r="A7253" s="86"/>
      <c r="B7253" s="84"/>
      <c r="C7253" s="125"/>
      <c r="D7253" s="146"/>
      <c r="E7253" s="149"/>
      <c r="F7253" s="184"/>
      <c r="G7253" s="185"/>
      <c r="H7253" s="186"/>
      <c r="J7253" s="195"/>
      <c r="K7253" s="174"/>
      <c r="L7253" s="170"/>
      <c r="M7253" s="193"/>
      <c r="N7253" s="194" t="str">
        <f t="shared" si="1414"/>
        <v/>
      </c>
      <c r="R7253" s="75" t="e">
        <f t="shared" si="1415"/>
        <v>#REF!</v>
      </c>
    </row>
    <row r="7254" spans="1:18" ht="15" customHeight="1" x14ac:dyDescent="0.3">
      <c r="A7254" s="86"/>
      <c r="B7254" s="84"/>
      <c r="C7254" s="125"/>
      <c r="D7254" s="146"/>
      <c r="E7254" s="149"/>
      <c r="F7254" s="184" t="str">
        <f t="shared" si="1412"/>
        <v/>
      </c>
      <c r="G7254" s="185" t="str">
        <f>+IF(F7254="","",H7232)</f>
        <v/>
      </c>
      <c r="H7254" s="186" t="str">
        <f t="shared" si="1413"/>
        <v/>
      </c>
      <c r="J7254" s="195" t="str">
        <f>+IF(H7254="","",H7254/H7302)</f>
        <v/>
      </c>
      <c r="K7254" s="174"/>
      <c r="L7254" s="170"/>
      <c r="M7254" s="193" t="str">
        <f t="shared" ref="M7254:M7262" si="1416">IF(L7254="NP", 0, (IF(L7254="EP", 1, (IF(L7254="ND", 0.4, "")))))</f>
        <v/>
      </c>
      <c r="N7254" s="194" t="str">
        <f t="shared" si="1414"/>
        <v/>
      </c>
      <c r="R7254" s="75" t="e">
        <f t="shared" si="1415"/>
        <v>#REF!</v>
      </c>
    </row>
    <row r="7255" spans="1:18" ht="15" customHeight="1" x14ac:dyDescent="0.3">
      <c r="A7255" s="86"/>
      <c r="B7255" s="84"/>
      <c r="C7255" s="125"/>
      <c r="D7255" s="146"/>
      <c r="E7255" s="149"/>
      <c r="F7255" s="184" t="str">
        <f t="shared" si="1412"/>
        <v/>
      </c>
      <c r="G7255" s="185" t="str">
        <f>+IF(F7255="","",H7232)</f>
        <v/>
      </c>
      <c r="H7255" s="186" t="str">
        <f t="shared" si="1413"/>
        <v/>
      </c>
      <c r="I7255" s="96"/>
      <c r="J7255" s="195" t="str">
        <f>+IF(H7255="","",H7255/H7302)</f>
        <v/>
      </c>
      <c r="K7255" s="174"/>
      <c r="L7255" s="170"/>
      <c r="M7255" s="193" t="str">
        <f t="shared" si="1416"/>
        <v/>
      </c>
      <c r="N7255" s="194" t="str">
        <f t="shared" si="1414"/>
        <v/>
      </c>
      <c r="R7255" s="75" t="e">
        <f t="shared" si="1415"/>
        <v>#REF!</v>
      </c>
    </row>
    <row r="7256" spans="1:18" ht="15" customHeight="1" x14ac:dyDescent="0.3">
      <c r="A7256" s="86"/>
      <c r="B7256" s="84"/>
      <c r="C7256" s="125"/>
      <c r="D7256" s="146"/>
      <c r="E7256" s="149"/>
      <c r="F7256" s="184" t="str">
        <f t="shared" si="1412"/>
        <v/>
      </c>
      <c r="G7256" s="185" t="str">
        <f>+IF(F7256="","",H7232)</f>
        <v/>
      </c>
      <c r="H7256" s="186" t="str">
        <f t="shared" si="1413"/>
        <v/>
      </c>
      <c r="J7256" s="195" t="str">
        <f>+IF(H7256="","",H7256/H7302)</f>
        <v/>
      </c>
      <c r="K7256" s="174"/>
      <c r="L7256" s="170"/>
      <c r="M7256" s="193" t="str">
        <f t="shared" si="1416"/>
        <v/>
      </c>
      <c r="N7256" s="194" t="str">
        <f t="shared" si="1414"/>
        <v/>
      </c>
      <c r="R7256" s="75" t="e">
        <f t="shared" si="1415"/>
        <v>#REF!</v>
      </c>
    </row>
    <row r="7257" spans="1:18" ht="15" customHeight="1" x14ac:dyDescent="0.3">
      <c r="A7257" s="86"/>
      <c r="B7257" s="84"/>
      <c r="C7257" s="125"/>
      <c r="D7257" s="146"/>
      <c r="E7257" s="149"/>
      <c r="F7257" s="184" t="str">
        <f t="shared" si="1412"/>
        <v/>
      </c>
      <c r="G7257" s="185" t="str">
        <f>+IF(F7257="","",H7232)</f>
        <v/>
      </c>
      <c r="H7257" s="186" t="str">
        <f t="shared" si="1413"/>
        <v/>
      </c>
      <c r="J7257" s="195" t="str">
        <f>+IF(H7257="","",H7257/H7302)</f>
        <v/>
      </c>
      <c r="K7257" s="174"/>
      <c r="L7257" s="170"/>
      <c r="M7257" s="193" t="str">
        <f t="shared" si="1416"/>
        <v/>
      </c>
      <c r="N7257" s="194" t="str">
        <f t="shared" si="1414"/>
        <v/>
      </c>
      <c r="R7257" s="75" t="e">
        <f t="shared" si="1415"/>
        <v>#REF!</v>
      </c>
    </row>
    <row r="7258" spans="1:18" ht="15" customHeight="1" x14ac:dyDescent="0.3">
      <c r="A7258" s="86"/>
      <c r="B7258" s="84"/>
      <c r="C7258" s="125"/>
      <c r="D7258" s="146"/>
      <c r="E7258" s="149"/>
      <c r="F7258" s="184" t="str">
        <f t="shared" si="1412"/>
        <v/>
      </c>
      <c r="G7258" s="185" t="str">
        <f>+IF(F7258="","",H7232)</f>
        <v/>
      </c>
      <c r="H7258" s="186" t="str">
        <f t="shared" si="1413"/>
        <v/>
      </c>
      <c r="I7258" s="96"/>
      <c r="J7258" s="195" t="str">
        <f>+IF(H7258="","",H7258/H7302)</f>
        <v/>
      </c>
      <c r="K7258" s="174"/>
      <c r="L7258" s="170"/>
      <c r="M7258" s="193" t="str">
        <f t="shared" si="1416"/>
        <v/>
      </c>
      <c r="N7258" s="194" t="str">
        <f t="shared" si="1414"/>
        <v/>
      </c>
      <c r="R7258" s="75" t="e">
        <f t="shared" si="1415"/>
        <v>#REF!</v>
      </c>
    </row>
    <row r="7259" spans="1:18" ht="15" customHeight="1" x14ac:dyDescent="0.3">
      <c r="A7259" s="86"/>
      <c r="B7259" s="84"/>
      <c r="C7259" s="125"/>
      <c r="D7259" s="146"/>
      <c r="E7259" s="149"/>
      <c r="F7259" s="184" t="str">
        <f t="shared" si="1412"/>
        <v/>
      </c>
      <c r="G7259" s="185" t="str">
        <f>+IF(F7259="","",H7232)</f>
        <v/>
      </c>
      <c r="H7259" s="186" t="str">
        <f t="shared" si="1413"/>
        <v/>
      </c>
      <c r="J7259" s="195" t="str">
        <f>+IF(H7259="","",H7259/H7302)</f>
        <v/>
      </c>
      <c r="K7259" s="174"/>
      <c r="L7259" s="170"/>
      <c r="M7259" s="193" t="str">
        <f t="shared" si="1416"/>
        <v/>
      </c>
      <c r="N7259" s="194" t="str">
        <f t="shared" si="1414"/>
        <v/>
      </c>
      <c r="R7259" s="75" t="e">
        <f t="shared" si="1415"/>
        <v>#REF!</v>
      </c>
    </row>
    <row r="7260" spans="1:18" ht="15" customHeight="1" x14ac:dyDescent="0.3">
      <c r="A7260" s="86"/>
      <c r="B7260" s="84"/>
      <c r="C7260" s="125"/>
      <c r="D7260" s="146"/>
      <c r="E7260" s="149"/>
      <c r="F7260" s="184" t="str">
        <f t="shared" si="1412"/>
        <v/>
      </c>
      <c r="G7260" s="185" t="str">
        <f>+IF(F7260="","",H7232)</f>
        <v/>
      </c>
      <c r="H7260" s="186" t="str">
        <f t="shared" si="1413"/>
        <v/>
      </c>
      <c r="I7260" s="96"/>
      <c r="J7260" s="195" t="str">
        <f>+IF(H7260="","",H7260/H7302)</f>
        <v/>
      </c>
      <c r="K7260" s="174"/>
      <c r="L7260" s="170"/>
      <c r="M7260" s="193" t="str">
        <f t="shared" si="1416"/>
        <v/>
      </c>
      <c r="N7260" s="194" t="str">
        <f t="shared" si="1414"/>
        <v/>
      </c>
      <c r="R7260" s="75" t="e">
        <f t="shared" si="1415"/>
        <v>#REF!</v>
      </c>
    </row>
    <row r="7261" spans="1:18" ht="15" customHeight="1" x14ac:dyDescent="0.3">
      <c r="A7261" s="86"/>
      <c r="B7261" s="84"/>
      <c r="C7261" s="125"/>
      <c r="D7261" s="146"/>
      <c r="E7261" s="149"/>
      <c r="F7261" s="184" t="str">
        <f t="shared" si="1412"/>
        <v/>
      </c>
      <c r="G7261" s="185" t="str">
        <f>+IF(F7261="","",H7232)</f>
        <v/>
      </c>
      <c r="H7261" s="186" t="str">
        <f t="shared" si="1413"/>
        <v/>
      </c>
      <c r="I7261" s="96"/>
      <c r="J7261" s="195" t="str">
        <f>+IF(H7261="","",H7261/H7302)</f>
        <v/>
      </c>
      <c r="K7261" s="174"/>
      <c r="L7261" s="170"/>
      <c r="M7261" s="193" t="str">
        <f t="shared" si="1416"/>
        <v/>
      </c>
      <c r="N7261" s="194" t="str">
        <f t="shared" si="1414"/>
        <v/>
      </c>
      <c r="R7261" s="75" t="e">
        <f t="shared" si="1415"/>
        <v>#REF!</v>
      </c>
    </row>
    <row r="7262" spans="1:18" ht="15" customHeight="1" thickBot="1" x14ac:dyDescent="0.35">
      <c r="A7262" s="86"/>
      <c r="B7262" s="84"/>
      <c r="C7262" s="127"/>
      <c r="D7262" s="147"/>
      <c r="E7262" s="150"/>
      <c r="F7262" s="187" t="str">
        <f t="shared" si="1412"/>
        <v/>
      </c>
      <c r="G7262" s="188" t="str">
        <f>+IF(F7262="","",H7231)</f>
        <v/>
      </c>
      <c r="H7262" s="189" t="str">
        <f t="shared" si="1413"/>
        <v/>
      </c>
      <c r="J7262" s="195" t="str">
        <f>+IF(H7262="","",H7262/H7302)</f>
        <v/>
      </c>
      <c r="K7262" s="174"/>
      <c r="L7262" s="170"/>
      <c r="M7262" s="193" t="str">
        <f t="shared" si="1416"/>
        <v/>
      </c>
      <c r="N7262" s="194" t="str">
        <f t="shared" si="1414"/>
        <v/>
      </c>
      <c r="R7262" s="75" t="e">
        <f t="shared" si="1415"/>
        <v>#REF!</v>
      </c>
    </row>
    <row r="7263" spans="1:18" ht="15" customHeight="1" thickBot="1" x14ac:dyDescent="0.35">
      <c r="A7263" s="86"/>
      <c r="B7263" s="84"/>
      <c r="C7263" s="160"/>
      <c r="D7263" s="160"/>
      <c r="E7263" s="160"/>
      <c r="F7263" s="160"/>
      <c r="G7263" s="161" t="s">
        <v>28</v>
      </c>
      <c r="H7263" s="157">
        <f>SUM(H7250:H7262)</f>
        <v>1.2790000000000001</v>
      </c>
      <c r="J7263" s="110">
        <f>SUM(J7250:J7262)</f>
        <v>9.3686249949640907E-2</v>
      </c>
      <c r="K7263" s="109"/>
      <c r="L7263" s="109"/>
      <c r="M7263" s="109"/>
      <c r="N7263" s="110">
        <f>SUM(N7250:N7262)</f>
        <v>0</v>
      </c>
    </row>
    <row r="7264" spans="1:18" s="73" customFormat="1" ht="15" customHeight="1" thickBot="1" x14ac:dyDescent="0.35">
      <c r="A7264" s="86"/>
      <c r="B7264" s="84"/>
      <c r="C7264" s="73" t="s">
        <v>11</v>
      </c>
      <c r="H7264" s="74"/>
      <c r="J7264" s="112"/>
      <c r="K7264" s="112"/>
      <c r="L7264" s="112"/>
      <c r="M7264" s="112"/>
      <c r="N7264" s="112"/>
    </row>
    <row r="7265" spans="1:18" ht="34.5" customHeight="1" thickBot="1" x14ac:dyDescent="0.35">
      <c r="A7265" s="86"/>
      <c r="B7265" s="84"/>
      <c r="C7265" s="122" t="s">
        <v>48</v>
      </c>
      <c r="D7265" s="129"/>
      <c r="E7265" s="123" t="s">
        <v>3</v>
      </c>
      <c r="F7265" s="123" t="s">
        <v>0</v>
      </c>
      <c r="G7265" s="123" t="s">
        <v>16</v>
      </c>
      <c r="H7265" s="124" t="s">
        <v>9</v>
      </c>
      <c r="J7265" s="106" t="s">
        <v>59</v>
      </c>
      <c r="K7265" s="107" t="s">
        <v>60</v>
      </c>
      <c r="L7265" s="107" t="s">
        <v>61</v>
      </c>
      <c r="M7265" s="107" t="s">
        <v>62</v>
      </c>
      <c r="N7265" s="108" t="s">
        <v>63</v>
      </c>
    </row>
    <row r="7266" spans="1:18" ht="15" customHeight="1" x14ac:dyDescent="0.3">
      <c r="A7266" s="86"/>
      <c r="B7266" s="84"/>
      <c r="C7266" s="125" t="s">
        <v>475</v>
      </c>
      <c r="E7266" s="151" t="s">
        <v>80</v>
      </c>
      <c r="F7266" s="151">
        <v>0.33</v>
      </c>
      <c r="G7266" s="151">
        <v>33.86</v>
      </c>
      <c r="H7266" s="190">
        <f t="shared" ref="H7266:H7291" si="1417">+IF(G7266="","",F7266*G7266)</f>
        <v>11.1738</v>
      </c>
      <c r="J7266" s="195">
        <f>+IF(H7266="","",H7266/H7302)</f>
        <v>0.81847648138178064</v>
      </c>
      <c r="K7266" s="260">
        <v>352605342021</v>
      </c>
      <c r="L7266" s="170" t="s">
        <v>76</v>
      </c>
      <c r="M7266" s="193">
        <v>0.20180000000000001</v>
      </c>
      <c r="N7266" s="194">
        <f t="shared" ref="N7266:N7291" si="1418">+IF(H7266="","",J7266*M7266)</f>
        <v>0.16516855394284333</v>
      </c>
      <c r="R7266" s="75" t="e">
        <f t="shared" ref="R7266:R7291" si="1419">+R7178+1</f>
        <v>#REF!</v>
      </c>
    </row>
    <row r="7267" spans="1:18" ht="15" customHeight="1" x14ac:dyDescent="0.3">
      <c r="A7267" s="86"/>
      <c r="B7267" s="84"/>
      <c r="C7267" s="125" t="s">
        <v>476</v>
      </c>
      <c r="E7267" s="151" t="s">
        <v>80</v>
      </c>
      <c r="F7267" s="151">
        <v>0.33</v>
      </c>
      <c r="G7267" s="151">
        <v>3.44</v>
      </c>
      <c r="H7267" s="190">
        <f t="shared" si="1417"/>
        <v>1.1352</v>
      </c>
      <c r="J7267" s="195">
        <f>+IF(H7267="","",H7267/H7302)</f>
        <v>8.3152956171096443E-2</v>
      </c>
      <c r="K7267" s="260">
        <v>412720017</v>
      </c>
      <c r="L7267" s="262" t="s">
        <v>76</v>
      </c>
      <c r="M7267" s="261">
        <v>0.29659999999999997</v>
      </c>
      <c r="N7267" s="194">
        <f t="shared" si="1418"/>
        <v>2.4663166800347202E-2</v>
      </c>
      <c r="R7267" s="75" t="e">
        <f t="shared" si="1419"/>
        <v>#REF!</v>
      </c>
    </row>
    <row r="7268" spans="1:18" ht="15" customHeight="1" x14ac:dyDescent="0.3">
      <c r="A7268" s="86"/>
      <c r="B7268" s="84"/>
      <c r="C7268" s="125"/>
      <c r="E7268" s="151"/>
      <c r="F7268" s="151"/>
      <c r="G7268" s="151"/>
      <c r="H7268" s="190"/>
      <c r="J7268" s="195"/>
      <c r="K7268" s="260"/>
      <c r="L7268" s="170"/>
      <c r="M7268" s="193"/>
      <c r="N7268" s="194" t="str">
        <f t="shared" si="1418"/>
        <v/>
      </c>
      <c r="R7268" s="75" t="e">
        <f t="shared" si="1419"/>
        <v>#REF!</v>
      </c>
    </row>
    <row r="7269" spans="1:18" ht="15" customHeight="1" x14ac:dyDescent="0.3">
      <c r="A7269" s="86"/>
      <c r="B7269" s="84"/>
      <c r="C7269" s="125"/>
      <c r="E7269" s="151"/>
      <c r="F7269" s="151"/>
      <c r="G7269" s="151"/>
      <c r="H7269" s="190"/>
      <c r="J7269" s="195"/>
      <c r="K7269" s="260"/>
      <c r="L7269" s="170"/>
      <c r="M7269" s="193"/>
      <c r="N7269" s="194" t="str">
        <f t="shared" si="1418"/>
        <v/>
      </c>
      <c r="R7269" s="75" t="e">
        <f t="shared" si="1419"/>
        <v>#REF!</v>
      </c>
    </row>
    <row r="7270" spans="1:18" ht="15" customHeight="1" x14ac:dyDescent="0.3">
      <c r="A7270" s="86"/>
      <c r="B7270" s="84"/>
      <c r="C7270" s="125"/>
      <c r="E7270" s="151"/>
      <c r="F7270" s="151"/>
      <c r="G7270" s="151"/>
      <c r="H7270" s="190"/>
      <c r="J7270" s="195"/>
      <c r="K7270" s="260"/>
      <c r="L7270" s="170"/>
      <c r="M7270" s="193"/>
      <c r="N7270" s="194" t="str">
        <f t="shared" si="1418"/>
        <v/>
      </c>
      <c r="R7270" s="75" t="e">
        <f t="shared" si="1419"/>
        <v>#REF!</v>
      </c>
    </row>
    <row r="7271" spans="1:18" ht="15" customHeight="1" x14ac:dyDescent="0.3">
      <c r="A7271" s="86"/>
      <c r="B7271" s="84"/>
      <c r="C7271" s="125"/>
      <c r="E7271" s="151"/>
      <c r="F7271" s="151"/>
      <c r="G7271" s="151"/>
      <c r="H7271" s="190"/>
      <c r="J7271" s="195"/>
      <c r="K7271" s="260"/>
      <c r="L7271" s="170"/>
      <c r="M7271" s="193"/>
      <c r="N7271" s="194" t="str">
        <f t="shared" si="1418"/>
        <v/>
      </c>
      <c r="R7271" s="75" t="e">
        <f t="shared" si="1419"/>
        <v>#REF!</v>
      </c>
    </row>
    <row r="7272" spans="1:18" ht="15" customHeight="1" x14ac:dyDescent="0.3">
      <c r="A7272" s="86"/>
      <c r="B7272" s="84"/>
      <c r="C7272" s="125"/>
      <c r="E7272" s="151"/>
      <c r="F7272" s="151"/>
      <c r="G7272" s="151"/>
      <c r="H7272" s="190"/>
      <c r="J7272" s="195"/>
      <c r="K7272" s="260"/>
      <c r="L7272" s="170"/>
      <c r="M7272" s="193"/>
      <c r="N7272" s="194" t="str">
        <f t="shared" si="1418"/>
        <v/>
      </c>
      <c r="R7272" s="75" t="e">
        <f t="shared" si="1419"/>
        <v>#REF!</v>
      </c>
    </row>
    <row r="7273" spans="1:18" ht="15" customHeight="1" x14ac:dyDescent="0.3">
      <c r="A7273" s="86"/>
      <c r="B7273" s="84"/>
      <c r="C7273" s="125"/>
      <c r="E7273" s="151"/>
      <c r="F7273" s="151"/>
      <c r="G7273" s="151"/>
      <c r="H7273" s="190"/>
      <c r="J7273" s="195"/>
      <c r="K7273" s="260"/>
      <c r="L7273" s="170"/>
      <c r="M7273" s="193"/>
      <c r="N7273" s="194" t="str">
        <f t="shared" si="1418"/>
        <v/>
      </c>
      <c r="R7273" s="75" t="e">
        <f t="shared" si="1419"/>
        <v>#REF!</v>
      </c>
    </row>
    <row r="7274" spans="1:18" ht="15" customHeight="1" x14ac:dyDescent="0.3">
      <c r="A7274" s="86"/>
      <c r="B7274" s="84"/>
      <c r="C7274" s="125"/>
      <c r="E7274" s="151"/>
      <c r="F7274" s="151"/>
      <c r="G7274" s="151"/>
      <c r="H7274" s="190" t="str">
        <f t="shared" si="1417"/>
        <v/>
      </c>
      <c r="J7274" s="195" t="str">
        <f>+IF(H7274="","",H7274/H7302)</f>
        <v/>
      </c>
      <c r="K7274" s="255"/>
      <c r="L7274" s="170"/>
      <c r="M7274" s="193" t="str">
        <f t="shared" ref="M7274:M7291" si="1420">IF(L7274="NP", 0, (IF(L7274="EP", 1, (IF(L7274="ND", 0.4, "")))))</f>
        <v/>
      </c>
      <c r="N7274" s="194" t="str">
        <f t="shared" si="1418"/>
        <v/>
      </c>
      <c r="R7274" s="75" t="e">
        <f t="shared" si="1419"/>
        <v>#REF!</v>
      </c>
    </row>
    <row r="7275" spans="1:18" ht="15" customHeight="1" x14ac:dyDescent="0.3">
      <c r="A7275" s="86"/>
      <c r="B7275" s="84"/>
      <c r="C7275" s="125"/>
      <c r="E7275" s="151"/>
      <c r="F7275" s="151"/>
      <c r="G7275" s="151"/>
      <c r="H7275" s="190" t="str">
        <f t="shared" si="1417"/>
        <v/>
      </c>
      <c r="J7275" s="195" t="str">
        <f>+IF(H7275="","",H7275/H7302)</f>
        <v/>
      </c>
      <c r="K7275" s="174"/>
      <c r="L7275" s="170"/>
      <c r="M7275" s="193" t="str">
        <f t="shared" si="1420"/>
        <v/>
      </c>
      <c r="N7275" s="194" t="str">
        <f t="shared" si="1418"/>
        <v/>
      </c>
      <c r="R7275" s="75" t="e">
        <f t="shared" si="1419"/>
        <v>#REF!</v>
      </c>
    </row>
    <row r="7276" spans="1:18" ht="15" customHeight="1" x14ac:dyDescent="0.3">
      <c r="A7276" s="86"/>
      <c r="B7276" s="84"/>
      <c r="C7276" s="125"/>
      <c r="E7276" s="151"/>
      <c r="F7276" s="151"/>
      <c r="G7276" s="151"/>
      <c r="H7276" s="190" t="str">
        <f t="shared" si="1417"/>
        <v/>
      </c>
      <c r="J7276" s="195" t="str">
        <f>+IF(H7276="","",H7276/H7302)</f>
        <v/>
      </c>
      <c r="K7276" s="174"/>
      <c r="L7276" s="170"/>
      <c r="M7276" s="193" t="str">
        <f t="shared" si="1420"/>
        <v/>
      </c>
      <c r="N7276" s="194" t="str">
        <f t="shared" si="1418"/>
        <v/>
      </c>
      <c r="R7276" s="75" t="e">
        <f t="shared" si="1419"/>
        <v>#REF!</v>
      </c>
    </row>
    <row r="7277" spans="1:18" ht="15" customHeight="1" x14ac:dyDescent="0.3">
      <c r="A7277" s="86"/>
      <c r="B7277" s="84"/>
      <c r="C7277" s="125"/>
      <c r="E7277" s="151"/>
      <c r="F7277" s="151"/>
      <c r="G7277" s="151"/>
      <c r="H7277" s="190" t="str">
        <f t="shared" si="1417"/>
        <v/>
      </c>
      <c r="J7277" s="195" t="str">
        <f>+IF(H7277="","",H7277/H7302)</f>
        <v/>
      </c>
      <c r="K7277" s="174"/>
      <c r="L7277" s="170"/>
      <c r="M7277" s="193" t="str">
        <f t="shared" si="1420"/>
        <v/>
      </c>
      <c r="N7277" s="194" t="str">
        <f t="shared" si="1418"/>
        <v/>
      </c>
      <c r="R7277" s="75" t="e">
        <f t="shared" si="1419"/>
        <v>#REF!</v>
      </c>
    </row>
    <row r="7278" spans="1:18" ht="15" customHeight="1" x14ac:dyDescent="0.3">
      <c r="A7278" s="86"/>
      <c r="B7278" s="84"/>
      <c r="C7278" s="125"/>
      <c r="E7278" s="151"/>
      <c r="F7278" s="151"/>
      <c r="G7278" s="151"/>
      <c r="H7278" s="190" t="str">
        <f t="shared" si="1417"/>
        <v/>
      </c>
      <c r="J7278" s="195" t="str">
        <f>+IF(H7278="","",H7278/H7302)</f>
        <v/>
      </c>
      <c r="K7278" s="174"/>
      <c r="L7278" s="170"/>
      <c r="M7278" s="193" t="str">
        <f t="shared" si="1420"/>
        <v/>
      </c>
      <c r="N7278" s="194" t="str">
        <f t="shared" si="1418"/>
        <v/>
      </c>
      <c r="R7278" s="75" t="e">
        <f t="shared" si="1419"/>
        <v>#REF!</v>
      </c>
    </row>
    <row r="7279" spans="1:18" ht="15" customHeight="1" x14ac:dyDescent="0.3">
      <c r="A7279" s="86"/>
      <c r="B7279" s="84"/>
      <c r="C7279" s="125"/>
      <c r="E7279" s="151"/>
      <c r="F7279" s="151"/>
      <c r="G7279" s="151"/>
      <c r="H7279" s="190" t="str">
        <f t="shared" si="1417"/>
        <v/>
      </c>
      <c r="J7279" s="195" t="str">
        <f>+IF(H7279="","",H7279/H7302)</f>
        <v/>
      </c>
      <c r="K7279" s="174"/>
      <c r="L7279" s="170"/>
      <c r="M7279" s="193" t="str">
        <f t="shared" si="1420"/>
        <v/>
      </c>
      <c r="N7279" s="194" t="str">
        <f t="shared" si="1418"/>
        <v/>
      </c>
      <c r="R7279" s="75" t="e">
        <f t="shared" si="1419"/>
        <v>#REF!</v>
      </c>
    </row>
    <row r="7280" spans="1:18" ht="15" customHeight="1" x14ac:dyDescent="0.3">
      <c r="A7280" s="86"/>
      <c r="B7280" s="84"/>
      <c r="C7280" s="125"/>
      <c r="E7280" s="151"/>
      <c r="F7280" s="151"/>
      <c r="G7280" s="151"/>
      <c r="H7280" s="190" t="str">
        <f t="shared" si="1417"/>
        <v/>
      </c>
      <c r="J7280" s="195" t="str">
        <f>+IF(H7280="","",H7280/H7302)</f>
        <v/>
      </c>
      <c r="K7280" s="174"/>
      <c r="L7280" s="170"/>
      <c r="M7280" s="193" t="str">
        <f t="shared" si="1420"/>
        <v/>
      </c>
      <c r="N7280" s="194" t="str">
        <f t="shared" si="1418"/>
        <v/>
      </c>
      <c r="R7280" s="75" t="e">
        <f t="shared" si="1419"/>
        <v>#REF!</v>
      </c>
    </row>
    <row r="7281" spans="1:18" ht="15" customHeight="1" x14ac:dyDescent="0.3">
      <c r="A7281" s="86"/>
      <c r="B7281" s="84"/>
      <c r="C7281" s="125"/>
      <c r="E7281" s="151"/>
      <c r="F7281" s="151"/>
      <c r="G7281" s="151"/>
      <c r="H7281" s="190" t="str">
        <f t="shared" si="1417"/>
        <v/>
      </c>
      <c r="J7281" s="195" t="str">
        <f>+IF(H7281="","",H7281/H7302)</f>
        <v/>
      </c>
      <c r="K7281" s="174"/>
      <c r="L7281" s="170"/>
      <c r="M7281" s="193" t="str">
        <f t="shared" si="1420"/>
        <v/>
      </c>
      <c r="N7281" s="194" t="str">
        <f t="shared" si="1418"/>
        <v/>
      </c>
      <c r="R7281" s="75" t="e">
        <f t="shared" si="1419"/>
        <v>#REF!</v>
      </c>
    </row>
    <row r="7282" spans="1:18" ht="15" customHeight="1" x14ac:dyDescent="0.3">
      <c r="A7282" s="86"/>
      <c r="B7282" s="84"/>
      <c r="C7282" s="125"/>
      <c r="E7282" s="151"/>
      <c r="F7282" s="151"/>
      <c r="G7282" s="151"/>
      <c r="H7282" s="190" t="str">
        <f t="shared" si="1417"/>
        <v/>
      </c>
      <c r="J7282" s="195" t="str">
        <f>+IF(H7282="","",H7282/H7302)</f>
        <v/>
      </c>
      <c r="K7282" s="174"/>
      <c r="L7282" s="170"/>
      <c r="M7282" s="193" t="str">
        <f t="shared" si="1420"/>
        <v/>
      </c>
      <c r="N7282" s="194" t="str">
        <f t="shared" si="1418"/>
        <v/>
      </c>
      <c r="R7282" s="75" t="e">
        <f t="shared" si="1419"/>
        <v>#REF!</v>
      </c>
    </row>
    <row r="7283" spans="1:18" ht="15" customHeight="1" x14ac:dyDescent="0.3">
      <c r="A7283" s="86"/>
      <c r="B7283" s="84"/>
      <c r="C7283" s="125"/>
      <c r="E7283" s="151"/>
      <c r="F7283" s="151"/>
      <c r="G7283" s="151"/>
      <c r="H7283" s="190" t="str">
        <f t="shared" si="1417"/>
        <v/>
      </c>
      <c r="J7283" s="195" t="str">
        <f>+IF(H7283="","",H7283/H7302)</f>
        <v/>
      </c>
      <c r="K7283" s="174"/>
      <c r="L7283" s="170"/>
      <c r="M7283" s="193" t="str">
        <f t="shared" si="1420"/>
        <v/>
      </c>
      <c r="N7283" s="194" t="str">
        <f t="shared" si="1418"/>
        <v/>
      </c>
      <c r="R7283" s="75" t="e">
        <f t="shared" si="1419"/>
        <v>#REF!</v>
      </c>
    </row>
    <row r="7284" spans="1:18" ht="15" customHeight="1" x14ac:dyDescent="0.3">
      <c r="A7284" s="86"/>
      <c r="B7284" s="84"/>
      <c r="C7284" s="125"/>
      <c r="E7284" s="151"/>
      <c r="F7284" s="151"/>
      <c r="G7284" s="151"/>
      <c r="H7284" s="190" t="str">
        <f t="shared" si="1417"/>
        <v/>
      </c>
      <c r="J7284" s="195" t="str">
        <f>+IF(H7284="","",H7284/H7302)</f>
        <v/>
      </c>
      <c r="K7284" s="174"/>
      <c r="L7284" s="170"/>
      <c r="M7284" s="193" t="str">
        <f t="shared" si="1420"/>
        <v/>
      </c>
      <c r="N7284" s="194" t="str">
        <f t="shared" si="1418"/>
        <v/>
      </c>
      <c r="R7284" s="75" t="e">
        <f t="shared" si="1419"/>
        <v>#REF!</v>
      </c>
    </row>
    <row r="7285" spans="1:18" ht="15" customHeight="1" x14ac:dyDescent="0.3">
      <c r="A7285" s="86"/>
      <c r="B7285" s="84"/>
      <c r="C7285" s="125"/>
      <c r="E7285" s="151"/>
      <c r="F7285" s="151"/>
      <c r="G7285" s="151"/>
      <c r="H7285" s="190" t="str">
        <f t="shared" si="1417"/>
        <v/>
      </c>
      <c r="J7285" s="195" t="str">
        <f>+IF(H7285="","",H7285/H7302)</f>
        <v/>
      </c>
      <c r="K7285" s="174"/>
      <c r="L7285" s="170"/>
      <c r="M7285" s="193" t="str">
        <f t="shared" si="1420"/>
        <v/>
      </c>
      <c r="N7285" s="194" t="str">
        <f t="shared" si="1418"/>
        <v/>
      </c>
      <c r="R7285" s="75" t="e">
        <f t="shared" si="1419"/>
        <v>#REF!</v>
      </c>
    </row>
    <row r="7286" spans="1:18" ht="15" customHeight="1" x14ac:dyDescent="0.3">
      <c r="A7286" s="86"/>
      <c r="B7286" s="84"/>
      <c r="C7286" s="125"/>
      <c r="E7286" s="151"/>
      <c r="F7286" s="151"/>
      <c r="G7286" s="151"/>
      <c r="H7286" s="190" t="str">
        <f t="shared" si="1417"/>
        <v/>
      </c>
      <c r="J7286" s="195" t="str">
        <f>+IF(H7286="","",H7286/H7302)</f>
        <v/>
      </c>
      <c r="K7286" s="174"/>
      <c r="L7286" s="170"/>
      <c r="M7286" s="193" t="str">
        <f t="shared" si="1420"/>
        <v/>
      </c>
      <c r="N7286" s="194" t="str">
        <f t="shared" si="1418"/>
        <v/>
      </c>
      <c r="R7286" s="75" t="e">
        <f t="shared" si="1419"/>
        <v>#REF!</v>
      </c>
    </row>
    <row r="7287" spans="1:18" ht="15" customHeight="1" x14ac:dyDescent="0.3">
      <c r="A7287" s="86"/>
      <c r="B7287" s="84"/>
      <c r="C7287" s="125"/>
      <c r="E7287" s="151"/>
      <c r="F7287" s="151"/>
      <c r="G7287" s="151"/>
      <c r="H7287" s="190" t="str">
        <f t="shared" si="1417"/>
        <v/>
      </c>
      <c r="J7287" s="195" t="str">
        <f>+IF(H7287="","",H7287/H7302)</f>
        <v/>
      </c>
      <c r="K7287" s="174"/>
      <c r="L7287" s="170"/>
      <c r="M7287" s="193" t="str">
        <f t="shared" si="1420"/>
        <v/>
      </c>
      <c r="N7287" s="194" t="str">
        <f t="shared" si="1418"/>
        <v/>
      </c>
      <c r="R7287" s="75" t="e">
        <f t="shared" si="1419"/>
        <v>#REF!</v>
      </c>
    </row>
    <row r="7288" spans="1:18" ht="15" customHeight="1" x14ac:dyDescent="0.3">
      <c r="A7288" s="86"/>
      <c r="B7288" s="84"/>
      <c r="C7288" s="125"/>
      <c r="E7288" s="151"/>
      <c r="F7288" s="151"/>
      <c r="G7288" s="151"/>
      <c r="H7288" s="190" t="str">
        <f t="shared" si="1417"/>
        <v/>
      </c>
      <c r="J7288" s="195" t="str">
        <f>+IF(H7288="","",H7288/H7302)</f>
        <v/>
      </c>
      <c r="K7288" s="174"/>
      <c r="L7288" s="170"/>
      <c r="M7288" s="193" t="str">
        <f t="shared" si="1420"/>
        <v/>
      </c>
      <c r="N7288" s="194" t="str">
        <f t="shared" si="1418"/>
        <v/>
      </c>
      <c r="R7288" s="75" t="e">
        <f t="shared" si="1419"/>
        <v>#REF!</v>
      </c>
    </row>
    <row r="7289" spans="1:18" ht="15" customHeight="1" x14ac:dyDescent="0.3">
      <c r="A7289" s="86"/>
      <c r="B7289" s="84"/>
      <c r="C7289" s="125"/>
      <c r="E7289" s="151"/>
      <c r="F7289" s="151"/>
      <c r="G7289" s="151"/>
      <c r="H7289" s="190" t="str">
        <f t="shared" si="1417"/>
        <v/>
      </c>
      <c r="J7289" s="195" t="str">
        <f>+IF(H7289="","",H7289/H7302)</f>
        <v/>
      </c>
      <c r="K7289" s="174"/>
      <c r="L7289" s="170"/>
      <c r="M7289" s="193" t="str">
        <f t="shared" si="1420"/>
        <v/>
      </c>
      <c r="N7289" s="194" t="str">
        <f t="shared" si="1418"/>
        <v/>
      </c>
      <c r="R7289" s="75" t="e">
        <f t="shared" si="1419"/>
        <v>#REF!</v>
      </c>
    </row>
    <row r="7290" spans="1:18" ht="15" customHeight="1" x14ac:dyDescent="0.3">
      <c r="A7290" s="86"/>
      <c r="B7290" s="84"/>
      <c r="C7290" s="125"/>
      <c r="E7290" s="151"/>
      <c r="F7290" s="151"/>
      <c r="G7290" s="151"/>
      <c r="H7290" s="190" t="str">
        <f t="shared" si="1417"/>
        <v/>
      </c>
      <c r="J7290" s="195" t="str">
        <f>+IF(H7290="","",H7290/H7302)</f>
        <v/>
      </c>
      <c r="K7290" s="174"/>
      <c r="L7290" s="170"/>
      <c r="M7290" s="193" t="str">
        <f t="shared" si="1420"/>
        <v/>
      </c>
      <c r="N7290" s="194" t="str">
        <f t="shared" si="1418"/>
        <v/>
      </c>
      <c r="R7290" s="75" t="e">
        <f t="shared" si="1419"/>
        <v>#REF!</v>
      </c>
    </row>
    <row r="7291" spans="1:18" ht="15" customHeight="1" thickBot="1" x14ac:dyDescent="0.35">
      <c r="A7291" s="86"/>
      <c r="B7291" s="84"/>
      <c r="C7291" s="125"/>
      <c r="E7291" s="152"/>
      <c r="F7291" s="152"/>
      <c r="G7291" s="152"/>
      <c r="H7291" s="191" t="str">
        <f t="shared" si="1417"/>
        <v/>
      </c>
      <c r="J7291" s="195" t="str">
        <f>+IF(H7291="","",H7291/H7302)</f>
        <v/>
      </c>
      <c r="K7291" s="174"/>
      <c r="L7291" s="170"/>
      <c r="M7291" s="193" t="str">
        <f t="shared" si="1420"/>
        <v/>
      </c>
      <c r="N7291" s="194" t="str">
        <f t="shared" si="1418"/>
        <v/>
      </c>
      <c r="R7291" s="75" t="e">
        <f t="shared" si="1419"/>
        <v>#REF!</v>
      </c>
    </row>
    <row r="7292" spans="1:18" ht="15" customHeight="1" thickBot="1" x14ac:dyDescent="0.35">
      <c r="A7292" s="86"/>
      <c r="B7292" s="84"/>
      <c r="C7292" s="160"/>
      <c r="D7292" s="160"/>
      <c r="E7292" s="160"/>
      <c r="F7292" s="160"/>
      <c r="G7292" s="161" t="s">
        <v>29</v>
      </c>
      <c r="H7292" s="157">
        <f>SUM(H7266:H7291)</f>
        <v>12.308999999999999</v>
      </c>
      <c r="J7292" s="110">
        <f>SUM(J7266:J7291)</f>
        <v>0.90162943755287706</v>
      </c>
      <c r="K7292" s="109"/>
      <c r="L7292" s="109"/>
      <c r="M7292" s="109"/>
      <c r="N7292" s="110">
        <f>SUM(N7266:N7291)</f>
        <v>0.18983172074319052</v>
      </c>
    </row>
    <row r="7293" spans="1:18" s="73" customFormat="1" ht="15" customHeight="1" thickBot="1" x14ac:dyDescent="0.35">
      <c r="A7293" s="86"/>
      <c r="B7293" s="84"/>
      <c r="C7293" s="73" t="s">
        <v>12</v>
      </c>
      <c r="H7293" s="74"/>
      <c r="J7293" s="111"/>
      <c r="K7293" s="111"/>
      <c r="L7293" s="111"/>
      <c r="M7293" s="111"/>
      <c r="N7293" s="111"/>
    </row>
    <row r="7294" spans="1:18" ht="33" customHeight="1" thickBot="1" x14ac:dyDescent="0.35">
      <c r="A7294" s="86"/>
      <c r="B7294" s="84"/>
      <c r="C7294" s="122" t="s">
        <v>48</v>
      </c>
      <c r="D7294" s="129"/>
      <c r="E7294" s="130" t="s">
        <v>3</v>
      </c>
      <c r="F7294" s="130" t="s">
        <v>0</v>
      </c>
      <c r="G7294" s="123" t="s">
        <v>6</v>
      </c>
      <c r="H7294" s="124" t="s">
        <v>9</v>
      </c>
      <c r="J7294" s="106" t="s">
        <v>59</v>
      </c>
      <c r="K7294" s="107" t="s">
        <v>60</v>
      </c>
      <c r="L7294" s="107" t="s">
        <v>61</v>
      </c>
      <c r="M7294" s="107" t="s">
        <v>62</v>
      </c>
      <c r="N7294" s="108" t="s">
        <v>63</v>
      </c>
    </row>
    <row r="7295" spans="1:18" ht="15" customHeight="1" x14ac:dyDescent="0.3">
      <c r="A7295" s="86"/>
      <c r="B7295" s="84"/>
      <c r="C7295" s="125"/>
      <c r="E7295" s="149"/>
      <c r="F7295" s="146"/>
      <c r="G7295" s="154"/>
      <c r="H7295" s="186" t="str">
        <f t="shared" ref="H7295:H7299" si="1421">+IF(G7295="","",F7295*G7295)</f>
        <v/>
      </c>
      <c r="J7295" s="195" t="str">
        <f>+IF(H7295="","",H7295/H7302)</f>
        <v/>
      </c>
      <c r="K7295" s="175"/>
      <c r="L7295" s="175"/>
      <c r="M7295" s="193" t="str">
        <f t="shared" ref="M7295:M7299" si="1422">IF(L7295="NP", 0, (IF(L7295="EP", 1, (IF(L7295="ND", 0.4, "")))))</f>
        <v/>
      </c>
      <c r="N7295" s="194" t="str">
        <f t="shared" ref="N7295:N7299" si="1423">+IF(H7295="","",J7295*M7295)</f>
        <v/>
      </c>
      <c r="R7295" s="75" t="e">
        <f t="shared" ref="R7295:R7299" si="1424">+R7207+1</f>
        <v>#REF!</v>
      </c>
    </row>
    <row r="7296" spans="1:18" ht="15" customHeight="1" x14ac:dyDescent="0.3">
      <c r="A7296" s="86"/>
      <c r="B7296" s="84"/>
      <c r="C7296" s="125"/>
      <c r="E7296" s="149"/>
      <c r="F7296" s="146"/>
      <c r="G7296" s="154"/>
      <c r="H7296" s="186" t="str">
        <f t="shared" si="1421"/>
        <v/>
      </c>
      <c r="J7296" s="195" t="str">
        <f t="shared" ref="J7296:J7298" si="1425">+IF(H7296="","",H7296/H7300)</f>
        <v/>
      </c>
      <c r="K7296" s="175"/>
      <c r="L7296" s="175"/>
      <c r="M7296" s="193" t="str">
        <f t="shared" si="1422"/>
        <v/>
      </c>
      <c r="N7296" s="194" t="str">
        <f t="shared" si="1423"/>
        <v/>
      </c>
      <c r="R7296" s="75" t="e">
        <f t="shared" si="1424"/>
        <v>#REF!</v>
      </c>
    </row>
    <row r="7297" spans="1:18" ht="15" customHeight="1" x14ac:dyDescent="0.3">
      <c r="A7297" s="86"/>
      <c r="B7297" s="84"/>
      <c r="C7297" s="125"/>
      <c r="E7297" s="149"/>
      <c r="F7297" s="146"/>
      <c r="G7297" s="154"/>
      <c r="H7297" s="186" t="str">
        <f t="shared" si="1421"/>
        <v/>
      </c>
      <c r="J7297" s="195" t="str">
        <f t="shared" si="1425"/>
        <v/>
      </c>
      <c r="K7297" s="175"/>
      <c r="L7297" s="175"/>
      <c r="M7297" s="193" t="str">
        <f t="shared" si="1422"/>
        <v/>
      </c>
      <c r="N7297" s="194" t="str">
        <f t="shared" si="1423"/>
        <v/>
      </c>
      <c r="R7297" s="75" t="e">
        <f t="shared" si="1424"/>
        <v>#REF!</v>
      </c>
    </row>
    <row r="7298" spans="1:18" ht="15" customHeight="1" x14ac:dyDescent="0.3">
      <c r="A7298" s="86"/>
      <c r="B7298" s="84"/>
      <c r="C7298" s="125"/>
      <c r="E7298" s="149"/>
      <c r="F7298" s="146"/>
      <c r="G7298" s="154"/>
      <c r="H7298" s="186" t="str">
        <f t="shared" si="1421"/>
        <v/>
      </c>
      <c r="J7298" s="195" t="str">
        <f t="shared" si="1425"/>
        <v/>
      </c>
      <c r="K7298" s="175"/>
      <c r="L7298" s="175"/>
      <c r="M7298" s="193" t="str">
        <f t="shared" si="1422"/>
        <v/>
      </c>
      <c r="N7298" s="194" t="str">
        <f t="shared" si="1423"/>
        <v/>
      </c>
      <c r="R7298" s="75" t="e">
        <f t="shared" si="1424"/>
        <v>#REF!</v>
      </c>
    </row>
    <row r="7299" spans="1:18" ht="15" customHeight="1" thickBot="1" x14ac:dyDescent="0.35">
      <c r="A7299" s="86"/>
      <c r="B7299" s="84"/>
      <c r="C7299" s="127"/>
      <c r="D7299" s="128"/>
      <c r="E7299" s="150"/>
      <c r="F7299" s="147"/>
      <c r="G7299" s="155"/>
      <c r="H7299" s="192" t="str">
        <f t="shared" si="1421"/>
        <v/>
      </c>
      <c r="J7299" s="195" t="str">
        <f>+IF(H7299="","",H7299/H7302)</f>
        <v/>
      </c>
      <c r="K7299" s="176"/>
      <c r="L7299" s="177"/>
      <c r="M7299" s="193" t="str">
        <f t="shared" si="1422"/>
        <v/>
      </c>
      <c r="N7299" s="194" t="str">
        <f t="shared" si="1423"/>
        <v/>
      </c>
      <c r="R7299" s="75" t="e">
        <f t="shared" si="1424"/>
        <v>#REF!</v>
      </c>
    </row>
    <row r="7300" spans="1:18" ht="15" customHeight="1" thickBot="1" x14ac:dyDescent="0.35">
      <c r="A7300" s="86"/>
      <c r="B7300" s="84"/>
      <c r="C7300" s="160"/>
      <c r="D7300" s="160"/>
      <c r="E7300" s="160"/>
      <c r="F7300" s="160"/>
      <c r="G7300" s="161" t="s">
        <v>30</v>
      </c>
      <c r="H7300" s="157">
        <f>SUM(H7295:H7299)</f>
        <v>0</v>
      </c>
      <c r="J7300" s="110">
        <f>SUM(J7295:J7299)</f>
        <v>0</v>
      </c>
      <c r="K7300" s="109"/>
      <c r="L7300" s="109"/>
      <c r="M7300" s="109"/>
      <c r="N7300" s="110">
        <f>SUM(N7295:N7299)</f>
        <v>0</v>
      </c>
    </row>
    <row r="7301" spans="1:18" ht="13.5" customHeight="1" thickBot="1" x14ac:dyDescent="0.35">
      <c r="A7301" s="86"/>
      <c r="B7301" s="84"/>
      <c r="H7301" s="84"/>
      <c r="J7301" s="103"/>
      <c r="K7301" s="104"/>
      <c r="L7301" s="104"/>
      <c r="M7301" s="104"/>
      <c r="N7301" s="105"/>
    </row>
    <row r="7302" spans="1:18" ht="15" customHeight="1" x14ac:dyDescent="0.3">
      <c r="A7302" s="86"/>
      <c r="B7302" s="84"/>
      <c r="D7302" s="132" t="s">
        <v>13</v>
      </c>
      <c r="E7302" s="133"/>
      <c r="F7302" s="133"/>
      <c r="G7302" s="134"/>
      <c r="H7302" s="158">
        <f>+H7247+H7263+H7292+H7300</f>
        <v>13.651949999999999</v>
      </c>
      <c r="J7302" s="113"/>
      <c r="K7302" s="78"/>
      <c r="M7302" s="78"/>
      <c r="N7302" s="114"/>
    </row>
    <row r="7303" spans="1:18" ht="15" customHeight="1" thickBot="1" x14ac:dyDescent="0.35">
      <c r="A7303" s="86"/>
      <c r="B7303" s="84"/>
      <c r="D7303" s="135" t="s">
        <v>67</v>
      </c>
      <c r="E7303" s="136"/>
      <c r="F7303" s="136"/>
      <c r="G7303" s="141">
        <f>+$Q$1</f>
        <v>0.15</v>
      </c>
      <c r="H7303" s="159">
        <f>+H7302*G7303</f>
        <v>2.0477924999999999</v>
      </c>
      <c r="J7303" s="115"/>
      <c r="K7303" s="116"/>
      <c r="L7303" s="116"/>
      <c r="M7303" s="116"/>
      <c r="N7303" s="117"/>
    </row>
    <row r="7304" spans="1:18" ht="15" customHeight="1" x14ac:dyDescent="0.3">
      <c r="A7304" s="86"/>
      <c r="B7304" s="84"/>
      <c r="D7304" s="135" t="s">
        <v>68</v>
      </c>
      <c r="E7304" s="136"/>
      <c r="F7304" s="136"/>
      <c r="G7304" s="141">
        <f>+$Q$2</f>
        <v>0</v>
      </c>
      <c r="H7304" s="159">
        <f>+(H7302+H7303)*G7304</f>
        <v>0</v>
      </c>
      <c r="J7304" s="120">
        <f>+J7247+J7263+J7292+J7300</f>
        <v>1</v>
      </c>
      <c r="K7304" s="118"/>
      <c r="L7304" s="118"/>
      <c r="M7304" s="118"/>
      <c r="N7304" s="120">
        <f>+N7247+N7263+N7292+N7300</f>
        <v>0.18983172074319052</v>
      </c>
    </row>
    <row r="7305" spans="1:18" ht="15" customHeight="1" thickBot="1" x14ac:dyDescent="0.35">
      <c r="A7305" s="86"/>
      <c r="B7305" s="84"/>
      <c r="C7305" s="75" t="s">
        <v>64</v>
      </c>
      <c r="D7305" s="135" t="s">
        <v>14</v>
      </c>
      <c r="E7305" s="136"/>
      <c r="F7305" s="136"/>
      <c r="G7305" s="137"/>
      <c r="H7305" s="159">
        <f>SUM(H7302:H7304)</f>
        <v>15.699742499999999</v>
      </c>
      <c r="J7305" s="121" t="s">
        <v>69</v>
      </c>
      <c r="K7305" s="119"/>
      <c r="L7305" s="119"/>
      <c r="M7305" s="119"/>
      <c r="N7305" s="121" t="s">
        <v>70</v>
      </c>
    </row>
    <row r="7306" spans="1:18" ht="15" customHeight="1" thickBot="1" x14ac:dyDescent="0.35">
      <c r="A7306" s="86"/>
      <c r="B7306" s="84"/>
      <c r="C7306" s="75" t="s">
        <v>64</v>
      </c>
      <c r="D7306" s="138" t="s">
        <v>15</v>
      </c>
      <c r="E7306" s="139"/>
      <c r="F7306" s="139"/>
      <c r="G7306" s="140"/>
      <c r="H7306" s="131">
        <f>+ROUND(H7305,2)</f>
        <v>15.7</v>
      </c>
      <c r="N7306" s="165">
        <f>+ROUND(N7304,4)</f>
        <v>0.1898</v>
      </c>
    </row>
    <row r="7307" spans="1:18" ht="13.5" customHeight="1" x14ac:dyDescent="0.3">
      <c r="A7307" s="86"/>
      <c r="B7307" s="84"/>
      <c r="G7307" s="76"/>
    </row>
    <row r="7308" spans="1:18" ht="13.5" customHeight="1" x14ac:dyDescent="0.3">
      <c r="A7308" s="86"/>
      <c r="B7308" s="84"/>
      <c r="G7308" s="76"/>
    </row>
    <row r="7309" spans="1:18" ht="15" customHeight="1" x14ac:dyDescent="0.3">
      <c r="A7309" s="83"/>
      <c r="B7309" s="84"/>
      <c r="G7309" s="76"/>
      <c r="H7309" s="84"/>
      <c r="J7309" s="85"/>
      <c r="K7309" s="85"/>
      <c r="L7309" s="85"/>
      <c r="M7309" s="85"/>
      <c r="N7309" s="85"/>
    </row>
    <row r="7310" spans="1:18" ht="14.1" customHeight="1" x14ac:dyDescent="0.3">
      <c r="A7310" s="86"/>
      <c r="B7310" s="84"/>
      <c r="C7310" s="87"/>
      <c r="D7310" s="87"/>
      <c r="E7310" s="87"/>
      <c r="F7310" s="87"/>
      <c r="G7310" s="87"/>
      <c r="H7310" s="87"/>
      <c r="K7310" s="78"/>
      <c r="M7310" s="78"/>
    </row>
    <row r="7311" spans="1:18" ht="12" customHeight="1" x14ac:dyDescent="0.3">
      <c r="A7311" s="86"/>
      <c r="B7311" s="84"/>
      <c r="C7311" s="73"/>
      <c r="D7311" s="73"/>
      <c r="E7311" s="73"/>
      <c r="F7311" s="73"/>
      <c r="G7311" s="73"/>
      <c r="H7311" s="73"/>
      <c r="K7311" s="78"/>
      <c r="M7311" s="78"/>
    </row>
    <row r="7312" spans="1:18" ht="12" customHeight="1" x14ac:dyDescent="0.3">
      <c r="A7312" s="86"/>
      <c r="B7312" s="84"/>
      <c r="G7312" s="88"/>
      <c r="H7312" s="84"/>
      <c r="K7312" s="78"/>
      <c r="M7312" s="78"/>
    </row>
    <row r="7313" spans="1:18" ht="14.25" customHeight="1" x14ac:dyDescent="0.3">
      <c r="A7313" s="86"/>
      <c r="B7313" s="84"/>
      <c r="C7313" s="89"/>
      <c r="D7313" s="90"/>
      <c r="E7313" s="90"/>
      <c r="F7313" s="90"/>
      <c r="G7313" s="90"/>
      <c r="H7313" s="91"/>
      <c r="K7313" s="78"/>
      <c r="M7313" s="78"/>
    </row>
    <row r="7314" spans="1:18" ht="14.25" customHeight="1" x14ac:dyDescent="0.3">
      <c r="A7314" s="86"/>
      <c r="B7314" s="84"/>
      <c r="C7314" s="89"/>
      <c r="H7314" s="84"/>
      <c r="K7314" s="78"/>
      <c r="M7314" s="78"/>
    </row>
    <row r="7315" spans="1:18" ht="12" customHeight="1" thickBot="1" x14ac:dyDescent="0.35">
      <c r="A7315" s="86"/>
      <c r="B7315" s="84"/>
      <c r="C7315" s="89"/>
      <c r="H7315" s="84"/>
      <c r="K7315" s="78"/>
      <c r="M7315" s="78"/>
    </row>
    <row r="7316" spans="1:18" ht="20.100000000000001" customHeight="1" thickBot="1" x14ac:dyDescent="0.35">
      <c r="A7316" s="86"/>
      <c r="B7316" s="84"/>
      <c r="C7316" s="142" t="s">
        <v>55</v>
      </c>
      <c r="D7316" s="143"/>
      <c r="E7316" s="143"/>
      <c r="F7316" s="143"/>
      <c r="G7316" s="143"/>
      <c r="H7316" s="144"/>
    </row>
    <row r="7317" spans="1:18" ht="20.100000000000001" customHeight="1" x14ac:dyDescent="0.3">
      <c r="A7317" s="86"/>
      <c r="B7317" s="84"/>
      <c r="C7317" s="92"/>
      <c r="H7317" s="93" t="s">
        <v>56</v>
      </c>
      <c r="I7317" s="84"/>
      <c r="J7317" s="97" t="s">
        <v>26</v>
      </c>
      <c r="K7317" s="98"/>
      <c r="L7317" s="98"/>
      <c r="M7317" s="98"/>
      <c r="N7317" s="99"/>
    </row>
    <row r="7318" spans="1:18" ht="16.5" customHeight="1" thickBot="1" x14ac:dyDescent="0.35">
      <c r="A7318" s="169"/>
      <c r="B7318" s="84"/>
      <c r="C7318" s="73" t="s">
        <v>57</v>
      </c>
      <c r="D7318" s="84">
        <v>84</v>
      </c>
      <c r="G7318" s="74" t="s">
        <v>4</v>
      </c>
      <c r="H7318" s="75" t="str">
        <f>+VLOOKUP(D7318,PRESUP!$A$6:$N$183,3,FALSE)</f>
        <v>m3</v>
      </c>
      <c r="I7318" s="84"/>
      <c r="J7318" s="100"/>
      <c r="K7318" s="101"/>
      <c r="L7318" s="101"/>
      <c r="M7318" s="101"/>
      <c r="N7318" s="102"/>
    </row>
    <row r="7319" spans="1:18" ht="32.25" customHeight="1" x14ac:dyDescent="0.3">
      <c r="A7319" s="86"/>
      <c r="B7319" s="84"/>
      <c r="C7319" s="22" t="str">
        <f>+VLOOKUP(D7318,PRESUP!$A$6:$N$183,14,FALSE)</f>
        <v>DETALLE: SUB-BASE CLASE 3</v>
      </c>
      <c r="J7319" s="103"/>
      <c r="K7319" s="104"/>
      <c r="L7319" s="104"/>
      <c r="M7319" s="104"/>
      <c r="N7319" s="105"/>
      <c r="O7319" s="84" t="s">
        <v>71</v>
      </c>
      <c r="P7319" s="84" t="s">
        <v>73</v>
      </c>
      <c r="Q7319" s="84" t="s">
        <v>72</v>
      </c>
    </row>
    <row r="7320" spans="1:18" s="73" customFormat="1" ht="15" customHeight="1" thickBot="1" x14ac:dyDescent="0.35">
      <c r="A7320" s="86"/>
      <c r="B7320" s="84"/>
      <c r="C7320" s="73" t="s">
        <v>5</v>
      </c>
      <c r="D7320" s="94"/>
      <c r="E7320" s="94"/>
      <c r="F7320" s="94"/>
      <c r="G7320" s="196" t="s">
        <v>58</v>
      </c>
      <c r="H7320" s="197">
        <v>7.4999999999999997E-3</v>
      </c>
      <c r="J7320" s="162"/>
      <c r="K7320" s="163"/>
      <c r="L7320" s="163"/>
      <c r="M7320" s="163"/>
      <c r="N7320" s="164"/>
      <c r="O7320" s="166">
        <f>+H7394</f>
        <v>8.5</v>
      </c>
      <c r="P7320" s="168">
        <f>+H7390</f>
        <v>7.3952200000000001</v>
      </c>
      <c r="Q7320" s="167">
        <f>+N7394</f>
        <v>0.247</v>
      </c>
      <c r="R7320" s="73">
        <f t="shared" ref="R7320" si="1426">+D7318</f>
        <v>84</v>
      </c>
    </row>
    <row r="7321" spans="1:18" s="94" customFormat="1" ht="30" customHeight="1" thickBot="1" x14ac:dyDescent="0.35">
      <c r="A7321" s="86"/>
      <c r="B7321" s="84"/>
      <c r="C7321" s="122" t="s">
        <v>48</v>
      </c>
      <c r="D7321" s="123" t="s">
        <v>0</v>
      </c>
      <c r="E7321" s="123" t="s">
        <v>6</v>
      </c>
      <c r="F7321" s="123" t="s">
        <v>7</v>
      </c>
      <c r="G7321" s="123" t="s">
        <v>8</v>
      </c>
      <c r="H7321" s="124" t="s">
        <v>9</v>
      </c>
      <c r="J7321" s="106" t="s">
        <v>59</v>
      </c>
      <c r="K7321" s="107" t="s">
        <v>60</v>
      </c>
      <c r="L7321" s="107" t="s">
        <v>61</v>
      </c>
      <c r="M7321" s="107" t="s">
        <v>62</v>
      </c>
      <c r="N7321" s="108" t="s">
        <v>63</v>
      </c>
    </row>
    <row r="7322" spans="1:18" ht="15" customHeight="1" x14ac:dyDescent="0.3">
      <c r="A7322" s="86"/>
      <c r="B7322" s="84"/>
      <c r="C7322" s="125" t="s">
        <v>78</v>
      </c>
      <c r="D7322" s="145" t="s">
        <v>20</v>
      </c>
      <c r="E7322" s="148"/>
      <c r="F7322" s="148" t="s">
        <v>64</v>
      </c>
      <c r="G7322" s="153" t="s">
        <v>20</v>
      </c>
      <c r="H7322" s="126">
        <f>+H7351*0.05</f>
        <v>1.5345000000000004E-2</v>
      </c>
      <c r="J7322" s="171">
        <f>+IF(H7322="","",H7322/H7390)</f>
        <v>2.0749889793677543E-3</v>
      </c>
      <c r="K7322" s="172">
        <v>4292100117</v>
      </c>
      <c r="L7322" s="170" t="s">
        <v>77</v>
      </c>
      <c r="M7322" s="156">
        <v>0</v>
      </c>
      <c r="N7322" s="173">
        <f t="shared" ref="N7322:N7334" si="1427">+IF(H7322="","",J7322*M7322)</f>
        <v>0</v>
      </c>
    </row>
    <row r="7323" spans="1:18" ht="15" customHeight="1" x14ac:dyDescent="0.3">
      <c r="A7323" s="86"/>
      <c r="B7323" s="84"/>
      <c r="C7323" s="125" t="s">
        <v>338</v>
      </c>
      <c r="D7323" s="146">
        <v>1</v>
      </c>
      <c r="E7323" s="149">
        <v>64.17</v>
      </c>
      <c r="F7323" s="184">
        <f t="shared" ref="F7323:F7325" si="1428">+IF(E7323="","",D7323*E7323)</f>
        <v>64.17</v>
      </c>
      <c r="G7323" s="185">
        <f>+IF(F7323="","",H7320)</f>
        <v>7.4999999999999997E-3</v>
      </c>
      <c r="H7323" s="186">
        <f t="shared" ref="H7323:H7325" si="1429">+IF(G7323="","",F7323*G7323)</f>
        <v>0.48127500000000001</v>
      </c>
      <c r="J7323" s="195">
        <f>+IF(H7323="","",H7323/H7390)</f>
        <v>6.5079199807443186E-2</v>
      </c>
      <c r="K7323" s="172">
        <v>548000014</v>
      </c>
      <c r="L7323" s="170" t="s">
        <v>77</v>
      </c>
      <c r="M7323" s="193">
        <v>0</v>
      </c>
      <c r="N7323" s="194">
        <f t="shared" si="1427"/>
        <v>0</v>
      </c>
      <c r="R7323" s="75" t="e">
        <f t="shared" ref="R7323:R7334" si="1430">+R7235+1</f>
        <v>#REF!</v>
      </c>
    </row>
    <row r="7324" spans="1:18" ht="15" customHeight="1" x14ac:dyDescent="0.3">
      <c r="A7324" s="86"/>
      <c r="B7324" s="84"/>
      <c r="C7324" s="125" t="s">
        <v>334</v>
      </c>
      <c r="D7324" s="146">
        <v>1</v>
      </c>
      <c r="E7324" s="149">
        <v>30</v>
      </c>
      <c r="F7324" s="184">
        <f t="shared" si="1428"/>
        <v>30</v>
      </c>
      <c r="G7324" s="185">
        <f>+IF(F7324="","",H7320)</f>
        <v>7.4999999999999997E-3</v>
      </c>
      <c r="H7324" s="186">
        <f t="shared" si="1429"/>
        <v>0.22499999999999998</v>
      </c>
      <c r="J7324" s="195">
        <f>+IF(H7324="","",H7324/H7390)</f>
        <v>3.0425058348500785E-2</v>
      </c>
      <c r="K7324" s="172">
        <v>548000014</v>
      </c>
      <c r="L7324" s="170" t="s">
        <v>77</v>
      </c>
      <c r="M7324" s="193">
        <v>0</v>
      </c>
      <c r="N7324" s="194">
        <f t="shared" si="1427"/>
        <v>0</v>
      </c>
      <c r="R7324" s="75" t="e">
        <f t="shared" si="1430"/>
        <v>#REF!</v>
      </c>
    </row>
    <row r="7325" spans="1:18" ht="15" customHeight="1" x14ac:dyDescent="0.3">
      <c r="A7325" s="86"/>
      <c r="B7325" s="84"/>
      <c r="C7325" s="125" t="s">
        <v>349</v>
      </c>
      <c r="D7325" s="146">
        <v>1</v>
      </c>
      <c r="E7325" s="149">
        <v>42.06</v>
      </c>
      <c r="F7325" s="184">
        <f t="shared" si="1428"/>
        <v>42.06</v>
      </c>
      <c r="G7325" s="185">
        <f>+IF(F7325="","",H7320)</f>
        <v>7.4999999999999997E-3</v>
      </c>
      <c r="H7325" s="186">
        <f t="shared" si="1429"/>
        <v>0.31545000000000001</v>
      </c>
      <c r="J7325" s="195">
        <f>+IF(H7325="","",H7325/H7390)</f>
        <v>4.2655931804598105E-2</v>
      </c>
      <c r="K7325" s="172">
        <v>548000014</v>
      </c>
      <c r="L7325" s="170" t="s">
        <v>77</v>
      </c>
      <c r="M7325" s="193">
        <v>0</v>
      </c>
      <c r="N7325" s="194">
        <f t="shared" si="1427"/>
        <v>0</v>
      </c>
      <c r="R7325" s="75" t="e">
        <f t="shared" si="1430"/>
        <v>#REF!</v>
      </c>
    </row>
    <row r="7326" spans="1:18" ht="15" customHeight="1" x14ac:dyDescent="0.3">
      <c r="A7326" s="86"/>
      <c r="B7326" s="84"/>
      <c r="C7326" s="125"/>
      <c r="D7326" s="146"/>
      <c r="E7326" s="149"/>
      <c r="F7326" s="184"/>
      <c r="G7326" s="185"/>
      <c r="H7326" s="186"/>
      <c r="J7326" s="195"/>
      <c r="K7326" s="172"/>
      <c r="L7326" s="170"/>
      <c r="M7326" s="193"/>
      <c r="N7326" s="194" t="str">
        <f t="shared" si="1427"/>
        <v/>
      </c>
      <c r="R7326" s="75" t="e">
        <f t="shared" si="1430"/>
        <v>#REF!</v>
      </c>
    </row>
    <row r="7327" spans="1:18" ht="15" customHeight="1" x14ac:dyDescent="0.3">
      <c r="A7327" s="86"/>
      <c r="B7327" s="84"/>
      <c r="C7327" s="125"/>
      <c r="D7327" s="146"/>
      <c r="E7327" s="149"/>
      <c r="F7327" s="184" t="str">
        <f t="shared" ref="F7327:F7334" si="1431">+IF(E7327="","",D7327*E7327)</f>
        <v/>
      </c>
      <c r="G7327" s="185" t="str">
        <f>+IF(F7327="","",H7320)</f>
        <v/>
      </c>
      <c r="H7327" s="186" t="str">
        <f t="shared" ref="H7327:H7334" si="1432">+IF(G7327="","",F7327*G7327)</f>
        <v/>
      </c>
      <c r="J7327" s="195" t="str">
        <f>+IF(H7327="","",H7327/H7390)</f>
        <v/>
      </c>
      <c r="K7327" s="172"/>
      <c r="L7327" s="170"/>
      <c r="M7327" s="193" t="str">
        <f t="shared" ref="M7327:M7334" si="1433">IF(L7327="NP", 0, (IF(L7327="EP", 1, (IF(L7327="ND", 0.4, "")))))</f>
        <v/>
      </c>
      <c r="N7327" s="194" t="str">
        <f t="shared" si="1427"/>
        <v/>
      </c>
      <c r="R7327" s="75" t="e">
        <f t="shared" si="1430"/>
        <v>#REF!</v>
      </c>
    </row>
    <row r="7328" spans="1:18" ht="15" customHeight="1" x14ac:dyDescent="0.3">
      <c r="A7328" s="86"/>
      <c r="B7328" s="84"/>
      <c r="C7328" s="125"/>
      <c r="D7328" s="146"/>
      <c r="E7328" s="149"/>
      <c r="F7328" s="184" t="str">
        <f t="shared" si="1431"/>
        <v/>
      </c>
      <c r="G7328" s="185" t="str">
        <f>+IF(F7328="","",H7320)</f>
        <v/>
      </c>
      <c r="H7328" s="186" t="str">
        <f t="shared" si="1432"/>
        <v/>
      </c>
      <c r="J7328" s="195" t="str">
        <f>+IF(H7328="","",H7328/H7390)</f>
        <v/>
      </c>
      <c r="K7328" s="172"/>
      <c r="L7328" s="170"/>
      <c r="M7328" s="193" t="str">
        <f t="shared" si="1433"/>
        <v/>
      </c>
      <c r="N7328" s="194" t="str">
        <f t="shared" si="1427"/>
        <v/>
      </c>
      <c r="R7328" s="75" t="e">
        <f t="shared" si="1430"/>
        <v>#REF!</v>
      </c>
    </row>
    <row r="7329" spans="1:18" ht="15" customHeight="1" x14ac:dyDescent="0.3">
      <c r="A7329" s="86"/>
      <c r="B7329" s="84"/>
      <c r="C7329" s="125"/>
      <c r="D7329" s="146"/>
      <c r="E7329" s="149"/>
      <c r="F7329" s="184" t="str">
        <f t="shared" si="1431"/>
        <v/>
      </c>
      <c r="G7329" s="185" t="str">
        <f>+IF(F7329="","",H7320)</f>
        <v/>
      </c>
      <c r="H7329" s="186" t="str">
        <f t="shared" si="1432"/>
        <v/>
      </c>
      <c r="J7329" s="195" t="str">
        <f>+IF(H7329="","",H7329/H7390)</f>
        <v/>
      </c>
      <c r="K7329" s="172"/>
      <c r="L7329" s="170"/>
      <c r="M7329" s="193" t="str">
        <f t="shared" si="1433"/>
        <v/>
      </c>
      <c r="N7329" s="194" t="str">
        <f t="shared" si="1427"/>
        <v/>
      </c>
      <c r="R7329" s="75" t="e">
        <f t="shared" si="1430"/>
        <v>#REF!</v>
      </c>
    </row>
    <row r="7330" spans="1:18" ht="15" customHeight="1" x14ac:dyDescent="0.3">
      <c r="A7330" s="86"/>
      <c r="B7330" s="84"/>
      <c r="C7330" s="125"/>
      <c r="D7330" s="146"/>
      <c r="E7330" s="149"/>
      <c r="F7330" s="184" t="str">
        <f t="shared" si="1431"/>
        <v/>
      </c>
      <c r="G7330" s="185" t="str">
        <f>+IF(F7330="","",H7320)</f>
        <v/>
      </c>
      <c r="H7330" s="186" t="str">
        <f t="shared" si="1432"/>
        <v/>
      </c>
      <c r="J7330" s="195" t="str">
        <f>+IF(H7330="","",H7330/H7390)</f>
        <v/>
      </c>
      <c r="K7330" s="172"/>
      <c r="L7330" s="170"/>
      <c r="M7330" s="193" t="str">
        <f t="shared" si="1433"/>
        <v/>
      </c>
      <c r="N7330" s="194" t="str">
        <f t="shared" si="1427"/>
        <v/>
      </c>
      <c r="R7330" s="75" t="e">
        <f t="shared" si="1430"/>
        <v>#REF!</v>
      </c>
    </row>
    <row r="7331" spans="1:18" ht="15" customHeight="1" x14ac:dyDescent="0.3">
      <c r="A7331" s="86"/>
      <c r="B7331" s="84"/>
      <c r="C7331" s="125"/>
      <c r="D7331" s="146"/>
      <c r="E7331" s="149"/>
      <c r="F7331" s="184" t="str">
        <f t="shared" si="1431"/>
        <v/>
      </c>
      <c r="G7331" s="185" t="str">
        <f>+IF(F7331="","",H7320)</f>
        <v/>
      </c>
      <c r="H7331" s="186" t="str">
        <f t="shared" si="1432"/>
        <v/>
      </c>
      <c r="J7331" s="195" t="str">
        <f>+IF(H7331="","",H7331/H7390)</f>
        <v/>
      </c>
      <c r="K7331" s="172"/>
      <c r="L7331" s="170"/>
      <c r="M7331" s="193" t="str">
        <f t="shared" si="1433"/>
        <v/>
      </c>
      <c r="N7331" s="194" t="str">
        <f t="shared" si="1427"/>
        <v/>
      </c>
      <c r="R7331" s="75" t="e">
        <f t="shared" si="1430"/>
        <v>#REF!</v>
      </c>
    </row>
    <row r="7332" spans="1:18" ht="15" customHeight="1" x14ac:dyDescent="0.3">
      <c r="A7332" s="86"/>
      <c r="B7332" s="84"/>
      <c r="C7332" s="125"/>
      <c r="D7332" s="146"/>
      <c r="E7332" s="149"/>
      <c r="F7332" s="184" t="str">
        <f t="shared" si="1431"/>
        <v/>
      </c>
      <c r="G7332" s="185" t="str">
        <f>+IF(F7332="","",H7320)</f>
        <v/>
      </c>
      <c r="H7332" s="186" t="str">
        <f t="shared" si="1432"/>
        <v/>
      </c>
      <c r="J7332" s="195" t="str">
        <f>+IF(H7332="","",H7332/H7390)</f>
        <v/>
      </c>
      <c r="K7332" s="172"/>
      <c r="L7332" s="170"/>
      <c r="M7332" s="193" t="str">
        <f t="shared" si="1433"/>
        <v/>
      </c>
      <c r="N7332" s="194" t="str">
        <f t="shared" si="1427"/>
        <v/>
      </c>
      <c r="R7332" s="75" t="e">
        <f t="shared" si="1430"/>
        <v>#REF!</v>
      </c>
    </row>
    <row r="7333" spans="1:18" ht="15" customHeight="1" x14ac:dyDescent="0.3">
      <c r="A7333" s="86"/>
      <c r="B7333" s="84"/>
      <c r="C7333" s="125"/>
      <c r="D7333" s="146"/>
      <c r="E7333" s="149"/>
      <c r="F7333" s="184" t="str">
        <f t="shared" si="1431"/>
        <v/>
      </c>
      <c r="G7333" s="185" t="str">
        <f>+IF(F7333="","",H7320)</f>
        <v/>
      </c>
      <c r="H7333" s="186" t="str">
        <f t="shared" si="1432"/>
        <v/>
      </c>
      <c r="J7333" s="195" t="str">
        <f>+IF(H7333="","",H7333/H7390)</f>
        <v/>
      </c>
      <c r="K7333" s="172"/>
      <c r="L7333" s="170"/>
      <c r="M7333" s="193" t="str">
        <f t="shared" si="1433"/>
        <v/>
      </c>
      <c r="N7333" s="194" t="str">
        <f t="shared" si="1427"/>
        <v/>
      </c>
      <c r="R7333" s="75" t="e">
        <f t="shared" si="1430"/>
        <v>#REF!</v>
      </c>
    </row>
    <row r="7334" spans="1:18" ht="15" customHeight="1" thickBot="1" x14ac:dyDescent="0.35">
      <c r="A7334" s="86"/>
      <c r="B7334" s="84"/>
      <c r="C7334" s="127"/>
      <c r="D7334" s="147"/>
      <c r="E7334" s="150"/>
      <c r="F7334" s="187" t="str">
        <f t="shared" si="1431"/>
        <v/>
      </c>
      <c r="G7334" s="188" t="str">
        <f>+IF(F7334="","",H7319)</f>
        <v/>
      </c>
      <c r="H7334" s="189" t="str">
        <f t="shared" si="1432"/>
        <v/>
      </c>
      <c r="J7334" s="195" t="str">
        <f>+IF(H7334="","",H7334/H7390)</f>
        <v/>
      </c>
      <c r="K7334" s="172"/>
      <c r="L7334" s="170"/>
      <c r="M7334" s="193" t="str">
        <f t="shared" si="1433"/>
        <v/>
      </c>
      <c r="N7334" s="194" t="str">
        <f t="shared" si="1427"/>
        <v/>
      </c>
      <c r="R7334" s="75" t="e">
        <f t="shared" si="1430"/>
        <v>#REF!</v>
      </c>
    </row>
    <row r="7335" spans="1:18" ht="15" customHeight="1" thickBot="1" x14ac:dyDescent="0.35">
      <c r="A7335" s="86"/>
      <c r="B7335" s="84"/>
      <c r="C7335" s="160"/>
      <c r="D7335" s="160"/>
      <c r="E7335" s="160"/>
      <c r="F7335" s="160"/>
      <c r="G7335" s="161" t="s">
        <v>27</v>
      </c>
      <c r="H7335" s="157">
        <f>SUM(H7322:H7334)</f>
        <v>1.0370699999999999</v>
      </c>
      <c r="J7335" s="110">
        <f>SUM(J7322:J7334)</f>
        <v>0.14023517893990983</v>
      </c>
      <c r="K7335" s="109"/>
      <c r="L7335" s="109"/>
      <c r="M7335" s="109"/>
      <c r="N7335" s="110">
        <f>SUM(N7322:N7334)</f>
        <v>0</v>
      </c>
    </row>
    <row r="7336" spans="1:18" s="73" customFormat="1" ht="15" customHeight="1" thickBot="1" x14ac:dyDescent="0.35">
      <c r="A7336" s="86"/>
      <c r="B7336" s="84"/>
      <c r="C7336" s="73" t="s">
        <v>10</v>
      </c>
      <c r="H7336" s="74"/>
      <c r="J7336" s="112"/>
      <c r="K7336" s="112"/>
      <c r="L7336" s="112"/>
      <c r="M7336" s="112"/>
      <c r="N7336" s="112"/>
    </row>
    <row r="7337" spans="1:18" ht="31.5" customHeight="1" thickBot="1" x14ac:dyDescent="0.35">
      <c r="A7337" s="86"/>
      <c r="B7337" s="84"/>
      <c r="C7337" s="122" t="s">
        <v>48</v>
      </c>
      <c r="D7337" s="123" t="s">
        <v>0</v>
      </c>
      <c r="E7337" s="123" t="s">
        <v>65</v>
      </c>
      <c r="F7337" s="123" t="s">
        <v>66</v>
      </c>
      <c r="G7337" s="123" t="s">
        <v>8</v>
      </c>
      <c r="H7337" s="124" t="s">
        <v>9</v>
      </c>
      <c r="J7337" s="106" t="s">
        <v>59</v>
      </c>
      <c r="K7337" s="107" t="s">
        <v>60</v>
      </c>
      <c r="L7337" s="107" t="s">
        <v>61</v>
      </c>
      <c r="M7337" s="107" t="s">
        <v>62</v>
      </c>
      <c r="N7337" s="108" t="s">
        <v>63</v>
      </c>
    </row>
    <row r="7338" spans="1:18" ht="15" customHeight="1" x14ac:dyDescent="0.3">
      <c r="A7338" s="86"/>
      <c r="B7338" s="84"/>
      <c r="C7338" s="125" t="s">
        <v>325</v>
      </c>
      <c r="D7338" s="146">
        <v>1</v>
      </c>
      <c r="E7338" s="149">
        <v>4.28</v>
      </c>
      <c r="F7338" s="184">
        <f t="shared" ref="F7338:F7350" si="1434">+IF(E7338="","",D7338*E7338)</f>
        <v>4.28</v>
      </c>
      <c r="G7338" s="185">
        <f>+IF(F7338="","",H7320)</f>
        <v>7.4999999999999997E-3</v>
      </c>
      <c r="H7338" s="186">
        <f t="shared" ref="H7338:H7350" si="1435">+IF(G7338="","",F7338*G7338)</f>
        <v>3.2100000000000004E-2</v>
      </c>
      <c r="I7338" s="95"/>
      <c r="J7338" s="195">
        <f>+IF(H7338="","",H7338/H7390)</f>
        <v>4.3406416577194459E-3</v>
      </c>
      <c r="K7338" s="174">
        <v>851230012</v>
      </c>
      <c r="L7338" s="170" t="s">
        <v>77</v>
      </c>
      <c r="M7338" s="193">
        <v>0</v>
      </c>
      <c r="N7338" s="194">
        <f t="shared" ref="N7338:N7350" si="1436">+IF(H7338="","",J7338*M7338)</f>
        <v>0</v>
      </c>
      <c r="R7338" s="75" t="e">
        <f t="shared" ref="R7338:R7350" si="1437">+R7250+1</f>
        <v>#REF!</v>
      </c>
    </row>
    <row r="7339" spans="1:18" ht="15" customHeight="1" x14ac:dyDescent="0.25">
      <c r="A7339" s="86"/>
      <c r="B7339" s="84"/>
      <c r="C7339" s="125" t="s">
        <v>326</v>
      </c>
      <c r="D7339" s="146">
        <v>5</v>
      </c>
      <c r="E7339" s="209">
        <v>4.2300000000000004</v>
      </c>
      <c r="F7339" s="184">
        <f t="shared" si="1434"/>
        <v>21.150000000000002</v>
      </c>
      <c r="G7339" s="185">
        <f>+IF(F7339="","",H7320)</f>
        <v>7.4999999999999997E-3</v>
      </c>
      <c r="H7339" s="186">
        <f t="shared" si="1435"/>
        <v>0.15862500000000002</v>
      </c>
      <c r="J7339" s="195">
        <f>+IF(H7339="","",H7339/H7390)</f>
        <v>2.1449666135693057E-2</v>
      </c>
      <c r="K7339" s="174">
        <v>851230012</v>
      </c>
      <c r="L7339" s="170" t="s">
        <v>77</v>
      </c>
      <c r="M7339" s="193">
        <v>0</v>
      </c>
      <c r="N7339" s="194">
        <f t="shared" si="1436"/>
        <v>0</v>
      </c>
      <c r="R7339" s="75" t="e">
        <f t="shared" si="1437"/>
        <v>#REF!</v>
      </c>
    </row>
    <row r="7340" spans="1:18" ht="15" customHeight="1" x14ac:dyDescent="0.25">
      <c r="A7340" s="86"/>
      <c r="B7340" s="84"/>
      <c r="C7340" s="125" t="s">
        <v>340</v>
      </c>
      <c r="D7340" s="146">
        <v>1</v>
      </c>
      <c r="E7340" s="209">
        <v>4.75</v>
      </c>
      <c r="F7340" s="184">
        <f t="shared" si="1434"/>
        <v>4.75</v>
      </c>
      <c r="G7340" s="185">
        <f>+IF(F7340="","",H7320)</f>
        <v>7.4999999999999997E-3</v>
      </c>
      <c r="H7340" s="186">
        <f t="shared" si="1435"/>
        <v>3.5624999999999997E-2</v>
      </c>
      <c r="J7340" s="195">
        <f>+IF(H7340="","",H7340/H7390)</f>
        <v>4.817300905179291E-3</v>
      </c>
      <c r="K7340" s="174">
        <v>851230012</v>
      </c>
      <c r="L7340" s="170" t="s">
        <v>77</v>
      </c>
      <c r="M7340" s="193">
        <v>0</v>
      </c>
      <c r="N7340" s="194">
        <f t="shared" si="1436"/>
        <v>0</v>
      </c>
      <c r="R7340" s="75" t="e">
        <f t="shared" si="1437"/>
        <v>#REF!</v>
      </c>
    </row>
    <row r="7341" spans="1:18" ht="15" customHeight="1" x14ac:dyDescent="0.3">
      <c r="A7341" s="86"/>
      <c r="B7341" s="84"/>
      <c r="C7341" s="125" t="s">
        <v>341</v>
      </c>
      <c r="D7341" s="146">
        <v>1</v>
      </c>
      <c r="E7341" s="149">
        <v>4.5199999999999996</v>
      </c>
      <c r="F7341" s="184">
        <f t="shared" si="1434"/>
        <v>4.5199999999999996</v>
      </c>
      <c r="G7341" s="185">
        <f>+IF(F7341="","",H7320)</f>
        <v>7.4999999999999997E-3</v>
      </c>
      <c r="H7341" s="186">
        <f t="shared" si="1435"/>
        <v>3.3899999999999993E-2</v>
      </c>
      <c r="J7341" s="195">
        <f>+IF(H7341="","",H7341/H7390)</f>
        <v>4.5840421245074512E-3</v>
      </c>
      <c r="K7341" s="174">
        <v>851230012</v>
      </c>
      <c r="L7341" s="170" t="s">
        <v>77</v>
      </c>
      <c r="M7341" s="193">
        <f t="shared" ref="M7341:M7350" si="1438">IF(L7341="NP", 0, (IF(L7341="EP", 1, (IF(L7341="ND", 0.4, "")))))</f>
        <v>0</v>
      </c>
      <c r="N7341" s="194">
        <f t="shared" si="1436"/>
        <v>0</v>
      </c>
      <c r="R7341" s="75" t="e">
        <f t="shared" si="1437"/>
        <v>#REF!</v>
      </c>
    </row>
    <row r="7342" spans="1:18" ht="15" customHeight="1" x14ac:dyDescent="0.3">
      <c r="A7342" s="86"/>
      <c r="B7342" s="84"/>
      <c r="C7342" s="125" t="s">
        <v>336</v>
      </c>
      <c r="D7342" s="146">
        <v>1</v>
      </c>
      <c r="E7342" s="149">
        <v>6.22</v>
      </c>
      <c r="F7342" s="184">
        <f t="shared" si="1434"/>
        <v>6.22</v>
      </c>
      <c r="G7342" s="185">
        <f>+IF(F7342="","",H7320)</f>
        <v>7.4999999999999997E-3</v>
      </c>
      <c r="H7342" s="186">
        <f t="shared" si="1435"/>
        <v>4.6649999999999997E-2</v>
      </c>
      <c r="J7342" s="195">
        <f>+IF(H7342="","",H7342/H7390)</f>
        <v>6.3081287642558293E-3</v>
      </c>
      <c r="K7342" s="174">
        <v>851230012</v>
      </c>
      <c r="L7342" s="170" t="s">
        <v>77</v>
      </c>
      <c r="M7342" s="193">
        <f t="shared" si="1438"/>
        <v>0</v>
      </c>
      <c r="N7342" s="194">
        <f t="shared" si="1436"/>
        <v>0</v>
      </c>
      <c r="R7342" s="75" t="e">
        <f t="shared" si="1437"/>
        <v>#REF!</v>
      </c>
    </row>
    <row r="7343" spans="1:18" ht="15" customHeight="1" x14ac:dyDescent="0.3">
      <c r="A7343" s="86"/>
      <c r="B7343" s="84"/>
      <c r="C7343" s="125"/>
      <c r="D7343" s="146"/>
      <c r="E7343" s="149"/>
      <c r="F7343" s="184" t="str">
        <f t="shared" si="1434"/>
        <v/>
      </c>
      <c r="G7343" s="185" t="str">
        <f>+IF(F7343="","",H7320)</f>
        <v/>
      </c>
      <c r="H7343" s="186" t="str">
        <f t="shared" si="1435"/>
        <v/>
      </c>
      <c r="I7343" s="96"/>
      <c r="J7343" s="195" t="str">
        <f>+IF(H7343="","",H7343/H7390)</f>
        <v/>
      </c>
      <c r="K7343" s="174"/>
      <c r="L7343" s="170"/>
      <c r="M7343" s="193" t="str">
        <f t="shared" si="1438"/>
        <v/>
      </c>
      <c r="N7343" s="194" t="str">
        <f t="shared" si="1436"/>
        <v/>
      </c>
      <c r="R7343" s="75" t="e">
        <f t="shared" si="1437"/>
        <v>#REF!</v>
      </c>
    </row>
    <row r="7344" spans="1:18" ht="15" customHeight="1" x14ac:dyDescent="0.3">
      <c r="A7344" s="86"/>
      <c r="B7344" s="84"/>
      <c r="C7344" s="125"/>
      <c r="D7344" s="146"/>
      <c r="E7344" s="149"/>
      <c r="F7344" s="184" t="str">
        <f t="shared" si="1434"/>
        <v/>
      </c>
      <c r="G7344" s="185" t="str">
        <f>+IF(F7344="","",H7320)</f>
        <v/>
      </c>
      <c r="H7344" s="186" t="str">
        <f t="shared" si="1435"/>
        <v/>
      </c>
      <c r="J7344" s="195" t="str">
        <f>+IF(H7344="","",H7344/H7390)</f>
        <v/>
      </c>
      <c r="K7344" s="174"/>
      <c r="L7344" s="170"/>
      <c r="M7344" s="193" t="str">
        <f t="shared" si="1438"/>
        <v/>
      </c>
      <c r="N7344" s="194" t="str">
        <f t="shared" si="1436"/>
        <v/>
      </c>
      <c r="R7344" s="75" t="e">
        <f t="shared" si="1437"/>
        <v>#REF!</v>
      </c>
    </row>
    <row r="7345" spans="1:18" ht="15" customHeight="1" x14ac:dyDescent="0.3">
      <c r="A7345" s="86"/>
      <c r="B7345" s="84"/>
      <c r="C7345" s="125"/>
      <c r="D7345" s="146"/>
      <c r="E7345" s="149"/>
      <c r="F7345" s="184" t="str">
        <f t="shared" si="1434"/>
        <v/>
      </c>
      <c r="G7345" s="185" t="str">
        <f>+IF(F7345="","",H7320)</f>
        <v/>
      </c>
      <c r="H7345" s="186" t="str">
        <f t="shared" si="1435"/>
        <v/>
      </c>
      <c r="J7345" s="195" t="str">
        <f>+IF(H7345="","",H7345/H7390)</f>
        <v/>
      </c>
      <c r="K7345" s="174"/>
      <c r="L7345" s="170"/>
      <c r="M7345" s="193" t="str">
        <f t="shared" si="1438"/>
        <v/>
      </c>
      <c r="N7345" s="194" t="str">
        <f t="shared" si="1436"/>
        <v/>
      </c>
      <c r="R7345" s="75" t="e">
        <f t="shared" si="1437"/>
        <v>#REF!</v>
      </c>
    </row>
    <row r="7346" spans="1:18" ht="15" customHeight="1" x14ac:dyDescent="0.3">
      <c r="A7346" s="86"/>
      <c r="B7346" s="84"/>
      <c r="C7346" s="125"/>
      <c r="D7346" s="146"/>
      <c r="E7346" s="149"/>
      <c r="F7346" s="184" t="str">
        <f t="shared" si="1434"/>
        <v/>
      </c>
      <c r="G7346" s="185" t="str">
        <f>+IF(F7346="","",H7320)</f>
        <v/>
      </c>
      <c r="H7346" s="186" t="str">
        <f t="shared" si="1435"/>
        <v/>
      </c>
      <c r="I7346" s="96"/>
      <c r="J7346" s="195" t="str">
        <f>+IF(H7346="","",H7346/H7390)</f>
        <v/>
      </c>
      <c r="K7346" s="174"/>
      <c r="L7346" s="170"/>
      <c r="M7346" s="193" t="str">
        <f t="shared" si="1438"/>
        <v/>
      </c>
      <c r="N7346" s="194" t="str">
        <f t="shared" si="1436"/>
        <v/>
      </c>
      <c r="R7346" s="75" t="e">
        <f t="shared" si="1437"/>
        <v>#REF!</v>
      </c>
    </row>
    <row r="7347" spans="1:18" ht="15" customHeight="1" x14ac:dyDescent="0.3">
      <c r="A7347" s="86"/>
      <c r="B7347" s="84"/>
      <c r="C7347" s="125"/>
      <c r="D7347" s="146"/>
      <c r="E7347" s="149"/>
      <c r="F7347" s="184" t="str">
        <f t="shared" si="1434"/>
        <v/>
      </c>
      <c r="G7347" s="185" t="str">
        <f>+IF(F7347="","",H7320)</f>
        <v/>
      </c>
      <c r="H7347" s="186" t="str">
        <f t="shared" si="1435"/>
        <v/>
      </c>
      <c r="J7347" s="195" t="str">
        <f>+IF(H7347="","",H7347/H7390)</f>
        <v/>
      </c>
      <c r="K7347" s="174"/>
      <c r="L7347" s="170"/>
      <c r="M7347" s="193" t="str">
        <f t="shared" si="1438"/>
        <v/>
      </c>
      <c r="N7347" s="194" t="str">
        <f t="shared" si="1436"/>
        <v/>
      </c>
      <c r="R7347" s="75" t="e">
        <f t="shared" si="1437"/>
        <v>#REF!</v>
      </c>
    </row>
    <row r="7348" spans="1:18" ht="15" customHeight="1" x14ac:dyDescent="0.3">
      <c r="A7348" s="86"/>
      <c r="B7348" s="84"/>
      <c r="C7348" s="125"/>
      <c r="D7348" s="146"/>
      <c r="E7348" s="149"/>
      <c r="F7348" s="184" t="str">
        <f t="shared" si="1434"/>
        <v/>
      </c>
      <c r="G7348" s="185" t="str">
        <f>+IF(F7348="","",H7320)</f>
        <v/>
      </c>
      <c r="H7348" s="186" t="str">
        <f t="shared" si="1435"/>
        <v/>
      </c>
      <c r="I7348" s="96"/>
      <c r="J7348" s="195" t="str">
        <f>+IF(H7348="","",H7348/H7390)</f>
        <v/>
      </c>
      <c r="K7348" s="174"/>
      <c r="L7348" s="170"/>
      <c r="M7348" s="193" t="str">
        <f t="shared" si="1438"/>
        <v/>
      </c>
      <c r="N7348" s="194" t="str">
        <f t="shared" si="1436"/>
        <v/>
      </c>
      <c r="R7348" s="75" t="e">
        <f t="shared" si="1437"/>
        <v>#REF!</v>
      </c>
    </row>
    <row r="7349" spans="1:18" ht="15" customHeight="1" x14ac:dyDescent="0.3">
      <c r="A7349" s="86"/>
      <c r="B7349" s="84"/>
      <c r="C7349" s="125"/>
      <c r="D7349" s="146"/>
      <c r="E7349" s="149"/>
      <c r="F7349" s="184" t="str">
        <f t="shared" si="1434"/>
        <v/>
      </c>
      <c r="G7349" s="185" t="str">
        <f>+IF(F7349="","",H7320)</f>
        <v/>
      </c>
      <c r="H7349" s="186" t="str">
        <f t="shared" si="1435"/>
        <v/>
      </c>
      <c r="I7349" s="96"/>
      <c r="J7349" s="195" t="str">
        <f>+IF(H7349="","",H7349/H7390)</f>
        <v/>
      </c>
      <c r="K7349" s="174"/>
      <c r="L7349" s="170"/>
      <c r="M7349" s="193" t="str">
        <f t="shared" si="1438"/>
        <v/>
      </c>
      <c r="N7349" s="194" t="str">
        <f t="shared" si="1436"/>
        <v/>
      </c>
      <c r="R7349" s="75" t="e">
        <f t="shared" si="1437"/>
        <v>#REF!</v>
      </c>
    </row>
    <row r="7350" spans="1:18" ht="15" customHeight="1" thickBot="1" x14ac:dyDescent="0.35">
      <c r="A7350" s="86"/>
      <c r="B7350" s="84"/>
      <c r="C7350" s="127"/>
      <c r="D7350" s="147"/>
      <c r="E7350" s="150"/>
      <c r="F7350" s="187" t="str">
        <f t="shared" si="1434"/>
        <v/>
      </c>
      <c r="G7350" s="188" t="str">
        <f>+IF(F7350="","",H7319)</f>
        <v/>
      </c>
      <c r="H7350" s="189" t="str">
        <f t="shared" si="1435"/>
        <v/>
      </c>
      <c r="J7350" s="195" t="str">
        <f>+IF(H7350="","",H7350/H7390)</f>
        <v/>
      </c>
      <c r="K7350" s="174"/>
      <c r="L7350" s="170"/>
      <c r="M7350" s="193" t="str">
        <f t="shared" si="1438"/>
        <v/>
      </c>
      <c r="N7350" s="194" t="str">
        <f t="shared" si="1436"/>
        <v/>
      </c>
      <c r="R7350" s="75" t="e">
        <f t="shared" si="1437"/>
        <v>#REF!</v>
      </c>
    </row>
    <row r="7351" spans="1:18" ht="15" customHeight="1" thickBot="1" x14ac:dyDescent="0.35">
      <c r="A7351" s="86"/>
      <c r="B7351" s="84"/>
      <c r="C7351" s="160"/>
      <c r="D7351" s="160"/>
      <c r="E7351" s="160"/>
      <c r="F7351" s="160"/>
      <c r="G7351" s="161" t="s">
        <v>28</v>
      </c>
      <c r="H7351" s="157">
        <f>SUM(H7338:H7350)</f>
        <v>0.30690000000000006</v>
      </c>
      <c r="J7351" s="110">
        <f>SUM(J7338:J7350)</f>
        <v>4.1499779587355068E-2</v>
      </c>
      <c r="K7351" s="109"/>
      <c r="L7351" s="109"/>
      <c r="M7351" s="109"/>
      <c r="N7351" s="110">
        <f>SUM(N7338:N7350)</f>
        <v>0</v>
      </c>
    </row>
    <row r="7352" spans="1:18" s="73" customFormat="1" ht="15" customHeight="1" thickBot="1" x14ac:dyDescent="0.35">
      <c r="A7352" s="86"/>
      <c r="B7352" s="84"/>
      <c r="C7352" s="73" t="s">
        <v>11</v>
      </c>
      <c r="H7352" s="74"/>
      <c r="J7352" s="112"/>
      <c r="K7352" s="112"/>
      <c r="L7352" s="112"/>
      <c r="M7352" s="112"/>
      <c r="N7352" s="112"/>
    </row>
    <row r="7353" spans="1:18" ht="34.5" customHeight="1" thickBot="1" x14ac:dyDescent="0.35">
      <c r="A7353" s="86"/>
      <c r="B7353" s="84"/>
      <c r="C7353" s="122" t="s">
        <v>48</v>
      </c>
      <c r="D7353" s="129"/>
      <c r="E7353" s="123" t="s">
        <v>3</v>
      </c>
      <c r="F7353" s="123" t="s">
        <v>0</v>
      </c>
      <c r="G7353" s="123" t="s">
        <v>16</v>
      </c>
      <c r="H7353" s="124" t="s">
        <v>9</v>
      </c>
      <c r="J7353" s="106" t="s">
        <v>59</v>
      </c>
      <c r="K7353" s="107" t="s">
        <v>60</v>
      </c>
      <c r="L7353" s="107" t="s">
        <v>61</v>
      </c>
      <c r="M7353" s="107" t="s">
        <v>62</v>
      </c>
      <c r="N7353" s="108" t="s">
        <v>63</v>
      </c>
    </row>
    <row r="7354" spans="1:18" ht="15" customHeight="1" x14ac:dyDescent="0.3">
      <c r="A7354" s="86"/>
      <c r="B7354" s="84"/>
      <c r="C7354" s="125" t="s">
        <v>353</v>
      </c>
      <c r="E7354" s="151" t="s">
        <v>87</v>
      </c>
      <c r="F7354" s="151">
        <v>0.375</v>
      </c>
      <c r="G7354" s="151">
        <v>12.24</v>
      </c>
      <c r="H7354" s="190">
        <f>+IF(G7354="","",F7354*G7354)</f>
        <v>4.59</v>
      </c>
      <c r="J7354" s="195">
        <f>+IF(H7354="","",H7354/H7390)</f>
        <v>0.62067119030941609</v>
      </c>
      <c r="K7354" s="174">
        <v>153200015</v>
      </c>
      <c r="L7354" s="170" t="s">
        <v>76</v>
      </c>
      <c r="M7354" s="193">
        <v>0.3019</v>
      </c>
      <c r="N7354" s="194">
        <f t="shared" ref="N7354:N7379" si="1439">+IF(H7354="","",J7354*M7354)</f>
        <v>0.18738063235441271</v>
      </c>
      <c r="R7354" s="75" t="e">
        <f t="shared" ref="R7354:R7379" si="1440">+R7266+1</f>
        <v>#REF!</v>
      </c>
    </row>
    <row r="7355" spans="1:18" ht="15" customHeight="1" x14ac:dyDescent="0.3">
      <c r="A7355" s="86"/>
      <c r="B7355" s="84"/>
      <c r="C7355" s="125" t="s">
        <v>477</v>
      </c>
      <c r="E7355" s="151" t="s">
        <v>87</v>
      </c>
      <c r="F7355" s="151">
        <v>0.875</v>
      </c>
      <c r="G7355" s="151">
        <v>1.67</v>
      </c>
      <c r="H7355" s="190">
        <f>+IF(G7355="","",F7355*G7355)</f>
        <v>1.4612499999999999</v>
      </c>
      <c r="J7355" s="195">
        <f>+IF(H7355="","",H7355/H7390)</f>
        <v>0.19759385116331898</v>
      </c>
      <c r="K7355" s="174">
        <v>153200015</v>
      </c>
      <c r="L7355" s="170" t="s">
        <v>76</v>
      </c>
      <c r="M7355" s="193">
        <v>0.3019</v>
      </c>
      <c r="N7355" s="194">
        <f t="shared" si="1439"/>
        <v>5.9653583666206003E-2</v>
      </c>
      <c r="R7355" s="75" t="e">
        <f t="shared" si="1440"/>
        <v>#REF!</v>
      </c>
    </row>
    <row r="7356" spans="1:18" ht="15" customHeight="1" x14ac:dyDescent="0.3">
      <c r="A7356" s="86"/>
      <c r="B7356" s="84"/>
      <c r="C7356" s="125"/>
      <c r="E7356" s="151"/>
      <c r="F7356" s="151"/>
      <c r="G7356" s="151"/>
      <c r="H7356" s="190"/>
      <c r="J7356" s="195"/>
      <c r="K7356" s="174"/>
      <c r="L7356" s="170"/>
      <c r="M7356" s="193"/>
      <c r="N7356" s="194" t="str">
        <f t="shared" si="1439"/>
        <v/>
      </c>
      <c r="R7356" s="75" t="e">
        <f t="shared" si="1440"/>
        <v>#REF!</v>
      </c>
    </row>
    <row r="7357" spans="1:18" ht="15" customHeight="1" x14ac:dyDescent="0.3">
      <c r="A7357" s="86"/>
      <c r="B7357" s="84"/>
      <c r="C7357" s="125"/>
      <c r="E7357" s="151"/>
      <c r="F7357" s="151"/>
      <c r="G7357" s="151"/>
      <c r="H7357" s="190"/>
      <c r="J7357" s="195"/>
      <c r="K7357" s="174"/>
      <c r="L7357" s="170"/>
      <c r="M7357" s="193"/>
      <c r="N7357" s="194" t="str">
        <f t="shared" si="1439"/>
        <v/>
      </c>
      <c r="R7357" s="75" t="e">
        <f t="shared" si="1440"/>
        <v>#REF!</v>
      </c>
    </row>
    <row r="7358" spans="1:18" ht="15" customHeight="1" x14ac:dyDescent="0.3">
      <c r="A7358" s="86"/>
      <c r="B7358" s="84"/>
      <c r="C7358" s="125"/>
      <c r="E7358" s="151"/>
      <c r="F7358" s="151"/>
      <c r="G7358" s="151"/>
      <c r="H7358" s="190"/>
      <c r="J7358" s="195"/>
      <c r="K7358" s="174"/>
      <c r="L7358" s="170"/>
      <c r="M7358" s="193"/>
      <c r="N7358" s="194" t="str">
        <f t="shared" si="1439"/>
        <v/>
      </c>
      <c r="R7358" s="75" t="e">
        <f t="shared" si="1440"/>
        <v>#REF!</v>
      </c>
    </row>
    <row r="7359" spans="1:18" ht="15" customHeight="1" x14ac:dyDescent="0.3">
      <c r="A7359" s="86"/>
      <c r="B7359" s="84"/>
      <c r="C7359" s="125"/>
      <c r="E7359" s="151"/>
      <c r="F7359" s="151"/>
      <c r="G7359" s="151"/>
      <c r="H7359" s="190"/>
      <c r="J7359" s="195"/>
      <c r="K7359" s="174"/>
      <c r="L7359" s="170"/>
      <c r="M7359" s="193"/>
      <c r="N7359" s="194" t="str">
        <f t="shared" si="1439"/>
        <v/>
      </c>
      <c r="R7359" s="75" t="e">
        <f t="shared" si="1440"/>
        <v>#REF!</v>
      </c>
    </row>
    <row r="7360" spans="1:18" ht="15" customHeight="1" x14ac:dyDescent="0.3">
      <c r="A7360" s="86"/>
      <c r="B7360" s="84"/>
      <c r="C7360" s="125"/>
      <c r="E7360" s="151"/>
      <c r="F7360" s="151"/>
      <c r="G7360" s="151"/>
      <c r="H7360" s="190"/>
      <c r="J7360" s="195"/>
      <c r="K7360" s="174"/>
      <c r="L7360" s="170"/>
      <c r="M7360" s="193"/>
      <c r="N7360" s="194" t="str">
        <f t="shared" si="1439"/>
        <v/>
      </c>
      <c r="R7360" s="75" t="e">
        <f t="shared" si="1440"/>
        <v>#REF!</v>
      </c>
    </row>
    <row r="7361" spans="1:18" ht="15" customHeight="1" x14ac:dyDescent="0.3">
      <c r="A7361" s="86"/>
      <c r="B7361" s="84"/>
      <c r="C7361" s="125"/>
      <c r="E7361" s="151"/>
      <c r="F7361" s="151"/>
      <c r="G7361" s="151"/>
      <c r="H7361" s="190" t="str">
        <f t="shared" ref="H7361:H7379" si="1441">+IF(G7361="","",F7361*G7361)</f>
        <v/>
      </c>
      <c r="J7361" s="195" t="str">
        <f>+IF(H7361="","",H7361/H7390)</f>
        <v/>
      </c>
      <c r="K7361" s="174"/>
      <c r="L7361" s="170"/>
      <c r="M7361" s="193" t="str">
        <f t="shared" ref="M7361:M7379" si="1442">IF(L7361="NP", 0, (IF(L7361="EP", 1, (IF(L7361="ND", 0.4, "")))))</f>
        <v/>
      </c>
      <c r="N7361" s="194" t="str">
        <f t="shared" si="1439"/>
        <v/>
      </c>
      <c r="R7361" s="75" t="e">
        <f t="shared" si="1440"/>
        <v>#REF!</v>
      </c>
    </row>
    <row r="7362" spans="1:18" ht="15" customHeight="1" x14ac:dyDescent="0.3">
      <c r="A7362" s="86"/>
      <c r="B7362" s="84"/>
      <c r="C7362" s="125"/>
      <c r="E7362" s="151"/>
      <c r="F7362" s="151"/>
      <c r="G7362" s="151"/>
      <c r="H7362" s="190" t="str">
        <f t="shared" si="1441"/>
        <v/>
      </c>
      <c r="J7362" s="195" t="str">
        <f>+IF(H7362="","",H7362/H7390)</f>
        <v/>
      </c>
      <c r="K7362" s="174"/>
      <c r="L7362" s="170"/>
      <c r="M7362" s="193" t="str">
        <f t="shared" si="1442"/>
        <v/>
      </c>
      <c r="N7362" s="194" t="str">
        <f t="shared" si="1439"/>
        <v/>
      </c>
      <c r="R7362" s="75" t="e">
        <f t="shared" si="1440"/>
        <v>#REF!</v>
      </c>
    </row>
    <row r="7363" spans="1:18" ht="15" customHeight="1" x14ac:dyDescent="0.3">
      <c r="A7363" s="86"/>
      <c r="B7363" s="84"/>
      <c r="C7363" s="125"/>
      <c r="E7363" s="151"/>
      <c r="F7363" s="151"/>
      <c r="G7363" s="151"/>
      <c r="H7363" s="190" t="str">
        <f t="shared" si="1441"/>
        <v/>
      </c>
      <c r="J7363" s="195" t="str">
        <f>+IF(H7363="","",H7363/H7390)</f>
        <v/>
      </c>
      <c r="K7363" s="174"/>
      <c r="L7363" s="170"/>
      <c r="M7363" s="193" t="str">
        <f t="shared" si="1442"/>
        <v/>
      </c>
      <c r="N7363" s="194" t="str">
        <f t="shared" si="1439"/>
        <v/>
      </c>
      <c r="R7363" s="75" t="e">
        <f t="shared" si="1440"/>
        <v>#REF!</v>
      </c>
    </row>
    <row r="7364" spans="1:18" ht="15" customHeight="1" x14ac:dyDescent="0.3">
      <c r="A7364" s="86"/>
      <c r="B7364" s="84"/>
      <c r="C7364" s="125"/>
      <c r="E7364" s="151"/>
      <c r="F7364" s="151"/>
      <c r="G7364" s="151"/>
      <c r="H7364" s="190" t="str">
        <f t="shared" si="1441"/>
        <v/>
      </c>
      <c r="J7364" s="195" t="str">
        <f>+IF(H7364="","",H7364/H7390)</f>
        <v/>
      </c>
      <c r="K7364" s="174"/>
      <c r="L7364" s="170"/>
      <c r="M7364" s="193" t="str">
        <f t="shared" si="1442"/>
        <v/>
      </c>
      <c r="N7364" s="194" t="str">
        <f t="shared" si="1439"/>
        <v/>
      </c>
      <c r="R7364" s="75" t="e">
        <f t="shared" si="1440"/>
        <v>#REF!</v>
      </c>
    </row>
    <row r="7365" spans="1:18" ht="15" customHeight="1" x14ac:dyDescent="0.3">
      <c r="A7365" s="86"/>
      <c r="B7365" s="84"/>
      <c r="C7365" s="125"/>
      <c r="E7365" s="151"/>
      <c r="F7365" s="151"/>
      <c r="G7365" s="151"/>
      <c r="H7365" s="190" t="str">
        <f t="shared" si="1441"/>
        <v/>
      </c>
      <c r="J7365" s="195" t="str">
        <f>+IF(H7365="","",H7365/H7390)</f>
        <v/>
      </c>
      <c r="K7365" s="174"/>
      <c r="L7365" s="170"/>
      <c r="M7365" s="193" t="str">
        <f t="shared" si="1442"/>
        <v/>
      </c>
      <c r="N7365" s="194" t="str">
        <f t="shared" si="1439"/>
        <v/>
      </c>
      <c r="R7365" s="75" t="e">
        <f t="shared" si="1440"/>
        <v>#REF!</v>
      </c>
    </row>
    <row r="7366" spans="1:18" ht="15" customHeight="1" x14ac:dyDescent="0.3">
      <c r="A7366" s="86"/>
      <c r="B7366" s="84"/>
      <c r="C7366" s="125"/>
      <c r="E7366" s="151"/>
      <c r="F7366" s="151"/>
      <c r="G7366" s="151"/>
      <c r="H7366" s="190" t="str">
        <f t="shared" si="1441"/>
        <v/>
      </c>
      <c r="J7366" s="195" t="str">
        <f>+IF(H7366="","",H7366/H7390)</f>
        <v/>
      </c>
      <c r="K7366" s="174"/>
      <c r="L7366" s="170"/>
      <c r="M7366" s="193" t="str">
        <f t="shared" si="1442"/>
        <v/>
      </c>
      <c r="N7366" s="194" t="str">
        <f t="shared" si="1439"/>
        <v/>
      </c>
      <c r="R7366" s="75" t="e">
        <f t="shared" si="1440"/>
        <v>#REF!</v>
      </c>
    </row>
    <row r="7367" spans="1:18" ht="15" customHeight="1" x14ac:dyDescent="0.3">
      <c r="A7367" s="86"/>
      <c r="B7367" s="84"/>
      <c r="C7367" s="125"/>
      <c r="E7367" s="151"/>
      <c r="F7367" s="151"/>
      <c r="G7367" s="151"/>
      <c r="H7367" s="190" t="str">
        <f t="shared" si="1441"/>
        <v/>
      </c>
      <c r="J7367" s="195" t="str">
        <f>+IF(H7367="","",H7367/H7390)</f>
        <v/>
      </c>
      <c r="K7367" s="174"/>
      <c r="L7367" s="170"/>
      <c r="M7367" s="193" t="str">
        <f t="shared" si="1442"/>
        <v/>
      </c>
      <c r="N7367" s="194" t="str">
        <f t="shared" si="1439"/>
        <v/>
      </c>
      <c r="R7367" s="75" t="e">
        <f t="shared" si="1440"/>
        <v>#REF!</v>
      </c>
    </row>
    <row r="7368" spans="1:18" ht="15" customHeight="1" x14ac:dyDescent="0.3">
      <c r="A7368" s="86"/>
      <c r="B7368" s="84"/>
      <c r="C7368" s="125"/>
      <c r="E7368" s="151"/>
      <c r="F7368" s="151"/>
      <c r="G7368" s="151"/>
      <c r="H7368" s="190" t="str">
        <f t="shared" si="1441"/>
        <v/>
      </c>
      <c r="J7368" s="195" t="str">
        <f>+IF(H7368="","",H7368/H7390)</f>
        <v/>
      </c>
      <c r="K7368" s="174"/>
      <c r="L7368" s="170"/>
      <c r="M7368" s="193" t="str">
        <f t="shared" si="1442"/>
        <v/>
      </c>
      <c r="N7368" s="194" t="str">
        <f t="shared" si="1439"/>
        <v/>
      </c>
      <c r="R7368" s="75" t="e">
        <f t="shared" si="1440"/>
        <v>#REF!</v>
      </c>
    </row>
    <row r="7369" spans="1:18" ht="15" customHeight="1" x14ac:dyDescent="0.3">
      <c r="A7369" s="86"/>
      <c r="B7369" s="84"/>
      <c r="C7369" s="125"/>
      <c r="E7369" s="151"/>
      <c r="F7369" s="151"/>
      <c r="G7369" s="151"/>
      <c r="H7369" s="190" t="str">
        <f t="shared" si="1441"/>
        <v/>
      </c>
      <c r="J7369" s="195" t="str">
        <f>+IF(H7369="","",H7369/H7390)</f>
        <v/>
      </c>
      <c r="K7369" s="174"/>
      <c r="L7369" s="170"/>
      <c r="M7369" s="193" t="str">
        <f t="shared" si="1442"/>
        <v/>
      </c>
      <c r="N7369" s="194" t="str">
        <f t="shared" si="1439"/>
        <v/>
      </c>
      <c r="R7369" s="75" t="e">
        <f t="shared" si="1440"/>
        <v>#REF!</v>
      </c>
    </row>
    <row r="7370" spans="1:18" ht="15" customHeight="1" x14ac:dyDescent="0.3">
      <c r="A7370" s="86"/>
      <c r="B7370" s="84"/>
      <c r="C7370" s="125"/>
      <c r="E7370" s="151"/>
      <c r="F7370" s="151"/>
      <c r="G7370" s="151"/>
      <c r="H7370" s="190" t="str">
        <f t="shared" si="1441"/>
        <v/>
      </c>
      <c r="J7370" s="195" t="str">
        <f>+IF(H7370="","",H7370/H7390)</f>
        <v/>
      </c>
      <c r="K7370" s="174"/>
      <c r="L7370" s="170"/>
      <c r="M7370" s="193" t="str">
        <f t="shared" si="1442"/>
        <v/>
      </c>
      <c r="N7370" s="194" t="str">
        <f t="shared" si="1439"/>
        <v/>
      </c>
      <c r="R7370" s="75" t="e">
        <f t="shared" si="1440"/>
        <v>#REF!</v>
      </c>
    </row>
    <row r="7371" spans="1:18" ht="15" customHeight="1" x14ac:dyDescent="0.3">
      <c r="A7371" s="86"/>
      <c r="B7371" s="84"/>
      <c r="C7371" s="125"/>
      <c r="E7371" s="151"/>
      <c r="F7371" s="151"/>
      <c r="G7371" s="151"/>
      <c r="H7371" s="190" t="str">
        <f t="shared" si="1441"/>
        <v/>
      </c>
      <c r="J7371" s="195" t="str">
        <f>+IF(H7371="","",H7371/H7390)</f>
        <v/>
      </c>
      <c r="K7371" s="174"/>
      <c r="L7371" s="170"/>
      <c r="M7371" s="193" t="str">
        <f t="shared" si="1442"/>
        <v/>
      </c>
      <c r="N7371" s="194" t="str">
        <f t="shared" si="1439"/>
        <v/>
      </c>
      <c r="R7371" s="75" t="e">
        <f t="shared" si="1440"/>
        <v>#REF!</v>
      </c>
    </row>
    <row r="7372" spans="1:18" ht="15" customHeight="1" x14ac:dyDescent="0.3">
      <c r="A7372" s="86"/>
      <c r="B7372" s="84"/>
      <c r="C7372" s="125"/>
      <c r="E7372" s="151"/>
      <c r="F7372" s="151"/>
      <c r="G7372" s="151"/>
      <c r="H7372" s="190" t="str">
        <f t="shared" si="1441"/>
        <v/>
      </c>
      <c r="J7372" s="195" t="str">
        <f>+IF(H7372="","",H7372/H7390)</f>
        <v/>
      </c>
      <c r="K7372" s="174"/>
      <c r="L7372" s="170"/>
      <c r="M7372" s="193" t="str">
        <f t="shared" si="1442"/>
        <v/>
      </c>
      <c r="N7372" s="194" t="str">
        <f t="shared" si="1439"/>
        <v/>
      </c>
      <c r="R7372" s="75" t="e">
        <f t="shared" si="1440"/>
        <v>#REF!</v>
      </c>
    </row>
    <row r="7373" spans="1:18" ht="15" customHeight="1" x14ac:dyDescent="0.3">
      <c r="A7373" s="86"/>
      <c r="B7373" s="84"/>
      <c r="C7373" s="125"/>
      <c r="E7373" s="151"/>
      <c r="F7373" s="151"/>
      <c r="G7373" s="151"/>
      <c r="H7373" s="190" t="str">
        <f t="shared" si="1441"/>
        <v/>
      </c>
      <c r="J7373" s="195" t="str">
        <f>+IF(H7373="","",H7373/H7390)</f>
        <v/>
      </c>
      <c r="K7373" s="174"/>
      <c r="L7373" s="170"/>
      <c r="M7373" s="193" t="str">
        <f t="shared" si="1442"/>
        <v/>
      </c>
      <c r="N7373" s="194" t="str">
        <f t="shared" si="1439"/>
        <v/>
      </c>
      <c r="R7373" s="75" t="e">
        <f t="shared" si="1440"/>
        <v>#REF!</v>
      </c>
    </row>
    <row r="7374" spans="1:18" ht="15" customHeight="1" x14ac:dyDescent="0.3">
      <c r="A7374" s="86"/>
      <c r="B7374" s="84"/>
      <c r="C7374" s="125"/>
      <c r="E7374" s="151"/>
      <c r="F7374" s="151"/>
      <c r="G7374" s="151"/>
      <c r="H7374" s="190" t="str">
        <f t="shared" si="1441"/>
        <v/>
      </c>
      <c r="J7374" s="195" t="str">
        <f>+IF(H7374="","",H7374/H7390)</f>
        <v/>
      </c>
      <c r="K7374" s="174"/>
      <c r="L7374" s="170"/>
      <c r="M7374" s="193" t="str">
        <f t="shared" si="1442"/>
        <v/>
      </c>
      <c r="N7374" s="194" t="str">
        <f t="shared" si="1439"/>
        <v/>
      </c>
      <c r="R7374" s="75" t="e">
        <f t="shared" si="1440"/>
        <v>#REF!</v>
      </c>
    </row>
    <row r="7375" spans="1:18" ht="15" customHeight="1" x14ac:dyDescent="0.3">
      <c r="A7375" s="86"/>
      <c r="B7375" s="84"/>
      <c r="C7375" s="125"/>
      <c r="E7375" s="151"/>
      <c r="F7375" s="151"/>
      <c r="G7375" s="151"/>
      <c r="H7375" s="190" t="str">
        <f t="shared" si="1441"/>
        <v/>
      </c>
      <c r="J7375" s="195" t="str">
        <f>+IF(H7375="","",H7375/H7390)</f>
        <v/>
      </c>
      <c r="K7375" s="174"/>
      <c r="L7375" s="170"/>
      <c r="M7375" s="193" t="str">
        <f t="shared" si="1442"/>
        <v/>
      </c>
      <c r="N7375" s="194" t="str">
        <f t="shared" si="1439"/>
        <v/>
      </c>
      <c r="R7375" s="75" t="e">
        <f t="shared" si="1440"/>
        <v>#REF!</v>
      </c>
    </row>
    <row r="7376" spans="1:18" ht="15" customHeight="1" x14ac:dyDescent="0.3">
      <c r="A7376" s="86"/>
      <c r="B7376" s="84"/>
      <c r="C7376" s="125"/>
      <c r="E7376" s="151"/>
      <c r="F7376" s="151"/>
      <c r="G7376" s="151"/>
      <c r="H7376" s="190" t="str">
        <f t="shared" si="1441"/>
        <v/>
      </c>
      <c r="J7376" s="195" t="str">
        <f>+IF(H7376="","",H7376/H7390)</f>
        <v/>
      </c>
      <c r="K7376" s="174"/>
      <c r="L7376" s="170"/>
      <c r="M7376" s="193" t="str">
        <f t="shared" si="1442"/>
        <v/>
      </c>
      <c r="N7376" s="194" t="str">
        <f t="shared" si="1439"/>
        <v/>
      </c>
      <c r="R7376" s="75" t="e">
        <f t="shared" si="1440"/>
        <v>#REF!</v>
      </c>
    </row>
    <row r="7377" spans="1:18" ht="15" customHeight="1" x14ac:dyDescent="0.3">
      <c r="A7377" s="86"/>
      <c r="B7377" s="84"/>
      <c r="C7377" s="125"/>
      <c r="E7377" s="151"/>
      <c r="F7377" s="151"/>
      <c r="G7377" s="151"/>
      <c r="H7377" s="190" t="str">
        <f t="shared" si="1441"/>
        <v/>
      </c>
      <c r="J7377" s="195" t="str">
        <f>+IF(H7377="","",H7377/H7390)</f>
        <v/>
      </c>
      <c r="K7377" s="174"/>
      <c r="L7377" s="170"/>
      <c r="M7377" s="193" t="str">
        <f t="shared" si="1442"/>
        <v/>
      </c>
      <c r="N7377" s="194" t="str">
        <f t="shared" si="1439"/>
        <v/>
      </c>
      <c r="R7377" s="75" t="e">
        <f t="shared" si="1440"/>
        <v>#REF!</v>
      </c>
    </row>
    <row r="7378" spans="1:18" ht="15" customHeight="1" x14ac:dyDescent="0.3">
      <c r="A7378" s="86"/>
      <c r="B7378" s="84"/>
      <c r="C7378" s="125"/>
      <c r="E7378" s="151"/>
      <c r="F7378" s="151"/>
      <c r="G7378" s="151"/>
      <c r="H7378" s="190" t="str">
        <f t="shared" si="1441"/>
        <v/>
      </c>
      <c r="J7378" s="195" t="str">
        <f>+IF(H7378="","",H7378/H7390)</f>
        <v/>
      </c>
      <c r="K7378" s="174"/>
      <c r="L7378" s="170"/>
      <c r="M7378" s="193" t="str">
        <f t="shared" si="1442"/>
        <v/>
      </c>
      <c r="N7378" s="194" t="str">
        <f t="shared" si="1439"/>
        <v/>
      </c>
      <c r="R7378" s="75" t="e">
        <f t="shared" si="1440"/>
        <v>#REF!</v>
      </c>
    </row>
    <row r="7379" spans="1:18" ht="15" customHeight="1" thickBot="1" x14ac:dyDescent="0.35">
      <c r="A7379" s="86"/>
      <c r="B7379" s="84"/>
      <c r="C7379" s="125"/>
      <c r="E7379" s="152"/>
      <c r="F7379" s="152"/>
      <c r="G7379" s="152"/>
      <c r="H7379" s="191" t="str">
        <f t="shared" si="1441"/>
        <v/>
      </c>
      <c r="J7379" s="195" t="str">
        <f>+IF(H7379="","",H7379/H7390)</f>
        <v/>
      </c>
      <c r="K7379" s="174"/>
      <c r="L7379" s="170"/>
      <c r="M7379" s="193" t="str">
        <f t="shared" si="1442"/>
        <v/>
      </c>
      <c r="N7379" s="194" t="str">
        <f t="shared" si="1439"/>
        <v/>
      </c>
      <c r="R7379" s="75" t="e">
        <f t="shared" si="1440"/>
        <v>#REF!</v>
      </c>
    </row>
    <row r="7380" spans="1:18" ht="15" customHeight="1" thickBot="1" x14ac:dyDescent="0.35">
      <c r="A7380" s="86"/>
      <c r="B7380" s="84"/>
      <c r="C7380" s="160"/>
      <c r="D7380" s="160"/>
      <c r="E7380" s="160"/>
      <c r="F7380" s="160"/>
      <c r="G7380" s="161" t="s">
        <v>29</v>
      </c>
      <c r="H7380" s="157">
        <f>SUM(H7354:H7379)</f>
        <v>6.0512499999999996</v>
      </c>
      <c r="J7380" s="110">
        <f>SUM(J7354:J7379)</f>
        <v>0.81826504147273504</v>
      </c>
      <c r="K7380" s="109"/>
      <c r="L7380" s="109"/>
      <c r="M7380" s="109"/>
      <c r="N7380" s="110">
        <f>SUM(N7354:N7379)</f>
        <v>0.2470342160206187</v>
      </c>
    </row>
    <row r="7381" spans="1:18" s="73" customFormat="1" ht="15" customHeight="1" thickBot="1" x14ac:dyDescent="0.35">
      <c r="A7381" s="86"/>
      <c r="B7381" s="84"/>
      <c r="C7381" s="73" t="s">
        <v>12</v>
      </c>
      <c r="H7381" s="74"/>
      <c r="J7381" s="111"/>
      <c r="K7381" s="111"/>
      <c r="L7381" s="111"/>
      <c r="M7381" s="111"/>
      <c r="N7381" s="111"/>
    </row>
    <row r="7382" spans="1:18" ht="33" customHeight="1" thickBot="1" x14ac:dyDescent="0.35">
      <c r="A7382" s="86"/>
      <c r="B7382" s="84"/>
      <c r="C7382" s="122" t="s">
        <v>48</v>
      </c>
      <c r="D7382" s="129"/>
      <c r="E7382" s="130" t="s">
        <v>3</v>
      </c>
      <c r="F7382" s="130" t="s">
        <v>0</v>
      </c>
      <c r="G7382" s="123" t="s">
        <v>6</v>
      </c>
      <c r="H7382" s="124" t="s">
        <v>9</v>
      </c>
      <c r="J7382" s="106" t="s">
        <v>59</v>
      </c>
      <c r="K7382" s="107" t="s">
        <v>60</v>
      </c>
      <c r="L7382" s="107" t="s">
        <v>61</v>
      </c>
      <c r="M7382" s="107" t="s">
        <v>62</v>
      </c>
      <c r="N7382" s="108" t="s">
        <v>63</v>
      </c>
    </row>
    <row r="7383" spans="1:18" ht="15" customHeight="1" x14ac:dyDescent="0.3">
      <c r="A7383" s="86"/>
      <c r="B7383" s="84"/>
      <c r="C7383" s="125"/>
      <c r="E7383" s="149"/>
      <c r="F7383" s="146"/>
      <c r="G7383" s="154"/>
      <c r="H7383" s="186"/>
      <c r="J7383" s="195"/>
      <c r="K7383" s="175"/>
      <c r="L7383" s="175"/>
      <c r="M7383" s="193"/>
      <c r="N7383" s="194" t="str">
        <f>+IF(H7383="","",J7383*M7383)</f>
        <v/>
      </c>
      <c r="R7383" s="75" t="e">
        <f t="shared" ref="R7383:R7387" si="1443">+R7295+1</f>
        <v>#REF!</v>
      </c>
    </row>
    <row r="7384" spans="1:18" ht="15" customHeight="1" x14ac:dyDescent="0.3">
      <c r="A7384" s="86"/>
      <c r="B7384" s="84"/>
      <c r="C7384" s="125"/>
      <c r="E7384" s="149"/>
      <c r="F7384" s="146"/>
      <c r="G7384" s="154"/>
      <c r="H7384" s="186"/>
      <c r="J7384" s="195"/>
      <c r="K7384" s="175"/>
      <c r="L7384" s="175"/>
      <c r="M7384" s="193"/>
      <c r="N7384" s="194" t="str">
        <f>+IF(H7384="","",J7384*M7384)</f>
        <v/>
      </c>
      <c r="R7384" s="75" t="e">
        <f t="shared" si="1443"/>
        <v>#REF!</v>
      </c>
    </row>
    <row r="7385" spans="1:18" ht="15" customHeight="1" x14ac:dyDescent="0.3">
      <c r="A7385" s="86"/>
      <c r="B7385" s="84"/>
      <c r="C7385" s="125"/>
      <c r="E7385" s="149"/>
      <c r="F7385" s="146"/>
      <c r="G7385" s="154"/>
      <c r="H7385" s="186" t="str">
        <f>+IF(G7385="","",F7385*G7385)</f>
        <v/>
      </c>
      <c r="J7385" s="195" t="str">
        <f>+IF(H7385="","",H7385/H7389)</f>
        <v/>
      </c>
      <c r="K7385" s="175"/>
      <c r="L7385" s="175"/>
      <c r="M7385" s="193" t="str">
        <f>IF(L7385="NP", 0, (IF(L7385="EP", 1, (IF(L7385="ND", 0.4, "")))))</f>
        <v/>
      </c>
      <c r="N7385" s="194" t="str">
        <f>+IF(H7385="","",J7385*M7385)</f>
        <v/>
      </c>
      <c r="R7385" s="75" t="e">
        <f t="shared" si="1443"/>
        <v>#REF!</v>
      </c>
    </row>
    <row r="7386" spans="1:18" ht="15" customHeight="1" x14ac:dyDescent="0.3">
      <c r="A7386" s="86"/>
      <c r="B7386" s="84"/>
      <c r="C7386" s="125"/>
      <c r="E7386" s="149"/>
      <c r="F7386" s="146"/>
      <c r="G7386" s="154"/>
      <c r="H7386" s="186" t="str">
        <f>+IF(G7386="","",F7386*G7386)</f>
        <v/>
      </c>
      <c r="J7386" s="195" t="str">
        <f>+IF(H7386="","",H7386/H7390)</f>
        <v/>
      </c>
      <c r="K7386" s="175"/>
      <c r="L7386" s="175"/>
      <c r="M7386" s="193" t="str">
        <f>IF(L7386="NP", 0, (IF(L7386="EP", 1, (IF(L7386="ND", 0.4, "")))))</f>
        <v/>
      </c>
      <c r="N7386" s="194" t="str">
        <f>+IF(H7386="","",J7386*M7386)</f>
        <v/>
      </c>
      <c r="R7386" s="75" t="e">
        <f t="shared" si="1443"/>
        <v>#REF!</v>
      </c>
    </row>
    <row r="7387" spans="1:18" ht="15" customHeight="1" thickBot="1" x14ac:dyDescent="0.35">
      <c r="A7387" s="86"/>
      <c r="B7387" s="84"/>
      <c r="C7387" s="127"/>
      <c r="D7387" s="128"/>
      <c r="E7387" s="150"/>
      <c r="F7387" s="147"/>
      <c r="G7387" s="155"/>
      <c r="H7387" s="192" t="str">
        <f>+IF(G7387="","",F7387*G7387)</f>
        <v/>
      </c>
      <c r="J7387" s="195" t="str">
        <f>+IF(H7387="","",H7387/H7390)</f>
        <v/>
      </c>
      <c r="K7387" s="176"/>
      <c r="L7387" s="177"/>
      <c r="M7387" s="193" t="str">
        <f>IF(L7387="NP", 0, (IF(L7387="EP", 1, (IF(L7387="ND", 0.4, "")))))</f>
        <v/>
      </c>
      <c r="N7387" s="194" t="str">
        <f>+IF(H7387="","",J7387*M7387)</f>
        <v/>
      </c>
      <c r="R7387" s="75" t="e">
        <f t="shared" si="1443"/>
        <v>#REF!</v>
      </c>
    </row>
    <row r="7388" spans="1:18" ht="15" customHeight="1" thickBot="1" x14ac:dyDescent="0.35">
      <c r="A7388" s="86"/>
      <c r="B7388" s="84"/>
      <c r="C7388" s="160"/>
      <c r="D7388" s="160"/>
      <c r="E7388" s="160"/>
      <c r="F7388" s="160"/>
      <c r="G7388" s="161" t="s">
        <v>30</v>
      </c>
      <c r="H7388" s="157">
        <f>SUM(H7383:H7387)</f>
        <v>0</v>
      </c>
      <c r="J7388" s="110">
        <f>SUM(J7383:J7387)</f>
        <v>0</v>
      </c>
      <c r="K7388" s="109"/>
      <c r="L7388" s="109"/>
      <c r="M7388" s="109"/>
      <c r="N7388" s="110">
        <f>SUM(N7383:N7387)</f>
        <v>0</v>
      </c>
    </row>
    <row r="7389" spans="1:18" ht="13.5" customHeight="1" thickBot="1" x14ac:dyDescent="0.35">
      <c r="A7389" s="86"/>
      <c r="B7389" s="84"/>
      <c r="H7389" s="84"/>
      <c r="J7389" s="103"/>
      <c r="K7389" s="104"/>
      <c r="L7389" s="104"/>
      <c r="M7389" s="104"/>
      <c r="N7389" s="105"/>
    </row>
    <row r="7390" spans="1:18" ht="15" customHeight="1" x14ac:dyDescent="0.3">
      <c r="A7390" s="86"/>
      <c r="B7390" s="84"/>
      <c r="D7390" s="132" t="s">
        <v>13</v>
      </c>
      <c r="E7390" s="133"/>
      <c r="F7390" s="133"/>
      <c r="G7390" s="134"/>
      <c r="H7390" s="158">
        <f>+H7335+H7351+H7380+H7388</f>
        <v>7.3952200000000001</v>
      </c>
      <c r="J7390" s="113"/>
      <c r="K7390" s="78"/>
      <c r="M7390" s="78"/>
      <c r="N7390" s="114"/>
    </row>
    <row r="7391" spans="1:18" ht="15" customHeight="1" thickBot="1" x14ac:dyDescent="0.35">
      <c r="A7391" s="86"/>
      <c r="B7391" s="84"/>
      <c r="D7391" s="135" t="s">
        <v>67</v>
      </c>
      <c r="E7391" s="136"/>
      <c r="F7391" s="136"/>
      <c r="G7391" s="141">
        <f>+$Q$1</f>
        <v>0.15</v>
      </c>
      <c r="H7391" s="159">
        <f>+H7390*G7391</f>
        <v>1.109283</v>
      </c>
      <c r="J7391" s="115"/>
      <c r="K7391" s="116"/>
      <c r="L7391" s="116"/>
      <c r="M7391" s="116"/>
      <c r="N7391" s="117"/>
    </row>
    <row r="7392" spans="1:18" ht="15" customHeight="1" x14ac:dyDescent="0.3">
      <c r="A7392" s="86"/>
      <c r="B7392" s="84"/>
      <c r="D7392" s="135" t="s">
        <v>68</v>
      </c>
      <c r="E7392" s="136"/>
      <c r="F7392" s="136"/>
      <c r="G7392" s="141">
        <f>+$Q$2</f>
        <v>0</v>
      </c>
      <c r="H7392" s="159">
        <f>+(H7390+H7391)*G7392</f>
        <v>0</v>
      </c>
      <c r="J7392" s="120">
        <f>+J7335+J7351+J7380+J7388</f>
        <v>1</v>
      </c>
      <c r="K7392" s="118"/>
      <c r="L7392" s="118"/>
      <c r="M7392" s="118"/>
      <c r="N7392" s="120">
        <f>+N7335+N7351+N7380+N7388</f>
        <v>0.2470342160206187</v>
      </c>
    </row>
    <row r="7393" spans="1:18" ht="15" customHeight="1" thickBot="1" x14ac:dyDescent="0.35">
      <c r="A7393" s="86"/>
      <c r="B7393" s="84"/>
      <c r="C7393" s="75" t="s">
        <v>64</v>
      </c>
      <c r="D7393" s="135" t="s">
        <v>14</v>
      </c>
      <c r="E7393" s="136"/>
      <c r="F7393" s="136"/>
      <c r="G7393" s="137"/>
      <c r="H7393" s="159">
        <f>SUM(H7390:H7392)</f>
        <v>8.5045029999999997</v>
      </c>
      <c r="J7393" s="121" t="s">
        <v>69</v>
      </c>
      <c r="K7393" s="119"/>
      <c r="L7393" s="119"/>
      <c r="M7393" s="119"/>
      <c r="N7393" s="121" t="s">
        <v>70</v>
      </c>
    </row>
    <row r="7394" spans="1:18" ht="15" customHeight="1" thickBot="1" x14ac:dyDescent="0.35">
      <c r="A7394" s="86"/>
      <c r="B7394" s="84"/>
      <c r="C7394" s="75" t="s">
        <v>64</v>
      </c>
      <c r="D7394" s="138" t="s">
        <v>15</v>
      </c>
      <c r="E7394" s="139"/>
      <c r="F7394" s="139"/>
      <c r="G7394" s="140"/>
      <c r="H7394" s="131">
        <f>+ROUND(H7393,2)</f>
        <v>8.5</v>
      </c>
      <c r="N7394" s="165">
        <f>+ROUND(N7392,4)</f>
        <v>0.247</v>
      </c>
    </row>
    <row r="7395" spans="1:18" ht="13.5" customHeight="1" x14ac:dyDescent="0.3">
      <c r="A7395" s="86"/>
      <c r="B7395" s="84"/>
      <c r="G7395" s="76"/>
    </row>
    <row r="7396" spans="1:18" ht="13.5" customHeight="1" x14ac:dyDescent="0.3">
      <c r="A7396" s="86"/>
      <c r="B7396" s="84"/>
      <c r="G7396" s="76"/>
    </row>
    <row r="7397" spans="1:18" ht="15" customHeight="1" x14ac:dyDescent="0.3">
      <c r="A7397" s="83"/>
      <c r="B7397" s="84"/>
      <c r="G7397" s="76"/>
      <c r="H7397" s="84"/>
      <c r="J7397" s="85"/>
      <c r="K7397" s="85"/>
      <c r="L7397" s="85"/>
      <c r="M7397" s="85"/>
      <c r="N7397" s="85"/>
    </row>
    <row r="7398" spans="1:18" ht="14.1" customHeight="1" x14ac:dyDescent="0.3">
      <c r="A7398" s="86"/>
      <c r="B7398" s="84"/>
      <c r="C7398" s="87"/>
      <c r="D7398" s="87"/>
      <c r="E7398" s="87"/>
      <c r="F7398" s="87"/>
      <c r="G7398" s="87"/>
      <c r="H7398" s="87"/>
      <c r="K7398" s="78"/>
      <c r="M7398" s="78"/>
    </row>
    <row r="7399" spans="1:18" ht="12" customHeight="1" x14ac:dyDescent="0.3">
      <c r="A7399" s="86"/>
      <c r="B7399" s="84"/>
      <c r="C7399" s="73"/>
      <c r="D7399" s="73"/>
      <c r="E7399" s="73"/>
      <c r="F7399" s="73"/>
      <c r="G7399" s="73"/>
      <c r="H7399" s="73"/>
      <c r="K7399" s="78"/>
      <c r="M7399" s="78"/>
    </row>
    <row r="7400" spans="1:18" ht="12" customHeight="1" x14ac:dyDescent="0.3">
      <c r="A7400" s="86"/>
      <c r="B7400" s="84"/>
      <c r="G7400" s="88"/>
      <c r="H7400" s="84"/>
      <c r="K7400" s="78"/>
      <c r="M7400" s="78"/>
    </row>
    <row r="7401" spans="1:18" ht="14.25" customHeight="1" x14ac:dyDescent="0.3">
      <c r="A7401" s="86"/>
      <c r="B7401" s="84"/>
      <c r="C7401" s="89"/>
      <c r="D7401" s="90"/>
      <c r="E7401" s="90"/>
      <c r="F7401" s="90"/>
      <c r="G7401" s="90"/>
      <c r="H7401" s="91"/>
      <c r="K7401" s="78"/>
      <c r="M7401" s="78"/>
    </row>
    <row r="7402" spans="1:18" ht="14.25" customHeight="1" x14ac:dyDescent="0.3">
      <c r="A7402" s="86"/>
      <c r="B7402" s="84"/>
      <c r="C7402" s="89"/>
      <c r="H7402" s="84"/>
      <c r="K7402" s="78"/>
      <c r="M7402" s="78"/>
    </row>
    <row r="7403" spans="1:18" ht="12" customHeight="1" thickBot="1" x14ac:dyDescent="0.35">
      <c r="A7403" s="86"/>
      <c r="B7403" s="84"/>
      <c r="C7403" s="89"/>
      <c r="H7403" s="84"/>
      <c r="K7403" s="78"/>
      <c r="M7403" s="78"/>
    </row>
    <row r="7404" spans="1:18" ht="20.100000000000001" customHeight="1" thickBot="1" x14ac:dyDescent="0.35">
      <c r="A7404" s="86"/>
      <c r="B7404" s="84"/>
      <c r="C7404" s="142" t="s">
        <v>55</v>
      </c>
      <c r="D7404" s="143"/>
      <c r="E7404" s="143"/>
      <c r="F7404" s="143"/>
      <c r="G7404" s="143"/>
      <c r="H7404" s="144"/>
    </row>
    <row r="7405" spans="1:18" ht="20.100000000000001" customHeight="1" x14ac:dyDescent="0.3">
      <c r="A7405" s="86"/>
      <c r="B7405" s="84"/>
      <c r="C7405" s="92"/>
      <c r="H7405" s="93" t="s">
        <v>56</v>
      </c>
      <c r="I7405" s="84"/>
      <c r="J7405" s="97" t="s">
        <v>26</v>
      </c>
      <c r="K7405" s="98"/>
      <c r="L7405" s="98"/>
      <c r="M7405" s="98"/>
      <c r="N7405" s="99"/>
    </row>
    <row r="7406" spans="1:18" ht="16.5" customHeight="1" thickBot="1" x14ac:dyDescent="0.35">
      <c r="A7406" s="169"/>
      <c r="B7406" s="84"/>
      <c r="C7406" s="73" t="s">
        <v>57</v>
      </c>
      <c r="D7406" s="84">
        <v>85</v>
      </c>
      <c r="G7406" s="74" t="s">
        <v>4</v>
      </c>
      <c r="H7406" s="75" t="str">
        <f>+VLOOKUP(D7406,PRESUP!$A$6:$N$183,3,FALSE)</f>
        <v>m3-km</v>
      </c>
      <c r="I7406" s="84"/>
      <c r="J7406" s="100"/>
      <c r="K7406" s="101"/>
      <c r="L7406" s="101"/>
      <c r="M7406" s="101"/>
      <c r="N7406" s="102"/>
    </row>
    <row r="7407" spans="1:18" ht="32.25" customHeight="1" x14ac:dyDescent="0.3">
      <c r="A7407" s="86"/>
      <c r="B7407" s="84"/>
      <c r="C7407" s="22" t="str">
        <f>+VLOOKUP(D7406,PRESUP!$A$6:$N$183,14,FALSE)</f>
        <v>DETALLE: TRANSPORTE DE BASE, SUB-BASE Y H. ASFALTICO LONGITUD DE ACARREO DE 30-110 KM</v>
      </c>
      <c r="J7407" s="103"/>
      <c r="K7407" s="104"/>
      <c r="L7407" s="104"/>
      <c r="M7407" s="104"/>
      <c r="N7407" s="105"/>
      <c r="O7407" s="84" t="s">
        <v>71</v>
      </c>
      <c r="P7407" s="84" t="s">
        <v>73</v>
      </c>
      <c r="Q7407" s="84" t="s">
        <v>72</v>
      </c>
    </row>
    <row r="7408" spans="1:18" s="73" customFormat="1" ht="15" customHeight="1" thickBot="1" x14ac:dyDescent="0.35">
      <c r="A7408" s="86"/>
      <c r="B7408" s="84"/>
      <c r="C7408" s="73" t="s">
        <v>5</v>
      </c>
      <c r="D7408" s="94"/>
      <c r="E7408" s="94"/>
      <c r="F7408" s="94"/>
      <c r="G7408" s="196" t="s">
        <v>58</v>
      </c>
      <c r="H7408" s="197">
        <v>7.4999999999999997E-3</v>
      </c>
      <c r="J7408" s="162"/>
      <c r="K7408" s="163"/>
      <c r="L7408" s="163"/>
      <c r="M7408" s="163"/>
      <c r="N7408" s="164"/>
      <c r="O7408" s="166">
        <f>+H7482</f>
        <v>0.3</v>
      </c>
      <c r="P7408" s="168">
        <f>+H7478</f>
        <v>0.262125</v>
      </c>
      <c r="Q7408" s="167">
        <f>+N7482</f>
        <v>0</v>
      </c>
      <c r="R7408" s="73">
        <f t="shared" ref="R7408" si="1444">+D7406</f>
        <v>85</v>
      </c>
    </row>
    <row r="7409" spans="1:18" s="94" customFormat="1" ht="30" customHeight="1" thickBot="1" x14ac:dyDescent="0.35">
      <c r="A7409" s="86"/>
      <c r="B7409" s="84"/>
      <c r="C7409" s="122" t="s">
        <v>48</v>
      </c>
      <c r="D7409" s="123" t="s">
        <v>0</v>
      </c>
      <c r="E7409" s="123" t="s">
        <v>6</v>
      </c>
      <c r="F7409" s="123" t="s">
        <v>7</v>
      </c>
      <c r="G7409" s="123" t="s">
        <v>8</v>
      </c>
      <c r="H7409" s="124" t="s">
        <v>9</v>
      </c>
      <c r="J7409" s="106" t="s">
        <v>59</v>
      </c>
      <c r="K7409" s="107" t="s">
        <v>60</v>
      </c>
      <c r="L7409" s="107" t="s">
        <v>61</v>
      </c>
      <c r="M7409" s="107" t="s">
        <v>62</v>
      </c>
      <c r="N7409" s="108" t="s">
        <v>63</v>
      </c>
    </row>
    <row r="7410" spans="1:18" ht="15" customHeight="1" x14ac:dyDescent="0.3">
      <c r="A7410" s="86"/>
      <c r="B7410" s="84"/>
      <c r="C7410" s="125"/>
      <c r="D7410" s="145"/>
      <c r="E7410" s="148"/>
      <c r="F7410" s="148"/>
      <c r="G7410" s="153"/>
      <c r="H7410" s="126"/>
      <c r="J7410" s="171"/>
      <c r="K7410" s="210"/>
      <c r="L7410" s="210"/>
      <c r="M7410" s="156"/>
      <c r="N7410" s="173"/>
    </row>
    <row r="7411" spans="1:18" ht="15" customHeight="1" x14ac:dyDescent="0.25">
      <c r="A7411" s="86"/>
      <c r="B7411" s="84"/>
      <c r="C7411" s="209" t="s">
        <v>342</v>
      </c>
      <c r="D7411" s="209">
        <v>1</v>
      </c>
      <c r="E7411" s="209">
        <v>28.73</v>
      </c>
      <c r="F7411" s="184">
        <f>+IF(E7411="","",D7411*E7411)</f>
        <v>28.73</v>
      </c>
      <c r="G7411" s="185">
        <f>+IF(F7411="","",H7408)</f>
        <v>7.4999999999999997E-3</v>
      </c>
      <c r="H7411" s="186">
        <f>+IF(G7411="","",F7411*G7411)</f>
        <v>0.215475</v>
      </c>
      <c r="J7411" s="195">
        <f>+IF(H7411="","",H7411/H7478)</f>
        <v>0.82203147353361949</v>
      </c>
      <c r="K7411" s="211">
        <v>548000014</v>
      </c>
      <c r="L7411" s="170" t="s">
        <v>77</v>
      </c>
      <c r="M7411" s="193">
        <f>IF(L7411="NP", 0, (IF(L7411="EP", 1, (IF(L7411="ND", 0.4, "")))))</f>
        <v>0</v>
      </c>
      <c r="N7411" s="194">
        <f t="shared" ref="N7411:N7422" si="1445">+IF(H7411="","",J7411*M7411)</f>
        <v>0</v>
      </c>
      <c r="R7411" s="75" t="e">
        <f t="shared" ref="R7411:R7422" si="1446">+R7323+1</f>
        <v>#REF!</v>
      </c>
    </row>
    <row r="7412" spans="1:18" ht="15" customHeight="1" x14ac:dyDescent="0.25">
      <c r="A7412" s="86"/>
      <c r="B7412" s="84"/>
      <c r="C7412" s="209"/>
      <c r="D7412" s="209"/>
      <c r="E7412" s="209"/>
      <c r="F7412" s="184"/>
      <c r="G7412" s="185"/>
      <c r="H7412" s="186"/>
      <c r="J7412" s="195"/>
      <c r="K7412" s="211"/>
      <c r="L7412" s="212"/>
      <c r="M7412" s="193"/>
      <c r="N7412" s="194" t="str">
        <f t="shared" si="1445"/>
        <v/>
      </c>
      <c r="R7412" s="75" t="e">
        <f t="shared" si="1446"/>
        <v>#REF!</v>
      </c>
    </row>
    <row r="7413" spans="1:18" ht="15" customHeight="1" x14ac:dyDescent="0.3">
      <c r="A7413" s="86"/>
      <c r="B7413" s="84"/>
      <c r="C7413" s="125"/>
      <c r="D7413" s="146"/>
      <c r="E7413" s="149"/>
      <c r="F7413" s="184"/>
      <c r="G7413" s="185"/>
      <c r="H7413" s="186"/>
      <c r="J7413" s="195"/>
      <c r="K7413" s="172"/>
      <c r="L7413" s="170"/>
      <c r="M7413" s="193"/>
      <c r="N7413" s="194" t="str">
        <f t="shared" si="1445"/>
        <v/>
      </c>
      <c r="R7413" s="75" t="e">
        <f t="shared" si="1446"/>
        <v>#REF!</v>
      </c>
    </row>
    <row r="7414" spans="1:18" ht="15" customHeight="1" x14ac:dyDescent="0.3">
      <c r="A7414" s="86"/>
      <c r="B7414" s="84"/>
      <c r="C7414" s="125"/>
      <c r="D7414" s="146"/>
      <c r="E7414" s="149"/>
      <c r="F7414" s="184" t="str">
        <f t="shared" ref="F7414:F7422" si="1447">+IF(E7414="","",D7414*E7414)</f>
        <v/>
      </c>
      <c r="G7414" s="185" t="str">
        <f>+IF(F7414="","",H7408)</f>
        <v/>
      </c>
      <c r="H7414" s="186" t="str">
        <f t="shared" ref="H7414:H7422" si="1448">+IF(G7414="","",F7414*G7414)</f>
        <v/>
      </c>
      <c r="J7414" s="195" t="str">
        <f>+IF(H7414="","",H7414/H7478)</f>
        <v/>
      </c>
      <c r="K7414" s="172"/>
      <c r="L7414" s="170"/>
      <c r="M7414" s="193" t="str">
        <f t="shared" ref="M7414:M7422" si="1449">IF(L7414="NP", 0, (IF(L7414="EP", 1, (IF(L7414="ND", 0.4, "")))))</f>
        <v/>
      </c>
      <c r="N7414" s="194" t="str">
        <f t="shared" si="1445"/>
        <v/>
      </c>
      <c r="R7414" s="75" t="e">
        <f t="shared" si="1446"/>
        <v>#REF!</v>
      </c>
    </row>
    <row r="7415" spans="1:18" ht="15" customHeight="1" x14ac:dyDescent="0.3">
      <c r="A7415" s="86"/>
      <c r="B7415" s="84"/>
      <c r="C7415" s="125"/>
      <c r="D7415" s="146"/>
      <c r="E7415" s="149"/>
      <c r="F7415" s="184" t="str">
        <f t="shared" si="1447"/>
        <v/>
      </c>
      <c r="G7415" s="185" t="str">
        <f>+IF(F7415="","",H7408)</f>
        <v/>
      </c>
      <c r="H7415" s="186" t="str">
        <f t="shared" si="1448"/>
        <v/>
      </c>
      <c r="J7415" s="195" t="str">
        <f>+IF(H7415="","",H7415/H7478)</f>
        <v/>
      </c>
      <c r="K7415" s="172"/>
      <c r="L7415" s="170"/>
      <c r="M7415" s="193" t="str">
        <f t="shared" si="1449"/>
        <v/>
      </c>
      <c r="N7415" s="194" t="str">
        <f t="shared" si="1445"/>
        <v/>
      </c>
      <c r="R7415" s="75" t="e">
        <f t="shared" si="1446"/>
        <v>#REF!</v>
      </c>
    </row>
    <row r="7416" spans="1:18" ht="15" customHeight="1" x14ac:dyDescent="0.3">
      <c r="A7416" s="86"/>
      <c r="B7416" s="84"/>
      <c r="C7416" s="125"/>
      <c r="D7416" s="146"/>
      <c r="E7416" s="149"/>
      <c r="F7416" s="184" t="str">
        <f t="shared" si="1447"/>
        <v/>
      </c>
      <c r="G7416" s="185" t="str">
        <f>+IF(F7416="","",H7408)</f>
        <v/>
      </c>
      <c r="H7416" s="186" t="str">
        <f t="shared" si="1448"/>
        <v/>
      </c>
      <c r="J7416" s="195" t="str">
        <f>+IF(H7416="","",H7416/H7478)</f>
        <v/>
      </c>
      <c r="K7416" s="172"/>
      <c r="L7416" s="170"/>
      <c r="M7416" s="193" t="str">
        <f t="shared" si="1449"/>
        <v/>
      </c>
      <c r="N7416" s="194" t="str">
        <f t="shared" si="1445"/>
        <v/>
      </c>
      <c r="R7416" s="75" t="e">
        <f t="shared" si="1446"/>
        <v>#REF!</v>
      </c>
    </row>
    <row r="7417" spans="1:18" ht="15" customHeight="1" x14ac:dyDescent="0.3">
      <c r="A7417" s="86"/>
      <c r="B7417" s="84"/>
      <c r="C7417" s="125"/>
      <c r="D7417" s="146"/>
      <c r="E7417" s="149"/>
      <c r="F7417" s="184" t="str">
        <f t="shared" si="1447"/>
        <v/>
      </c>
      <c r="G7417" s="185" t="str">
        <f>+IF(F7417="","",H7408)</f>
        <v/>
      </c>
      <c r="H7417" s="186" t="str">
        <f t="shared" si="1448"/>
        <v/>
      </c>
      <c r="J7417" s="195" t="str">
        <f>+IF(H7417="","",H7417/H7478)</f>
        <v/>
      </c>
      <c r="K7417" s="172"/>
      <c r="L7417" s="170"/>
      <c r="M7417" s="193" t="str">
        <f t="shared" si="1449"/>
        <v/>
      </c>
      <c r="N7417" s="194" t="str">
        <f t="shared" si="1445"/>
        <v/>
      </c>
      <c r="R7417" s="75" t="e">
        <f t="shared" si="1446"/>
        <v>#REF!</v>
      </c>
    </row>
    <row r="7418" spans="1:18" ht="15" customHeight="1" x14ac:dyDescent="0.3">
      <c r="A7418" s="86"/>
      <c r="B7418" s="84"/>
      <c r="C7418" s="125"/>
      <c r="D7418" s="146"/>
      <c r="E7418" s="149"/>
      <c r="F7418" s="184" t="str">
        <f t="shared" si="1447"/>
        <v/>
      </c>
      <c r="G7418" s="185" t="str">
        <f>+IF(F7418="","",H7408)</f>
        <v/>
      </c>
      <c r="H7418" s="186" t="str">
        <f t="shared" si="1448"/>
        <v/>
      </c>
      <c r="J7418" s="195" t="str">
        <f>+IF(H7418="","",H7418/H7478)</f>
        <v/>
      </c>
      <c r="K7418" s="172"/>
      <c r="L7418" s="170"/>
      <c r="M7418" s="193" t="str">
        <f t="shared" si="1449"/>
        <v/>
      </c>
      <c r="N7418" s="194" t="str">
        <f t="shared" si="1445"/>
        <v/>
      </c>
      <c r="R7418" s="75" t="e">
        <f t="shared" si="1446"/>
        <v>#REF!</v>
      </c>
    </row>
    <row r="7419" spans="1:18" ht="15" customHeight="1" x14ac:dyDescent="0.3">
      <c r="A7419" s="86"/>
      <c r="B7419" s="84"/>
      <c r="C7419" s="125"/>
      <c r="D7419" s="146"/>
      <c r="E7419" s="149"/>
      <c r="F7419" s="184" t="str">
        <f t="shared" si="1447"/>
        <v/>
      </c>
      <c r="G7419" s="185" t="str">
        <f>+IF(F7419="","",H7408)</f>
        <v/>
      </c>
      <c r="H7419" s="186" t="str">
        <f t="shared" si="1448"/>
        <v/>
      </c>
      <c r="J7419" s="195" t="str">
        <f>+IF(H7419="","",H7419/H7478)</f>
        <v/>
      </c>
      <c r="K7419" s="172"/>
      <c r="L7419" s="170"/>
      <c r="M7419" s="193" t="str">
        <f t="shared" si="1449"/>
        <v/>
      </c>
      <c r="N7419" s="194" t="str">
        <f t="shared" si="1445"/>
        <v/>
      </c>
      <c r="R7419" s="75" t="e">
        <f t="shared" si="1446"/>
        <v>#REF!</v>
      </c>
    </row>
    <row r="7420" spans="1:18" ht="15" customHeight="1" x14ac:dyDescent="0.3">
      <c r="A7420" s="86"/>
      <c r="B7420" s="84"/>
      <c r="C7420" s="125"/>
      <c r="D7420" s="146"/>
      <c r="E7420" s="149"/>
      <c r="F7420" s="184" t="str">
        <f t="shared" si="1447"/>
        <v/>
      </c>
      <c r="G7420" s="185" t="str">
        <f>+IF(F7420="","",H7408)</f>
        <v/>
      </c>
      <c r="H7420" s="186" t="str">
        <f t="shared" si="1448"/>
        <v/>
      </c>
      <c r="J7420" s="195" t="str">
        <f>+IF(H7420="","",H7420/H7478)</f>
        <v/>
      </c>
      <c r="K7420" s="172"/>
      <c r="L7420" s="170"/>
      <c r="M7420" s="193" t="str">
        <f t="shared" si="1449"/>
        <v/>
      </c>
      <c r="N7420" s="194" t="str">
        <f t="shared" si="1445"/>
        <v/>
      </c>
      <c r="R7420" s="75" t="e">
        <f t="shared" si="1446"/>
        <v>#REF!</v>
      </c>
    </row>
    <row r="7421" spans="1:18" ht="15" customHeight="1" x14ac:dyDescent="0.3">
      <c r="A7421" s="86"/>
      <c r="B7421" s="84"/>
      <c r="C7421" s="125"/>
      <c r="D7421" s="146"/>
      <c r="E7421" s="149"/>
      <c r="F7421" s="184" t="str">
        <f t="shared" si="1447"/>
        <v/>
      </c>
      <c r="G7421" s="185" t="str">
        <f>+IF(F7421="","",H7408)</f>
        <v/>
      </c>
      <c r="H7421" s="186" t="str">
        <f t="shared" si="1448"/>
        <v/>
      </c>
      <c r="J7421" s="195" t="str">
        <f>+IF(H7421="","",H7421/H7478)</f>
        <v/>
      </c>
      <c r="K7421" s="172"/>
      <c r="L7421" s="170"/>
      <c r="M7421" s="193" t="str">
        <f t="shared" si="1449"/>
        <v/>
      </c>
      <c r="N7421" s="194" t="str">
        <f t="shared" si="1445"/>
        <v/>
      </c>
      <c r="R7421" s="75" t="e">
        <f t="shared" si="1446"/>
        <v>#REF!</v>
      </c>
    </row>
    <row r="7422" spans="1:18" ht="15" customHeight="1" thickBot="1" x14ac:dyDescent="0.35">
      <c r="A7422" s="86"/>
      <c r="B7422" s="84"/>
      <c r="C7422" s="127"/>
      <c r="D7422" s="147"/>
      <c r="E7422" s="150"/>
      <c r="F7422" s="187" t="str">
        <f t="shared" si="1447"/>
        <v/>
      </c>
      <c r="G7422" s="188" t="str">
        <f>+IF(F7422="","",H7407)</f>
        <v/>
      </c>
      <c r="H7422" s="189" t="str">
        <f t="shared" si="1448"/>
        <v/>
      </c>
      <c r="J7422" s="195" t="str">
        <f>+IF(H7422="","",H7422/H7478)</f>
        <v/>
      </c>
      <c r="K7422" s="172"/>
      <c r="L7422" s="170"/>
      <c r="M7422" s="193" t="str">
        <f t="shared" si="1449"/>
        <v/>
      </c>
      <c r="N7422" s="194" t="str">
        <f t="shared" si="1445"/>
        <v/>
      </c>
      <c r="R7422" s="75" t="e">
        <f t="shared" si="1446"/>
        <v>#REF!</v>
      </c>
    </row>
    <row r="7423" spans="1:18" ht="15" customHeight="1" thickBot="1" x14ac:dyDescent="0.35">
      <c r="A7423" s="86"/>
      <c r="B7423" s="84"/>
      <c r="C7423" s="160"/>
      <c r="D7423" s="160"/>
      <c r="E7423" s="160"/>
      <c r="F7423" s="160"/>
      <c r="G7423" s="161" t="s">
        <v>27</v>
      </c>
      <c r="H7423" s="157">
        <f>SUM(H7410:H7422)</f>
        <v>0.215475</v>
      </c>
      <c r="J7423" s="110">
        <f>SUM(J7410:J7422)</f>
        <v>0.82203147353361949</v>
      </c>
      <c r="K7423" s="109"/>
      <c r="L7423" s="109"/>
      <c r="M7423" s="109"/>
      <c r="N7423" s="110">
        <f>SUM(N7410:N7422)</f>
        <v>0</v>
      </c>
    </row>
    <row r="7424" spans="1:18" s="73" customFormat="1" ht="15" customHeight="1" thickBot="1" x14ac:dyDescent="0.35">
      <c r="A7424" s="86"/>
      <c r="B7424" s="84"/>
      <c r="C7424" s="73" t="s">
        <v>10</v>
      </c>
      <c r="H7424" s="74"/>
      <c r="J7424" s="112"/>
      <c r="K7424" s="112"/>
      <c r="L7424" s="112"/>
      <c r="M7424" s="112"/>
      <c r="N7424" s="112"/>
    </row>
    <row r="7425" spans="1:18" ht="31.5" customHeight="1" thickBot="1" x14ac:dyDescent="0.35">
      <c r="A7425" s="86"/>
      <c r="B7425" s="84"/>
      <c r="C7425" s="122" t="s">
        <v>48</v>
      </c>
      <c r="D7425" s="123" t="s">
        <v>0</v>
      </c>
      <c r="E7425" s="123" t="s">
        <v>65</v>
      </c>
      <c r="F7425" s="123" t="s">
        <v>66</v>
      </c>
      <c r="G7425" s="123" t="s">
        <v>8</v>
      </c>
      <c r="H7425" s="124" t="s">
        <v>9</v>
      </c>
      <c r="J7425" s="106" t="s">
        <v>59</v>
      </c>
      <c r="K7425" s="107" t="s">
        <v>60</v>
      </c>
      <c r="L7425" s="107" t="s">
        <v>61</v>
      </c>
      <c r="M7425" s="107" t="s">
        <v>62</v>
      </c>
      <c r="N7425" s="108" t="s">
        <v>63</v>
      </c>
    </row>
    <row r="7426" spans="1:18" ht="15" customHeight="1" x14ac:dyDescent="0.25">
      <c r="A7426" s="86"/>
      <c r="B7426" s="84"/>
      <c r="C7426" s="226" t="s">
        <v>345</v>
      </c>
      <c r="D7426" s="209">
        <v>1</v>
      </c>
      <c r="E7426" s="209">
        <v>6.22</v>
      </c>
      <c r="F7426" s="184">
        <f>+IF(E7426="","",D7426*E7426)</f>
        <v>6.22</v>
      </c>
      <c r="G7426" s="185">
        <f>+IF(F7426="","",H7408)</f>
        <v>7.4999999999999997E-3</v>
      </c>
      <c r="H7426" s="186">
        <f>+IF(G7426="","",F7426*G7426)</f>
        <v>4.6649999999999997E-2</v>
      </c>
      <c r="I7426" s="95"/>
      <c r="J7426" s="195">
        <f>+IF(H7426="","",H7426/H7478)</f>
        <v>0.17796852646638053</v>
      </c>
      <c r="K7426" s="210">
        <v>851230012</v>
      </c>
      <c r="L7426" s="170" t="s">
        <v>77</v>
      </c>
      <c r="M7426" s="193">
        <v>0</v>
      </c>
      <c r="N7426" s="194">
        <f t="shared" ref="N7426:N7438" si="1450">+IF(H7426="","",J7426*M7426)</f>
        <v>0</v>
      </c>
      <c r="R7426" s="75" t="e">
        <f t="shared" ref="R7426:R7438" si="1451">+R7338+1</f>
        <v>#REF!</v>
      </c>
    </row>
    <row r="7427" spans="1:18" ht="15" customHeight="1" x14ac:dyDescent="0.25">
      <c r="A7427" s="86"/>
      <c r="B7427" s="84"/>
      <c r="C7427" s="209"/>
      <c r="D7427" s="209"/>
      <c r="E7427" s="209"/>
      <c r="F7427" s="184"/>
      <c r="G7427" s="185"/>
      <c r="H7427" s="186"/>
      <c r="J7427" s="195"/>
      <c r="K7427" s="210"/>
      <c r="L7427" s="210"/>
      <c r="M7427" s="193"/>
      <c r="N7427" s="194" t="str">
        <f t="shared" si="1450"/>
        <v/>
      </c>
      <c r="R7427" s="75" t="e">
        <f t="shared" si="1451"/>
        <v>#REF!</v>
      </c>
    </row>
    <row r="7428" spans="1:18" ht="15" customHeight="1" x14ac:dyDescent="0.25">
      <c r="A7428" s="86"/>
      <c r="B7428" s="84"/>
      <c r="C7428" s="209"/>
      <c r="D7428" s="209"/>
      <c r="E7428" s="209"/>
      <c r="F7428" s="184"/>
      <c r="G7428" s="185"/>
      <c r="H7428" s="186"/>
      <c r="J7428" s="195"/>
      <c r="K7428" s="210"/>
      <c r="L7428" s="210"/>
      <c r="M7428" s="193"/>
      <c r="N7428" s="194" t="str">
        <f t="shared" si="1450"/>
        <v/>
      </c>
      <c r="R7428" s="75" t="e">
        <f t="shared" si="1451"/>
        <v>#REF!</v>
      </c>
    </row>
    <row r="7429" spans="1:18" ht="15" customHeight="1" x14ac:dyDescent="0.25">
      <c r="A7429" s="86"/>
      <c r="B7429" s="84"/>
      <c r="C7429" s="209"/>
      <c r="D7429" s="209"/>
      <c r="E7429" s="209"/>
      <c r="F7429" s="184"/>
      <c r="G7429" s="185"/>
      <c r="H7429" s="186"/>
      <c r="J7429" s="195"/>
      <c r="K7429" s="210"/>
      <c r="L7429" s="210"/>
      <c r="M7429" s="193"/>
      <c r="N7429" s="194" t="str">
        <f t="shared" si="1450"/>
        <v/>
      </c>
      <c r="R7429" s="75" t="e">
        <f t="shared" si="1451"/>
        <v>#REF!</v>
      </c>
    </row>
    <row r="7430" spans="1:18" ht="15" customHeight="1" x14ac:dyDescent="0.25">
      <c r="A7430" s="86"/>
      <c r="B7430" s="84"/>
      <c r="C7430" s="209"/>
      <c r="D7430" s="209"/>
      <c r="E7430" s="209"/>
      <c r="F7430" s="184"/>
      <c r="G7430" s="185"/>
      <c r="H7430" s="186"/>
      <c r="J7430" s="195"/>
      <c r="K7430" s="210"/>
      <c r="L7430" s="210"/>
      <c r="M7430" s="193"/>
      <c r="N7430" s="194" t="str">
        <f t="shared" si="1450"/>
        <v/>
      </c>
      <c r="R7430" s="75" t="e">
        <f t="shared" si="1451"/>
        <v>#REF!</v>
      </c>
    </row>
    <row r="7431" spans="1:18" ht="15" customHeight="1" x14ac:dyDescent="0.25">
      <c r="A7431" s="86"/>
      <c r="B7431" s="84"/>
      <c r="C7431" s="209"/>
      <c r="D7431" s="209"/>
      <c r="E7431" s="209"/>
      <c r="F7431" s="184"/>
      <c r="G7431" s="185"/>
      <c r="H7431" s="186"/>
      <c r="I7431" s="96"/>
      <c r="J7431" s="195"/>
      <c r="K7431" s="210"/>
      <c r="L7431" s="210"/>
      <c r="M7431" s="193"/>
      <c r="N7431" s="194" t="str">
        <f t="shared" si="1450"/>
        <v/>
      </c>
      <c r="R7431" s="75" t="e">
        <f t="shared" si="1451"/>
        <v>#REF!</v>
      </c>
    </row>
    <row r="7432" spans="1:18" ht="15" customHeight="1" x14ac:dyDescent="0.3">
      <c r="A7432" s="86"/>
      <c r="B7432" s="84"/>
      <c r="C7432" s="125"/>
      <c r="D7432" s="146"/>
      <c r="E7432" s="149"/>
      <c r="F7432" s="184"/>
      <c r="G7432" s="185"/>
      <c r="H7432" s="186"/>
      <c r="J7432" s="195"/>
      <c r="K7432" s="174"/>
      <c r="L7432" s="170"/>
      <c r="M7432" s="193"/>
      <c r="N7432" s="194" t="str">
        <f t="shared" si="1450"/>
        <v/>
      </c>
      <c r="R7432" s="75" t="e">
        <f t="shared" si="1451"/>
        <v>#REF!</v>
      </c>
    </row>
    <row r="7433" spans="1:18" ht="15" customHeight="1" x14ac:dyDescent="0.3">
      <c r="A7433" s="86"/>
      <c r="B7433" s="84"/>
      <c r="C7433" s="125"/>
      <c r="D7433" s="146"/>
      <c r="E7433" s="149"/>
      <c r="F7433" s="184"/>
      <c r="G7433" s="185"/>
      <c r="H7433" s="186"/>
      <c r="J7433" s="195"/>
      <c r="K7433" s="174"/>
      <c r="L7433" s="170"/>
      <c r="M7433" s="193"/>
      <c r="N7433" s="194" t="str">
        <f t="shared" si="1450"/>
        <v/>
      </c>
      <c r="R7433" s="75" t="e">
        <f t="shared" si="1451"/>
        <v>#REF!</v>
      </c>
    </row>
    <row r="7434" spans="1:18" ht="15" customHeight="1" x14ac:dyDescent="0.3">
      <c r="A7434" s="86"/>
      <c r="B7434" s="84"/>
      <c r="C7434" s="125"/>
      <c r="D7434" s="146"/>
      <c r="E7434" s="149"/>
      <c r="F7434" s="184" t="str">
        <f>+IF(E7434="","",D7434*E7434)</f>
        <v/>
      </c>
      <c r="G7434" s="185" t="str">
        <f>+IF(F7434="","",H7408)</f>
        <v/>
      </c>
      <c r="H7434" s="186" t="str">
        <f>+IF(G7434="","",F7434*G7434)</f>
        <v/>
      </c>
      <c r="I7434" s="96"/>
      <c r="J7434" s="195" t="str">
        <f>+IF(H7434="","",H7434/H7478)</f>
        <v/>
      </c>
      <c r="K7434" s="174"/>
      <c r="L7434" s="170"/>
      <c r="M7434" s="193" t="str">
        <f>IF(L7434="NP", 0, (IF(L7434="EP", 1, (IF(L7434="ND", 0.4, "")))))</f>
        <v/>
      </c>
      <c r="N7434" s="194" t="str">
        <f t="shared" si="1450"/>
        <v/>
      </c>
      <c r="R7434" s="75" t="e">
        <f t="shared" si="1451"/>
        <v>#REF!</v>
      </c>
    </row>
    <row r="7435" spans="1:18" ht="15" customHeight="1" x14ac:dyDescent="0.3">
      <c r="A7435" s="86"/>
      <c r="B7435" s="84"/>
      <c r="C7435" s="125"/>
      <c r="D7435" s="146"/>
      <c r="E7435" s="149"/>
      <c r="F7435" s="184" t="str">
        <f>+IF(E7435="","",D7435*E7435)</f>
        <v/>
      </c>
      <c r="G7435" s="185" t="str">
        <f>+IF(F7435="","",H7408)</f>
        <v/>
      </c>
      <c r="H7435" s="186" t="str">
        <f>+IF(G7435="","",F7435*G7435)</f>
        <v/>
      </c>
      <c r="J7435" s="195" t="str">
        <f>+IF(H7435="","",H7435/H7478)</f>
        <v/>
      </c>
      <c r="K7435" s="174"/>
      <c r="L7435" s="170"/>
      <c r="M7435" s="193" t="str">
        <f>IF(L7435="NP", 0, (IF(L7435="EP", 1, (IF(L7435="ND", 0.4, "")))))</f>
        <v/>
      </c>
      <c r="N7435" s="194" t="str">
        <f t="shared" si="1450"/>
        <v/>
      </c>
      <c r="R7435" s="75" t="e">
        <f t="shared" si="1451"/>
        <v>#REF!</v>
      </c>
    </row>
    <row r="7436" spans="1:18" ht="15" customHeight="1" x14ac:dyDescent="0.3">
      <c r="A7436" s="86"/>
      <c r="B7436" s="84"/>
      <c r="C7436" s="125"/>
      <c r="D7436" s="146"/>
      <c r="E7436" s="149"/>
      <c r="F7436" s="184" t="str">
        <f>+IF(E7436="","",D7436*E7436)</f>
        <v/>
      </c>
      <c r="G7436" s="185" t="str">
        <f>+IF(F7436="","",H7408)</f>
        <v/>
      </c>
      <c r="H7436" s="186" t="str">
        <f>+IF(G7436="","",F7436*G7436)</f>
        <v/>
      </c>
      <c r="I7436" s="96"/>
      <c r="J7436" s="195" t="str">
        <f>+IF(H7436="","",H7436/H7478)</f>
        <v/>
      </c>
      <c r="K7436" s="174"/>
      <c r="L7436" s="170"/>
      <c r="M7436" s="193" t="str">
        <f>IF(L7436="NP", 0, (IF(L7436="EP", 1, (IF(L7436="ND", 0.4, "")))))</f>
        <v/>
      </c>
      <c r="N7436" s="194" t="str">
        <f t="shared" si="1450"/>
        <v/>
      </c>
      <c r="R7436" s="75" t="e">
        <f t="shared" si="1451"/>
        <v>#REF!</v>
      </c>
    </row>
    <row r="7437" spans="1:18" ht="15" customHeight="1" x14ac:dyDescent="0.3">
      <c r="A7437" s="86"/>
      <c r="B7437" s="84"/>
      <c r="C7437" s="125"/>
      <c r="D7437" s="146"/>
      <c r="E7437" s="149"/>
      <c r="F7437" s="184" t="str">
        <f>+IF(E7437="","",D7437*E7437)</f>
        <v/>
      </c>
      <c r="G7437" s="185" t="str">
        <f>+IF(F7437="","",H7408)</f>
        <v/>
      </c>
      <c r="H7437" s="186" t="str">
        <f>+IF(G7437="","",F7437*G7437)</f>
        <v/>
      </c>
      <c r="I7437" s="96"/>
      <c r="J7437" s="195" t="str">
        <f>+IF(H7437="","",H7437/H7478)</f>
        <v/>
      </c>
      <c r="K7437" s="174"/>
      <c r="L7437" s="170"/>
      <c r="M7437" s="193" t="str">
        <f>IF(L7437="NP", 0, (IF(L7437="EP", 1, (IF(L7437="ND", 0.4, "")))))</f>
        <v/>
      </c>
      <c r="N7437" s="194" t="str">
        <f t="shared" si="1450"/>
        <v/>
      </c>
      <c r="R7437" s="75" t="e">
        <f t="shared" si="1451"/>
        <v>#REF!</v>
      </c>
    </row>
    <row r="7438" spans="1:18" ht="15" customHeight="1" thickBot="1" x14ac:dyDescent="0.35">
      <c r="A7438" s="86"/>
      <c r="B7438" s="84"/>
      <c r="C7438" s="127"/>
      <c r="D7438" s="147"/>
      <c r="E7438" s="150"/>
      <c r="F7438" s="187" t="str">
        <f>+IF(E7438="","",D7438*E7438)</f>
        <v/>
      </c>
      <c r="G7438" s="188" t="str">
        <f>+IF(F7438="","",H7407)</f>
        <v/>
      </c>
      <c r="H7438" s="189" t="str">
        <f>+IF(G7438="","",F7438*G7438)</f>
        <v/>
      </c>
      <c r="J7438" s="195" t="str">
        <f>+IF(H7438="","",H7438/H7478)</f>
        <v/>
      </c>
      <c r="K7438" s="174"/>
      <c r="L7438" s="170"/>
      <c r="M7438" s="193" t="str">
        <f>IF(L7438="NP", 0, (IF(L7438="EP", 1, (IF(L7438="ND", 0.4, "")))))</f>
        <v/>
      </c>
      <c r="N7438" s="194" t="str">
        <f t="shared" si="1450"/>
        <v/>
      </c>
      <c r="R7438" s="75" t="e">
        <f t="shared" si="1451"/>
        <v>#REF!</v>
      </c>
    </row>
    <row r="7439" spans="1:18" ht="15" customHeight="1" thickBot="1" x14ac:dyDescent="0.35">
      <c r="A7439" s="86"/>
      <c r="B7439" s="84"/>
      <c r="C7439" s="160"/>
      <c r="D7439" s="160"/>
      <c r="E7439" s="160"/>
      <c r="F7439" s="160"/>
      <c r="G7439" s="161" t="s">
        <v>28</v>
      </c>
      <c r="H7439" s="157">
        <f>SUM(H7426:H7438)</f>
        <v>4.6649999999999997E-2</v>
      </c>
      <c r="J7439" s="110">
        <f>SUM(J7426:J7438)</f>
        <v>0.17796852646638053</v>
      </c>
      <c r="K7439" s="109"/>
      <c r="L7439" s="109"/>
      <c r="M7439" s="109"/>
      <c r="N7439" s="110">
        <f>SUM(N7426:N7438)</f>
        <v>0</v>
      </c>
    </row>
    <row r="7440" spans="1:18" s="73" customFormat="1" ht="15" customHeight="1" thickBot="1" x14ac:dyDescent="0.35">
      <c r="A7440" s="86"/>
      <c r="B7440" s="84"/>
      <c r="C7440" s="73" t="s">
        <v>11</v>
      </c>
      <c r="H7440" s="74"/>
      <c r="J7440" s="112"/>
      <c r="K7440" s="112"/>
      <c r="L7440" s="112"/>
      <c r="M7440" s="112"/>
      <c r="N7440" s="112"/>
    </row>
    <row r="7441" spans="1:18" ht="34.5" customHeight="1" thickBot="1" x14ac:dyDescent="0.35">
      <c r="A7441" s="86"/>
      <c r="B7441" s="84"/>
      <c r="C7441" s="122" t="s">
        <v>48</v>
      </c>
      <c r="D7441" s="129"/>
      <c r="E7441" s="123" t="s">
        <v>3</v>
      </c>
      <c r="F7441" s="123" t="s">
        <v>0</v>
      </c>
      <c r="G7441" s="123" t="s">
        <v>16</v>
      </c>
      <c r="H7441" s="124" t="s">
        <v>9</v>
      </c>
      <c r="J7441" s="106" t="s">
        <v>59</v>
      </c>
      <c r="K7441" s="107" t="s">
        <v>60</v>
      </c>
      <c r="L7441" s="107" t="s">
        <v>61</v>
      </c>
      <c r="M7441" s="107" t="s">
        <v>62</v>
      </c>
      <c r="N7441" s="108" t="s">
        <v>63</v>
      </c>
    </row>
    <row r="7442" spans="1:18" ht="15" customHeight="1" x14ac:dyDescent="0.3">
      <c r="A7442" s="86"/>
      <c r="B7442" s="84"/>
      <c r="C7442" s="213"/>
      <c r="E7442" s="214"/>
      <c r="F7442" s="215"/>
      <c r="G7442" s="215"/>
      <c r="H7442" s="190"/>
      <c r="J7442" s="195"/>
      <c r="K7442" s="211"/>
      <c r="L7442" s="212"/>
      <c r="M7442" s="193"/>
      <c r="N7442" s="194" t="str">
        <f t="shared" ref="N7442:N7467" si="1452">+IF(H7442="","",J7442*M7442)</f>
        <v/>
      </c>
      <c r="R7442" s="75" t="e">
        <f t="shared" ref="R7442:R7467" si="1453">+R7354+1</f>
        <v>#REF!</v>
      </c>
    </row>
    <row r="7443" spans="1:18" ht="15" customHeight="1" x14ac:dyDescent="0.3">
      <c r="A7443" s="86"/>
      <c r="B7443" s="84"/>
      <c r="C7443" s="213"/>
      <c r="E7443" s="214"/>
      <c r="F7443" s="215"/>
      <c r="G7443" s="215"/>
      <c r="H7443" s="190"/>
      <c r="J7443" s="195"/>
      <c r="K7443" s="211"/>
      <c r="L7443" s="212"/>
      <c r="M7443" s="193"/>
      <c r="N7443" s="194" t="str">
        <f t="shared" si="1452"/>
        <v/>
      </c>
      <c r="R7443" s="75" t="e">
        <f t="shared" si="1453"/>
        <v>#REF!</v>
      </c>
    </row>
    <row r="7444" spans="1:18" ht="15" customHeight="1" x14ac:dyDescent="0.3">
      <c r="A7444" s="86"/>
      <c r="B7444" s="84"/>
      <c r="C7444" s="213"/>
      <c r="E7444" s="214"/>
      <c r="F7444" s="215"/>
      <c r="G7444" s="215"/>
      <c r="H7444" s="190"/>
      <c r="J7444" s="195"/>
      <c r="K7444" s="211"/>
      <c r="L7444" s="212"/>
      <c r="M7444" s="193"/>
      <c r="N7444" s="194" t="str">
        <f t="shared" si="1452"/>
        <v/>
      </c>
      <c r="R7444" s="75" t="e">
        <f t="shared" si="1453"/>
        <v>#REF!</v>
      </c>
    </row>
    <row r="7445" spans="1:18" ht="15" customHeight="1" x14ac:dyDescent="0.3">
      <c r="A7445" s="86"/>
      <c r="B7445" s="84"/>
      <c r="C7445" s="213"/>
      <c r="E7445" s="214"/>
      <c r="F7445" s="215"/>
      <c r="G7445" s="215"/>
      <c r="H7445" s="190"/>
      <c r="J7445" s="195"/>
      <c r="K7445" s="211"/>
      <c r="L7445" s="212"/>
      <c r="M7445" s="193"/>
      <c r="N7445" s="194" t="str">
        <f t="shared" si="1452"/>
        <v/>
      </c>
      <c r="R7445" s="75" t="e">
        <f t="shared" si="1453"/>
        <v>#REF!</v>
      </c>
    </row>
    <row r="7446" spans="1:18" ht="15" customHeight="1" x14ac:dyDescent="0.3">
      <c r="A7446" s="86"/>
      <c r="B7446" s="84"/>
      <c r="C7446" s="213"/>
      <c r="E7446" s="214"/>
      <c r="F7446" s="215"/>
      <c r="G7446" s="215"/>
      <c r="H7446" s="190"/>
      <c r="J7446" s="195"/>
      <c r="K7446" s="211"/>
      <c r="L7446" s="212"/>
      <c r="M7446" s="193"/>
      <c r="N7446" s="194" t="str">
        <f t="shared" si="1452"/>
        <v/>
      </c>
      <c r="R7446" s="75" t="e">
        <f t="shared" si="1453"/>
        <v>#REF!</v>
      </c>
    </row>
    <row r="7447" spans="1:18" ht="15" customHeight="1" x14ac:dyDescent="0.3">
      <c r="A7447" s="86"/>
      <c r="B7447" s="84"/>
      <c r="C7447" s="213"/>
      <c r="E7447" s="214"/>
      <c r="F7447" s="215"/>
      <c r="G7447" s="215"/>
      <c r="H7447" s="190"/>
      <c r="J7447" s="195"/>
      <c r="K7447" s="212"/>
      <c r="L7447" s="210"/>
      <c r="M7447" s="193"/>
      <c r="N7447" s="194" t="str">
        <f t="shared" si="1452"/>
        <v/>
      </c>
      <c r="R7447" s="75" t="e">
        <f t="shared" si="1453"/>
        <v>#REF!</v>
      </c>
    </row>
    <row r="7448" spans="1:18" ht="15" customHeight="1" x14ac:dyDescent="0.3">
      <c r="A7448" s="86"/>
      <c r="B7448" s="84"/>
      <c r="C7448" s="213"/>
      <c r="E7448" s="214"/>
      <c r="F7448" s="215"/>
      <c r="G7448" s="215"/>
      <c r="H7448" s="190"/>
      <c r="J7448" s="195"/>
      <c r="K7448" s="211"/>
      <c r="L7448" s="210"/>
      <c r="M7448" s="193"/>
      <c r="N7448" s="194" t="str">
        <f t="shared" si="1452"/>
        <v/>
      </c>
      <c r="R7448" s="75" t="e">
        <f t="shared" si="1453"/>
        <v>#REF!</v>
      </c>
    </row>
    <row r="7449" spans="1:18" ht="15" customHeight="1" x14ac:dyDescent="0.3">
      <c r="A7449" s="86"/>
      <c r="B7449" s="84"/>
      <c r="C7449" s="125"/>
      <c r="E7449" s="151"/>
      <c r="F7449" s="151"/>
      <c r="G7449" s="151"/>
      <c r="H7449" s="190"/>
      <c r="J7449" s="195"/>
      <c r="K7449" s="174"/>
      <c r="L7449" s="170"/>
      <c r="M7449" s="193"/>
      <c r="N7449" s="194" t="str">
        <f t="shared" si="1452"/>
        <v/>
      </c>
      <c r="R7449" s="75" t="e">
        <f t="shared" si="1453"/>
        <v>#REF!</v>
      </c>
    </row>
    <row r="7450" spans="1:18" ht="15" customHeight="1" x14ac:dyDescent="0.3">
      <c r="A7450" s="86"/>
      <c r="B7450" s="84"/>
      <c r="C7450" s="125"/>
      <c r="E7450" s="151"/>
      <c r="F7450" s="151"/>
      <c r="G7450" s="151"/>
      <c r="H7450" s="190" t="str">
        <f t="shared" ref="H7450:H7467" si="1454">+IF(G7450="","",F7450*G7450)</f>
        <v/>
      </c>
      <c r="J7450" s="195" t="str">
        <f>+IF(H7450="","",H7450/H7478)</f>
        <v/>
      </c>
      <c r="K7450" s="174"/>
      <c r="L7450" s="170"/>
      <c r="M7450" s="193" t="str">
        <f t="shared" ref="M7450:M7467" si="1455">IF(L7450="NP", 0, (IF(L7450="EP", 1, (IF(L7450="ND", 0.4, "")))))</f>
        <v/>
      </c>
      <c r="N7450" s="194" t="str">
        <f t="shared" si="1452"/>
        <v/>
      </c>
      <c r="R7450" s="75" t="e">
        <f t="shared" si="1453"/>
        <v>#REF!</v>
      </c>
    </row>
    <row r="7451" spans="1:18" ht="15" customHeight="1" x14ac:dyDescent="0.3">
      <c r="A7451" s="86"/>
      <c r="B7451" s="84"/>
      <c r="C7451" s="125"/>
      <c r="E7451" s="151"/>
      <c r="F7451" s="151"/>
      <c r="G7451" s="151"/>
      <c r="H7451" s="190" t="str">
        <f t="shared" si="1454"/>
        <v/>
      </c>
      <c r="J7451" s="195" t="str">
        <f>+IF(H7451="","",H7451/H7478)</f>
        <v/>
      </c>
      <c r="K7451" s="174"/>
      <c r="L7451" s="170"/>
      <c r="M7451" s="193" t="str">
        <f t="shared" si="1455"/>
        <v/>
      </c>
      <c r="N7451" s="194" t="str">
        <f t="shared" si="1452"/>
        <v/>
      </c>
      <c r="R7451" s="75" t="e">
        <f t="shared" si="1453"/>
        <v>#REF!</v>
      </c>
    </row>
    <row r="7452" spans="1:18" ht="15" customHeight="1" x14ac:dyDescent="0.3">
      <c r="A7452" s="86"/>
      <c r="B7452" s="84"/>
      <c r="C7452" s="125"/>
      <c r="E7452" s="151"/>
      <c r="F7452" s="151"/>
      <c r="G7452" s="151"/>
      <c r="H7452" s="190" t="str">
        <f t="shared" si="1454"/>
        <v/>
      </c>
      <c r="J7452" s="195" t="str">
        <f>+IF(H7452="","",H7452/H7478)</f>
        <v/>
      </c>
      <c r="K7452" s="174"/>
      <c r="L7452" s="170"/>
      <c r="M7452" s="193" t="str">
        <f t="shared" si="1455"/>
        <v/>
      </c>
      <c r="N7452" s="194" t="str">
        <f t="shared" si="1452"/>
        <v/>
      </c>
      <c r="R7452" s="75" t="e">
        <f t="shared" si="1453"/>
        <v>#REF!</v>
      </c>
    </row>
    <row r="7453" spans="1:18" ht="15" customHeight="1" x14ac:dyDescent="0.3">
      <c r="A7453" s="86"/>
      <c r="B7453" s="84"/>
      <c r="C7453" s="125"/>
      <c r="E7453" s="151"/>
      <c r="F7453" s="151"/>
      <c r="G7453" s="151"/>
      <c r="H7453" s="190" t="str">
        <f t="shared" si="1454"/>
        <v/>
      </c>
      <c r="J7453" s="195" t="str">
        <f>+IF(H7453="","",H7453/H7478)</f>
        <v/>
      </c>
      <c r="K7453" s="174"/>
      <c r="L7453" s="170"/>
      <c r="M7453" s="193" t="str">
        <f t="shared" si="1455"/>
        <v/>
      </c>
      <c r="N7453" s="194" t="str">
        <f t="shared" si="1452"/>
        <v/>
      </c>
      <c r="R7453" s="75" t="e">
        <f t="shared" si="1453"/>
        <v>#REF!</v>
      </c>
    </row>
    <row r="7454" spans="1:18" ht="15" customHeight="1" x14ac:dyDescent="0.3">
      <c r="A7454" s="86"/>
      <c r="B7454" s="84"/>
      <c r="C7454" s="125"/>
      <c r="E7454" s="151"/>
      <c r="F7454" s="151"/>
      <c r="G7454" s="151"/>
      <c r="H7454" s="190" t="str">
        <f t="shared" si="1454"/>
        <v/>
      </c>
      <c r="J7454" s="195" t="str">
        <f>+IF(H7454="","",H7454/H7478)</f>
        <v/>
      </c>
      <c r="K7454" s="174"/>
      <c r="L7454" s="170"/>
      <c r="M7454" s="193" t="str">
        <f t="shared" si="1455"/>
        <v/>
      </c>
      <c r="N7454" s="194" t="str">
        <f t="shared" si="1452"/>
        <v/>
      </c>
      <c r="R7454" s="75" t="e">
        <f t="shared" si="1453"/>
        <v>#REF!</v>
      </c>
    </row>
    <row r="7455" spans="1:18" ht="15" customHeight="1" x14ac:dyDescent="0.3">
      <c r="A7455" s="86"/>
      <c r="B7455" s="84"/>
      <c r="C7455" s="125"/>
      <c r="E7455" s="151"/>
      <c r="F7455" s="151"/>
      <c r="G7455" s="151"/>
      <c r="H7455" s="190" t="str">
        <f t="shared" si="1454"/>
        <v/>
      </c>
      <c r="J7455" s="195" t="str">
        <f>+IF(H7455="","",H7455/H7478)</f>
        <v/>
      </c>
      <c r="K7455" s="174"/>
      <c r="L7455" s="170"/>
      <c r="M7455" s="193" t="str">
        <f t="shared" si="1455"/>
        <v/>
      </c>
      <c r="N7455" s="194" t="str">
        <f t="shared" si="1452"/>
        <v/>
      </c>
      <c r="R7455" s="75" t="e">
        <f t="shared" si="1453"/>
        <v>#REF!</v>
      </c>
    </row>
    <row r="7456" spans="1:18" ht="15" customHeight="1" x14ac:dyDescent="0.3">
      <c r="A7456" s="86"/>
      <c r="B7456" s="84"/>
      <c r="C7456" s="125"/>
      <c r="E7456" s="151"/>
      <c r="F7456" s="151"/>
      <c r="G7456" s="151"/>
      <c r="H7456" s="190" t="str">
        <f t="shared" si="1454"/>
        <v/>
      </c>
      <c r="J7456" s="195" t="str">
        <f>+IF(H7456="","",H7456/H7478)</f>
        <v/>
      </c>
      <c r="K7456" s="174"/>
      <c r="L7456" s="170"/>
      <c r="M7456" s="193" t="str">
        <f t="shared" si="1455"/>
        <v/>
      </c>
      <c r="N7456" s="194" t="str">
        <f t="shared" si="1452"/>
        <v/>
      </c>
      <c r="R7456" s="75" t="e">
        <f t="shared" si="1453"/>
        <v>#REF!</v>
      </c>
    </row>
    <row r="7457" spans="1:18" ht="15" customHeight="1" x14ac:dyDescent="0.3">
      <c r="A7457" s="86"/>
      <c r="B7457" s="84"/>
      <c r="C7457" s="125"/>
      <c r="E7457" s="151"/>
      <c r="F7457" s="151"/>
      <c r="G7457" s="151"/>
      <c r="H7457" s="190" t="str">
        <f t="shared" si="1454"/>
        <v/>
      </c>
      <c r="J7457" s="195" t="str">
        <f>+IF(H7457="","",H7457/H7478)</f>
        <v/>
      </c>
      <c r="K7457" s="174"/>
      <c r="L7457" s="170"/>
      <c r="M7457" s="193" t="str">
        <f t="shared" si="1455"/>
        <v/>
      </c>
      <c r="N7457" s="194" t="str">
        <f t="shared" si="1452"/>
        <v/>
      </c>
      <c r="R7457" s="75" t="e">
        <f t="shared" si="1453"/>
        <v>#REF!</v>
      </c>
    </row>
    <row r="7458" spans="1:18" ht="15" customHeight="1" x14ac:dyDescent="0.3">
      <c r="A7458" s="86"/>
      <c r="B7458" s="84"/>
      <c r="C7458" s="125"/>
      <c r="E7458" s="151"/>
      <c r="F7458" s="151"/>
      <c r="G7458" s="151"/>
      <c r="H7458" s="190" t="str">
        <f t="shared" si="1454"/>
        <v/>
      </c>
      <c r="J7458" s="195" t="str">
        <f>+IF(H7458="","",H7458/H7478)</f>
        <v/>
      </c>
      <c r="K7458" s="174"/>
      <c r="L7458" s="170"/>
      <c r="M7458" s="193" t="str">
        <f t="shared" si="1455"/>
        <v/>
      </c>
      <c r="N7458" s="194" t="str">
        <f t="shared" si="1452"/>
        <v/>
      </c>
      <c r="R7458" s="75" t="e">
        <f t="shared" si="1453"/>
        <v>#REF!</v>
      </c>
    </row>
    <row r="7459" spans="1:18" ht="15" customHeight="1" x14ac:dyDescent="0.3">
      <c r="A7459" s="86"/>
      <c r="B7459" s="84"/>
      <c r="C7459" s="125"/>
      <c r="E7459" s="151"/>
      <c r="F7459" s="151"/>
      <c r="G7459" s="151"/>
      <c r="H7459" s="190" t="str">
        <f t="shared" si="1454"/>
        <v/>
      </c>
      <c r="J7459" s="195" t="str">
        <f>+IF(H7459="","",H7459/H7478)</f>
        <v/>
      </c>
      <c r="K7459" s="174"/>
      <c r="L7459" s="170"/>
      <c r="M7459" s="193" t="str">
        <f t="shared" si="1455"/>
        <v/>
      </c>
      <c r="N7459" s="194" t="str">
        <f t="shared" si="1452"/>
        <v/>
      </c>
      <c r="R7459" s="75" t="e">
        <f t="shared" si="1453"/>
        <v>#REF!</v>
      </c>
    </row>
    <row r="7460" spans="1:18" ht="15" customHeight="1" x14ac:dyDescent="0.3">
      <c r="A7460" s="86"/>
      <c r="B7460" s="84"/>
      <c r="C7460" s="125"/>
      <c r="E7460" s="151"/>
      <c r="F7460" s="151"/>
      <c r="G7460" s="151"/>
      <c r="H7460" s="190" t="str">
        <f t="shared" si="1454"/>
        <v/>
      </c>
      <c r="J7460" s="195" t="str">
        <f>+IF(H7460="","",H7460/H7478)</f>
        <v/>
      </c>
      <c r="K7460" s="174"/>
      <c r="L7460" s="170"/>
      <c r="M7460" s="193" t="str">
        <f t="shared" si="1455"/>
        <v/>
      </c>
      <c r="N7460" s="194" t="str">
        <f t="shared" si="1452"/>
        <v/>
      </c>
      <c r="R7460" s="75" t="e">
        <f t="shared" si="1453"/>
        <v>#REF!</v>
      </c>
    </row>
    <row r="7461" spans="1:18" ht="15" customHeight="1" x14ac:dyDescent="0.3">
      <c r="A7461" s="86"/>
      <c r="B7461" s="84"/>
      <c r="C7461" s="125"/>
      <c r="E7461" s="151"/>
      <c r="F7461" s="151"/>
      <c r="G7461" s="151"/>
      <c r="H7461" s="190" t="str">
        <f t="shared" si="1454"/>
        <v/>
      </c>
      <c r="J7461" s="195" t="str">
        <f>+IF(H7461="","",H7461/H7478)</f>
        <v/>
      </c>
      <c r="K7461" s="174"/>
      <c r="L7461" s="170"/>
      <c r="M7461" s="193" t="str">
        <f t="shared" si="1455"/>
        <v/>
      </c>
      <c r="N7461" s="194" t="str">
        <f t="shared" si="1452"/>
        <v/>
      </c>
      <c r="R7461" s="75" t="e">
        <f t="shared" si="1453"/>
        <v>#REF!</v>
      </c>
    </row>
    <row r="7462" spans="1:18" ht="15" customHeight="1" x14ac:dyDescent="0.3">
      <c r="A7462" s="86"/>
      <c r="B7462" s="84"/>
      <c r="C7462" s="125"/>
      <c r="E7462" s="151"/>
      <c r="F7462" s="151"/>
      <c r="G7462" s="151"/>
      <c r="H7462" s="190" t="str">
        <f t="shared" si="1454"/>
        <v/>
      </c>
      <c r="J7462" s="195" t="str">
        <f>+IF(H7462="","",H7462/H7478)</f>
        <v/>
      </c>
      <c r="K7462" s="174"/>
      <c r="L7462" s="170"/>
      <c r="M7462" s="193" t="str">
        <f t="shared" si="1455"/>
        <v/>
      </c>
      <c r="N7462" s="194" t="str">
        <f t="shared" si="1452"/>
        <v/>
      </c>
      <c r="R7462" s="75" t="e">
        <f t="shared" si="1453"/>
        <v>#REF!</v>
      </c>
    </row>
    <row r="7463" spans="1:18" ht="15" customHeight="1" x14ac:dyDescent="0.3">
      <c r="A7463" s="86"/>
      <c r="B7463" s="84"/>
      <c r="C7463" s="125"/>
      <c r="E7463" s="151"/>
      <c r="F7463" s="151"/>
      <c r="G7463" s="151"/>
      <c r="H7463" s="190" t="str">
        <f t="shared" si="1454"/>
        <v/>
      </c>
      <c r="J7463" s="195" t="str">
        <f>+IF(H7463="","",H7463/H7478)</f>
        <v/>
      </c>
      <c r="K7463" s="174"/>
      <c r="L7463" s="170"/>
      <c r="M7463" s="193" t="str">
        <f t="shared" si="1455"/>
        <v/>
      </c>
      <c r="N7463" s="194" t="str">
        <f t="shared" si="1452"/>
        <v/>
      </c>
      <c r="R7463" s="75" t="e">
        <f t="shared" si="1453"/>
        <v>#REF!</v>
      </c>
    </row>
    <row r="7464" spans="1:18" ht="15" customHeight="1" x14ac:dyDescent="0.3">
      <c r="A7464" s="86"/>
      <c r="B7464" s="84"/>
      <c r="C7464" s="125"/>
      <c r="E7464" s="151"/>
      <c r="F7464" s="151"/>
      <c r="G7464" s="151"/>
      <c r="H7464" s="190" t="str">
        <f t="shared" si="1454"/>
        <v/>
      </c>
      <c r="J7464" s="195" t="str">
        <f>+IF(H7464="","",H7464/H7478)</f>
        <v/>
      </c>
      <c r="K7464" s="174"/>
      <c r="L7464" s="170"/>
      <c r="M7464" s="193" t="str">
        <f t="shared" si="1455"/>
        <v/>
      </c>
      <c r="N7464" s="194" t="str">
        <f t="shared" si="1452"/>
        <v/>
      </c>
      <c r="R7464" s="75" t="e">
        <f t="shared" si="1453"/>
        <v>#REF!</v>
      </c>
    </row>
    <row r="7465" spans="1:18" ht="15" customHeight="1" x14ac:dyDescent="0.3">
      <c r="A7465" s="86"/>
      <c r="B7465" s="84"/>
      <c r="C7465" s="125"/>
      <c r="E7465" s="151"/>
      <c r="F7465" s="151"/>
      <c r="G7465" s="151"/>
      <c r="H7465" s="190" t="str">
        <f t="shared" si="1454"/>
        <v/>
      </c>
      <c r="J7465" s="195" t="str">
        <f>+IF(H7465="","",H7465/H7478)</f>
        <v/>
      </c>
      <c r="K7465" s="174"/>
      <c r="L7465" s="170"/>
      <c r="M7465" s="193" t="str">
        <f t="shared" si="1455"/>
        <v/>
      </c>
      <c r="N7465" s="194" t="str">
        <f t="shared" si="1452"/>
        <v/>
      </c>
      <c r="R7465" s="75" t="e">
        <f t="shared" si="1453"/>
        <v>#REF!</v>
      </c>
    </row>
    <row r="7466" spans="1:18" ht="15" customHeight="1" x14ac:dyDescent="0.3">
      <c r="A7466" s="86"/>
      <c r="B7466" s="84"/>
      <c r="C7466" s="125"/>
      <c r="E7466" s="151"/>
      <c r="F7466" s="151"/>
      <c r="G7466" s="151"/>
      <c r="H7466" s="190" t="str">
        <f t="shared" si="1454"/>
        <v/>
      </c>
      <c r="J7466" s="195" t="str">
        <f>+IF(H7466="","",H7466/H7478)</f>
        <v/>
      </c>
      <c r="K7466" s="174"/>
      <c r="L7466" s="170"/>
      <c r="M7466" s="193" t="str">
        <f t="shared" si="1455"/>
        <v/>
      </c>
      <c r="N7466" s="194" t="str">
        <f t="shared" si="1452"/>
        <v/>
      </c>
      <c r="R7466" s="75" t="e">
        <f t="shared" si="1453"/>
        <v>#REF!</v>
      </c>
    </row>
    <row r="7467" spans="1:18" ht="15" customHeight="1" thickBot="1" x14ac:dyDescent="0.35">
      <c r="A7467" s="86"/>
      <c r="B7467" s="84"/>
      <c r="C7467" s="125"/>
      <c r="E7467" s="152"/>
      <c r="F7467" s="152"/>
      <c r="G7467" s="152"/>
      <c r="H7467" s="191" t="str">
        <f t="shared" si="1454"/>
        <v/>
      </c>
      <c r="J7467" s="195" t="str">
        <f>+IF(H7467="","",H7467/H7478)</f>
        <v/>
      </c>
      <c r="K7467" s="174"/>
      <c r="L7467" s="170"/>
      <c r="M7467" s="193" t="str">
        <f t="shared" si="1455"/>
        <v/>
      </c>
      <c r="N7467" s="194" t="str">
        <f t="shared" si="1452"/>
        <v/>
      </c>
      <c r="R7467" s="75" t="e">
        <f t="shared" si="1453"/>
        <v>#REF!</v>
      </c>
    </row>
    <row r="7468" spans="1:18" ht="15" customHeight="1" thickBot="1" x14ac:dyDescent="0.35">
      <c r="A7468" s="86"/>
      <c r="B7468" s="84"/>
      <c r="C7468" s="160"/>
      <c r="D7468" s="160"/>
      <c r="E7468" s="160"/>
      <c r="F7468" s="160"/>
      <c r="G7468" s="161" t="s">
        <v>29</v>
      </c>
      <c r="H7468" s="157">
        <f>SUM(H7442:H7467)</f>
        <v>0</v>
      </c>
      <c r="J7468" s="110">
        <f>SUM(J7442:J7467)</f>
        <v>0</v>
      </c>
      <c r="K7468" s="109"/>
      <c r="L7468" s="109"/>
      <c r="M7468" s="109"/>
      <c r="N7468" s="110">
        <f>SUM(N7442:N7467)</f>
        <v>0</v>
      </c>
    </row>
    <row r="7469" spans="1:18" s="73" customFormat="1" ht="15" customHeight="1" thickBot="1" x14ac:dyDescent="0.35">
      <c r="A7469" s="86"/>
      <c r="B7469" s="84"/>
      <c r="C7469" s="73" t="s">
        <v>12</v>
      </c>
      <c r="H7469" s="74"/>
      <c r="J7469" s="111"/>
      <c r="K7469" s="111"/>
      <c r="L7469" s="111"/>
      <c r="M7469" s="111"/>
      <c r="N7469" s="111"/>
    </row>
    <row r="7470" spans="1:18" ht="33" customHeight="1" thickBot="1" x14ac:dyDescent="0.35">
      <c r="A7470" s="86"/>
      <c r="B7470" s="84"/>
      <c r="C7470" s="122" t="s">
        <v>48</v>
      </c>
      <c r="D7470" s="129"/>
      <c r="E7470" s="130" t="s">
        <v>3</v>
      </c>
      <c r="F7470" s="130" t="s">
        <v>0</v>
      </c>
      <c r="G7470" s="123" t="s">
        <v>6</v>
      </c>
      <c r="H7470" s="124" t="s">
        <v>9</v>
      </c>
      <c r="J7470" s="106" t="s">
        <v>59</v>
      </c>
      <c r="K7470" s="107" t="s">
        <v>60</v>
      </c>
      <c r="L7470" s="107" t="s">
        <v>61</v>
      </c>
      <c r="M7470" s="107" t="s">
        <v>62</v>
      </c>
      <c r="N7470" s="108" t="s">
        <v>63</v>
      </c>
    </row>
    <row r="7471" spans="1:18" ht="15" customHeight="1" x14ac:dyDescent="0.3">
      <c r="A7471" s="86"/>
      <c r="B7471" s="84"/>
      <c r="C7471" s="125"/>
      <c r="E7471" s="149"/>
      <c r="F7471" s="146"/>
      <c r="G7471" s="154"/>
      <c r="H7471" s="186" t="str">
        <f>+IF(G7471="","",F7471*G7471)</f>
        <v/>
      </c>
      <c r="J7471" s="195" t="str">
        <f>+IF(H7471="","",H7471/H7478)</f>
        <v/>
      </c>
      <c r="K7471" s="175"/>
      <c r="L7471" s="175"/>
      <c r="M7471" s="193" t="str">
        <f>IF(L7471="NP", 0, (IF(L7471="EP", 1, (IF(L7471="ND", 0.4, "")))))</f>
        <v/>
      </c>
      <c r="N7471" s="194" t="str">
        <f>+IF(H7471="","",J7471*M7471)</f>
        <v/>
      </c>
      <c r="R7471" s="75" t="e">
        <f t="shared" ref="R7471:R7475" si="1456">+R7383+1</f>
        <v>#REF!</v>
      </c>
    </row>
    <row r="7472" spans="1:18" ht="15" customHeight="1" x14ac:dyDescent="0.3">
      <c r="A7472" s="86"/>
      <c r="B7472" s="84"/>
      <c r="C7472" s="125"/>
      <c r="E7472" s="149"/>
      <c r="F7472" s="146"/>
      <c r="G7472" s="154"/>
      <c r="H7472" s="186" t="str">
        <f>+IF(G7472="","",F7472*G7472)</f>
        <v/>
      </c>
      <c r="J7472" s="195" t="str">
        <f>+IF(H7472="","",H7472/H7476)</f>
        <v/>
      </c>
      <c r="K7472" s="175"/>
      <c r="L7472" s="175"/>
      <c r="M7472" s="193" t="str">
        <f>IF(L7472="NP", 0, (IF(L7472="EP", 1, (IF(L7472="ND", 0.4, "")))))</f>
        <v/>
      </c>
      <c r="N7472" s="194" t="str">
        <f>+IF(H7472="","",J7472*M7472)</f>
        <v/>
      </c>
      <c r="R7472" s="75" t="e">
        <f t="shared" si="1456"/>
        <v>#REF!</v>
      </c>
    </row>
    <row r="7473" spans="1:18" ht="15" customHeight="1" x14ac:dyDescent="0.3">
      <c r="A7473" s="86"/>
      <c r="B7473" s="84"/>
      <c r="C7473" s="125"/>
      <c r="E7473" s="149"/>
      <c r="F7473" s="146"/>
      <c r="G7473" s="154"/>
      <c r="H7473" s="186" t="str">
        <f>+IF(G7473="","",F7473*G7473)</f>
        <v/>
      </c>
      <c r="J7473" s="195" t="str">
        <f>+IF(H7473="","",H7473/H7477)</f>
        <v/>
      </c>
      <c r="K7473" s="175"/>
      <c r="L7473" s="175"/>
      <c r="M7473" s="193" t="str">
        <f>IF(L7473="NP", 0, (IF(L7473="EP", 1, (IF(L7473="ND", 0.4, "")))))</f>
        <v/>
      </c>
      <c r="N7473" s="194" t="str">
        <f>+IF(H7473="","",J7473*M7473)</f>
        <v/>
      </c>
      <c r="R7473" s="75" t="e">
        <f t="shared" si="1456"/>
        <v>#REF!</v>
      </c>
    </row>
    <row r="7474" spans="1:18" ht="15" customHeight="1" x14ac:dyDescent="0.3">
      <c r="A7474" s="86"/>
      <c r="B7474" s="84"/>
      <c r="C7474" s="125"/>
      <c r="E7474" s="149"/>
      <c r="F7474" s="146"/>
      <c r="G7474" s="154"/>
      <c r="H7474" s="186" t="str">
        <f>+IF(G7474="","",F7474*G7474)</f>
        <v/>
      </c>
      <c r="J7474" s="195" t="str">
        <f>+IF(H7474="","",H7474/H7478)</f>
        <v/>
      </c>
      <c r="K7474" s="175"/>
      <c r="L7474" s="175"/>
      <c r="M7474" s="193" t="str">
        <f>IF(L7474="NP", 0, (IF(L7474="EP", 1, (IF(L7474="ND", 0.4, "")))))</f>
        <v/>
      </c>
      <c r="N7474" s="194" t="str">
        <f>+IF(H7474="","",J7474*M7474)</f>
        <v/>
      </c>
      <c r="R7474" s="75" t="e">
        <f t="shared" si="1456"/>
        <v>#REF!</v>
      </c>
    </row>
    <row r="7475" spans="1:18" ht="15" customHeight="1" thickBot="1" x14ac:dyDescent="0.35">
      <c r="A7475" s="86"/>
      <c r="B7475" s="84"/>
      <c r="C7475" s="127"/>
      <c r="D7475" s="128"/>
      <c r="E7475" s="150"/>
      <c r="F7475" s="147"/>
      <c r="G7475" s="155"/>
      <c r="H7475" s="192" t="str">
        <f>+IF(G7475="","",F7475*G7475)</f>
        <v/>
      </c>
      <c r="J7475" s="195" t="str">
        <f>+IF(H7475="","",H7475/H7478)</f>
        <v/>
      </c>
      <c r="K7475" s="176"/>
      <c r="L7475" s="177"/>
      <c r="M7475" s="193" t="str">
        <f>IF(L7475="NP", 0, (IF(L7475="EP", 1, (IF(L7475="ND", 0.4, "")))))</f>
        <v/>
      </c>
      <c r="N7475" s="194" t="str">
        <f>+IF(H7475="","",J7475*M7475)</f>
        <v/>
      </c>
      <c r="R7475" s="75" t="e">
        <f t="shared" si="1456"/>
        <v>#REF!</v>
      </c>
    </row>
    <row r="7476" spans="1:18" ht="15" customHeight="1" thickBot="1" x14ac:dyDescent="0.35">
      <c r="A7476" s="86"/>
      <c r="B7476" s="84"/>
      <c r="C7476" s="160"/>
      <c r="D7476" s="160"/>
      <c r="E7476" s="160"/>
      <c r="F7476" s="160"/>
      <c r="G7476" s="161" t="s">
        <v>30</v>
      </c>
      <c r="H7476" s="157">
        <f>SUM(H7471:H7475)</f>
        <v>0</v>
      </c>
      <c r="J7476" s="110">
        <f>SUM(J7471:J7475)</f>
        <v>0</v>
      </c>
      <c r="K7476" s="109"/>
      <c r="L7476" s="109"/>
      <c r="M7476" s="109"/>
      <c r="N7476" s="110">
        <f>SUM(N7471:N7475)</f>
        <v>0</v>
      </c>
    </row>
    <row r="7477" spans="1:18" ht="13.5" customHeight="1" thickBot="1" x14ac:dyDescent="0.35">
      <c r="A7477" s="86"/>
      <c r="B7477" s="84"/>
      <c r="H7477" s="84"/>
      <c r="J7477" s="103"/>
      <c r="K7477" s="104"/>
      <c r="L7477" s="104"/>
      <c r="M7477" s="104"/>
      <c r="N7477" s="105"/>
    </row>
    <row r="7478" spans="1:18" ht="15" customHeight="1" x14ac:dyDescent="0.3">
      <c r="A7478" s="86"/>
      <c r="B7478" s="84"/>
      <c r="D7478" s="132" t="s">
        <v>13</v>
      </c>
      <c r="E7478" s="133"/>
      <c r="F7478" s="133"/>
      <c r="G7478" s="134"/>
      <c r="H7478" s="158">
        <f>+H7423+H7439+H7468+H7476</f>
        <v>0.262125</v>
      </c>
      <c r="J7478" s="113"/>
      <c r="K7478" s="78"/>
      <c r="M7478" s="78"/>
      <c r="N7478" s="114"/>
    </row>
    <row r="7479" spans="1:18" ht="15" customHeight="1" thickBot="1" x14ac:dyDescent="0.35">
      <c r="A7479" s="86"/>
      <c r="B7479" s="84"/>
      <c r="D7479" s="135" t="s">
        <v>67</v>
      </c>
      <c r="E7479" s="136"/>
      <c r="F7479" s="136"/>
      <c r="G7479" s="141">
        <f>+$Q$1</f>
        <v>0.15</v>
      </c>
      <c r="H7479" s="159">
        <f>+H7478*G7479</f>
        <v>3.931875E-2</v>
      </c>
      <c r="J7479" s="115"/>
      <c r="K7479" s="116"/>
      <c r="L7479" s="116"/>
      <c r="M7479" s="116"/>
      <c r="N7479" s="117"/>
    </row>
    <row r="7480" spans="1:18" ht="15" customHeight="1" x14ac:dyDescent="0.3">
      <c r="A7480" s="86"/>
      <c r="B7480" s="84"/>
      <c r="D7480" s="135" t="s">
        <v>68</v>
      </c>
      <c r="E7480" s="136"/>
      <c r="F7480" s="136"/>
      <c r="G7480" s="141">
        <f>+$Q$2</f>
        <v>0</v>
      </c>
      <c r="H7480" s="159">
        <f>+(H7478+H7479)*G7480</f>
        <v>0</v>
      </c>
      <c r="J7480" s="120">
        <f>+J7423+J7439+J7468+J7476</f>
        <v>1</v>
      </c>
      <c r="K7480" s="118"/>
      <c r="L7480" s="118"/>
      <c r="M7480" s="118"/>
      <c r="N7480" s="120">
        <f>+N7423+N7439+N7468+N7476</f>
        <v>0</v>
      </c>
    </row>
    <row r="7481" spans="1:18" ht="15" customHeight="1" thickBot="1" x14ac:dyDescent="0.35">
      <c r="A7481" s="86"/>
      <c r="B7481" s="84"/>
      <c r="C7481" s="75" t="s">
        <v>64</v>
      </c>
      <c r="D7481" s="135" t="s">
        <v>14</v>
      </c>
      <c r="E7481" s="136"/>
      <c r="F7481" s="136"/>
      <c r="G7481" s="137"/>
      <c r="H7481" s="159">
        <f>SUM(H7478:H7480)</f>
        <v>0.30144375000000001</v>
      </c>
      <c r="J7481" s="121" t="s">
        <v>69</v>
      </c>
      <c r="K7481" s="119"/>
      <c r="L7481" s="119"/>
      <c r="M7481" s="119"/>
      <c r="N7481" s="121" t="s">
        <v>70</v>
      </c>
    </row>
    <row r="7482" spans="1:18" ht="15" customHeight="1" thickBot="1" x14ac:dyDescent="0.35">
      <c r="A7482" s="86"/>
      <c r="B7482" s="84"/>
      <c r="C7482" s="75" t="s">
        <v>64</v>
      </c>
      <c r="D7482" s="138" t="s">
        <v>15</v>
      </c>
      <c r="E7482" s="139"/>
      <c r="F7482" s="139"/>
      <c r="G7482" s="140"/>
      <c r="H7482" s="131">
        <f>+ROUND(H7481,2)</f>
        <v>0.3</v>
      </c>
      <c r="N7482" s="165">
        <f>+ROUND(N7480,4)</f>
        <v>0</v>
      </c>
    </row>
    <row r="7483" spans="1:18" ht="13.5" customHeight="1" x14ac:dyDescent="0.3">
      <c r="A7483" s="86"/>
      <c r="B7483" s="84"/>
      <c r="G7483" s="76"/>
    </row>
    <row r="7484" spans="1:18" ht="13.5" customHeight="1" x14ac:dyDescent="0.3">
      <c r="A7484" s="86"/>
      <c r="B7484" s="84"/>
      <c r="G7484" s="76"/>
    </row>
    <row r="7485" spans="1:18" ht="15" customHeight="1" x14ac:dyDescent="0.3">
      <c r="A7485" s="83"/>
      <c r="B7485" s="84"/>
      <c r="G7485" s="76"/>
      <c r="H7485" s="84"/>
      <c r="J7485" s="85"/>
      <c r="K7485" s="85"/>
      <c r="L7485" s="85"/>
      <c r="M7485" s="85"/>
      <c r="N7485" s="85"/>
    </row>
    <row r="7486" spans="1:18" ht="14.1" customHeight="1" x14ac:dyDescent="0.3">
      <c r="A7486" s="86"/>
      <c r="B7486" s="84"/>
      <c r="C7486" s="87"/>
      <c r="D7486" s="87"/>
      <c r="E7486" s="87"/>
      <c r="F7486" s="87"/>
      <c r="G7486" s="87"/>
      <c r="H7486" s="87"/>
      <c r="K7486" s="78"/>
      <c r="M7486" s="78"/>
    </row>
    <row r="7487" spans="1:18" ht="12" customHeight="1" x14ac:dyDescent="0.3">
      <c r="A7487" s="86"/>
      <c r="B7487" s="84"/>
      <c r="C7487" s="73"/>
      <c r="D7487" s="73"/>
      <c r="E7487" s="73"/>
      <c r="F7487" s="73"/>
      <c r="G7487" s="73"/>
      <c r="H7487" s="73"/>
      <c r="K7487" s="78"/>
      <c r="M7487" s="78"/>
    </row>
    <row r="7488" spans="1:18" ht="12" customHeight="1" x14ac:dyDescent="0.3">
      <c r="A7488" s="86"/>
      <c r="B7488" s="84"/>
      <c r="G7488" s="88"/>
      <c r="H7488" s="84"/>
      <c r="K7488" s="78"/>
      <c r="M7488" s="78"/>
    </row>
    <row r="7489" spans="1:18" ht="14.25" customHeight="1" x14ac:dyDescent="0.3">
      <c r="A7489" s="86"/>
      <c r="B7489" s="84"/>
      <c r="C7489" s="89"/>
      <c r="D7489" s="90"/>
      <c r="E7489" s="90"/>
      <c r="F7489" s="90"/>
      <c r="G7489" s="90"/>
      <c r="H7489" s="91"/>
      <c r="K7489" s="78"/>
      <c r="M7489" s="78"/>
    </row>
    <row r="7490" spans="1:18" ht="14.25" customHeight="1" x14ac:dyDescent="0.3">
      <c r="A7490" s="86"/>
      <c r="B7490" s="84"/>
      <c r="C7490" s="89"/>
      <c r="H7490" s="84"/>
      <c r="K7490" s="78"/>
      <c r="M7490" s="78"/>
    </row>
    <row r="7491" spans="1:18" ht="12" customHeight="1" thickBot="1" x14ac:dyDescent="0.35">
      <c r="A7491" s="86"/>
      <c r="B7491" s="84"/>
      <c r="C7491" s="89"/>
      <c r="H7491" s="84"/>
      <c r="K7491" s="78"/>
      <c r="M7491" s="78"/>
    </row>
    <row r="7492" spans="1:18" ht="20.100000000000001" customHeight="1" thickBot="1" x14ac:dyDescent="0.35">
      <c r="A7492" s="86"/>
      <c r="B7492" s="84"/>
      <c r="C7492" s="142" t="s">
        <v>55</v>
      </c>
      <c r="D7492" s="143"/>
      <c r="E7492" s="143"/>
      <c r="F7492" s="143"/>
      <c r="G7492" s="143"/>
      <c r="H7492" s="144"/>
    </row>
    <row r="7493" spans="1:18" ht="20.100000000000001" customHeight="1" x14ac:dyDescent="0.3">
      <c r="A7493" s="86"/>
      <c r="B7493" s="84"/>
      <c r="C7493" s="92"/>
      <c r="H7493" s="93" t="s">
        <v>56</v>
      </c>
      <c r="I7493" s="84"/>
      <c r="J7493" s="97" t="s">
        <v>26</v>
      </c>
      <c r="K7493" s="98"/>
      <c r="L7493" s="98"/>
      <c r="M7493" s="98"/>
      <c r="N7493" s="99"/>
    </row>
    <row r="7494" spans="1:18" ht="16.5" customHeight="1" thickBot="1" x14ac:dyDescent="0.35">
      <c r="A7494" s="169"/>
      <c r="B7494" s="84"/>
      <c r="C7494" s="73" t="s">
        <v>57</v>
      </c>
      <c r="D7494" s="84">
        <v>86</v>
      </c>
      <c r="G7494" s="74" t="s">
        <v>4</v>
      </c>
      <c r="H7494" s="75" t="str">
        <f>+VLOOKUP(D7494,PRESUP!$A$6:$N$183,3,FALSE)</f>
        <v>m3</v>
      </c>
      <c r="I7494" s="84"/>
      <c r="J7494" s="100"/>
      <c r="K7494" s="101"/>
      <c r="L7494" s="101"/>
      <c r="M7494" s="101"/>
      <c r="N7494" s="102"/>
    </row>
    <row r="7495" spans="1:18" ht="32.25" customHeight="1" x14ac:dyDescent="0.3">
      <c r="A7495" s="86"/>
      <c r="B7495" s="84"/>
      <c r="C7495" s="22" t="str">
        <f>+VLOOKUP(D7494,PRESUP!$A$6:$N$183,14,FALSE)</f>
        <v>DETALLE: HORMIGON NO ESTRUCTURAL CLASE "E"  (f´c=180 kg/cm2) PARA REPLANTILLOS</v>
      </c>
      <c r="J7495" s="103"/>
      <c r="K7495" s="104"/>
      <c r="L7495" s="104"/>
      <c r="M7495" s="104"/>
      <c r="N7495" s="105"/>
      <c r="O7495" s="84" t="s">
        <v>71</v>
      </c>
      <c r="P7495" s="84" t="s">
        <v>73</v>
      </c>
      <c r="Q7495" s="84" t="s">
        <v>72</v>
      </c>
    </row>
    <row r="7496" spans="1:18" s="73" customFormat="1" ht="15" customHeight="1" thickBot="1" x14ac:dyDescent="0.35">
      <c r="A7496" s="86"/>
      <c r="B7496" s="84"/>
      <c r="C7496" s="73" t="s">
        <v>5</v>
      </c>
      <c r="D7496" s="94"/>
      <c r="E7496" s="94"/>
      <c r="F7496" s="94"/>
      <c r="G7496" s="196" t="s">
        <v>58</v>
      </c>
      <c r="H7496" s="197">
        <v>0.83330000000000004</v>
      </c>
      <c r="J7496" s="162"/>
      <c r="K7496" s="163"/>
      <c r="L7496" s="163"/>
      <c r="M7496" s="163"/>
      <c r="N7496" s="164"/>
      <c r="O7496" s="166">
        <f>+H7570</f>
        <v>139.75</v>
      </c>
      <c r="P7496" s="168">
        <f>+H7566</f>
        <v>121.51890159999999</v>
      </c>
      <c r="Q7496" s="167">
        <f>+N7570</f>
        <v>0.24030000000000001</v>
      </c>
      <c r="R7496" s="73">
        <f t="shared" ref="R7496" si="1457">+D7494</f>
        <v>86</v>
      </c>
    </row>
    <row r="7497" spans="1:18" s="94" customFormat="1" ht="30" customHeight="1" thickBot="1" x14ac:dyDescent="0.35">
      <c r="A7497" s="86"/>
      <c r="B7497" s="84"/>
      <c r="C7497" s="122" t="s">
        <v>48</v>
      </c>
      <c r="D7497" s="123" t="s">
        <v>0</v>
      </c>
      <c r="E7497" s="123" t="s">
        <v>6</v>
      </c>
      <c r="F7497" s="123" t="s">
        <v>7</v>
      </c>
      <c r="G7497" s="123" t="s">
        <v>8</v>
      </c>
      <c r="H7497" s="124" t="s">
        <v>9</v>
      </c>
      <c r="J7497" s="106" t="s">
        <v>59</v>
      </c>
      <c r="K7497" s="107" t="s">
        <v>60</v>
      </c>
      <c r="L7497" s="107" t="s">
        <v>61</v>
      </c>
      <c r="M7497" s="107" t="s">
        <v>62</v>
      </c>
      <c r="N7497" s="108" t="s">
        <v>63</v>
      </c>
    </row>
    <row r="7498" spans="1:18" ht="15" customHeight="1" x14ac:dyDescent="0.3">
      <c r="A7498" s="86"/>
      <c r="B7498" s="84"/>
      <c r="C7498" s="125" t="s">
        <v>78</v>
      </c>
      <c r="D7498" s="145" t="s">
        <v>20</v>
      </c>
      <c r="E7498" s="148"/>
      <c r="F7498" s="148" t="s">
        <v>64</v>
      </c>
      <c r="G7498" s="153" t="s">
        <v>20</v>
      </c>
      <c r="H7498" s="126">
        <f>+H7527*0.05</f>
        <v>1.6099356</v>
      </c>
      <c r="J7498" s="171">
        <f>+IF(H7498="","",H7498/H7566)</f>
        <v>1.324843772287685E-2</v>
      </c>
      <c r="K7498" s="172">
        <v>4292100117</v>
      </c>
      <c r="L7498" s="170" t="s">
        <v>77</v>
      </c>
      <c r="M7498" s="156">
        <v>0</v>
      </c>
      <c r="N7498" s="173">
        <f t="shared" ref="N7498:N7510" si="1458">+IF(H7498="","",J7498*M7498)</f>
        <v>0</v>
      </c>
    </row>
    <row r="7499" spans="1:18" ht="15" customHeight="1" x14ac:dyDescent="0.3">
      <c r="A7499" s="86"/>
      <c r="B7499" s="84"/>
      <c r="C7499" s="125" t="s">
        <v>375</v>
      </c>
      <c r="D7499" s="146">
        <v>1</v>
      </c>
      <c r="E7499" s="149">
        <v>4.38</v>
      </c>
      <c r="F7499" s="184">
        <f>+IF(E7499="","",D7499*E7499)</f>
        <v>4.38</v>
      </c>
      <c r="G7499" s="185">
        <f>+IF(F7499="","",H7496)</f>
        <v>0.83330000000000004</v>
      </c>
      <c r="H7499" s="186">
        <f>+IF(G7499="","",F7499*G7499)</f>
        <v>3.6498539999999999</v>
      </c>
      <c r="J7499" s="195">
        <f>+IF(H7499="","",H7499/H7566)</f>
        <v>3.0035278067391619E-2</v>
      </c>
      <c r="K7499" s="172">
        <v>4292100117</v>
      </c>
      <c r="L7499" s="170" t="s">
        <v>77</v>
      </c>
      <c r="M7499" s="193">
        <f>IF(L7499="NP", 0, (IF(L7499="EP", 1, (IF(L7499="ND", 0.4, "")))))</f>
        <v>0</v>
      </c>
      <c r="N7499" s="194">
        <f t="shared" si="1458"/>
        <v>0</v>
      </c>
      <c r="R7499" s="75" t="e">
        <f t="shared" ref="R7499:R7510" si="1459">+R7411+1</f>
        <v>#REF!</v>
      </c>
    </row>
    <row r="7500" spans="1:18" ht="15" customHeight="1" x14ac:dyDescent="0.3">
      <c r="A7500" s="86"/>
      <c r="B7500" s="84"/>
      <c r="C7500" s="125"/>
      <c r="D7500" s="146"/>
      <c r="E7500" s="149"/>
      <c r="F7500" s="184"/>
      <c r="G7500" s="185"/>
      <c r="H7500" s="186"/>
      <c r="J7500" s="195"/>
      <c r="K7500" s="172"/>
      <c r="L7500" s="170"/>
      <c r="M7500" s="193"/>
      <c r="N7500" s="194" t="str">
        <f t="shared" si="1458"/>
        <v/>
      </c>
      <c r="R7500" s="75" t="e">
        <f t="shared" si="1459"/>
        <v>#REF!</v>
      </c>
    </row>
    <row r="7501" spans="1:18" ht="15" customHeight="1" x14ac:dyDescent="0.3">
      <c r="A7501" s="86"/>
      <c r="B7501" s="84"/>
      <c r="C7501" s="125"/>
      <c r="D7501" s="146"/>
      <c r="E7501" s="149"/>
      <c r="F7501" s="184"/>
      <c r="G7501" s="185"/>
      <c r="H7501" s="186"/>
      <c r="J7501" s="195"/>
      <c r="K7501" s="172"/>
      <c r="L7501" s="170"/>
      <c r="M7501" s="193"/>
      <c r="N7501" s="194" t="str">
        <f t="shared" si="1458"/>
        <v/>
      </c>
      <c r="R7501" s="75" t="e">
        <f t="shared" si="1459"/>
        <v>#REF!</v>
      </c>
    </row>
    <row r="7502" spans="1:18" ht="15" customHeight="1" x14ac:dyDescent="0.3">
      <c r="A7502" s="86"/>
      <c r="B7502" s="84"/>
      <c r="C7502" s="125"/>
      <c r="D7502" s="146"/>
      <c r="E7502" s="149"/>
      <c r="F7502" s="184"/>
      <c r="G7502" s="185"/>
      <c r="H7502" s="186"/>
      <c r="J7502" s="195"/>
      <c r="K7502" s="172"/>
      <c r="L7502" s="170"/>
      <c r="M7502" s="193"/>
      <c r="N7502" s="194" t="str">
        <f t="shared" si="1458"/>
        <v/>
      </c>
      <c r="R7502" s="75" t="e">
        <f t="shared" si="1459"/>
        <v>#REF!</v>
      </c>
    </row>
    <row r="7503" spans="1:18" ht="15" customHeight="1" x14ac:dyDescent="0.3">
      <c r="A7503" s="86"/>
      <c r="B7503" s="84"/>
      <c r="C7503" s="125"/>
      <c r="D7503" s="146"/>
      <c r="E7503" s="149"/>
      <c r="F7503" s="184"/>
      <c r="G7503" s="185"/>
      <c r="H7503" s="186"/>
      <c r="J7503" s="195"/>
      <c r="K7503" s="172"/>
      <c r="L7503" s="170"/>
      <c r="M7503" s="193"/>
      <c r="N7503" s="194" t="str">
        <f t="shared" si="1458"/>
        <v/>
      </c>
      <c r="R7503" s="75" t="e">
        <f t="shared" si="1459"/>
        <v>#REF!</v>
      </c>
    </row>
    <row r="7504" spans="1:18" ht="15" customHeight="1" x14ac:dyDescent="0.3">
      <c r="A7504" s="86"/>
      <c r="B7504" s="84"/>
      <c r="C7504" s="125"/>
      <c r="D7504" s="146"/>
      <c r="E7504" s="149"/>
      <c r="F7504" s="184" t="str">
        <f t="shared" ref="F7504:F7510" si="1460">+IF(E7504="","",D7504*E7504)</f>
        <v/>
      </c>
      <c r="G7504" s="185" t="str">
        <f>+IF(F7504="","",H7496)</f>
        <v/>
      </c>
      <c r="H7504" s="186" t="str">
        <f t="shared" ref="H7504:H7510" si="1461">+IF(G7504="","",F7504*G7504)</f>
        <v/>
      </c>
      <c r="J7504" s="195" t="str">
        <f>+IF(H7504="","",H7504/H7566)</f>
        <v/>
      </c>
      <c r="K7504" s="172"/>
      <c r="L7504" s="170"/>
      <c r="M7504" s="193" t="str">
        <f t="shared" ref="M7504:M7510" si="1462">IF(L7504="NP", 0, (IF(L7504="EP", 1, (IF(L7504="ND", 0.4, "")))))</f>
        <v/>
      </c>
      <c r="N7504" s="194" t="str">
        <f t="shared" si="1458"/>
        <v/>
      </c>
      <c r="R7504" s="75" t="e">
        <f t="shared" si="1459"/>
        <v>#REF!</v>
      </c>
    </row>
    <row r="7505" spans="1:18" ht="15" customHeight="1" x14ac:dyDescent="0.3">
      <c r="A7505" s="86"/>
      <c r="B7505" s="84"/>
      <c r="C7505" s="125"/>
      <c r="D7505" s="146"/>
      <c r="E7505" s="149"/>
      <c r="F7505" s="184" t="str">
        <f t="shared" si="1460"/>
        <v/>
      </c>
      <c r="G7505" s="185" t="str">
        <f>+IF(F7505="","",H7496)</f>
        <v/>
      </c>
      <c r="H7505" s="186" t="str">
        <f t="shared" si="1461"/>
        <v/>
      </c>
      <c r="J7505" s="195" t="str">
        <f>+IF(H7505="","",H7505/H7566)</f>
        <v/>
      </c>
      <c r="K7505" s="172"/>
      <c r="L7505" s="170"/>
      <c r="M7505" s="193" t="str">
        <f t="shared" si="1462"/>
        <v/>
      </c>
      <c r="N7505" s="194" t="str">
        <f t="shared" si="1458"/>
        <v/>
      </c>
      <c r="R7505" s="75" t="e">
        <f t="shared" si="1459"/>
        <v>#REF!</v>
      </c>
    </row>
    <row r="7506" spans="1:18" ht="15" customHeight="1" x14ac:dyDescent="0.3">
      <c r="A7506" s="86"/>
      <c r="B7506" s="84"/>
      <c r="C7506" s="125"/>
      <c r="D7506" s="146"/>
      <c r="E7506" s="149"/>
      <c r="F7506" s="184" t="str">
        <f t="shared" si="1460"/>
        <v/>
      </c>
      <c r="G7506" s="185" t="str">
        <f>+IF(F7506="","",H7496)</f>
        <v/>
      </c>
      <c r="H7506" s="186" t="str">
        <f t="shared" si="1461"/>
        <v/>
      </c>
      <c r="J7506" s="195" t="str">
        <f>+IF(H7506="","",H7506/H7566)</f>
        <v/>
      </c>
      <c r="K7506" s="172"/>
      <c r="L7506" s="170"/>
      <c r="M7506" s="193" t="str">
        <f t="shared" si="1462"/>
        <v/>
      </c>
      <c r="N7506" s="194" t="str">
        <f t="shared" si="1458"/>
        <v/>
      </c>
      <c r="R7506" s="75" t="e">
        <f t="shared" si="1459"/>
        <v>#REF!</v>
      </c>
    </row>
    <row r="7507" spans="1:18" ht="15" customHeight="1" x14ac:dyDescent="0.3">
      <c r="A7507" s="86"/>
      <c r="B7507" s="84"/>
      <c r="C7507" s="125"/>
      <c r="D7507" s="146"/>
      <c r="E7507" s="149"/>
      <c r="F7507" s="184" t="str">
        <f t="shared" si="1460"/>
        <v/>
      </c>
      <c r="G7507" s="185" t="str">
        <f>+IF(F7507="","",H7496)</f>
        <v/>
      </c>
      <c r="H7507" s="186" t="str">
        <f t="shared" si="1461"/>
        <v/>
      </c>
      <c r="J7507" s="195" t="str">
        <f>+IF(H7507="","",H7507/H7566)</f>
        <v/>
      </c>
      <c r="K7507" s="172"/>
      <c r="L7507" s="170"/>
      <c r="M7507" s="193" t="str">
        <f t="shared" si="1462"/>
        <v/>
      </c>
      <c r="N7507" s="194" t="str">
        <f t="shared" si="1458"/>
        <v/>
      </c>
      <c r="R7507" s="75" t="e">
        <f t="shared" si="1459"/>
        <v>#REF!</v>
      </c>
    </row>
    <row r="7508" spans="1:18" ht="15" customHeight="1" x14ac:dyDescent="0.3">
      <c r="A7508" s="86"/>
      <c r="B7508" s="84"/>
      <c r="C7508" s="125"/>
      <c r="D7508" s="146"/>
      <c r="E7508" s="149"/>
      <c r="F7508" s="184" t="str">
        <f t="shared" si="1460"/>
        <v/>
      </c>
      <c r="G7508" s="185" t="str">
        <f>+IF(F7508="","",H7496)</f>
        <v/>
      </c>
      <c r="H7508" s="186" t="str">
        <f t="shared" si="1461"/>
        <v/>
      </c>
      <c r="J7508" s="195" t="str">
        <f>+IF(H7508="","",H7508/H7566)</f>
        <v/>
      </c>
      <c r="K7508" s="172"/>
      <c r="L7508" s="170"/>
      <c r="M7508" s="193" t="str">
        <f t="shared" si="1462"/>
        <v/>
      </c>
      <c r="N7508" s="194" t="str">
        <f t="shared" si="1458"/>
        <v/>
      </c>
      <c r="R7508" s="75" t="e">
        <f t="shared" si="1459"/>
        <v>#REF!</v>
      </c>
    </row>
    <row r="7509" spans="1:18" ht="15" customHeight="1" x14ac:dyDescent="0.3">
      <c r="A7509" s="86"/>
      <c r="B7509" s="84"/>
      <c r="C7509" s="125"/>
      <c r="D7509" s="146"/>
      <c r="E7509" s="149"/>
      <c r="F7509" s="184" t="str">
        <f t="shared" si="1460"/>
        <v/>
      </c>
      <c r="G7509" s="185" t="str">
        <f>+IF(F7509="","",H7496)</f>
        <v/>
      </c>
      <c r="H7509" s="186" t="str">
        <f t="shared" si="1461"/>
        <v/>
      </c>
      <c r="J7509" s="195" t="str">
        <f>+IF(H7509="","",H7509/H7566)</f>
        <v/>
      </c>
      <c r="K7509" s="172"/>
      <c r="L7509" s="170"/>
      <c r="M7509" s="193" t="str">
        <f t="shared" si="1462"/>
        <v/>
      </c>
      <c r="N7509" s="194" t="str">
        <f t="shared" si="1458"/>
        <v/>
      </c>
      <c r="R7509" s="75" t="e">
        <f t="shared" si="1459"/>
        <v>#REF!</v>
      </c>
    </row>
    <row r="7510" spans="1:18" ht="15" customHeight="1" thickBot="1" x14ac:dyDescent="0.35">
      <c r="A7510" s="86"/>
      <c r="B7510" s="84"/>
      <c r="C7510" s="127"/>
      <c r="D7510" s="147"/>
      <c r="E7510" s="150"/>
      <c r="F7510" s="187" t="str">
        <f t="shared" si="1460"/>
        <v/>
      </c>
      <c r="G7510" s="188" t="str">
        <f>+IF(F7510="","",H7495)</f>
        <v/>
      </c>
      <c r="H7510" s="189" t="str">
        <f t="shared" si="1461"/>
        <v/>
      </c>
      <c r="J7510" s="195" t="str">
        <f>+IF(H7510="","",H7510/H7566)</f>
        <v/>
      </c>
      <c r="K7510" s="172"/>
      <c r="L7510" s="170"/>
      <c r="M7510" s="193" t="str">
        <f t="shared" si="1462"/>
        <v/>
      </c>
      <c r="N7510" s="194" t="str">
        <f t="shared" si="1458"/>
        <v/>
      </c>
      <c r="R7510" s="75" t="e">
        <f t="shared" si="1459"/>
        <v>#REF!</v>
      </c>
    </row>
    <row r="7511" spans="1:18" ht="15" customHeight="1" thickBot="1" x14ac:dyDescent="0.35">
      <c r="A7511" s="86"/>
      <c r="B7511" s="84"/>
      <c r="C7511" s="160"/>
      <c r="D7511" s="160"/>
      <c r="E7511" s="160"/>
      <c r="F7511" s="160"/>
      <c r="G7511" s="161" t="s">
        <v>27</v>
      </c>
      <c r="H7511" s="157">
        <f>SUM(H7498:H7510)</f>
        <v>5.2597895999999995</v>
      </c>
      <c r="J7511" s="110">
        <f>SUM(J7498:J7510)</f>
        <v>4.3283715790268469E-2</v>
      </c>
      <c r="K7511" s="109"/>
      <c r="L7511" s="109"/>
      <c r="M7511" s="109"/>
      <c r="N7511" s="110">
        <f>SUM(N7498:N7510)</f>
        <v>0</v>
      </c>
    </row>
    <row r="7512" spans="1:18" s="73" customFormat="1" ht="15" customHeight="1" thickBot="1" x14ac:dyDescent="0.35">
      <c r="A7512" s="86"/>
      <c r="B7512" s="84"/>
      <c r="C7512" s="73" t="s">
        <v>10</v>
      </c>
      <c r="H7512" s="74"/>
      <c r="J7512" s="112"/>
      <c r="K7512" s="112"/>
      <c r="L7512" s="112"/>
      <c r="M7512" s="112"/>
      <c r="N7512" s="112"/>
    </row>
    <row r="7513" spans="1:18" ht="31.5" customHeight="1" thickBot="1" x14ac:dyDescent="0.35">
      <c r="A7513" s="86"/>
      <c r="B7513" s="84"/>
      <c r="C7513" s="122" t="s">
        <v>48</v>
      </c>
      <c r="D7513" s="123" t="s">
        <v>0</v>
      </c>
      <c r="E7513" s="123" t="s">
        <v>65</v>
      </c>
      <c r="F7513" s="123" t="s">
        <v>66</v>
      </c>
      <c r="G7513" s="123" t="s">
        <v>8</v>
      </c>
      <c r="H7513" s="124" t="s">
        <v>9</v>
      </c>
      <c r="J7513" s="106" t="s">
        <v>59</v>
      </c>
      <c r="K7513" s="107" t="s">
        <v>60</v>
      </c>
      <c r="L7513" s="107" t="s">
        <v>61</v>
      </c>
      <c r="M7513" s="107" t="s">
        <v>62</v>
      </c>
      <c r="N7513" s="108" t="s">
        <v>63</v>
      </c>
    </row>
    <row r="7514" spans="1:18" ht="15" customHeight="1" x14ac:dyDescent="0.3">
      <c r="A7514" s="86"/>
      <c r="B7514" s="84"/>
      <c r="C7514" s="125" t="s">
        <v>326</v>
      </c>
      <c r="D7514" s="146">
        <v>7</v>
      </c>
      <c r="E7514" s="149">
        <v>4.2300000000000004</v>
      </c>
      <c r="F7514" s="184">
        <f t="shared" ref="F7514:F7526" si="1463">+IF(E7514="","",D7514*E7514)</f>
        <v>29.610000000000003</v>
      </c>
      <c r="G7514" s="185">
        <f>+IF(F7514="","",H7496)</f>
        <v>0.83330000000000004</v>
      </c>
      <c r="H7514" s="186">
        <f>+IF(G7514="","",F7514*G7514)</f>
        <v>24.674013000000002</v>
      </c>
      <c r="I7514" s="95"/>
      <c r="J7514" s="195">
        <f>+IF(H7514="","",H7514/H7566)</f>
        <v>0.2030467085788735</v>
      </c>
      <c r="K7514" s="174">
        <v>851230012</v>
      </c>
      <c r="L7514" s="170" t="s">
        <v>77</v>
      </c>
      <c r="M7514" s="193">
        <v>0</v>
      </c>
      <c r="N7514" s="194">
        <f t="shared" ref="N7514:N7526" si="1464">+IF(H7514="","",J7514*M7514)</f>
        <v>0</v>
      </c>
      <c r="R7514" s="75" t="e">
        <f t="shared" ref="R7514:R7526" si="1465">+R7426+1</f>
        <v>#REF!</v>
      </c>
    </row>
    <row r="7515" spans="1:18" ht="15" customHeight="1" x14ac:dyDescent="0.25">
      <c r="A7515" s="86"/>
      <c r="B7515" s="84"/>
      <c r="C7515" s="125" t="s">
        <v>309</v>
      </c>
      <c r="D7515" s="146">
        <v>1</v>
      </c>
      <c r="E7515" s="209">
        <v>4.75</v>
      </c>
      <c r="F7515" s="184">
        <f t="shared" si="1463"/>
        <v>4.75</v>
      </c>
      <c r="G7515" s="185">
        <f>+IF(F7515="","",H7496)</f>
        <v>0.83330000000000004</v>
      </c>
      <c r="H7515" s="186">
        <f t="shared" ref="H7515:H7526" si="1466">+IF(G7515="","",F7515*G7515)</f>
        <v>3.9581750000000002</v>
      </c>
      <c r="J7515" s="195">
        <f>+IF(H7515="","",H7515/H7566)</f>
        <v>3.2572504753449819E-2</v>
      </c>
      <c r="K7515" s="174">
        <v>851230012</v>
      </c>
      <c r="L7515" s="170" t="s">
        <v>77</v>
      </c>
      <c r="M7515" s="193">
        <v>0</v>
      </c>
      <c r="N7515" s="194">
        <f t="shared" si="1464"/>
        <v>0</v>
      </c>
      <c r="R7515" s="75" t="e">
        <f t="shared" si="1465"/>
        <v>#REF!</v>
      </c>
    </row>
    <row r="7516" spans="1:18" ht="15" customHeight="1" x14ac:dyDescent="0.25">
      <c r="A7516" s="86"/>
      <c r="B7516" s="84"/>
      <c r="C7516" s="125" t="s">
        <v>372</v>
      </c>
      <c r="D7516" s="146">
        <v>1</v>
      </c>
      <c r="E7516" s="209">
        <v>4.28</v>
      </c>
      <c r="F7516" s="184">
        <f t="shared" si="1463"/>
        <v>4.28</v>
      </c>
      <c r="G7516" s="185">
        <f>+IF(F7516="","",H7496)</f>
        <v>0.83330000000000004</v>
      </c>
      <c r="H7516" s="186">
        <f t="shared" si="1466"/>
        <v>3.5665240000000002</v>
      </c>
      <c r="J7516" s="195">
        <f>+IF(H7516="","",H7516/H7566)</f>
        <v>2.9349541125213728E-2</v>
      </c>
      <c r="K7516" s="174">
        <v>851230012</v>
      </c>
      <c r="L7516" s="170" t="s">
        <v>77</v>
      </c>
      <c r="M7516" s="193">
        <v>0</v>
      </c>
      <c r="N7516" s="194">
        <f t="shared" si="1464"/>
        <v>0</v>
      </c>
      <c r="R7516" s="75" t="e">
        <f t="shared" si="1465"/>
        <v>#REF!</v>
      </c>
    </row>
    <row r="7517" spans="1:18" ht="15" customHeight="1" x14ac:dyDescent="0.3">
      <c r="A7517" s="86"/>
      <c r="B7517" s="84"/>
      <c r="C7517" s="125"/>
      <c r="D7517" s="146"/>
      <c r="E7517" s="149"/>
      <c r="F7517" s="184" t="str">
        <f t="shared" si="1463"/>
        <v/>
      </c>
      <c r="G7517" s="185" t="str">
        <f>+IF(F7517="","",H7496)</f>
        <v/>
      </c>
      <c r="H7517" s="186" t="str">
        <f t="shared" si="1466"/>
        <v/>
      </c>
      <c r="J7517" s="195" t="str">
        <f>+IF(H7517="","",H7517/H7566)</f>
        <v/>
      </c>
      <c r="K7517" s="174"/>
      <c r="L7517" s="170"/>
      <c r="M7517" s="193" t="str">
        <f t="shared" ref="M7517:M7526" si="1467">IF(L7517="NP", 0, (IF(L7517="EP", 1, (IF(L7517="ND", 0.4, "")))))</f>
        <v/>
      </c>
      <c r="N7517" s="194" t="str">
        <f t="shared" si="1464"/>
        <v/>
      </c>
      <c r="R7517" s="75" t="e">
        <f t="shared" si="1465"/>
        <v>#REF!</v>
      </c>
    </row>
    <row r="7518" spans="1:18" ht="15" customHeight="1" x14ac:dyDescent="0.3">
      <c r="A7518" s="86"/>
      <c r="B7518" s="84"/>
      <c r="C7518" s="125"/>
      <c r="D7518" s="146"/>
      <c r="E7518" s="149"/>
      <c r="F7518" s="184" t="str">
        <f t="shared" si="1463"/>
        <v/>
      </c>
      <c r="G7518" s="185" t="str">
        <f>+IF(F7518="","",H7496)</f>
        <v/>
      </c>
      <c r="H7518" s="186" t="str">
        <f t="shared" si="1466"/>
        <v/>
      </c>
      <c r="J7518" s="195" t="str">
        <f>+IF(H7518="","",H7518/H7566)</f>
        <v/>
      </c>
      <c r="K7518" s="174"/>
      <c r="L7518" s="170"/>
      <c r="M7518" s="193" t="str">
        <f t="shared" si="1467"/>
        <v/>
      </c>
      <c r="N7518" s="194" t="str">
        <f t="shared" si="1464"/>
        <v/>
      </c>
      <c r="R7518" s="75" t="e">
        <f t="shared" si="1465"/>
        <v>#REF!</v>
      </c>
    </row>
    <row r="7519" spans="1:18" ht="15" customHeight="1" x14ac:dyDescent="0.3">
      <c r="A7519" s="86"/>
      <c r="B7519" s="84"/>
      <c r="C7519" s="125"/>
      <c r="D7519" s="146"/>
      <c r="E7519" s="149"/>
      <c r="F7519" s="184" t="str">
        <f t="shared" si="1463"/>
        <v/>
      </c>
      <c r="G7519" s="185" t="str">
        <f>+IF(F7519="","",H7496)</f>
        <v/>
      </c>
      <c r="H7519" s="186" t="str">
        <f t="shared" si="1466"/>
        <v/>
      </c>
      <c r="I7519" s="96"/>
      <c r="J7519" s="195" t="str">
        <f>+IF(H7519="","",H7519/H7566)</f>
        <v/>
      </c>
      <c r="K7519" s="174"/>
      <c r="L7519" s="170"/>
      <c r="M7519" s="193" t="str">
        <f t="shared" si="1467"/>
        <v/>
      </c>
      <c r="N7519" s="194" t="str">
        <f t="shared" si="1464"/>
        <v/>
      </c>
      <c r="R7519" s="75" t="e">
        <f t="shared" si="1465"/>
        <v>#REF!</v>
      </c>
    </row>
    <row r="7520" spans="1:18" ht="15" customHeight="1" x14ac:dyDescent="0.3">
      <c r="A7520" s="86"/>
      <c r="B7520" s="84"/>
      <c r="C7520" s="125"/>
      <c r="D7520" s="146"/>
      <c r="E7520" s="149"/>
      <c r="F7520" s="184" t="str">
        <f t="shared" si="1463"/>
        <v/>
      </c>
      <c r="G7520" s="185" t="str">
        <f>+IF(F7520="","",H7496)</f>
        <v/>
      </c>
      <c r="H7520" s="186" t="str">
        <f t="shared" si="1466"/>
        <v/>
      </c>
      <c r="J7520" s="195" t="str">
        <f>+IF(H7520="","",H7520/H7566)</f>
        <v/>
      </c>
      <c r="K7520" s="174"/>
      <c r="L7520" s="170"/>
      <c r="M7520" s="193" t="str">
        <f t="shared" si="1467"/>
        <v/>
      </c>
      <c r="N7520" s="194" t="str">
        <f t="shared" si="1464"/>
        <v/>
      </c>
      <c r="R7520" s="75" t="e">
        <f t="shared" si="1465"/>
        <v>#REF!</v>
      </c>
    </row>
    <row r="7521" spans="1:18" ht="15" customHeight="1" x14ac:dyDescent="0.3">
      <c r="A7521" s="86"/>
      <c r="B7521" s="84"/>
      <c r="C7521" s="125"/>
      <c r="D7521" s="146"/>
      <c r="E7521" s="149"/>
      <c r="F7521" s="184" t="str">
        <f t="shared" si="1463"/>
        <v/>
      </c>
      <c r="G7521" s="185" t="str">
        <f>+IF(F7521="","",H7496)</f>
        <v/>
      </c>
      <c r="H7521" s="186" t="str">
        <f t="shared" si="1466"/>
        <v/>
      </c>
      <c r="J7521" s="195" t="str">
        <f>+IF(H7521="","",H7521/H7566)</f>
        <v/>
      </c>
      <c r="K7521" s="174"/>
      <c r="L7521" s="170"/>
      <c r="M7521" s="193" t="str">
        <f t="shared" si="1467"/>
        <v/>
      </c>
      <c r="N7521" s="194" t="str">
        <f t="shared" si="1464"/>
        <v/>
      </c>
      <c r="R7521" s="75" t="e">
        <f t="shared" si="1465"/>
        <v>#REF!</v>
      </c>
    </row>
    <row r="7522" spans="1:18" ht="15" customHeight="1" x14ac:dyDescent="0.3">
      <c r="A7522" s="86"/>
      <c r="B7522" s="84"/>
      <c r="C7522" s="125"/>
      <c r="D7522" s="146"/>
      <c r="E7522" s="149"/>
      <c r="F7522" s="184" t="str">
        <f t="shared" si="1463"/>
        <v/>
      </c>
      <c r="G7522" s="185" t="str">
        <f>+IF(F7522="","",H7496)</f>
        <v/>
      </c>
      <c r="H7522" s="186" t="str">
        <f t="shared" si="1466"/>
        <v/>
      </c>
      <c r="I7522" s="96"/>
      <c r="J7522" s="195" t="str">
        <f>+IF(H7522="","",H7522/H7566)</f>
        <v/>
      </c>
      <c r="K7522" s="174"/>
      <c r="L7522" s="170"/>
      <c r="M7522" s="193" t="str">
        <f t="shared" si="1467"/>
        <v/>
      </c>
      <c r="N7522" s="194" t="str">
        <f t="shared" si="1464"/>
        <v/>
      </c>
      <c r="R7522" s="75" t="e">
        <f t="shared" si="1465"/>
        <v>#REF!</v>
      </c>
    </row>
    <row r="7523" spans="1:18" ht="15" customHeight="1" x14ac:dyDescent="0.3">
      <c r="A7523" s="86"/>
      <c r="B7523" s="84"/>
      <c r="C7523" s="125"/>
      <c r="D7523" s="146"/>
      <c r="E7523" s="149"/>
      <c r="F7523" s="184" t="str">
        <f t="shared" si="1463"/>
        <v/>
      </c>
      <c r="G7523" s="185" t="str">
        <f>+IF(F7523="","",H7496)</f>
        <v/>
      </c>
      <c r="H7523" s="186" t="str">
        <f t="shared" si="1466"/>
        <v/>
      </c>
      <c r="J7523" s="195" t="str">
        <f>+IF(H7523="","",H7523/H7566)</f>
        <v/>
      </c>
      <c r="K7523" s="174"/>
      <c r="L7523" s="170"/>
      <c r="M7523" s="193" t="str">
        <f t="shared" si="1467"/>
        <v/>
      </c>
      <c r="N7523" s="194" t="str">
        <f t="shared" si="1464"/>
        <v/>
      </c>
      <c r="R7523" s="75" t="e">
        <f t="shared" si="1465"/>
        <v>#REF!</v>
      </c>
    </row>
    <row r="7524" spans="1:18" ht="15" customHeight="1" x14ac:dyDescent="0.3">
      <c r="A7524" s="86"/>
      <c r="B7524" s="84"/>
      <c r="C7524" s="125"/>
      <c r="D7524" s="146"/>
      <c r="E7524" s="149"/>
      <c r="F7524" s="184" t="str">
        <f t="shared" si="1463"/>
        <v/>
      </c>
      <c r="G7524" s="185" t="str">
        <f>+IF(F7524="","",H7496)</f>
        <v/>
      </c>
      <c r="H7524" s="186" t="str">
        <f t="shared" si="1466"/>
        <v/>
      </c>
      <c r="I7524" s="96"/>
      <c r="J7524" s="195" t="str">
        <f>+IF(H7524="","",H7524/H7566)</f>
        <v/>
      </c>
      <c r="K7524" s="174"/>
      <c r="L7524" s="170"/>
      <c r="M7524" s="193" t="str">
        <f t="shared" si="1467"/>
        <v/>
      </c>
      <c r="N7524" s="194" t="str">
        <f t="shared" si="1464"/>
        <v/>
      </c>
      <c r="R7524" s="75" t="e">
        <f t="shared" si="1465"/>
        <v>#REF!</v>
      </c>
    </row>
    <row r="7525" spans="1:18" ht="15" customHeight="1" x14ac:dyDescent="0.3">
      <c r="A7525" s="86"/>
      <c r="B7525" s="84"/>
      <c r="C7525" s="125"/>
      <c r="D7525" s="146"/>
      <c r="E7525" s="149"/>
      <c r="F7525" s="184" t="str">
        <f t="shared" si="1463"/>
        <v/>
      </c>
      <c r="G7525" s="185" t="str">
        <f>+IF(F7525="","",H7496)</f>
        <v/>
      </c>
      <c r="H7525" s="186" t="str">
        <f t="shared" si="1466"/>
        <v/>
      </c>
      <c r="I7525" s="96"/>
      <c r="J7525" s="195" t="str">
        <f>+IF(H7525="","",H7525/H7566)</f>
        <v/>
      </c>
      <c r="K7525" s="174"/>
      <c r="L7525" s="170"/>
      <c r="M7525" s="193" t="str">
        <f t="shared" si="1467"/>
        <v/>
      </c>
      <c r="N7525" s="194" t="str">
        <f t="shared" si="1464"/>
        <v/>
      </c>
      <c r="R7525" s="75" t="e">
        <f t="shared" si="1465"/>
        <v>#REF!</v>
      </c>
    </row>
    <row r="7526" spans="1:18" ht="15" customHeight="1" thickBot="1" x14ac:dyDescent="0.35">
      <c r="A7526" s="86"/>
      <c r="B7526" s="84"/>
      <c r="C7526" s="127"/>
      <c r="D7526" s="147"/>
      <c r="E7526" s="150"/>
      <c r="F7526" s="187" t="str">
        <f t="shared" si="1463"/>
        <v/>
      </c>
      <c r="G7526" s="188" t="str">
        <f>+IF(F7526="","",H7495)</f>
        <v/>
      </c>
      <c r="H7526" s="189" t="str">
        <f t="shared" si="1466"/>
        <v/>
      </c>
      <c r="J7526" s="195" t="str">
        <f>+IF(H7526="","",H7526/H7566)</f>
        <v/>
      </c>
      <c r="K7526" s="174"/>
      <c r="L7526" s="170"/>
      <c r="M7526" s="193" t="str">
        <f t="shared" si="1467"/>
        <v/>
      </c>
      <c r="N7526" s="194" t="str">
        <f t="shared" si="1464"/>
        <v/>
      </c>
      <c r="R7526" s="75" t="e">
        <f t="shared" si="1465"/>
        <v>#REF!</v>
      </c>
    </row>
    <row r="7527" spans="1:18" ht="15" customHeight="1" thickBot="1" x14ac:dyDescent="0.35">
      <c r="A7527" s="86"/>
      <c r="B7527" s="84"/>
      <c r="C7527" s="160"/>
      <c r="D7527" s="160"/>
      <c r="E7527" s="160"/>
      <c r="F7527" s="160"/>
      <c r="G7527" s="161" t="s">
        <v>28</v>
      </c>
      <c r="H7527" s="157">
        <f>SUM(H7514:H7526)</f>
        <v>32.198712</v>
      </c>
      <c r="J7527" s="110">
        <f>SUM(J7514:J7526)</f>
        <v>0.26496875445753704</v>
      </c>
      <c r="K7527" s="109"/>
      <c r="L7527" s="109"/>
      <c r="M7527" s="109"/>
      <c r="N7527" s="110">
        <f>SUM(N7514:N7526)</f>
        <v>0</v>
      </c>
    </row>
    <row r="7528" spans="1:18" s="73" customFormat="1" ht="15" customHeight="1" thickBot="1" x14ac:dyDescent="0.35">
      <c r="A7528" s="86"/>
      <c r="B7528" s="84"/>
      <c r="C7528" s="73" t="s">
        <v>11</v>
      </c>
      <c r="H7528" s="74"/>
      <c r="J7528" s="112"/>
      <c r="K7528" s="112"/>
      <c r="L7528" s="112"/>
      <c r="M7528" s="112"/>
      <c r="N7528" s="112"/>
    </row>
    <row r="7529" spans="1:18" ht="34.5" customHeight="1" thickBot="1" x14ac:dyDescent="0.35">
      <c r="A7529" s="86"/>
      <c r="B7529" s="84"/>
      <c r="C7529" s="122" t="s">
        <v>48</v>
      </c>
      <c r="D7529" s="129"/>
      <c r="E7529" s="123" t="s">
        <v>3</v>
      </c>
      <c r="F7529" s="123" t="s">
        <v>0</v>
      </c>
      <c r="G7529" s="123" t="s">
        <v>16</v>
      </c>
      <c r="H7529" s="124" t="s">
        <v>9</v>
      </c>
      <c r="J7529" s="106" t="s">
        <v>59</v>
      </c>
      <c r="K7529" s="107" t="s">
        <v>60</v>
      </c>
      <c r="L7529" s="107" t="s">
        <v>61</v>
      </c>
      <c r="M7529" s="107" t="s">
        <v>62</v>
      </c>
      <c r="N7529" s="108" t="s">
        <v>63</v>
      </c>
    </row>
    <row r="7530" spans="1:18" ht="15" customHeight="1" x14ac:dyDescent="0.3">
      <c r="A7530" s="86"/>
      <c r="B7530" s="84"/>
      <c r="C7530" s="125" t="s">
        <v>376</v>
      </c>
      <c r="E7530" s="151" t="s">
        <v>32</v>
      </c>
      <c r="F7530" s="151">
        <v>0.21</v>
      </c>
      <c r="G7530" s="151">
        <v>1.24</v>
      </c>
      <c r="H7530" s="190">
        <f t="shared" ref="H7530:H7555" si="1468">+IF(G7530="","",F7530*G7530)</f>
        <v>0.26039999999999996</v>
      </c>
      <c r="J7530" s="195">
        <f>+IF(H7530="","",H7530/H7566)</f>
        <v>2.1428765119779519E-3</v>
      </c>
      <c r="K7530" s="174">
        <v>180000111</v>
      </c>
      <c r="L7530" s="170" t="s">
        <v>76</v>
      </c>
      <c r="M7530" s="193">
        <v>0.217</v>
      </c>
      <c r="N7530" s="194">
        <f t="shared" ref="N7530:N7555" si="1469">+IF(H7530="","",J7530*M7530)</f>
        <v>4.6500420309921554E-4</v>
      </c>
      <c r="R7530" s="75" t="e">
        <f t="shared" ref="R7530:R7555" si="1470">+R7442+1</f>
        <v>#REF!</v>
      </c>
    </row>
    <row r="7531" spans="1:18" ht="15" customHeight="1" x14ac:dyDescent="0.3">
      <c r="A7531" s="86"/>
      <c r="B7531" s="84"/>
      <c r="C7531" s="125" t="s">
        <v>377</v>
      </c>
      <c r="E7531" s="151" t="s">
        <v>32</v>
      </c>
      <c r="F7531" s="151">
        <v>1.05</v>
      </c>
      <c r="G7531" s="151">
        <v>11.5</v>
      </c>
      <c r="H7531" s="190">
        <f t="shared" si="1468"/>
        <v>12.075000000000001</v>
      </c>
      <c r="J7531" s="195">
        <f>+IF(H7531="","",H7531/H7566)</f>
        <v>9.9367257611880866E-2</v>
      </c>
      <c r="K7531" s="174">
        <v>352605342021</v>
      </c>
      <c r="L7531" s="170" t="s">
        <v>76</v>
      </c>
      <c r="M7531" s="193">
        <v>0.20180000000000001</v>
      </c>
      <c r="N7531" s="194">
        <f t="shared" si="1469"/>
        <v>2.0052312586077561E-2</v>
      </c>
      <c r="R7531" s="75" t="e">
        <f t="shared" si="1470"/>
        <v>#REF!</v>
      </c>
    </row>
    <row r="7532" spans="1:18" ht="15" customHeight="1" x14ac:dyDescent="0.3">
      <c r="A7532" s="86"/>
      <c r="B7532" s="84"/>
      <c r="C7532" s="125" t="s">
        <v>378</v>
      </c>
      <c r="E7532" s="151" t="s">
        <v>32</v>
      </c>
      <c r="F7532" s="151">
        <v>0.74</v>
      </c>
      <c r="G7532" s="151">
        <v>13.25</v>
      </c>
      <c r="H7532" s="190">
        <f t="shared" si="1468"/>
        <v>9.8049999999999997</v>
      </c>
      <c r="J7532" s="195">
        <f>+IF(H7532="","",H7532/H7566)</f>
        <v>8.068703609809455E-2</v>
      </c>
      <c r="K7532" s="174">
        <v>352605342021</v>
      </c>
      <c r="L7532" s="170" t="s">
        <v>76</v>
      </c>
      <c r="M7532" s="193">
        <v>0.20180000000000001</v>
      </c>
      <c r="N7532" s="194">
        <f t="shared" si="1469"/>
        <v>1.628264388459548E-2</v>
      </c>
      <c r="R7532" s="75" t="e">
        <f t="shared" si="1470"/>
        <v>#REF!</v>
      </c>
    </row>
    <row r="7533" spans="1:18" ht="15" customHeight="1" x14ac:dyDescent="0.3">
      <c r="A7533" s="86"/>
      <c r="B7533" s="84"/>
      <c r="C7533" s="125" t="s">
        <v>379</v>
      </c>
      <c r="E7533" s="151" t="s">
        <v>42</v>
      </c>
      <c r="F7533" s="151">
        <v>344</v>
      </c>
      <c r="G7533" s="151">
        <v>0.18</v>
      </c>
      <c r="H7533" s="190">
        <f t="shared" si="1468"/>
        <v>61.919999999999995</v>
      </c>
      <c r="J7533" s="195">
        <f>+IF(H7533="","",H7533/H7566)</f>
        <v>0.50955035953024119</v>
      </c>
      <c r="K7533" s="174">
        <v>374400011</v>
      </c>
      <c r="L7533" s="170" t="s">
        <v>76</v>
      </c>
      <c r="M7533" s="193">
        <v>0.39939999999999998</v>
      </c>
      <c r="N7533" s="194">
        <f t="shared" si="1469"/>
        <v>0.20351441359637831</v>
      </c>
      <c r="R7533" s="75" t="e">
        <f t="shared" si="1470"/>
        <v>#REF!</v>
      </c>
    </row>
    <row r="7534" spans="1:18" ht="15" customHeight="1" x14ac:dyDescent="0.3">
      <c r="A7534" s="86"/>
      <c r="B7534" s="84"/>
      <c r="C7534" s="125"/>
      <c r="E7534" s="151"/>
      <c r="F7534" s="151"/>
      <c r="G7534" s="151"/>
      <c r="H7534" s="190" t="str">
        <f t="shared" si="1468"/>
        <v/>
      </c>
      <c r="J7534" s="195" t="str">
        <f>+IF(H7534="","",H7534/H7566)</f>
        <v/>
      </c>
      <c r="K7534" s="174"/>
      <c r="L7534" s="170"/>
      <c r="M7534" s="193" t="str">
        <f t="shared" ref="M7534:M7555" si="1471">IF(L7534="NP", 0, (IF(L7534="EP", 1, (IF(L7534="ND", 0.4, "")))))</f>
        <v/>
      </c>
      <c r="N7534" s="194" t="str">
        <f t="shared" si="1469"/>
        <v/>
      </c>
      <c r="R7534" s="75" t="e">
        <f t="shared" si="1470"/>
        <v>#REF!</v>
      </c>
    </row>
    <row r="7535" spans="1:18" ht="15" customHeight="1" x14ac:dyDescent="0.3">
      <c r="A7535" s="86"/>
      <c r="B7535" s="84"/>
      <c r="C7535" s="125"/>
      <c r="E7535" s="151"/>
      <c r="F7535" s="151"/>
      <c r="G7535" s="151"/>
      <c r="H7535" s="190" t="str">
        <f t="shared" si="1468"/>
        <v/>
      </c>
      <c r="J7535" s="195" t="str">
        <f>+IF(H7535="","",H7535/H7566)</f>
        <v/>
      </c>
      <c r="K7535" s="174"/>
      <c r="L7535" s="170"/>
      <c r="M7535" s="193" t="str">
        <f t="shared" si="1471"/>
        <v/>
      </c>
      <c r="N7535" s="194" t="str">
        <f t="shared" si="1469"/>
        <v/>
      </c>
      <c r="R7535" s="75" t="e">
        <f t="shared" si="1470"/>
        <v>#REF!</v>
      </c>
    </row>
    <row r="7536" spans="1:18" ht="15" customHeight="1" x14ac:dyDescent="0.3">
      <c r="A7536" s="86"/>
      <c r="B7536" s="84"/>
      <c r="C7536" s="125"/>
      <c r="E7536" s="151"/>
      <c r="F7536" s="151"/>
      <c r="G7536" s="151"/>
      <c r="H7536" s="190" t="str">
        <f t="shared" si="1468"/>
        <v/>
      </c>
      <c r="J7536" s="195" t="str">
        <f>+IF(H7536="","",H7536/H7566)</f>
        <v/>
      </c>
      <c r="K7536" s="174"/>
      <c r="L7536" s="170"/>
      <c r="M7536" s="193" t="str">
        <f t="shared" si="1471"/>
        <v/>
      </c>
      <c r="N7536" s="194" t="str">
        <f t="shared" si="1469"/>
        <v/>
      </c>
      <c r="R7536" s="75" t="e">
        <f t="shared" si="1470"/>
        <v>#REF!</v>
      </c>
    </row>
    <row r="7537" spans="1:18" ht="15" customHeight="1" x14ac:dyDescent="0.3">
      <c r="A7537" s="86"/>
      <c r="B7537" s="84"/>
      <c r="C7537" s="125"/>
      <c r="E7537" s="151"/>
      <c r="F7537" s="151"/>
      <c r="G7537" s="151"/>
      <c r="H7537" s="190" t="str">
        <f t="shared" si="1468"/>
        <v/>
      </c>
      <c r="J7537" s="195" t="str">
        <f>+IF(H7537="","",H7537/H7566)</f>
        <v/>
      </c>
      <c r="K7537" s="174"/>
      <c r="L7537" s="170"/>
      <c r="M7537" s="193" t="str">
        <f t="shared" si="1471"/>
        <v/>
      </c>
      <c r="N7537" s="194" t="str">
        <f t="shared" si="1469"/>
        <v/>
      </c>
      <c r="R7537" s="75" t="e">
        <f t="shared" si="1470"/>
        <v>#REF!</v>
      </c>
    </row>
    <row r="7538" spans="1:18" ht="15" customHeight="1" x14ac:dyDescent="0.3">
      <c r="A7538" s="86"/>
      <c r="B7538" s="84"/>
      <c r="C7538" s="125"/>
      <c r="E7538" s="151"/>
      <c r="F7538" s="151"/>
      <c r="G7538" s="151"/>
      <c r="H7538" s="190" t="str">
        <f t="shared" si="1468"/>
        <v/>
      </c>
      <c r="J7538" s="195" t="str">
        <f>+IF(H7538="","",H7538/H7566)</f>
        <v/>
      </c>
      <c r="K7538" s="174"/>
      <c r="L7538" s="170"/>
      <c r="M7538" s="193" t="str">
        <f t="shared" si="1471"/>
        <v/>
      </c>
      <c r="N7538" s="194" t="str">
        <f t="shared" si="1469"/>
        <v/>
      </c>
      <c r="R7538" s="75" t="e">
        <f t="shared" si="1470"/>
        <v>#REF!</v>
      </c>
    </row>
    <row r="7539" spans="1:18" ht="15" customHeight="1" x14ac:dyDescent="0.3">
      <c r="A7539" s="86"/>
      <c r="B7539" s="84"/>
      <c r="C7539" s="125"/>
      <c r="E7539" s="151"/>
      <c r="F7539" s="151"/>
      <c r="G7539" s="151"/>
      <c r="H7539" s="190" t="str">
        <f t="shared" si="1468"/>
        <v/>
      </c>
      <c r="J7539" s="195" t="str">
        <f>+IF(H7539="","",H7539/H7566)</f>
        <v/>
      </c>
      <c r="K7539" s="174"/>
      <c r="L7539" s="170"/>
      <c r="M7539" s="193" t="str">
        <f t="shared" si="1471"/>
        <v/>
      </c>
      <c r="N7539" s="194" t="str">
        <f t="shared" si="1469"/>
        <v/>
      </c>
      <c r="R7539" s="75" t="e">
        <f t="shared" si="1470"/>
        <v>#REF!</v>
      </c>
    </row>
    <row r="7540" spans="1:18" ht="15" customHeight="1" x14ac:dyDescent="0.3">
      <c r="A7540" s="86"/>
      <c r="B7540" s="84"/>
      <c r="C7540" s="125"/>
      <c r="E7540" s="151"/>
      <c r="F7540" s="151"/>
      <c r="G7540" s="151"/>
      <c r="H7540" s="190" t="str">
        <f t="shared" si="1468"/>
        <v/>
      </c>
      <c r="J7540" s="195" t="str">
        <f>+IF(H7540="","",H7540/H7566)</f>
        <v/>
      </c>
      <c r="K7540" s="174"/>
      <c r="L7540" s="170"/>
      <c r="M7540" s="193" t="str">
        <f t="shared" si="1471"/>
        <v/>
      </c>
      <c r="N7540" s="194" t="str">
        <f t="shared" si="1469"/>
        <v/>
      </c>
      <c r="R7540" s="75" t="e">
        <f t="shared" si="1470"/>
        <v>#REF!</v>
      </c>
    </row>
    <row r="7541" spans="1:18" ht="15" customHeight="1" x14ac:dyDescent="0.3">
      <c r="A7541" s="86"/>
      <c r="B7541" s="84"/>
      <c r="C7541" s="125"/>
      <c r="E7541" s="151"/>
      <c r="F7541" s="151"/>
      <c r="G7541" s="151"/>
      <c r="H7541" s="190" t="str">
        <f t="shared" si="1468"/>
        <v/>
      </c>
      <c r="J7541" s="195" t="str">
        <f>+IF(H7541="","",H7541/H7566)</f>
        <v/>
      </c>
      <c r="K7541" s="174"/>
      <c r="L7541" s="170"/>
      <c r="M7541" s="193" t="str">
        <f t="shared" si="1471"/>
        <v/>
      </c>
      <c r="N7541" s="194" t="str">
        <f t="shared" si="1469"/>
        <v/>
      </c>
      <c r="R7541" s="75" t="e">
        <f t="shared" si="1470"/>
        <v>#REF!</v>
      </c>
    </row>
    <row r="7542" spans="1:18" ht="15" customHeight="1" x14ac:dyDescent="0.3">
      <c r="A7542" s="86"/>
      <c r="B7542" s="84"/>
      <c r="C7542" s="125"/>
      <c r="E7542" s="151"/>
      <c r="F7542" s="151"/>
      <c r="G7542" s="151"/>
      <c r="H7542" s="190" t="str">
        <f t="shared" si="1468"/>
        <v/>
      </c>
      <c r="J7542" s="195" t="str">
        <f>+IF(H7542="","",H7542/H7566)</f>
        <v/>
      </c>
      <c r="K7542" s="174"/>
      <c r="L7542" s="170"/>
      <c r="M7542" s="193" t="str">
        <f t="shared" si="1471"/>
        <v/>
      </c>
      <c r="N7542" s="194" t="str">
        <f t="shared" si="1469"/>
        <v/>
      </c>
      <c r="R7542" s="75" t="e">
        <f t="shared" si="1470"/>
        <v>#REF!</v>
      </c>
    </row>
    <row r="7543" spans="1:18" ht="15" customHeight="1" x14ac:dyDescent="0.3">
      <c r="A7543" s="86"/>
      <c r="B7543" s="84"/>
      <c r="C7543" s="125"/>
      <c r="E7543" s="151"/>
      <c r="F7543" s="151"/>
      <c r="G7543" s="151"/>
      <c r="H7543" s="190" t="str">
        <f t="shared" si="1468"/>
        <v/>
      </c>
      <c r="J7543" s="195" t="str">
        <f>+IF(H7543="","",H7543/H7566)</f>
        <v/>
      </c>
      <c r="K7543" s="174"/>
      <c r="L7543" s="170"/>
      <c r="M7543" s="193" t="str">
        <f t="shared" si="1471"/>
        <v/>
      </c>
      <c r="N7543" s="194" t="str">
        <f t="shared" si="1469"/>
        <v/>
      </c>
      <c r="R7543" s="75" t="e">
        <f t="shared" si="1470"/>
        <v>#REF!</v>
      </c>
    </row>
    <row r="7544" spans="1:18" ht="15" customHeight="1" x14ac:dyDescent="0.3">
      <c r="A7544" s="86"/>
      <c r="B7544" s="84"/>
      <c r="C7544" s="125"/>
      <c r="E7544" s="151"/>
      <c r="F7544" s="151"/>
      <c r="G7544" s="151"/>
      <c r="H7544" s="190" t="str">
        <f t="shared" si="1468"/>
        <v/>
      </c>
      <c r="J7544" s="195" t="str">
        <f>+IF(H7544="","",H7544/H7566)</f>
        <v/>
      </c>
      <c r="K7544" s="174"/>
      <c r="L7544" s="170"/>
      <c r="M7544" s="193" t="str">
        <f t="shared" si="1471"/>
        <v/>
      </c>
      <c r="N7544" s="194" t="str">
        <f t="shared" si="1469"/>
        <v/>
      </c>
      <c r="R7544" s="75" t="e">
        <f t="shared" si="1470"/>
        <v>#REF!</v>
      </c>
    </row>
    <row r="7545" spans="1:18" ht="15" customHeight="1" x14ac:dyDescent="0.3">
      <c r="A7545" s="86"/>
      <c r="B7545" s="84"/>
      <c r="C7545" s="125"/>
      <c r="E7545" s="151"/>
      <c r="F7545" s="151"/>
      <c r="G7545" s="151"/>
      <c r="H7545" s="190" t="str">
        <f t="shared" si="1468"/>
        <v/>
      </c>
      <c r="J7545" s="195" t="str">
        <f>+IF(H7545="","",H7545/H7566)</f>
        <v/>
      </c>
      <c r="K7545" s="174"/>
      <c r="L7545" s="170"/>
      <c r="M7545" s="193" t="str">
        <f t="shared" si="1471"/>
        <v/>
      </c>
      <c r="N7545" s="194" t="str">
        <f t="shared" si="1469"/>
        <v/>
      </c>
      <c r="R7545" s="75" t="e">
        <f t="shared" si="1470"/>
        <v>#REF!</v>
      </c>
    </row>
    <row r="7546" spans="1:18" ht="15" customHeight="1" x14ac:dyDescent="0.3">
      <c r="A7546" s="86"/>
      <c r="B7546" s="84"/>
      <c r="C7546" s="125"/>
      <c r="E7546" s="151"/>
      <c r="F7546" s="151"/>
      <c r="G7546" s="151"/>
      <c r="H7546" s="190" t="str">
        <f t="shared" si="1468"/>
        <v/>
      </c>
      <c r="J7546" s="195" t="str">
        <f>+IF(H7546="","",H7546/H7566)</f>
        <v/>
      </c>
      <c r="K7546" s="174"/>
      <c r="L7546" s="170"/>
      <c r="M7546" s="193" t="str">
        <f t="shared" si="1471"/>
        <v/>
      </c>
      <c r="N7546" s="194" t="str">
        <f t="shared" si="1469"/>
        <v/>
      </c>
      <c r="R7546" s="75" t="e">
        <f t="shared" si="1470"/>
        <v>#REF!</v>
      </c>
    </row>
    <row r="7547" spans="1:18" ht="15" customHeight="1" x14ac:dyDescent="0.3">
      <c r="A7547" s="86"/>
      <c r="B7547" s="84"/>
      <c r="C7547" s="125"/>
      <c r="E7547" s="151"/>
      <c r="F7547" s="151"/>
      <c r="G7547" s="151"/>
      <c r="H7547" s="190" t="str">
        <f t="shared" si="1468"/>
        <v/>
      </c>
      <c r="J7547" s="195" t="str">
        <f>+IF(H7547="","",H7547/H7566)</f>
        <v/>
      </c>
      <c r="K7547" s="174"/>
      <c r="L7547" s="170"/>
      <c r="M7547" s="193" t="str">
        <f t="shared" si="1471"/>
        <v/>
      </c>
      <c r="N7547" s="194" t="str">
        <f t="shared" si="1469"/>
        <v/>
      </c>
      <c r="R7547" s="75" t="e">
        <f t="shared" si="1470"/>
        <v>#REF!</v>
      </c>
    </row>
    <row r="7548" spans="1:18" ht="15" customHeight="1" x14ac:dyDescent="0.3">
      <c r="A7548" s="86"/>
      <c r="B7548" s="84"/>
      <c r="C7548" s="125"/>
      <c r="E7548" s="151"/>
      <c r="F7548" s="151"/>
      <c r="G7548" s="151"/>
      <c r="H7548" s="190" t="str">
        <f t="shared" si="1468"/>
        <v/>
      </c>
      <c r="J7548" s="195" t="str">
        <f>+IF(H7548="","",H7548/H7566)</f>
        <v/>
      </c>
      <c r="K7548" s="174"/>
      <c r="L7548" s="170"/>
      <c r="M7548" s="193" t="str">
        <f t="shared" si="1471"/>
        <v/>
      </c>
      <c r="N7548" s="194" t="str">
        <f t="shared" si="1469"/>
        <v/>
      </c>
      <c r="R7548" s="75" t="e">
        <f t="shared" si="1470"/>
        <v>#REF!</v>
      </c>
    </row>
    <row r="7549" spans="1:18" ht="15" customHeight="1" x14ac:dyDescent="0.3">
      <c r="A7549" s="86"/>
      <c r="B7549" s="84"/>
      <c r="C7549" s="125"/>
      <c r="E7549" s="151"/>
      <c r="F7549" s="151"/>
      <c r="G7549" s="151"/>
      <c r="H7549" s="190" t="str">
        <f t="shared" si="1468"/>
        <v/>
      </c>
      <c r="J7549" s="195" t="str">
        <f>+IF(H7549="","",H7549/H7566)</f>
        <v/>
      </c>
      <c r="K7549" s="174"/>
      <c r="L7549" s="170"/>
      <c r="M7549" s="193" t="str">
        <f t="shared" si="1471"/>
        <v/>
      </c>
      <c r="N7549" s="194" t="str">
        <f t="shared" si="1469"/>
        <v/>
      </c>
      <c r="R7549" s="75" t="e">
        <f t="shared" si="1470"/>
        <v>#REF!</v>
      </c>
    </row>
    <row r="7550" spans="1:18" ht="15" customHeight="1" x14ac:dyDescent="0.3">
      <c r="A7550" s="86"/>
      <c r="B7550" s="84"/>
      <c r="C7550" s="125"/>
      <c r="E7550" s="151"/>
      <c r="F7550" s="151"/>
      <c r="G7550" s="151"/>
      <c r="H7550" s="190" t="str">
        <f t="shared" si="1468"/>
        <v/>
      </c>
      <c r="J7550" s="195" t="str">
        <f>+IF(H7550="","",H7550/H7566)</f>
        <v/>
      </c>
      <c r="K7550" s="174"/>
      <c r="L7550" s="170"/>
      <c r="M7550" s="193" t="str">
        <f t="shared" si="1471"/>
        <v/>
      </c>
      <c r="N7550" s="194" t="str">
        <f t="shared" si="1469"/>
        <v/>
      </c>
      <c r="R7550" s="75" t="e">
        <f t="shared" si="1470"/>
        <v>#REF!</v>
      </c>
    </row>
    <row r="7551" spans="1:18" ht="15" customHeight="1" x14ac:dyDescent="0.3">
      <c r="A7551" s="86"/>
      <c r="B7551" s="84"/>
      <c r="C7551" s="125"/>
      <c r="E7551" s="151"/>
      <c r="F7551" s="151"/>
      <c r="G7551" s="151"/>
      <c r="H7551" s="190" t="str">
        <f t="shared" si="1468"/>
        <v/>
      </c>
      <c r="J7551" s="195" t="str">
        <f>+IF(H7551="","",H7551/H7566)</f>
        <v/>
      </c>
      <c r="K7551" s="174"/>
      <c r="L7551" s="170"/>
      <c r="M7551" s="193" t="str">
        <f t="shared" si="1471"/>
        <v/>
      </c>
      <c r="N7551" s="194" t="str">
        <f t="shared" si="1469"/>
        <v/>
      </c>
      <c r="R7551" s="75" t="e">
        <f t="shared" si="1470"/>
        <v>#REF!</v>
      </c>
    </row>
    <row r="7552" spans="1:18" ht="15" customHeight="1" x14ac:dyDescent="0.3">
      <c r="A7552" s="86"/>
      <c r="B7552" s="84"/>
      <c r="C7552" s="125"/>
      <c r="E7552" s="151"/>
      <c r="F7552" s="151"/>
      <c r="G7552" s="151"/>
      <c r="H7552" s="190" t="str">
        <f t="shared" si="1468"/>
        <v/>
      </c>
      <c r="J7552" s="195" t="str">
        <f>+IF(H7552="","",H7552/H7566)</f>
        <v/>
      </c>
      <c r="K7552" s="174"/>
      <c r="L7552" s="170"/>
      <c r="M7552" s="193" t="str">
        <f t="shared" si="1471"/>
        <v/>
      </c>
      <c r="N7552" s="194" t="str">
        <f t="shared" si="1469"/>
        <v/>
      </c>
      <c r="R7552" s="75" t="e">
        <f t="shared" si="1470"/>
        <v>#REF!</v>
      </c>
    </row>
    <row r="7553" spans="1:18" ht="15" customHeight="1" x14ac:dyDescent="0.3">
      <c r="A7553" s="86"/>
      <c r="B7553" s="84"/>
      <c r="C7553" s="125"/>
      <c r="E7553" s="151"/>
      <c r="F7553" s="151"/>
      <c r="G7553" s="151"/>
      <c r="H7553" s="190" t="str">
        <f t="shared" si="1468"/>
        <v/>
      </c>
      <c r="J7553" s="195" t="str">
        <f>+IF(H7553="","",H7553/H7566)</f>
        <v/>
      </c>
      <c r="K7553" s="174"/>
      <c r="L7553" s="170"/>
      <c r="M7553" s="193" t="str">
        <f t="shared" si="1471"/>
        <v/>
      </c>
      <c r="N7553" s="194" t="str">
        <f t="shared" si="1469"/>
        <v/>
      </c>
      <c r="R7553" s="75" t="e">
        <f t="shared" si="1470"/>
        <v>#REF!</v>
      </c>
    </row>
    <row r="7554" spans="1:18" ht="15" customHeight="1" x14ac:dyDescent="0.3">
      <c r="A7554" s="86"/>
      <c r="B7554" s="84"/>
      <c r="C7554" s="125"/>
      <c r="E7554" s="151"/>
      <c r="F7554" s="151"/>
      <c r="G7554" s="151"/>
      <c r="H7554" s="190" t="str">
        <f t="shared" si="1468"/>
        <v/>
      </c>
      <c r="J7554" s="195" t="str">
        <f>+IF(H7554="","",H7554/H7566)</f>
        <v/>
      </c>
      <c r="K7554" s="174"/>
      <c r="L7554" s="170"/>
      <c r="M7554" s="193" t="str">
        <f t="shared" si="1471"/>
        <v/>
      </c>
      <c r="N7554" s="194" t="str">
        <f t="shared" si="1469"/>
        <v/>
      </c>
      <c r="R7554" s="75" t="e">
        <f t="shared" si="1470"/>
        <v>#REF!</v>
      </c>
    </row>
    <row r="7555" spans="1:18" ht="15" customHeight="1" thickBot="1" x14ac:dyDescent="0.35">
      <c r="A7555" s="86"/>
      <c r="B7555" s="84"/>
      <c r="C7555" s="125"/>
      <c r="E7555" s="152"/>
      <c r="F7555" s="152"/>
      <c r="G7555" s="152"/>
      <c r="H7555" s="191" t="str">
        <f t="shared" si="1468"/>
        <v/>
      </c>
      <c r="J7555" s="195" t="str">
        <f>+IF(H7555="","",H7555/H7566)</f>
        <v/>
      </c>
      <c r="K7555" s="174"/>
      <c r="L7555" s="170"/>
      <c r="M7555" s="193" t="str">
        <f t="shared" si="1471"/>
        <v/>
      </c>
      <c r="N7555" s="194" t="str">
        <f t="shared" si="1469"/>
        <v/>
      </c>
      <c r="R7555" s="75" t="e">
        <f t="shared" si="1470"/>
        <v>#REF!</v>
      </c>
    </row>
    <row r="7556" spans="1:18" ht="15" customHeight="1" thickBot="1" x14ac:dyDescent="0.35">
      <c r="A7556" s="86"/>
      <c r="B7556" s="84"/>
      <c r="C7556" s="160"/>
      <c r="D7556" s="160"/>
      <c r="E7556" s="160"/>
      <c r="F7556" s="160"/>
      <c r="G7556" s="161" t="s">
        <v>29</v>
      </c>
      <c r="H7556" s="157">
        <f>SUM(H7530:H7555)</f>
        <v>84.060399999999987</v>
      </c>
      <c r="J7556" s="110">
        <f>SUM(J7530:J7555)</f>
        <v>0.69174752975219456</v>
      </c>
      <c r="K7556" s="109"/>
      <c r="L7556" s="109"/>
      <c r="M7556" s="109"/>
      <c r="N7556" s="110">
        <f>SUM(N7530:N7555)</f>
        <v>0.24031437427015057</v>
      </c>
    </row>
    <row r="7557" spans="1:18" s="73" customFormat="1" ht="15" customHeight="1" thickBot="1" x14ac:dyDescent="0.35">
      <c r="A7557" s="86"/>
      <c r="B7557" s="84"/>
      <c r="C7557" s="73" t="s">
        <v>12</v>
      </c>
      <c r="H7557" s="74"/>
      <c r="J7557" s="111"/>
      <c r="K7557" s="111"/>
      <c r="L7557" s="111"/>
      <c r="M7557" s="111"/>
      <c r="N7557" s="111"/>
    </row>
    <row r="7558" spans="1:18" ht="33" customHeight="1" thickBot="1" x14ac:dyDescent="0.35">
      <c r="A7558" s="86"/>
      <c r="B7558" s="84"/>
      <c r="C7558" s="122" t="s">
        <v>48</v>
      </c>
      <c r="D7558" s="129"/>
      <c r="E7558" s="130" t="s">
        <v>3</v>
      </c>
      <c r="F7558" s="130" t="s">
        <v>0</v>
      </c>
      <c r="G7558" s="123" t="s">
        <v>6</v>
      </c>
      <c r="H7558" s="124" t="s">
        <v>9</v>
      </c>
      <c r="J7558" s="106" t="s">
        <v>59</v>
      </c>
      <c r="K7558" s="107" t="s">
        <v>60</v>
      </c>
      <c r="L7558" s="107" t="s">
        <v>61</v>
      </c>
      <c r="M7558" s="107" t="s">
        <v>62</v>
      </c>
      <c r="N7558" s="108" t="s">
        <v>63</v>
      </c>
    </row>
    <row r="7559" spans="1:18" ht="15" customHeight="1" x14ac:dyDescent="0.3">
      <c r="A7559" s="86"/>
      <c r="B7559" s="84"/>
      <c r="C7559" s="125"/>
      <c r="E7559" s="149"/>
      <c r="F7559" s="146"/>
      <c r="G7559" s="154"/>
      <c r="H7559" s="186" t="str">
        <f>+IF(G7559="","",F7559*G7559)</f>
        <v/>
      </c>
      <c r="J7559" s="195" t="str">
        <f>+IF(H7559="","",H7559/H7566)</f>
        <v/>
      </c>
      <c r="K7559" s="175"/>
      <c r="L7559" s="175"/>
      <c r="M7559" s="193" t="str">
        <f>IF(L7559="NP", 0, (IF(L7559="EP", 1, (IF(L7559="ND", 0.4, "")))))</f>
        <v/>
      </c>
      <c r="N7559" s="194" t="str">
        <f>+IF(H7559="","",J7559*M7559)</f>
        <v/>
      </c>
      <c r="R7559" s="75" t="e">
        <f t="shared" ref="R7559:R7563" si="1472">+R7471+1</f>
        <v>#REF!</v>
      </c>
    </row>
    <row r="7560" spans="1:18" ht="15" customHeight="1" x14ac:dyDescent="0.3">
      <c r="A7560" s="86"/>
      <c r="B7560" s="84"/>
      <c r="C7560" s="125"/>
      <c r="E7560" s="149"/>
      <c r="F7560" s="146"/>
      <c r="G7560" s="154"/>
      <c r="H7560" s="186" t="str">
        <f>+IF(G7560="","",F7560*G7560)</f>
        <v/>
      </c>
      <c r="J7560" s="195" t="str">
        <f>+IF(H7560="","",H7560/H7564)</f>
        <v/>
      </c>
      <c r="K7560" s="175"/>
      <c r="L7560" s="175"/>
      <c r="M7560" s="193" t="str">
        <f>IF(L7560="NP", 0, (IF(L7560="EP", 1, (IF(L7560="ND", 0.4, "")))))</f>
        <v/>
      </c>
      <c r="N7560" s="194" t="str">
        <f>+IF(H7560="","",J7560*M7560)</f>
        <v/>
      </c>
      <c r="R7560" s="75" t="e">
        <f t="shared" si="1472"/>
        <v>#REF!</v>
      </c>
    </row>
    <row r="7561" spans="1:18" ht="15" customHeight="1" x14ac:dyDescent="0.3">
      <c r="A7561" s="86"/>
      <c r="B7561" s="84"/>
      <c r="C7561" s="125"/>
      <c r="E7561" s="149"/>
      <c r="F7561" s="146"/>
      <c r="G7561" s="154"/>
      <c r="H7561" s="186" t="str">
        <f>+IF(G7561="","",F7561*G7561)</f>
        <v/>
      </c>
      <c r="J7561" s="195" t="str">
        <f>+IF(H7561="","",H7561/H7565)</f>
        <v/>
      </c>
      <c r="K7561" s="175"/>
      <c r="L7561" s="175"/>
      <c r="M7561" s="193" t="str">
        <f>IF(L7561="NP", 0, (IF(L7561="EP", 1, (IF(L7561="ND", 0.4, "")))))</f>
        <v/>
      </c>
      <c r="N7561" s="194" t="str">
        <f>+IF(H7561="","",J7561*M7561)</f>
        <v/>
      </c>
      <c r="R7561" s="75" t="e">
        <f t="shared" si="1472"/>
        <v>#REF!</v>
      </c>
    </row>
    <row r="7562" spans="1:18" ht="15" customHeight="1" x14ac:dyDescent="0.3">
      <c r="A7562" s="86"/>
      <c r="B7562" s="84"/>
      <c r="C7562" s="125"/>
      <c r="E7562" s="149"/>
      <c r="F7562" s="146"/>
      <c r="G7562" s="154"/>
      <c r="H7562" s="186" t="str">
        <f>+IF(G7562="","",F7562*G7562)</f>
        <v/>
      </c>
      <c r="J7562" s="195" t="str">
        <f>+IF(H7562="","",H7562/H7566)</f>
        <v/>
      </c>
      <c r="K7562" s="175"/>
      <c r="L7562" s="175"/>
      <c r="M7562" s="193" t="str">
        <f>IF(L7562="NP", 0, (IF(L7562="EP", 1, (IF(L7562="ND", 0.4, "")))))</f>
        <v/>
      </c>
      <c r="N7562" s="194" t="str">
        <f>+IF(H7562="","",J7562*M7562)</f>
        <v/>
      </c>
      <c r="R7562" s="75" t="e">
        <f t="shared" si="1472"/>
        <v>#REF!</v>
      </c>
    </row>
    <row r="7563" spans="1:18" ht="15" customHeight="1" thickBot="1" x14ac:dyDescent="0.35">
      <c r="A7563" s="86"/>
      <c r="B7563" s="84"/>
      <c r="C7563" s="127"/>
      <c r="D7563" s="128"/>
      <c r="E7563" s="150"/>
      <c r="F7563" s="147"/>
      <c r="G7563" s="155"/>
      <c r="H7563" s="192" t="str">
        <f>+IF(G7563="","",F7563*G7563)</f>
        <v/>
      </c>
      <c r="J7563" s="195" t="str">
        <f>+IF(H7563="","",H7563/H7566)</f>
        <v/>
      </c>
      <c r="K7563" s="176"/>
      <c r="L7563" s="177"/>
      <c r="M7563" s="193" t="str">
        <f>IF(L7563="NP", 0, (IF(L7563="EP", 1, (IF(L7563="ND", 0.4, "")))))</f>
        <v/>
      </c>
      <c r="N7563" s="194" t="str">
        <f>+IF(H7563="","",J7563*M7563)</f>
        <v/>
      </c>
      <c r="R7563" s="75" t="e">
        <f t="shared" si="1472"/>
        <v>#REF!</v>
      </c>
    </row>
    <row r="7564" spans="1:18" ht="15" customHeight="1" thickBot="1" x14ac:dyDescent="0.35">
      <c r="A7564" s="86"/>
      <c r="B7564" s="84"/>
      <c r="C7564" s="160"/>
      <c r="D7564" s="160"/>
      <c r="E7564" s="160"/>
      <c r="F7564" s="160"/>
      <c r="G7564" s="161" t="s">
        <v>30</v>
      </c>
      <c r="H7564" s="157">
        <f>SUM(H7559:H7563)</f>
        <v>0</v>
      </c>
      <c r="J7564" s="110">
        <f>SUM(J7559:J7563)</f>
        <v>0</v>
      </c>
      <c r="K7564" s="109"/>
      <c r="L7564" s="109"/>
      <c r="M7564" s="109"/>
      <c r="N7564" s="110">
        <f>SUM(N7559:N7563)</f>
        <v>0</v>
      </c>
    </row>
    <row r="7565" spans="1:18" ht="13.5" customHeight="1" thickBot="1" x14ac:dyDescent="0.35">
      <c r="A7565" s="86"/>
      <c r="B7565" s="84"/>
      <c r="H7565" s="84"/>
      <c r="J7565" s="103"/>
      <c r="K7565" s="104"/>
      <c r="L7565" s="104"/>
      <c r="M7565" s="104"/>
      <c r="N7565" s="105"/>
    </row>
    <row r="7566" spans="1:18" ht="15" customHeight="1" x14ac:dyDescent="0.3">
      <c r="A7566" s="86"/>
      <c r="B7566" s="84"/>
      <c r="D7566" s="132" t="s">
        <v>13</v>
      </c>
      <c r="E7566" s="133"/>
      <c r="F7566" s="133"/>
      <c r="G7566" s="134"/>
      <c r="H7566" s="158">
        <f>+H7511+H7527+H7556+H7564</f>
        <v>121.51890159999999</v>
      </c>
      <c r="J7566" s="113"/>
      <c r="K7566" s="78"/>
      <c r="M7566" s="78"/>
      <c r="N7566" s="114"/>
    </row>
    <row r="7567" spans="1:18" ht="15" customHeight="1" thickBot="1" x14ac:dyDescent="0.35">
      <c r="A7567" s="86"/>
      <c r="B7567" s="84"/>
      <c r="D7567" s="135" t="s">
        <v>67</v>
      </c>
      <c r="E7567" s="136"/>
      <c r="F7567" s="136"/>
      <c r="G7567" s="141">
        <f>+$Q$1</f>
        <v>0.15</v>
      </c>
      <c r="H7567" s="159">
        <f>+H7566*G7567</f>
        <v>18.227835239999997</v>
      </c>
      <c r="J7567" s="115"/>
      <c r="K7567" s="116"/>
      <c r="L7567" s="116"/>
      <c r="M7567" s="116"/>
      <c r="N7567" s="117"/>
    </row>
    <row r="7568" spans="1:18" ht="15" customHeight="1" x14ac:dyDescent="0.3">
      <c r="A7568" s="86"/>
      <c r="B7568" s="84"/>
      <c r="D7568" s="135" t="s">
        <v>68</v>
      </c>
      <c r="E7568" s="136"/>
      <c r="F7568" s="136"/>
      <c r="G7568" s="141">
        <f>+$Q$2</f>
        <v>0</v>
      </c>
      <c r="H7568" s="159">
        <f>+(H7566+H7567)*G7568</f>
        <v>0</v>
      </c>
      <c r="J7568" s="120">
        <f>+J7511+J7527+J7556+J7564</f>
        <v>1</v>
      </c>
      <c r="K7568" s="118"/>
      <c r="L7568" s="118"/>
      <c r="M7568" s="118"/>
      <c r="N7568" s="120">
        <f>+N7511+N7527+N7556+N7564</f>
        <v>0.24031437427015057</v>
      </c>
    </row>
    <row r="7569" spans="1:18" ht="15" customHeight="1" thickBot="1" x14ac:dyDescent="0.35">
      <c r="A7569" s="86"/>
      <c r="B7569" s="84"/>
      <c r="C7569" s="75" t="s">
        <v>64</v>
      </c>
      <c r="D7569" s="135" t="s">
        <v>14</v>
      </c>
      <c r="E7569" s="136"/>
      <c r="F7569" s="136"/>
      <c r="G7569" s="137"/>
      <c r="H7569" s="159">
        <f>SUM(H7566:H7568)</f>
        <v>139.74673683999998</v>
      </c>
      <c r="J7569" s="121" t="s">
        <v>69</v>
      </c>
      <c r="K7569" s="119"/>
      <c r="L7569" s="119"/>
      <c r="M7569" s="119"/>
      <c r="N7569" s="121" t="s">
        <v>70</v>
      </c>
    </row>
    <row r="7570" spans="1:18" ht="15" customHeight="1" thickBot="1" x14ac:dyDescent="0.35">
      <c r="A7570" s="86"/>
      <c r="B7570" s="84"/>
      <c r="C7570" s="75" t="s">
        <v>64</v>
      </c>
      <c r="D7570" s="138" t="s">
        <v>15</v>
      </c>
      <c r="E7570" s="139"/>
      <c r="F7570" s="139"/>
      <c r="G7570" s="140"/>
      <c r="H7570" s="131">
        <f>+ROUND(H7569,2)</f>
        <v>139.75</v>
      </c>
      <c r="N7570" s="165">
        <f>+ROUND(N7568,4)</f>
        <v>0.24030000000000001</v>
      </c>
    </row>
    <row r="7571" spans="1:18" ht="13.5" customHeight="1" x14ac:dyDescent="0.3">
      <c r="A7571" s="86"/>
      <c r="B7571" s="84"/>
      <c r="G7571" s="76"/>
    </row>
    <row r="7572" spans="1:18" ht="13.5" customHeight="1" x14ac:dyDescent="0.3">
      <c r="A7572" s="86"/>
      <c r="B7572" s="84"/>
      <c r="G7572" s="76"/>
    </row>
    <row r="7573" spans="1:18" ht="15" customHeight="1" x14ac:dyDescent="0.3">
      <c r="A7573" s="83"/>
      <c r="B7573" s="84"/>
      <c r="G7573" s="76"/>
      <c r="H7573" s="84"/>
      <c r="J7573" s="85"/>
      <c r="K7573" s="85"/>
      <c r="L7573" s="85"/>
      <c r="M7573" s="85"/>
      <c r="N7573" s="85"/>
    </row>
    <row r="7574" spans="1:18" ht="14.1" customHeight="1" x14ac:dyDescent="0.3">
      <c r="A7574" s="86"/>
      <c r="B7574" s="84"/>
      <c r="C7574" s="87"/>
      <c r="D7574" s="87"/>
      <c r="E7574" s="87"/>
      <c r="F7574" s="87"/>
      <c r="G7574" s="87"/>
      <c r="H7574" s="87"/>
      <c r="K7574" s="78"/>
      <c r="M7574" s="78"/>
    </row>
    <row r="7575" spans="1:18" ht="12" customHeight="1" x14ac:dyDescent="0.3">
      <c r="A7575" s="86"/>
      <c r="B7575" s="84"/>
      <c r="C7575" s="73"/>
      <c r="D7575" s="73"/>
      <c r="E7575" s="73"/>
      <c r="F7575" s="73"/>
      <c r="G7575" s="73"/>
      <c r="H7575" s="73"/>
      <c r="K7575" s="78"/>
      <c r="M7575" s="78"/>
    </row>
    <row r="7576" spans="1:18" ht="12" customHeight="1" x14ac:dyDescent="0.3">
      <c r="A7576" s="86"/>
      <c r="B7576" s="84"/>
      <c r="G7576" s="88"/>
      <c r="H7576" s="84"/>
      <c r="K7576" s="78"/>
      <c r="M7576" s="78"/>
    </row>
    <row r="7577" spans="1:18" ht="14.25" customHeight="1" x14ac:dyDescent="0.3">
      <c r="A7577" s="86"/>
      <c r="B7577" s="84"/>
      <c r="C7577" s="89"/>
      <c r="D7577" s="90"/>
      <c r="E7577" s="90"/>
      <c r="F7577" s="90"/>
      <c r="G7577" s="90"/>
      <c r="H7577" s="91"/>
      <c r="K7577" s="78"/>
      <c r="M7577" s="78"/>
    </row>
    <row r="7578" spans="1:18" ht="14.25" customHeight="1" x14ac:dyDescent="0.3">
      <c r="A7578" s="86"/>
      <c r="B7578" s="84"/>
      <c r="C7578" s="89"/>
      <c r="H7578" s="84"/>
      <c r="K7578" s="78"/>
      <c r="M7578" s="78"/>
    </row>
    <row r="7579" spans="1:18" ht="12" customHeight="1" thickBot="1" x14ac:dyDescent="0.35">
      <c r="A7579" s="86"/>
      <c r="B7579" s="84"/>
      <c r="C7579" s="89"/>
      <c r="H7579" s="84"/>
      <c r="K7579" s="78"/>
      <c r="M7579" s="78"/>
    </row>
    <row r="7580" spans="1:18" ht="20.100000000000001" customHeight="1" thickBot="1" x14ac:dyDescent="0.35">
      <c r="A7580" s="86"/>
      <c r="B7580" s="84"/>
      <c r="C7580" s="142" t="s">
        <v>55</v>
      </c>
      <c r="D7580" s="143"/>
      <c r="E7580" s="143"/>
      <c r="F7580" s="143"/>
      <c r="G7580" s="143"/>
      <c r="H7580" s="144"/>
    </row>
    <row r="7581" spans="1:18" ht="20.100000000000001" customHeight="1" x14ac:dyDescent="0.3">
      <c r="A7581" s="86"/>
      <c r="B7581" s="84"/>
      <c r="C7581" s="92"/>
      <c r="H7581" s="93" t="s">
        <v>56</v>
      </c>
      <c r="I7581" s="84"/>
      <c r="J7581" s="97" t="s">
        <v>26</v>
      </c>
      <c r="K7581" s="98"/>
      <c r="L7581" s="98"/>
      <c r="M7581" s="98"/>
      <c r="N7581" s="99"/>
    </row>
    <row r="7582" spans="1:18" ht="16.5" customHeight="1" thickBot="1" x14ac:dyDescent="0.35">
      <c r="A7582" s="169"/>
      <c r="B7582" s="84"/>
      <c r="C7582" s="73" t="s">
        <v>57</v>
      </c>
      <c r="D7582" s="84">
        <v>87</v>
      </c>
      <c r="G7582" s="74" t="s">
        <v>4</v>
      </c>
      <c r="H7582" s="75" t="str">
        <f>+VLOOKUP(D7582,PRESUP!$A$6:$N$183,3,FALSE)</f>
        <v>m3</v>
      </c>
      <c r="I7582" s="84"/>
      <c r="J7582" s="100"/>
      <c r="K7582" s="101"/>
      <c r="L7582" s="101"/>
      <c r="M7582" s="101"/>
      <c r="N7582" s="102"/>
    </row>
    <row r="7583" spans="1:18" ht="32.25" customHeight="1" x14ac:dyDescent="0.3">
      <c r="A7583" s="86"/>
      <c r="B7583" s="84"/>
      <c r="C7583" s="22" t="str">
        <f>+VLOOKUP(D7582,PRESUP!$A$6:$N$183,14,FALSE)</f>
        <v>DETALLE: HORMIGON ESTRUCTURAL CLASE "A"  (f´c=280 kg/cm2) (INC. INHIBIDOR DE CORROSION Y ENCOFRADO)</v>
      </c>
      <c r="J7583" s="103"/>
      <c r="K7583" s="104"/>
      <c r="L7583" s="104"/>
      <c r="M7583" s="104"/>
      <c r="N7583" s="105"/>
      <c r="O7583" s="84" t="s">
        <v>71</v>
      </c>
      <c r="P7583" s="84" t="s">
        <v>73</v>
      </c>
      <c r="Q7583" s="84" t="s">
        <v>72</v>
      </c>
    </row>
    <row r="7584" spans="1:18" s="73" customFormat="1" ht="15" customHeight="1" thickBot="1" x14ac:dyDescent="0.35">
      <c r="A7584" s="86"/>
      <c r="B7584" s="84"/>
      <c r="C7584" s="73" t="s">
        <v>5</v>
      </c>
      <c r="D7584" s="94"/>
      <c r="E7584" s="94"/>
      <c r="F7584" s="94"/>
      <c r="G7584" s="196" t="s">
        <v>58</v>
      </c>
      <c r="H7584" s="197">
        <v>1.0308999999999999</v>
      </c>
      <c r="J7584" s="162"/>
      <c r="K7584" s="163"/>
      <c r="L7584" s="163"/>
      <c r="M7584" s="163"/>
      <c r="N7584" s="164"/>
      <c r="O7584" s="166">
        <f>+H7658</f>
        <v>282.64999999999998</v>
      </c>
      <c r="P7584" s="168">
        <f>+H7654</f>
        <v>245.77995444999999</v>
      </c>
      <c r="Q7584" s="167">
        <f>+N7658</f>
        <v>0.19950000000000001</v>
      </c>
      <c r="R7584" s="73">
        <f t="shared" ref="R7584" si="1473">+D7582</f>
        <v>87</v>
      </c>
    </row>
    <row r="7585" spans="1:18" s="94" customFormat="1" ht="30" customHeight="1" thickBot="1" x14ac:dyDescent="0.35">
      <c r="A7585" s="86"/>
      <c r="B7585" s="84"/>
      <c r="C7585" s="122" t="s">
        <v>48</v>
      </c>
      <c r="D7585" s="123" t="s">
        <v>0</v>
      </c>
      <c r="E7585" s="123" t="s">
        <v>6</v>
      </c>
      <c r="F7585" s="123" t="s">
        <v>7</v>
      </c>
      <c r="G7585" s="123" t="s">
        <v>8</v>
      </c>
      <c r="H7585" s="124" t="s">
        <v>9</v>
      </c>
      <c r="J7585" s="106" t="s">
        <v>59</v>
      </c>
      <c r="K7585" s="107" t="s">
        <v>60</v>
      </c>
      <c r="L7585" s="107" t="s">
        <v>61</v>
      </c>
      <c r="M7585" s="107" t="s">
        <v>62</v>
      </c>
      <c r="N7585" s="108" t="s">
        <v>63</v>
      </c>
    </row>
    <row r="7586" spans="1:18" ht="15" customHeight="1" x14ac:dyDescent="0.3">
      <c r="A7586" s="86"/>
      <c r="B7586" s="84"/>
      <c r="C7586" s="125" t="s">
        <v>78</v>
      </c>
      <c r="D7586" s="145" t="s">
        <v>20</v>
      </c>
      <c r="E7586" s="148"/>
      <c r="F7586" s="148" t="s">
        <v>64</v>
      </c>
      <c r="G7586" s="153" t="s">
        <v>20</v>
      </c>
      <c r="H7586" s="126">
        <f>+H7615*0.05</f>
        <v>3.9591714500000004</v>
      </c>
      <c r="J7586" s="171">
        <f>+IF(H7586="","",H7586/H7654)</f>
        <v>1.6108601935661236E-2</v>
      </c>
      <c r="K7586" s="172">
        <v>4292100117</v>
      </c>
      <c r="L7586" s="170" t="s">
        <v>77</v>
      </c>
      <c r="M7586" s="156">
        <v>0</v>
      </c>
      <c r="N7586" s="173">
        <f t="shared" ref="N7586:N7598" si="1474">+IF(H7586="","",J7586*M7586)</f>
        <v>0</v>
      </c>
    </row>
    <row r="7587" spans="1:18" ht="15" customHeight="1" x14ac:dyDescent="0.3">
      <c r="A7587" s="86"/>
      <c r="B7587" s="84"/>
      <c r="C7587" s="125" t="s">
        <v>375</v>
      </c>
      <c r="D7587" s="146">
        <v>1</v>
      </c>
      <c r="E7587" s="149">
        <v>4.38</v>
      </c>
      <c r="F7587" s="184">
        <f t="shared" ref="F7587:F7588" si="1475">+IF(E7587="","",D7587*E7587)</f>
        <v>4.38</v>
      </c>
      <c r="G7587" s="185">
        <f>+IF(F7587="","",H7584)</f>
        <v>1.0308999999999999</v>
      </c>
      <c r="H7587" s="186">
        <f t="shared" ref="H7587:H7588" si="1476">+IF(G7587="","",F7587*G7587)</f>
        <v>4.5153419999999995</v>
      </c>
      <c r="J7587" s="195">
        <f>+IF(H7587="","",H7587/H7654)</f>
        <v>1.8371481962816353E-2</v>
      </c>
      <c r="K7587" s="172">
        <v>4292100117</v>
      </c>
      <c r="L7587" s="170" t="s">
        <v>77</v>
      </c>
      <c r="M7587" s="193">
        <v>0</v>
      </c>
      <c r="N7587" s="194">
        <f t="shared" si="1474"/>
        <v>0</v>
      </c>
      <c r="R7587" s="75" t="e">
        <f t="shared" ref="R7587:R7598" si="1477">+R7499+1</f>
        <v>#REF!</v>
      </c>
    </row>
    <row r="7588" spans="1:18" ht="15" customHeight="1" x14ac:dyDescent="0.3">
      <c r="A7588" s="86"/>
      <c r="B7588" s="84"/>
      <c r="C7588" s="125" t="s">
        <v>380</v>
      </c>
      <c r="D7588" s="146">
        <v>2</v>
      </c>
      <c r="E7588" s="149">
        <v>3.84</v>
      </c>
      <c r="F7588" s="184">
        <f t="shared" si="1475"/>
        <v>7.68</v>
      </c>
      <c r="G7588" s="185">
        <f>+IF(F7588="","",H7584)</f>
        <v>1.0308999999999999</v>
      </c>
      <c r="H7588" s="186">
        <f t="shared" si="1476"/>
        <v>7.917311999999999</v>
      </c>
      <c r="J7588" s="195">
        <f>+IF(H7588="","",H7588/H7654)</f>
        <v>3.221300946904785E-2</v>
      </c>
      <c r="K7588" s="172">
        <v>4292100117</v>
      </c>
      <c r="L7588" s="170" t="s">
        <v>77</v>
      </c>
      <c r="M7588" s="193">
        <v>0</v>
      </c>
      <c r="N7588" s="194">
        <f t="shared" si="1474"/>
        <v>0</v>
      </c>
      <c r="R7588" s="75" t="e">
        <f t="shared" si="1477"/>
        <v>#REF!</v>
      </c>
    </row>
    <row r="7589" spans="1:18" ht="15" customHeight="1" x14ac:dyDescent="0.3">
      <c r="A7589" s="86"/>
      <c r="B7589" s="84"/>
      <c r="C7589" s="125"/>
      <c r="D7589" s="146"/>
      <c r="E7589" s="149"/>
      <c r="F7589" s="184"/>
      <c r="G7589" s="185"/>
      <c r="H7589" s="186"/>
      <c r="J7589" s="195"/>
      <c r="K7589" s="172"/>
      <c r="L7589" s="170"/>
      <c r="M7589" s="193"/>
      <c r="N7589" s="194" t="str">
        <f t="shared" si="1474"/>
        <v/>
      </c>
      <c r="R7589" s="75" t="e">
        <f t="shared" si="1477"/>
        <v>#REF!</v>
      </c>
    </row>
    <row r="7590" spans="1:18" ht="15" customHeight="1" x14ac:dyDescent="0.3">
      <c r="A7590" s="86"/>
      <c r="B7590" s="84"/>
      <c r="C7590" s="125"/>
      <c r="D7590" s="146"/>
      <c r="E7590" s="149"/>
      <c r="F7590" s="184"/>
      <c r="G7590" s="185"/>
      <c r="H7590" s="186"/>
      <c r="J7590" s="195"/>
      <c r="K7590" s="172"/>
      <c r="L7590" s="170"/>
      <c r="M7590" s="193"/>
      <c r="N7590" s="194" t="str">
        <f t="shared" si="1474"/>
        <v/>
      </c>
      <c r="R7590" s="75" t="e">
        <f t="shared" si="1477"/>
        <v>#REF!</v>
      </c>
    </row>
    <row r="7591" spans="1:18" ht="15" customHeight="1" x14ac:dyDescent="0.3">
      <c r="A7591" s="86"/>
      <c r="B7591" s="84"/>
      <c r="C7591" s="125"/>
      <c r="D7591" s="146"/>
      <c r="E7591" s="149"/>
      <c r="F7591" s="184"/>
      <c r="G7591" s="185"/>
      <c r="H7591" s="186"/>
      <c r="J7591" s="195"/>
      <c r="K7591" s="172"/>
      <c r="L7591" s="170"/>
      <c r="M7591" s="193"/>
      <c r="N7591" s="194" t="str">
        <f t="shared" si="1474"/>
        <v/>
      </c>
      <c r="R7591" s="75" t="e">
        <f t="shared" si="1477"/>
        <v>#REF!</v>
      </c>
    </row>
    <row r="7592" spans="1:18" ht="15" customHeight="1" x14ac:dyDescent="0.3">
      <c r="A7592" s="86"/>
      <c r="B7592" s="84"/>
      <c r="C7592" s="125"/>
      <c r="D7592" s="146"/>
      <c r="E7592" s="149"/>
      <c r="F7592" s="184" t="str">
        <f t="shared" ref="F7592:F7598" si="1478">+IF(E7592="","",D7592*E7592)</f>
        <v/>
      </c>
      <c r="G7592" s="185" t="str">
        <f>+IF(F7592="","",H7584)</f>
        <v/>
      </c>
      <c r="H7592" s="186" t="str">
        <f t="shared" ref="H7592:H7598" si="1479">+IF(G7592="","",F7592*G7592)</f>
        <v/>
      </c>
      <c r="J7592" s="195" t="str">
        <f>+IF(H7592="","",H7592/H7654)</f>
        <v/>
      </c>
      <c r="K7592" s="172"/>
      <c r="L7592" s="170"/>
      <c r="M7592" s="193" t="str">
        <f t="shared" ref="M7592:M7598" si="1480">IF(L7592="NP", 0, (IF(L7592="EP", 1, (IF(L7592="ND", 0.4, "")))))</f>
        <v/>
      </c>
      <c r="N7592" s="194" t="str">
        <f t="shared" si="1474"/>
        <v/>
      </c>
      <c r="R7592" s="75" t="e">
        <f t="shared" si="1477"/>
        <v>#REF!</v>
      </c>
    </row>
    <row r="7593" spans="1:18" ht="15" customHeight="1" x14ac:dyDescent="0.3">
      <c r="A7593" s="86"/>
      <c r="B7593" s="84"/>
      <c r="C7593" s="125"/>
      <c r="D7593" s="146"/>
      <c r="E7593" s="149"/>
      <c r="F7593" s="184" t="str">
        <f t="shared" si="1478"/>
        <v/>
      </c>
      <c r="G7593" s="185" t="str">
        <f>+IF(F7593="","",H7584)</f>
        <v/>
      </c>
      <c r="H7593" s="186" t="str">
        <f t="shared" si="1479"/>
        <v/>
      </c>
      <c r="J7593" s="195" t="str">
        <f>+IF(H7593="","",H7593/H7654)</f>
        <v/>
      </c>
      <c r="K7593" s="172"/>
      <c r="L7593" s="170"/>
      <c r="M7593" s="193" t="str">
        <f t="shared" si="1480"/>
        <v/>
      </c>
      <c r="N7593" s="194" t="str">
        <f t="shared" si="1474"/>
        <v/>
      </c>
      <c r="R7593" s="75" t="e">
        <f t="shared" si="1477"/>
        <v>#REF!</v>
      </c>
    </row>
    <row r="7594" spans="1:18" ht="15" customHeight="1" x14ac:dyDescent="0.3">
      <c r="A7594" s="86"/>
      <c r="B7594" s="84"/>
      <c r="C7594" s="125"/>
      <c r="D7594" s="146"/>
      <c r="E7594" s="149"/>
      <c r="F7594" s="184" t="str">
        <f t="shared" si="1478"/>
        <v/>
      </c>
      <c r="G7594" s="185" t="str">
        <f>+IF(F7594="","",H7584)</f>
        <v/>
      </c>
      <c r="H7594" s="186" t="str">
        <f t="shared" si="1479"/>
        <v/>
      </c>
      <c r="J7594" s="195" t="str">
        <f>+IF(H7594="","",H7594/H7654)</f>
        <v/>
      </c>
      <c r="K7594" s="172"/>
      <c r="L7594" s="170"/>
      <c r="M7594" s="193" t="str">
        <f t="shared" si="1480"/>
        <v/>
      </c>
      <c r="N7594" s="194" t="str">
        <f t="shared" si="1474"/>
        <v/>
      </c>
      <c r="R7594" s="75" t="e">
        <f t="shared" si="1477"/>
        <v>#REF!</v>
      </c>
    </row>
    <row r="7595" spans="1:18" ht="15" customHeight="1" x14ac:dyDescent="0.3">
      <c r="A7595" s="86"/>
      <c r="B7595" s="84"/>
      <c r="C7595" s="125"/>
      <c r="D7595" s="146"/>
      <c r="E7595" s="149"/>
      <c r="F7595" s="184" t="str">
        <f t="shared" si="1478"/>
        <v/>
      </c>
      <c r="G7595" s="185" t="str">
        <f>+IF(F7595="","",H7584)</f>
        <v/>
      </c>
      <c r="H7595" s="186" t="str">
        <f t="shared" si="1479"/>
        <v/>
      </c>
      <c r="J7595" s="195" t="str">
        <f>+IF(H7595="","",H7595/H7654)</f>
        <v/>
      </c>
      <c r="K7595" s="172"/>
      <c r="L7595" s="170"/>
      <c r="M7595" s="193" t="str">
        <f t="shared" si="1480"/>
        <v/>
      </c>
      <c r="N7595" s="194" t="str">
        <f t="shared" si="1474"/>
        <v/>
      </c>
      <c r="R7595" s="75" t="e">
        <f t="shared" si="1477"/>
        <v>#REF!</v>
      </c>
    </row>
    <row r="7596" spans="1:18" ht="15" customHeight="1" x14ac:dyDescent="0.3">
      <c r="A7596" s="86"/>
      <c r="B7596" s="84"/>
      <c r="C7596" s="125"/>
      <c r="D7596" s="146"/>
      <c r="E7596" s="149"/>
      <c r="F7596" s="184" t="str">
        <f t="shared" si="1478"/>
        <v/>
      </c>
      <c r="G7596" s="185" t="str">
        <f>+IF(F7596="","",H7584)</f>
        <v/>
      </c>
      <c r="H7596" s="186" t="str">
        <f t="shared" si="1479"/>
        <v/>
      </c>
      <c r="J7596" s="195" t="str">
        <f>+IF(H7596="","",H7596/H7654)</f>
        <v/>
      </c>
      <c r="K7596" s="172"/>
      <c r="L7596" s="170"/>
      <c r="M7596" s="193" t="str">
        <f t="shared" si="1480"/>
        <v/>
      </c>
      <c r="N7596" s="194" t="str">
        <f t="shared" si="1474"/>
        <v/>
      </c>
      <c r="R7596" s="75" t="e">
        <f t="shared" si="1477"/>
        <v>#REF!</v>
      </c>
    </row>
    <row r="7597" spans="1:18" ht="15" customHeight="1" x14ac:dyDescent="0.3">
      <c r="A7597" s="86"/>
      <c r="B7597" s="84"/>
      <c r="C7597" s="125"/>
      <c r="D7597" s="146"/>
      <c r="E7597" s="149"/>
      <c r="F7597" s="184" t="str">
        <f t="shared" si="1478"/>
        <v/>
      </c>
      <c r="G7597" s="185" t="str">
        <f>+IF(F7597="","",H7584)</f>
        <v/>
      </c>
      <c r="H7597" s="186" t="str">
        <f t="shared" si="1479"/>
        <v/>
      </c>
      <c r="J7597" s="195" t="str">
        <f>+IF(H7597="","",H7597/H7654)</f>
        <v/>
      </c>
      <c r="K7597" s="172"/>
      <c r="L7597" s="170"/>
      <c r="M7597" s="193" t="str">
        <f t="shared" si="1480"/>
        <v/>
      </c>
      <c r="N7597" s="194" t="str">
        <f t="shared" si="1474"/>
        <v/>
      </c>
      <c r="R7597" s="75" t="e">
        <f t="shared" si="1477"/>
        <v>#REF!</v>
      </c>
    </row>
    <row r="7598" spans="1:18" ht="15" customHeight="1" thickBot="1" x14ac:dyDescent="0.35">
      <c r="A7598" s="86"/>
      <c r="B7598" s="84"/>
      <c r="C7598" s="127"/>
      <c r="D7598" s="147"/>
      <c r="E7598" s="150"/>
      <c r="F7598" s="187" t="str">
        <f t="shared" si="1478"/>
        <v/>
      </c>
      <c r="G7598" s="188" t="str">
        <f>+IF(F7598="","",H7583)</f>
        <v/>
      </c>
      <c r="H7598" s="189" t="str">
        <f t="shared" si="1479"/>
        <v/>
      </c>
      <c r="J7598" s="195" t="str">
        <f>+IF(H7598="","",H7598/H7654)</f>
        <v/>
      </c>
      <c r="K7598" s="172"/>
      <c r="L7598" s="170"/>
      <c r="M7598" s="193" t="str">
        <f t="shared" si="1480"/>
        <v/>
      </c>
      <c r="N7598" s="194" t="str">
        <f t="shared" si="1474"/>
        <v/>
      </c>
      <c r="R7598" s="75" t="e">
        <f t="shared" si="1477"/>
        <v>#REF!</v>
      </c>
    </row>
    <row r="7599" spans="1:18" ht="15" customHeight="1" thickBot="1" x14ac:dyDescent="0.35">
      <c r="A7599" s="86"/>
      <c r="B7599" s="84"/>
      <c r="C7599" s="160"/>
      <c r="D7599" s="160"/>
      <c r="E7599" s="160"/>
      <c r="F7599" s="160"/>
      <c r="G7599" s="161" t="s">
        <v>27</v>
      </c>
      <c r="H7599" s="157">
        <f>SUM(H7586:H7598)</f>
        <v>16.391825449999999</v>
      </c>
      <c r="J7599" s="110">
        <f>SUM(J7586:J7598)</f>
        <v>6.6693093367525436E-2</v>
      </c>
      <c r="K7599" s="109"/>
      <c r="L7599" s="109"/>
      <c r="M7599" s="109"/>
      <c r="N7599" s="110">
        <f>SUM(N7586:N7598)</f>
        <v>0</v>
      </c>
    </row>
    <row r="7600" spans="1:18" s="73" customFormat="1" ht="15" customHeight="1" thickBot="1" x14ac:dyDescent="0.35">
      <c r="A7600" s="86"/>
      <c r="B7600" s="84"/>
      <c r="C7600" s="73" t="s">
        <v>10</v>
      </c>
      <c r="H7600" s="74"/>
      <c r="J7600" s="112"/>
      <c r="K7600" s="112"/>
      <c r="L7600" s="112"/>
      <c r="M7600" s="112"/>
      <c r="N7600" s="112"/>
    </row>
    <row r="7601" spans="1:18" ht="31.5" customHeight="1" thickBot="1" x14ac:dyDescent="0.35">
      <c r="A7601" s="86"/>
      <c r="B7601" s="84"/>
      <c r="C7601" s="122" t="s">
        <v>48</v>
      </c>
      <c r="D7601" s="123" t="s">
        <v>0</v>
      </c>
      <c r="E7601" s="123" t="s">
        <v>65</v>
      </c>
      <c r="F7601" s="123" t="s">
        <v>66</v>
      </c>
      <c r="G7601" s="123" t="s">
        <v>8</v>
      </c>
      <c r="H7601" s="124" t="s">
        <v>9</v>
      </c>
      <c r="J7601" s="106" t="s">
        <v>59</v>
      </c>
      <c r="K7601" s="107" t="s">
        <v>60</v>
      </c>
      <c r="L7601" s="107" t="s">
        <v>61</v>
      </c>
      <c r="M7601" s="107" t="s">
        <v>62</v>
      </c>
      <c r="N7601" s="108" t="s">
        <v>63</v>
      </c>
    </row>
    <row r="7602" spans="1:18" ht="15" customHeight="1" x14ac:dyDescent="0.3">
      <c r="A7602" s="86"/>
      <c r="B7602" s="84"/>
      <c r="C7602" s="125" t="s">
        <v>326</v>
      </c>
      <c r="D7602" s="146">
        <v>14</v>
      </c>
      <c r="E7602" s="149">
        <v>4.2300000000000004</v>
      </c>
      <c r="F7602" s="184">
        <f t="shared" ref="F7602:F7614" si="1481">+IF(E7602="","",D7602*E7602)</f>
        <v>59.220000000000006</v>
      </c>
      <c r="G7602" s="185">
        <f>+IF(F7602="","",H7584)</f>
        <v>1.0308999999999999</v>
      </c>
      <c r="H7602" s="186">
        <f>+IF(G7602="","",F7602*G7602)</f>
        <v>61.049897999999999</v>
      </c>
      <c r="I7602" s="95"/>
      <c r="J7602" s="195">
        <f>+IF(H7602="","",H7602/H7654)</f>
        <v>0.24839250270273619</v>
      </c>
      <c r="K7602" s="174">
        <v>851230012</v>
      </c>
      <c r="L7602" s="170" t="s">
        <v>77</v>
      </c>
      <c r="M7602" s="193">
        <v>0</v>
      </c>
      <c r="N7602" s="194">
        <f t="shared" ref="N7602:N7614" si="1482">+IF(H7602="","",J7602*M7602)</f>
        <v>0</v>
      </c>
      <c r="R7602" s="75" t="e">
        <f t="shared" ref="R7602:R7614" si="1483">+R7514+1</f>
        <v>#REF!</v>
      </c>
    </row>
    <row r="7603" spans="1:18" ht="15" customHeight="1" x14ac:dyDescent="0.25">
      <c r="A7603" s="86"/>
      <c r="B7603" s="84"/>
      <c r="C7603" s="125" t="s">
        <v>309</v>
      </c>
      <c r="D7603" s="146">
        <v>1</v>
      </c>
      <c r="E7603" s="209">
        <v>4.75</v>
      </c>
      <c r="F7603" s="184">
        <f t="shared" si="1481"/>
        <v>4.75</v>
      </c>
      <c r="G7603" s="185">
        <f>+IF(F7603="","",H7584)</f>
        <v>1.0308999999999999</v>
      </c>
      <c r="H7603" s="186">
        <f>+IF(G7603="","",F7603*G7603)</f>
        <v>4.8967749999999999</v>
      </c>
      <c r="J7603" s="195">
        <f>+IF(H7603="","",H7603/H7654)</f>
        <v>1.9923410804424127E-2</v>
      </c>
      <c r="K7603" s="174">
        <v>851230012</v>
      </c>
      <c r="L7603" s="170" t="s">
        <v>77</v>
      </c>
      <c r="M7603" s="193">
        <v>0</v>
      </c>
      <c r="N7603" s="194">
        <f t="shared" si="1482"/>
        <v>0</v>
      </c>
      <c r="R7603" s="75" t="e">
        <f t="shared" si="1483"/>
        <v>#REF!</v>
      </c>
    </row>
    <row r="7604" spans="1:18" ht="15" customHeight="1" x14ac:dyDescent="0.25">
      <c r="A7604" s="86"/>
      <c r="B7604" s="84"/>
      <c r="C7604" s="125" t="s">
        <v>381</v>
      </c>
      <c r="D7604" s="146">
        <v>1</v>
      </c>
      <c r="E7604" s="209">
        <v>4.28</v>
      </c>
      <c r="F7604" s="184">
        <f t="shared" si="1481"/>
        <v>4.28</v>
      </c>
      <c r="G7604" s="185">
        <f>+IF(F7604="","",H7584)</f>
        <v>1.0308999999999999</v>
      </c>
      <c r="H7604" s="186">
        <f>+IF(G7604="","",F7604*G7604)</f>
        <v>4.4122519999999996</v>
      </c>
      <c r="J7604" s="195">
        <f>+IF(H7604="","",H7604/H7654)</f>
        <v>1.7952041735354793E-2</v>
      </c>
      <c r="K7604" s="174">
        <v>851230012</v>
      </c>
      <c r="L7604" s="170" t="s">
        <v>77</v>
      </c>
      <c r="M7604" s="193">
        <v>0</v>
      </c>
      <c r="N7604" s="194">
        <f t="shared" si="1482"/>
        <v>0</v>
      </c>
      <c r="R7604" s="75" t="e">
        <f t="shared" si="1483"/>
        <v>#REF!</v>
      </c>
    </row>
    <row r="7605" spans="1:18" ht="15" customHeight="1" x14ac:dyDescent="0.3">
      <c r="A7605" s="86"/>
      <c r="B7605" s="84"/>
      <c r="C7605" s="125" t="s">
        <v>372</v>
      </c>
      <c r="D7605" s="146">
        <v>2</v>
      </c>
      <c r="E7605" s="149">
        <v>4.28</v>
      </c>
      <c r="F7605" s="184">
        <f t="shared" si="1481"/>
        <v>8.56</v>
      </c>
      <c r="G7605" s="185">
        <f>+IF(F7605="","",H7584)</f>
        <v>1.0308999999999999</v>
      </c>
      <c r="H7605" s="186">
        <f>+IF(G7605="","",F7605*G7605)</f>
        <v>8.8245039999999992</v>
      </c>
      <c r="J7605" s="195">
        <f>+IF(H7605="","",H7605/H7654)</f>
        <v>3.5904083470709586E-2</v>
      </c>
      <c r="K7605" s="174">
        <v>851230012</v>
      </c>
      <c r="L7605" s="170" t="s">
        <v>77</v>
      </c>
      <c r="M7605" s="193">
        <v>0</v>
      </c>
      <c r="N7605" s="194">
        <f t="shared" si="1482"/>
        <v>0</v>
      </c>
      <c r="R7605" s="75" t="e">
        <f t="shared" si="1483"/>
        <v>#REF!</v>
      </c>
    </row>
    <row r="7606" spans="1:18" ht="15" customHeight="1" x14ac:dyDescent="0.3">
      <c r="A7606" s="86"/>
      <c r="B7606" s="84"/>
      <c r="C7606" s="125"/>
      <c r="D7606" s="146"/>
      <c r="E7606" s="149"/>
      <c r="F7606" s="184" t="str">
        <f t="shared" si="1481"/>
        <v/>
      </c>
      <c r="G7606" s="185" t="str">
        <f>+IF(F7606="","",H7584)</f>
        <v/>
      </c>
      <c r="H7606" s="186" t="str">
        <f t="shared" ref="H7606:H7614" si="1484">+IF(G7606="","",F7606*G7606)</f>
        <v/>
      </c>
      <c r="J7606" s="195" t="str">
        <f>+IF(H7606="","",H7606/H7654)</f>
        <v/>
      </c>
      <c r="K7606" s="174"/>
      <c r="L7606" s="170"/>
      <c r="M7606" s="193" t="str">
        <f t="shared" ref="M7606:M7614" si="1485">IF(L7606="NP", 0, (IF(L7606="EP", 1, (IF(L7606="ND", 0.4, "")))))</f>
        <v/>
      </c>
      <c r="N7606" s="194" t="str">
        <f t="shared" si="1482"/>
        <v/>
      </c>
      <c r="R7606" s="75" t="e">
        <f t="shared" si="1483"/>
        <v>#REF!</v>
      </c>
    </row>
    <row r="7607" spans="1:18" ht="15" customHeight="1" x14ac:dyDescent="0.3">
      <c r="A7607" s="86"/>
      <c r="B7607" s="84"/>
      <c r="C7607" s="125"/>
      <c r="D7607" s="146"/>
      <c r="E7607" s="149"/>
      <c r="F7607" s="184" t="str">
        <f t="shared" si="1481"/>
        <v/>
      </c>
      <c r="G7607" s="185" t="str">
        <f>+IF(F7607="","",H7584)</f>
        <v/>
      </c>
      <c r="H7607" s="186" t="str">
        <f t="shared" si="1484"/>
        <v/>
      </c>
      <c r="I7607" s="96"/>
      <c r="J7607" s="195" t="str">
        <f>+IF(H7607="","",H7607/H7654)</f>
        <v/>
      </c>
      <c r="K7607" s="174"/>
      <c r="L7607" s="170"/>
      <c r="M7607" s="193" t="str">
        <f t="shared" si="1485"/>
        <v/>
      </c>
      <c r="N7607" s="194" t="str">
        <f t="shared" si="1482"/>
        <v/>
      </c>
      <c r="R7607" s="75" t="e">
        <f t="shared" si="1483"/>
        <v>#REF!</v>
      </c>
    </row>
    <row r="7608" spans="1:18" ht="15" customHeight="1" x14ac:dyDescent="0.3">
      <c r="A7608" s="86"/>
      <c r="B7608" s="84"/>
      <c r="C7608" s="125"/>
      <c r="D7608" s="146"/>
      <c r="E7608" s="149"/>
      <c r="F7608" s="184" t="str">
        <f t="shared" si="1481"/>
        <v/>
      </c>
      <c r="G7608" s="185" t="str">
        <f>+IF(F7608="","",H7584)</f>
        <v/>
      </c>
      <c r="H7608" s="186" t="str">
        <f t="shared" si="1484"/>
        <v/>
      </c>
      <c r="J7608" s="195" t="str">
        <f>+IF(H7608="","",H7608/H7654)</f>
        <v/>
      </c>
      <c r="K7608" s="174"/>
      <c r="L7608" s="170"/>
      <c r="M7608" s="193" t="str">
        <f t="shared" si="1485"/>
        <v/>
      </c>
      <c r="N7608" s="194" t="str">
        <f t="shared" si="1482"/>
        <v/>
      </c>
      <c r="R7608" s="75" t="e">
        <f t="shared" si="1483"/>
        <v>#REF!</v>
      </c>
    </row>
    <row r="7609" spans="1:18" ht="15" customHeight="1" x14ac:dyDescent="0.3">
      <c r="A7609" s="86"/>
      <c r="B7609" s="84"/>
      <c r="C7609" s="125"/>
      <c r="D7609" s="146"/>
      <c r="E7609" s="149"/>
      <c r="F7609" s="184" t="str">
        <f t="shared" si="1481"/>
        <v/>
      </c>
      <c r="G7609" s="185" t="str">
        <f>+IF(F7609="","",H7584)</f>
        <v/>
      </c>
      <c r="H7609" s="186" t="str">
        <f t="shared" si="1484"/>
        <v/>
      </c>
      <c r="J7609" s="195" t="str">
        <f>+IF(H7609="","",H7609/H7654)</f>
        <v/>
      </c>
      <c r="K7609" s="174"/>
      <c r="L7609" s="170"/>
      <c r="M7609" s="193" t="str">
        <f t="shared" si="1485"/>
        <v/>
      </c>
      <c r="N7609" s="194" t="str">
        <f t="shared" si="1482"/>
        <v/>
      </c>
      <c r="R7609" s="75" t="e">
        <f t="shared" si="1483"/>
        <v>#REF!</v>
      </c>
    </row>
    <row r="7610" spans="1:18" ht="15" customHeight="1" x14ac:dyDescent="0.3">
      <c r="A7610" s="86"/>
      <c r="B7610" s="84"/>
      <c r="C7610" s="125"/>
      <c r="D7610" s="146"/>
      <c r="E7610" s="149"/>
      <c r="F7610" s="184" t="str">
        <f t="shared" si="1481"/>
        <v/>
      </c>
      <c r="G7610" s="185" t="str">
        <f>+IF(F7610="","",H7584)</f>
        <v/>
      </c>
      <c r="H7610" s="186" t="str">
        <f t="shared" si="1484"/>
        <v/>
      </c>
      <c r="I7610" s="96"/>
      <c r="J7610" s="195" t="str">
        <f>+IF(H7610="","",H7610/H7654)</f>
        <v/>
      </c>
      <c r="K7610" s="174"/>
      <c r="L7610" s="170"/>
      <c r="M7610" s="193" t="str">
        <f t="shared" si="1485"/>
        <v/>
      </c>
      <c r="N7610" s="194" t="str">
        <f t="shared" si="1482"/>
        <v/>
      </c>
      <c r="R7610" s="75" t="e">
        <f t="shared" si="1483"/>
        <v>#REF!</v>
      </c>
    </row>
    <row r="7611" spans="1:18" ht="15" customHeight="1" x14ac:dyDescent="0.3">
      <c r="A7611" s="86"/>
      <c r="B7611" s="84"/>
      <c r="C7611" s="125"/>
      <c r="D7611" s="146"/>
      <c r="E7611" s="149"/>
      <c r="F7611" s="184" t="str">
        <f t="shared" si="1481"/>
        <v/>
      </c>
      <c r="G7611" s="185" t="str">
        <f>+IF(F7611="","",H7584)</f>
        <v/>
      </c>
      <c r="H7611" s="186" t="str">
        <f t="shared" si="1484"/>
        <v/>
      </c>
      <c r="J7611" s="195" t="str">
        <f>+IF(H7611="","",H7611/H7654)</f>
        <v/>
      </c>
      <c r="K7611" s="174"/>
      <c r="L7611" s="170"/>
      <c r="M7611" s="193" t="str">
        <f t="shared" si="1485"/>
        <v/>
      </c>
      <c r="N7611" s="194" t="str">
        <f t="shared" si="1482"/>
        <v/>
      </c>
      <c r="R7611" s="75" t="e">
        <f t="shared" si="1483"/>
        <v>#REF!</v>
      </c>
    </row>
    <row r="7612" spans="1:18" ht="15" customHeight="1" x14ac:dyDescent="0.3">
      <c r="A7612" s="86"/>
      <c r="B7612" s="84"/>
      <c r="C7612" s="125"/>
      <c r="D7612" s="146"/>
      <c r="E7612" s="149"/>
      <c r="F7612" s="184" t="str">
        <f t="shared" si="1481"/>
        <v/>
      </c>
      <c r="G7612" s="185" t="str">
        <f>+IF(F7612="","",H7584)</f>
        <v/>
      </c>
      <c r="H7612" s="186" t="str">
        <f t="shared" si="1484"/>
        <v/>
      </c>
      <c r="I7612" s="96"/>
      <c r="J7612" s="195" t="str">
        <f>+IF(H7612="","",H7612/H7654)</f>
        <v/>
      </c>
      <c r="K7612" s="174"/>
      <c r="L7612" s="170"/>
      <c r="M7612" s="193" t="str">
        <f t="shared" si="1485"/>
        <v/>
      </c>
      <c r="N7612" s="194" t="str">
        <f t="shared" si="1482"/>
        <v/>
      </c>
      <c r="R7612" s="75" t="e">
        <f t="shared" si="1483"/>
        <v>#REF!</v>
      </c>
    </row>
    <row r="7613" spans="1:18" ht="15" customHeight="1" x14ac:dyDescent="0.3">
      <c r="A7613" s="86"/>
      <c r="B7613" s="84"/>
      <c r="C7613" s="125"/>
      <c r="D7613" s="146"/>
      <c r="E7613" s="149"/>
      <c r="F7613" s="184" t="str">
        <f t="shared" si="1481"/>
        <v/>
      </c>
      <c r="G7613" s="185" t="str">
        <f>+IF(F7613="","",H7584)</f>
        <v/>
      </c>
      <c r="H7613" s="186" t="str">
        <f t="shared" si="1484"/>
        <v/>
      </c>
      <c r="I7613" s="96"/>
      <c r="J7613" s="195" t="str">
        <f>+IF(H7613="","",H7613/H7654)</f>
        <v/>
      </c>
      <c r="K7613" s="174"/>
      <c r="L7613" s="170"/>
      <c r="M7613" s="193" t="str">
        <f t="shared" si="1485"/>
        <v/>
      </c>
      <c r="N7613" s="194" t="str">
        <f t="shared" si="1482"/>
        <v/>
      </c>
      <c r="R7613" s="75" t="e">
        <f t="shared" si="1483"/>
        <v>#REF!</v>
      </c>
    </row>
    <row r="7614" spans="1:18" ht="15" customHeight="1" thickBot="1" x14ac:dyDescent="0.35">
      <c r="A7614" s="86"/>
      <c r="B7614" s="84"/>
      <c r="C7614" s="127"/>
      <c r="D7614" s="147"/>
      <c r="E7614" s="150"/>
      <c r="F7614" s="187" t="str">
        <f t="shared" si="1481"/>
        <v/>
      </c>
      <c r="G7614" s="188" t="str">
        <f>+IF(F7614="","",H7583)</f>
        <v/>
      </c>
      <c r="H7614" s="189" t="str">
        <f t="shared" si="1484"/>
        <v/>
      </c>
      <c r="J7614" s="195" t="str">
        <f>+IF(H7614="","",H7614/H7654)</f>
        <v/>
      </c>
      <c r="K7614" s="174"/>
      <c r="L7614" s="170"/>
      <c r="M7614" s="193" t="str">
        <f t="shared" si="1485"/>
        <v/>
      </c>
      <c r="N7614" s="194" t="str">
        <f t="shared" si="1482"/>
        <v/>
      </c>
      <c r="R7614" s="75" t="e">
        <f t="shared" si="1483"/>
        <v>#REF!</v>
      </c>
    </row>
    <row r="7615" spans="1:18" ht="15" customHeight="1" thickBot="1" x14ac:dyDescent="0.35">
      <c r="A7615" s="86"/>
      <c r="B7615" s="84"/>
      <c r="C7615" s="160"/>
      <c r="D7615" s="160"/>
      <c r="E7615" s="160"/>
      <c r="F7615" s="160"/>
      <c r="G7615" s="161" t="s">
        <v>28</v>
      </c>
      <c r="H7615" s="157">
        <f>SUM(H7602:H7614)</f>
        <v>79.183429000000004</v>
      </c>
      <c r="J7615" s="110">
        <f>SUM(J7602:J7614)</f>
        <v>0.32217203871322475</v>
      </c>
      <c r="K7615" s="109"/>
      <c r="L7615" s="109"/>
      <c r="M7615" s="109"/>
      <c r="N7615" s="110">
        <f>SUM(N7602:N7614)</f>
        <v>0</v>
      </c>
    </row>
    <row r="7616" spans="1:18" s="73" customFormat="1" ht="15" customHeight="1" thickBot="1" x14ac:dyDescent="0.35">
      <c r="A7616" s="86"/>
      <c r="B7616" s="84"/>
      <c r="C7616" s="73" t="s">
        <v>11</v>
      </c>
      <c r="H7616" s="74"/>
      <c r="J7616" s="112"/>
      <c r="K7616" s="112"/>
      <c r="L7616" s="112"/>
      <c r="M7616" s="112"/>
      <c r="N7616" s="112"/>
    </row>
    <row r="7617" spans="1:18" ht="34.5" customHeight="1" thickBot="1" x14ac:dyDescent="0.35">
      <c r="A7617" s="86"/>
      <c r="B7617" s="84"/>
      <c r="C7617" s="122" t="s">
        <v>48</v>
      </c>
      <c r="D7617" s="129"/>
      <c r="E7617" s="123" t="s">
        <v>3</v>
      </c>
      <c r="F7617" s="123" t="s">
        <v>0</v>
      </c>
      <c r="G7617" s="123" t="s">
        <v>16</v>
      </c>
      <c r="H7617" s="124" t="s">
        <v>9</v>
      </c>
      <c r="J7617" s="106" t="s">
        <v>59</v>
      </c>
      <c r="K7617" s="107" t="s">
        <v>60</v>
      </c>
      <c r="L7617" s="107" t="s">
        <v>61</v>
      </c>
      <c r="M7617" s="107" t="s">
        <v>62</v>
      </c>
      <c r="N7617" s="108" t="s">
        <v>63</v>
      </c>
    </row>
    <row r="7618" spans="1:18" ht="15" customHeight="1" x14ac:dyDescent="0.3">
      <c r="A7618" s="86"/>
      <c r="B7618" s="84"/>
      <c r="C7618" s="125" t="s">
        <v>382</v>
      </c>
      <c r="E7618" s="151" t="s">
        <v>385</v>
      </c>
      <c r="F7618" s="151">
        <v>0.33</v>
      </c>
      <c r="G7618" s="151">
        <v>46.02</v>
      </c>
      <c r="H7618" s="190">
        <f t="shared" ref="H7618:H7643" si="1486">+IF(G7618="","",F7618*G7618)</f>
        <v>15.186600000000002</v>
      </c>
      <c r="J7618" s="195">
        <f>+IF(H7618="","",H7618/H7654)</f>
        <v>6.178941661041553E-2</v>
      </c>
      <c r="K7618" s="174">
        <v>352605342021</v>
      </c>
      <c r="L7618" s="170" t="s">
        <v>76</v>
      </c>
      <c r="M7618" s="193">
        <v>0.20180000000000001</v>
      </c>
      <c r="N7618" s="194">
        <f t="shared" ref="N7618:N7643" si="1487">+IF(H7618="","",J7618*M7618)</f>
        <v>1.2469104271981854E-2</v>
      </c>
      <c r="R7618" s="75" t="e">
        <f t="shared" ref="R7618:R7643" si="1488">+R7530+1</f>
        <v>#REF!</v>
      </c>
    </row>
    <row r="7619" spans="1:18" ht="15" customHeight="1" x14ac:dyDescent="0.3">
      <c r="A7619" s="86"/>
      <c r="B7619" s="84"/>
      <c r="C7619" s="125" t="s">
        <v>376</v>
      </c>
      <c r="E7619" s="151" t="s">
        <v>32</v>
      </c>
      <c r="F7619" s="151">
        <v>0.28000000000000003</v>
      </c>
      <c r="G7619" s="151">
        <v>1.24</v>
      </c>
      <c r="H7619" s="190">
        <f t="shared" si="1486"/>
        <v>0.34720000000000001</v>
      </c>
      <c r="J7619" s="195">
        <f>+IF(H7619="","",H7619/H7654)</f>
        <v>1.4126457170885037E-3</v>
      </c>
      <c r="K7619" s="174">
        <v>180000111</v>
      </c>
      <c r="L7619" s="170" t="s">
        <v>76</v>
      </c>
      <c r="M7619" s="193">
        <v>0.217</v>
      </c>
      <c r="N7619" s="194">
        <f t="shared" si="1487"/>
        <v>3.0654412060820529E-4</v>
      </c>
      <c r="R7619" s="75" t="e">
        <f t="shared" si="1488"/>
        <v>#REF!</v>
      </c>
    </row>
    <row r="7620" spans="1:18" ht="15" customHeight="1" x14ac:dyDescent="0.3">
      <c r="A7620" s="86"/>
      <c r="B7620" s="84"/>
      <c r="C7620" s="125" t="s">
        <v>383</v>
      </c>
      <c r="E7620" s="151" t="s">
        <v>89</v>
      </c>
      <c r="F7620" s="151">
        <v>2.63</v>
      </c>
      <c r="G7620" s="151">
        <v>2.4300000000000002</v>
      </c>
      <c r="H7620" s="190">
        <f t="shared" si="1486"/>
        <v>6.3909000000000002</v>
      </c>
      <c r="J7620" s="195">
        <f>+IF(H7620="","",H7620/H7654)</f>
        <v>2.6002527400175456E-2</v>
      </c>
      <c r="K7620" s="174">
        <v>352605342021</v>
      </c>
      <c r="L7620" s="170" t="s">
        <v>76</v>
      </c>
      <c r="M7620" s="193">
        <v>0.20180000000000001</v>
      </c>
      <c r="N7620" s="194">
        <f t="shared" si="1487"/>
        <v>5.2473100293554077E-3</v>
      </c>
      <c r="R7620" s="75" t="e">
        <f t="shared" si="1488"/>
        <v>#REF!</v>
      </c>
    </row>
    <row r="7621" spans="1:18" ht="15" customHeight="1" x14ac:dyDescent="0.3">
      <c r="A7621" s="86"/>
      <c r="B7621" s="84"/>
      <c r="C7621" s="125" t="s">
        <v>384</v>
      </c>
      <c r="E7621" s="151" t="s">
        <v>386</v>
      </c>
      <c r="F7621" s="151">
        <v>0.6</v>
      </c>
      <c r="G7621" s="151">
        <v>25.5</v>
      </c>
      <c r="H7621" s="190">
        <f t="shared" si="1486"/>
        <v>15.299999999999999</v>
      </c>
      <c r="J7621" s="195">
        <f>+IF(H7621="","",H7621/H7654)</f>
        <v>6.2250804929303294E-2</v>
      </c>
      <c r="K7621" s="174">
        <v>352605342021</v>
      </c>
      <c r="L7621" s="170" t="s">
        <v>76</v>
      </c>
      <c r="M7621" s="193">
        <v>0.20180000000000001</v>
      </c>
      <c r="N7621" s="194">
        <f t="shared" si="1487"/>
        <v>1.2562212434733405E-2</v>
      </c>
      <c r="R7621" s="75" t="e">
        <f t="shared" si="1488"/>
        <v>#REF!</v>
      </c>
    </row>
    <row r="7622" spans="1:18" ht="15" customHeight="1" x14ac:dyDescent="0.3">
      <c r="A7622" s="86"/>
      <c r="B7622" s="84"/>
      <c r="C7622" s="125" t="s">
        <v>377</v>
      </c>
      <c r="E7622" s="151" t="s">
        <v>32</v>
      </c>
      <c r="F7622" s="151">
        <v>0.9</v>
      </c>
      <c r="G7622" s="151">
        <v>11.5</v>
      </c>
      <c r="H7622" s="190">
        <f t="shared" si="1486"/>
        <v>10.35</v>
      </c>
      <c r="J7622" s="195">
        <f>+IF(H7622="","",H7622/H7654)</f>
        <v>4.2110838628646348E-2</v>
      </c>
      <c r="K7622" s="174">
        <v>352605342021</v>
      </c>
      <c r="L7622" s="170" t="s">
        <v>76</v>
      </c>
      <c r="M7622" s="193">
        <v>0.20180000000000001</v>
      </c>
      <c r="N7622" s="194">
        <f t="shared" si="1487"/>
        <v>8.4979672352608338E-3</v>
      </c>
      <c r="R7622" s="75" t="e">
        <f t="shared" si="1488"/>
        <v>#REF!</v>
      </c>
    </row>
    <row r="7623" spans="1:18" ht="15" customHeight="1" x14ac:dyDescent="0.3">
      <c r="A7623" s="86"/>
      <c r="B7623" s="84"/>
      <c r="C7623" s="125" t="s">
        <v>378</v>
      </c>
      <c r="E7623" s="151" t="s">
        <v>32</v>
      </c>
      <c r="F7623" s="151">
        <v>0.6</v>
      </c>
      <c r="G7623" s="151">
        <v>13.25</v>
      </c>
      <c r="H7623" s="190">
        <f t="shared" si="1486"/>
        <v>7.9499999999999993</v>
      </c>
      <c r="J7623" s="195">
        <f>+IF(H7623="","",H7623/H7654)</f>
        <v>3.234600648287328E-2</v>
      </c>
      <c r="K7623" s="174">
        <v>352605342021</v>
      </c>
      <c r="L7623" s="170" t="s">
        <v>76</v>
      </c>
      <c r="M7623" s="193">
        <v>0.20180000000000001</v>
      </c>
      <c r="N7623" s="194">
        <f t="shared" si="1487"/>
        <v>6.5274241082438284E-3</v>
      </c>
      <c r="R7623" s="75" t="e">
        <f t="shared" si="1488"/>
        <v>#REF!</v>
      </c>
    </row>
    <row r="7624" spans="1:18" ht="15" customHeight="1" x14ac:dyDescent="0.3">
      <c r="A7624" s="86"/>
      <c r="B7624" s="84"/>
      <c r="C7624" s="125" t="s">
        <v>379</v>
      </c>
      <c r="E7624" s="151" t="s">
        <v>42</v>
      </c>
      <c r="F7624" s="151">
        <v>526</v>
      </c>
      <c r="G7624" s="151">
        <v>0.18</v>
      </c>
      <c r="H7624" s="190">
        <f t="shared" si="1486"/>
        <v>94.679999999999993</v>
      </c>
      <c r="J7624" s="195">
        <f>+IF(H7624="","",H7624/H7654)</f>
        <v>0.38522262815074743</v>
      </c>
      <c r="K7624" s="174">
        <v>374400011</v>
      </c>
      <c r="L7624" s="170" t="s">
        <v>76</v>
      </c>
      <c r="M7624" s="193">
        <v>0.39939999999999998</v>
      </c>
      <c r="N7624" s="194">
        <f t="shared" si="1487"/>
        <v>0.15385791768340851</v>
      </c>
      <c r="R7624" s="75" t="e">
        <f t="shared" si="1488"/>
        <v>#REF!</v>
      </c>
    </row>
    <row r="7625" spans="1:18" ht="15" customHeight="1" x14ac:dyDescent="0.3">
      <c r="A7625" s="86"/>
      <c r="B7625" s="84"/>
      <c r="C7625" s="125"/>
      <c r="E7625" s="151"/>
      <c r="F7625" s="151"/>
      <c r="G7625" s="151"/>
      <c r="H7625" s="190" t="str">
        <f t="shared" si="1486"/>
        <v/>
      </c>
      <c r="J7625" s="195" t="str">
        <f>+IF(H7625="","",H7625/H7654)</f>
        <v/>
      </c>
      <c r="K7625" s="174"/>
      <c r="L7625" s="170"/>
      <c r="M7625" s="193" t="str">
        <f t="shared" ref="M7625:M7643" si="1489">IF(L7625="NP", 0, (IF(L7625="EP", 1, (IF(L7625="ND", 0.4, "")))))</f>
        <v/>
      </c>
      <c r="N7625" s="194" t="str">
        <f t="shared" si="1487"/>
        <v/>
      </c>
      <c r="R7625" s="75" t="e">
        <f t="shared" si="1488"/>
        <v>#REF!</v>
      </c>
    </row>
    <row r="7626" spans="1:18" ht="15" customHeight="1" x14ac:dyDescent="0.3">
      <c r="A7626" s="86"/>
      <c r="B7626" s="84"/>
      <c r="C7626" s="125"/>
      <c r="E7626" s="151"/>
      <c r="F7626" s="151"/>
      <c r="G7626" s="151"/>
      <c r="H7626" s="190" t="str">
        <f t="shared" si="1486"/>
        <v/>
      </c>
      <c r="J7626" s="195" t="str">
        <f>+IF(H7626="","",H7626/H7654)</f>
        <v/>
      </c>
      <c r="K7626" s="174"/>
      <c r="L7626" s="170"/>
      <c r="M7626" s="193" t="str">
        <f t="shared" si="1489"/>
        <v/>
      </c>
      <c r="N7626" s="194" t="str">
        <f t="shared" si="1487"/>
        <v/>
      </c>
      <c r="R7626" s="75" t="e">
        <f t="shared" si="1488"/>
        <v>#REF!</v>
      </c>
    </row>
    <row r="7627" spans="1:18" ht="15" customHeight="1" x14ac:dyDescent="0.3">
      <c r="A7627" s="86"/>
      <c r="B7627" s="84"/>
      <c r="C7627" s="125"/>
      <c r="E7627" s="151"/>
      <c r="F7627" s="151"/>
      <c r="G7627" s="151"/>
      <c r="H7627" s="190" t="str">
        <f t="shared" si="1486"/>
        <v/>
      </c>
      <c r="J7627" s="195" t="str">
        <f>+IF(H7627="","",H7627/H7654)</f>
        <v/>
      </c>
      <c r="K7627" s="174"/>
      <c r="L7627" s="170"/>
      <c r="M7627" s="193" t="str">
        <f t="shared" si="1489"/>
        <v/>
      </c>
      <c r="N7627" s="194" t="str">
        <f t="shared" si="1487"/>
        <v/>
      </c>
      <c r="R7627" s="75" t="e">
        <f t="shared" si="1488"/>
        <v>#REF!</v>
      </c>
    </row>
    <row r="7628" spans="1:18" ht="15" customHeight="1" x14ac:dyDescent="0.3">
      <c r="A7628" s="86"/>
      <c r="B7628" s="84"/>
      <c r="C7628" s="125"/>
      <c r="E7628" s="151"/>
      <c r="F7628" s="151"/>
      <c r="G7628" s="151"/>
      <c r="H7628" s="190" t="str">
        <f t="shared" si="1486"/>
        <v/>
      </c>
      <c r="J7628" s="195" t="str">
        <f>+IF(H7628="","",H7628/H7654)</f>
        <v/>
      </c>
      <c r="K7628" s="174"/>
      <c r="L7628" s="170"/>
      <c r="M7628" s="193" t="str">
        <f t="shared" si="1489"/>
        <v/>
      </c>
      <c r="N7628" s="194" t="str">
        <f t="shared" si="1487"/>
        <v/>
      </c>
      <c r="R7628" s="75" t="e">
        <f t="shared" si="1488"/>
        <v>#REF!</v>
      </c>
    </row>
    <row r="7629" spans="1:18" ht="15" customHeight="1" x14ac:dyDescent="0.3">
      <c r="A7629" s="86"/>
      <c r="B7629" s="84"/>
      <c r="C7629" s="125"/>
      <c r="E7629" s="151"/>
      <c r="F7629" s="151"/>
      <c r="G7629" s="151"/>
      <c r="H7629" s="190" t="str">
        <f t="shared" si="1486"/>
        <v/>
      </c>
      <c r="J7629" s="195" t="str">
        <f>+IF(H7629="","",H7629/H7654)</f>
        <v/>
      </c>
      <c r="K7629" s="174"/>
      <c r="L7629" s="170"/>
      <c r="M7629" s="193" t="str">
        <f t="shared" si="1489"/>
        <v/>
      </c>
      <c r="N7629" s="194" t="str">
        <f t="shared" si="1487"/>
        <v/>
      </c>
      <c r="R7629" s="75" t="e">
        <f t="shared" si="1488"/>
        <v>#REF!</v>
      </c>
    </row>
    <row r="7630" spans="1:18" ht="15" customHeight="1" x14ac:dyDescent="0.3">
      <c r="A7630" s="86"/>
      <c r="B7630" s="84"/>
      <c r="C7630" s="125"/>
      <c r="E7630" s="151"/>
      <c r="F7630" s="151"/>
      <c r="G7630" s="151"/>
      <c r="H7630" s="190" t="str">
        <f t="shared" si="1486"/>
        <v/>
      </c>
      <c r="J7630" s="195" t="str">
        <f>+IF(H7630="","",H7630/H7654)</f>
        <v/>
      </c>
      <c r="K7630" s="174"/>
      <c r="L7630" s="170"/>
      <c r="M7630" s="193" t="str">
        <f t="shared" si="1489"/>
        <v/>
      </c>
      <c r="N7630" s="194" t="str">
        <f t="shared" si="1487"/>
        <v/>
      </c>
      <c r="R7630" s="75" t="e">
        <f t="shared" si="1488"/>
        <v>#REF!</v>
      </c>
    </row>
    <row r="7631" spans="1:18" ht="15" customHeight="1" x14ac:dyDescent="0.3">
      <c r="A7631" s="86"/>
      <c r="B7631" s="84"/>
      <c r="C7631" s="125"/>
      <c r="E7631" s="151"/>
      <c r="F7631" s="151"/>
      <c r="G7631" s="151"/>
      <c r="H7631" s="190" t="str">
        <f t="shared" si="1486"/>
        <v/>
      </c>
      <c r="J7631" s="195" t="str">
        <f>+IF(H7631="","",H7631/H7654)</f>
        <v/>
      </c>
      <c r="K7631" s="174"/>
      <c r="L7631" s="170"/>
      <c r="M7631" s="193" t="str">
        <f t="shared" si="1489"/>
        <v/>
      </c>
      <c r="N7631" s="194" t="str">
        <f t="shared" si="1487"/>
        <v/>
      </c>
      <c r="R7631" s="75" t="e">
        <f t="shared" si="1488"/>
        <v>#REF!</v>
      </c>
    </row>
    <row r="7632" spans="1:18" ht="15" customHeight="1" x14ac:dyDescent="0.3">
      <c r="A7632" s="86"/>
      <c r="B7632" s="84"/>
      <c r="C7632" s="125"/>
      <c r="E7632" s="151"/>
      <c r="F7632" s="151"/>
      <c r="G7632" s="151"/>
      <c r="H7632" s="190" t="str">
        <f t="shared" si="1486"/>
        <v/>
      </c>
      <c r="J7632" s="195" t="str">
        <f>+IF(H7632="","",H7632/H7654)</f>
        <v/>
      </c>
      <c r="K7632" s="174"/>
      <c r="L7632" s="170"/>
      <c r="M7632" s="193" t="str">
        <f t="shared" si="1489"/>
        <v/>
      </c>
      <c r="N7632" s="194" t="str">
        <f t="shared" si="1487"/>
        <v/>
      </c>
      <c r="R7632" s="75" t="e">
        <f t="shared" si="1488"/>
        <v>#REF!</v>
      </c>
    </row>
    <row r="7633" spans="1:18" ht="15" customHeight="1" x14ac:dyDescent="0.3">
      <c r="A7633" s="86"/>
      <c r="B7633" s="84"/>
      <c r="C7633" s="125"/>
      <c r="E7633" s="151"/>
      <c r="F7633" s="151"/>
      <c r="G7633" s="151"/>
      <c r="H7633" s="190" t="str">
        <f t="shared" si="1486"/>
        <v/>
      </c>
      <c r="J7633" s="195" t="str">
        <f>+IF(H7633="","",H7633/H7654)</f>
        <v/>
      </c>
      <c r="K7633" s="174"/>
      <c r="L7633" s="170"/>
      <c r="M7633" s="193" t="str">
        <f t="shared" si="1489"/>
        <v/>
      </c>
      <c r="N7633" s="194" t="str">
        <f t="shared" si="1487"/>
        <v/>
      </c>
      <c r="R7633" s="75" t="e">
        <f t="shared" si="1488"/>
        <v>#REF!</v>
      </c>
    </row>
    <row r="7634" spans="1:18" ht="15" customHeight="1" x14ac:dyDescent="0.3">
      <c r="A7634" s="86"/>
      <c r="B7634" s="84"/>
      <c r="C7634" s="125"/>
      <c r="E7634" s="151"/>
      <c r="F7634" s="151"/>
      <c r="G7634" s="151"/>
      <c r="H7634" s="190" t="str">
        <f t="shared" si="1486"/>
        <v/>
      </c>
      <c r="J7634" s="195" t="str">
        <f>+IF(H7634="","",H7634/H7654)</f>
        <v/>
      </c>
      <c r="K7634" s="174"/>
      <c r="L7634" s="170"/>
      <c r="M7634" s="193" t="str">
        <f t="shared" si="1489"/>
        <v/>
      </c>
      <c r="N7634" s="194" t="str">
        <f t="shared" si="1487"/>
        <v/>
      </c>
      <c r="R7634" s="75" t="e">
        <f t="shared" si="1488"/>
        <v>#REF!</v>
      </c>
    </row>
    <row r="7635" spans="1:18" ht="15" customHeight="1" x14ac:dyDescent="0.3">
      <c r="A7635" s="86"/>
      <c r="B7635" s="84"/>
      <c r="C7635" s="125"/>
      <c r="E7635" s="151"/>
      <c r="F7635" s="151"/>
      <c r="G7635" s="151"/>
      <c r="H7635" s="190" t="str">
        <f t="shared" si="1486"/>
        <v/>
      </c>
      <c r="J7635" s="195" t="str">
        <f>+IF(H7635="","",H7635/H7654)</f>
        <v/>
      </c>
      <c r="K7635" s="174"/>
      <c r="L7635" s="170"/>
      <c r="M7635" s="193" t="str">
        <f t="shared" si="1489"/>
        <v/>
      </c>
      <c r="N7635" s="194" t="str">
        <f t="shared" si="1487"/>
        <v/>
      </c>
      <c r="R7635" s="75" t="e">
        <f t="shared" si="1488"/>
        <v>#REF!</v>
      </c>
    </row>
    <row r="7636" spans="1:18" ht="15" customHeight="1" x14ac:dyDescent="0.3">
      <c r="A7636" s="86"/>
      <c r="B7636" s="84"/>
      <c r="C7636" s="125"/>
      <c r="E7636" s="151"/>
      <c r="F7636" s="151"/>
      <c r="G7636" s="151"/>
      <c r="H7636" s="190" t="str">
        <f t="shared" si="1486"/>
        <v/>
      </c>
      <c r="J7636" s="195" t="str">
        <f>+IF(H7636="","",H7636/H7654)</f>
        <v/>
      </c>
      <c r="K7636" s="174"/>
      <c r="L7636" s="170"/>
      <c r="M7636" s="193" t="str">
        <f t="shared" si="1489"/>
        <v/>
      </c>
      <c r="N7636" s="194" t="str">
        <f t="shared" si="1487"/>
        <v/>
      </c>
      <c r="R7636" s="75" t="e">
        <f t="shared" si="1488"/>
        <v>#REF!</v>
      </c>
    </row>
    <row r="7637" spans="1:18" ht="15" customHeight="1" x14ac:dyDescent="0.3">
      <c r="A7637" s="86"/>
      <c r="B7637" s="84"/>
      <c r="C7637" s="125"/>
      <c r="E7637" s="151"/>
      <c r="F7637" s="151"/>
      <c r="G7637" s="151"/>
      <c r="H7637" s="190" t="str">
        <f t="shared" si="1486"/>
        <v/>
      </c>
      <c r="J7637" s="195" t="str">
        <f>+IF(H7637="","",H7637/H7654)</f>
        <v/>
      </c>
      <c r="K7637" s="174"/>
      <c r="L7637" s="170"/>
      <c r="M7637" s="193" t="str">
        <f t="shared" si="1489"/>
        <v/>
      </c>
      <c r="N7637" s="194" t="str">
        <f t="shared" si="1487"/>
        <v/>
      </c>
      <c r="R7637" s="75" t="e">
        <f t="shared" si="1488"/>
        <v>#REF!</v>
      </c>
    </row>
    <row r="7638" spans="1:18" ht="15" customHeight="1" x14ac:dyDescent="0.3">
      <c r="A7638" s="86"/>
      <c r="B7638" s="84"/>
      <c r="C7638" s="125"/>
      <c r="E7638" s="151"/>
      <c r="F7638" s="151"/>
      <c r="G7638" s="151"/>
      <c r="H7638" s="190" t="str">
        <f t="shared" si="1486"/>
        <v/>
      </c>
      <c r="J7638" s="195" t="str">
        <f>+IF(H7638="","",H7638/H7654)</f>
        <v/>
      </c>
      <c r="K7638" s="174"/>
      <c r="L7638" s="170"/>
      <c r="M7638" s="193" t="str">
        <f t="shared" si="1489"/>
        <v/>
      </c>
      <c r="N7638" s="194" t="str">
        <f t="shared" si="1487"/>
        <v/>
      </c>
      <c r="R7638" s="75" t="e">
        <f t="shared" si="1488"/>
        <v>#REF!</v>
      </c>
    </row>
    <row r="7639" spans="1:18" ht="15" customHeight="1" x14ac:dyDescent="0.3">
      <c r="A7639" s="86"/>
      <c r="B7639" s="84"/>
      <c r="C7639" s="125"/>
      <c r="E7639" s="151"/>
      <c r="F7639" s="151"/>
      <c r="G7639" s="151"/>
      <c r="H7639" s="190" t="str">
        <f t="shared" si="1486"/>
        <v/>
      </c>
      <c r="J7639" s="195" t="str">
        <f>+IF(H7639="","",H7639/H7654)</f>
        <v/>
      </c>
      <c r="K7639" s="174"/>
      <c r="L7639" s="170"/>
      <c r="M7639" s="193" t="str">
        <f t="shared" si="1489"/>
        <v/>
      </c>
      <c r="N7639" s="194" t="str">
        <f t="shared" si="1487"/>
        <v/>
      </c>
      <c r="R7639" s="75" t="e">
        <f t="shared" si="1488"/>
        <v>#REF!</v>
      </c>
    </row>
    <row r="7640" spans="1:18" ht="15" customHeight="1" x14ac:dyDescent="0.3">
      <c r="A7640" s="86"/>
      <c r="B7640" s="84"/>
      <c r="C7640" s="125"/>
      <c r="E7640" s="151"/>
      <c r="F7640" s="151"/>
      <c r="G7640" s="151"/>
      <c r="H7640" s="190" t="str">
        <f t="shared" si="1486"/>
        <v/>
      </c>
      <c r="J7640" s="195" t="str">
        <f>+IF(H7640="","",H7640/H7654)</f>
        <v/>
      </c>
      <c r="K7640" s="174"/>
      <c r="L7640" s="170"/>
      <c r="M7640" s="193" t="str">
        <f t="shared" si="1489"/>
        <v/>
      </c>
      <c r="N7640" s="194" t="str">
        <f t="shared" si="1487"/>
        <v/>
      </c>
      <c r="R7640" s="75" t="e">
        <f t="shared" si="1488"/>
        <v>#REF!</v>
      </c>
    </row>
    <row r="7641" spans="1:18" ht="15" customHeight="1" x14ac:dyDescent="0.3">
      <c r="A7641" s="86"/>
      <c r="B7641" s="84"/>
      <c r="C7641" s="125"/>
      <c r="E7641" s="151"/>
      <c r="F7641" s="151"/>
      <c r="G7641" s="151"/>
      <c r="H7641" s="190" t="str">
        <f t="shared" si="1486"/>
        <v/>
      </c>
      <c r="J7641" s="195" t="str">
        <f>+IF(H7641="","",H7641/H7654)</f>
        <v/>
      </c>
      <c r="K7641" s="174"/>
      <c r="L7641" s="170"/>
      <c r="M7641" s="193" t="str">
        <f t="shared" si="1489"/>
        <v/>
      </c>
      <c r="N7641" s="194" t="str">
        <f t="shared" si="1487"/>
        <v/>
      </c>
      <c r="R7641" s="75" t="e">
        <f t="shared" si="1488"/>
        <v>#REF!</v>
      </c>
    </row>
    <row r="7642" spans="1:18" ht="15" customHeight="1" x14ac:dyDescent="0.3">
      <c r="A7642" s="86"/>
      <c r="B7642" s="84"/>
      <c r="C7642" s="125"/>
      <c r="E7642" s="151"/>
      <c r="F7642" s="151"/>
      <c r="G7642" s="151"/>
      <c r="H7642" s="190" t="str">
        <f t="shared" si="1486"/>
        <v/>
      </c>
      <c r="J7642" s="195" t="str">
        <f>+IF(H7642="","",H7642/H7654)</f>
        <v/>
      </c>
      <c r="K7642" s="174"/>
      <c r="L7642" s="170"/>
      <c r="M7642" s="193" t="str">
        <f t="shared" si="1489"/>
        <v/>
      </c>
      <c r="N7642" s="194" t="str">
        <f t="shared" si="1487"/>
        <v/>
      </c>
      <c r="R7642" s="75" t="e">
        <f t="shared" si="1488"/>
        <v>#REF!</v>
      </c>
    </row>
    <row r="7643" spans="1:18" ht="15" customHeight="1" thickBot="1" x14ac:dyDescent="0.35">
      <c r="A7643" s="86"/>
      <c r="B7643" s="84"/>
      <c r="C7643" s="125"/>
      <c r="E7643" s="152"/>
      <c r="F7643" s="152"/>
      <c r="G7643" s="152"/>
      <c r="H7643" s="191" t="str">
        <f t="shared" si="1486"/>
        <v/>
      </c>
      <c r="J7643" s="195" t="str">
        <f>+IF(H7643="","",H7643/H7654)</f>
        <v/>
      </c>
      <c r="K7643" s="174"/>
      <c r="L7643" s="170"/>
      <c r="M7643" s="193" t="str">
        <f t="shared" si="1489"/>
        <v/>
      </c>
      <c r="N7643" s="194" t="str">
        <f t="shared" si="1487"/>
        <v/>
      </c>
      <c r="R7643" s="75" t="e">
        <f t="shared" si="1488"/>
        <v>#REF!</v>
      </c>
    </row>
    <row r="7644" spans="1:18" ht="15" customHeight="1" thickBot="1" x14ac:dyDescent="0.35">
      <c r="A7644" s="86"/>
      <c r="B7644" s="84"/>
      <c r="C7644" s="160"/>
      <c r="D7644" s="160"/>
      <c r="E7644" s="160"/>
      <c r="F7644" s="160"/>
      <c r="G7644" s="161" t="s">
        <v>29</v>
      </c>
      <c r="H7644" s="157">
        <f>SUM(H7618:H7643)</f>
        <v>150.2047</v>
      </c>
      <c r="J7644" s="110">
        <f>SUM(J7618:J7643)</f>
        <v>0.61113486791924987</v>
      </c>
      <c r="K7644" s="109"/>
      <c r="L7644" s="109"/>
      <c r="M7644" s="109"/>
      <c r="N7644" s="110">
        <f>SUM(N7618:N7643)</f>
        <v>0.19946847988359204</v>
      </c>
    </row>
    <row r="7645" spans="1:18" s="73" customFormat="1" ht="15" customHeight="1" thickBot="1" x14ac:dyDescent="0.35">
      <c r="A7645" s="86"/>
      <c r="B7645" s="84"/>
      <c r="C7645" s="73" t="s">
        <v>12</v>
      </c>
      <c r="H7645" s="74"/>
      <c r="J7645" s="111"/>
      <c r="K7645" s="111"/>
      <c r="L7645" s="111"/>
      <c r="M7645" s="111"/>
      <c r="N7645" s="111"/>
    </row>
    <row r="7646" spans="1:18" ht="33" customHeight="1" thickBot="1" x14ac:dyDescent="0.35">
      <c r="A7646" s="86"/>
      <c r="B7646" s="84"/>
      <c r="C7646" s="122" t="s">
        <v>48</v>
      </c>
      <c r="D7646" s="129"/>
      <c r="E7646" s="130" t="s">
        <v>3</v>
      </c>
      <c r="F7646" s="130" t="s">
        <v>0</v>
      </c>
      <c r="G7646" s="123" t="s">
        <v>6</v>
      </c>
      <c r="H7646" s="124" t="s">
        <v>9</v>
      </c>
      <c r="J7646" s="106" t="s">
        <v>59</v>
      </c>
      <c r="K7646" s="107" t="s">
        <v>60</v>
      </c>
      <c r="L7646" s="107" t="s">
        <v>61</v>
      </c>
      <c r="M7646" s="107" t="s">
        <v>62</v>
      </c>
      <c r="N7646" s="108" t="s">
        <v>63</v>
      </c>
    </row>
    <row r="7647" spans="1:18" ht="15" customHeight="1" x14ac:dyDescent="0.3">
      <c r="A7647" s="86"/>
      <c r="B7647" s="84"/>
      <c r="C7647" s="125"/>
      <c r="E7647" s="149"/>
      <c r="F7647" s="146"/>
      <c r="G7647" s="154"/>
      <c r="H7647" s="186" t="str">
        <f>+IF(G7647="","",F7647*G7647)</f>
        <v/>
      </c>
      <c r="J7647" s="195" t="str">
        <f>+IF(H7647="","",H7647/H7654)</f>
        <v/>
      </c>
      <c r="K7647" s="175"/>
      <c r="L7647" s="175"/>
      <c r="M7647" s="193" t="str">
        <f>IF(L7647="NP", 0, (IF(L7647="EP", 1, (IF(L7647="ND", 0.4, "")))))</f>
        <v/>
      </c>
      <c r="N7647" s="194" t="str">
        <f>+IF(H7647="","",J7647*M7647)</f>
        <v/>
      </c>
      <c r="R7647" s="75" t="e">
        <f t="shared" ref="R7647:R7651" si="1490">+R7559+1</f>
        <v>#REF!</v>
      </c>
    </row>
    <row r="7648" spans="1:18" ht="15" customHeight="1" x14ac:dyDescent="0.3">
      <c r="A7648" s="86"/>
      <c r="B7648" s="84"/>
      <c r="C7648" s="125"/>
      <c r="E7648" s="149"/>
      <c r="F7648" s="146"/>
      <c r="G7648" s="154"/>
      <c r="H7648" s="186" t="str">
        <f>+IF(G7648="","",F7648*G7648)</f>
        <v/>
      </c>
      <c r="J7648" s="195" t="str">
        <f>+IF(H7648="","",H7648/H7652)</f>
        <v/>
      </c>
      <c r="K7648" s="175"/>
      <c r="L7648" s="175"/>
      <c r="M7648" s="193" t="str">
        <f>IF(L7648="NP", 0, (IF(L7648="EP", 1, (IF(L7648="ND", 0.4, "")))))</f>
        <v/>
      </c>
      <c r="N7648" s="194" t="str">
        <f>+IF(H7648="","",J7648*M7648)</f>
        <v/>
      </c>
      <c r="R7648" s="75" t="e">
        <f t="shared" si="1490"/>
        <v>#REF!</v>
      </c>
    </row>
    <row r="7649" spans="1:18" ht="15" customHeight="1" x14ac:dyDescent="0.3">
      <c r="A7649" s="86"/>
      <c r="B7649" s="84"/>
      <c r="C7649" s="125"/>
      <c r="E7649" s="149"/>
      <c r="F7649" s="146"/>
      <c r="G7649" s="154"/>
      <c r="H7649" s="186" t="str">
        <f>+IF(G7649="","",F7649*G7649)</f>
        <v/>
      </c>
      <c r="J7649" s="195" t="str">
        <f>+IF(H7649="","",H7649/H7653)</f>
        <v/>
      </c>
      <c r="K7649" s="175"/>
      <c r="L7649" s="175"/>
      <c r="M7649" s="193" t="str">
        <f>IF(L7649="NP", 0, (IF(L7649="EP", 1, (IF(L7649="ND", 0.4, "")))))</f>
        <v/>
      </c>
      <c r="N7649" s="194" t="str">
        <f>+IF(H7649="","",J7649*M7649)</f>
        <v/>
      </c>
      <c r="R7649" s="75" t="e">
        <f t="shared" si="1490"/>
        <v>#REF!</v>
      </c>
    </row>
    <row r="7650" spans="1:18" ht="15" customHeight="1" x14ac:dyDescent="0.3">
      <c r="A7650" s="86"/>
      <c r="B7650" s="84"/>
      <c r="C7650" s="125"/>
      <c r="E7650" s="149"/>
      <c r="F7650" s="146"/>
      <c r="G7650" s="154"/>
      <c r="H7650" s="186" t="str">
        <f>+IF(G7650="","",F7650*G7650)</f>
        <v/>
      </c>
      <c r="J7650" s="195" t="str">
        <f>+IF(H7650="","",H7650/H7654)</f>
        <v/>
      </c>
      <c r="K7650" s="175"/>
      <c r="L7650" s="175"/>
      <c r="M7650" s="193" t="str">
        <f>IF(L7650="NP", 0, (IF(L7650="EP", 1, (IF(L7650="ND", 0.4, "")))))</f>
        <v/>
      </c>
      <c r="N7650" s="194" t="str">
        <f>+IF(H7650="","",J7650*M7650)</f>
        <v/>
      </c>
      <c r="R7650" s="75" t="e">
        <f t="shared" si="1490"/>
        <v>#REF!</v>
      </c>
    </row>
    <row r="7651" spans="1:18" ht="15" customHeight="1" thickBot="1" x14ac:dyDescent="0.35">
      <c r="A7651" s="86"/>
      <c r="B7651" s="84"/>
      <c r="C7651" s="127"/>
      <c r="D7651" s="128"/>
      <c r="E7651" s="150"/>
      <c r="F7651" s="147"/>
      <c r="G7651" s="155"/>
      <c r="H7651" s="192" t="str">
        <f>+IF(G7651="","",F7651*G7651)</f>
        <v/>
      </c>
      <c r="J7651" s="195" t="str">
        <f>+IF(H7651="","",H7651/H7654)</f>
        <v/>
      </c>
      <c r="K7651" s="176"/>
      <c r="L7651" s="177"/>
      <c r="M7651" s="193" t="str">
        <f>IF(L7651="NP", 0, (IF(L7651="EP", 1, (IF(L7651="ND", 0.4, "")))))</f>
        <v/>
      </c>
      <c r="N7651" s="194" t="str">
        <f>+IF(H7651="","",J7651*M7651)</f>
        <v/>
      </c>
      <c r="R7651" s="75" t="e">
        <f t="shared" si="1490"/>
        <v>#REF!</v>
      </c>
    </row>
    <row r="7652" spans="1:18" ht="15" customHeight="1" thickBot="1" x14ac:dyDescent="0.35">
      <c r="A7652" s="86"/>
      <c r="B7652" s="84"/>
      <c r="C7652" s="160"/>
      <c r="D7652" s="160"/>
      <c r="E7652" s="160"/>
      <c r="F7652" s="160"/>
      <c r="G7652" s="161" t="s">
        <v>30</v>
      </c>
      <c r="H7652" s="157">
        <f>SUM(H7647:H7651)</f>
        <v>0</v>
      </c>
      <c r="J7652" s="110">
        <f>SUM(J7647:J7651)</f>
        <v>0</v>
      </c>
      <c r="K7652" s="109"/>
      <c r="L7652" s="109"/>
      <c r="M7652" s="109"/>
      <c r="N7652" s="110">
        <f>SUM(N7647:N7651)</f>
        <v>0</v>
      </c>
    </row>
    <row r="7653" spans="1:18" ht="13.5" customHeight="1" thickBot="1" x14ac:dyDescent="0.35">
      <c r="A7653" s="86"/>
      <c r="B7653" s="84"/>
      <c r="H7653" s="84"/>
      <c r="J7653" s="103"/>
      <c r="K7653" s="104"/>
      <c r="L7653" s="104"/>
      <c r="M7653" s="104"/>
      <c r="N7653" s="105"/>
    </row>
    <row r="7654" spans="1:18" ht="15" customHeight="1" x14ac:dyDescent="0.3">
      <c r="A7654" s="86"/>
      <c r="B7654" s="84"/>
      <c r="D7654" s="132" t="s">
        <v>13</v>
      </c>
      <c r="E7654" s="133"/>
      <c r="F7654" s="133"/>
      <c r="G7654" s="134"/>
      <c r="H7654" s="158">
        <f>+H7599+H7615+H7644+H7652</f>
        <v>245.77995444999999</v>
      </c>
      <c r="J7654" s="113"/>
      <c r="K7654" s="78"/>
      <c r="M7654" s="78"/>
      <c r="N7654" s="114"/>
    </row>
    <row r="7655" spans="1:18" ht="15" customHeight="1" thickBot="1" x14ac:dyDescent="0.35">
      <c r="A7655" s="86"/>
      <c r="B7655" s="84"/>
      <c r="D7655" s="135" t="s">
        <v>67</v>
      </c>
      <c r="E7655" s="136"/>
      <c r="F7655" s="136"/>
      <c r="G7655" s="141">
        <f>+$Q$1</f>
        <v>0.15</v>
      </c>
      <c r="H7655" s="159">
        <f>+H7654*G7655</f>
        <v>36.866993167499999</v>
      </c>
      <c r="J7655" s="115"/>
      <c r="K7655" s="116"/>
      <c r="L7655" s="116"/>
      <c r="M7655" s="116"/>
      <c r="N7655" s="117"/>
    </row>
    <row r="7656" spans="1:18" ht="15" customHeight="1" x14ac:dyDescent="0.3">
      <c r="A7656" s="86"/>
      <c r="B7656" s="84"/>
      <c r="D7656" s="135" t="s">
        <v>68</v>
      </c>
      <c r="E7656" s="136"/>
      <c r="F7656" s="136"/>
      <c r="G7656" s="141">
        <f>+$Q$2</f>
        <v>0</v>
      </c>
      <c r="H7656" s="159">
        <f>+(H7654+H7655)*G7656</f>
        <v>0</v>
      </c>
      <c r="J7656" s="120">
        <f>+J7599+J7615+J7644+J7652</f>
        <v>1</v>
      </c>
      <c r="K7656" s="118"/>
      <c r="L7656" s="118"/>
      <c r="M7656" s="118"/>
      <c r="N7656" s="120">
        <f>+N7599+N7615+N7644+N7652</f>
        <v>0.19946847988359204</v>
      </c>
    </row>
    <row r="7657" spans="1:18" ht="15" customHeight="1" thickBot="1" x14ac:dyDescent="0.35">
      <c r="A7657" s="86"/>
      <c r="B7657" s="84"/>
      <c r="C7657" s="75" t="s">
        <v>64</v>
      </c>
      <c r="D7657" s="135" t="s">
        <v>14</v>
      </c>
      <c r="E7657" s="136"/>
      <c r="F7657" s="136"/>
      <c r="G7657" s="137"/>
      <c r="H7657" s="159">
        <f>SUM(H7654:H7656)</f>
        <v>282.64694761750002</v>
      </c>
      <c r="J7657" s="121" t="s">
        <v>69</v>
      </c>
      <c r="K7657" s="119"/>
      <c r="L7657" s="119"/>
      <c r="M7657" s="119"/>
      <c r="N7657" s="121" t="s">
        <v>70</v>
      </c>
    </row>
    <row r="7658" spans="1:18" ht="15" customHeight="1" thickBot="1" x14ac:dyDescent="0.35">
      <c r="A7658" s="86"/>
      <c r="B7658" s="84"/>
      <c r="C7658" s="75" t="s">
        <v>64</v>
      </c>
      <c r="D7658" s="138" t="s">
        <v>15</v>
      </c>
      <c r="E7658" s="139"/>
      <c r="F7658" s="139"/>
      <c r="G7658" s="140"/>
      <c r="H7658" s="131">
        <f>+ROUND(H7657,2)</f>
        <v>282.64999999999998</v>
      </c>
      <c r="N7658" s="165">
        <f>+ROUND(N7656,4)</f>
        <v>0.19950000000000001</v>
      </c>
    </row>
    <row r="7659" spans="1:18" ht="13.5" customHeight="1" x14ac:dyDescent="0.3">
      <c r="A7659" s="86"/>
      <c r="B7659" s="84"/>
      <c r="G7659" s="76"/>
    </row>
    <row r="7660" spans="1:18" ht="13.5" customHeight="1" x14ac:dyDescent="0.3">
      <c r="A7660" s="86"/>
      <c r="B7660" s="84"/>
      <c r="G7660" s="76"/>
    </row>
    <row r="7661" spans="1:18" ht="15" customHeight="1" x14ac:dyDescent="0.3">
      <c r="A7661" s="83"/>
      <c r="B7661" s="84"/>
      <c r="G7661" s="76"/>
      <c r="H7661" s="84"/>
      <c r="J7661" s="85"/>
      <c r="K7661" s="85"/>
      <c r="L7661" s="85"/>
      <c r="M7661" s="85"/>
      <c r="N7661" s="85"/>
    </row>
    <row r="7662" spans="1:18" ht="14.1" customHeight="1" x14ac:dyDescent="0.3">
      <c r="A7662" s="86"/>
      <c r="B7662" s="84"/>
      <c r="C7662" s="87"/>
      <c r="D7662" s="87"/>
      <c r="E7662" s="87"/>
      <c r="F7662" s="87"/>
      <c r="G7662" s="87"/>
      <c r="H7662" s="87"/>
      <c r="K7662" s="78"/>
      <c r="M7662" s="78"/>
    </row>
    <row r="7663" spans="1:18" ht="12" customHeight="1" x14ac:dyDescent="0.3">
      <c r="A7663" s="86"/>
      <c r="B7663" s="84"/>
      <c r="C7663" s="73"/>
      <c r="D7663" s="73"/>
      <c r="E7663" s="73"/>
      <c r="F7663" s="73"/>
      <c r="G7663" s="73"/>
      <c r="H7663" s="73"/>
      <c r="K7663" s="78"/>
      <c r="M7663" s="78"/>
    </row>
    <row r="7664" spans="1:18" ht="12" customHeight="1" x14ac:dyDescent="0.3">
      <c r="A7664" s="86"/>
      <c r="B7664" s="84"/>
      <c r="G7664" s="88"/>
      <c r="H7664" s="84"/>
      <c r="K7664" s="78"/>
      <c r="M7664" s="78"/>
    </row>
    <row r="7665" spans="1:18" ht="14.25" customHeight="1" x14ac:dyDescent="0.3">
      <c r="A7665" s="86"/>
      <c r="B7665" s="84"/>
      <c r="C7665" s="89"/>
      <c r="D7665" s="90"/>
      <c r="E7665" s="90"/>
      <c r="F7665" s="90"/>
      <c r="G7665" s="90"/>
      <c r="H7665" s="91"/>
      <c r="K7665" s="78"/>
      <c r="M7665" s="78"/>
    </row>
    <row r="7666" spans="1:18" ht="14.25" customHeight="1" x14ac:dyDescent="0.3">
      <c r="A7666" s="86"/>
      <c r="B7666" s="84"/>
      <c r="C7666" s="89"/>
      <c r="H7666" s="84"/>
      <c r="K7666" s="78"/>
      <c r="M7666" s="78"/>
    </row>
    <row r="7667" spans="1:18" ht="12" customHeight="1" thickBot="1" x14ac:dyDescent="0.35">
      <c r="A7667" s="86"/>
      <c r="B7667" s="84"/>
      <c r="C7667" s="89"/>
      <c r="H7667" s="84"/>
      <c r="K7667" s="78"/>
      <c r="M7667" s="78"/>
    </row>
    <row r="7668" spans="1:18" ht="20.100000000000001" customHeight="1" thickBot="1" x14ac:dyDescent="0.35">
      <c r="A7668" s="86"/>
      <c r="B7668" s="84"/>
      <c r="C7668" s="142" t="s">
        <v>55</v>
      </c>
      <c r="D7668" s="143"/>
      <c r="E7668" s="143"/>
      <c r="F7668" s="143"/>
      <c r="G7668" s="143"/>
      <c r="H7668" s="144"/>
    </row>
    <row r="7669" spans="1:18" ht="20.100000000000001" customHeight="1" x14ac:dyDescent="0.3">
      <c r="A7669" s="86"/>
      <c r="B7669" s="84"/>
      <c r="C7669" s="92"/>
      <c r="H7669" s="93" t="s">
        <v>56</v>
      </c>
      <c r="I7669" s="84"/>
      <c r="J7669" s="97" t="s">
        <v>26</v>
      </c>
      <c r="K7669" s="98"/>
      <c r="L7669" s="98"/>
      <c r="M7669" s="98"/>
      <c r="N7669" s="99"/>
    </row>
    <row r="7670" spans="1:18" ht="16.5" customHeight="1" thickBot="1" x14ac:dyDescent="0.35">
      <c r="A7670" s="169"/>
      <c r="B7670" s="84"/>
      <c r="C7670" s="73" t="s">
        <v>57</v>
      </c>
      <c r="D7670" s="84">
        <v>88</v>
      </c>
      <c r="G7670" s="74" t="s">
        <v>4</v>
      </c>
      <c r="H7670" s="75" t="str">
        <f>+VLOOKUP(D7670,PRESUP!$A$6:$N$183,3,FALSE)</f>
        <v>Kg</v>
      </c>
      <c r="I7670" s="84"/>
      <c r="J7670" s="100"/>
      <c r="K7670" s="101"/>
      <c r="L7670" s="101"/>
      <c r="M7670" s="101"/>
      <c r="N7670" s="102"/>
    </row>
    <row r="7671" spans="1:18" ht="32.25" customHeight="1" x14ac:dyDescent="0.3">
      <c r="A7671" s="86"/>
      <c r="B7671" s="84"/>
      <c r="C7671" s="22" t="str">
        <f>+VLOOKUP(D7670,PRESUP!$A$6:$N$183,14,FALSE)</f>
        <v>DETALLE: ACERO DE REFUERZO EN BARRAS (f´y=4200 kg/cm2)</v>
      </c>
      <c r="J7671" s="103"/>
      <c r="K7671" s="104"/>
      <c r="L7671" s="104"/>
      <c r="M7671" s="104"/>
      <c r="N7671" s="105"/>
      <c r="O7671" s="84" t="s">
        <v>71</v>
      </c>
      <c r="P7671" s="84" t="s">
        <v>73</v>
      </c>
      <c r="Q7671" s="84" t="s">
        <v>72</v>
      </c>
    </row>
    <row r="7672" spans="1:18" s="73" customFormat="1" ht="15" customHeight="1" thickBot="1" x14ac:dyDescent="0.35">
      <c r="A7672" s="86"/>
      <c r="B7672" s="84"/>
      <c r="C7672" s="73" t="s">
        <v>5</v>
      </c>
      <c r="D7672" s="94"/>
      <c r="E7672" s="94"/>
      <c r="F7672" s="94"/>
      <c r="G7672" s="196" t="s">
        <v>58</v>
      </c>
      <c r="H7672" s="197">
        <v>4.5900000000000003E-2</v>
      </c>
      <c r="J7672" s="162"/>
      <c r="K7672" s="163"/>
      <c r="L7672" s="163"/>
      <c r="M7672" s="163"/>
      <c r="N7672" s="164"/>
      <c r="O7672" s="166">
        <f>+H7746</f>
        <v>2.69</v>
      </c>
      <c r="P7672" s="168">
        <f>+H7742</f>
        <v>2.33650555</v>
      </c>
      <c r="Q7672" s="167">
        <f>+N7746</f>
        <v>0.18229999999999999</v>
      </c>
      <c r="R7672" s="73">
        <f t="shared" ref="R7672" si="1491">+D7670</f>
        <v>88</v>
      </c>
    </row>
    <row r="7673" spans="1:18" s="94" customFormat="1" ht="30" customHeight="1" thickBot="1" x14ac:dyDescent="0.35">
      <c r="A7673" s="86"/>
      <c r="B7673" s="84"/>
      <c r="C7673" s="122" t="s">
        <v>48</v>
      </c>
      <c r="D7673" s="123" t="s">
        <v>0</v>
      </c>
      <c r="E7673" s="123" t="s">
        <v>6</v>
      </c>
      <c r="F7673" s="123" t="s">
        <v>7</v>
      </c>
      <c r="G7673" s="123" t="s">
        <v>8</v>
      </c>
      <c r="H7673" s="124" t="s">
        <v>9</v>
      </c>
      <c r="J7673" s="106" t="s">
        <v>59</v>
      </c>
      <c r="K7673" s="107" t="s">
        <v>60</v>
      </c>
      <c r="L7673" s="107" t="s">
        <v>61</v>
      </c>
      <c r="M7673" s="107" t="s">
        <v>62</v>
      </c>
      <c r="N7673" s="108" t="s">
        <v>63</v>
      </c>
    </row>
    <row r="7674" spans="1:18" ht="15" customHeight="1" x14ac:dyDescent="0.3">
      <c r="A7674" s="86"/>
      <c r="B7674" s="84"/>
      <c r="C7674" s="125" t="s">
        <v>78</v>
      </c>
      <c r="D7674" s="145" t="s">
        <v>20</v>
      </c>
      <c r="E7674" s="148"/>
      <c r="F7674" s="148" t="s">
        <v>64</v>
      </c>
      <c r="G7674" s="153" t="s">
        <v>20</v>
      </c>
      <c r="H7674" s="126">
        <f>+H7703*0.05</f>
        <v>4.0139550000000003E-2</v>
      </c>
      <c r="J7674" s="171">
        <f>+IF(H7674="","",H7674/H7742)</f>
        <v>1.7179308647479994E-2</v>
      </c>
      <c r="K7674" s="172">
        <v>4292100117</v>
      </c>
      <c r="L7674" s="170" t="s">
        <v>77</v>
      </c>
      <c r="M7674" s="156">
        <v>0</v>
      </c>
      <c r="N7674" s="173">
        <f t="shared" ref="N7674:N7686" si="1492">+IF(H7674="","",J7674*M7674)</f>
        <v>0</v>
      </c>
    </row>
    <row r="7675" spans="1:18" ht="15" customHeight="1" x14ac:dyDescent="0.3">
      <c r="A7675" s="86"/>
      <c r="B7675" s="84"/>
      <c r="C7675" s="125" t="s">
        <v>387</v>
      </c>
      <c r="D7675" s="146">
        <v>1</v>
      </c>
      <c r="E7675" s="149">
        <v>1.25</v>
      </c>
      <c r="F7675" s="184">
        <f t="shared" ref="F7675" si="1493">+IF(E7675="","",D7675*E7675)</f>
        <v>1.25</v>
      </c>
      <c r="G7675" s="185">
        <f>+IF(F7675="","",H7672)</f>
        <v>4.5900000000000003E-2</v>
      </c>
      <c r="H7675" s="186">
        <f t="shared" ref="H7675" si="1494">+IF(G7675="","",F7675*G7675)</f>
        <v>5.7375000000000002E-2</v>
      </c>
      <c r="J7675" s="195">
        <f>+IF(H7675="","",H7675/H7742)</f>
        <v>2.4555901440080036E-2</v>
      </c>
      <c r="K7675" s="172">
        <v>4292100117</v>
      </c>
      <c r="L7675" s="170" t="s">
        <v>77</v>
      </c>
      <c r="M7675" s="193">
        <v>0</v>
      </c>
      <c r="N7675" s="194">
        <f t="shared" si="1492"/>
        <v>0</v>
      </c>
      <c r="R7675" s="75" t="e">
        <f t="shared" ref="R7675:R7686" si="1495">+R7587+1</f>
        <v>#REF!</v>
      </c>
    </row>
    <row r="7676" spans="1:18" ht="15" customHeight="1" x14ac:dyDescent="0.3">
      <c r="A7676" s="86"/>
      <c r="B7676" s="84"/>
      <c r="C7676" s="125"/>
      <c r="D7676" s="146"/>
      <c r="E7676" s="149"/>
      <c r="F7676" s="184"/>
      <c r="G7676" s="185"/>
      <c r="H7676" s="186"/>
      <c r="J7676" s="195"/>
      <c r="K7676" s="172"/>
      <c r="L7676" s="170"/>
      <c r="M7676" s="193"/>
      <c r="N7676" s="194" t="str">
        <f t="shared" si="1492"/>
        <v/>
      </c>
      <c r="R7676" s="75" t="e">
        <f t="shared" si="1495"/>
        <v>#REF!</v>
      </c>
    </row>
    <row r="7677" spans="1:18" ht="15" customHeight="1" x14ac:dyDescent="0.3">
      <c r="A7677" s="86"/>
      <c r="B7677" s="84"/>
      <c r="C7677" s="125"/>
      <c r="D7677" s="146"/>
      <c r="E7677" s="149"/>
      <c r="F7677" s="184"/>
      <c r="G7677" s="185"/>
      <c r="H7677" s="186"/>
      <c r="J7677" s="195"/>
      <c r="K7677" s="172"/>
      <c r="L7677" s="170"/>
      <c r="M7677" s="193"/>
      <c r="N7677" s="194" t="str">
        <f t="shared" si="1492"/>
        <v/>
      </c>
      <c r="R7677" s="75" t="e">
        <f t="shared" si="1495"/>
        <v>#REF!</v>
      </c>
    </row>
    <row r="7678" spans="1:18" ht="15" customHeight="1" x14ac:dyDescent="0.3">
      <c r="A7678" s="86"/>
      <c r="B7678" s="84"/>
      <c r="C7678" s="125"/>
      <c r="D7678" s="146"/>
      <c r="E7678" s="149"/>
      <c r="F7678" s="184"/>
      <c r="G7678" s="185"/>
      <c r="H7678" s="186"/>
      <c r="J7678" s="195"/>
      <c r="K7678" s="172"/>
      <c r="L7678" s="170"/>
      <c r="M7678" s="193"/>
      <c r="N7678" s="194" t="str">
        <f t="shared" si="1492"/>
        <v/>
      </c>
      <c r="R7678" s="75" t="e">
        <f t="shared" si="1495"/>
        <v>#REF!</v>
      </c>
    </row>
    <row r="7679" spans="1:18" ht="15" customHeight="1" x14ac:dyDescent="0.3">
      <c r="A7679" s="86"/>
      <c r="B7679" s="84"/>
      <c r="C7679" s="125"/>
      <c r="D7679" s="146"/>
      <c r="E7679" s="149"/>
      <c r="F7679" s="184" t="str">
        <f t="shared" ref="F7679:F7686" si="1496">+IF(E7679="","",D7679*E7679)</f>
        <v/>
      </c>
      <c r="G7679" s="185" t="str">
        <f>+IF(F7679="","",H7672)</f>
        <v/>
      </c>
      <c r="H7679" s="186" t="str">
        <f t="shared" ref="H7679:H7686" si="1497">+IF(G7679="","",F7679*G7679)</f>
        <v/>
      </c>
      <c r="J7679" s="195" t="str">
        <f>+IF(H7679="","",H7679/H7742)</f>
        <v/>
      </c>
      <c r="K7679" s="172"/>
      <c r="L7679" s="170"/>
      <c r="M7679" s="193" t="str">
        <f t="shared" ref="M7679:M7686" si="1498">IF(L7679="NP", 0, (IF(L7679="EP", 1, (IF(L7679="ND", 0.4, "")))))</f>
        <v/>
      </c>
      <c r="N7679" s="194" t="str">
        <f t="shared" si="1492"/>
        <v/>
      </c>
      <c r="R7679" s="75" t="e">
        <f t="shared" si="1495"/>
        <v>#REF!</v>
      </c>
    </row>
    <row r="7680" spans="1:18" ht="15" customHeight="1" x14ac:dyDescent="0.3">
      <c r="A7680" s="86"/>
      <c r="B7680" s="84"/>
      <c r="C7680" s="125"/>
      <c r="D7680" s="146"/>
      <c r="E7680" s="149"/>
      <c r="F7680" s="184" t="str">
        <f t="shared" si="1496"/>
        <v/>
      </c>
      <c r="G7680" s="185" t="str">
        <f>+IF(F7680="","",H7672)</f>
        <v/>
      </c>
      <c r="H7680" s="186" t="str">
        <f t="shared" si="1497"/>
        <v/>
      </c>
      <c r="J7680" s="195" t="str">
        <f>+IF(H7680="","",H7680/H7742)</f>
        <v/>
      </c>
      <c r="K7680" s="172"/>
      <c r="L7680" s="170"/>
      <c r="M7680" s="193" t="str">
        <f t="shared" si="1498"/>
        <v/>
      </c>
      <c r="N7680" s="194" t="str">
        <f t="shared" si="1492"/>
        <v/>
      </c>
      <c r="R7680" s="75" t="e">
        <f t="shared" si="1495"/>
        <v>#REF!</v>
      </c>
    </row>
    <row r="7681" spans="1:18" ht="15" customHeight="1" x14ac:dyDescent="0.3">
      <c r="A7681" s="86"/>
      <c r="B7681" s="84"/>
      <c r="C7681" s="125"/>
      <c r="D7681" s="146"/>
      <c r="E7681" s="149"/>
      <c r="F7681" s="184" t="str">
        <f t="shared" si="1496"/>
        <v/>
      </c>
      <c r="G7681" s="185" t="str">
        <f>+IF(F7681="","",H7672)</f>
        <v/>
      </c>
      <c r="H7681" s="186" t="str">
        <f t="shared" si="1497"/>
        <v/>
      </c>
      <c r="J7681" s="195" t="str">
        <f>+IF(H7681="","",H7681/H7742)</f>
        <v/>
      </c>
      <c r="K7681" s="172"/>
      <c r="L7681" s="170"/>
      <c r="M7681" s="193" t="str">
        <f t="shared" si="1498"/>
        <v/>
      </c>
      <c r="N7681" s="194" t="str">
        <f t="shared" si="1492"/>
        <v/>
      </c>
      <c r="R7681" s="75" t="e">
        <f t="shared" si="1495"/>
        <v>#REF!</v>
      </c>
    </row>
    <row r="7682" spans="1:18" ht="15" customHeight="1" x14ac:dyDescent="0.3">
      <c r="A7682" s="86"/>
      <c r="B7682" s="84"/>
      <c r="C7682" s="125"/>
      <c r="D7682" s="146"/>
      <c r="E7682" s="149"/>
      <c r="F7682" s="184" t="str">
        <f t="shared" si="1496"/>
        <v/>
      </c>
      <c r="G7682" s="185" t="str">
        <f>+IF(F7682="","",H7672)</f>
        <v/>
      </c>
      <c r="H7682" s="186" t="str">
        <f t="shared" si="1497"/>
        <v/>
      </c>
      <c r="J7682" s="195" t="str">
        <f>+IF(H7682="","",H7682/H7742)</f>
        <v/>
      </c>
      <c r="K7682" s="172"/>
      <c r="L7682" s="170"/>
      <c r="M7682" s="193" t="str">
        <f t="shared" si="1498"/>
        <v/>
      </c>
      <c r="N7682" s="194" t="str">
        <f t="shared" si="1492"/>
        <v/>
      </c>
      <c r="R7682" s="75" t="e">
        <f t="shared" si="1495"/>
        <v>#REF!</v>
      </c>
    </row>
    <row r="7683" spans="1:18" ht="15" customHeight="1" x14ac:dyDescent="0.3">
      <c r="A7683" s="86"/>
      <c r="B7683" s="84"/>
      <c r="C7683" s="125"/>
      <c r="D7683" s="146"/>
      <c r="E7683" s="149"/>
      <c r="F7683" s="184" t="str">
        <f t="shared" si="1496"/>
        <v/>
      </c>
      <c r="G7683" s="185" t="str">
        <f>+IF(F7683="","",H7672)</f>
        <v/>
      </c>
      <c r="H7683" s="186" t="str">
        <f t="shared" si="1497"/>
        <v/>
      </c>
      <c r="J7683" s="195" t="str">
        <f>+IF(H7683="","",H7683/H7742)</f>
        <v/>
      </c>
      <c r="K7683" s="172"/>
      <c r="L7683" s="170"/>
      <c r="M7683" s="193" t="str">
        <f t="shared" si="1498"/>
        <v/>
      </c>
      <c r="N7683" s="194" t="str">
        <f t="shared" si="1492"/>
        <v/>
      </c>
      <c r="R7683" s="75" t="e">
        <f t="shared" si="1495"/>
        <v>#REF!</v>
      </c>
    </row>
    <row r="7684" spans="1:18" ht="15" customHeight="1" x14ac:dyDescent="0.3">
      <c r="A7684" s="86"/>
      <c r="B7684" s="84"/>
      <c r="C7684" s="125"/>
      <c r="D7684" s="146"/>
      <c r="E7684" s="149"/>
      <c r="F7684" s="184" t="str">
        <f t="shared" si="1496"/>
        <v/>
      </c>
      <c r="G7684" s="185" t="str">
        <f>+IF(F7684="","",H7672)</f>
        <v/>
      </c>
      <c r="H7684" s="186" t="str">
        <f t="shared" si="1497"/>
        <v/>
      </c>
      <c r="J7684" s="195" t="str">
        <f>+IF(H7684="","",H7684/H7742)</f>
        <v/>
      </c>
      <c r="K7684" s="172"/>
      <c r="L7684" s="170"/>
      <c r="M7684" s="193" t="str">
        <f t="shared" si="1498"/>
        <v/>
      </c>
      <c r="N7684" s="194" t="str">
        <f t="shared" si="1492"/>
        <v/>
      </c>
      <c r="R7684" s="75" t="e">
        <f t="shared" si="1495"/>
        <v>#REF!</v>
      </c>
    </row>
    <row r="7685" spans="1:18" ht="15" customHeight="1" x14ac:dyDescent="0.3">
      <c r="A7685" s="86"/>
      <c r="B7685" s="84"/>
      <c r="C7685" s="125"/>
      <c r="D7685" s="146"/>
      <c r="E7685" s="149"/>
      <c r="F7685" s="184" t="str">
        <f t="shared" si="1496"/>
        <v/>
      </c>
      <c r="G7685" s="185" t="str">
        <f>+IF(F7685="","",H7672)</f>
        <v/>
      </c>
      <c r="H7685" s="186" t="str">
        <f t="shared" si="1497"/>
        <v/>
      </c>
      <c r="J7685" s="195" t="str">
        <f>+IF(H7685="","",H7685/H7742)</f>
        <v/>
      </c>
      <c r="K7685" s="172"/>
      <c r="L7685" s="170"/>
      <c r="M7685" s="193" t="str">
        <f t="shared" si="1498"/>
        <v/>
      </c>
      <c r="N7685" s="194" t="str">
        <f t="shared" si="1492"/>
        <v/>
      </c>
      <c r="R7685" s="75" t="e">
        <f t="shared" si="1495"/>
        <v>#REF!</v>
      </c>
    </row>
    <row r="7686" spans="1:18" ht="15" customHeight="1" thickBot="1" x14ac:dyDescent="0.35">
      <c r="A7686" s="86"/>
      <c r="B7686" s="84"/>
      <c r="C7686" s="127"/>
      <c r="D7686" s="147"/>
      <c r="E7686" s="150"/>
      <c r="F7686" s="187" t="str">
        <f t="shared" si="1496"/>
        <v/>
      </c>
      <c r="G7686" s="188" t="str">
        <f>+IF(F7686="","",H7671)</f>
        <v/>
      </c>
      <c r="H7686" s="189" t="str">
        <f t="shared" si="1497"/>
        <v/>
      </c>
      <c r="J7686" s="195" t="str">
        <f>+IF(H7686="","",H7686/H7742)</f>
        <v/>
      </c>
      <c r="K7686" s="172"/>
      <c r="L7686" s="170"/>
      <c r="M7686" s="193" t="str">
        <f t="shared" si="1498"/>
        <v/>
      </c>
      <c r="N7686" s="194" t="str">
        <f t="shared" si="1492"/>
        <v/>
      </c>
      <c r="R7686" s="75" t="e">
        <f t="shared" si="1495"/>
        <v>#REF!</v>
      </c>
    </row>
    <row r="7687" spans="1:18" ht="15" customHeight="1" thickBot="1" x14ac:dyDescent="0.35">
      <c r="A7687" s="86"/>
      <c r="B7687" s="84"/>
      <c r="C7687" s="160"/>
      <c r="D7687" s="160"/>
      <c r="E7687" s="160"/>
      <c r="F7687" s="160"/>
      <c r="G7687" s="161" t="s">
        <v>27</v>
      </c>
      <c r="H7687" s="157">
        <f>SUM(H7674:H7686)</f>
        <v>9.7514550000000005E-2</v>
      </c>
      <c r="J7687" s="110">
        <f>SUM(J7674:J7686)</f>
        <v>4.173521008756003E-2</v>
      </c>
      <c r="K7687" s="109"/>
      <c r="L7687" s="109"/>
      <c r="M7687" s="109"/>
      <c r="N7687" s="110">
        <f>SUM(N7674:N7686)</f>
        <v>0</v>
      </c>
    </row>
    <row r="7688" spans="1:18" s="73" customFormat="1" ht="15" customHeight="1" thickBot="1" x14ac:dyDescent="0.35">
      <c r="A7688" s="86"/>
      <c r="B7688" s="84"/>
      <c r="C7688" s="73" t="s">
        <v>10</v>
      </c>
      <c r="H7688" s="74"/>
      <c r="J7688" s="112"/>
      <c r="K7688" s="112"/>
      <c r="L7688" s="112"/>
      <c r="M7688" s="112"/>
      <c r="N7688" s="112"/>
    </row>
    <row r="7689" spans="1:18" ht="31.5" customHeight="1" thickBot="1" x14ac:dyDescent="0.35">
      <c r="A7689" s="86"/>
      <c r="B7689" s="84"/>
      <c r="C7689" s="122" t="s">
        <v>48</v>
      </c>
      <c r="D7689" s="123" t="s">
        <v>0</v>
      </c>
      <c r="E7689" s="123" t="s">
        <v>65</v>
      </c>
      <c r="F7689" s="123" t="s">
        <v>66</v>
      </c>
      <c r="G7689" s="123" t="s">
        <v>8</v>
      </c>
      <c r="H7689" s="124" t="s">
        <v>9</v>
      </c>
      <c r="J7689" s="106" t="s">
        <v>59</v>
      </c>
      <c r="K7689" s="107" t="s">
        <v>60</v>
      </c>
      <c r="L7689" s="107" t="s">
        <v>61</v>
      </c>
      <c r="M7689" s="107" t="s">
        <v>62</v>
      </c>
      <c r="N7689" s="108" t="s">
        <v>63</v>
      </c>
    </row>
    <row r="7690" spans="1:18" ht="15" customHeight="1" x14ac:dyDescent="0.3">
      <c r="A7690" s="86"/>
      <c r="B7690" s="84"/>
      <c r="C7690" s="125" t="s">
        <v>326</v>
      </c>
      <c r="D7690" s="146">
        <v>2</v>
      </c>
      <c r="E7690" s="149">
        <v>4.2300000000000004</v>
      </c>
      <c r="F7690" s="184">
        <f t="shared" ref="F7690:F7702" si="1499">+IF(E7690="","",D7690*E7690)</f>
        <v>8.4600000000000009</v>
      </c>
      <c r="G7690" s="185">
        <f>+IF(F7690="","",H7672)</f>
        <v>4.5900000000000003E-2</v>
      </c>
      <c r="H7690" s="186">
        <f t="shared" ref="H7690:H7702" si="1500">+IF(G7690="","",F7690*G7690)</f>
        <v>0.38831400000000005</v>
      </c>
      <c r="I7690" s="95"/>
      <c r="J7690" s="195">
        <f>+IF(H7690="","",H7690/H7742)</f>
        <v>0.16619434094646171</v>
      </c>
      <c r="K7690" s="174">
        <v>851230012</v>
      </c>
      <c r="L7690" s="170" t="s">
        <v>77</v>
      </c>
      <c r="M7690" s="193">
        <v>0</v>
      </c>
      <c r="N7690" s="194">
        <f t="shared" ref="N7690:N7702" si="1501">+IF(H7690="","",J7690*M7690)</f>
        <v>0</v>
      </c>
      <c r="R7690" s="75" t="e">
        <f t="shared" ref="R7690:R7702" si="1502">+R7602+1</f>
        <v>#REF!</v>
      </c>
    </row>
    <row r="7691" spans="1:18" ht="15" customHeight="1" x14ac:dyDescent="0.25">
      <c r="A7691" s="86"/>
      <c r="B7691" s="84"/>
      <c r="C7691" s="125" t="s">
        <v>309</v>
      </c>
      <c r="D7691" s="146">
        <v>1</v>
      </c>
      <c r="E7691" s="209">
        <v>4.75</v>
      </c>
      <c r="F7691" s="184">
        <f t="shared" si="1499"/>
        <v>4.75</v>
      </c>
      <c r="G7691" s="185">
        <f>+IF(F7691="","",H7672)</f>
        <v>4.5900000000000003E-2</v>
      </c>
      <c r="H7691" s="186">
        <f t="shared" si="1500"/>
        <v>0.21802500000000002</v>
      </c>
      <c r="J7691" s="195">
        <f>+IF(H7691="","",H7691/H7742)</f>
        <v>9.3312425472304145E-2</v>
      </c>
      <c r="K7691" s="174">
        <v>851230012</v>
      </c>
      <c r="L7691" s="170" t="s">
        <v>77</v>
      </c>
      <c r="M7691" s="193">
        <v>0</v>
      </c>
      <c r="N7691" s="194">
        <f t="shared" si="1501"/>
        <v>0</v>
      </c>
      <c r="R7691" s="75" t="e">
        <f t="shared" si="1502"/>
        <v>#REF!</v>
      </c>
    </row>
    <row r="7692" spans="1:18" ht="15" customHeight="1" x14ac:dyDescent="0.25">
      <c r="A7692" s="86"/>
      <c r="B7692" s="84"/>
      <c r="C7692" s="125" t="s">
        <v>388</v>
      </c>
      <c r="D7692" s="146">
        <v>1</v>
      </c>
      <c r="E7692" s="209">
        <v>4.28</v>
      </c>
      <c r="F7692" s="184">
        <f t="shared" si="1499"/>
        <v>4.28</v>
      </c>
      <c r="G7692" s="185">
        <f>+IF(F7692="","",H7672)</f>
        <v>4.5900000000000003E-2</v>
      </c>
      <c r="H7692" s="186">
        <f t="shared" si="1500"/>
        <v>0.19645200000000002</v>
      </c>
      <c r="J7692" s="195">
        <f>+IF(H7692="","",H7692/H7742)</f>
        <v>8.4079406530834053E-2</v>
      </c>
      <c r="K7692" s="174">
        <v>851230012</v>
      </c>
      <c r="L7692" s="170" t="s">
        <v>77</v>
      </c>
      <c r="M7692" s="193">
        <v>0</v>
      </c>
      <c r="N7692" s="194">
        <f t="shared" si="1501"/>
        <v>0</v>
      </c>
      <c r="R7692" s="75" t="e">
        <f t="shared" si="1502"/>
        <v>#REF!</v>
      </c>
    </row>
    <row r="7693" spans="1:18" ht="15" customHeight="1" x14ac:dyDescent="0.3">
      <c r="A7693" s="86"/>
      <c r="B7693" s="84"/>
      <c r="C7693" s="125"/>
      <c r="D7693" s="146"/>
      <c r="E7693" s="149" t="s">
        <v>64</v>
      </c>
      <c r="F7693" s="184" t="str">
        <f t="shared" si="1499"/>
        <v/>
      </c>
      <c r="G7693" s="185" t="str">
        <f>+IF(F7693="","",H7672)</f>
        <v/>
      </c>
      <c r="H7693" s="186" t="str">
        <f t="shared" si="1500"/>
        <v/>
      </c>
      <c r="J7693" s="195" t="str">
        <f>+IF(H7693="","",H7693/H7742)</f>
        <v/>
      </c>
      <c r="K7693" s="174"/>
      <c r="L7693" s="170"/>
      <c r="M7693" s="193" t="str">
        <f t="shared" ref="M7693:M7702" si="1503">IF(L7693="NP", 0, (IF(L7693="EP", 1, (IF(L7693="ND", 0.4, "")))))</f>
        <v/>
      </c>
      <c r="N7693" s="194" t="str">
        <f t="shared" si="1501"/>
        <v/>
      </c>
      <c r="R7693" s="75" t="e">
        <f t="shared" si="1502"/>
        <v>#REF!</v>
      </c>
    </row>
    <row r="7694" spans="1:18" ht="15" customHeight="1" x14ac:dyDescent="0.3">
      <c r="A7694" s="86"/>
      <c r="B7694" s="84"/>
      <c r="C7694" s="125"/>
      <c r="D7694" s="146"/>
      <c r="E7694" s="149"/>
      <c r="F7694" s="184" t="str">
        <f t="shared" si="1499"/>
        <v/>
      </c>
      <c r="G7694" s="185" t="str">
        <f>+IF(F7694="","",H7672)</f>
        <v/>
      </c>
      <c r="H7694" s="186" t="str">
        <f t="shared" si="1500"/>
        <v/>
      </c>
      <c r="J7694" s="195" t="str">
        <f>+IF(H7694="","",H7694/H7742)</f>
        <v/>
      </c>
      <c r="K7694" s="174"/>
      <c r="L7694" s="170"/>
      <c r="M7694" s="193" t="str">
        <f t="shared" si="1503"/>
        <v/>
      </c>
      <c r="N7694" s="194" t="str">
        <f t="shared" si="1501"/>
        <v/>
      </c>
      <c r="R7694" s="75" t="e">
        <f t="shared" si="1502"/>
        <v>#REF!</v>
      </c>
    </row>
    <row r="7695" spans="1:18" ht="15" customHeight="1" x14ac:dyDescent="0.3">
      <c r="A7695" s="86"/>
      <c r="B7695" s="84"/>
      <c r="C7695" s="125"/>
      <c r="D7695" s="146"/>
      <c r="E7695" s="149"/>
      <c r="F7695" s="184" t="str">
        <f t="shared" si="1499"/>
        <v/>
      </c>
      <c r="G7695" s="185" t="str">
        <f>+IF(F7695="","",H7672)</f>
        <v/>
      </c>
      <c r="H7695" s="186" t="str">
        <f t="shared" si="1500"/>
        <v/>
      </c>
      <c r="I7695" s="96"/>
      <c r="J7695" s="195" t="str">
        <f>+IF(H7695="","",H7695/H7742)</f>
        <v/>
      </c>
      <c r="K7695" s="174"/>
      <c r="L7695" s="170"/>
      <c r="M7695" s="193" t="str">
        <f t="shared" si="1503"/>
        <v/>
      </c>
      <c r="N7695" s="194" t="str">
        <f t="shared" si="1501"/>
        <v/>
      </c>
      <c r="R7695" s="75" t="e">
        <f t="shared" si="1502"/>
        <v>#REF!</v>
      </c>
    </row>
    <row r="7696" spans="1:18" ht="15" customHeight="1" x14ac:dyDescent="0.3">
      <c r="A7696" s="86"/>
      <c r="B7696" s="84"/>
      <c r="C7696" s="125"/>
      <c r="D7696" s="146"/>
      <c r="E7696" s="149"/>
      <c r="F7696" s="184" t="str">
        <f t="shared" si="1499"/>
        <v/>
      </c>
      <c r="G7696" s="185" t="str">
        <f>+IF(F7696="","",H7672)</f>
        <v/>
      </c>
      <c r="H7696" s="186" t="str">
        <f t="shared" si="1500"/>
        <v/>
      </c>
      <c r="J7696" s="195" t="str">
        <f>+IF(H7696="","",H7696/H7742)</f>
        <v/>
      </c>
      <c r="K7696" s="174"/>
      <c r="L7696" s="170"/>
      <c r="M7696" s="193" t="str">
        <f t="shared" si="1503"/>
        <v/>
      </c>
      <c r="N7696" s="194" t="str">
        <f t="shared" si="1501"/>
        <v/>
      </c>
      <c r="R7696" s="75" t="e">
        <f t="shared" si="1502"/>
        <v>#REF!</v>
      </c>
    </row>
    <row r="7697" spans="1:18" ht="15" customHeight="1" x14ac:dyDescent="0.3">
      <c r="A7697" s="86"/>
      <c r="B7697" s="84"/>
      <c r="C7697" s="125"/>
      <c r="D7697" s="146"/>
      <c r="E7697" s="149"/>
      <c r="F7697" s="184" t="str">
        <f t="shared" si="1499"/>
        <v/>
      </c>
      <c r="G7697" s="185" t="str">
        <f>+IF(F7697="","",H7672)</f>
        <v/>
      </c>
      <c r="H7697" s="186" t="str">
        <f t="shared" si="1500"/>
        <v/>
      </c>
      <c r="J7697" s="195" t="str">
        <f>+IF(H7697="","",H7697/H7742)</f>
        <v/>
      </c>
      <c r="K7697" s="174"/>
      <c r="L7697" s="170"/>
      <c r="M7697" s="193" t="str">
        <f t="shared" si="1503"/>
        <v/>
      </c>
      <c r="N7697" s="194" t="str">
        <f t="shared" si="1501"/>
        <v/>
      </c>
      <c r="R7697" s="75" t="e">
        <f t="shared" si="1502"/>
        <v>#REF!</v>
      </c>
    </row>
    <row r="7698" spans="1:18" ht="15" customHeight="1" x14ac:dyDescent="0.3">
      <c r="A7698" s="86"/>
      <c r="B7698" s="84"/>
      <c r="C7698" s="125"/>
      <c r="D7698" s="146"/>
      <c r="E7698" s="149"/>
      <c r="F7698" s="184" t="str">
        <f t="shared" si="1499"/>
        <v/>
      </c>
      <c r="G7698" s="185" t="str">
        <f>+IF(F7698="","",H7672)</f>
        <v/>
      </c>
      <c r="H7698" s="186" t="str">
        <f t="shared" si="1500"/>
        <v/>
      </c>
      <c r="I7698" s="96"/>
      <c r="J7698" s="195" t="str">
        <f>+IF(H7698="","",H7698/H7742)</f>
        <v/>
      </c>
      <c r="K7698" s="174"/>
      <c r="L7698" s="170"/>
      <c r="M7698" s="193" t="str">
        <f t="shared" si="1503"/>
        <v/>
      </c>
      <c r="N7698" s="194" t="str">
        <f t="shared" si="1501"/>
        <v/>
      </c>
      <c r="R7698" s="75" t="e">
        <f t="shared" si="1502"/>
        <v>#REF!</v>
      </c>
    </row>
    <row r="7699" spans="1:18" ht="15" customHeight="1" x14ac:dyDescent="0.3">
      <c r="A7699" s="86"/>
      <c r="B7699" s="84"/>
      <c r="C7699" s="125"/>
      <c r="D7699" s="146"/>
      <c r="E7699" s="149"/>
      <c r="F7699" s="184" t="str">
        <f t="shared" si="1499"/>
        <v/>
      </c>
      <c r="G7699" s="185" t="str">
        <f>+IF(F7699="","",H7672)</f>
        <v/>
      </c>
      <c r="H7699" s="186" t="str">
        <f t="shared" si="1500"/>
        <v/>
      </c>
      <c r="J7699" s="195" t="str">
        <f>+IF(H7699="","",H7699/H7742)</f>
        <v/>
      </c>
      <c r="K7699" s="174"/>
      <c r="L7699" s="170"/>
      <c r="M7699" s="193" t="str">
        <f t="shared" si="1503"/>
        <v/>
      </c>
      <c r="N7699" s="194" t="str">
        <f t="shared" si="1501"/>
        <v/>
      </c>
      <c r="R7699" s="75" t="e">
        <f t="shared" si="1502"/>
        <v>#REF!</v>
      </c>
    </row>
    <row r="7700" spans="1:18" ht="15" customHeight="1" x14ac:dyDescent="0.3">
      <c r="A7700" s="86"/>
      <c r="B7700" s="84"/>
      <c r="C7700" s="125"/>
      <c r="D7700" s="146"/>
      <c r="E7700" s="149"/>
      <c r="F7700" s="184" t="str">
        <f t="shared" si="1499"/>
        <v/>
      </c>
      <c r="G7700" s="185" t="str">
        <f>+IF(F7700="","",H7672)</f>
        <v/>
      </c>
      <c r="H7700" s="186" t="str">
        <f t="shared" si="1500"/>
        <v/>
      </c>
      <c r="I7700" s="96"/>
      <c r="J7700" s="195" t="str">
        <f>+IF(H7700="","",H7700/H7742)</f>
        <v/>
      </c>
      <c r="K7700" s="174"/>
      <c r="L7700" s="170"/>
      <c r="M7700" s="193" t="str">
        <f t="shared" si="1503"/>
        <v/>
      </c>
      <c r="N7700" s="194" t="str">
        <f t="shared" si="1501"/>
        <v/>
      </c>
      <c r="R7700" s="75" t="e">
        <f t="shared" si="1502"/>
        <v>#REF!</v>
      </c>
    </row>
    <row r="7701" spans="1:18" ht="15" customHeight="1" x14ac:dyDescent="0.3">
      <c r="A7701" s="86"/>
      <c r="B7701" s="84"/>
      <c r="C7701" s="125"/>
      <c r="D7701" s="146"/>
      <c r="E7701" s="149"/>
      <c r="F7701" s="184" t="str">
        <f t="shared" si="1499"/>
        <v/>
      </c>
      <c r="G7701" s="185" t="str">
        <f>+IF(F7701="","",H7672)</f>
        <v/>
      </c>
      <c r="H7701" s="186" t="str">
        <f t="shared" si="1500"/>
        <v/>
      </c>
      <c r="I7701" s="96"/>
      <c r="J7701" s="195" t="str">
        <f>+IF(H7701="","",H7701/H7742)</f>
        <v/>
      </c>
      <c r="K7701" s="174"/>
      <c r="L7701" s="170"/>
      <c r="M7701" s="193" t="str">
        <f t="shared" si="1503"/>
        <v/>
      </c>
      <c r="N7701" s="194" t="str">
        <f t="shared" si="1501"/>
        <v/>
      </c>
      <c r="R7701" s="75" t="e">
        <f t="shared" si="1502"/>
        <v>#REF!</v>
      </c>
    </row>
    <row r="7702" spans="1:18" ht="15" customHeight="1" thickBot="1" x14ac:dyDescent="0.35">
      <c r="A7702" s="86"/>
      <c r="B7702" s="84"/>
      <c r="C7702" s="127"/>
      <c r="D7702" s="147"/>
      <c r="E7702" s="150"/>
      <c r="F7702" s="187" t="str">
        <f t="shared" si="1499"/>
        <v/>
      </c>
      <c r="G7702" s="188" t="str">
        <f>+IF(F7702="","",H7671)</f>
        <v/>
      </c>
      <c r="H7702" s="189" t="str">
        <f t="shared" si="1500"/>
        <v/>
      </c>
      <c r="J7702" s="195" t="str">
        <f>+IF(H7702="","",H7702/H7742)</f>
        <v/>
      </c>
      <c r="K7702" s="174"/>
      <c r="L7702" s="170"/>
      <c r="M7702" s="193" t="str">
        <f t="shared" si="1503"/>
        <v/>
      </c>
      <c r="N7702" s="194" t="str">
        <f t="shared" si="1501"/>
        <v/>
      </c>
      <c r="R7702" s="75" t="e">
        <f t="shared" si="1502"/>
        <v>#REF!</v>
      </c>
    </row>
    <row r="7703" spans="1:18" ht="15" customHeight="1" thickBot="1" x14ac:dyDescent="0.35">
      <c r="A7703" s="86"/>
      <c r="B7703" s="84"/>
      <c r="C7703" s="160"/>
      <c r="D7703" s="160"/>
      <c r="E7703" s="160"/>
      <c r="F7703" s="160"/>
      <c r="G7703" s="161" t="s">
        <v>28</v>
      </c>
      <c r="H7703" s="157">
        <f>SUM(H7690:H7702)</f>
        <v>0.80279100000000003</v>
      </c>
      <c r="J7703" s="110">
        <f>SUM(J7690:J7702)</f>
        <v>0.34358617294959992</v>
      </c>
      <c r="K7703" s="109"/>
      <c r="L7703" s="109"/>
      <c r="M7703" s="109"/>
      <c r="N7703" s="110">
        <f>SUM(N7690:N7702)</f>
        <v>0</v>
      </c>
    </row>
    <row r="7704" spans="1:18" s="73" customFormat="1" ht="15" customHeight="1" thickBot="1" x14ac:dyDescent="0.35">
      <c r="A7704" s="86"/>
      <c r="B7704" s="84"/>
      <c r="C7704" s="73" t="s">
        <v>11</v>
      </c>
      <c r="H7704" s="74"/>
      <c r="J7704" s="112"/>
      <c r="K7704" s="112"/>
      <c r="L7704" s="112"/>
      <c r="M7704" s="112"/>
      <c r="N7704" s="112"/>
    </row>
    <row r="7705" spans="1:18" ht="34.5" customHeight="1" thickBot="1" x14ac:dyDescent="0.35">
      <c r="A7705" s="86"/>
      <c r="B7705" s="84"/>
      <c r="C7705" s="122" t="s">
        <v>48</v>
      </c>
      <c r="D7705" s="129"/>
      <c r="E7705" s="123" t="s">
        <v>3</v>
      </c>
      <c r="F7705" s="123" t="s">
        <v>0</v>
      </c>
      <c r="G7705" s="123" t="s">
        <v>16</v>
      </c>
      <c r="H7705" s="124" t="s">
        <v>9</v>
      </c>
      <c r="J7705" s="106" t="s">
        <v>59</v>
      </c>
      <c r="K7705" s="107" t="s">
        <v>60</v>
      </c>
      <c r="L7705" s="107" t="s">
        <v>61</v>
      </c>
      <c r="M7705" s="107" t="s">
        <v>62</v>
      </c>
      <c r="N7705" s="108" t="s">
        <v>63</v>
      </c>
    </row>
    <row r="7706" spans="1:18" ht="15" customHeight="1" x14ac:dyDescent="0.3">
      <c r="A7706" s="86"/>
      <c r="B7706" s="84"/>
      <c r="C7706" s="125" t="s">
        <v>312</v>
      </c>
      <c r="E7706" s="151" t="s">
        <v>89</v>
      </c>
      <c r="F7706" s="151">
        <v>0.05</v>
      </c>
      <c r="G7706" s="151">
        <v>1.1200000000000001</v>
      </c>
      <c r="H7706" s="190">
        <f t="shared" ref="H7706:H7707" si="1504">+IF(G7706="","",F7706*G7706)</f>
        <v>5.6000000000000008E-2</v>
      </c>
      <c r="J7706" s="195">
        <f>+IF(H7706="","",H7706/H7742)</f>
        <v>2.3967415784653286E-2</v>
      </c>
      <c r="K7706" s="174">
        <v>411211912</v>
      </c>
      <c r="L7706" s="170" t="s">
        <v>76</v>
      </c>
      <c r="M7706" s="193">
        <v>0.29659999999999997</v>
      </c>
      <c r="N7706" s="194">
        <f t="shared" ref="N7706:N7731" si="1505">+IF(H7706="","",J7706*M7706)</f>
        <v>7.1087355217281639E-3</v>
      </c>
      <c r="R7706" s="75" t="e">
        <f t="shared" ref="R7706:R7731" si="1506">+R7618+1</f>
        <v>#REF!</v>
      </c>
    </row>
    <row r="7707" spans="1:18" ht="15" customHeight="1" x14ac:dyDescent="0.3">
      <c r="A7707" s="86"/>
      <c r="B7707" s="84"/>
      <c r="C7707" s="125" t="s">
        <v>320</v>
      </c>
      <c r="E7707" s="151" t="s">
        <v>89</v>
      </c>
      <c r="F7707" s="151">
        <v>1.03</v>
      </c>
      <c r="G7707" s="151">
        <v>1.34</v>
      </c>
      <c r="H7707" s="190">
        <f t="shared" si="1504"/>
        <v>1.3802000000000001</v>
      </c>
      <c r="J7707" s="195">
        <f>+IF(H7707="","",H7707/H7742)</f>
        <v>0.59071120117818687</v>
      </c>
      <c r="K7707" s="218">
        <v>411211912</v>
      </c>
      <c r="L7707" s="212" t="s">
        <v>76</v>
      </c>
      <c r="M7707" s="193">
        <v>0.29659999999999997</v>
      </c>
      <c r="N7707" s="194">
        <f t="shared" si="1505"/>
        <v>0.17520494226945021</v>
      </c>
      <c r="R7707" s="75" t="e">
        <f t="shared" si="1506"/>
        <v>#REF!</v>
      </c>
    </row>
    <row r="7708" spans="1:18" ht="15" customHeight="1" x14ac:dyDescent="0.3">
      <c r="A7708" s="86"/>
      <c r="B7708" s="84"/>
      <c r="C7708" s="125"/>
      <c r="E7708" s="151"/>
      <c r="F7708" s="151"/>
      <c r="G7708" s="151"/>
      <c r="H7708" s="190"/>
      <c r="J7708" s="195"/>
      <c r="K7708" s="212"/>
      <c r="L7708" s="212"/>
      <c r="M7708" s="193"/>
      <c r="N7708" s="194" t="str">
        <f t="shared" si="1505"/>
        <v/>
      </c>
      <c r="R7708" s="75" t="e">
        <f t="shared" si="1506"/>
        <v>#REF!</v>
      </c>
    </row>
    <row r="7709" spans="1:18" ht="15" customHeight="1" x14ac:dyDescent="0.3">
      <c r="A7709" s="86"/>
      <c r="B7709" s="84"/>
      <c r="C7709" s="125"/>
      <c r="E7709" s="151"/>
      <c r="F7709" s="151"/>
      <c r="G7709" s="151"/>
      <c r="H7709" s="190"/>
      <c r="J7709" s="195"/>
      <c r="K7709" s="211"/>
      <c r="L7709" s="212"/>
      <c r="M7709" s="193"/>
      <c r="N7709" s="194" t="str">
        <f t="shared" si="1505"/>
        <v/>
      </c>
      <c r="R7709" s="75" t="e">
        <f t="shared" si="1506"/>
        <v>#REF!</v>
      </c>
    </row>
    <row r="7710" spans="1:18" ht="15" customHeight="1" x14ac:dyDescent="0.3">
      <c r="A7710" s="86"/>
      <c r="B7710" s="84"/>
      <c r="C7710" s="125"/>
      <c r="E7710" s="151"/>
      <c r="F7710" s="151"/>
      <c r="G7710" s="151"/>
      <c r="H7710" s="190"/>
      <c r="J7710" s="195"/>
      <c r="K7710" s="174"/>
      <c r="L7710" s="170"/>
      <c r="M7710" s="193"/>
      <c r="N7710" s="194" t="str">
        <f t="shared" si="1505"/>
        <v/>
      </c>
      <c r="R7710" s="75" t="e">
        <f t="shared" si="1506"/>
        <v>#REF!</v>
      </c>
    </row>
    <row r="7711" spans="1:18" ht="15" customHeight="1" x14ac:dyDescent="0.3">
      <c r="A7711" s="86"/>
      <c r="B7711" s="84"/>
      <c r="C7711" s="125"/>
      <c r="E7711" s="151"/>
      <c r="F7711" s="151"/>
      <c r="G7711" s="151"/>
      <c r="H7711" s="190"/>
      <c r="J7711" s="195"/>
      <c r="K7711" s="174"/>
      <c r="L7711" s="170"/>
      <c r="M7711" s="193"/>
      <c r="N7711" s="194" t="str">
        <f t="shared" si="1505"/>
        <v/>
      </c>
      <c r="R7711" s="75" t="e">
        <f t="shared" si="1506"/>
        <v>#REF!</v>
      </c>
    </row>
    <row r="7712" spans="1:18" ht="15" customHeight="1" x14ac:dyDescent="0.3">
      <c r="A7712" s="86"/>
      <c r="B7712" s="84"/>
      <c r="C7712" s="125"/>
      <c r="E7712" s="151"/>
      <c r="F7712" s="151"/>
      <c r="G7712" s="151"/>
      <c r="H7712" s="190"/>
      <c r="J7712" s="195"/>
      <c r="K7712" s="174"/>
      <c r="L7712" s="170"/>
      <c r="M7712" s="193"/>
      <c r="N7712" s="194" t="str">
        <f t="shared" si="1505"/>
        <v/>
      </c>
      <c r="R7712" s="75" t="e">
        <f t="shared" si="1506"/>
        <v>#REF!</v>
      </c>
    </row>
    <row r="7713" spans="1:18" ht="15" customHeight="1" x14ac:dyDescent="0.3">
      <c r="A7713" s="86"/>
      <c r="B7713" s="84"/>
      <c r="C7713" s="125"/>
      <c r="E7713" s="151"/>
      <c r="F7713" s="151"/>
      <c r="G7713" s="151"/>
      <c r="H7713" s="190"/>
      <c r="J7713" s="195"/>
      <c r="K7713" s="211"/>
      <c r="L7713" s="210"/>
      <c r="M7713" s="193"/>
      <c r="N7713" s="194" t="str">
        <f t="shared" si="1505"/>
        <v/>
      </c>
      <c r="R7713" s="75" t="e">
        <f t="shared" si="1506"/>
        <v>#REF!</v>
      </c>
    </row>
    <row r="7714" spans="1:18" ht="15" customHeight="1" x14ac:dyDescent="0.3">
      <c r="A7714" s="86"/>
      <c r="B7714" s="84"/>
      <c r="C7714" s="125"/>
      <c r="E7714" s="151"/>
      <c r="F7714" s="151"/>
      <c r="G7714" s="151"/>
      <c r="H7714" s="190"/>
      <c r="J7714" s="195"/>
      <c r="K7714" s="174"/>
      <c r="L7714" s="170"/>
      <c r="M7714" s="193"/>
      <c r="N7714" s="194" t="str">
        <f t="shared" si="1505"/>
        <v/>
      </c>
      <c r="R7714" s="75" t="e">
        <f t="shared" si="1506"/>
        <v>#REF!</v>
      </c>
    </row>
    <row r="7715" spans="1:18" ht="15" customHeight="1" x14ac:dyDescent="0.3">
      <c r="A7715" s="86"/>
      <c r="B7715" s="84"/>
      <c r="C7715" s="125"/>
      <c r="E7715" s="151"/>
      <c r="F7715" s="151"/>
      <c r="G7715" s="151"/>
      <c r="H7715" s="190"/>
      <c r="J7715" s="195"/>
      <c r="K7715" s="174"/>
      <c r="L7715" s="170"/>
      <c r="M7715" s="193"/>
      <c r="N7715" s="194" t="str">
        <f t="shared" si="1505"/>
        <v/>
      </c>
      <c r="R7715" s="75" t="e">
        <f t="shared" si="1506"/>
        <v>#REF!</v>
      </c>
    </row>
    <row r="7716" spans="1:18" ht="15" customHeight="1" x14ac:dyDescent="0.3">
      <c r="A7716" s="86"/>
      <c r="B7716" s="84"/>
      <c r="C7716" s="125"/>
      <c r="E7716" s="151"/>
      <c r="F7716" s="151"/>
      <c r="G7716" s="151"/>
      <c r="H7716" s="190" t="str">
        <f t="shared" ref="H7716:H7731" si="1507">+IF(G7716="","",F7716*G7716)</f>
        <v/>
      </c>
      <c r="J7716" s="195" t="str">
        <f>+IF(H7716="","",H7716/H7742)</f>
        <v/>
      </c>
      <c r="K7716" s="174"/>
      <c r="L7716" s="170"/>
      <c r="M7716" s="193" t="str">
        <f t="shared" ref="M7716:M7731" si="1508">IF(L7716="NP", 0, (IF(L7716="EP", 1, (IF(L7716="ND", 0.4, "")))))</f>
        <v/>
      </c>
      <c r="N7716" s="194" t="str">
        <f t="shared" si="1505"/>
        <v/>
      </c>
      <c r="R7716" s="75" t="e">
        <f t="shared" si="1506"/>
        <v>#REF!</v>
      </c>
    </row>
    <row r="7717" spans="1:18" ht="15" customHeight="1" x14ac:dyDescent="0.3">
      <c r="A7717" s="86"/>
      <c r="B7717" s="84"/>
      <c r="C7717" s="125"/>
      <c r="E7717" s="151"/>
      <c r="F7717" s="151"/>
      <c r="G7717" s="151"/>
      <c r="H7717" s="190" t="str">
        <f t="shared" si="1507"/>
        <v/>
      </c>
      <c r="J7717" s="195" t="str">
        <f>+IF(H7717="","",H7717/H7742)</f>
        <v/>
      </c>
      <c r="K7717" s="174"/>
      <c r="L7717" s="170"/>
      <c r="M7717" s="193" t="str">
        <f t="shared" si="1508"/>
        <v/>
      </c>
      <c r="N7717" s="194" t="str">
        <f t="shared" si="1505"/>
        <v/>
      </c>
      <c r="R7717" s="75" t="e">
        <f t="shared" si="1506"/>
        <v>#REF!</v>
      </c>
    </row>
    <row r="7718" spans="1:18" ht="15" customHeight="1" x14ac:dyDescent="0.3">
      <c r="A7718" s="86"/>
      <c r="B7718" s="84"/>
      <c r="C7718" s="125"/>
      <c r="E7718" s="151"/>
      <c r="F7718" s="151"/>
      <c r="G7718" s="151"/>
      <c r="H7718" s="190" t="str">
        <f t="shared" si="1507"/>
        <v/>
      </c>
      <c r="J7718" s="195" t="str">
        <f>+IF(H7718="","",H7718/H7742)</f>
        <v/>
      </c>
      <c r="K7718" s="174"/>
      <c r="L7718" s="170"/>
      <c r="M7718" s="193" t="str">
        <f t="shared" si="1508"/>
        <v/>
      </c>
      <c r="N7718" s="194" t="str">
        <f t="shared" si="1505"/>
        <v/>
      </c>
      <c r="R7718" s="75" t="e">
        <f t="shared" si="1506"/>
        <v>#REF!</v>
      </c>
    </row>
    <row r="7719" spans="1:18" ht="15" customHeight="1" x14ac:dyDescent="0.3">
      <c r="A7719" s="86"/>
      <c r="B7719" s="84"/>
      <c r="C7719" s="125"/>
      <c r="E7719" s="151"/>
      <c r="F7719" s="151"/>
      <c r="G7719" s="151"/>
      <c r="H7719" s="190" t="str">
        <f t="shared" si="1507"/>
        <v/>
      </c>
      <c r="J7719" s="195" t="str">
        <f>+IF(H7719="","",H7719/H7742)</f>
        <v/>
      </c>
      <c r="K7719" s="174"/>
      <c r="L7719" s="170"/>
      <c r="M7719" s="193" t="str">
        <f t="shared" si="1508"/>
        <v/>
      </c>
      <c r="N7719" s="194" t="str">
        <f t="shared" si="1505"/>
        <v/>
      </c>
      <c r="R7719" s="75" t="e">
        <f t="shared" si="1506"/>
        <v>#REF!</v>
      </c>
    </row>
    <row r="7720" spans="1:18" ht="15" customHeight="1" x14ac:dyDescent="0.3">
      <c r="A7720" s="86"/>
      <c r="B7720" s="84"/>
      <c r="C7720" s="125"/>
      <c r="E7720" s="151"/>
      <c r="F7720" s="151"/>
      <c r="G7720" s="151"/>
      <c r="H7720" s="190" t="str">
        <f t="shared" si="1507"/>
        <v/>
      </c>
      <c r="J7720" s="195" t="str">
        <f>+IF(H7720="","",H7720/H7742)</f>
        <v/>
      </c>
      <c r="K7720" s="174"/>
      <c r="L7720" s="170"/>
      <c r="M7720" s="193" t="str">
        <f t="shared" si="1508"/>
        <v/>
      </c>
      <c r="N7720" s="194" t="str">
        <f t="shared" si="1505"/>
        <v/>
      </c>
      <c r="R7720" s="75" t="e">
        <f t="shared" si="1506"/>
        <v>#REF!</v>
      </c>
    </row>
    <row r="7721" spans="1:18" ht="15" customHeight="1" x14ac:dyDescent="0.3">
      <c r="A7721" s="86"/>
      <c r="B7721" s="84"/>
      <c r="C7721" s="125"/>
      <c r="E7721" s="151"/>
      <c r="F7721" s="151"/>
      <c r="G7721" s="151"/>
      <c r="H7721" s="190" t="str">
        <f t="shared" si="1507"/>
        <v/>
      </c>
      <c r="J7721" s="195" t="str">
        <f>+IF(H7721="","",H7721/H7742)</f>
        <v/>
      </c>
      <c r="K7721" s="174"/>
      <c r="L7721" s="170"/>
      <c r="M7721" s="193" t="str">
        <f t="shared" si="1508"/>
        <v/>
      </c>
      <c r="N7721" s="194" t="str">
        <f t="shared" si="1505"/>
        <v/>
      </c>
      <c r="R7721" s="75" t="e">
        <f t="shared" si="1506"/>
        <v>#REF!</v>
      </c>
    </row>
    <row r="7722" spans="1:18" ht="15" customHeight="1" x14ac:dyDescent="0.3">
      <c r="A7722" s="86"/>
      <c r="B7722" s="84"/>
      <c r="C7722" s="125"/>
      <c r="E7722" s="151"/>
      <c r="F7722" s="151"/>
      <c r="G7722" s="151"/>
      <c r="H7722" s="190" t="str">
        <f t="shared" si="1507"/>
        <v/>
      </c>
      <c r="J7722" s="195" t="str">
        <f>+IF(H7722="","",H7722/H7742)</f>
        <v/>
      </c>
      <c r="K7722" s="174"/>
      <c r="L7722" s="170"/>
      <c r="M7722" s="193" t="str">
        <f t="shared" si="1508"/>
        <v/>
      </c>
      <c r="N7722" s="194" t="str">
        <f t="shared" si="1505"/>
        <v/>
      </c>
      <c r="R7722" s="75" t="e">
        <f t="shared" si="1506"/>
        <v>#REF!</v>
      </c>
    </row>
    <row r="7723" spans="1:18" ht="15" customHeight="1" x14ac:dyDescent="0.3">
      <c r="A7723" s="86"/>
      <c r="B7723" s="84"/>
      <c r="C7723" s="125"/>
      <c r="E7723" s="151"/>
      <c r="F7723" s="151"/>
      <c r="G7723" s="151"/>
      <c r="H7723" s="190" t="str">
        <f t="shared" si="1507"/>
        <v/>
      </c>
      <c r="J7723" s="195" t="str">
        <f>+IF(H7723="","",H7723/H7742)</f>
        <v/>
      </c>
      <c r="K7723" s="174"/>
      <c r="L7723" s="170"/>
      <c r="M7723" s="193" t="str">
        <f t="shared" si="1508"/>
        <v/>
      </c>
      <c r="N7723" s="194" t="str">
        <f t="shared" si="1505"/>
        <v/>
      </c>
      <c r="R7723" s="75" t="e">
        <f t="shared" si="1506"/>
        <v>#REF!</v>
      </c>
    </row>
    <row r="7724" spans="1:18" ht="15" customHeight="1" x14ac:dyDescent="0.3">
      <c r="A7724" s="86"/>
      <c r="B7724" s="84"/>
      <c r="C7724" s="125"/>
      <c r="E7724" s="151"/>
      <c r="F7724" s="151"/>
      <c r="G7724" s="151"/>
      <c r="H7724" s="190" t="str">
        <f t="shared" si="1507"/>
        <v/>
      </c>
      <c r="J7724" s="195" t="str">
        <f>+IF(H7724="","",H7724/H7742)</f>
        <v/>
      </c>
      <c r="K7724" s="174"/>
      <c r="L7724" s="170"/>
      <c r="M7724" s="193" t="str">
        <f t="shared" si="1508"/>
        <v/>
      </c>
      <c r="N7724" s="194" t="str">
        <f t="shared" si="1505"/>
        <v/>
      </c>
      <c r="R7724" s="75" t="e">
        <f t="shared" si="1506"/>
        <v>#REF!</v>
      </c>
    </row>
    <row r="7725" spans="1:18" ht="15" customHeight="1" x14ac:dyDescent="0.3">
      <c r="A7725" s="86"/>
      <c r="B7725" s="84"/>
      <c r="C7725" s="125"/>
      <c r="E7725" s="151"/>
      <c r="F7725" s="151"/>
      <c r="G7725" s="151"/>
      <c r="H7725" s="190" t="str">
        <f t="shared" si="1507"/>
        <v/>
      </c>
      <c r="J7725" s="195" t="str">
        <f>+IF(H7725="","",H7725/H7742)</f>
        <v/>
      </c>
      <c r="K7725" s="174"/>
      <c r="L7725" s="170"/>
      <c r="M7725" s="193" t="str">
        <f t="shared" si="1508"/>
        <v/>
      </c>
      <c r="N7725" s="194" t="str">
        <f t="shared" si="1505"/>
        <v/>
      </c>
      <c r="R7725" s="75" t="e">
        <f t="shared" si="1506"/>
        <v>#REF!</v>
      </c>
    </row>
    <row r="7726" spans="1:18" ht="15" customHeight="1" x14ac:dyDescent="0.3">
      <c r="A7726" s="86"/>
      <c r="B7726" s="84"/>
      <c r="C7726" s="125"/>
      <c r="E7726" s="151"/>
      <c r="F7726" s="151"/>
      <c r="G7726" s="151"/>
      <c r="H7726" s="190" t="str">
        <f t="shared" si="1507"/>
        <v/>
      </c>
      <c r="J7726" s="195" t="str">
        <f>+IF(H7726="","",H7726/H7742)</f>
        <v/>
      </c>
      <c r="K7726" s="174"/>
      <c r="L7726" s="170"/>
      <c r="M7726" s="193" t="str">
        <f t="shared" si="1508"/>
        <v/>
      </c>
      <c r="N7726" s="194" t="str">
        <f t="shared" si="1505"/>
        <v/>
      </c>
      <c r="R7726" s="75" t="e">
        <f t="shared" si="1506"/>
        <v>#REF!</v>
      </c>
    </row>
    <row r="7727" spans="1:18" ht="15" customHeight="1" x14ac:dyDescent="0.3">
      <c r="A7727" s="86"/>
      <c r="B7727" s="84"/>
      <c r="C7727" s="125"/>
      <c r="E7727" s="151"/>
      <c r="F7727" s="151"/>
      <c r="G7727" s="151"/>
      <c r="H7727" s="190" t="str">
        <f t="shared" si="1507"/>
        <v/>
      </c>
      <c r="J7727" s="195" t="str">
        <f>+IF(H7727="","",H7727/H7742)</f>
        <v/>
      </c>
      <c r="K7727" s="174"/>
      <c r="L7727" s="170"/>
      <c r="M7727" s="193" t="str">
        <f t="shared" si="1508"/>
        <v/>
      </c>
      <c r="N7727" s="194" t="str">
        <f t="shared" si="1505"/>
        <v/>
      </c>
      <c r="R7727" s="75" t="e">
        <f t="shared" si="1506"/>
        <v>#REF!</v>
      </c>
    </row>
    <row r="7728" spans="1:18" ht="15" customHeight="1" x14ac:dyDescent="0.3">
      <c r="A7728" s="86"/>
      <c r="B7728" s="84"/>
      <c r="C7728" s="125"/>
      <c r="E7728" s="151"/>
      <c r="F7728" s="151"/>
      <c r="G7728" s="151"/>
      <c r="H7728" s="190" t="str">
        <f t="shared" si="1507"/>
        <v/>
      </c>
      <c r="J7728" s="195" t="str">
        <f>+IF(H7728="","",H7728/H7742)</f>
        <v/>
      </c>
      <c r="K7728" s="174"/>
      <c r="L7728" s="170"/>
      <c r="M7728" s="193" t="str">
        <f t="shared" si="1508"/>
        <v/>
      </c>
      <c r="N7728" s="194" t="str">
        <f t="shared" si="1505"/>
        <v/>
      </c>
      <c r="R7728" s="75" t="e">
        <f t="shared" si="1506"/>
        <v>#REF!</v>
      </c>
    </row>
    <row r="7729" spans="1:18" ht="15" customHeight="1" x14ac:dyDescent="0.3">
      <c r="A7729" s="86"/>
      <c r="B7729" s="84"/>
      <c r="C7729" s="125"/>
      <c r="E7729" s="151"/>
      <c r="F7729" s="151"/>
      <c r="G7729" s="151"/>
      <c r="H7729" s="190" t="str">
        <f t="shared" si="1507"/>
        <v/>
      </c>
      <c r="J7729" s="195" t="str">
        <f>+IF(H7729="","",H7729/H7742)</f>
        <v/>
      </c>
      <c r="K7729" s="174"/>
      <c r="L7729" s="170"/>
      <c r="M7729" s="193" t="str">
        <f t="shared" si="1508"/>
        <v/>
      </c>
      <c r="N7729" s="194" t="str">
        <f t="shared" si="1505"/>
        <v/>
      </c>
      <c r="R7729" s="75" t="e">
        <f t="shared" si="1506"/>
        <v>#REF!</v>
      </c>
    </row>
    <row r="7730" spans="1:18" ht="15" customHeight="1" x14ac:dyDescent="0.3">
      <c r="A7730" s="86"/>
      <c r="B7730" s="84"/>
      <c r="C7730" s="125"/>
      <c r="E7730" s="151"/>
      <c r="F7730" s="151"/>
      <c r="G7730" s="151"/>
      <c r="H7730" s="190" t="str">
        <f t="shared" si="1507"/>
        <v/>
      </c>
      <c r="J7730" s="195" t="str">
        <f>+IF(H7730="","",H7730/H7742)</f>
        <v/>
      </c>
      <c r="K7730" s="174"/>
      <c r="L7730" s="170"/>
      <c r="M7730" s="193" t="str">
        <f t="shared" si="1508"/>
        <v/>
      </c>
      <c r="N7730" s="194" t="str">
        <f t="shared" si="1505"/>
        <v/>
      </c>
      <c r="R7730" s="75" t="e">
        <f t="shared" si="1506"/>
        <v>#REF!</v>
      </c>
    </row>
    <row r="7731" spans="1:18" ht="15" customHeight="1" thickBot="1" x14ac:dyDescent="0.35">
      <c r="A7731" s="86"/>
      <c r="B7731" s="84"/>
      <c r="C7731" s="125"/>
      <c r="E7731" s="152"/>
      <c r="F7731" s="152"/>
      <c r="G7731" s="152"/>
      <c r="H7731" s="191" t="str">
        <f t="shared" si="1507"/>
        <v/>
      </c>
      <c r="J7731" s="195" t="str">
        <f>+IF(H7731="","",H7731/H7742)</f>
        <v/>
      </c>
      <c r="K7731" s="174"/>
      <c r="L7731" s="170"/>
      <c r="M7731" s="193" t="str">
        <f t="shared" si="1508"/>
        <v/>
      </c>
      <c r="N7731" s="194" t="str">
        <f t="shared" si="1505"/>
        <v/>
      </c>
      <c r="R7731" s="75" t="e">
        <f t="shared" si="1506"/>
        <v>#REF!</v>
      </c>
    </row>
    <row r="7732" spans="1:18" ht="15" customHeight="1" thickBot="1" x14ac:dyDescent="0.35">
      <c r="A7732" s="86"/>
      <c r="B7732" s="84"/>
      <c r="C7732" s="160"/>
      <c r="D7732" s="160"/>
      <c r="E7732" s="160"/>
      <c r="F7732" s="160"/>
      <c r="G7732" s="161" t="s">
        <v>29</v>
      </c>
      <c r="H7732" s="157">
        <f>SUM(H7706:H7731)</f>
        <v>1.4362000000000001</v>
      </c>
      <c r="J7732" s="110">
        <f>SUM(J7706:J7731)</f>
        <v>0.61467861696284021</v>
      </c>
      <c r="K7732" s="109"/>
      <c r="L7732" s="109"/>
      <c r="M7732" s="109"/>
      <c r="N7732" s="110">
        <f>SUM(N7706:N7731)</f>
        <v>0.18231367779117838</v>
      </c>
    </row>
    <row r="7733" spans="1:18" s="73" customFormat="1" ht="15" customHeight="1" thickBot="1" x14ac:dyDescent="0.35">
      <c r="A7733" s="86"/>
      <c r="B7733" s="84"/>
      <c r="C7733" s="73" t="s">
        <v>12</v>
      </c>
      <c r="H7733" s="74"/>
      <c r="J7733" s="111"/>
      <c r="K7733" s="111"/>
      <c r="L7733" s="111"/>
      <c r="M7733" s="111"/>
      <c r="N7733" s="111"/>
    </row>
    <row r="7734" spans="1:18" ht="33" customHeight="1" thickBot="1" x14ac:dyDescent="0.35">
      <c r="A7734" s="86"/>
      <c r="B7734" s="84"/>
      <c r="C7734" s="122" t="s">
        <v>48</v>
      </c>
      <c r="D7734" s="129"/>
      <c r="E7734" s="130" t="s">
        <v>3</v>
      </c>
      <c r="F7734" s="130" t="s">
        <v>0</v>
      </c>
      <c r="G7734" s="123" t="s">
        <v>6</v>
      </c>
      <c r="H7734" s="124" t="s">
        <v>9</v>
      </c>
      <c r="J7734" s="106" t="s">
        <v>59</v>
      </c>
      <c r="K7734" s="107" t="s">
        <v>60</v>
      </c>
      <c r="L7734" s="107" t="s">
        <v>61</v>
      </c>
      <c r="M7734" s="107" t="s">
        <v>62</v>
      </c>
      <c r="N7734" s="108" t="s">
        <v>63</v>
      </c>
    </row>
    <row r="7735" spans="1:18" ht="15" customHeight="1" x14ac:dyDescent="0.3">
      <c r="A7735" s="86"/>
      <c r="B7735" s="84"/>
      <c r="C7735" s="125"/>
      <c r="E7735" s="149"/>
      <c r="F7735" s="146"/>
      <c r="G7735" s="154"/>
      <c r="H7735" s="186"/>
      <c r="J7735" s="195"/>
      <c r="K7735" s="175"/>
      <c r="L7735" s="175"/>
      <c r="M7735" s="193"/>
      <c r="N7735" s="194" t="str">
        <f>+IF(H7735="","",J7735*M7735)</f>
        <v/>
      </c>
      <c r="R7735" s="75" t="e">
        <f t="shared" ref="R7735:R7739" si="1509">+R7647+1</f>
        <v>#REF!</v>
      </c>
    </row>
    <row r="7736" spans="1:18" ht="15" customHeight="1" x14ac:dyDescent="0.3">
      <c r="A7736" s="86"/>
      <c r="B7736" s="84"/>
      <c r="C7736" s="125"/>
      <c r="E7736" s="149"/>
      <c r="F7736" s="146"/>
      <c r="G7736" s="154"/>
      <c r="H7736" s="186"/>
      <c r="J7736" s="195"/>
      <c r="K7736" s="175"/>
      <c r="L7736" s="175"/>
      <c r="M7736" s="193"/>
      <c r="N7736" s="194" t="str">
        <f>+IF(H7736="","",J7736*M7736)</f>
        <v/>
      </c>
      <c r="R7736" s="75" t="e">
        <f t="shared" si="1509"/>
        <v>#REF!</v>
      </c>
    </row>
    <row r="7737" spans="1:18" ht="15" customHeight="1" x14ac:dyDescent="0.3">
      <c r="A7737" s="86"/>
      <c r="B7737" s="84"/>
      <c r="C7737" s="125"/>
      <c r="E7737" s="149"/>
      <c r="F7737" s="146"/>
      <c r="G7737" s="154"/>
      <c r="H7737" s="186" t="str">
        <f>+IF(G7737="","",F7737*G7737)</f>
        <v/>
      </c>
      <c r="J7737" s="195" t="str">
        <f>+IF(H7737="","",H7737/H7741)</f>
        <v/>
      </c>
      <c r="K7737" s="175"/>
      <c r="L7737" s="175"/>
      <c r="M7737" s="193" t="str">
        <f>IF(L7737="NP", 0, (IF(L7737="EP", 1, (IF(L7737="ND", 0.4, "")))))</f>
        <v/>
      </c>
      <c r="N7737" s="194" t="str">
        <f>+IF(H7737="","",J7737*M7737)</f>
        <v/>
      </c>
      <c r="R7737" s="75" t="e">
        <f t="shared" si="1509"/>
        <v>#REF!</v>
      </c>
    </row>
    <row r="7738" spans="1:18" ht="15" customHeight="1" x14ac:dyDescent="0.3">
      <c r="A7738" s="86"/>
      <c r="B7738" s="84"/>
      <c r="C7738" s="125"/>
      <c r="E7738" s="149"/>
      <c r="F7738" s="146"/>
      <c r="G7738" s="154"/>
      <c r="H7738" s="186" t="str">
        <f>+IF(G7738="","",F7738*G7738)</f>
        <v/>
      </c>
      <c r="J7738" s="195" t="str">
        <f>+IF(H7738="","",H7738/H7742)</f>
        <v/>
      </c>
      <c r="K7738" s="175"/>
      <c r="L7738" s="175"/>
      <c r="M7738" s="193" t="str">
        <f>IF(L7738="NP", 0, (IF(L7738="EP", 1, (IF(L7738="ND", 0.4, "")))))</f>
        <v/>
      </c>
      <c r="N7738" s="194" t="str">
        <f>+IF(H7738="","",J7738*M7738)</f>
        <v/>
      </c>
      <c r="R7738" s="75" t="e">
        <f t="shared" si="1509"/>
        <v>#REF!</v>
      </c>
    </row>
    <row r="7739" spans="1:18" ht="15" customHeight="1" thickBot="1" x14ac:dyDescent="0.35">
      <c r="A7739" s="86"/>
      <c r="B7739" s="84"/>
      <c r="C7739" s="127"/>
      <c r="D7739" s="128"/>
      <c r="E7739" s="150"/>
      <c r="F7739" s="147"/>
      <c r="G7739" s="155"/>
      <c r="H7739" s="192" t="str">
        <f>+IF(G7739="","",F7739*G7739)</f>
        <v/>
      </c>
      <c r="J7739" s="195" t="str">
        <f>+IF(H7739="","",H7739/H7742)</f>
        <v/>
      </c>
      <c r="K7739" s="176"/>
      <c r="L7739" s="177"/>
      <c r="M7739" s="193" t="str">
        <f>IF(L7739="NP", 0, (IF(L7739="EP", 1, (IF(L7739="ND", 0.4, "")))))</f>
        <v/>
      </c>
      <c r="N7739" s="194" t="str">
        <f>+IF(H7739="","",J7739*M7739)</f>
        <v/>
      </c>
      <c r="R7739" s="75" t="e">
        <f t="shared" si="1509"/>
        <v>#REF!</v>
      </c>
    </row>
    <row r="7740" spans="1:18" ht="15" customHeight="1" thickBot="1" x14ac:dyDescent="0.35">
      <c r="A7740" s="86"/>
      <c r="B7740" s="84"/>
      <c r="C7740" s="160"/>
      <c r="D7740" s="160"/>
      <c r="E7740" s="160"/>
      <c r="F7740" s="160"/>
      <c r="G7740" s="161" t="s">
        <v>30</v>
      </c>
      <c r="H7740" s="157">
        <f>SUM(H7735:H7739)</f>
        <v>0</v>
      </c>
      <c r="J7740" s="110">
        <f>SUM(J7735:J7739)</f>
        <v>0</v>
      </c>
      <c r="K7740" s="109"/>
      <c r="L7740" s="109"/>
      <c r="M7740" s="109"/>
      <c r="N7740" s="110">
        <f>SUM(N7735:N7739)</f>
        <v>0</v>
      </c>
    </row>
    <row r="7741" spans="1:18" ht="13.5" customHeight="1" thickBot="1" x14ac:dyDescent="0.35">
      <c r="A7741" s="86"/>
      <c r="B7741" s="84"/>
      <c r="H7741" s="84"/>
      <c r="J7741" s="103"/>
      <c r="K7741" s="104"/>
      <c r="L7741" s="104"/>
      <c r="M7741" s="104"/>
      <c r="N7741" s="105"/>
    </row>
    <row r="7742" spans="1:18" ht="15" customHeight="1" x14ac:dyDescent="0.3">
      <c r="A7742" s="86"/>
      <c r="B7742" s="84"/>
      <c r="D7742" s="132" t="s">
        <v>13</v>
      </c>
      <c r="E7742" s="133"/>
      <c r="F7742" s="133"/>
      <c r="G7742" s="134"/>
      <c r="H7742" s="158">
        <f>+H7687+H7703+H7732+H7740</f>
        <v>2.33650555</v>
      </c>
      <c r="J7742" s="113"/>
      <c r="K7742" s="78"/>
      <c r="M7742" s="78"/>
      <c r="N7742" s="114"/>
    </row>
    <row r="7743" spans="1:18" ht="15" customHeight="1" thickBot="1" x14ac:dyDescent="0.35">
      <c r="A7743" s="86"/>
      <c r="B7743" s="84"/>
      <c r="D7743" s="135" t="s">
        <v>67</v>
      </c>
      <c r="E7743" s="136"/>
      <c r="F7743" s="136"/>
      <c r="G7743" s="141">
        <f>+$Q$1</f>
        <v>0.15</v>
      </c>
      <c r="H7743" s="159">
        <f>+H7742*G7743</f>
        <v>0.35047583249999997</v>
      </c>
      <c r="J7743" s="115"/>
      <c r="K7743" s="116"/>
      <c r="L7743" s="116"/>
      <c r="M7743" s="116"/>
      <c r="N7743" s="117"/>
    </row>
    <row r="7744" spans="1:18" ht="15" customHeight="1" x14ac:dyDescent="0.3">
      <c r="A7744" s="86"/>
      <c r="B7744" s="84"/>
      <c r="D7744" s="135" t="s">
        <v>68</v>
      </c>
      <c r="E7744" s="136"/>
      <c r="F7744" s="136"/>
      <c r="G7744" s="141">
        <f>+$Q$2</f>
        <v>0</v>
      </c>
      <c r="H7744" s="159">
        <f>+(H7742+H7743)*G7744</f>
        <v>0</v>
      </c>
      <c r="J7744" s="120">
        <f>+J7687+J7703+J7732+J7740</f>
        <v>1.0000000000000002</v>
      </c>
      <c r="K7744" s="118"/>
      <c r="L7744" s="118"/>
      <c r="M7744" s="118"/>
      <c r="N7744" s="120">
        <f>+N7687+N7703+N7732+N7740</f>
        <v>0.18231367779117838</v>
      </c>
    </row>
    <row r="7745" spans="1:18" ht="15" customHeight="1" thickBot="1" x14ac:dyDescent="0.35">
      <c r="A7745" s="86"/>
      <c r="B7745" s="84"/>
      <c r="C7745" s="75" t="s">
        <v>64</v>
      </c>
      <c r="D7745" s="135" t="s">
        <v>14</v>
      </c>
      <c r="E7745" s="136"/>
      <c r="F7745" s="136"/>
      <c r="G7745" s="137"/>
      <c r="H7745" s="159">
        <f>SUM(H7742:H7744)</f>
        <v>2.6869813825</v>
      </c>
      <c r="J7745" s="121" t="s">
        <v>69</v>
      </c>
      <c r="K7745" s="119"/>
      <c r="L7745" s="119"/>
      <c r="M7745" s="119"/>
      <c r="N7745" s="121" t="s">
        <v>70</v>
      </c>
    </row>
    <row r="7746" spans="1:18" ht="15" customHeight="1" thickBot="1" x14ac:dyDescent="0.35">
      <c r="A7746" s="86"/>
      <c r="B7746" s="84"/>
      <c r="C7746" s="75" t="s">
        <v>64</v>
      </c>
      <c r="D7746" s="138" t="s">
        <v>15</v>
      </c>
      <c r="E7746" s="139"/>
      <c r="F7746" s="139"/>
      <c r="G7746" s="140"/>
      <c r="H7746" s="131">
        <f>+ROUND(H7745,2)</f>
        <v>2.69</v>
      </c>
      <c r="N7746" s="165">
        <f>+ROUND(N7744,4)</f>
        <v>0.18229999999999999</v>
      </c>
    </row>
    <row r="7747" spans="1:18" ht="13.5" customHeight="1" x14ac:dyDescent="0.3">
      <c r="A7747" s="86"/>
      <c r="B7747" s="84"/>
      <c r="G7747" s="76"/>
    </row>
    <row r="7748" spans="1:18" ht="13.5" customHeight="1" x14ac:dyDescent="0.3">
      <c r="A7748" s="86"/>
      <c r="B7748" s="84"/>
      <c r="G7748" s="76"/>
    </row>
    <row r="7749" spans="1:18" ht="15" customHeight="1" x14ac:dyDescent="0.3">
      <c r="A7749" s="83"/>
      <c r="B7749" s="84"/>
      <c r="G7749" s="76"/>
      <c r="H7749" s="84"/>
      <c r="J7749" s="85"/>
      <c r="K7749" s="85"/>
      <c r="L7749" s="85"/>
      <c r="M7749" s="85"/>
      <c r="N7749" s="85"/>
    </row>
    <row r="7750" spans="1:18" ht="14.1" customHeight="1" x14ac:dyDescent="0.3">
      <c r="A7750" s="86"/>
      <c r="B7750" s="84"/>
      <c r="C7750" s="87"/>
      <c r="D7750" s="87"/>
      <c r="E7750" s="87"/>
      <c r="F7750" s="87"/>
      <c r="G7750" s="87"/>
      <c r="H7750" s="87"/>
      <c r="K7750" s="78"/>
      <c r="M7750" s="78"/>
    </row>
    <row r="7751" spans="1:18" ht="12" customHeight="1" x14ac:dyDescent="0.3">
      <c r="A7751" s="86"/>
      <c r="B7751" s="84"/>
      <c r="C7751" s="73"/>
      <c r="D7751" s="73"/>
      <c r="E7751" s="73"/>
      <c r="F7751" s="73"/>
      <c r="G7751" s="73"/>
      <c r="H7751" s="73"/>
      <c r="K7751" s="78"/>
      <c r="M7751" s="78"/>
    </row>
    <row r="7752" spans="1:18" ht="12" customHeight="1" x14ac:dyDescent="0.3">
      <c r="A7752" s="86"/>
      <c r="B7752" s="84"/>
      <c r="G7752" s="88"/>
      <c r="H7752" s="84"/>
      <c r="K7752" s="78"/>
      <c r="M7752" s="78"/>
    </row>
    <row r="7753" spans="1:18" ht="14.25" customHeight="1" x14ac:dyDescent="0.3">
      <c r="A7753" s="86"/>
      <c r="B7753" s="84"/>
      <c r="C7753" s="89"/>
      <c r="D7753" s="90"/>
      <c r="E7753" s="90"/>
      <c r="F7753" s="90"/>
      <c r="G7753" s="90"/>
      <c r="H7753" s="91"/>
      <c r="K7753" s="78"/>
      <c r="M7753" s="78"/>
    </row>
    <row r="7754" spans="1:18" ht="14.25" customHeight="1" x14ac:dyDescent="0.3">
      <c r="A7754" s="86"/>
      <c r="B7754" s="84"/>
      <c r="C7754" s="89"/>
      <c r="H7754" s="84"/>
      <c r="K7754" s="78"/>
      <c r="M7754" s="78"/>
    </row>
    <row r="7755" spans="1:18" ht="12" customHeight="1" thickBot="1" x14ac:dyDescent="0.35">
      <c r="A7755" s="86"/>
      <c r="B7755" s="84"/>
      <c r="C7755" s="89"/>
      <c r="H7755" s="84"/>
      <c r="K7755" s="78"/>
      <c r="M7755" s="78"/>
    </row>
    <row r="7756" spans="1:18" ht="20.100000000000001" customHeight="1" thickBot="1" x14ac:dyDescent="0.35">
      <c r="A7756" s="86"/>
      <c r="B7756" s="84"/>
      <c r="C7756" s="142" t="s">
        <v>55</v>
      </c>
      <c r="D7756" s="143"/>
      <c r="E7756" s="143"/>
      <c r="F7756" s="143"/>
      <c r="G7756" s="143"/>
      <c r="H7756" s="144"/>
    </row>
    <row r="7757" spans="1:18" ht="20.100000000000001" customHeight="1" x14ac:dyDescent="0.3">
      <c r="A7757" s="86"/>
      <c r="B7757" s="84"/>
      <c r="C7757" s="92"/>
      <c r="H7757" s="93" t="s">
        <v>56</v>
      </c>
      <c r="I7757" s="84"/>
      <c r="J7757" s="97" t="s">
        <v>26</v>
      </c>
      <c r="K7757" s="98"/>
      <c r="L7757" s="98"/>
      <c r="M7757" s="98"/>
      <c r="N7757" s="99"/>
    </row>
    <row r="7758" spans="1:18" ht="16.5" customHeight="1" thickBot="1" x14ac:dyDescent="0.35">
      <c r="A7758" s="169"/>
      <c r="B7758" s="84"/>
      <c r="C7758" s="73" t="s">
        <v>57</v>
      </c>
      <c r="D7758" s="84">
        <v>89</v>
      </c>
      <c r="G7758" s="74" t="s">
        <v>4</v>
      </c>
      <c r="H7758" s="75" t="str">
        <f>+VLOOKUP(D7758,PRESUP!$A$6:$N$183,3,FALSE)</f>
        <v>m2</v>
      </c>
      <c r="I7758" s="84"/>
      <c r="J7758" s="100"/>
      <c r="K7758" s="101"/>
      <c r="L7758" s="101"/>
      <c r="M7758" s="101"/>
      <c r="N7758" s="102"/>
    </row>
    <row r="7759" spans="1:18" ht="32.25" customHeight="1" x14ac:dyDescent="0.3">
      <c r="A7759" s="86"/>
      <c r="B7759" s="84"/>
      <c r="C7759" s="22" t="str">
        <f>+VLOOKUP(D7758,PRESUP!$A$6:$N$183,14,FALSE)</f>
        <v>DETALLE: RIEGO DE LIGA</v>
      </c>
      <c r="J7759" s="103"/>
      <c r="K7759" s="104"/>
      <c r="L7759" s="104"/>
      <c r="M7759" s="104"/>
      <c r="N7759" s="105"/>
      <c r="O7759" s="84" t="s">
        <v>71</v>
      </c>
      <c r="P7759" s="84" t="s">
        <v>73</v>
      </c>
      <c r="Q7759" s="84" t="s">
        <v>72</v>
      </c>
    </row>
    <row r="7760" spans="1:18" s="73" customFormat="1" ht="15" customHeight="1" thickBot="1" x14ac:dyDescent="0.35">
      <c r="A7760" s="86"/>
      <c r="B7760" s="84"/>
      <c r="C7760" s="73" t="s">
        <v>5</v>
      </c>
      <c r="D7760" s="94"/>
      <c r="E7760" s="94"/>
      <c r="F7760" s="94"/>
      <c r="G7760" s="196" t="s">
        <v>58</v>
      </c>
      <c r="H7760" s="197">
        <v>1E-3</v>
      </c>
      <c r="J7760" s="162"/>
      <c r="K7760" s="163"/>
      <c r="L7760" s="163"/>
      <c r="M7760" s="163"/>
      <c r="N7760" s="164"/>
      <c r="O7760" s="166">
        <f>+H7834</f>
        <v>0.48</v>
      </c>
      <c r="P7760" s="168">
        <f>+H7830</f>
        <v>0.41951050000000001</v>
      </c>
      <c r="Q7760" s="167">
        <f>+N7834</f>
        <v>0.14330000000000001</v>
      </c>
      <c r="R7760" s="73">
        <f t="shared" ref="R7760" si="1510">+D7758</f>
        <v>89</v>
      </c>
    </row>
    <row r="7761" spans="1:18" s="94" customFormat="1" ht="30" customHeight="1" thickBot="1" x14ac:dyDescent="0.35">
      <c r="A7761" s="86"/>
      <c r="B7761" s="84"/>
      <c r="C7761" s="122" t="s">
        <v>48</v>
      </c>
      <c r="D7761" s="123" t="s">
        <v>0</v>
      </c>
      <c r="E7761" s="123" t="s">
        <v>6</v>
      </c>
      <c r="F7761" s="123" t="s">
        <v>7</v>
      </c>
      <c r="G7761" s="123" t="s">
        <v>8</v>
      </c>
      <c r="H7761" s="124" t="s">
        <v>9</v>
      </c>
      <c r="J7761" s="106" t="s">
        <v>59</v>
      </c>
      <c r="K7761" s="107" t="s">
        <v>60</v>
      </c>
      <c r="L7761" s="107" t="s">
        <v>61</v>
      </c>
      <c r="M7761" s="107" t="s">
        <v>62</v>
      </c>
      <c r="N7761" s="108" t="s">
        <v>63</v>
      </c>
    </row>
    <row r="7762" spans="1:18" ht="15" customHeight="1" x14ac:dyDescent="0.3">
      <c r="A7762" s="86"/>
      <c r="B7762" s="84"/>
      <c r="C7762" s="125" t="s">
        <v>78</v>
      </c>
      <c r="D7762" s="145" t="s">
        <v>20</v>
      </c>
      <c r="E7762" s="148"/>
      <c r="F7762" s="148" t="s">
        <v>64</v>
      </c>
      <c r="G7762" s="153" t="s">
        <v>20</v>
      </c>
      <c r="H7762" s="126">
        <f>+H7791*0.05</f>
        <v>1.3005000000000002E-3</v>
      </c>
      <c r="J7762" s="171">
        <f>+IF(H7762="","",H7762/H7830)</f>
        <v>3.1000415960983105E-3</v>
      </c>
      <c r="K7762" s="210">
        <v>4292100117</v>
      </c>
      <c r="L7762" s="210" t="s">
        <v>77</v>
      </c>
      <c r="M7762" s="156">
        <v>0</v>
      </c>
      <c r="N7762" s="173">
        <f t="shared" ref="N7762:N7774" si="1511">+IF(H7762="","",J7762*M7762)</f>
        <v>0</v>
      </c>
    </row>
    <row r="7763" spans="1:18" ht="15" customHeight="1" x14ac:dyDescent="0.25">
      <c r="A7763" s="86"/>
      <c r="B7763" s="84"/>
      <c r="C7763" s="209" t="s">
        <v>355</v>
      </c>
      <c r="D7763" s="209">
        <v>1</v>
      </c>
      <c r="E7763" s="209">
        <v>25</v>
      </c>
      <c r="F7763" s="184">
        <f>+IF(E7763="","",D7763*E7763)</f>
        <v>25</v>
      </c>
      <c r="G7763" s="185">
        <f>+IF(F7763="","",H7760)</f>
        <v>1E-3</v>
      </c>
      <c r="H7763" s="186">
        <f>+IF(G7763="","",F7763*G7763)</f>
        <v>2.5000000000000001E-2</v>
      </c>
      <c r="J7763" s="195">
        <f>+IF(H7763="","",H7763/H7830)</f>
        <v>5.9593264054177433E-2</v>
      </c>
      <c r="K7763" s="211">
        <v>548000014</v>
      </c>
      <c r="L7763" s="170" t="s">
        <v>77</v>
      </c>
      <c r="M7763" s="193">
        <f>IF(L7763="NP", 0, (IF(L7763="EP", 1, (IF(L7763="ND", 0.4, "")))))</f>
        <v>0</v>
      </c>
      <c r="N7763" s="194">
        <f t="shared" si="1511"/>
        <v>0</v>
      </c>
      <c r="R7763" s="75" t="e">
        <f t="shared" ref="R7763:R7774" si="1512">+R7675+1</f>
        <v>#REF!</v>
      </c>
    </row>
    <row r="7764" spans="1:18" ht="15" customHeight="1" x14ac:dyDescent="0.25">
      <c r="A7764" s="86"/>
      <c r="B7764" s="84"/>
      <c r="C7764" s="209" t="s">
        <v>356</v>
      </c>
      <c r="D7764" s="209">
        <v>1</v>
      </c>
      <c r="E7764" s="209">
        <v>70</v>
      </c>
      <c r="F7764" s="184">
        <f>+IF(E7764="","",D7764*E7764)</f>
        <v>70</v>
      </c>
      <c r="G7764" s="185">
        <f>+IF(F7764="","",H7760)</f>
        <v>1E-3</v>
      </c>
      <c r="H7764" s="186">
        <f>+IF(G7764="","",F7764*G7764)</f>
        <v>7.0000000000000007E-2</v>
      </c>
      <c r="J7764" s="195">
        <f>+IF(H7764="","",H7764/H7830)</f>
        <v>0.1668611393516968</v>
      </c>
      <c r="K7764" s="211">
        <v>548000014</v>
      </c>
      <c r="L7764" s="212" t="s">
        <v>77</v>
      </c>
      <c r="M7764" s="193">
        <v>0</v>
      </c>
      <c r="N7764" s="194">
        <f t="shared" si="1511"/>
        <v>0</v>
      </c>
      <c r="R7764" s="75" t="e">
        <f t="shared" si="1512"/>
        <v>#REF!</v>
      </c>
    </row>
    <row r="7765" spans="1:18" ht="15" customHeight="1" x14ac:dyDescent="0.3">
      <c r="A7765" s="86"/>
      <c r="B7765" s="84"/>
      <c r="C7765" s="125"/>
      <c r="D7765" s="146"/>
      <c r="E7765" s="149"/>
      <c r="F7765" s="184"/>
      <c r="G7765" s="185"/>
      <c r="H7765" s="186"/>
      <c r="J7765" s="195"/>
      <c r="K7765" s="172"/>
      <c r="L7765" s="170"/>
      <c r="M7765" s="193"/>
      <c r="N7765" s="194" t="str">
        <f t="shared" si="1511"/>
        <v/>
      </c>
      <c r="R7765" s="75" t="e">
        <f t="shared" si="1512"/>
        <v>#REF!</v>
      </c>
    </row>
    <row r="7766" spans="1:18" ht="15" customHeight="1" x14ac:dyDescent="0.3">
      <c r="A7766" s="86"/>
      <c r="B7766" s="84"/>
      <c r="C7766" s="125"/>
      <c r="D7766" s="146"/>
      <c r="E7766" s="149"/>
      <c r="F7766" s="184" t="str">
        <f t="shared" ref="F7766:F7774" si="1513">+IF(E7766="","",D7766*E7766)</f>
        <v/>
      </c>
      <c r="G7766" s="185" t="str">
        <f>+IF(F7766="","",H7760)</f>
        <v/>
      </c>
      <c r="H7766" s="186" t="str">
        <f t="shared" ref="H7766:H7774" si="1514">+IF(G7766="","",F7766*G7766)</f>
        <v/>
      </c>
      <c r="J7766" s="195" t="str">
        <f>+IF(H7766="","",H7766/H7830)</f>
        <v/>
      </c>
      <c r="K7766" s="172"/>
      <c r="L7766" s="170"/>
      <c r="M7766" s="193" t="str">
        <f t="shared" ref="M7766:M7774" si="1515">IF(L7766="NP", 0, (IF(L7766="EP", 1, (IF(L7766="ND", 0.4, "")))))</f>
        <v/>
      </c>
      <c r="N7766" s="194" t="str">
        <f t="shared" si="1511"/>
        <v/>
      </c>
      <c r="R7766" s="75" t="e">
        <f t="shared" si="1512"/>
        <v>#REF!</v>
      </c>
    </row>
    <row r="7767" spans="1:18" ht="15" customHeight="1" x14ac:dyDescent="0.3">
      <c r="A7767" s="86"/>
      <c r="B7767" s="84"/>
      <c r="C7767" s="125"/>
      <c r="D7767" s="146"/>
      <c r="E7767" s="149"/>
      <c r="F7767" s="184" t="str">
        <f t="shared" si="1513"/>
        <v/>
      </c>
      <c r="G7767" s="185" t="str">
        <f>+IF(F7767="","",H7760)</f>
        <v/>
      </c>
      <c r="H7767" s="186" t="str">
        <f t="shared" si="1514"/>
        <v/>
      </c>
      <c r="J7767" s="195" t="str">
        <f>+IF(H7767="","",H7767/H7830)</f>
        <v/>
      </c>
      <c r="K7767" s="172"/>
      <c r="L7767" s="170"/>
      <c r="M7767" s="193" t="str">
        <f t="shared" si="1515"/>
        <v/>
      </c>
      <c r="N7767" s="194" t="str">
        <f t="shared" si="1511"/>
        <v/>
      </c>
      <c r="R7767" s="75" t="e">
        <f t="shared" si="1512"/>
        <v>#REF!</v>
      </c>
    </row>
    <row r="7768" spans="1:18" ht="15" customHeight="1" x14ac:dyDescent="0.3">
      <c r="A7768" s="86"/>
      <c r="B7768" s="84"/>
      <c r="C7768" s="125"/>
      <c r="D7768" s="146"/>
      <c r="E7768" s="149"/>
      <c r="F7768" s="184" t="str">
        <f t="shared" si="1513"/>
        <v/>
      </c>
      <c r="G7768" s="185" t="str">
        <f>+IF(F7768="","",H7760)</f>
        <v/>
      </c>
      <c r="H7768" s="186" t="str">
        <f t="shared" si="1514"/>
        <v/>
      </c>
      <c r="J7768" s="195" t="str">
        <f>+IF(H7768="","",H7768/H7830)</f>
        <v/>
      </c>
      <c r="K7768" s="172"/>
      <c r="L7768" s="170"/>
      <c r="M7768" s="193" t="str">
        <f t="shared" si="1515"/>
        <v/>
      </c>
      <c r="N7768" s="194" t="str">
        <f t="shared" si="1511"/>
        <v/>
      </c>
      <c r="R7768" s="75" t="e">
        <f t="shared" si="1512"/>
        <v>#REF!</v>
      </c>
    </row>
    <row r="7769" spans="1:18" ht="15" customHeight="1" x14ac:dyDescent="0.3">
      <c r="A7769" s="86"/>
      <c r="B7769" s="84"/>
      <c r="C7769" s="125"/>
      <c r="D7769" s="146"/>
      <c r="E7769" s="149"/>
      <c r="F7769" s="184" t="str">
        <f t="shared" si="1513"/>
        <v/>
      </c>
      <c r="G7769" s="185" t="str">
        <f>+IF(F7769="","",H7760)</f>
        <v/>
      </c>
      <c r="H7769" s="186" t="str">
        <f t="shared" si="1514"/>
        <v/>
      </c>
      <c r="J7769" s="195" t="str">
        <f>+IF(H7769="","",H7769/H7830)</f>
        <v/>
      </c>
      <c r="K7769" s="172"/>
      <c r="L7769" s="170"/>
      <c r="M7769" s="193" t="str">
        <f t="shared" si="1515"/>
        <v/>
      </c>
      <c r="N7769" s="194" t="str">
        <f t="shared" si="1511"/>
        <v/>
      </c>
      <c r="R7769" s="75" t="e">
        <f t="shared" si="1512"/>
        <v>#REF!</v>
      </c>
    </row>
    <row r="7770" spans="1:18" ht="15" customHeight="1" x14ac:dyDescent="0.3">
      <c r="A7770" s="86"/>
      <c r="B7770" s="84"/>
      <c r="C7770" s="125"/>
      <c r="D7770" s="146"/>
      <c r="E7770" s="149"/>
      <c r="F7770" s="184" t="str">
        <f t="shared" si="1513"/>
        <v/>
      </c>
      <c r="G7770" s="185" t="str">
        <f>+IF(F7770="","",H7760)</f>
        <v/>
      </c>
      <c r="H7770" s="186" t="str">
        <f t="shared" si="1514"/>
        <v/>
      </c>
      <c r="J7770" s="195" t="str">
        <f>+IF(H7770="","",H7770/H7830)</f>
        <v/>
      </c>
      <c r="K7770" s="172"/>
      <c r="L7770" s="170"/>
      <c r="M7770" s="193" t="str">
        <f t="shared" si="1515"/>
        <v/>
      </c>
      <c r="N7770" s="194" t="str">
        <f t="shared" si="1511"/>
        <v/>
      </c>
      <c r="R7770" s="75" t="e">
        <f t="shared" si="1512"/>
        <v>#REF!</v>
      </c>
    </row>
    <row r="7771" spans="1:18" ht="15" customHeight="1" x14ac:dyDescent="0.3">
      <c r="A7771" s="86"/>
      <c r="B7771" s="84"/>
      <c r="C7771" s="125"/>
      <c r="D7771" s="146"/>
      <c r="E7771" s="149"/>
      <c r="F7771" s="184" t="str">
        <f t="shared" si="1513"/>
        <v/>
      </c>
      <c r="G7771" s="185" t="str">
        <f>+IF(F7771="","",H7760)</f>
        <v/>
      </c>
      <c r="H7771" s="186" t="str">
        <f t="shared" si="1514"/>
        <v/>
      </c>
      <c r="J7771" s="195" t="str">
        <f>+IF(H7771="","",H7771/H7830)</f>
        <v/>
      </c>
      <c r="K7771" s="172"/>
      <c r="L7771" s="170"/>
      <c r="M7771" s="193" t="str">
        <f t="shared" si="1515"/>
        <v/>
      </c>
      <c r="N7771" s="194" t="str">
        <f t="shared" si="1511"/>
        <v/>
      </c>
      <c r="R7771" s="75" t="e">
        <f t="shared" si="1512"/>
        <v>#REF!</v>
      </c>
    </row>
    <row r="7772" spans="1:18" ht="15" customHeight="1" x14ac:dyDescent="0.3">
      <c r="A7772" s="86"/>
      <c r="B7772" s="84"/>
      <c r="C7772" s="125"/>
      <c r="D7772" s="146"/>
      <c r="E7772" s="149"/>
      <c r="F7772" s="184" t="str">
        <f t="shared" si="1513"/>
        <v/>
      </c>
      <c r="G7772" s="185" t="str">
        <f>+IF(F7772="","",H7760)</f>
        <v/>
      </c>
      <c r="H7772" s="186" t="str">
        <f t="shared" si="1514"/>
        <v/>
      </c>
      <c r="J7772" s="195" t="str">
        <f>+IF(H7772="","",H7772/H7830)</f>
        <v/>
      </c>
      <c r="K7772" s="172"/>
      <c r="L7772" s="170"/>
      <c r="M7772" s="193" t="str">
        <f t="shared" si="1515"/>
        <v/>
      </c>
      <c r="N7772" s="194" t="str">
        <f t="shared" si="1511"/>
        <v/>
      </c>
      <c r="R7772" s="75" t="e">
        <f t="shared" si="1512"/>
        <v>#REF!</v>
      </c>
    </row>
    <row r="7773" spans="1:18" ht="15" customHeight="1" x14ac:dyDescent="0.3">
      <c r="A7773" s="86"/>
      <c r="B7773" s="84"/>
      <c r="C7773" s="125"/>
      <c r="D7773" s="146"/>
      <c r="E7773" s="149"/>
      <c r="F7773" s="184" t="str">
        <f t="shared" si="1513"/>
        <v/>
      </c>
      <c r="G7773" s="185" t="str">
        <f>+IF(F7773="","",H7760)</f>
        <v/>
      </c>
      <c r="H7773" s="186" t="str">
        <f t="shared" si="1514"/>
        <v/>
      </c>
      <c r="J7773" s="195" t="str">
        <f>+IF(H7773="","",H7773/H7830)</f>
        <v/>
      </c>
      <c r="K7773" s="172"/>
      <c r="L7773" s="170"/>
      <c r="M7773" s="193" t="str">
        <f t="shared" si="1515"/>
        <v/>
      </c>
      <c r="N7773" s="194" t="str">
        <f t="shared" si="1511"/>
        <v/>
      </c>
      <c r="R7773" s="75" t="e">
        <f t="shared" si="1512"/>
        <v>#REF!</v>
      </c>
    </row>
    <row r="7774" spans="1:18" ht="15" customHeight="1" thickBot="1" x14ac:dyDescent="0.35">
      <c r="A7774" s="86"/>
      <c r="B7774" s="84"/>
      <c r="C7774" s="127"/>
      <c r="D7774" s="147"/>
      <c r="E7774" s="150"/>
      <c r="F7774" s="187" t="str">
        <f t="shared" si="1513"/>
        <v/>
      </c>
      <c r="G7774" s="188" t="str">
        <f>+IF(F7774="","",H7759)</f>
        <v/>
      </c>
      <c r="H7774" s="189" t="str">
        <f t="shared" si="1514"/>
        <v/>
      </c>
      <c r="J7774" s="195" t="str">
        <f>+IF(H7774="","",H7774/H7830)</f>
        <v/>
      </c>
      <c r="K7774" s="172"/>
      <c r="L7774" s="170"/>
      <c r="M7774" s="193" t="str">
        <f t="shared" si="1515"/>
        <v/>
      </c>
      <c r="N7774" s="194" t="str">
        <f t="shared" si="1511"/>
        <v/>
      </c>
      <c r="R7774" s="75" t="e">
        <f t="shared" si="1512"/>
        <v>#REF!</v>
      </c>
    </row>
    <row r="7775" spans="1:18" ht="15" customHeight="1" thickBot="1" x14ac:dyDescent="0.35">
      <c r="A7775" s="86"/>
      <c r="B7775" s="84"/>
      <c r="C7775" s="160"/>
      <c r="D7775" s="160"/>
      <c r="E7775" s="160"/>
      <c r="F7775" s="160"/>
      <c r="G7775" s="161" t="s">
        <v>27</v>
      </c>
      <c r="H7775" s="157">
        <f>SUM(H7762:H7774)</f>
        <v>9.6300500000000011E-2</v>
      </c>
      <c r="J7775" s="110">
        <f>SUM(J7762:J7774)</f>
        <v>0.22955444500197253</v>
      </c>
      <c r="K7775" s="109"/>
      <c r="L7775" s="109"/>
      <c r="M7775" s="109"/>
      <c r="N7775" s="110">
        <f>SUM(N7762:N7774)</f>
        <v>0</v>
      </c>
    </row>
    <row r="7776" spans="1:18" s="73" customFormat="1" ht="15" customHeight="1" thickBot="1" x14ac:dyDescent="0.35">
      <c r="A7776" s="86"/>
      <c r="B7776" s="84"/>
      <c r="C7776" s="73" t="s">
        <v>10</v>
      </c>
      <c r="H7776" s="74"/>
      <c r="J7776" s="112"/>
      <c r="K7776" s="112"/>
      <c r="L7776" s="112"/>
      <c r="M7776" s="112"/>
      <c r="N7776" s="112"/>
    </row>
    <row r="7777" spans="1:18" ht="31.5" customHeight="1" thickBot="1" x14ac:dyDescent="0.35">
      <c r="A7777" s="86"/>
      <c r="B7777" s="84"/>
      <c r="C7777" s="122" t="s">
        <v>48</v>
      </c>
      <c r="D7777" s="123" t="s">
        <v>0</v>
      </c>
      <c r="E7777" s="123" t="s">
        <v>65</v>
      </c>
      <c r="F7777" s="123" t="s">
        <v>66</v>
      </c>
      <c r="G7777" s="123" t="s">
        <v>8</v>
      </c>
      <c r="H7777" s="124" t="s">
        <v>9</v>
      </c>
      <c r="J7777" s="106" t="s">
        <v>59</v>
      </c>
      <c r="K7777" s="107" t="s">
        <v>60</v>
      </c>
      <c r="L7777" s="107" t="s">
        <v>61</v>
      </c>
      <c r="M7777" s="107" t="s">
        <v>62</v>
      </c>
      <c r="N7777" s="108" t="s">
        <v>63</v>
      </c>
    </row>
    <row r="7778" spans="1:18" ht="15" customHeight="1" x14ac:dyDescent="0.25">
      <c r="A7778" s="86"/>
      <c r="B7778" s="84"/>
      <c r="C7778" s="226" t="s">
        <v>325</v>
      </c>
      <c r="D7778" s="209">
        <v>1</v>
      </c>
      <c r="E7778" s="209">
        <v>4.28</v>
      </c>
      <c r="F7778" s="184">
        <f>+IF(E7778="","",D7778*E7778)</f>
        <v>4.28</v>
      </c>
      <c r="G7778" s="185">
        <f>+IF(F7778="","",H7760)</f>
        <v>1E-3</v>
      </c>
      <c r="H7778" s="186">
        <f>+IF(G7778="","",F7778*G7778)</f>
        <v>4.28E-3</v>
      </c>
      <c r="I7778" s="95"/>
      <c r="J7778" s="195">
        <f>+IF(H7778="","",H7778/H7830)</f>
        <v>1.0202366806075175E-2</v>
      </c>
      <c r="K7778" s="210">
        <v>851230012</v>
      </c>
      <c r="L7778" s="210" t="s">
        <v>77</v>
      </c>
      <c r="M7778" s="193">
        <v>0</v>
      </c>
      <c r="N7778" s="194">
        <f t="shared" ref="N7778:N7790" si="1516">+IF(H7778="","",J7778*M7778)</f>
        <v>0</v>
      </c>
      <c r="R7778" s="75" t="e">
        <f t="shared" ref="R7778:R7790" si="1517">+R7690+1</f>
        <v>#REF!</v>
      </c>
    </row>
    <row r="7779" spans="1:18" ht="39.6" customHeight="1" x14ac:dyDescent="0.25">
      <c r="A7779" s="86"/>
      <c r="B7779" s="84"/>
      <c r="C7779" s="125" t="s">
        <v>326</v>
      </c>
      <c r="D7779" s="209">
        <v>3</v>
      </c>
      <c r="E7779" s="209">
        <v>4.2300000000000004</v>
      </c>
      <c r="F7779" s="184">
        <f>+IF(E7779="","",D7779*E7779)</f>
        <v>12.690000000000001</v>
      </c>
      <c r="G7779" s="185">
        <f>+IF(F7779="","",H7760)</f>
        <v>1E-3</v>
      </c>
      <c r="H7779" s="186">
        <f>+IF(G7779="","",F7779*G7779)</f>
        <v>1.2690000000000002E-2</v>
      </c>
      <c r="I7779" s="95"/>
      <c r="J7779" s="195">
        <f>+IF(H7779="","",H7779/H7830)</f>
        <v>3.0249540833900464E-2</v>
      </c>
      <c r="K7779" s="210">
        <v>851230012</v>
      </c>
      <c r="L7779" s="210" t="s">
        <v>77</v>
      </c>
      <c r="M7779" s="193">
        <v>0</v>
      </c>
      <c r="N7779" s="194">
        <f t="shared" si="1516"/>
        <v>0</v>
      </c>
      <c r="R7779" s="75" t="e">
        <f t="shared" si="1517"/>
        <v>#REF!</v>
      </c>
    </row>
    <row r="7780" spans="1:18" ht="15" customHeight="1" x14ac:dyDescent="0.25">
      <c r="A7780" s="86"/>
      <c r="B7780" s="84"/>
      <c r="C7780" s="209" t="s">
        <v>357</v>
      </c>
      <c r="D7780" s="209">
        <v>1</v>
      </c>
      <c r="E7780" s="209">
        <v>4.5199999999999996</v>
      </c>
      <c r="F7780" s="184">
        <f>+IF(E7780="","",D7780*E7780)</f>
        <v>4.5199999999999996</v>
      </c>
      <c r="G7780" s="185">
        <f>+IF(F7780="","",H7760)</f>
        <v>1E-3</v>
      </c>
      <c r="H7780" s="186">
        <f>+IF(G7780="","",F7780*G7780)</f>
        <v>4.5199999999999997E-3</v>
      </c>
      <c r="I7780" s="95"/>
      <c r="J7780" s="195">
        <f>+IF(H7780="","",H7780/H7830)</f>
        <v>1.0774462140995278E-2</v>
      </c>
      <c r="K7780" s="210">
        <v>851230012</v>
      </c>
      <c r="L7780" s="210" t="s">
        <v>77</v>
      </c>
      <c r="M7780" s="193">
        <v>0</v>
      </c>
      <c r="N7780" s="194">
        <f t="shared" si="1516"/>
        <v>0</v>
      </c>
      <c r="R7780" s="75" t="e">
        <f t="shared" si="1517"/>
        <v>#REF!</v>
      </c>
    </row>
    <row r="7781" spans="1:18" ht="37.200000000000003" customHeight="1" x14ac:dyDescent="0.25">
      <c r="A7781" s="86"/>
      <c r="B7781" s="84"/>
      <c r="C7781" s="270" t="s">
        <v>358</v>
      </c>
      <c r="D7781" s="209">
        <v>1</v>
      </c>
      <c r="E7781" s="209">
        <v>4.5199999999999996</v>
      </c>
      <c r="F7781" s="184">
        <f>+IF(E7781="","",D7781*E7781)</f>
        <v>4.5199999999999996</v>
      </c>
      <c r="G7781" s="185">
        <f>+IF(F7781="","",H7760)</f>
        <v>1E-3</v>
      </c>
      <c r="H7781" s="186">
        <f>+IF(G7781="","",F7781*G7781)</f>
        <v>4.5199999999999997E-3</v>
      </c>
      <c r="I7781" s="95"/>
      <c r="J7781" s="195">
        <f>+IF(H7781="","",H7781/H7830)</f>
        <v>1.0774462140995278E-2</v>
      </c>
      <c r="K7781" s="210">
        <v>851230012</v>
      </c>
      <c r="L7781" s="210" t="s">
        <v>77</v>
      </c>
      <c r="M7781" s="193">
        <v>0</v>
      </c>
      <c r="N7781" s="194">
        <f t="shared" si="1516"/>
        <v>0</v>
      </c>
      <c r="R7781" s="75" t="e">
        <f t="shared" si="1517"/>
        <v>#REF!</v>
      </c>
    </row>
    <row r="7782" spans="1:18" ht="15" customHeight="1" x14ac:dyDescent="0.25">
      <c r="A7782" s="86"/>
      <c r="B7782" s="84"/>
      <c r="C7782" s="209"/>
      <c r="D7782" s="209"/>
      <c r="E7782" s="209"/>
      <c r="F7782" s="184"/>
      <c r="G7782" s="185"/>
      <c r="H7782" s="186"/>
      <c r="J7782" s="195"/>
      <c r="K7782" s="210"/>
      <c r="L7782" s="210"/>
      <c r="M7782" s="193"/>
      <c r="N7782" s="194" t="str">
        <f t="shared" si="1516"/>
        <v/>
      </c>
      <c r="R7782" s="75" t="e">
        <f t="shared" si="1517"/>
        <v>#REF!</v>
      </c>
    </row>
    <row r="7783" spans="1:18" ht="15" customHeight="1" x14ac:dyDescent="0.25">
      <c r="A7783" s="86"/>
      <c r="B7783" s="84"/>
      <c r="C7783" s="209"/>
      <c r="D7783" s="209"/>
      <c r="E7783" s="209"/>
      <c r="F7783" s="184"/>
      <c r="G7783" s="185"/>
      <c r="H7783" s="186"/>
      <c r="I7783" s="96"/>
      <c r="J7783" s="195"/>
      <c r="K7783" s="210"/>
      <c r="L7783" s="210"/>
      <c r="M7783" s="193"/>
      <c r="N7783" s="194" t="str">
        <f t="shared" si="1516"/>
        <v/>
      </c>
      <c r="R7783" s="75" t="e">
        <f t="shared" si="1517"/>
        <v>#REF!</v>
      </c>
    </row>
    <row r="7784" spans="1:18" ht="15" customHeight="1" x14ac:dyDescent="0.3">
      <c r="A7784" s="86"/>
      <c r="B7784" s="84"/>
      <c r="C7784" s="125"/>
      <c r="D7784" s="146"/>
      <c r="E7784" s="149"/>
      <c r="F7784" s="184"/>
      <c r="G7784" s="185"/>
      <c r="H7784" s="186"/>
      <c r="J7784" s="195"/>
      <c r="K7784" s="174"/>
      <c r="L7784" s="170"/>
      <c r="M7784" s="193"/>
      <c r="N7784" s="194" t="str">
        <f t="shared" si="1516"/>
        <v/>
      </c>
      <c r="R7784" s="75" t="e">
        <f t="shared" si="1517"/>
        <v>#REF!</v>
      </c>
    </row>
    <row r="7785" spans="1:18" ht="15" customHeight="1" x14ac:dyDescent="0.3">
      <c r="A7785" s="86"/>
      <c r="B7785" s="84"/>
      <c r="C7785" s="125"/>
      <c r="D7785" s="146"/>
      <c r="E7785" s="149"/>
      <c r="F7785" s="184"/>
      <c r="G7785" s="185"/>
      <c r="H7785" s="186"/>
      <c r="J7785" s="195"/>
      <c r="K7785" s="174"/>
      <c r="L7785" s="170"/>
      <c r="M7785" s="193"/>
      <c r="N7785" s="194" t="str">
        <f t="shared" si="1516"/>
        <v/>
      </c>
      <c r="R7785" s="75" t="e">
        <f t="shared" si="1517"/>
        <v>#REF!</v>
      </c>
    </row>
    <row r="7786" spans="1:18" ht="15" customHeight="1" x14ac:dyDescent="0.3">
      <c r="A7786" s="86"/>
      <c r="B7786" s="84"/>
      <c r="C7786" s="125"/>
      <c r="D7786" s="146"/>
      <c r="E7786" s="149"/>
      <c r="F7786" s="184" t="str">
        <f>+IF(E7786="","",D7786*E7786)</f>
        <v/>
      </c>
      <c r="G7786" s="185" t="str">
        <f>+IF(F7786="","",H7760)</f>
        <v/>
      </c>
      <c r="H7786" s="186" t="str">
        <f>+IF(G7786="","",F7786*G7786)</f>
        <v/>
      </c>
      <c r="I7786" s="96"/>
      <c r="J7786" s="195" t="str">
        <f>+IF(H7786="","",H7786/H7830)</f>
        <v/>
      </c>
      <c r="K7786" s="174"/>
      <c r="L7786" s="170"/>
      <c r="M7786" s="193" t="str">
        <f>IF(L7786="NP", 0, (IF(L7786="EP", 1, (IF(L7786="ND", 0.4, "")))))</f>
        <v/>
      </c>
      <c r="N7786" s="194" t="str">
        <f t="shared" si="1516"/>
        <v/>
      </c>
      <c r="R7786" s="75" t="e">
        <f t="shared" si="1517"/>
        <v>#REF!</v>
      </c>
    </row>
    <row r="7787" spans="1:18" ht="15" customHeight="1" x14ac:dyDescent="0.3">
      <c r="A7787" s="86"/>
      <c r="B7787" s="84"/>
      <c r="C7787" s="125"/>
      <c r="D7787" s="146"/>
      <c r="E7787" s="149"/>
      <c r="F7787" s="184" t="str">
        <f>+IF(E7787="","",D7787*E7787)</f>
        <v/>
      </c>
      <c r="G7787" s="185" t="str">
        <f>+IF(F7787="","",H7760)</f>
        <v/>
      </c>
      <c r="H7787" s="186" t="str">
        <f>+IF(G7787="","",F7787*G7787)</f>
        <v/>
      </c>
      <c r="J7787" s="195" t="str">
        <f>+IF(H7787="","",H7787/H7830)</f>
        <v/>
      </c>
      <c r="K7787" s="174"/>
      <c r="L7787" s="170"/>
      <c r="M7787" s="193" t="str">
        <f>IF(L7787="NP", 0, (IF(L7787="EP", 1, (IF(L7787="ND", 0.4, "")))))</f>
        <v/>
      </c>
      <c r="N7787" s="194" t="str">
        <f t="shared" si="1516"/>
        <v/>
      </c>
      <c r="R7787" s="75" t="e">
        <f t="shared" si="1517"/>
        <v>#REF!</v>
      </c>
    </row>
    <row r="7788" spans="1:18" ht="15" customHeight="1" x14ac:dyDescent="0.3">
      <c r="A7788" s="86"/>
      <c r="B7788" s="84"/>
      <c r="C7788" s="125"/>
      <c r="D7788" s="146"/>
      <c r="E7788" s="149"/>
      <c r="F7788" s="184" t="str">
        <f>+IF(E7788="","",D7788*E7788)</f>
        <v/>
      </c>
      <c r="G7788" s="185" t="str">
        <f>+IF(F7788="","",H7760)</f>
        <v/>
      </c>
      <c r="H7788" s="186" t="str">
        <f>+IF(G7788="","",F7788*G7788)</f>
        <v/>
      </c>
      <c r="I7788" s="96"/>
      <c r="J7788" s="195" t="str">
        <f>+IF(H7788="","",H7788/H7830)</f>
        <v/>
      </c>
      <c r="K7788" s="174"/>
      <c r="L7788" s="170"/>
      <c r="M7788" s="193" t="str">
        <f>IF(L7788="NP", 0, (IF(L7788="EP", 1, (IF(L7788="ND", 0.4, "")))))</f>
        <v/>
      </c>
      <c r="N7788" s="194" t="str">
        <f t="shared" si="1516"/>
        <v/>
      </c>
      <c r="R7788" s="75" t="e">
        <f t="shared" si="1517"/>
        <v>#REF!</v>
      </c>
    </row>
    <row r="7789" spans="1:18" ht="15" customHeight="1" x14ac:dyDescent="0.3">
      <c r="A7789" s="86"/>
      <c r="B7789" s="84"/>
      <c r="C7789" s="125"/>
      <c r="D7789" s="146"/>
      <c r="E7789" s="149"/>
      <c r="F7789" s="184" t="str">
        <f>+IF(E7789="","",D7789*E7789)</f>
        <v/>
      </c>
      <c r="G7789" s="185" t="str">
        <f>+IF(F7789="","",H7760)</f>
        <v/>
      </c>
      <c r="H7789" s="186" t="str">
        <f>+IF(G7789="","",F7789*G7789)</f>
        <v/>
      </c>
      <c r="I7789" s="96"/>
      <c r="J7789" s="195" t="str">
        <f>+IF(H7789="","",H7789/H7830)</f>
        <v/>
      </c>
      <c r="K7789" s="174"/>
      <c r="L7789" s="170"/>
      <c r="M7789" s="193" t="str">
        <f>IF(L7789="NP", 0, (IF(L7789="EP", 1, (IF(L7789="ND", 0.4, "")))))</f>
        <v/>
      </c>
      <c r="N7789" s="194" t="str">
        <f t="shared" si="1516"/>
        <v/>
      </c>
      <c r="R7789" s="75" t="e">
        <f t="shared" si="1517"/>
        <v>#REF!</v>
      </c>
    </row>
    <row r="7790" spans="1:18" ht="15" customHeight="1" thickBot="1" x14ac:dyDescent="0.35">
      <c r="A7790" s="86"/>
      <c r="B7790" s="84"/>
      <c r="C7790" s="127"/>
      <c r="D7790" s="147"/>
      <c r="E7790" s="150"/>
      <c r="F7790" s="187" t="str">
        <f>+IF(E7790="","",D7790*E7790)</f>
        <v/>
      </c>
      <c r="G7790" s="188" t="str">
        <f>+IF(F7790="","",H7759)</f>
        <v/>
      </c>
      <c r="H7790" s="189" t="str">
        <f>+IF(G7790="","",F7790*G7790)</f>
        <v/>
      </c>
      <c r="J7790" s="195" t="str">
        <f>+IF(H7790="","",H7790/H7830)</f>
        <v/>
      </c>
      <c r="K7790" s="174"/>
      <c r="L7790" s="170"/>
      <c r="M7790" s="193" t="str">
        <f>IF(L7790="NP", 0, (IF(L7790="EP", 1, (IF(L7790="ND", 0.4, "")))))</f>
        <v/>
      </c>
      <c r="N7790" s="194" t="str">
        <f t="shared" si="1516"/>
        <v/>
      </c>
      <c r="R7790" s="75" t="e">
        <f t="shared" si="1517"/>
        <v>#REF!</v>
      </c>
    </row>
    <row r="7791" spans="1:18" ht="15" customHeight="1" thickBot="1" x14ac:dyDescent="0.35">
      <c r="A7791" s="86"/>
      <c r="B7791" s="84"/>
      <c r="C7791" s="160"/>
      <c r="D7791" s="160"/>
      <c r="E7791" s="160"/>
      <c r="F7791" s="160"/>
      <c r="G7791" s="161" t="s">
        <v>28</v>
      </c>
      <c r="H7791" s="157">
        <f>SUM(H7778:H7790)</f>
        <v>2.6010000000000002E-2</v>
      </c>
      <c r="J7791" s="110">
        <f>SUM(J7778:J7790)</f>
        <v>6.200083192196619E-2</v>
      </c>
      <c r="K7791" s="109"/>
      <c r="L7791" s="109"/>
      <c r="M7791" s="109"/>
      <c r="N7791" s="110">
        <f>SUM(N7778:N7790)</f>
        <v>0</v>
      </c>
    </row>
    <row r="7792" spans="1:18" s="73" customFormat="1" ht="15" customHeight="1" thickBot="1" x14ac:dyDescent="0.35">
      <c r="A7792" s="86"/>
      <c r="B7792" s="84"/>
      <c r="C7792" s="73" t="s">
        <v>11</v>
      </c>
      <c r="H7792" s="74"/>
      <c r="J7792" s="112"/>
      <c r="K7792" s="112"/>
      <c r="L7792" s="112"/>
      <c r="M7792" s="112"/>
      <c r="N7792" s="112"/>
    </row>
    <row r="7793" spans="1:18" ht="34.5" customHeight="1" thickBot="1" x14ac:dyDescent="0.35">
      <c r="A7793" s="86"/>
      <c r="B7793" s="84"/>
      <c r="C7793" s="122" t="s">
        <v>48</v>
      </c>
      <c r="D7793" s="129"/>
      <c r="E7793" s="123" t="s">
        <v>3</v>
      </c>
      <c r="F7793" s="123" t="s">
        <v>0</v>
      </c>
      <c r="G7793" s="123" t="s">
        <v>16</v>
      </c>
      <c r="H7793" s="124" t="s">
        <v>9</v>
      </c>
      <c r="J7793" s="106" t="s">
        <v>59</v>
      </c>
      <c r="K7793" s="107" t="s">
        <v>60</v>
      </c>
      <c r="L7793" s="107" t="s">
        <v>61</v>
      </c>
      <c r="M7793" s="107" t="s">
        <v>62</v>
      </c>
      <c r="N7793" s="108" t="s">
        <v>63</v>
      </c>
    </row>
    <row r="7794" spans="1:18" ht="15" customHeight="1" x14ac:dyDescent="0.3">
      <c r="A7794" s="86"/>
      <c r="B7794" s="84"/>
      <c r="C7794" s="213" t="s">
        <v>359</v>
      </c>
      <c r="E7794" s="214" t="s">
        <v>361</v>
      </c>
      <c r="F7794" s="215">
        <v>0.6</v>
      </c>
      <c r="G7794" s="215">
        <v>0.48</v>
      </c>
      <c r="H7794" s="186">
        <f>+IF(G7794="","",F7794*G7794)</f>
        <v>0.28799999999999998</v>
      </c>
      <c r="I7794" s="95"/>
      <c r="J7794" s="195">
        <f>+IF(H7794="","",H7794/H7830)</f>
        <v>0.68651440190412394</v>
      </c>
      <c r="K7794" s="211">
        <v>352605342021</v>
      </c>
      <c r="L7794" s="212" t="s">
        <v>76</v>
      </c>
      <c r="M7794" s="193">
        <v>0.20180000000000001</v>
      </c>
      <c r="N7794" s="194">
        <f t="shared" ref="N7794:N7819" si="1518">+IF(H7794="","",J7794*M7794)</f>
        <v>0.13853860630425222</v>
      </c>
      <c r="R7794" s="75" t="e">
        <f t="shared" ref="R7794:R7819" si="1519">+R7706+1</f>
        <v>#REF!</v>
      </c>
    </row>
    <row r="7795" spans="1:18" ht="15" customHeight="1" x14ac:dyDescent="0.3">
      <c r="A7795" s="86"/>
      <c r="B7795" s="84"/>
      <c r="C7795" s="213" t="s">
        <v>360</v>
      </c>
      <c r="E7795" s="214" t="s">
        <v>361</v>
      </c>
      <c r="F7795" s="215">
        <v>0.02</v>
      </c>
      <c r="G7795" s="215">
        <v>0.46</v>
      </c>
      <c r="H7795" s="186">
        <f>+IF(G7795="","",F7795*G7795)</f>
        <v>9.1999999999999998E-3</v>
      </c>
      <c r="I7795" s="95"/>
      <c r="J7795" s="195">
        <f>+IF(H7795="","",H7795/H7830)</f>
        <v>2.1930321171937293E-2</v>
      </c>
      <c r="K7795" s="211">
        <v>333400011</v>
      </c>
      <c r="L7795" s="212" t="s">
        <v>76</v>
      </c>
      <c r="M7795" s="193">
        <v>0.2165</v>
      </c>
      <c r="N7795" s="194">
        <f t="shared" si="1518"/>
        <v>4.7479145337244238E-3</v>
      </c>
      <c r="R7795" s="75" t="e">
        <f t="shared" si="1519"/>
        <v>#REF!</v>
      </c>
    </row>
    <row r="7796" spans="1:18" ht="15" customHeight="1" x14ac:dyDescent="0.3">
      <c r="A7796" s="86"/>
      <c r="B7796" s="84"/>
      <c r="C7796" s="213"/>
      <c r="E7796" s="214"/>
      <c r="F7796" s="215"/>
      <c r="G7796" s="215"/>
      <c r="H7796" s="190"/>
      <c r="J7796" s="195"/>
      <c r="K7796" s="211"/>
      <c r="L7796" s="212"/>
      <c r="M7796" s="193"/>
      <c r="N7796" s="194" t="str">
        <f t="shared" si="1518"/>
        <v/>
      </c>
      <c r="R7796" s="75" t="e">
        <f t="shared" si="1519"/>
        <v>#REF!</v>
      </c>
    </row>
    <row r="7797" spans="1:18" ht="15" customHeight="1" x14ac:dyDescent="0.3">
      <c r="A7797" s="86"/>
      <c r="B7797" s="84"/>
      <c r="C7797" s="213"/>
      <c r="E7797" s="214"/>
      <c r="F7797" s="215"/>
      <c r="G7797" s="215"/>
      <c r="H7797" s="190"/>
      <c r="J7797" s="195"/>
      <c r="K7797" s="211"/>
      <c r="L7797" s="212"/>
      <c r="M7797" s="193"/>
      <c r="N7797" s="194" t="str">
        <f t="shared" si="1518"/>
        <v/>
      </c>
      <c r="R7797" s="75" t="e">
        <f t="shared" si="1519"/>
        <v>#REF!</v>
      </c>
    </row>
    <row r="7798" spans="1:18" ht="15" customHeight="1" x14ac:dyDescent="0.3">
      <c r="A7798" s="86"/>
      <c r="B7798" s="84"/>
      <c r="C7798" s="213"/>
      <c r="E7798" s="214"/>
      <c r="F7798" s="215"/>
      <c r="G7798" s="215"/>
      <c r="H7798" s="190"/>
      <c r="J7798" s="195"/>
      <c r="K7798" s="211"/>
      <c r="L7798" s="212"/>
      <c r="M7798" s="193"/>
      <c r="N7798" s="194" t="str">
        <f t="shared" si="1518"/>
        <v/>
      </c>
      <c r="R7798" s="75" t="e">
        <f t="shared" si="1519"/>
        <v>#REF!</v>
      </c>
    </row>
    <row r="7799" spans="1:18" ht="15" customHeight="1" x14ac:dyDescent="0.3">
      <c r="A7799" s="86"/>
      <c r="B7799" s="84"/>
      <c r="C7799" s="213"/>
      <c r="E7799" s="214"/>
      <c r="F7799" s="215"/>
      <c r="G7799" s="215"/>
      <c r="H7799" s="190"/>
      <c r="J7799" s="195"/>
      <c r="K7799" s="212"/>
      <c r="L7799" s="210"/>
      <c r="M7799" s="193"/>
      <c r="N7799" s="194" t="str">
        <f t="shared" si="1518"/>
        <v/>
      </c>
      <c r="R7799" s="75" t="e">
        <f t="shared" si="1519"/>
        <v>#REF!</v>
      </c>
    </row>
    <row r="7800" spans="1:18" ht="15" customHeight="1" x14ac:dyDescent="0.3">
      <c r="A7800" s="86"/>
      <c r="B7800" s="84"/>
      <c r="C7800" s="213"/>
      <c r="E7800" s="214"/>
      <c r="F7800" s="215"/>
      <c r="G7800" s="215"/>
      <c r="H7800" s="190"/>
      <c r="J7800" s="195"/>
      <c r="K7800" s="211"/>
      <c r="L7800" s="210"/>
      <c r="M7800" s="193"/>
      <c r="N7800" s="194" t="str">
        <f t="shared" si="1518"/>
        <v/>
      </c>
      <c r="R7800" s="75" t="e">
        <f t="shared" si="1519"/>
        <v>#REF!</v>
      </c>
    </row>
    <row r="7801" spans="1:18" ht="15" customHeight="1" x14ac:dyDescent="0.3">
      <c r="A7801" s="86"/>
      <c r="B7801" s="84"/>
      <c r="C7801" s="125"/>
      <c r="E7801" s="151"/>
      <c r="F7801" s="151"/>
      <c r="G7801" s="151"/>
      <c r="H7801" s="190"/>
      <c r="J7801" s="195"/>
      <c r="K7801" s="174"/>
      <c r="L7801" s="170"/>
      <c r="M7801" s="193"/>
      <c r="N7801" s="194" t="str">
        <f t="shared" si="1518"/>
        <v/>
      </c>
      <c r="R7801" s="75" t="e">
        <f t="shared" si="1519"/>
        <v>#REF!</v>
      </c>
    </row>
    <row r="7802" spans="1:18" ht="15" customHeight="1" x14ac:dyDescent="0.3">
      <c r="A7802" s="86"/>
      <c r="B7802" s="84"/>
      <c r="C7802" s="125"/>
      <c r="E7802" s="151"/>
      <c r="F7802" s="151"/>
      <c r="G7802" s="151"/>
      <c r="H7802" s="190" t="str">
        <f t="shared" ref="H7802:H7819" si="1520">+IF(G7802="","",F7802*G7802)</f>
        <v/>
      </c>
      <c r="J7802" s="195" t="str">
        <f>+IF(H7802="","",H7802/H7830)</f>
        <v/>
      </c>
      <c r="K7802" s="174"/>
      <c r="L7802" s="170"/>
      <c r="M7802" s="193" t="str">
        <f t="shared" ref="M7802:M7819" si="1521">IF(L7802="NP", 0, (IF(L7802="EP", 1, (IF(L7802="ND", 0.4, "")))))</f>
        <v/>
      </c>
      <c r="N7802" s="194" t="str">
        <f t="shared" si="1518"/>
        <v/>
      </c>
      <c r="R7802" s="75" t="e">
        <f t="shared" si="1519"/>
        <v>#REF!</v>
      </c>
    </row>
    <row r="7803" spans="1:18" ht="15" customHeight="1" x14ac:dyDescent="0.3">
      <c r="A7803" s="86"/>
      <c r="B7803" s="84"/>
      <c r="C7803" s="125"/>
      <c r="E7803" s="151"/>
      <c r="F7803" s="151"/>
      <c r="G7803" s="151"/>
      <c r="H7803" s="190" t="str">
        <f t="shared" si="1520"/>
        <v/>
      </c>
      <c r="J7803" s="195" t="str">
        <f>+IF(H7803="","",H7803/H7830)</f>
        <v/>
      </c>
      <c r="K7803" s="174"/>
      <c r="L7803" s="170"/>
      <c r="M7803" s="193" t="str">
        <f t="shared" si="1521"/>
        <v/>
      </c>
      <c r="N7803" s="194" t="str">
        <f t="shared" si="1518"/>
        <v/>
      </c>
      <c r="R7803" s="75" t="e">
        <f t="shared" si="1519"/>
        <v>#REF!</v>
      </c>
    </row>
    <row r="7804" spans="1:18" ht="15" customHeight="1" x14ac:dyDescent="0.3">
      <c r="A7804" s="86"/>
      <c r="B7804" s="84"/>
      <c r="C7804" s="125"/>
      <c r="E7804" s="151"/>
      <c r="F7804" s="151"/>
      <c r="G7804" s="151"/>
      <c r="H7804" s="190" t="str">
        <f t="shared" si="1520"/>
        <v/>
      </c>
      <c r="J7804" s="195" t="str">
        <f>+IF(H7804="","",H7804/H7830)</f>
        <v/>
      </c>
      <c r="K7804" s="174"/>
      <c r="L7804" s="170"/>
      <c r="M7804" s="193" t="str">
        <f t="shared" si="1521"/>
        <v/>
      </c>
      <c r="N7804" s="194" t="str">
        <f t="shared" si="1518"/>
        <v/>
      </c>
      <c r="R7804" s="75" t="e">
        <f t="shared" si="1519"/>
        <v>#REF!</v>
      </c>
    </row>
    <row r="7805" spans="1:18" ht="15" customHeight="1" x14ac:dyDescent="0.3">
      <c r="A7805" s="86"/>
      <c r="B7805" s="84"/>
      <c r="C7805" s="125"/>
      <c r="E7805" s="151"/>
      <c r="F7805" s="151"/>
      <c r="G7805" s="151"/>
      <c r="H7805" s="190" t="str">
        <f t="shared" si="1520"/>
        <v/>
      </c>
      <c r="J7805" s="195" t="str">
        <f>+IF(H7805="","",H7805/H7830)</f>
        <v/>
      </c>
      <c r="K7805" s="174"/>
      <c r="L7805" s="170"/>
      <c r="M7805" s="193" t="str">
        <f t="shared" si="1521"/>
        <v/>
      </c>
      <c r="N7805" s="194" t="str">
        <f t="shared" si="1518"/>
        <v/>
      </c>
      <c r="R7805" s="75" t="e">
        <f t="shared" si="1519"/>
        <v>#REF!</v>
      </c>
    </row>
    <row r="7806" spans="1:18" ht="15" customHeight="1" x14ac:dyDescent="0.3">
      <c r="A7806" s="86"/>
      <c r="B7806" s="84"/>
      <c r="C7806" s="125"/>
      <c r="E7806" s="151"/>
      <c r="F7806" s="151"/>
      <c r="G7806" s="151"/>
      <c r="H7806" s="190" t="str">
        <f t="shared" si="1520"/>
        <v/>
      </c>
      <c r="J7806" s="195" t="str">
        <f>+IF(H7806="","",H7806/H7830)</f>
        <v/>
      </c>
      <c r="K7806" s="174"/>
      <c r="L7806" s="170"/>
      <c r="M7806" s="193" t="str">
        <f t="shared" si="1521"/>
        <v/>
      </c>
      <c r="N7806" s="194" t="str">
        <f t="shared" si="1518"/>
        <v/>
      </c>
      <c r="R7806" s="75" t="e">
        <f t="shared" si="1519"/>
        <v>#REF!</v>
      </c>
    </row>
    <row r="7807" spans="1:18" ht="15" customHeight="1" x14ac:dyDescent="0.3">
      <c r="A7807" s="86"/>
      <c r="B7807" s="84"/>
      <c r="C7807" s="125"/>
      <c r="E7807" s="151"/>
      <c r="F7807" s="151"/>
      <c r="G7807" s="151"/>
      <c r="H7807" s="190" t="str">
        <f t="shared" si="1520"/>
        <v/>
      </c>
      <c r="J7807" s="195" t="str">
        <f>+IF(H7807="","",H7807/H7830)</f>
        <v/>
      </c>
      <c r="K7807" s="174"/>
      <c r="L7807" s="170"/>
      <c r="M7807" s="193" t="str">
        <f t="shared" si="1521"/>
        <v/>
      </c>
      <c r="N7807" s="194" t="str">
        <f t="shared" si="1518"/>
        <v/>
      </c>
      <c r="R7807" s="75" t="e">
        <f t="shared" si="1519"/>
        <v>#REF!</v>
      </c>
    </row>
    <row r="7808" spans="1:18" ht="15" customHeight="1" x14ac:dyDescent="0.3">
      <c r="A7808" s="86"/>
      <c r="B7808" s="84"/>
      <c r="C7808" s="125"/>
      <c r="E7808" s="151"/>
      <c r="F7808" s="151"/>
      <c r="G7808" s="151"/>
      <c r="H7808" s="190" t="str">
        <f t="shared" si="1520"/>
        <v/>
      </c>
      <c r="J7808" s="195" t="str">
        <f>+IF(H7808="","",H7808/H7830)</f>
        <v/>
      </c>
      <c r="K7808" s="174"/>
      <c r="L7808" s="170"/>
      <c r="M7808" s="193" t="str">
        <f t="shared" si="1521"/>
        <v/>
      </c>
      <c r="N7808" s="194" t="str">
        <f t="shared" si="1518"/>
        <v/>
      </c>
      <c r="R7808" s="75" t="e">
        <f t="shared" si="1519"/>
        <v>#REF!</v>
      </c>
    </row>
    <row r="7809" spans="1:18" ht="15" customHeight="1" x14ac:dyDescent="0.3">
      <c r="A7809" s="86"/>
      <c r="B7809" s="84"/>
      <c r="C7809" s="125"/>
      <c r="E7809" s="151"/>
      <c r="F7809" s="151"/>
      <c r="G7809" s="151"/>
      <c r="H7809" s="190" t="str">
        <f t="shared" si="1520"/>
        <v/>
      </c>
      <c r="J7809" s="195" t="str">
        <f>+IF(H7809="","",H7809/H7830)</f>
        <v/>
      </c>
      <c r="K7809" s="174"/>
      <c r="L7809" s="170"/>
      <c r="M7809" s="193" t="str">
        <f t="shared" si="1521"/>
        <v/>
      </c>
      <c r="N7809" s="194" t="str">
        <f t="shared" si="1518"/>
        <v/>
      </c>
      <c r="R7809" s="75" t="e">
        <f t="shared" si="1519"/>
        <v>#REF!</v>
      </c>
    </row>
    <row r="7810" spans="1:18" ht="15" customHeight="1" x14ac:dyDescent="0.3">
      <c r="A7810" s="86"/>
      <c r="B7810" s="84"/>
      <c r="C7810" s="125"/>
      <c r="E7810" s="151"/>
      <c r="F7810" s="151"/>
      <c r="G7810" s="151"/>
      <c r="H7810" s="190" t="str">
        <f t="shared" si="1520"/>
        <v/>
      </c>
      <c r="J7810" s="195" t="str">
        <f>+IF(H7810="","",H7810/H7830)</f>
        <v/>
      </c>
      <c r="K7810" s="174"/>
      <c r="L7810" s="170"/>
      <c r="M7810" s="193" t="str">
        <f t="shared" si="1521"/>
        <v/>
      </c>
      <c r="N7810" s="194" t="str">
        <f t="shared" si="1518"/>
        <v/>
      </c>
      <c r="R7810" s="75" t="e">
        <f t="shared" si="1519"/>
        <v>#REF!</v>
      </c>
    </row>
    <row r="7811" spans="1:18" ht="15" customHeight="1" x14ac:dyDescent="0.3">
      <c r="A7811" s="86"/>
      <c r="B7811" s="84"/>
      <c r="C7811" s="125"/>
      <c r="E7811" s="151"/>
      <c r="F7811" s="151"/>
      <c r="G7811" s="151"/>
      <c r="H7811" s="190" t="str">
        <f t="shared" si="1520"/>
        <v/>
      </c>
      <c r="J7811" s="195" t="str">
        <f>+IF(H7811="","",H7811/H7830)</f>
        <v/>
      </c>
      <c r="K7811" s="174"/>
      <c r="L7811" s="170"/>
      <c r="M7811" s="193" t="str">
        <f t="shared" si="1521"/>
        <v/>
      </c>
      <c r="N7811" s="194" t="str">
        <f t="shared" si="1518"/>
        <v/>
      </c>
      <c r="R7811" s="75" t="e">
        <f t="shared" si="1519"/>
        <v>#REF!</v>
      </c>
    </row>
    <row r="7812" spans="1:18" ht="15" customHeight="1" x14ac:dyDescent="0.3">
      <c r="A7812" s="86"/>
      <c r="B7812" s="84"/>
      <c r="C7812" s="125"/>
      <c r="E7812" s="151"/>
      <c r="F7812" s="151"/>
      <c r="G7812" s="151"/>
      <c r="H7812" s="190" t="str">
        <f t="shared" si="1520"/>
        <v/>
      </c>
      <c r="J7812" s="195" t="str">
        <f>+IF(H7812="","",H7812/H7830)</f>
        <v/>
      </c>
      <c r="K7812" s="174"/>
      <c r="L7812" s="170"/>
      <c r="M7812" s="193" t="str">
        <f t="shared" si="1521"/>
        <v/>
      </c>
      <c r="N7812" s="194" t="str">
        <f t="shared" si="1518"/>
        <v/>
      </c>
      <c r="R7812" s="75" t="e">
        <f t="shared" si="1519"/>
        <v>#REF!</v>
      </c>
    </row>
    <row r="7813" spans="1:18" ht="15" customHeight="1" x14ac:dyDescent="0.3">
      <c r="A7813" s="86"/>
      <c r="B7813" s="84"/>
      <c r="C7813" s="125"/>
      <c r="E7813" s="151"/>
      <c r="F7813" s="151"/>
      <c r="G7813" s="151"/>
      <c r="H7813" s="190" t="str">
        <f t="shared" si="1520"/>
        <v/>
      </c>
      <c r="J7813" s="195" t="str">
        <f>+IF(H7813="","",H7813/H7830)</f>
        <v/>
      </c>
      <c r="K7813" s="174"/>
      <c r="L7813" s="170"/>
      <c r="M7813" s="193" t="str">
        <f t="shared" si="1521"/>
        <v/>
      </c>
      <c r="N7813" s="194" t="str">
        <f t="shared" si="1518"/>
        <v/>
      </c>
      <c r="R7813" s="75" t="e">
        <f t="shared" si="1519"/>
        <v>#REF!</v>
      </c>
    </row>
    <row r="7814" spans="1:18" ht="15" customHeight="1" x14ac:dyDescent="0.3">
      <c r="A7814" s="86"/>
      <c r="B7814" s="84"/>
      <c r="C7814" s="125"/>
      <c r="E7814" s="151"/>
      <c r="F7814" s="151"/>
      <c r="G7814" s="151"/>
      <c r="H7814" s="190" t="str">
        <f t="shared" si="1520"/>
        <v/>
      </c>
      <c r="J7814" s="195" t="str">
        <f>+IF(H7814="","",H7814/H7830)</f>
        <v/>
      </c>
      <c r="K7814" s="174"/>
      <c r="L7814" s="170"/>
      <c r="M7814" s="193" t="str">
        <f t="shared" si="1521"/>
        <v/>
      </c>
      <c r="N7814" s="194" t="str">
        <f t="shared" si="1518"/>
        <v/>
      </c>
      <c r="R7814" s="75" t="e">
        <f t="shared" si="1519"/>
        <v>#REF!</v>
      </c>
    </row>
    <row r="7815" spans="1:18" ht="15" customHeight="1" x14ac:dyDescent="0.3">
      <c r="A7815" s="86"/>
      <c r="B7815" s="84"/>
      <c r="C7815" s="125"/>
      <c r="E7815" s="151"/>
      <c r="F7815" s="151"/>
      <c r="G7815" s="151"/>
      <c r="H7815" s="190" t="str">
        <f t="shared" si="1520"/>
        <v/>
      </c>
      <c r="J7815" s="195" t="str">
        <f>+IF(H7815="","",H7815/H7830)</f>
        <v/>
      </c>
      <c r="K7815" s="174"/>
      <c r="L7815" s="170"/>
      <c r="M7815" s="193" t="str">
        <f t="shared" si="1521"/>
        <v/>
      </c>
      <c r="N7815" s="194" t="str">
        <f t="shared" si="1518"/>
        <v/>
      </c>
      <c r="R7815" s="75" t="e">
        <f t="shared" si="1519"/>
        <v>#REF!</v>
      </c>
    </row>
    <row r="7816" spans="1:18" ht="15" customHeight="1" x14ac:dyDescent="0.3">
      <c r="A7816" s="86"/>
      <c r="B7816" s="84"/>
      <c r="C7816" s="125"/>
      <c r="E7816" s="151"/>
      <c r="F7816" s="151"/>
      <c r="G7816" s="151"/>
      <c r="H7816" s="190" t="str">
        <f t="shared" si="1520"/>
        <v/>
      </c>
      <c r="J7816" s="195" t="str">
        <f>+IF(H7816="","",H7816/H7830)</f>
        <v/>
      </c>
      <c r="K7816" s="174"/>
      <c r="L7816" s="170"/>
      <c r="M7816" s="193" t="str">
        <f t="shared" si="1521"/>
        <v/>
      </c>
      <c r="N7816" s="194" t="str">
        <f t="shared" si="1518"/>
        <v/>
      </c>
      <c r="R7816" s="75" t="e">
        <f t="shared" si="1519"/>
        <v>#REF!</v>
      </c>
    </row>
    <row r="7817" spans="1:18" ht="15" customHeight="1" x14ac:dyDescent="0.3">
      <c r="A7817" s="86"/>
      <c r="B7817" s="84"/>
      <c r="C7817" s="125"/>
      <c r="E7817" s="151"/>
      <c r="F7817" s="151"/>
      <c r="G7817" s="151"/>
      <c r="H7817" s="190" t="str">
        <f t="shared" si="1520"/>
        <v/>
      </c>
      <c r="J7817" s="195" t="str">
        <f>+IF(H7817="","",H7817/H7830)</f>
        <v/>
      </c>
      <c r="K7817" s="174"/>
      <c r="L7817" s="170"/>
      <c r="M7817" s="193" t="str">
        <f t="shared" si="1521"/>
        <v/>
      </c>
      <c r="N7817" s="194" t="str">
        <f t="shared" si="1518"/>
        <v/>
      </c>
      <c r="R7817" s="75" t="e">
        <f t="shared" si="1519"/>
        <v>#REF!</v>
      </c>
    </row>
    <row r="7818" spans="1:18" ht="15" customHeight="1" x14ac:dyDescent="0.3">
      <c r="A7818" s="86"/>
      <c r="B7818" s="84"/>
      <c r="C7818" s="125"/>
      <c r="E7818" s="151"/>
      <c r="F7818" s="151"/>
      <c r="G7818" s="151"/>
      <c r="H7818" s="190" t="str">
        <f t="shared" si="1520"/>
        <v/>
      </c>
      <c r="J7818" s="195" t="str">
        <f>+IF(H7818="","",H7818/H7830)</f>
        <v/>
      </c>
      <c r="K7818" s="174"/>
      <c r="L7818" s="170"/>
      <c r="M7818" s="193" t="str">
        <f t="shared" si="1521"/>
        <v/>
      </c>
      <c r="N7818" s="194" t="str">
        <f t="shared" si="1518"/>
        <v/>
      </c>
      <c r="R7818" s="75" t="e">
        <f t="shared" si="1519"/>
        <v>#REF!</v>
      </c>
    </row>
    <row r="7819" spans="1:18" ht="15" customHeight="1" thickBot="1" x14ac:dyDescent="0.35">
      <c r="A7819" s="86"/>
      <c r="B7819" s="84"/>
      <c r="C7819" s="125"/>
      <c r="E7819" s="152"/>
      <c r="F7819" s="152"/>
      <c r="G7819" s="152"/>
      <c r="H7819" s="191" t="str">
        <f t="shared" si="1520"/>
        <v/>
      </c>
      <c r="J7819" s="195" t="str">
        <f>+IF(H7819="","",H7819/H7830)</f>
        <v/>
      </c>
      <c r="K7819" s="174"/>
      <c r="L7819" s="170"/>
      <c r="M7819" s="193" t="str">
        <f t="shared" si="1521"/>
        <v/>
      </c>
      <c r="N7819" s="194" t="str">
        <f t="shared" si="1518"/>
        <v/>
      </c>
      <c r="R7819" s="75" t="e">
        <f t="shared" si="1519"/>
        <v>#REF!</v>
      </c>
    </row>
    <row r="7820" spans="1:18" ht="15" customHeight="1" thickBot="1" x14ac:dyDescent="0.35">
      <c r="A7820" s="86"/>
      <c r="B7820" s="84"/>
      <c r="C7820" s="160"/>
      <c r="D7820" s="160"/>
      <c r="E7820" s="160"/>
      <c r="F7820" s="160"/>
      <c r="G7820" s="161" t="s">
        <v>29</v>
      </c>
      <c r="H7820" s="157">
        <f>SUM(H7794:H7819)</f>
        <v>0.29719999999999996</v>
      </c>
      <c r="J7820" s="110">
        <f>SUM(J7794:J7819)</f>
        <v>0.70844472307606121</v>
      </c>
      <c r="K7820" s="109"/>
      <c r="L7820" s="109"/>
      <c r="M7820" s="109"/>
      <c r="N7820" s="110">
        <f>SUM(N7794:N7819)</f>
        <v>0.14328652083797663</v>
      </c>
    </row>
    <row r="7821" spans="1:18" s="73" customFormat="1" ht="15" customHeight="1" thickBot="1" x14ac:dyDescent="0.35">
      <c r="A7821" s="86"/>
      <c r="B7821" s="84"/>
      <c r="C7821" s="73" t="s">
        <v>12</v>
      </c>
      <c r="H7821" s="74"/>
      <c r="J7821" s="111"/>
      <c r="K7821" s="111"/>
      <c r="L7821" s="111"/>
      <c r="M7821" s="111"/>
      <c r="N7821" s="111"/>
    </row>
    <row r="7822" spans="1:18" ht="33" customHeight="1" thickBot="1" x14ac:dyDescent="0.35">
      <c r="A7822" s="86"/>
      <c r="B7822" s="84"/>
      <c r="C7822" s="122" t="s">
        <v>48</v>
      </c>
      <c r="D7822" s="129"/>
      <c r="E7822" s="130" t="s">
        <v>3</v>
      </c>
      <c r="F7822" s="130" t="s">
        <v>0</v>
      </c>
      <c r="G7822" s="123" t="s">
        <v>6</v>
      </c>
      <c r="H7822" s="124" t="s">
        <v>9</v>
      </c>
      <c r="J7822" s="106" t="s">
        <v>59</v>
      </c>
      <c r="K7822" s="107" t="s">
        <v>60</v>
      </c>
      <c r="L7822" s="107" t="s">
        <v>61</v>
      </c>
      <c r="M7822" s="107" t="s">
        <v>62</v>
      </c>
      <c r="N7822" s="108" t="s">
        <v>63</v>
      </c>
    </row>
    <row r="7823" spans="1:18" ht="15" customHeight="1" x14ac:dyDescent="0.3">
      <c r="A7823" s="86"/>
      <c r="B7823" s="84"/>
      <c r="C7823" s="125"/>
      <c r="E7823" s="149"/>
      <c r="F7823" s="146"/>
      <c r="G7823" s="154"/>
      <c r="H7823" s="186" t="str">
        <f>+IF(G7823="","",F7823*G7823)</f>
        <v/>
      </c>
      <c r="J7823" s="195" t="str">
        <f>+IF(H7823="","",H7823/H7830)</f>
        <v/>
      </c>
      <c r="K7823" s="175"/>
      <c r="L7823" s="175"/>
      <c r="M7823" s="193" t="str">
        <f>IF(L7823="NP", 0, (IF(L7823="EP", 1, (IF(L7823="ND", 0.4, "")))))</f>
        <v/>
      </c>
      <c r="N7823" s="194" t="str">
        <f>+IF(H7823="","",J7823*M7823)</f>
        <v/>
      </c>
      <c r="R7823" s="75" t="e">
        <f t="shared" ref="R7823:R7827" si="1522">+R7735+1</f>
        <v>#REF!</v>
      </c>
    </row>
    <row r="7824" spans="1:18" ht="15" customHeight="1" x14ac:dyDescent="0.3">
      <c r="A7824" s="86"/>
      <c r="B7824" s="84"/>
      <c r="C7824" s="125"/>
      <c r="E7824" s="149"/>
      <c r="F7824" s="146"/>
      <c r="G7824" s="154"/>
      <c r="H7824" s="186" t="str">
        <f>+IF(G7824="","",F7824*G7824)</f>
        <v/>
      </c>
      <c r="J7824" s="195" t="str">
        <f>+IF(H7824="","",H7824/H7828)</f>
        <v/>
      </c>
      <c r="K7824" s="175"/>
      <c r="L7824" s="175"/>
      <c r="M7824" s="193" t="str">
        <f>IF(L7824="NP", 0, (IF(L7824="EP", 1, (IF(L7824="ND", 0.4, "")))))</f>
        <v/>
      </c>
      <c r="N7824" s="194" t="str">
        <f>+IF(H7824="","",J7824*M7824)</f>
        <v/>
      </c>
      <c r="R7824" s="75" t="e">
        <f t="shared" si="1522"/>
        <v>#REF!</v>
      </c>
    </row>
    <row r="7825" spans="1:18" ht="15" customHeight="1" x14ac:dyDescent="0.3">
      <c r="A7825" s="86"/>
      <c r="B7825" s="84"/>
      <c r="C7825" s="125"/>
      <c r="E7825" s="149"/>
      <c r="F7825" s="146"/>
      <c r="G7825" s="154"/>
      <c r="H7825" s="186" t="str">
        <f>+IF(G7825="","",F7825*G7825)</f>
        <v/>
      </c>
      <c r="J7825" s="195" t="str">
        <f>+IF(H7825="","",H7825/H7829)</f>
        <v/>
      </c>
      <c r="K7825" s="175"/>
      <c r="L7825" s="175"/>
      <c r="M7825" s="193" t="str">
        <f>IF(L7825="NP", 0, (IF(L7825="EP", 1, (IF(L7825="ND", 0.4, "")))))</f>
        <v/>
      </c>
      <c r="N7825" s="194" t="str">
        <f>+IF(H7825="","",J7825*M7825)</f>
        <v/>
      </c>
      <c r="R7825" s="75" t="e">
        <f t="shared" si="1522"/>
        <v>#REF!</v>
      </c>
    </row>
    <row r="7826" spans="1:18" ht="15" customHeight="1" x14ac:dyDescent="0.3">
      <c r="A7826" s="86"/>
      <c r="B7826" s="84"/>
      <c r="C7826" s="125"/>
      <c r="E7826" s="149"/>
      <c r="F7826" s="146"/>
      <c r="G7826" s="154"/>
      <c r="H7826" s="186" t="str">
        <f>+IF(G7826="","",F7826*G7826)</f>
        <v/>
      </c>
      <c r="J7826" s="195" t="str">
        <f>+IF(H7826="","",H7826/H7830)</f>
        <v/>
      </c>
      <c r="K7826" s="175"/>
      <c r="L7826" s="175"/>
      <c r="M7826" s="193" t="str">
        <f>IF(L7826="NP", 0, (IF(L7826="EP", 1, (IF(L7826="ND", 0.4, "")))))</f>
        <v/>
      </c>
      <c r="N7826" s="194" t="str">
        <f>+IF(H7826="","",J7826*M7826)</f>
        <v/>
      </c>
      <c r="R7826" s="75" t="e">
        <f t="shared" si="1522"/>
        <v>#REF!</v>
      </c>
    </row>
    <row r="7827" spans="1:18" ht="15" customHeight="1" thickBot="1" x14ac:dyDescent="0.35">
      <c r="A7827" s="86"/>
      <c r="B7827" s="84"/>
      <c r="C7827" s="127"/>
      <c r="D7827" s="128"/>
      <c r="E7827" s="150"/>
      <c r="F7827" s="147"/>
      <c r="G7827" s="155"/>
      <c r="H7827" s="192" t="str">
        <f>+IF(G7827="","",F7827*G7827)</f>
        <v/>
      </c>
      <c r="J7827" s="195" t="str">
        <f>+IF(H7827="","",H7827/H7830)</f>
        <v/>
      </c>
      <c r="K7827" s="176"/>
      <c r="L7827" s="177"/>
      <c r="M7827" s="193" t="str">
        <f>IF(L7827="NP", 0, (IF(L7827="EP", 1, (IF(L7827="ND", 0.4, "")))))</f>
        <v/>
      </c>
      <c r="N7827" s="194" t="str">
        <f>+IF(H7827="","",J7827*M7827)</f>
        <v/>
      </c>
      <c r="R7827" s="75" t="e">
        <f t="shared" si="1522"/>
        <v>#REF!</v>
      </c>
    </row>
    <row r="7828" spans="1:18" ht="15" customHeight="1" thickBot="1" x14ac:dyDescent="0.35">
      <c r="A7828" s="86"/>
      <c r="B7828" s="84"/>
      <c r="C7828" s="160"/>
      <c r="D7828" s="160"/>
      <c r="E7828" s="160"/>
      <c r="F7828" s="160"/>
      <c r="G7828" s="161" t="s">
        <v>30</v>
      </c>
      <c r="H7828" s="157">
        <f>SUM(H7823:H7827)</f>
        <v>0</v>
      </c>
      <c r="J7828" s="110">
        <f>SUM(J7823:J7827)</f>
        <v>0</v>
      </c>
      <c r="K7828" s="109"/>
      <c r="L7828" s="109"/>
      <c r="M7828" s="109"/>
      <c r="N7828" s="110">
        <f>SUM(N7823:N7827)</f>
        <v>0</v>
      </c>
    </row>
    <row r="7829" spans="1:18" ht="13.5" customHeight="1" thickBot="1" x14ac:dyDescent="0.35">
      <c r="A7829" s="86"/>
      <c r="B7829" s="84"/>
      <c r="H7829" s="84"/>
      <c r="J7829" s="103"/>
      <c r="K7829" s="104"/>
      <c r="L7829" s="104"/>
      <c r="M7829" s="104"/>
      <c r="N7829" s="105"/>
    </row>
    <row r="7830" spans="1:18" ht="15" customHeight="1" x14ac:dyDescent="0.3">
      <c r="A7830" s="86"/>
      <c r="B7830" s="84"/>
      <c r="D7830" s="132" t="s">
        <v>13</v>
      </c>
      <c r="E7830" s="133"/>
      <c r="F7830" s="133"/>
      <c r="G7830" s="134"/>
      <c r="H7830" s="158">
        <f>+H7775+H7791+H7820+H7828</f>
        <v>0.41951050000000001</v>
      </c>
      <c r="J7830" s="113"/>
      <c r="K7830" s="78"/>
      <c r="M7830" s="78"/>
      <c r="N7830" s="114"/>
    </row>
    <row r="7831" spans="1:18" ht="15" customHeight="1" thickBot="1" x14ac:dyDescent="0.35">
      <c r="A7831" s="86"/>
      <c r="B7831" s="84"/>
      <c r="D7831" s="135" t="s">
        <v>67</v>
      </c>
      <c r="E7831" s="136"/>
      <c r="F7831" s="136"/>
      <c r="G7831" s="141">
        <f>+$Q$1</f>
        <v>0.15</v>
      </c>
      <c r="H7831" s="159">
        <f>+H7830*G7831</f>
        <v>6.2926574999999998E-2</v>
      </c>
      <c r="J7831" s="115"/>
      <c r="K7831" s="116"/>
      <c r="L7831" s="116"/>
      <c r="M7831" s="116"/>
      <c r="N7831" s="117"/>
    </row>
    <row r="7832" spans="1:18" ht="15" customHeight="1" x14ac:dyDescent="0.3">
      <c r="A7832" s="86"/>
      <c r="B7832" s="84"/>
      <c r="D7832" s="135" t="s">
        <v>68</v>
      </c>
      <c r="E7832" s="136"/>
      <c r="F7832" s="136"/>
      <c r="G7832" s="141">
        <f>+$Q$2</f>
        <v>0</v>
      </c>
      <c r="H7832" s="159">
        <f>+(H7830+H7831)*G7832</f>
        <v>0</v>
      </c>
      <c r="J7832" s="120">
        <f>+J7775+J7791+J7820+J7828</f>
        <v>1</v>
      </c>
      <c r="K7832" s="118"/>
      <c r="L7832" s="118"/>
      <c r="M7832" s="118"/>
      <c r="N7832" s="120">
        <f>+N7775+N7791+N7820+N7828</f>
        <v>0.14328652083797663</v>
      </c>
    </row>
    <row r="7833" spans="1:18" ht="15" customHeight="1" thickBot="1" x14ac:dyDescent="0.35">
      <c r="A7833" s="86"/>
      <c r="B7833" s="84"/>
      <c r="C7833" s="75" t="s">
        <v>64</v>
      </c>
      <c r="D7833" s="135" t="s">
        <v>14</v>
      </c>
      <c r="E7833" s="136"/>
      <c r="F7833" s="136"/>
      <c r="G7833" s="137"/>
      <c r="H7833" s="159">
        <f>SUM(H7830:H7832)</f>
        <v>0.48243707499999999</v>
      </c>
      <c r="J7833" s="121" t="s">
        <v>69</v>
      </c>
      <c r="K7833" s="119"/>
      <c r="L7833" s="119"/>
      <c r="M7833" s="119"/>
      <c r="N7833" s="121" t="s">
        <v>70</v>
      </c>
    </row>
    <row r="7834" spans="1:18" ht="15" customHeight="1" thickBot="1" x14ac:dyDescent="0.35">
      <c r="A7834" s="86"/>
      <c r="B7834" s="84"/>
      <c r="C7834" s="75" t="s">
        <v>64</v>
      </c>
      <c r="D7834" s="138" t="s">
        <v>15</v>
      </c>
      <c r="E7834" s="139"/>
      <c r="F7834" s="139"/>
      <c r="G7834" s="140"/>
      <c r="H7834" s="131">
        <f>+ROUND(H7833,2)</f>
        <v>0.48</v>
      </c>
      <c r="N7834" s="165">
        <f>+ROUND(N7832,4)</f>
        <v>0.14330000000000001</v>
      </c>
    </row>
    <row r="7835" spans="1:18" ht="13.5" customHeight="1" x14ac:dyDescent="0.3">
      <c r="A7835" s="86"/>
      <c r="B7835" s="84"/>
      <c r="G7835" s="76"/>
    </row>
    <row r="7836" spans="1:18" ht="13.5" customHeight="1" x14ac:dyDescent="0.3">
      <c r="A7836" s="86"/>
      <c r="B7836" s="84"/>
      <c r="G7836" s="76"/>
    </row>
    <row r="7837" spans="1:18" ht="15" customHeight="1" x14ac:dyDescent="0.3">
      <c r="A7837" s="83"/>
      <c r="B7837" s="84"/>
      <c r="G7837" s="76"/>
      <c r="H7837" s="84"/>
      <c r="J7837" s="85"/>
      <c r="K7837" s="85"/>
      <c r="L7837" s="85"/>
      <c r="M7837" s="85"/>
      <c r="N7837" s="85"/>
    </row>
    <row r="7838" spans="1:18" ht="14.1" customHeight="1" x14ac:dyDescent="0.3">
      <c r="A7838" s="86"/>
      <c r="B7838" s="84"/>
      <c r="C7838" s="87"/>
      <c r="D7838" s="87"/>
      <c r="E7838" s="87"/>
      <c r="F7838" s="87"/>
      <c r="G7838" s="87"/>
      <c r="H7838" s="87"/>
      <c r="K7838" s="78"/>
      <c r="M7838" s="78"/>
    </row>
    <row r="7839" spans="1:18" ht="12" customHeight="1" x14ac:dyDescent="0.3">
      <c r="A7839" s="86"/>
      <c r="B7839" s="84"/>
      <c r="C7839" s="73"/>
      <c r="D7839" s="73"/>
      <c r="E7839" s="73"/>
      <c r="F7839" s="73"/>
      <c r="G7839" s="73"/>
      <c r="H7839" s="73"/>
      <c r="K7839" s="78"/>
      <c r="M7839" s="78"/>
    </row>
    <row r="7840" spans="1:18" ht="12" customHeight="1" x14ac:dyDescent="0.3">
      <c r="A7840" s="86"/>
      <c r="B7840" s="84"/>
      <c r="G7840" s="88"/>
      <c r="H7840" s="84"/>
      <c r="K7840" s="78"/>
      <c r="M7840" s="78"/>
    </row>
    <row r="7841" spans="1:18" ht="14.25" customHeight="1" x14ac:dyDescent="0.3">
      <c r="A7841" s="86"/>
      <c r="B7841" s="84"/>
      <c r="C7841" s="89"/>
      <c r="D7841" s="90"/>
      <c r="E7841" s="90"/>
      <c r="F7841" s="90"/>
      <c r="G7841" s="90"/>
      <c r="H7841" s="91"/>
      <c r="K7841" s="78"/>
      <c r="M7841" s="78"/>
    </row>
    <row r="7842" spans="1:18" ht="14.25" customHeight="1" x14ac:dyDescent="0.3">
      <c r="A7842" s="86"/>
      <c r="B7842" s="84"/>
      <c r="C7842" s="89"/>
      <c r="H7842" s="84"/>
      <c r="K7842" s="78"/>
      <c r="M7842" s="78"/>
    </row>
    <row r="7843" spans="1:18" ht="12" customHeight="1" thickBot="1" x14ac:dyDescent="0.35">
      <c r="A7843" s="86"/>
      <c r="B7843" s="84"/>
      <c r="C7843" s="89"/>
      <c r="H7843" s="84"/>
      <c r="K7843" s="78"/>
      <c r="M7843" s="78"/>
    </row>
    <row r="7844" spans="1:18" ht="20.100000000000001" customHeight="1" thickBot="1" x14ac:dyDescent="0.35">
      <c r="A7844" s="86"/>
      <c r="B7844" s="84"/>
      <c r="C7844" s="142" t="s">
        <v>55</v>
      </c>
      <c r="D7844" s="143"/>
      <c r="E7844" s="143"/>
      <c r="F7844" s="143"/>
      <c r="G7844" s="143"/>
      <c r="H7844" s="144"/>
    </row>
    <row r="7845" spans="1:18" ht="20.100000000000001" customHeight="1" x14ac:dyDescent="0.3">
      <c r="A7845" s="86"/>
      <c r="B7845" s="84"/>
      <c r="C7845" s="92"/>
      <c r="H7845" s="93" t="s">
        <v>56</v>
      </c>
      <c r="I7845" s="84"/>
      <c r="J7845" s="97" t="s">
        <v>26</v>
      </c>
      <c r="K7845" s="98"/>
      <c r="L7845" s="98"/>
      <c r="M7845" s="98"/>
      <c r="N7845" s="99"/>
    </row>
    <row r="7846" spans="1:18" ht="16.5" customHeight="1" thickBot="1" x14ac:dyDescent="0.35">
      <c r="A7846" s="169"/>
      <c r="B7846" s="84"/>
      <c r="C7846" s="73" t="s">
        <v>57</v>
      </c>
      <c r="D7846" s="84">
        <v>90</v>
      </c>
      <c r="G7846" s="74" t="s">
        <v>4</v>
      </c>
      <c r="H7846" s="75" t="str">
        <f>+VLOOKUP(D7846,PRESUP!$A$6:$N$183,3,FALSE)</f>
        <v>m2</v>
      </c>
      <c r="I7846" s="84"/>
      <c r="J7846" s="100"/>
      <c r="K7846" s="101"/>
      <c r="L7846" s="101"/>
      <c r="M7846" s="101"/>
      <c r="N7846" s="102"/>
    </row>
    <row r="7847" spans="1:18" ht="32.25" customHeight="1" x14ac:dyDescent="0.3">
      <c r="A7847" s="86"/>
      <c r="B7847" s="84"/>
      <c r="C7847" s="22" t="str">
        <f>+VLOOKUP(D7846,PRESUP!$A$6:$N$183,14,FALSE)</f>
        <v>DETALLE: CAPA DE RODADURA DE HORM. ASF. MEZCLADO EN PLANTA E=5 cm (2")</v>
      </c>
      <c r="J7847" s="103"/>
      <c r="K7847" s="104"/>
      <c r="L7847" s="104"/>
      <c r="M7847" s="104"/>
      <c r="N7847" s="105"/>
      <c r="O7847" s="84" t="s">
        <v>71</v>
      </c>
      <c r="P7847" s="84" t="s">
        <v>73</v>
      </c>
      <c r="Q7847" s="84" t="s">
        <v>72</v>
      </c>
    </row>
    <row r="7848" spans="1:18" s="73" customFormat="1" ht="15" customHeight="1" thickBot="1" x14ac:dyDescent="0.35">
      <c r="A7848" s="86"/>
      <c r="B7848" s="84"/>
      <c r="C7848" s="73" t="s">
        <v>5</v>
      </c>
      <c r="D7848" s="94"/>
      <c r="E7848" s="94"/>
      <c r="F7848" s="94"/>
      <c r="G7848" s="196" t="s">
        <v>58</v>
      </c>
      <c r="H7848" s="197">
        <v>1.8E-3</v>
      </c>
      <c r="J7848" s="162"/>
      <c r="K7848" s="163"/>
      <c r="L7848" s="163"/>
      <c r="M7848" s="163"/>
      <c r="N7848" s="164"/>
      <c r="O7848" s="166">
        <f>+H7922</f>
        <v>7.18</v>
      </c>
      <c r="P7848" s="168">
        <f>+H7918</f>
        <v>6.2440752000000002</v>
      </c>
      <c r="Q7848" s="167">
        <f>+N7922</f>
        <v>0.19</v>
      </c>
      <c r="R7848" s="73">
        <f t="shared" ref="R7848" si="1523">+D7846</f>
        <v>90</v>
      </c>
    </row>
    <row r="7849" spans="1:18" s="94" customFormat="1" ht="30" customHeight="1" thickBot="1" x14ac:dyDescent="0.35">
      <c r="A7849" s="86"/>
      <c r="B7849" s="84"/>
      <c r="C7849" s="122" t="s">
        <v>48</v>
      </c>
      <c r="D7849" s="123" t="s">
        <v>0</v>
      </c>
      <c r="E7849" s="123" t="s">
        <v>6</v>
      </c>
      <c r="F7849" s="123" t="s">
        <v>7</v>
      </c>
      <c r="G7849" s="123" t="s">
        <v>8</v>
      </c>
      <c r="H7849" s="124" t="s">
        <v>9</v>
      </c>
      <c r="J7849" s="106" t="s">
        <v>59</v>
      </c>
      <c r="K7849" s="107" t="s">
        <v>60</v>
      </c>
      <c r="L7849" s="107" t="s">
        <v>61</v>
      </c>
      <c r="M7849" s="107" t="s">
        <v>62</v>
      </c>
      <c r="N7849" s="108" t="s">
        <v>63</v>
      </c>
    </row>
    <row r="7850" spans="1:18" ht="15" customHeight="1" x14ac:dyDescent="0.3">
      <c r="A7850" s="86"/>
      <c r="B7850" s="84"/>
      <c r="C7850" s="125" t="s">
        <v>78</v>
      </c>
      <c r="D7850" s="145" t="s">
        <v>20</v>
      </c>
      <c r="E7850" s="148"/>
      <c r="F7850" s="148" t="s">
        <v>64</v>
      </c>
      <c r="G7850" s="153" t="s">
        <v>20</v>
      </c>
      <c r="H7850" s="126">
        <f>+H7879*0.05</f>
        <v>4.6512000000000003E-3</v>
      </c>
      <c r="J7850" s="171">
        <f>+IF(H7850="","",H7850/H7918)</f>
        <v>7.4489813959960002E-4</v>
      </c>
      <c r="K7850" s="172">
        <v>4292100117</v>
      </c>
      <c r="L7850" s="170" t="s">
        <v>77</v>
      </c>
      <c r="M7850" s="156">
        <v>0</v>
      </c>
      <c r="N7850" s="173">
        <f t="shared" ref="N7850:N7862" si="1524">+IF(H7850="","",J7850*M7850)</f>
        <v>0</v>
      </c>
    </row>
    <row r="7851" spans="1:18" ht="15" customHeight="1" x14ac:dyDescent="0.3">
      <c r="A7851" s="86"/>
      <c r="B7851" s="84"/>
      <c r="C7851" s="125" t="s">
        <v>362</v>
      </c>
      <c r="D7851" s="146">
        <v>1</v>
      </c>
      <c r="E7851" s="149">
        <v>48</v>
      </c>
      <c r="F7851" s="184">
        <f>+IF(E7851="","",D7851*E7851)</f>
        <v>48</v>
      </c>
      <c r="G7851" s="185">
        <f>+IF(F7851="","",H7848)</f>
        <v>1.8E-3</v>
      </c>
      <c r="H7851" s="186">
        <f t="shared" ref="H7851:H7862" si="1525">+IF(G7851="","",F7851*G7851)</f>
        <v>8.6400000000000005E-2</v>
      </c>
      <c r="J7851" s="195">
        <f>+IF(H7851="","",H7851/H7918)</f>
        <v>1.3837117144265014E-2</v>
      </c>
      <c r="K7851" s="211">
        <v>548000014</v>
      </c>
      <c r="L7851" s="170" t="s">
        <v>77</v>
      </c>
      <c r="M7851" s="193">
        <f t="shared" ref="M7851:M7862" si="1526">IF(L7851="NP", 0, (IF(L7851="EP", 1, (IF(L7851="ND", 0.4, "")))))</f>
        <v>0</v>
      </c>
      <c r="N7851" s="194">
        <f t="shared" si="1524"/>
        <v>0</v>
      </c>
      <c r="R7851" s="75" t="e">
        <f t="shared" ref="R7851:R7862" si="1527">+R7763+1</f>
        <v>#REF!</v>
      </c>
    </row>
    <row r="7852" spans="1:18" ht="15" customHeight="1" x14ac:dyDescent="0.3">
      <c r="A7852" s="86"/>
      <c r="B7852" s="84"/>
      <c r="C7852" s="125" t="s">
        <v>363</v>
      </c>
      <c r="D7852" s="146">
        <v>1</v>
      </c>
      <c r="E7852" s="149">
        <v>55</v>
      </c>
      <c r="F7852" s="184">
        <f>+IF(E7852="","",D7852*E7852)</f>
        <v>55</v>
      </c>
      <c r="G7852" s="185">
        <f>+IF(F7852="","",H7848)</f>
        <v>1.8E-3</v>
      </c>
      <c r="H7852" s="186">
        <f t="shared" si="1525"/>
        <v>9.8999999999999991E-2</v>
      </c>
      <c r="J7852" s="195">
        <f>+IF(H7852="","",H7852/H7918)</f>
        <v>1.5855030061136994E-2</v>
      </c>
      <c r="K7852" s="211">
        <v>548000014</v>
      </c>
      <c r="L7852" s="212" t="s">
        <v>77</v>
      </c>
      <c r="M7852" s="193">
        <f t="shared" si="1526"/>
        <v>0</v>
      </c>
      <c r="N7852" s="194">
        <f t="shared" si="1524"/>
        <v>0</v>
      </c>
      <c r="R7852" s="75" t="e">
        <f t="shared" si="1527"/>
        <v>#REF!</v>
      </c>
    </row>
    <row r="7853" spans="1:18" ht="15" customHeight="1" x14ac:dyDescent="0.3">
      <c r="A7853" s="86"/>
      <c r="B7853" s="84"/>
      <c r="C7853" s="125" t="s">
        <v>364</v>
      </c>
      <c r="D7853" s="146">
        <v>1</v>
      </c>
      <c r="E7853" s="149">
        <v>45</v>
      </c>
      <c r="F7853" s="184">
        <f>+IF(E7853="","",D7853*E7853)</f>
        <v>45</v>
      </c>
      <c r="G7853" s="185">
        <f>+IF(F7853="","",H7848)</f>
        <v>1.8E-3</v>
      </c>
      <c r="H7853" s="186">
        <f t="shared" si="1525"/>
        <v>8.1000000000000003E-2</v>
      </c>
      <c r="J7853" s="195">
        <f>+IF(H7853="","",H7853/H7918)</f>
        <v>1.2972297322748452E-2</v>
      </c>
      <c r="K7853" s="172">
        <v>548000014</v>
      </c>
      <c r="L7853" s="170" t="s">
        <v>77</v>
      </c>
      <c r="M7853" s="193">
        <f t="shared" si="1526"/>
        <v>0</v>
      </c>
      <c r="N7853" s="194">
        <f t="shared" si="1524"/>
        <v>0</v>
      </c>
      <c r="R7853" s="75" t="e">
        <f t="shared" si="1527"/>
        <v>#REF!</v>
      </c>
    </row>
    <row r="7854" spans="1:18" ht="15" customHeight="1" x14ac:dyDescent="0.3">
      <c r="A7854" s="86"/>
      <c r="B7854" s="84"/>
      <c r="C7854" s="125"/>
      <c r="D7854" s="146"/>
      <c r="E7854" s="149"/>
      <c r="F7854" s="184" t="str">
        <f t="shared" ref="F7854:F7862" si="1528">+IF(E7854="","",D7854*E7854)</f>
        <v/>
      </c>
      <c r="G7854" s="185" t="str">
        <f>+IF(F7854="","",H7848)</f>
        <v/>
      </c>
      <c r="H7854" s="186" t="str">
        <f t="shared" si="1525"/>
        <v/>
      </c>
      <c r="J7854" s="195" t="str">
        <f>+IF(H7854="","",H7854/H7918)</f>
        <v/>
      </c>
      <c r="K7854" s="172"/>
      <c r="L7854" s="170"/>
      <c r="M7854" s="193" t="str">
        <f t="shared" si="1526"/>
        <v/>
      </c>
      <c r="N7854" s="194" t="str">
        <f t="shared" si="1524"/>
        <v/>
      </c>
      <c r="R7854" s="75" t="e">
        <f t="shared" si="1527"/>
        <v>#REF!</v>
      </c>
    </row>
    <row r="7855" spans="1:18" ht="15" customHeight="1" x14ac:dyDescent="0.3">
      <c r="A7855" s="86"/>
      <c r="B7855" s="84"/>
      <c r="C7855" s="125"/>
      <c r="D7855" s="146"/>
      <c r="E7855" s="149"/>
      <c r="F7855" s="184" t="str">
        <f t="shared" si="1528"/>
        <v/>
      </c>
      <c r="G7855" s="185" t="str">
        <f>+IF(F7855="","",H7848)</f>
        <v/>
      </c>
      <c r="H7855" s="186" t="str">
        <f t="shared" si="1525"/>
        <v/>
      </c>
      <c r="J7855" s="195" t="str">
        <f>+IF(H7855="","",H7855/H7918)</f>
        <v/>
      </c>
      <c r="K7855" s="172"/>
      <c r="L7855" s="170"/>
      <c r="M7855" s="193" t="str">
        <f t="shared" si="1526"/>
        <v/>
      </c>
      <c r="N7855" s="194" t="str">
        <f t="shared" si="1524"/>
        <v/>
      </c>
      <c r="R7855" s="75" t="e">
        <f t="shared" si="1527"/>
        <v>#REF!</v>
      </c>
    </row>
    <row r="7856" spans="1:18" ht="15" customHeight="1" x14ac:dyDescent="0.3">
      <c r="A7856" s="86"/>
      <c r="B7856" s="84"/>
      <c r="C7856" s="125"/>
      <c r="D7856" s="146"/>
      <c r="E7856" s="149"/>
      <c r="F7856" s="184" t="str">
        <f t="shared" si="1528"/>
        <v/>
      </c>
      <c r="G7856" s="185" t="str">
        <f>+IF(F7856="","",H7848)</f>
        <v/>
      </c>
      <c r="H7856" s="186" t="str">
        <f t="shared" si="1525"/>
        <v/>
      </c>
      <c r="J7856" s="195" t="str">
        <f>+IF(H7856="","",H7856/H7918)</f>
        <v/>
      </c>
      <c r="K7856" s="172"/>
      <c r="L7856" s="170"/>
      <c r="M7856" s="193" t="str">
        <f t="shared" si="1526"/>
        <v/>
      </c>
      <c r="N7856" s="194" t="str">
        <f t="shared" si="1524"/>
        <v/>
      </c>
      <c r="R7856" s="75" t="e">
        <f t="shared" si="1527"/>
        <v>#REF!</v>
      </c>
    </row>
    <row r="7857" spans="1:18" ht="15" customHeight="1" x14ac:dyDescent="0.3">
      <c r="A7857" s="86"/>
      <c r="B7857" s="84"/>
      <c r="C7857" s="125"/>
      <c r="D7857" s="146"/>
      <c r="E7857" s="149"/>
      <c r="F7857" s="184" t="str">
        <f t="shared" si="1528"/>
        <v/>
      </c>
      <c r="G7857" s="185" t="str">
        <f>+IF(F7857="","",H7848)</f>
        <v/>
      </c>
      <c r="H7857" s="186" t="str">
        <f t="shared" si="1525"/>
        <v/>
      </c>
      <c r="J7857" s="195" t="str">
        <f>+IF(H7857="","",H7857/H7918)</f>
        <v/>
      </c>
      <c r="K7857" s="172"/>
      <c r="L7857" s="170"/>
      <c r="M7857" s="193" t="str">
        <f t="shared" si="1526"/>
        <v/>
      </c>
      <c r="N7857" s="194" t="str">
        <f t="shared" si="1524"/>
        <v/>
      </c>
      <c r="R7857" s="75" t="e">
        <f t="shared" si="1527"/>
        <v>#REF!</v>
      </c>
    </row>
    <row r="7858" spans="1:18" ht="15" customHeight="1" x14ac:dyDescent="0.3">
      <c r="A7858" s="86"/>
      <c r="B7858" s="84"/>
      <c r="C7858" s="125"/>
      <c r="D7858" s="146"/>
      <c r="E7858" s="149"/>
      <c r="F7858" s="184" t="str">
        <f t="shared" si="1528"/>
        <v/>
      </c>
      <c r="G7858" s="185" t="str">
        <f>+IF(F7858="","",H7848)</f>
        <v/>
      </c>
      <c r="H7858" s="186" t="str">
        <f t="shared" si="1525"/>
        <v/>
      </c>
      <c r="J7858" s="195" t="str">
        <f>+IF(H7858="","",H7858/H7918)</f>
        <v/>
      </c>
      <c r="K7858" s="172"/>
      <c r="L7858" s="170"/>
      <c r="M7858" s="193" t="str">
        <f t="shared" si="1526"/>
        <v/>
      </c>
      <c r="N7858" s="194" t="str">
        <f t="shared" si="1524"/>
        <v/>
      </c>
      <c r="R7858" s="75" t="e">
        <f t="shared" si="1527"/>
        <v>#REF!</v>
      </c>
    </row>
    <row r="7859" spans="1:18" ht="15" customHeight="1" x14ac:dyDescent="0.3">
      <c r="A7859" s="86"/>
      <c r="B7859" s="84"/>
      <c r="C7859" s="125"/>
      <c r="D7859" s="146"/>
      <c r="E7859" s="149"/>
      <c r="F7859" s="184" t="str">
        <f t="shared" si="1528"/>
        <v/>
      </c>
      <c r="G7859" s="185" t="str">
        <f>+IF(F7859="","",H7848)</f>
        <v/>
      </c>
      <c r="H7859" s="186" t="str">
        <f t="shared" si="1525"/>
        <v/>
      </c>
      <c r="J7859" s="195" t="str">
        <f>+IF(H7859="","",H7859/H7918)</f>
        <v/>
      </c>
      <c r="K7859" s="172"/>
      <c r="L7859" s="170"/>
      <c r="M7859" s="193" t="str">
        <f t="shared" si="1526"/>
        <v/>
      </c>
      <c r="N7859" s="194" t="str">
        <f t="shared" si="1524"/>
        <v/>
      </c>
      <c r="R7859" s="75" t="e">
        <f t="shared" si="1527"/>
        <v>#REF!</v>
      </c>
    </row>
    <row r="7860" spans="1:18" ht="15" customHeight="1" x14ac:dyDescent="0.3">
      <c r="A7860" s="86"/>
      <c r="B7860" s="84"/>
      <c r="C7860" s="125"/>
      <c r="D7860" s="146"/>
      <c r="E7860" s="149"/>
      <c r="F7860" s="184" t="str">
        <f t="shared" si="1528"/>
        <v/>
      </c>
      <c r="G7860" s="185" t="str">
        <f>+IF(F7860="","",H7848)</f>
        <v/>
      </c>
      <c r="H7860" s="186" t="str">
        <f t="shared" si="1525"/>
        <v/>
      </c>
      <c r="J7860" s="195" t="str">
        <f>+IF(H7860="","",H7860/H7918)</f>
        <v/>
      </c>
      <c r="K7860" s="172"/>
      <c r="L7860" s="170"/>
      <c r="M7860" s="193" t="str">
        <f t="shared" si="1526"/>
        <v/>
      </c>
      <c r="N7860" s="194" t="str">
        <f t="shared" si="1524"/>
        <v/>
      </c>
      <c r="R7860" s="75" t="e">
        <f t="shared" si="1527"/>
        <v>#REF!</v>
      </c>
    </row>
    <row r="7861" spans="1:18" ht="15" customHeight="1" x14ac:dyDescent="0.3">
      <c r="A7861" s="86"/>
      <c r="B7861" s="84"/>
      <c r="C7861" s="125"/>
      <c r="D7861" s="146"/>
      <c r="E7861" s="149"/>
      <c r="F7861" s="184" t="str">
        <f t="shared" si="1528"/>
        <v/>
      </c>
      <c r="G7861" s="185" t="str">
        <f>+IF(F7861="","",H7848)</f>
        <v/>
      </c>
      <c r="H7861" s="186" t="str">
        <f t="shared" si="1525"/>
        <v/>
      </c>
      <c r="J7861" s="195" t="str">
        <f>+IF(H7861="","",H7861/H7918)</f>
        <v/>
      </c>
      <c r="K7861" s="172"/>
      <c r="L7861" s="170"/>
      <c r="M7861" s="193" t="str">
        <f t="shared" si="1526"/>
        <v/>
      </c>
      <c r="N7861" s="194" t="str">
        <f t="shared" si="1524"/>
        <v/>
      </c>
      <c r="R7861" s="75" t="e">
        <f t="shared" si="1527"/>
        <v>#REF!</v>
      </c>
    </row>
    <row r="7862" spans="1:18" ht="15" customHeight="1" thickBot="1" x14ac:dyDescent="0.35">
      <c r="A7862" s="86"/>
      <c r="B7862" s="84"/>
      <c r="C7862" s="127"/>
      <c r="D7862" s="147"/>
      <c r="E7862" s="150"/>
      <c r="F7862" s="187" t="str">
        <f t="shared" si="1528"/>
        <v/>
      </c>
      <c r="G7862" s="188" t="str">
        <f>+IF(F7862="","",H7847)</f>
        <v/>
      </c>
      <c r="H7862" s="189" t="str">
        <f t="shared" si="1525"/>
        <v/>
      </c>
      <c r="J7862" s="195" t="str">
        <f>+IF(H7862="","",H7862/H7918)</f>
        <v/>
      </c>
      <c r="K7862" s="172"/>
      <c r="L7862" s="170"/>
      <c r="M7862" s="193" t="str">
        <f t="shared" si="1526"/>
        <v/>
      </c>
      <c r="N7862" s="194" t="str">
        <f t="shared" si="1524"/>
        <v/>
      </c>
      <c r="R7862" s="75" t="e">
        <f t="shared" si="1527"/>
        <v>#REF!</v>
      </c>
    </row>
    <row r="7863" spans="1:18" ht="15" customHeight="1" thickBot="1" x14ac:dyDescent="0.35">
      <c r="A7863" s="86"/>
      <c r="B7863" s="84"/>
      <c r="C7863" s="160"/>
      <c r="D7863" s="160"/>
      <c r="E7863" s="160"/>
      <c r="F7863" s="160"/>
      <c r="G7863" s="161" t="s">
        <v>27</v>
      </c>
      <c r="H7863" s="157">
        <f>SUM(H7850:H7862)</f>
        <v>0.27105119999999999</v>
      </c>
      <c r="J7863" s="110">
        <f>SUM(J7850:J7862)</f>
        <v>4.340934266775006E-2</v>
      </c>
      <c r="K7863" s="109"/>
      <c r="L7863" s="109"/>
      <c r="M7863" s="109"/>
      <c r="N7863" s="110">
        <f>SUM(N7850:N7862)</f>
        <v>0</v>
      </c>
    </row>
    <row r="7864" spans="1:18" s="73" customFormat="1" ht="15" customHeight="1" thickBot="1" x14ac:dyDescent="0.35">
      <c r="A7864" s="86"/>
      <c r="B7864" s="84"/>
      <c r="C7864" s="73" t="s">
        <v>10</v>
      </c>
      <c r="H7864" s="74"/>
      <c r="J7864" s="112"/>
      <c r="K7864" s="112"/>
      <c r="L7864" s="112"/>
      <c r="M7864" s="112"/>
      <c r="N7864" s="112"/>
    </row>
    <row r="7865" spans="1:18" ht="31.5" customHeight="1" thickBot="1" x14ac:dyDescent="0.35">
      <c r="A7865" s="86"/>
      <c r="B7865" s="84"/>
      <c r="C7865" s="122" t="s">
        <v>48</v>
      </c>
      <c r="D7865" s="123" t="s">
        <v>0</v>
      </c>
      <c r="E7865" s="123" t="s">
        <v>65</v>
      </c>
      <c r="F7865" s="123" t="s">
        <v>66</v>
      </c>
      <c r="G7865" s="123" t="s">
        <v>8</v>
      </c>
      <c r="H7865" s="124" t="s">
        <v>9</v>
      </c>
      <c r="J7865" s="106" t="s">
        <v>59</v>
      </c>
      <c r="K7865" s="107" t="s">
        <v>60</v>
      </c>
      <c r="L7865" s="107" t="s">
        <v>61</v>
      </c>
      <c r="M7865" s="107" t="s">
        <v>62</v>
      </c>
      <c r="N7865" s="108" t="s">
        <v>63</v>
      </c>
    </row>
    <row r="7866" spans="1:18" ht="15" customHeight="1" x14ac:dyDescent="0.25">
      <c r="A7866" s="86"/>
      <c r="B7866" s="84"/>
      <c r="C7866" s="209" t="s">
        <v>325</v>
      </c>
      <c r="D7866" s="146">
        <v>1</v>
      </c>
      <c r="E7866" s="209">
        <v>4.28</v>
      </c>
      <c r="F7866" s="184">
        <f t="shared" ref="F7866:F7878" si="1529">+IF(E7866="","",D7866*E7866)</f>
        <v>4.28</v>
      </c>
      <c r="G7866" s="185">
        <f>+IF(F7866="","",H7848)</f>
        <v>1.8E-3</v>
      </c>
      <c r="H7866" s="186">
        <f t="shared" ref="H7866:H7878" si="1530">+IF(G7866="","",F7866*G7866)</f>
        <v>7.7039999999999999E-3</v>
      </c>
      <c r="I7866" s="95"/>
      <c r="J7866" s="195">
        <f>+IF(H7866="","",H7866/H7918)</f>
        <v>1.2338096120302971E-3</v>
      </c>
      <c r="K7866" s="174">
        <v>851230012</v>
      </c>
      <c r="L7866" s="170" t="s">
        <v>77</v>
      </c>
      <c r="M7866" s="193">
        <v>0</v>
      </c>
      <c r="N7866" s="194">
        <f t="shared" ref="N7866:N7878" si="1531">+IF(H7866="","",J7866*M7866)</f>
        <v>0</v>
      </c>
      <c r="R7866" s="75" t="e">
        <f t="shared" ref="R7866:R7878" si="1532">+R7778+1</f>
        <v>#REF!</v>
      </c>
    </row>
    <row r="7867" spans="1:18" ht="15" customHeight="1" x14ac:dyDescent="0.3">
      <c r="A7867" s="86"/>
      <c r="B7867" s="84"/>
      <c r="C7867" s="125" t="s">
        <v>326</v>
      </c>
      <c r="D7867" s="146">
        <v>8</v>
      </c>
      <c r="E7867" s="149">
        <v>4.2300000000000004</v>
      </c>
      <c r="F7867" s="184">
        <f t="shared" si="1529"/>
        <v>33.840000000000003</v>
      </c>
      <c r="G7867" s="185">
        <f>+IF(F7867="","",H7848)</f>
        <v>1.8E-3</v>
      </c>
      <c r="H7867" s="186">
        <f t="shared" si="1530"/>
        <v>6.0912000000000008E-2</v>
      </c>
      <c r="J7867" s="195">
        <f>+IF(H7867="","",H7867/H7918)</f>
        <v>9.7551675867068362E-3</v>
      </c>
      <c r="K7867" s="174">
        <v>851230012</v>
      </c>
      <c r="L7867" s="170" t="s">
        <v>77</v>
      </c>
      <c r="M7867" s="193">
        <v>0</v>
      </c>
      <c r="N7867" s="194">
        <f t="shared" si="1531"/>
        <v>0</v>
      </c>
      <c r="R7867" s="75" t="e">
        <f t="shared" si="1532"/>
        <v>#REF!</v>
      </c>
    </row>
    <row r="7868" spans="1:18" ht="15" customHeight="1" x14ac:dyDescent="0.25">
      <c r="A7868" s="86"/>
      <c r="B7868" s="84"/>
      <c r="C7868" s="125" t="s">
        <v>341</v>
      </c>
      <c r="D7868" s="146">
        <v>2</v>
      </c>
      <c r="E7868" s="209">
        <v>4.5199999999999996</v>
      </c>
      <c r="F7868" s="184">
        <f t="shared" si="1529"/>
        <v>9.0399999999999991</v>
      </c>
      <c r="G7868" s="185">
        <f>+IF(F7868="","",H7848)</f>
        <v>1.8E-3</v>
      </c>
      <c r="H7868" s="186">
        <f t="shared" si="1530"/>
        <v>1.6271999999999998E-2</v>
      </c>
      <c r="J7868" s="195">
        <f>+IF(H7868="","",H7868/H7918)</f>
        <v>2.6059903955032442E-3</v>
      </c>
      <c r="K7868" s="174">
        <v>851230012</v>
      </c>
      <c r="L7868" s="170" t="s">
        <v>77</v>
      </c>
      <c r="M7868" s="193">
        <v>0</v>
      </c>
      <c r="N7868" s="194">
        <f t="shared" si="1531"/>
        <v>0</v>
      </c>
      <c r="R7868" s="75" t="e">
        <f t="shared" si="1532"/>
        <v>#REF!</v>
      </c>
    </row>
    <row r="7869" spans="1:18" ht="15" customHeight="1" x14ac:dyDescent="0.25">
      <c r="A7869" s="86"/>
      <c r="B7869" s="84"/>
      <c r="C7869" s="125" t="s">
        <v>368</v>
      </c>
      <c r="D7869" s="146">
        <v>1</v>
      </c>
      <c r="E7869" s="209">
        <v>4.5199999999999996</v>
      </c>
      <c r="F7869" s="184">
        <f t="shared" si="1529"/>
        <v>4.5199999999999996</v>
      </c>
      <c r="G7869" s="185">
        <f>+IF(F7869="","",H7848)</f>
        <v>1.8E-3</v>
      </c>
      <c r="H7869" s="186">
        <f t="shared" si="1530"/>
        <v>8.1359999999999991E-3</v>
      </c>
      <c r="J7869" s="195">
        <f>+IF(H7869="","",H7869/H7918)</f>
        <v>1.3029951977516221E-3</v>
      </c>
      <c r="K7869" s="174">
        <v>851230012</v>
      </c>
      <c r="L7869" s="170" t="s">
        <v>77</v>
      </c>
      <c r="M7869" s="193">
        <v>0</v>
      </c>
      <c r="N7869" s="194">
        <f t="shared" si="1531"/>
        <v>0</v>
      </c>
      <c r="R7869" s="75" t="e">
        <f t="shared" si="1532"/>
        <v>#REF!</v>
      </c>
    </row>
    <row r="7870" spans="1:18" ht="15" customHeight="1" x14ac:dyDescent="0.3">
      <c r="A7870" s="86"/>
      <c r="B7870" s="84"/>
      <c r="C7870" s="125"/>
      <c r="D7870" s="146"/>
      <c r="E7870" s="149"/>
      <c r="F7870" s="184" t="str">
        <f t="shared" si="1529"/>
        <v/>
      </c>
      <c r="G7870" s="185" t="str">
        <f>+IF(F7870="","",H7848)</f>
        <v/>
      </c>
      <c r="H7870" s="186" t="str">
        <f t="shared" si="1530"/>
        <v/>
      </c>
      <c r="J7870" s="195" t="str">
        <f>+IF(H7870="","",H7870/H7918)</f>
        <v/>
      </c>
      <c r="K7870" s="174"/>
      <c r="L7870" s="170"/>
      <c r="M7870" s="193" t="str">
        <f t="shared" ref="M7870:M7878" si="1533">IF(L7870="NP", 0, (IF(L7870="EP", 1, (IF(L7870="ND", 0.4, "")))))</f>
        <v/>
      </c>
      <c r="N7870" s="194" t="str">
        <f t="shared" si="1531"/>
        <v/>
      </c>
      <c r="R7870" s="75" t="e">
        <f t="shared" si="1532"/>
        <v>#REF!</v>
      </c>
    </row>
    <row r="7871" spans="1:18" ht="15" customHeight="1" x14ac:dyDescent="0.3">
      <c r="A7871" s="86"/>
      <c r="B7871" s="84"/>
      <c r="C7871" s="125"/>
      <c r="D7871" s="146"/>
      <c r="E7871" s="149"/>
      <c r="F7871" s="184" t="str">
        <f t="shared" si="1529"/>
        <v/>
      </c>
      <c r="G7871" s="185" t="str">
        <f>+IF(F7871="","",H7848)</f>
        <v/>
      </c>
      <c r="H7871" s="186" t="str">
        <f t="shared" si="1530"/>
        <v/>
      </c>
      <c r="I7871" s="96"/>
      <c r="J7871" s="195" t="str">
        <f>+IF(H7871="","",H7871/H7918)</f>
        <v/>
      </c>
      <c r="K7871" s="174"/>
      <c r="L7871" s="170"/>
      <c r="M7871" s="193" t="str">
        <f t="shared" si="1533"/>
        <v/>
      </c>
      <c r="N7871" s="194" t="str">
        <f t="shared" si="1531"/>
        <v/>
      </c>
      <c r="R7871" s="75" t="e">
        <f t="shared" si="1532"/>
        <v>#REF!</v>
      </c>
    </row>
    <row r="7872" spans="1:18" ht="15" customHeight="1" x14ac:dyDescent="0.3">
      <c r="A7872" s="86"/>
      <c r="B7872" s="84"/>
      <c r="C7872" s="125"/>
      <c r="D7872" s="146"/>
      <c r="E7872" s="149"/>
      <c r="F7872" s="184" t="str">
        <f t="shared" si="1529"/>
        <v/>
      </c>
      <c r="G7872" s="185" t="str">
        <f>+IF(F7872="","",H7848)</f>
        <v/>
      </c>
      <c r="H7872" s="186" t="str">
        <f t="shared" si="1530"/>
        <v/>
      </c>
      <c r="J7872" s="195" t="str">
        <f>+IF(H7872="","",H7872/H7918)</f>
        <v/>
      </c>
      <c r="K7872" s="174"/>
      <c r="L7872" s="170"/>
      <c r="M7872" s="193" t="str">
        <f t="shared" si="1533"/>
        <v/>
      </c>
      <c r="N7872" s="194" t="str">
        <f t="shared" si="1531"/>
        <v/>
      </c>
      <c r="R7872" s="75" t="e">
        <f t="shared" si="1532"/>
        <v>#REF!</v>
      </c>
    </row>
    <row r="7873" spans="1:18" ht="15" customHeight="1" x14ac:dyDescent="0.3">
      <c r="A7873" s="86"/>
      <c r="B7873" s="84"/>
      <c r="C7873" s="125"/>
      <c r="D7873" s="146"/>
      <c r="E7873" s="149"/>
      <c r="F7873" s="184" t="str">
        <f t="shared" si="1529"/>
        <v/>
      </c>
      <c r="G7873" s="185" t="str">
        <f>+IF(F7873="","",H7848)</f>
        <v/>
      </c>
      <c r="H7873" s="186" t="str">
        <f t="shared" si="1530"/>
        <v/>
      </c>
      <c r="J7873" s="195" t="str">
        <f>+IF(H7873="","",H7873/H7918)</f>
        <v/>
      </c>
      <c r="K7873" s="174"/>
      <c r="L7873" s="170"/>
      <c r="M7873" s="193" t="str">
        <f t="shared" si="1533"/>
        <v/>
      </c>
      <c r="N7873" s="194" t="str">
        <f t="shared" si="1531"/>
        <v/>
      </c>
      <c r="R7873" s="75" t="e">
        <f t="shared" si="1532"/>
        <v>#REF!</v>
      </c>
    </row>
    <row r="7874" spans="1:18" ht="15" customHeight="1" x14ac:dyDescent="0.3">
      <c r="A7874" s="86"/>
      <c r="B7874" s="84"/>
      <c r="C7874" s="125"/>
      <c r="D7874" s="146"/>
      <c r="E7874" s="149"/>
      <c r="F7874" s="184" t="str">
        <f t="shared" si="1529"/>
        <v/>
      </c>
      <c r="G7874" s="185" t="str">
        <f>+IF(F7874="","",H7848)</f>
        <v/>
      </c>
      <c r="H7874" s="186" t="str">
        <f t="shared" si="1530"/>
        <v/>
      </c>
      <c r="I7874" s="96"/>
      <c r="J7874" s="195" t="str">
        <f>+IF(H7874="","",H7874/H7918)</f>
        <v/>
      </c>
      <c r="K7874" s="174"/>
      <c r="L7874" s="170"/>
      <c r="M7874" s="193" t="str">
        <f t="shared" si="1533"/>
        <v/>
      </c>
      <c r="N7874" s="194" t="str">
        <f t="shared" si="1531"/>
        <v/>
      </c>
      <c r="R7874" s="75" t="e">
        <f t="shared" si="1532"/>
        <v>#REF!</v>
      </c>
    </row>
    <row r="7875" spans="1:18" ht="15" customHeight="1" x14ac:dyDescent="0.3">
      <c r="A7875" s="86"/>
      <c r="B7875" s="84"/>
      <c r="C7875" s="125"/>
      <c r="D7875" s="146"/>
      <c r="E7875" s="149"/>
      <c r="F7875" s="184" t="str">
        <f t="shared" si="1529"/>
        <v/>
      </c>
      <c r="G7875" s="185" t="str">
        <f>+IF(F7875="","",H7848)</f>
        <v/>
      </c>
      <c r="H7875" s="186" t="str">
        <f t="shared" si="1530"/>
        <v/>
      </c>
      <c r="J7875" s="195" t="str">
        <f>+IF(H7875="","",H7875/H7918)</f>
        <v/>
      </c>
      <c r="K7875" s="174"/>
      <c r="L7875" s="170"/>
      <c r="M7875" s="193" t="str">
        <f t="shared" si="1533"/>
        <v/>
      </c>
      <c r="N7875" s="194" t="str">
        <f t="shared" si="1531"/>
        <v/>
      </c>
      <c r="R7875" s="75" t="e">
        <f t="shared" si="1532"/>
        <v>#REF!</v>
      </c>
    </row>
    <row r="7876" spans="1:18" ht="15" customHeight="1" x14ac:dyDescent="0.3">
      <c r="A7876" s="86"/>
      <c r="B7876" s="84"/>
      <c r="C7876" s="125"/>
      <c r="D7876" s="146"/>
      <c r="E7876" s="149"/>
      <c r="F7876" s="184" t="str">
        <f t="shared" si="1529"/>
        <v/>
      </c>
      <c r="G7876" s="185" t="str">
        <f>+IF(F7876="","",H7848)</f>
        <v/>
      </c>
      <c r="H7876" s="186" t="str">
        <f t="shared" si="1530"/>
        <v/>
      </c>
      <c r="I7876" s="96"/>
      <c r="J7876" s="195" t="str">
        <f>+IF(H7876="","",H7876/H7918)</f>
        <v/>
      </c>
      <c r="K7876" s="174"/>
      <c r="L7876" s="170"/>
      <c r="M7876" s="193" t="str">
        <f t="shared" si="1533"/>
        <v/>
      </c>
      <c r="N7876" s="194" t="str">
        <f t="shared" si="1531"/>
        <v/>
      </c>
      <c r="R7876" s="75" t="e">
        <f t="shared" si="1532"/>
        <v>#REF!</v>
      </c>
    </row>
    <row r="7877" spans="1:18" ht="15" customHeight="1" x14ac:dyDescent="0.3">
      <c r="A7877" s="86"/>
      <c r="B7877" s="84"/>
      <c r="C7877" s="125"/>
      <c r="D7877" s="146"/>
      <c r="E7877" s="149"/>
      <c r="F7877" s="184" t="str">
        <f t="shared" si="1529"/>
        <v/>
      </c>
      <c r="G7877" s="185" t="str">
        <f>+IF(F7877="","",H7848)</f>
        <v/>
      </c>
      <c r="H7877" s="186" t="str">
        <f t="shared" si="1530"/>
        <v/>
      </c>
      <c r="I7877" s="96"/>
      <c r="J7877" s="195" t="str">
        <f>+IF(H7877="","",H7877/H7918)</f>
        <v/>
      </c>
      <c r="K7877" s="174"/>
      <c r="L7877" s="170"/>
      <c r="M7877" s="193" t="str">
        <f t="shared" si="1533"/>
        <v/>
      </c>
      <c r="N7877" s="194" t="str">
        <f t="shared" si="1531"/>
        <v/>
      </c>
      <c r="R7877" s="75" t="e">
        <f t="shared" si="1532"/>
        <v>#REF!</v>
      </c>
    </row>
    <row r="7878" spans="1:18" ht="15" customHeight="1" thickBot="1" x14ac:dyDescent="0.35">
      <c r="A7878" s="86"/>
      <c r="B7878" s="84"/>
      <c r="C7878" s="127"/>
      <c r="D7878" s="147"/>
      <c r="E7878" s="150"/>
      <c r="F7878" s="187" t="str">
        <f t="shared" si="1529"/>
        <v/>
      </c>
      <c r="G7878" s="188" t="str">
        <f>+IF(F7878="","",H7847)</f>
        <v/>
      </c>
      <c r="H7878" s="189" t="str">
        <f t="shared" si="1530"/>
        <v/>
      </c>
      <c r="J7878" s="195" t="str">
        <f>+IF(H7878="","",H7878/H7918)</f>
        <v/>
      </c>
      <c r="K7878" s="174"/>
      <c r="L7878" s="170"/>
      <c r="M7878" s="193" t="str">
        <f t="shared" si="1533"/>
        <v/>
      </c>
      <c r="N7878" s="194" t="str">
        <f t="shared" si="1531"/>
        <v/>
      </c>
      <c r="R7878" s="75" t="e">
        <f t="shared" si="1532"/>
        <v>#REF!</v>
      </c>
    </row>
    <row r="7879" spans="1:18" ht="15" customHeight="1" thickBot="1" x14ac:dyDescent="0.35">
      <c r="A7879" s="86"/>
      <c r="B7879" s="84"/>
      <c r="C7879" s="160"/>
      <c r="D7879" s="160"/>
      <c r="E7879" s="160"/>
      <c r="F7879" s="160"/>
      <c r="G7879" s="161" t="s">
        <v>28</v>
      </c>
      <c r="H7879" s="157">
        <f>SUM(H7866:H7878)</f>
        <v>9.3024000000000009E-2</v>
      </c>
      <c r="J7879" s="110">
        <f>SUM(J7866:J7878)</f>
        <v>1.4897962791991999E-2</v>
      </c>
      <c r="K7879" s="109"/>
      <c r="L7879" s="109"/>
      <c r="M7879" s="109"/>
      <c r="N7879" s="110">
        <f>SUM(N7866:N7878)</f>
        <v>0</v>
      </c>
    </row>
    <row r="7880" spans="1:18" s="73" customFormat="1" ht="15" customHeight="1" thickBot="1" x14ac:dyDescent="0.35">
      <c r="A7880" s="86"/>
      <c r="B7880" s="84"/>
      <c r="C7880" s="73" t="s">
        <v>11</v>
      </c>
      <c r="H7880" s="74"/>
      <c r="J7880" s="112"/>
      <c r="K7880" s="112"/>
      <c r="L7880" s="112"/>
      <c r="M7880" s="112"/>
      <c r="N7880" s="112"/>
    </row>
    <row r="7881" spans="1:18" ht="34.5" customHeight="1" thickBot="1" x14ac:dyDescent="0.35">
      <c r="A7881" s="86"/>
      <c r="B7881" s="84"/>
      <c r="C7881" s="122" t="s">
        <v>48</v>
      </c>
      <c r="D7881" s="129"/>
      <c r="E7881" s="123" t="s">
        <v>3</v>
      </c>
      <c r="F7881" s="123" t="s">
        <v>0</v>
      </c>
      <c r="G7881" s="123" t="s">
        <v>16</v>
      </c>
      <c r="H7881" s="124" t="s">
        <v>9</v>
      </c>
      <c r="J7881" s="106" t="s">
        <v>59</v>
      </c>
      <c r="K7881" s="107" t="s">
        <v>60</v>
      </c>
      <c r="L7881" s="107" t="s">
        <v>61</v>
      </c>
      <c r="M7881" s="107" t="s">
        <v>62</v>
      </c>
      <c r="N7881" s="108" t="s">
        <v>63</v>
      </c>
    </row>
    <row r="7882" spans="1:18" ht="15" customHeight="1" x14ac:dyDescent="0.3">
      <c r="A7882" s="86"/>
      <c r="B7882" s="84"/>
      <c r="C7882" s="125" t="s">
        <v>365</v>
      </c>
      <c r="E7882" s="151" t="s">
        <v>87</v>
      </c>
      <c r="F7882" s="151">
        <v>0.06</v>
      </c>
      <c r="G7882" s="151">
        <v>98</v>
      </c>
      <c r="H7882" s="190">
        <f t="shared" ref="H7882:H7907" si="1534">+IF(G7882="","",F7882*G7882)</f>
        <v>5.88</v>
      </c>
      <c r="J7882" s="195">
        <f>+IF(H7882="","",H7882/H7918)</f>
        <v>0.94169269454025795</v>
      </c>
      <c r="K7882" s="174">
        <v>352605342021</v>
      </c>
      <c r="L7882" s="170" t="s">
        <v>76</v>
      </c>
      <c r="M7882" s="193">
        <v>0.20180000000000001</v>
      </c>
      <c r="N7882" s="194">
        <f t="shared" ref="N7882:N7907" si="1535">+IF(H7882="","",J7882*M7882)</f>
        <v>0.19003358575822407</v>
      </c>
      <c r="R7882" s="75" t="e">
        <f t="shared" ref="R7882:R7907" si="1536">+R7794+1</f>
        <v>#REF!</v>
      </c>
    </row>
    <row r="7883" spans="1:18" ht="15" customHeight="1" x14ac:dyDescent="0.3">
      <c r="A7883" s="86"/>
      <c r="B7883" s="84"/>
      <c r="C7883" s="125"/>
      <c r="E7883" s="151"/>
      <c r="F7883" s="151"/>
      <c r="G7883" s="151"/>
      <c r="H7883" s="190" t="str">
        <f t="shared" si="1534"/>
        <v/>
      </c>
      <c r="J7883" s="195" t="str">
        <f>+IF(H7883="","",H7883/H7918)</f>
        <v/>
      </c>
      <c r="K7883" s="174"/>
      <c r="L7883" s="170"/>
      <c r="M7883" s="193" t="str">
        <f t="shared" ref="M7883:M7907" si="1537">IF(L7883="NP", 0, (IF(L7883="EP", 1, (IF(L7883="ND", 0.4, "")))))</f>
        <v/>
      </c>
      <c r="N7883" s="194" t="str">
        <f t="shared" si="1535"/>
        <v/>
      </c>
      <c r="R7883" s="75" t="e">
        <f t="shared" si="1536"/>
        <v>#REF!</v>
      </c>
    </row>
    <row r="7884" spans="1:18" ht="15" customHeight="1" x14ac:dyDescent="0.3">
      <c r="A7884" s="86"/>
      <c r="B7884" s="84"/>
      <c r="C7884" s="125"/>
      <c r="E7884" s="151"/>
      <c r="F7884" s="151"/>
      <c r="G7884" s="151"/>
      <c r="H7884" s="190" t="str">
        <f t="shared" si="1534"/>
        <v/>
      </c>
      <c r="J7884" s="195" t="str">
        <f>+IF(H7884="","",H7884/H7918)</f>
        <v/>
      </c>
      <c r="K7884" s="174"/>
      <c r="L7884" s="170"/>
      <c r="M7884" s="193" t="str">
        <f t="shared" si="1537"/>
        <v/>
      </c>
      <c r="N7884" s="194" t="str">
        <f t="shared" si="1535"/>
        <v/>
      </c>
      <c r="R7884" s="75" t="e">
        <f t="shared" si="1536"/>
        <v>#REF!</v>
      </c>
    </row>
    <row r="7885" spans="1:18" ht="15" customHeight="1" x14ac:dyDescent="0.3">
      <c r="A7885" s="86"/>
      <c r="B7885" s="84"/>
      <c r="C7885" s="125"/>
      <c r="E7885" s="151"/>
      <c r="F7885" s="151"/>
      <c r="G7885" s="151"/>
      <c r="H7885" s="190" t="str">
        <f t="shared" si="1534"/>
        <v/>
      </c>
      <c r="J7885" s="195" t="str">
        <f>+IF(H7885="","",H7885/H7918)</f>
        <v/>
      </c>
      <c r="K7885" s="174"/>
      <c r="L7885" s="170"/>
      <c r="M7885" s="193" t="str">
        <f t="shared" si="1537"/>
        <v/>
      </c>
      <c r="N7885" s="194" t="str">
        <f t="shared" si="1535"/>
        <v/>
      </c>
      <c r="R7885" s="75" t="e">
        <f t="shared" si="1536"/>
        <v>#REF!</v>
      </c>
    </row>
    <row r="7886" spans="1:18" ht="15" customHeight="1" x14ac:dyDescent="0.3">
      <c r="A7886" s="86"/>
      <c r="B7886" s="84"/>
      <c r="C7886" s="125"/>
      <c r="E7886" s="151"/>
      <c r="F7886" s="151"/>
      <c r="G7886" s="151"/>
      <c r="H7886" s="190" t="str">
        <f t="shared" si="1534"/>
        <v/>
      </c>
      <c r="J7886" s="195" t="str">
        <f>+IF(H7886="","",H7886/H7918)</f>
        <v/>
      </c>
      <c r="K7886" s="174"/>
      <c r="L7886" s="170"/>
      <c r="M7886" s="193" t="str">
        <f t="shared" si="1537"/>
        <v/>
      </c>
      <c r="N7886" s="194" t="str">
        <f t="shared" si="1535"/>
        <v/>
      </c>
      <c r="R7886" s="75" t="e">
        <f t="shared" si="1536"/>
        <v>#REF!</v>
      </c>
    </row>
    <row r="7887" spans="1:18" ht="15" customHeight="1" x14ac:dyDescent="0.3">
      <c r="A7887" s="86"/>
      <c r="B7887" s="84"/>
      <c r="C7887" s="125"/>
      <c r="E7887" s="151"/>
      <c r="F7887" s="151"/>
      <c r="G7887" s="151"/>
      <c r="H7887" s="190" t="str">
        <f t="shared" si="1534"/>
        <v/>
      </c>
      <c r="J7887" s="195" t="str">
        <f>+IF(H7887="","",H7887/H7918)</f>
        <v/>
      </c>
      <c r="K7887" s="174"/>
      <c r="L7887" s="170"/>
      <c r="M7887" s="193" t="str">
        <f t="shared" si="1537"/>
        <v/>
      </c>
      <c r="N7887" s="194" t="str">
        <f t="shared" si="1535"/>
        <v/>
      </c>
      <c r="R7887" s="75" t="e">
        <f t="shared" si="1536"/>
        <v>#REF!</v>
      </c>
    </row>
    <row r="7888" spans="1:18" ht="15" customHeight="1" x14ac:dyDescent="0.3">
      <c r="A7888" s="86"/>
      <c r="B7888" s="84"/>
      <c r="C7888" s="125"/>
      <c r="E7888" s="151"/>
      <c r="F7888" s="151"/>
      <c r="G7888" s="151"/>
      <c r="H7888" s="190" t="str">
        <f t="shared" si="1534"/>
        <v/>
      </c>
      <c r="J7888" s="195" t="str">
        <f>+IF(H7888="","",H7888/H7918)</f>
        <v/>
      </c>
      <c r="K7888" s="174"/>
      <c r="L7888" s="170"/>
      <c r="M7888" s="193" t="str">
        <f t="shared" si="1537"/>
        <v/>
      </c>
      <c r="N7888" s="194" t="str">
        <f t="shared" si="1535"/>
        <v/>
      </c>
      <c r="R7888" s="75" t="e">
        <f t="shared" si="1536"/>
        <v>#REF!</v>
      </c>
    </row>
    <row r="7889" spans="1:18" ht="15" customHeight="1" x14ac:dyDescent="0.3">
      <c r="A7889" s="86"/>
      <c r="B7889" s="84"/>
      <c r="C7889" s="125"/>
      <c r="E7889" s="151"/>
      <c r="F7889" s="151"/>
      <c r="G7889" s="151"/>
      <c r="H7889" s="190" t="str">
        <f t="shared" si="1534"/>
        <v/>
      </c>
      <c r="J7889" s="195" t="str">
        <f>+IF(H7889="","",H7889/H7918)</f>
        <v/>
      </c>
      <c r="K7889" s="174"/>
      <c r="L7889" s="170"/>
      <c r="M7889" s="193" t="str">
        <f t="shared" si="1537"/>
        <v/>
      </c>
      <c r="N7889" s="194" t="str">
        <f t="shared" si="1535"/>
        <v/>
      </c>
      <c r="R7889" s="75" t="e">
        <f t="shared" si="1536"/>
        <v>#REF!</v>
      </c>
    </row>
    <row r="7890" spans="1:18" ht="15" customHeight="1" x14ac:dyDescent="0.3">
      <c r="A7890" s="86"/>
      <c r="B7890" s="84"/>
      <c r="C7890" s="125"/>
      <c r="E7890" s="151"/>
      <c r="F7890" s="151"/>
      <c r="G7890" s="151"/>
      <c r="H7890" s="190" t="str">
        <f t="shared" si="1534"/>
        <v/>
      </c>
      <c r="J7890" s="195" t="str">
        <f>+IF(H7890="","",H7890/H7918)</f>
        <v/>
      </c>
      <c r="K7890" s="174"/>
      <c r="L7890" s="170"/>
      <c r="M7890" s="193" t="str">
        <f t="shared" si="1537"/>
        <v/>
      </c>
      <c r="N7890" s="194" t="str">
        <f t="shared" si="1535"/>
        <v/>
      </c>
      <c r="R7890" s="75" t="e">
        <f t="shared" si="1536"/>
        <v>#REF!</v>
      </c>
    </row>
    <row r="7891" spans="1:18" ht="15" customHeight="1" x14ac:dyDescent="0.3">
      <c r="A7891" s="86"/>
      <c r="B7891" s="84"/>
      <c r="C7891" s="125"/>
      <c r="E7891" s="151"/>
      <c r="F7891" s="151"/>
      <c r="G7891" s="151"/>
      <c r="H7891" s="190" t="str">
        <f t="shared" si="1534"/>
        <v/>
      </c>
      <c r="J7891" s="195" t="str">
        <f>+IF(H7891="","",H7891/H7918)</f>
        <v/>
      </c>
      <c r="K7891" s="174"/>
      <c r="L7891" s="170"/>
      <c r="M7891" s="193" t="str">
        <f t="shared" si="1537"/>
        <v/>
      </c>
      <c r="N7891" s="194" t="str">
        <f t="shared" si="1535"/>
        <v/>
      </c>
      <c r="R7891" s="75" t="e">
        <f t="shared" si="1536"/>
        <v>#REF!</v>
      </c>
    </row>
    <row r="7892" spans="1:18" ht="15" customHeight="1" x14ac:dyDescent="0.3">
      <c r="A7892" s="86"/>
      <c r="B7892" s="84"/>
      <c r="C7892" s="125"/>
      <c r="E7892" s="151"/>
      <c r="F7892" s="151"/>
      <c r="G7892" s="151"/>
      <c r="H7892" s="190" t="str">
        <f t="shared" si="1534"/>
        <v/>
      </c>
      <c r="J7892" s="195" t="str">
        <f>+IF(H7892="","",H7892/H7918)</f>
        <v/>
      </c>
      <c r="K7892" s="174"/>
      <c r="L7892" s="170"/>
      <c r="M7892" s="193" t="str">
        <f t="shared" si="1537"/>
        <v/>
      </c>
      <c r="N7892" s="194" t="str">
        <f t="shared" si="1535"/>
        <v/>
      </c>
      <c r="R7892" s="75" t="e">
        <f t="shared" si="1536"/>
        <v>#REF!</v>
      </c>
    </row>
    <row r="7893" spans="1:18" ht="15" customHeight="1" x14ac:dyDescent="0.3">
      <c r="A7893" s="86"/>
      <c r="B7893" s="84"/>
      <c r="C7893" s="125"/>
      <c r="E7893" s="151"/>
      <c r="F7893" s="151"/>
      <c r="G7893" s="151"/>
      <c r="H7893" s="190" t="str">
        <f t="shared" si="1534"/>
        <v/>
      </c>
      <c r="J7893" s="195" t="str">
        <f>+IF(H7893="","",H7893/H7918)</f>
        <v/>
      </c>
      <c r="K7893" s="174"/>
      <c r="L7893" s="170"/>
      <c r="M7893" s="193" t="str">
        <f t="shared" si="1537"/>
        <v/>
      </c>
      <c r="N7893" s="194" t="str">
        <f t="shared" si="1535"/>
        <v/>
      </c>
      <c r="R7893" s="75" t="e">
        <f t="shared" si="1536"/>
        <v>#REF!</v>
      </c>
    </row>
    <row r="7894" spans="1:18" ht="15" customHeight="1" x14ac:dyDescent="0.3">
      <c r="A7894" s="86"/>
      <c r="B7894" s="84"/>
      <c r="C7894" s="125"/>
      <c r="E7894" s="151"/>
      <c r="F7894" s="151"/>
      <c r="G7894" s="151"/>
      <c r="H7894" s="190" t="str">
        <f t="shared" si="1534"/>
        <v/>
      </c>
      <c r="J7894" s="195" t="str">
        <f>+IF(H7894="","",H7894/H7918)</f>
        <v/>
      </c>
      <c r="K7894" s="174"/>
      <c r="L7894" s="170"/>
      <c r="M7894" s="193" t="str">
        <f t="shared" si="1537"/>
        <v/>
      </c>
      <c r="N7894" s="194" t="str">
        <f t="shared" si="1535"/>
        <v/>
      </c>
      <c r="R7894" s="75" t="e">
        <f t="shared" si="1536"/>
        <v>#REF!</v>
      </c>
    </row>
    <row r="7895" spans="1:18" ht="15" customHeight="1" x14ac:dyDescent="0.3">
      <c r="A7895" s="86"/>
      <c r="B7895" s="84"/>
      <c r="C7895" s="125"/>
      <c r="E7895" s="151"/>
      <c r="F7895" s="151"/>
      <c r="G7895" s="151"/>
      <c r="H7895" s="190" t="str">
        <f t="shared" si="1534"/>
        <v/>
      </c>
      <c r="J7895" s="195" t="str">
        <f>+IF(H7895="","",H7895/H7918)</f>
        <v/>
      </c>
      <c r="K7895" s="174"/>
      <c r="L7895" s="170"/>
      <c r="M7895" s="193" t="str">
        <f t="shared" si="1537"/>
        <v/>
      </c>
      <c r="N7895" s="194" t="str">
        <f t="shared" si="1535"/>
        <v/>
      </c>
      <c r="R7895" s="75" t="e">
        <f t="shared" si="1536"/>
        <v>#REF!</v>
      </c>
    </row>
    <row r="7896" spans="1:18" ht="15" customHeight="1" x14ac:dyDescent="0.3">
      <c r="A7896" s="86"/>
      <c r="B7896" s="84"/>
      <c r="C7896" s="125"/>
      <c r="E7896" s="151"/>
      <c r="F7896" s="151"/>
      <c r="G7896" s="151"/>
      <c r="H7896" s="190" t="str">
        <f t="shared" si="1534"/>
        <v/>
      </c>
      <c r="J7896" s="195" t="str">
        <f>+IF(H7896="","",H7896/H7918)</f>
        <v/>
      </c>
      <c r="K7896" s="174"/>
      <c r="L7896" s="170"/>
      <c r="M7896" s="193" t="str">
        <f t="shared" si="1537"/>
        <v/>
      </c>
      <c r="N7896" s="194" t="str">
        <f t="shared" si="1535"/>
        <v/>
      </c>
      <c r="R7896" s="75" t="e">
        <f t="shared" si="1536"/>
        <v>#REF!</v>
      </c>
    </row>
    <row r="7897" spans="1:18" ht="15" customHeight="1" x14ac:dyDescent="0.3">
      <c r="A7897" s="86"/>
      <c r="B7897" s="84"/>
      <c r="C7897" s="125"/>
      <c r="E7897" s="151"/>
      <c r="F7897" s="151"/>
      <c r="G7897" s="151"/>
      <c r="H7897" s="190" t="str">
        <f t="shared" si="1534"/>
        <v/>
      </c>
      <c r="J7897" s="195" t="str">
        <f>+IF(H7897="","",H7897/H7918)</f>
        <v/>
      </c>
      <c r="K7897" s="174"/>
      <c r="L7897" s="170"/>
      <c r="M7897" s="193" t="str">
        <f t="shared" si="1537"/>
        <v/>
      </c>
      <c r="N7897" s="194" t="str">
        <f t="shared" si="1535"/>
        <v/>
      </c>
      <c r="R7897" s="75" t="e">
        <f t="shared" si="1536"/>
        <v>#REF!</v>
      </c>
    </row>
    <row r="7898" spans="1:18" ht="15" customHeight="1" x14ac:dyDescent="0.3">
      <c r="A7898" s="86"/>
      <c r="B7898" s="84"/>
      <c r="C7898" s="125"/>
      <c r="E7898" s="151"/>
      <c r="F7898" s="151"/>
      <c r="G7898" s="151"/>
      <c r="H7898" s="190" t="str">
        <f t="shared" si="1534"/>
        <v/>
      </c>
      <c r="J7898" s="195" t="str">
        <f>+IF(H7898="","",H7898/H7918)</f>
        <v/>
      </c>
      <c r="K7898" s="174"/>
      <c r="L7898" s="170"/>
      <c r="M7898" s="193" t="str">
        <f t="shared" si="1537"/>
        <v/>
      </c>
      <c r="N7898" s="194" t="str">
        <f t="shared" si="1535"/>
        <v/>
      </c>
      <c r="R7898" s="75" t="e">
        <f t="shared" si="1536"/>
        <v>#REF!</v>
      </c>
    </row>
    <row r="7899" spans="1:18" ht="15" customHeight="1" x14ac:dyDescent="0.3">
      <c r="A7899" s="86"/>
      <c r="B7899" s="84"/>
      <c r="C7899" s="125"/>
      <c r="E7899" s="151"/>
      <c r="F7899" s="151"/>
      <c r="G7899" s="151"/>
      <c r="H7899" s="190" t="str">
        <f t="shared" si="1534"/>
        <v/>
      </c>
      <c r="J7899" s="195" t="str">
        <f>+IF(H7899="","",H7899/H7918)</f>
        <v/>
      </c>
      <c r="K7899" s="174"/>
      <c r="L7899" s="170"/>
      <c r="M7899" s="193" t="str">
        <f t="shared" si="1537"/>
        <v/>
      </c>
      <c r="N7899" s="194" t="str">
        <f t="shared" si="1535"/>
        <v/>
      </c>
      <c r="R7899" s="75" t="e">
        <f t="shared" si="1536"/>
        <v>#REF!</v>
      </c>
    </row>
    <row r="7900" spans="1:18" ht="15" customHeight="1" x14ac:dyDescent="0.3">
      <c r="A7900" s="86"/>
      <c r="B7900" s="84"/>
      <c r="C7900" s="125"/>
      <c r="E7900" s="151"/>
      <c r="F7900" s="151"/>
      <c r="G7900" s="151"/>
      <c r="H7900" s="190" t="str">
        <f t="shared" si="1534"/>
        <v/>
      </c>
      <c r="J7900" s="195" t="str">
        <f>+IF(H7900="","",H7900/H7918)</f>
        <v/>
      </c>
      <c r="K7900" s="174"/>
      <c r="L7900" s="170"/>
      <c r="M7900" s="193" t="str">
        <f t="shared" si="1537"/>
        <v/>
      </c>
      <c r="N7900" s="194" t="str">
        <f t="shared" si="1535"/>
        <v/>
      </c>
      <c r="R7900" s="75" t="e">
        <f t="shared" si="1536"/>
        <v>#REF!</v>
      </c>
    </row>
    <row r="7901" spans="1:18" ht="15" customHeight="1" x14ac:dyDescent="0.3">
      <c r="A7901" s="86"/>
      <c r="B7901" s="84"/>
      <c r="C7901" s="125"/>
      <c r="E7901" s="151"/>
      <c r="F7901" s="151"/>
      <c r="G7901" s="151"/>
      <c r="H7901" s="190" t="str">
        <f t="shared" si="1534"/>
        <v/>
      </c>
      <c r="J7901" s="195" t="str">
        <f>+IF(H7901="","",H7901/H7918)</f>
        <v/>
      </c>
      <c r="K7901" s="174"/>
      <c r="L7901" s="170"/>
      <c r="M7901" s="193" t="str">
        <f t="shared" si="1537"/>
        <v/>
      </c>
      <c r="N7901" s="194" t="str">
        <f t="shared" si="1535"/>
        <v/>
      </c>
      <c r="R7901" s="75" t="e">
        <f t="shared" si="1536"/>
        <v>#REF!</v>
      </c>
    </row>
    <row r="7902" spans="1:18" ht="15" customHeight="1" x14ac:dyDescent="0.3">
      <c r="A7902" s="86"/>
      <c r="B7902" s="84"/>
      <c r="C7902" s="125"/>
      <c r="E7902" s="151"/>
      <c r="F7902" s="151"/>
      <c r="G7902" s="151"/>
      <c r="H7902" s="190" t="str">
        <f t="shared" si="1534"/>
        <v/>
      </c>
      <c r="J7902" s="195" t="str">
        <f>+IF(H7902="","",H7902/H7918)</f>
        <v/>
      </c>
      <c r="K7902" s="174"/>
      <c r="L7902" s="170"/>
      <c r="M7902" s="193" t="str">
        <f t="shared" si="1537"/>
        <v/>
      </c>
      <c r="N7902" s="194" t="str">
        <f t="shared" si="1535"/>
        <v/>
      </c>
      <c r="R7902" s="75" t="e">
        <f t="shared" si="1536"/>
        <v>#REF!</v>
      </c>
    </row>
    <row r="7903" spans="1:18" ht="15" customHeight="1" x14ac:dyDescent="0.3">
      <c r="A7903" s="86"/>
      <c r="B7903" s="84"/>
      <c r="C7903" s="125"/>
      <c r="E7903" s="151"/>
      <c r="F7903" s="151"/>
      <c r="G7903" s="151"/>
      <c r="H7903" s="190" t="str">
        <f t="shared" si="1534"/>
        <v/>
      </c>
      <c r="J7903" s="195" t="str">
        <f>+IF(H7903="","",H7903/H7918)</f>
        <v/>
      </c>
      <c r="K7903" s="174"/>
      <c r="L7903" s="170"/>
      <c r="M7903" s="193" t="str">
        <f t="shared" si="1537"/>
        <v/>
      </c>
      <c r="N7903" s="194" t="str">
        <f t="shared" si="1535"/>
        <v/>
      </c>
      <c r="R7903" s="75" t="e">
        <f t="shared" si="1536"/>
        <v>#REF!</v>
      </c>
    </row>
    <row r="7904" spans="1:18" ht="15" customHeight="1" x14ac:dyDescent="0.3">
      <c r="A7904" s="86"/>
      <c r="B7904" s="84"/>
      <c r="C7904" s="125"/>
      <c r="E7904" s="151"/>
      <c r="F7904" s="151"/>
      <c r="G7904" s="151"/>
      <c r="H7904" s="190" t="str">
        <f t="shared" si="1534"/>
        <v/>
      </c>
      <c r="J7904" s="195" t="str">
        <f>+IF(H7904="","",H7904/H7918)</f>
        <v/>
      </c>
      <c r="K7904" s="174"/>
      <c r="L7904" s="170"/>
      <c r="M7904" s="193" t="str">
        <f t="shared" si="1537"/>
        <v/>
      </c>
      <c r="N7904" s="194" t="str">
        <f t="shared" si="1535"/>
        <v/>
      </c>
      <c r="R7904" s="75" t="e">
        <f t="shared" si="1536"/>
        <v>#REF!</v>
      </c>
    </row>
    <row r="7905" spans="1:18" ht="15" customHeight="1" x14ac:dyDescent="0.3">
      <c r="A7905" s="86"/>
      <c r="B7905" s="84"/>
      <c r="C7905" s="125"/>
      <c r="E7905" s="151"/>
      <c r="F7905" s="151"/>
      <c r="G7905" s="151"/>
      <c r="H7905" s="190" t="str">
        <f t="shared" si="1534"/>
        <v/>
      </c>
      <c r="J7905" s="195" t="str">
        <f>+IF(H7905="","",H7905/H7918)</f>
        <v/>
      </c>
      <c r="K7905" s="174"/>
      <c r="L7905" s="170"/>
      <c r="M7905" s="193" t="str">
        <f t="shared" si="1537"/>
        <v/>
      </c>
      <c r="N7905" s="194" t="str">
        <f t="shared" si="1535"/>
        <v/>
      </c>
      <c r="R7905" s="75" t="e">
        <f t="shared" si="1536"/>
        <v>#REF!</v>
      </c>
    </row>
    <row r="7906" spans="1:18" ht="15" customHeight="1" x14ac:dyDescent="0.3">
      <c r="A7906" s="86"/>
      <c r="B7906" s="84"/>
      <c r="C7906" s="125"/>
      <c r="E7906" s="151"/>
      <c r="F7906" s="151"/>
      <c r="G7906" s="151"/>
      <c r="H7906" s="190" t="str">
        <f t="shared" si="1534"/>
        <v/>
      </c>
      <c r="J7906" s="195" t="str">
        <f>+IF(H7906="","",H7906/H7918)</f>
        <v/>
      </c>
      <c r="K7906" s="174"/>
      <c r="L7906" s="170"/>
      <c r="M7906" s="193" t="str">
        <f t="shared" si="1537"/>
        <v/>
      </c>
      <c r="N7906" s="194" t="str">
        <f t="shared" si="1535"/>
        <v/>
      </c>
      <c r="R7906" s="75" t="e">
        <f t="shared" si="1536"/>
        <v>#REF!</v>
      </c>
    </row>
    <row r="7907" spans="1:18" ht="15" customHeight="1" thickBot="1" x14ac:dyDescent="0.35">
      <c r="A7907" s="86"/>
      <c r="B7907" s="84"/>
      <c r="C7907" s="125"/>
      <c r="E7907" s="152"/>
      <c r="F7907" s="152"/>
      <c r="G7907" s="152"/>
      <c r="H7907" s="191" t="str">
        <f t="shared" si="1534"/>
        <v/>
      </c>
      <c r="J7907" s="195" t="str">
        <f>+IF(H7907="","",H7907/H7918)</f>
        <v/>
      </c>
      <c r="K7907" s="174"/>
      <c r="L7907" s="170"/>
      <c r="M7907" s="193" t="str">
        <f t="shared" si="1537"/>
        <v/>
      </c>
      <c r="N7907" s="194" t="str">
        <f t="shared" si="1535"/>
        <v/>
      </c>
      <c r="R7907" s="75" t="e">
        <f t="shared" si="1536"/>
        <v>#REF!</v>
      </c>
    </row>
    <row r="7908" spans="1:18" ht="15" customHeight="1" thickBot="1" x14ac:dyDescent="0.35">
      <c r="A7908" s="86"/>
      <c r="B7908" s="84"/>
      <c r="C7908" s="160"/>
      <c r="D7908" s="160"/>
      <c r="E7908" s="160"/>
      <c r="F7908" s="160"/>
      <c r="G7908" s="161" t="s">
        <v>29</v>
      </c>
      <c r="H7908" s="157">
        <f>SUM(H7882:H7907)</f>
        <v>5.88</v>
      </c>
      <c r="J7908" s="110">
        <f>SUM(J7882:J7907)</f>
        <v>0.94169269454025795</v>
      </c>
      <c r="K7908" s="109"/>
      <c r="L7908" s="109"/>
      <c r="M7908" s="109"/>
      <c r="N7908" s="110">
        <f>SUM(N7882:N7907)</f>
        <v>0.19003358575822407</v>
      </c>
    </row>
    <row r="7909" spans="1:18" s="73" customFormat="1" ht="15" customHeight="1" thickBot="1" x14ac:dyDescent="0.35">
      <c r="A7909" s="86"/>
      <c r="B7909" s="84"/>
      <c r="C7909" s="73" t="s">
        <v>12</v>
      </c>
      <c r="H7909" s="74"/>
      <c r="J7909" s="111"/>
      <c r="K7909" s="111"/>
      <c r="L7909" s="111"/>
      <c r="M7909" s="111"/>
      <c r="N7909" s="111"/>
    </row>
    <row r="7910" spans="1:18" ht="33" customHeight="1" thickBot="1" x14ac:dyDescent="0.35">
      <c r="A7910" s="86"/>
      <c r="B7910" s="84"/>
      <c r="C7910" s="122" t="s">
        <v>48</v>
      </c>
      <c r="D7910" s="129"/>
      <c r="E7910" s="130" t="s">
        <v>3</v>
      </c>
      <c r="F7910" s="130" t="s">
        <v>0</v>
      </c>
      <c r="G7910" s="123" t="s">
        <v>6</v>
      </c>
      <c r="H7910" s="124" t="s">
        <v>9</v>
      </c>
      <c r="J7910" s="106" t="s">
        <v>59</v>
      </c>
      <c r="K7910" s="107" t="s">
        <v>60</v>
      </c>
      <c r="L7910" s="107" t="s">
        <v>61</v>
      </c>
      <c r="M7910" s="107" t="s">
        <v>62</v>
      </c>
      <c r="N7910" s="108" t="s">
        <v>63</v>
      </c>
    </row>
    <row r="7911" spans="1:18" ht="15" customHeight="1" x14ac:dyDescent="0.3">
      <c r="A7911" s="86"/>
      <c r="B7911" s="84"/>
      <c r="C7911" s="125"/>
      <c r="E7911" s="149"/>
      <c r="F7911" s="146"/>
      <c r="G7911" s="154"/>
      <c r="H7911" s="186" t="str">
        <f>+IF(G7911="","",F7911*G7911)</f>
        <v/>
      </c>
      <c r="J7911" s="195" t="str">
        <f>+IF(H7911="","",H7911/H7918)</f>
        <v/>
      </c>
      <c r="K7911" s="175"/>
      <c r="L7911" s="175"/>
      <c r="M7911" s="193" t="str">
        <f>IF(L7911="NP", 0, (IF(L7911="EP", 1, (IF(L7911="ND", 0.4, "")))))</f>
        <v/>
      </c>
      <c r="N7911" s="194" t="str">
        <f>+IF(H7911="","",J7911*M7911)</f>
        <v/>
      </c>
      <c r="R7911" s="75" t="e">
        <f t="shared" ref="R7911:R7915" si="1538">+R7823+1</f>
        <v>#REF!</v>
      </c>
    </row>
    <row r="7912" spans="1:18" ht="15" customHeight="1" x14ac:dyDescent="0.3">
      <c r="A7912" s="86"/>
      <c r="B7912" s="84"/>
      <c r="C7912" s="125"/>
      <c r="E7912" s="149"/>
      <c r="F7912" s="146"/>
      <c r="G7912" s="154"/>
      <c r="H7912" s="186" t="str">
        <f>+IF(G7912="","",F7912*G7912)</f>
        <v/>
      </c>
      <c r="J7912" s="195" t="str">
        <f>+IF(H7912="","",H7912/H7916)</f>
        <v/>
      </c>
      <c r="K7912" s="175"/>
      <c r="L7912" s="175"/>
      <c r="M7912" s="193" t="str">
        <f>IF(L7912="NP", 0, (IF(L7912="EP", 1, (IF(L7912="ND", 0.4, "")))))</f>
        <v/>
      </c>
      <c r="N7912" s="194" t="str">
        <f>+IF(H7912="","",J7912*M7912)</f>
        <v/>
      </c>
      <c r="R7912" s="75" t="e">
        <f t="shared" si="1538"/>
        <v>#REF!</v>
      </c>
    </row>
    <row r="7913" spans="1:18" ht="15" customHeight="1" x14ac:dyDescent="0.3">
      <c r="A7913" s="86"/>
      <c r="B7913" s="84"/>
      <c r="C7913" s="125"/>
      <c r="E7913" s="149"/>
      <c r="F7913" s="146"/>
      <c r="G7913" s="154"/>
      <c r="H7913" s="186" t="str">
        <f>+IF(G7913="","",F7913*G7913)</f>
        <v/>
      </c>
      <c r="J7913" s="195" t="str">
        <f>+IF(H7913="","",H7913/H7917)</f>
        <v/>
      </c>
      <c r="K7913" s="175"/>
      <c r="L7913" s="175"/>
      <c r="M7913" s="193" t="str">
        <f>IF(L7913="NP", 0, (IF(L7913="EP", 1, (IF(L7913="ND", 0.4, "")))))</f>
        <v/>
      </c>
      <c r="N7913" s="194" t="str">
        <f>+IF(H7913="","",J7913*M7913)</f>
        <v/>
      </c>
      <c r="R7913" s="75" t="e">
        <f t="shared" si="1538"/>
        <v>#REF!</v>
      </c>
    </row>
    <row r="7914" spans="1:18" ht="15" customHeight="1" x14ac:dyDescent="0.3">
      <c r="A7914" s="86"/>
      <c r="B7914" s="84"/>
      <c r="C7914" s="125"/>
      <c r="E7914" s="149"/>
      <c r="F7914" s="146"/>
      <c r="G7914" s="154"/>
      <c r="H7914" s="186" t="str">
        <f>+IF(G7914="","",F7914*G7914)</f>
        <v/>
      </c>
      <c r="J7914" s="195" t="str">
        <f>+IF(H7914="","",H7914/H7918)</f>
        <v/>
      </c>
      <c r="K7914" s="175"/>
      <c r="L7914" s="175"/>
      <c r="M7914" s="193" t="str">
        <f>IF(L7914="NP", 0, (IF(L7914="EP", 1, (IF(L7914="ND", 0.4, "")))))</f>
        <v/>
      </c>
      <c r="N7914" s="194" t="str">
        <f>+IF(H7914="","",J7914*M7914)</f>
        <v/>
      </c>
      <c r="R7914" s="75" t="e">
        <f t="shared" si="1538"/>
        <v>#REF!</v>
      </c>
    </row>
    <row r="7915" spans="1:18" ht="15" customHeight="1" thickBot="1" x14ac:dyDescent="0.35">
      <c r="A7915" s="86"/>
      <c r="B7915" s="84"/>
      <c r="C7915" s="127"/>
      <c r="D7915" s="128"/>
      <c r="E7915" s="150"/>
      <c r="F7915" s="147"/>
      <c r="G7915" s="155"/>
      <c r="H7915" s="192" t="str">
        <f>+IF(G7915="","",F7915*G7915)</f>
        <v/>
      </c>
      <c r="J7915" s="195" t="str">
        <f>+IF(H7915="","",H7915/H7918)</f>
        <v/>
      </c>
      <c r="K7915" s="176"/>
      <c r="L7915" s="177"/>
      <c r="M7915" s="193" t="str">
        <f>IF(L7915="NP", 0, (IF(L7915="EP", 1, (IF(L7915="ND", 0.4, "")))))</f>
        <v/>
      </c>
      <c r="N7915" s="194" t="str">
        <f>+IF(H7915="","",J7915*M7915)</f>
        <v/>
      </c>
      <c r="R7915" s="75" t="e">
        <f t="shared" si="1538"/>
        <v>#REF!</v>
      </c>
    </row>
    <row r="7916" spans="1:18" ht="15" customHeight="1" thickBot="1" x14ac:dyDescent="0.35">
      <c r="A7916" s="86"/>
      <c r="B7916" s="84"/>
      <c r="C7916" s="160"/>
      <c r="D7916" s="160"/>
      <c r="E7916" s="160"/>
      <c r="F7916" s="160"/>
      <c r="G7916" s="161" t="s">
        <v>30</v>
      </c>
      <c r="H7916" s="157">
        <f>SUM(H7911:H7915)</f>
        <v>0</v>
      </c>
      <c r="J7916" s="110">
        <f>SUM(J7911:J7915)</f>
        <v>0</v>
      </c>
      <c r="K7916" s="109"/>
      <c r="L7916" s="109"/>
      <c r="M7916" s="109"/>
      <c r="N7916" s="110">
        <f>SUM(N7911:N7915)</f>
        <v>0</v>
      </c>
    </row>
    <row r="7917" spans="1:18" ht="13.5" customHeight="1" thickBot="1" x14ac:dyDescent="0.35">
      <c r="A7917" s="86"/>
      <c r="B7917" s="84"/>
      <c r="H7917" s="84"/>
      <c r="J7917" s="103"/>
      <c r="K7917" s="104"/>
      <c r="L7917" s="104"/>
      <c r="M7917" s="104"/>
      <c r="N7917" s="105"/>
    </row>
    <row r="7918" spans="1:18" ht="15" customHeight="1" x14ac:dyDescent="0.3">
      <c r="A7918" s="86"/>
      <c r="B7918" s="84"/>
      <c r="D7918" s="132" t="s">
        <v>13</v>
      </c>
      <c r="E7918" s="133"/>
      <c r="F7918" s="133"/>
      <c r="G7918" s="134"/>
      <c r="H7918" s="158">
        <f>+H7863+H7879+H7908+H7916</f>
        <v>6.2440752000000002</v>
      </c>
      <c r="J7918" s="113"/>
      <c r="K7918" s="78"/>
      <c r="M7918" s="78"/>
      <c r="N7918" s="114"/>
    </row>
    <row r="7919" spans="1:18" ht="15" customHeight="1" thickBot="1" x14ac:dyDescent="0.35">
      <c r="A7919" s="86"/>
      <c r="B7919" s="84"/>
      <c r="D7919" s="135" t="s">
        <v>67</v>
      </c>
      <c r="E7919" s="136"/>
      <c r="F7919" s="136"/>
      <c r="G7919" s="141">
        <f>+$Q$1</f>
        <v>0.15</v>
      </c>
      <c r="H7919" s="159">
        <f>+H7918*G7919</f>
        <v>0.93661127999999993</v>
      </c>
      <c r="J7919" s="115"/>
      <c r="K7919" s="116"/>
      <c r="L7919" s="116"/>
      <c r="M7919" s="116"/>
      <c r="N7919" s="117"/>
    </row>
    <row r="7920" spans="1:18" ht="15" customHeight="1" x14ac:dyDescent="0.3">
      <c r="A7920" s="86"/>
      <c r="B7920" s="84"/>
      <c r="D7920" s="135" t="s">
        <v>68</v>
      </c>
      <c r="E7920" s="136"/>
      <c r="F7920" s="136"/>
      <c r="G7920" s="141">
        <f>+$Q$2</f>
        <v>0</v>
      </c>
      <c r="H7920" s="159">
        <f>+(H7918+H7919)*G7920</f>
        <v>0</v>
      </c>
      <c r="J7920" s="120">
        <f>+J7863+J7879+J7908+J7916</f>
        <v>1</v>
      </c>
      <c r="K7920" s="118"/>
      <c r="L7920" s="118"/>
      <c r="M7920" s="118"/>
      <c r="N7920" s="120">
        <f>+N7863+N7879+N7908+N7916</f>
        <v>0.19003358575822407</v>
      </c>
    </row>
    <row r="7921" spans="1:18" ht="15" customHeight="1" thickBot="1" x14ac:dyDescent="0.35">
      <c r="A7921" s="86"/>
      <c r="B7921" s="84"/>
      <c r="C7921" s="75" t="s">
        <v>64</v>
      </c>
      <c r="D7921" s="135" t="s">
        <v>14</v>
      </c>
      <c r="E7921" s="136"/>
      <c r="F7921" s="136"/>
      <c r="G7921" s="137"/>
      <c r="H7921" s="159">
        <f>SUM(H7918:H7920)</f>
        <v>7.1806864800000003</v>
      </c>
      <c r="J7921" s="121" t="s">
        <v>69</v>
      </c>
      <c r="K7921" s="119"/>
      <c r="L7921" s="119"/>
      <c r="M7921" s="119"/>
      <c r="N7921" s="121" t="s">
        <v>70</v>
      </c>
    </row>
    <row r="7922" spans="1:18" ht="15" customHeight="1" thickBot="1" x14ac:dyDescent="0.35">
      <c r="A7922" s="86"/>
      <c r="B7922" s="84"/>
      <c r="C7922" s="75" t="s">
        <v>64</v>
      </c>
      <c r="D7922" s="138" t="s">
        <v>15</v>
      </c>
      <c r="E7922" s="139"/>
      <c r="F7922" s="139"/>
      <c r="G7922" s="140"/>
      <c r="H7922" s="131">
        <f>+ROUND(H7921,2)</f>
        <v>7.18</v>
      </c>
      <c r="N7922" s="165">
        <f>+ROUND(N7920,4)</f>
        <v>0.19</v>
      </c>
    </row>
    <row r="7923" spans="1:18" ht="13.5" customHeight="1" x14ac:dyDescent="0.3">
      <c r="A7923" s="86"/>
      <c r="B7923" s="84"/>
      <c r="G7923" s="76"/>
    </row>
    <row r="7924" spans="1:18" ht="13.5" customHeight="1" x14ac:dyDescent="0.3">
      <c r="A7924" s="86"/>
      <c r="B7924" s="84"/>
      <c r="G7924" s="76"/>
    </row>
    <row r="7925" spans="1:18" ht="15" customHeight="1" x14ac:dyDescent="0.3">
      <c r="A7925" s="83"/>
      <c r="B7925" s="84"/>
      <c r="G7925" s="76"/>
      <c r="H7925" s="84"/>
      <c r="J7925" s="85"/>
      <c r="K7925" s="85"/>
      <c r="L7925" s="85"/>
      <c r="M7925" s="85"/>
      <c r="N7925" s="85"/>
    </row>
    <row r="7926" spans="1:18" ht="14.1" customHeight="1" x14ac:dyDescent="0.3">
      <c r="A7926" s="86"/>
      <c r="B7926" s="84"/>
      <c r="C7926" s="87"/>
      <c r="D7926" s="87"/>
      <c r="E7926" s="87"/>
      <c r="F7926" s="87"/>
      <c r="G7926" s="87"/>
      <c r="H7926" s="87"/>
      <c r="K7926" s="78"/>
      <c r="M7926" s="78"/>
    </row>
    <row r="7927" spans="1:18" ht="12" customHeight="1" x14ac:dyDescent="0.3">
      <c r="A7927" s="86"/>
      <c r="B7927" s="84"/>
      <c r="C7927" s="73"/>
      <c r="D7927" s="73"/>
      <c r="E7927" s="73"/>
      <c r="F7927" s="73"/>
      <c r="G7927" s="73"/>
      <c r="H7927" s="73"/>
      <c r="K7927" s="78"/>
      <c r="M7927" s="78"/>
    </row>
    <row r="7928" spans="1:18" ht="12" customHeight="1" x14ac:dyDescent="0.3">
      <c r="A7928" s="86"/>
      <c r="B7928" s="84"/>
      <c r="G7928" s="88"/>
      <c r="H7928" s="84"/>
      <c r="K7928" s="78"/>
      <c r="M7928" s="78"/>
    </row>
    <row r="7929" spans="1:18" ht="14.25" customHeight="1" x14ac:dyDescent="0.3">
      <c r="A7929" s="86"/>
      <c r="B7929" s="84"/>
      <c r="C7929" s="89"/>
      <c r="D7929" s="90"/>
      <c r="E7929" s="90"/>
      <c r="F7929" s="90"/>
      <c r="G7929" s="90"/>
      <c r="H7929" s="91"/>
      <c r="K7929" s="78"/>
      <c r="M7929" s="78"/>
    </row>
    <row r="7930" spans="1:18" ht="14.25" customHeight="1" x14ac:dyDescent="0.3">
      <c r="A7930" s="86"/>
      <c r="B7930" s="84"/>
      <c r="C7930" s="89"/>
      <c r="H7930" s="84"/>
      <c r="K7930" s="78"/>
      <c r="M7930" s="78"/>
    </row>
    <row r="7931" spans="1:18" ht="12" customHeight="1" thickBot="1" x14ac:dyDescent="0.35">
      <c r="A7931" s="86"/>
      <c r="B7931" s="84"/>
      <c r="C7931" s="89"/>
      <c r="H7931" s="84"/>
      <c r="K7931" s="78"/>
      <c r="M7931" s="78"/>
    </row>
    <row r="7932" spans="1:18" ht="20.100000000000001" customHeight="1" thickBot="1" x14ac:dyDescent="0.35">
      <c r="A7932" s="86"/>
      <c r="B7932" s="84"/>
      <c r="C7932" s="142" t="s">
        <v>55</v>
      </c>
      <c r="D7932" s="143"/>
      <c r="E7932" s="143"/>
      <c r="F7932" s="143"/>
      <c r="G7932" s="143"/>
      <c r="H7932" s="144"/>
    </row>
    <row r="7933" spans="1:18" ht="20.100000000000001" customHeight="1" x14ac:dyDescent="0.3">
      <c r="A7933" s="86"/>
      <c r="B7933" s="84"/>
      <c r="C7933" s="92"/>
      <c r="H7933" s="93" t="s">
        <v>56</v>
      </c>
      <c r="I7933" s="84"/>
      <c r="J7933" s="97" t="s">
        <v>26</v>
      </c>
      <c r="K7933" s="98"/>
      <c r="L7933" s="98"/>
      <c r="M7933" s="98"/>
      <c r="N7933" s="99"/>
    </row>
    <row r="7934" spans="1:18" ht="16.5" customHeight="1" thickBot="1" x14ac:dyDescent="0.35">
      <c r="A7934" s="169"/>
      <c r="B7934" s="84"/>
      <c r="C7934" s="73" t="s">
        <v>57</v>
      </c>
      <c r="D7934" s="84">
        <v>91</v>
      </c>
      <c r="G7934" s="74" t="s">
        <v>4</v>
      </c>
      <c r="H7934" s="75" t="str">
        <f>+VLOOKUP(D7934,PRESUP!$A$6:$N$183,3,FALSE)</f>
        <v>m3-km</v>
      </c>
      <c r="I7934" s="84"/>
      <c r="J7934" s="100"/>
      <c r="K7934" s="101"/>
      <c r="L7934" s="101"/>
      <c r="M7934" s="101"/>
      <c r="N7934" s="102"/>
    </row>
    <row r="7935" spans="1:18" ht="32.25" customHeight="1" x14ac:dyDescent="0.3">
      <c r="A7935" s="86"/>
      <c r="B7935" s="84"/>
      <c r="C7935" s="22" t="str">
        <f>+VLOOKUP(D7934,PRESUP!$A$6:$N$183,14,FALSE)</f>
        <v>DETALLE: TRANSPORTE DE BASE, SUB-BASE Y H. ASFALTICO LONGITUD DE ACARREO DE 30-110 KM</v>
      </c>
      <c r="J7935" s="103"/>
      <c r="K7935" s="104"/>
      <c r="L7935" s="104"/>
      <c r="M7935" s="104"/>
      <c r="N7935" s="105"/>
      <c r="O7935" s="84" t="s">
        <v>71</v>
      </c>
      <c r="P7935" s="84" t="s">
        <v>73</v>
      </c>
      <c r="Q7935" s="84" t="s">
        <v>72</v>
      </c>
    </row>
    <row r="7936" spans="1:18" s="73" customFormat="1" ht="15" customHeight="1" thickBot="1" x14ac:dyDescent="0.35">
      <c r="A7936" s="86"/>
      <c r="B7936" s="84"/>
      <c r="C7936" s="73" t="s">
        <v>5</v>
      </c>
      <c r="D7936" s="94"/>
      <c r="E7936" s="94"/>
      <c r="F7936" s="94"/>
      <c r="G7936" s="196" t="s">
        <v>58</v>
      </c>
      <c r="H7936" s="197">
        <v>7.4999999999999997E-3</v>
      </c>
      <c r="J7936" s="162"/>
      <c r="K7936" s="163"/>
      <c r="L7936" s="163"/>
      <c r="M7936" s="163"/>
      <c r="N7936" s="164"/>
      <c r="O7936" s="166">
        <f>+H8010</f>
        <v>0.3</v>
      </c>
      <c r="P7936" s="168">
        <f>+H8006</f>
        <v>0.262125</v>
      </c>
      <c r="Q7936" s="167">
        <f>+N8010</f>
        <v>0</v>
      </c>
      <c r="R7936" s="73">
        <f t="shared" ref="R7936" si="1539">+D7934</f>
        <v>91</v>
      </c>
    </row>
    <row r="7937" spans="1:18" s="94" customFormat="1" ht="30" customHeight="1" thickBot="1" x14ac:dyDescent="0.35">
      <c r="A7937" s="86"/>
      <c r="B7937" s="84"/>
      <c r="C7937" s="122" t="s">
        <v>48</v>
      </c>
      <c r="D7937" s="123" t="s">
        <v>0</v>
      </c>
      <c r="E7937" s="123" t="s">
        <v>6</v>
      </c>
      <c r="F7937" s="123" t="s">
        <v>7</v>
      </c>
      <c r="G7937" s="123" t="s">
        <v>8</v>
      </c>
      <c r="H7937" s="124" t="s">
        <v>9</v>
      </c>
      <c r="J7937" s="106" t="s">
        <v>59</v>
      </c>
      <c r="K7937" s="107" t="s">
        <v>60</v>
      </c>
      <c r="L7937" s="107" t="s">
        <v>61</v>
      </c>
      <c r="M7937" s="107" t="s">
        <v>62</v>
      </c>
      <c r="N7937" s="108" t="s">
        <v>63</v>
      </c>
    </row>
    <row r="7938" spans="1:18" ht="15" customHeight="1" x14ac:dyDescent="0.3">
      <c r="A7938" s="86"/>
      <c r="B7938" s="84"/>
      <c r="C7938" s="125"/>
      <c r="D7938" s="145"/>
      <c r="E7938" s="148"/>
      <c r="F7938" s="148"/>
      <c r="G7938" s="153"/>
      <c r="H7938" s="126"/>
      <c r="J7938" s="171"/>
      <c r="K7938" s="210"/>
      <c r="L7938" s="210"/>
      <c r="M7938" s="156"/>
      <c r="N7938" s="173"/>
    </row>
    <row r="7939" spans="1:18" ht="15" customHeight="1" x14ac:dyDescent="0.25">
      <c r="A7939" s="86"/>
      <c r="B7939" s="84"/>
      <c r="C7939" s="209" t="s">
        <v>342</v>
      </c>
      <c r="D7939" s="209">
        <v>1</v>
      </c>
      <c r="E7939" s="209">
        <v>28.73</v>
      </c>
      <c r="F7939" s="184">
        <f>+IF(E7939="","",D7939*E7939)</f>
        <v>28.73</v>
      </c>
      <c r="G7939" s="185">
        <f>+IF(F7939="","",H7936)</f>
        <v>7.4999999999999997E-3</v>
      </c>
      <c r="H7939" s="186">
        <f>+IF(G7939="","",F7939*G7939)</f>
        <v>0.215475</v>
      </c>
      <c r="J7939" s="195">
        <f>+IF(H7939="","",H7939/H8006)</f>
        <v>0.82203147353361949</v>
      </c>
      <c r="K7939" s="211">
        <v>548000014</v>
      </c>
      <c r="L7939" s="170" t="s">
        <v>77</v>
      </c>
      <c r="M7939" s="193">
        <f>IF(L7939="NP", 0, (IF(L7939="EP", 1, (IF(L7939="ND", 0.4, "")))))</f>
        <v>0</v>
      </c>
      <c r="N7939" s="194">
        <f t="shared" ref="N7939:N7950" si="1540">+IF(H7939="","",J7939*M7939)</f>
        <v>0</v>
      </c>
      <c r="R7939" s="75" t="e">
        <f t="shared" ref="R7939:R7950" si="1541">+R7851+1</f>
        <v>#REF!</v>
      </c>
    </row>
    <row r="7940" spans="1:18" ht="15" customHeight="1" x14ac:dyDescent="0.25">
      <c r="A7940" s="86"/>
      <c r="B7940" s="84"/>
      <c r="C7940" s="209"/>
      <c r="D7940" s="209"/>
      <c r="E7940" s="209"/>
      <c r="F7940" s="184"/>
      <c r="G7940" s="185"/>
      <c r="H7940" s="186"/>
      <c r="J7940" s="195"/>
      <c r="K7940" s="211"/>
      <c r="L7940" s="212"/>
      <c r="M7940" s="193"/>
      <c r="N7940" s="194" t="str">
        <f t="shared" si="1540"/>
        <v/>
      </c>
      <c r="R7940" s="75" t="e">
        <f t="shared" si="1541"/>
        <v>#REF!</v>
      </c>
    </row>
    <row r="7941" spans="1:18" ht="15" customHeight="1" x14ac:dyDescent="0.3">
      <c r="A7941" s="86"/>
      <c r="B7941" s="84"/>
      <c r="C7941" s="125"/>
      <c r="D7941" s="146"/>
      <c r="E7941" s="149"/>
      <c r="F7941" s="184"/>
      <c r="G7941" s="185"/>
      <c r="H7941" s="186"/>
      <c r="J7941" s="195"/>
      <c r="K7941" s="172"/>
      <c r="L7941" s="170"/>
      <c r="M7941" s="193"/>
      <c r="N7941" s="194" t="str">
        <f t="shared" si="1540"/>
        <v/>
      </c>
      <c r="R7941" s="75" t="e">
        <f t="shared" si="1541"/>
        <v>#REF!</v>
      </c>
    </row>
    <row r="7942" spans="1:18" ht="15" customHeight="1" x14ac:dyDescent="0.3">
      <c r="A7942" s="86"/>
      <c r="B7942" s="84"/>
      <c r="C7942" s="125"/>
      <c r="D7942" s="146"/>
      <c r="E7942" s="149"/>
      <c r="F7942" s="184" t="str">
        <f t="shared" ref="F7942:F7950" si="1542">+IF(E7942="","",D7942*E7942)</f>
        <v/>
      </c>
      <c r="G7942" s="185" t="str">
        <f>+IF(F7942="","",H7936)</f>
        <v/>
      </c>
      <c r="H7942" s="186" t="str">
        <f t="shared" ref="H7942:H7950" si="1543">+IF(G7942="","",F7942*G7942)</f>
        <v/>
      </c>
      <c r="J7942" s="195" t="str">
        <f>+IF(H7942="","",H7942/H8006)</f>
        <v/>
      </c>
      <c r="K7942" s="172"/>
      <c r="L7942" s="170"/>
      <c r="M7942" s="193" t="str">
        <f t="shared" ref="M7942:M7950" si="1544">IF(L7942="NP", 0, (IF(L7942="EP", 1, (IF(L7942="ND", 0.4, "")))))</f>
        <v/>
      </c>
      <c r="N7942" s="194" t="str">
        <f t="shared" si="1540"/>
        <v/>
      </c>
      <c r="R7942" s="75" t="e">
        <f t="shared" si="1541"/>
        <v>#REF!</v>
      </c>
    </row>
    <row r="7943" spans="1:18" ht="15" customHeight="1" x14ac:dyDescent="0.3">
      <c r="A7943" s="86"/>
      <c r="B7943" s="84"/>
      <c r="C7943" s="125"/>
      <c r="D7943" s="146"/>
      <c r="E7943" s="149"/>
      <c r="F7943" s="184" t="str">
        <f t="shared" si="1542"/>
        <v/>
      </c>
      <c r="G7943" s="185" t="str">
        <f>+IF(F7943="","",H7936)</f>
        <v/>
      </c>
      <c r="H7943" s="186" t="str">
        <f t="shared" si="1543"/>
        <v/>
      </c>
      <c r="J7943" s="195" t="str">
        <f>+IF(H7943="","",H7943/H8006)</f>
        <v/>
      </c>
      <c r="K7943" s="172"/>
      <c r="L7943" s="170"/>
      <c r="M7943" s="193" t="str">
        <f t="shared" si="1544"/>
        <v/>
      </c>
      <c r="N7943" s="194" t="str">
        <f t="shared" si="1540"/>
        <v/>
      </c>
      <c r="R7943" s="75" t="e">
        <f t="shared" si="1541"/>
        <v>#REF!</v>
      </c>
    </row>
    <row r="7944" spans="1:18" ht="15" customHeight="1" x14ac:dyDescent="0.3">
      <c r="A7944" s="86"/>
      <c r="B7944" s="84"/>
      <c r="C7944" s="125"/>
      <c r="D7944" s="146"/>
      <c r="E7944" s="149"/>
      <c r="F7944" s="184" t="str">
        <f t="shared" si="1542"/>
        <v/>
      </c>
      <c r="G7944" s="185" t="str">
        <f>+IF(F7944="","",H7936)</f>
        <v/>
      </c>
      <c r="H7944" s="186" t="str">
        <f t="shared" si="1543"/>
        <v/>
      </c>
      <c r="J7944" s="195" t="str">
        <f>+IF(H7944="","",H7944/H8006)</f>
        <v/>
      </c>
      <c r="K7944" s="172"/>
      <c r="L7944" s="170"/>
      <c r="M7944" s="193" t="str">
        <f t="shared" si="1544"/>
        <v/>
      </c>
      <c r="N7944" s="194" t="str">
        <f t="shared" si="1540"/>
        <v/>
      </c>
      <c r="R7944" s="75" t="e">
        <f t="shared" si="1541"/>
        <v>#REF!</v>
      </c>
    </row>
    <row r="7945" spans="1:18" ht="15" customHeight="1" x14ac:dyDescent="0.3">
      <c r="A7945" s="86"/>
      <c r="B7945" s="84"/>
      <c r="C7945" s="125"/>
      <c r="D7945" s="146"/>
      <c r="E7945" s="149"/>
      <c r="F7945" s="184" t="str">
        <f t="shared" si="1542"/>
        <v/>
      </c>
      <c r="G7945" s="185" t="str">
        <f>+IF(F7945="","",H7936)</f>
        <v/>
      </c>
      <c r="H7945" s="186" t="str">
        <f t="shared" si="1543"/>
        <v/>
      </c>
      <c r="J7945" s="195" t="str">
        <f>+IF(H7945="","",H7945/H8006)</f>
        <v/>
      </c>
      <c r="K7945" s="172"/>
      <c r="L7945" s="170"/>
      <c r="M7945" s="193" t="str">
        <f t="shared" si="1544"/>
        <v/>
      </c>
      <c r="N7945" s="194" t="str">
        <f t="shared" si="1540"/>
        <v/>
      </c>
      <c r="R7945" s="75" t="e">
        <f t="shared" si="1541"/>
        <v>#REF!</v>
      </c>
    </row>
    <row r="7946" spans="1:18" ht="15" customHeight="1" x14ac:dyDescent="0.3">
      <c r="A7946" s="86"/>
      <c r="B7946" s="84"/>
      <c r="C7946" s="125"/>
      <c r="D7946" s="146"/>
      <c r="E7946" s="149"/>
      <c r="F7946" s="184" t="str">
        <f t="shared" si="1542"/>
        <v/>
      </c>
      <c r="G7946" s="185" t="str">
        <f>+IF(F7946="","",H7936)</f>
        <v/>
      </c>
      <c r="H7946" s="186" t="str">
        <f t="shared" si="1543"/>
        <v/>
      </c>
      <c r="J7946" s="195" t="str">
        <f>+IF(H7946="","",H7946/H8006)</f>
        <v/>
      </c>
      <c r="K7946" s="172"/>
      <c r="L7946" s="170"/>
      <c r="M7946" s="193" t="str">
        <f t="shared" si="1544"/>
        <v/>
      </c>
      <c r="N7946" s="194" t="str">
        <f t="shared" si="1540"/>
        <v/>
      </c>
      <c r="R7946" s="75" t="e">
        <f t="shared" si="1541"/>
        <v>#REF!</v>
      </c>
    </row>
    <row r="7947" spans="1:18" ht="15" customHeight="1" x14ac:dyDescent="0.3">
      <c r="A7947" s="86"/>
      <c r="B7947" s="84"/>
      <c r="C7947" s="125"/>
      <c r="D7947" s="146"/>
      <c r="E7947" s="149"/>
      <c r="F7947" s="184" t="str">
        <f t="shared" si="1542"/>
        <v/>
      </c>
      <c r="G7947" s="185" t="str">
        <f>+IF(F7947="","",H7936)</f>
        <v/>
      </c>
      <c r="H7947" s="186" t="str">
        <f t="shared" si="1543"/>
        <v/>
      </c>
      <c r="J7947" s="195" t="str">
        <f>+IF(H7947="","",H7947/H8006)</f>
        <v/>
      </c>
      <c r="K7947" s="172"/>
      <c r="L7947" s="170"/>
      <c r="M7947" s="193" t="str">
        <f t="shared" si="1544"/>
        <v/>
      </c>
      <c r="N7947" s="194" t="str">
        <f t="shared" si="1540"/>
        <v/>
      </c>
      <c r="R7947" s="75" t="e">
        <f t="shared" si="1541"/>
        <v>#REF!</v>
      </c>
    </row>
    <row r="7948" spans="1:18" ht="15" customHeight="1" x14ac:dyDescent="0.3">
      <c r="A7948" s="86"/>
      <c r="B7948" s="84"/>
      <c r="C7948" s="125"/>
      <c r="D7948" s="146"/>
      <c r="E7948" s="149"/>
      <c r="F7948" s="184" t="str">
        <f t="shared" si="1542"/>
        <v/>
      </c>
      <c r="G7948" s="185" t="str">
        <f>+IF(F7948="","",H7936)</f>
        <v/>
      </c>
      <c r="H7948" s="186" t="str">
        <f t="shared" si="1543"/>
        <v/>
      </c>
      <c r="J7948" s="195" t="str">
        <f>+IF(H7948="","",H7948/H8006)</f>
        <v/>
      </c>
      <c r="K7948" s="172"/>
      <c r="L7948" s="170"/>
      <c r="M7948" s="193" t="str">
        <f t="shared" si="1544"/>
        <v/>
      </c>
      <c r="N7948" s="194" t="str">
        <f t="shared" si="1540"/>
        <v/>
      </c>
      <c r="R7948" s="75" t="e">
        <f t="shared" si="1541"/>
        <v>#REF!</v>
      </c>
    </row>
    <row r="7949" spans="1:18" ht="15" customHeight="1" x14ac:dyDescent="0.3">
      <c r="A7949" s="86"/>
      <c r="B7949" s="84"/>
      <c r="C7949" s="125"/>
      <c r="D7949" s="146"/>
      <c r="E7949" s="149"/>
      <c r="F7949" s="184" t="str">
        <f t="shared" si="1542"/>
        <v/>
      </c>
      <c r="G7949" s="185" t="str">
        <f>+IF(F7949="","",H7936)</f>
        <v/>
      </c>
      <c r="H7949" s="186" t="str">
        <f t="shared" si="1543"/>
        <v/>
      </c>
      <c r="J7949" s="195" t="str">
        <f>+IF(H7949="","",H7949/H8006)</f>
        <v/>
      </c>
      <c r="K7949" s="172"/>
      <c r="L7949" s="170"/>
      <c r="M7949" s="193" t="str">
        <f t="shared" si="1544"/>
        <v/>
      </c>
      <c r="N7949" s="194" t="str">
        <f t="shared" si="1540"/>
        <v/>
      </c>
      <c r="R7949" s="75" t="e">
        <f t="shared" si="1541"/>
        <v>#REF!</v>
      </c>
    </row>
    <row r="7950" spans="1:18" ht="15" customHeight="1" thickBot="1" x14ac:dyDescent="0.35">
      <c r="A7950" s="86"/>
      <c r="B7950" s="84"/>
      <c r="C7950" s="127"/>
      <c r="D7950" s="147"/>
      <c r="E7950" s="150"/>
      <c r="F7950" s="187" t="str">
        <f t="shared" si="1542"/>
        <v/>
      </c>
      <c r="G7950" s="188" t="str">
        <f>+IF(F7950="","",H7935)</f>
        <v/>
      </c>
      <c r="H7950" s="189" t="str">
        <f t="shared" si="1543"/>
        <v/>
      </c>
      <c r="J7950" s="195" t="str">
        <f>+IF(H7950="","",H7950/H8006)</f>
        <v/>
      </c>
      <c r="K7950" s="172"/>
      <c r="L7950" s="170"/>
      <c r="M7950" s="193" t="str">
        <f t="shared" si="1544"/>
        <v/>
      </c>
      <c r="N7950" s="194" t="str">
        <f t="shared" si="1540"/>
        <v/>
      </c>
      <c r="R7950" s="75" t="e">
        <f t="shared" si="1541"/>
        <v>#REF!</v>
      </c>
    </row>
    <row r="7951" spans="1:18" ht="15" customHeight="1" thickBot="1" x14ac:dyDescent="0.35">
      <c r="A7951" s="86"/>
      <c r="B7951" s="84"/>
      <c r="C7951" s="160"/>
      <c r="D7951" s="160"/>
      <c r="E7951" s="160"/>
      <c r="F7951" s="160"/>
      <c r="G7951" s="161" t="s">
        <v>27</v>
      </c>
      <c r="H7951" s="157">
        <f>SUM(H7938:H7950)</f>
        <v>0.215475</v>
      </c>
      <c r="J7951" s="110">
        <f>SUM(J7938:J7950)</f>
        <v>0.82203147353361949</v>
      </c>
      <c r="K7951" s="109"/>
      <c r="L7951" s="109"/>
      <c r="M7951" s="109"/>
      <c r="N7951" s="110">
        <f>SUM(N7938:N7950)</f>
        <v>0</v>
      </c>
    </row>
    <row r="7952" spans="1:18" s="73" customFormat="1" ht="15" customHeight="1" thickBot="1" x14ac:dyDescent="0.35">
      <c r="A7952" s="86"/>
      <c r="B7952" s="84"/>
      <c r="C7952" s="73" t="s">
        <v>10</v>
      </c>
      <c r="H7952" s="74"/>
      <c r="J7952" s="112"/>
      <c r="K7952" s="112"/>
      <c r="L7952" s="112"/>
      <c r="M7952" s="112"/>
      <c r="N7952" s="112"/>
    </row>
    <row r="7953" spans="1:18" ht="31.5" customHeight="1" thickBot="1" x14ac:dyDescent="0.35">
      <c r="A7953" s="86"/>
      <c r="B7953" s="84"/>
      <c r="C7953" s="122" t="s">
        <v>48</v>
      </c>
      <c r="D7953" s="123" t="s">
        <v>0</v>
      </c>
      <c r="E7953" s="123" t="s">
        <v>65</v>
      </c>
      <c r="F7953" s="123" t="s">
        <v>66</v>
      </c>
      <c r="G7953" s="123" t="s">
        <v>8</v>
      </c>
      <c r="H7953" s="124" t="s">
        <v>9</v>
      </c>
      <c r="J7953" s="106" t="s">
        <v>59</v>
      </c>
      <c r="K7953" s="107" t="s">
        <v>60</v>
      </c>
      <c r="L7953" s="107" t="s">
        <v>61</v>
      </c>
      <c r="M7953" s="107" t="s">
        <v>62</v>
      </c>
      <c r="N7953" s="108" t="s">
        <v>63</v>
      </c>
    </row>
    <row r="7954" spans="1:18" ht="15" customHeight="1" x14ac:dyDescent="0.25">
      <c r="A7954" s="86"/>
      <c r="B7954" s="84"/>
      <c r="C7954" s="226" t="s">
        <v>345</v>
      </c>
      <c r="D7954" s="209">
        <v>1</v>
      </c>
      <c r="E7954" s="209">
        <v>6.22</v>
      </c>
      <c r="F7954" s="184">
        <f>+IF(E7954="","",D7954*E7954)</f>
        <v>6.22</v>
      </c>
      <c r="G7954" s="185">
        <f>+IF(F7954="","",H7936)</f>
        <v>7.4999999999999997E-3</v>
      </c>
      <c r="H7954" s="186">
        <f>+IF(G7954="","",F7954*G7954)</f>
        <v>4.6649999999999997E-2</v>
      </c>
      <c r="I7954" s="95"/>
      <c r="J7954" s="195">
        <f>+IF(H7954="","",H7954/H8006)</f>
        <v>0.17796852646638053</v>
      </c>
      <c r="K7954" s="210">
        <v>851230012</v>
      </c>
      <c r="L7954" s="170" t="s">
        <v>77</v>
      </c>
      <c r="M7954" s="193">
        <v>0</v>
      </c>
      <c r="N7954" s="194">
        <f t="shared" ref="N7954:N7966" si="1545">+IF(H7954="","",J7954*M7954)</f>
        <v>0</v>
      </c>
      <c r="R7954" s="75" t="e">
        <f t="shared" ref="R7954:R7966" si="1546">+R7866+1</f>
        <v>#REF!</v>
      </c>
    </row>
    <row r="7955" spans="1:18" ht="15" customHeight="1" x14ac:dyDescent="0.25">
      <c r="A7955" s="86"/>
      <c r="B7955" s="84"/>
      <c r="C7955" s="209"/>
      <c r="D7955" s="209"/>
      <c r="E7955" s="209"/>
      <c r="F7955" s="184"/>
      <c r="G7955" s="185"/>
      <c r="H7955" s="186"/>
      <c r="J7955" s="195"/>
      <c r="K7955" s="210"/>
      <c r="L7955" s="210"/>
      <c r="M7955" s="193"/>
      <c r="N7955" s="194" t="str">
        <f t="shared" si="1545"/>
        <v/>
      </c>
      <c r="R7955" s="75" t="e">
        <f t="shared" si="1546"/>
        <v>#REF!</v>
      </c>
    </row>
    <row r="7956" spans="1:18" ht="15" customHeight="1" x14ac:dyDescent="0.25">
      <c r="A7956" s="86"/>
      <c r="B7956" s="84"/>
      <c r="C7956" s="209"/>
      <c r="D7956" s="209"/>
      <c r="E7956" s="209"/>
      <c r="F7956" s="184"/>
      <c r="G7956" s="185"/>
      <c r="H7956" s="186"/>
      <c r="J7956" s="195"/>
      <c r="K7956" s="210"/>
      <c r="L7956" s="210"/>
      <c r="M7956" s="193"/>
      <c r="N7956" s="194" t="str">
        <f t="shared" si="1545"/>
        <v/>
      </c>
      <c r="R7956" s="75" t="e">
        <f t="shared" si="1546"/>
        <v>#REF!</v>
      </c>
    </row>
    <row r="7957" spans="1:18" ht="15" customHeight="1" x14ac:dyDescent="0.25">
      <c r="A7957" s="86"/>
      <c r="B7957" s="84"/>
      <c r="C7957" s="209"/>
      <c r="D7957" s="209"/>
      <c r="E7957" s="209"/>
      <c r="F7957" s="184"/>
      <c r="G7957" s="185"/>
      <c r="H7957" s="186"/>
      <c r="J7957" s="195"/>
      <c r="K7957" s="210"/>
      <c r="L7957" s="210"/>
      <c r="M7957" s="193"/>
      <c r="N7957" s="194" t="str">
        <f t="shared" si="1545"/>
        <v/>
      </c>
      <c r="R7957" s="75" t="e">
        <f t="shared" si="1546"/>
        <v>#REF!</v>
      </c>
    </row>
    <row r="7958" spans="1:18" ht="15" customHeight="1" x14ac:dyDescent="0.25">
      <c r="A7958" s="86"/>
      <c r="B7958" s="84"/>
      <c r="C7958" s="209"/>
      <c r="D7958" s="209"/>
      <c r="E7958" s="209"/>
      <c r="F7958" s="184"/>
      <c r="G7958" s="185"/>
      <c r="H7958" s="186"/>
      <c r="J7958" s="195"/>
      <c r="K7958" s="210"/>
      <c r="L7958" s="210"/>
      <c r="M7958" s="193"/>
      <c r="N7958" s="194" t="str">
        <f t="shared" si="1545"/>
        <v/>
      </c>
      <c r="R7958" s="75" t="e">
        <f t="shared" si="1546"/>
        <v>#REF!</v>
      </c>
    </row>
    <row r="7959" spans="1:18" ht="15" customHeight="1" x14ac:dyDescent="0.25">
      <c r="A7959" s="86"/>
      <c r="B7959" s="84"/>
      <c r="C7959" s="209"/>
      <c r="D7959" s="209"/>
      <c r="E7959" s="209"/>
      <c r="F7959" s="184"/>
      <c r="G7959" s="185"/>
      <c r="H7959" s="186"/>
      <c r="I7959" s="96"/>
      <c r="J7959" s="195"/>
      <c r="K7959" s="210"/>
      <c r="L7959" s="210"/>
      <c r="M7959" s="193"/>
      <c r="N7959" s="194" t="str">
        <f t="shared" si="1545"/>
        <v/>
      </c>
      <c r="R7959" s="75" t="e">
        <f t="shared" si="1546"/>
        <v>#REF!</v>
      </c>
    </row>
    <row r="7960" spans="1:18" ht="15" customHeight="1" x14ac:dyDescent="0.3">
      <c r="A7960" s="86"/>
      <c r="B7960" s="84"/>
      <c r="C7960" s="125"/>
      <c r="D7960" s="146"/>
      <c r="E7960" s="149"/>
      <c r="F7960" s="184"/>
      <c r="G7960" s="185"/>
      <c r="H7960" s="186"/>
      <c r="J7960" s="195"/>
      <c r="K7960" s="174"/>
      <c r="L7960" s="170"/>
      <c r="M7960" s="193"/>
      <c r="N7960" s="194" t="str">
        <f t="shared" si="1545"/>
        <v/>
      </c>
      <c r="R7960" s="75" t="e">
        <f t="shared" si="1546"/>
        <v>#REF!</v>
      </c>
    </row>
    <row r="7961" spans="1:18" ht="15" customHeight="1" x14ac:dyDescent="0.3">
      <c r="A7961" s="86"/>
      <c r="B7961" s="84"/>
      <c r="C7961" s="125"/>
      <c r="D7961" s="146"/>
      <c r="E7961" s="149"/>
      <c r="F7961" s="184"/>
      <c r="G7961" s="185"/>
      <c r="H7961" s="186"/>
      <c r="J7961" s="195"/>
      <c r="K7961" s="174"/>
      <c r="L7961" s="170"/>
      <c r="M7961" s="193"/>
      <c r="N7961" s="194" t="str">
        <f t="shared" si="1545"/>
        <v/>
      </c>
      <c r="R7961" s="75" t="e">
        <f t="shared" si="1546"/>
        <v>#REF!</v>
      </c>
    </row>
    <row r="7962" spans="1:18" ht="15" customHeight="1" x14ac:dyDescent="0.3">
      <c r="A7962" s="86"/>
      <c r="B7962" s="84"/>
      <c r="C7962" s="125"/>
      <c r="D7962" s="146"/>
      <c r="E7962" s="149"/>
      <c r="F7962" s="184" t="str">
        <f>+IF(E7962="","",D7962*E7962)</f>
        <v/>
      </c>
      <c r="G7962" s="185" t="str">
        <f>+IF(F7962="","",H7936)</f>
        <v/>
      </c>
      <c r="H7962" s="186" t="str">
        <f>+IF(G7962="","",F7962*G7962)</f>
        <v/>
      </c>
      <c r="I7962" s="96"/>
      <c r="J7962" s="195" t="str">
        <f>+IF(H7962="","",H7962/H8006)</f>
        <v/>
      </c>
      <c r="K7962" s="174"/>
      <c r="L7962" s="170"/>
      <c r="M7962" s="193" t="str">
        <f>IF(L7962="NP", 0, (IF(L7962="EP", 1, (IF(L7962="ND", 0.4, "")))))</f>
        <v/>
      </c>
      <c r="N7962" s="194" t="str">
        <f t="shared" si="1545"/>
        <v/>
      </c>
      <c r="R7962" s="75" t="e">
        <f t="shared" si="1546"/>
        <v>#REF!</v>
      </c>
    </row>
    <row r="7963" spans="1:18" ht="15" customHeight="1" x14ac:dyDescent="0.3">
      <c r="A7963" s="86"/>
      <c r="B7963" s="84"/>
      <c r="C7963" s="125"/>
      <c r="D7963" s="146"/>
      <c r="E7963" s="149"/>
      <c r="F7963" s="184" t="str">
        <f>+IF(E7963="","",D7963*E7963)</f>
        <v/>
      </c>
      <c r="G7963" s="185" t="str">
        <f>+IF(F7963="","",H7936)</f>
        <v/>
      </c>
      <c r="H7963" s="186" t="str">
        <f>+IF(G7963="","",F7963*G7963)</f>
        <v/>
      </c>
      <c r="J7963" s="195" t="str">
        <f>+IF(H7963="","",H7963/H8006)</f>
        <v/>
      </c>
      <c r="K7963" s="174"/>
      <c r="L7963" s="170"/>
      <c r="M7963" s="193" t="str">
        <f>IF(L7963="NP", 0, (IF(L7963="EP", 1, (IF(L7963="ND", 0.4, "")))))</f>
        <v/>
      </c>
      <c r="N7963" s="194" t="str">
        <f t="shared" si="1545"/>
        <v/>
      </c>
      <c r="R7963" s="75" t="e">
        <f t="shared" si="1546"/>
        <v>#REF!</v>
      </c>
    </row>
    <row r="7964" spans="1:18" ht="15" customHeight="1" x14ac:dyDescent="0.3">
      <c r="A7964" s="86"/>
      <c r="B7964" s="84"/>
      <c r="C7964" s="125"/>
      <c r="D7964" s="146"/>
      <c r="E7964" s="149"/>
      <c r="F7964" s="184" t="str">
        <f>+IF(E7964="","",D7964*E7964)</f>
        <v/>
      </c>
      <c r="G7964" s="185" t="str">
        <f>+IF(F7964="","",H7936)</f>
        <v/>
      </c>
      <c r="H7964" s="186" t="str">
        <f>+IF(G7964="","",F7964*G7964)</f>
        <v/>
      </c>
      <c r="I7964" s="96"/>
      <c r="J7964" s="195" t="str">
        <f>+IF(H7964="","",H7964/H8006)</f>
        <v/>
      </c>
      <c r="K7964" s="174"/>
      <c r="L7964" s="170"/>
      <c r="M7964" s="193" t="str">
        <f>IF(L7964="NP", 0, (IF(L7964="EP", 1, (IF(L7964="ND", 0.4, "")))))</f>
        <v/>
      </c>
      <c r="N7964" s="194" t="str">
        <f t="shared" si="1545"/>
        <v/>
      </c>
      <c r="R7964" s="75" t="e">
        <f t="shared" si="1546"/>
        <v>#REF!</v>
      </c>
    </row>
    <row r="7965" spans="1:18" ht="15" customHeight="1" x14ac:dyDescent="0.3">
      <c r="A7965" s="86"/>
      <c r="B7965" s="84"/>
      <c r="C7965" s="125"/>
      <c r="D7965" s="146"/>
      <c r="E7965" s="149"/>
      <c r="F7965" s="184" t="str">
        <f>+IF(E7965="","",D7965*E7965)</f>
        <v/>
      </c>
      <c r="G7965" s="185" t="str">
        <f>+IF(F7965="","",H7936)</f>
        <v/>
      </c>
      <c r="H7965" s="186" t="str">
        <f>+IF(G7965="","",F7965*G7965)</f>
        <v/>
      </c>
      <c r="I7965" s="96"/>
      <c r="J7965" s="195" t="str">
        <f>+IF(H7965="","",H7965/H8006)</f>
        <v/>
      </c>
      <c r="K7965" s="174"/>
      <c r="L7965" s="170"/>
      <c r="M7965" s="193" t="str">
        <f>IF(L7965="NP", 0, (IF(L7965="EP", 1, (IF(L7965="ND", 0.4, "")))))</f>
        <v/>
      </c>
      <c r="N7965" s="194" t="str">
        <f t="shared" si="1545"/>
        <v/>
      </c>
      <c r="R7965" s="75" t="e">
        <f t="shared" si="1546"/>
        <v>#REF!</v>
      </c>
    </row>
    <row r="7966" spans="1:18" ht="15" customHeight="1" thickBot="1" x14ac:dyDescent="0.35">
      <c r="A7966" s="86"/>
      <c r="B7966" s="84"/>
      <c r="C7966" s="127"/>
      <c r="D7966" s="147"/>
      <c r="E7966" s="150"/>
      <c r="F7966" s="187" t="str">
        <f>+IF(E7966="","",D7966*E7966)</f>
        <v/>
      </c>
      <c r="G7966" s="188" t="str">
        <f>+IF(F7966="","",H7935)</f>
        <v/>
      </c>
      <c r="H7966" s="189" t="str">
        <f>+IF(G7966="","",F7966*G7966)</f>
        <v/>
      </c>
      <c r="J7966" s="195" t="str">
        <f>+IF(H7966="","",H7966/H8006)</f>
        <v/>
      </c>
      <c r="K7966" s="174"/>
      <c r="L7966" s="170"/>
      <c r="M7966" s="193" t="str">
        <f>IF(L7966="NP", 0, (IF(L7966="EP", 1, (IF(L7966="ND", 0.4, "")))))</f>
        <v/>
      </c>
      <c r="N7966" s="194" t="str">
        <f t="shared" si="1545"/>
        <v/>
      </c>
      <c r="R7966" s="75" t="e">
        <f t="shared" si="1546"/>
        <v>#REF!</v>
      </c>
    </row>
    <row r="7967" spans="1:18" ht="15" customHeight="1" thickBot="1" x14ac:dyDescent="0.35">
      <c r="A7967" s="86"/>
      <c r="B7967" s="84"/>
      <c r="C7967" s="160"/>
      <c r="D7967" s="160"/>
      <c r="E7967" s="160"/>
      <c r="F7967" s="160"/>
      <c r="G7967" s="161" t="s">
        <v>28</v>
      </c>
      <c r="H7967" s="157">
        <f>SUM(H7954:H7966)</f>
        <v>4.6649999999999997E-2</v>
      </c>
      <c r="J7967" s="110">
        <f>SUM(J7954:J7966)</f>
        <v>0.17796852646638053</v>
      </c>
      <c r="K7967" s="109"/>
      <c r="L7967" s="109"/>
      <c r="M7967" s="109"/>
      <c r="N7967" s="110">
        <f>SUM(N7954:N7966)</f>
        <v>0</v>
      </c>
    </row>
    <row r="7968" spans="1:18" s="73" customFormat="1" ht="15" customHeight="1" thickBot="1" x14ac:dyDescent="0.35">
      <c r="A7968" s="86"/>
      <c r="B7968" s="84"/>
      <c r="C7968" s="73" t="s">
        <v>11</v>
      </c>
      <c r="H7968" s="74"/>
      <c r="J7968" s="112"/>
      <c r="K7968" s="112"/>
      <c r="L7968" s="112"/>
      <c r="M7968" s="112"/>
      <c r="N7968" s="112"/>
    </row>
    <row r="7969" spans="1:18" ht="34.5" customHeight="1" thickBot="1" x14ac:dyDescent="0.35">
      <c r="A7969" s="86"/>
      <c r="B7969" s="84"/>
      <c r="C7969" s="122" t="s">
        <v>48</v>
      </c>
      <c r="D7969" s="129"/>
      <c r="E7969" s="123" t="s">
        <v>3</v>
      </c>
      <c r="F7969" s="123" t="s">
        <v>0</v>
      </c>
      <c r="G7969" s="123" t="s">
        <v>16</v>
      </c>
      <c r="H7969" s="124" t="s">
        <v>9</v>
      </c>
      <c r="J7969" s="106" t="s">
        <v>59</v>
      </c>
      <c r="K7969" s="107" t="s">
        <v>60</v>
      </c>
      <c r="L7969" s="107" t="s">
        <v>61</v>
      </c>
      <c r="M7969" s="107" t="s">
        <v>62</v>
      </c>
      <c r="N7969" s="108" t="s">
        <v>63</v>
      </c>
    </row>
    <row r="7970" spans="1:18" ht="15" customHeight="1" x14ac:dyDescent="0.3">
      <c r="A7970" s="86"/>
      <c r="B7970" s="84"/>
      <c r="C7970" s="213"/>
      <c r="E7970" s="214"/>
      <c r="F7970" s="215"/>
      <c r="G7970" s="215"/>
      <c r="H7970" s="190"/>
      <c r="J7970" s="195"/>
      <c r="K7970" s="211"/>
      <c r="L7970" s="212"/>
      <c r="M7970" s="193"/>
      <c r="N7970" s="194" t="str">
        <f t="shared" ref="N7970:N7995" si="1547">+IF(H7970="","",J7970*M7970)</f>
        <v/>
      </c>
      <c r="R7970" s="75" t="e">
        <f t="shared" ref="R7970:R7995" si="1548">+R7882+1</f>
        <v>#REF!</v>
      </c>
    </row>
    <row r="7971" spans="1:18" ht="15" customHeight="1" x14ac:dyDescent="0.3">
      <c r="A7971" s="86"/>
      <c r="B7971" s="84"/>
      <c r="C7971" s="213"/>
      <c r="E7971" s="214"/>
      <c r="F7971" s="215"/>
      <c r="G7971" s="215"/>
      <c r="H7971" s="190"/>
      <c r="J7971" s="195"/>
      <c r="K7971" s="211"/>
      <c r="L7971" s="212"/>
      <c r="M7971" s="193"/>
      <c r="N7971" s="194" t="str">
        <f t="shared" si="1547"/>
        <v/>
      </c>
      <c r="R7971" s="75" t="e">
        <f t="shared" si="1548"/>
        <v>#REF!</v>
      </c>
    </row>
    <row r="7972" spans="1:18" ht="15" customHeight="1" x14ac:dyDescent="0.3">
      <c r="A7972" s="86"/>
      <c r="B7972" s="84"/>
      <c r="C7972" s="213"/>
      <c r="E7972" s="214"/>
      <c r="F7972" s="215"/>
      <c r="G7972" s="215"/>
      <c r="H7972" s="190"/>
      <c r="J7972" s="195"/>
      <c r="K7972" s="211"/>
      <c r="L7972" s="212"/>
      <c r="M7972" s="193"/>
      <c r="N7972" s="194" t="str">
        <f t="shared" si="1547"/>
        <v/>
      </c>
      <c r="R7972" s="75" t="e">
        <f t="shared" si="1548"/>
        <v>#REF!</v>
      </c>
    </row>
    <row r="7973" spans="1:18" ht="15" customHeight="1" x14ac:dyDescent="0.3">
      <c r="A7973" s="86"/>
      <c r="B7973" s="84"/>
      <c r="C7973" s="213"/>
      <c r="E7973" s="214"/>
      <c r="F7973" s="215"/>
      <c r="G7973" s="215"/>
      <c r="H7973" s="190"/>
      <c r="J7973" s="195"/>
      <c r="K7973" s="211"/>
      <c r="L7973" s="212"/>
      <c r="M7973" s="193"/>
      <c r="N7973" s="194" t="str">
        <f t="shared" si="1547"/>
        <v/>
      </c>
      <c r="R7973" s="75" t="e">
        <f t="shared" si="1548"/>
        <v>#REF!</v>
      </c>
    </row>
    <row r="7974" spans="1:18" ht="15" customHeight="1" x14ac:dyDescent="0.3">
      <c r="A7974" s="86"/>
      <c r="B7974" s="84"/>
      <c r="C7974" s="213"/>
      <c r="E7974" s="214"/>
      <c r="F7974" s="215"/>
      <c r="G7974" s="215"/>
      <c r="H7974" s="190"/>
      <c r="J7974" s="195"/>
      <c r="K7974" s="211"/>
      <c r="L7974" s="212"/>
      <c r="M7974" s="193"/>
      <c r="N7974" s="194" t="str">
        <f t="shared" si="1547"/>
        <v/>
      </c>
      <c r="R7974" s="75" t="e">
        <f t="shared" si="1548"/>
        <v>#REF!</v>
      </c>
    </row>
    <row r="7975" spans="1:18" ht="15" customHeight="1" x14ac:dyDescent="0.3">
      <c r="A7975" s="86"/>
      <c r="B7975" s="84"/>
      <c r="C7975" s="213"/>
      <c r="E7975" s="214"/>
      <c r="F7975" s="215"/>
      <c r="G7975" s="215"/>
      <c r="H7975" s="190"/>
      <c r="J7975" s="195"/>
      <c r="K7975" s="212"/>
      <c r="L7975" s="210"/>
      <c r="M7975" s="193"/>
      <c r="N7975" s="194" t="str">
        <f t="shared" si="1547"/>
        <v/>
      </c>
      <c r="R7975" s="75" t="e">
        <f t="shared" si="1548"/>
        <v>#REF!</v>
      </c>
    </row>
    <row r="7976" spans="1:18" ht="15" customHeight="1" x14ac:dyDescent="0.3">
      <c r="A7976" s="86"/>
      <c r="B7976" s="84"/>
      <c r="C7976" s="213"/>
      <c r="E7976" s="214"/>
      <c r="F7976" s="215"/>
      <c r="G7976" s="215"/>
      <c r="H7976" s="190"/>
      <c r="J7976" s="195"/>
      <c r="K7976" s="211"/>
      <c r="L7976" s="210"/>
      <c r="M7976" s="193"/>
      <c r="N7976" s="194" t="str">
        <f t="shared" si="1547"/>
        <v/>
      </c>
      <c r="R7976" s="75" t="e">
        <f t="shared" si="1548"/>
        <v>#REF!</v>
      </c>
    </row>
    <row r="7977" spans="1:18" ht="15" customHeight="1" x14ac:dyDescent="0.3">
      <c r="A7977" s="86"/>
      <c r="B7977" s="84"/>
      <c r="C7977" s="125"/>
      <c r="E7977" s="151"/>
      <c r="F7977" s="151"/>
      <c r="G7977" s="151"/>
      <c r="H7977" s="190"/>
      <c r="J7977" s="195"/>
      <c r="K7977" s="174"/>
      <c r="L7977" s="170"/>
      <c r="M7977" s="193"/>
      <c r="N7977" s="194" t="str">
        <f t="shared" si="1547"/>
        <v/>
      </c>
      <c r="R7977" s="75" t="e">
        <f t="shared" si="1548"/>
        <v>#REF!</v>
      </c>
    </row>
    <row r="7978" spans="1:18" ht="15" customHeight="1" x14ac:dyDescent="0.3">
      <c r="A7978" s="86"/>
      <c r="B7978" s="84"/>
      <c r="C7978" s="125"/>
      <c r="E7978" s="151"/>
      <c r="F7978" s="151"/>
      <c r="G7978" s="151"/>
      <c r="H7978" s="190" t="str">
        <f t="shared" ref="H7978:H7995" si="1549">+IF(G7978="","",F7978*G7978)</f>
        <v/>
      </c>
      <c r="J7978" s="195" t="str">
        <f>+IF(H7978="","",H7978/H8006)</f>
        <v/>
      </c>
      <c r="K7978" s="174"/>
      <c r="L7978" s="170"/>
      <c r="M7978" s="193" t="str">
        <f t="shared" ref="M7978:M7995" si="1550">IF(L7978="NP", 0, (IF(L7978="EP", 1, (IF(L7978="ND", 0.4, "")))))</f>
        <v/>
      </c>
      <c r="N7978" s="194" t="str">
        <f t="shared" si="1547"/>
        <v/>
      </c>
      <c r="R7978" s="75" t="e">
        <f t="shared" si="1548"/>
        <v>#REF!</v>
      </c>
    </row>
    <row r="7979" spans="1:18" ht="15" customHeight="1" x14ac:dyDescent="0.3">
      <c r="A7979" s="86"/>
      <c r="B7979" s="84"/>
      <c r="C7979" s="125"/>
      <c r="E7979" s="151"/>
      <c r="F7979" s="151"/>
      <c r="G7979" s="151"/>
      <c r="H7979" s="190" t="str">
        <f t="shared" si="1549"/>
        <v/>
      </c>
      <c r="J7979" s="195" t="str">
        <f>+IF(H7979="","",H7979/H8006)</f>
        <v/>
      </c>
      <c r="K7979" s="174"/>
      <c r="L7979" s="170"/>
      <c r="M7979" s="193" t="str">
        <f t="shared" si="1550"/>
        <v/>
      </c>
      <c r="N7979" s="194" t="str">
        <f t="shared" si="1547"/>
        <v/>
      </c>
      <c r="R7979" s="75" t="e">
        <f t="shared" si="1548"/>
        <v>#REF!</v>
      </c>
    </row>
    <row r="7980" spans="1:18" ht="15" customHeight="1" x14ac:dyDescent="0.3">
      <c r="A7980" s="86"/>
      <c r="B7980" s="84"/>
      <c r="C7980" s="125"/>
      <c r="E7980" s="151"/>
      <c r="F7980" s="151"/>
      <c r="G7980" s="151"/>
      <c r="H7980" s="190" t="str">
        <f t="shared" si="1549"/>
        <v/>
      </c>
      <c r="J7980" s="195" t="str">
        <f>+IF(H7980="","",H7980/H8006)</f>
        <v/>
      </c>
      <c r="K7980" s="174"/>
      <c r="L7980" s="170"/>
      <c r="M7980" s="193" t="str">
        <f t="shared" si="1550"/>
        <v/>
      </c>
      <c r="N7980" s="194" t="str">
        <f t="shared" si="1547"/>
        <v/>
      </c>
      <c r="R7980" s="75" t="e">
        <f t="shared" si="1548"/>
        <v>#REF!</v>
      </c>
    </row>
    <row r="7981" spans="1:18" ht="15" customHeight="1" x14ac:dyDescent="0.3">
      <c r="A7981" s="86"/>
      <c r="B7981" s="84"/>
      <c r="C7981" s="125"/>
      <c r="E7981" s="151"/>
      <c r="F7981" s="151"/>
      <c r="G7981" s="151"/>
      <c r="H7981" s="190" t="str">
        <f t="shared" si="1549"/>
        <v/>
      </c>
      <c r="J7981" s="195" t="str">
        <f>+IF(H7981="","",H7981/H8006)</f>
        <v/>
      </c>
      <c r="K7981" s="174"/>
      <c r="L7981" s="170"/>
      <c r="M7981" s="193" t="str">
        <f t="shared" si="1550"/>
        <v/>
      </c>
      <c r="N7981" s="194" t="str">
        <f t="shared" si="1547"/>
        <v/>
      </c>
      <c r="R7981" s="75" t="e">
        <f t="shared" si="1548"/>
        <v>#REF!</v>
      </c>
    </row>
    <row r="7982" spans="1:18" ht="15" customHeight="1" x14ac:dyDescent="0.3">
      <c r="A7982" s="86"/>
      <c r="B7982" s="84"/>
      <c r="C7982" s="125"/>
      <c r="E7982" s="151"/>
      <c r="F7982" s="151"/>
      <c r="G7982" s="151"/>
      <c r="H7982" s="190" t="str">
        <f t="shared" si="1549"/>
        <v/>
      </c>
      <c r="J7982" s="195" t="str">
        <f>+IF(H7982="","",H7982/H8006)</f>
        <v/>
      </c>
      <c r="K7982" s="174"/>
      <c r="L7982" s="170"/>
      <c r="M7982" s="193" t="str">
        <f t="shared" si="1550"/>
        <v/>
      </c>
      <c r="N7982" s="194" t="str">
        <f t="shared" si="1547"/>
        <v/>
      </c>
      <c r="R7982" s="75" t="e">
        <f t="shared" si="1548"/>
        <v>#REF!</v>
      </c>
    </row>
    <row r="7983" spans="1:18" ht="15" customHeight="1" x14ac:dyDescent="0.3">
      <c r="A7983" s="86"/>
      <c r="B7983" s="84"/>
      <c r="C7983" s="125"/>
      <c r="E7983" s="151"/>
      <c r="F7983" s="151"/>
      <c r="G7983" s="151"/>
      <c r="H7983" s="190" t="str">
        <f t="shared" si="1549"/>
        <v/>
      </c>
      <c r="J7983" s="195" t="str">
        <f>+IF(H7983="","",H7983/H8006)</f>
        <v/>
      </c>
      <c r="K7983" s="174"/>
      <c r="L7983" s="170"/>
      <c r="M7983" s="193" t="str">
        <f t="shared" si="1550"/>
        <v/>
      </c>
      <c r="N7983" s="194" t="str">
        <f t="shared" si="1547"/>
        <v/>
      </c>
      <c r="R7983" s="75" t="e">
        <f t="shared" si="1548"/>
        <v>#REF!</v>
      </c>
    </row>
    <row r="7984" spans="1:18" ht="15" customHeight="1" x14ac:dyDescent="0.3">
      <c r="A7984" s="86"/>
      <c r="B7984" s="84"/>
      <c r="C7984" s="125"/>
      <c r="E7984" s="151"/>
      <c r="F7984" s="151"/>
      <c r="G7984" s="151"/>
      <c r="H7984" s="190" t="str">
        <f t="shared" si="1549"/>
        <v/>
      </c>
      <c r="J7984" s="195" t="str">
        <f>+IF(H7984="","",H7984/H8006)</f>
        <v/>
      </c>
      <c r="K7984" s="174"/>
      <c r="L7984" s="170"/>
      <c r="M7984" s="193" t="str">
        <f t="shared" si="1550"/>
        <v/>
      </c>
      <c r="N7984" s="194" t="str">
        <f t="shared" si="1547"/>
        <v/>
      </c>
      <c r="R7984" s="75" t="e">
        <f t="shared" si="1548"/>
        <v>#REF!</v>
      </c>
    </row>
    <row r="7985" spans="1:18" ht="15" customHeight="1" x14ac:dyDescent="0.3">
      <c r="A7985" s="86"/>
      <c r="B7985" s="84"/>
      <c r="C7985" s="125"/>
      <c r="E7985" s="151"/>
      <c r="F7985" s="151"/>
      <c r="G7985" s="151"/>
      <c r="H7985" s="190" t="str">
        <f t="shared" si="1549"/>
        <v/>
      </c>
      <c r="J7985" s="195" t="str">
        <f>+IF(H7985="","",H7985/H8006)</f>
        <v/>
      </c>
      <c r="K7985" s="174"/>
      <c r="L7985" s="170"/>
      <c r="M7985" s="193" t="str">
        <f t="shared" si="1550"/>
        <v/>
      </c>
      <c r="N7985" s="194" t="str">
        <f t="shared" si="1547"/>
        <v/>
      </c>
      <c r="R7985" s="75" t="e">
        <f t="shared" si="1548"/>
        <v>#REF!</v>
      </c>
    </row>
    <row r="7986" spans="1:18" ht="15" customHeight="1" x14ac:dyDescent="0.3">
      <c r="A7986" s="86"/>
      <c r="B7986" s="84"/>
      <c r="C7986" s="125"/>
      <c r="E7986" s="151"/>
      <c r="F7986" s="151"/>
      <c r="G7986" s="151"/>
      <c r="H7986" s="190" t="str">
        <f t="shared" si="1549"/>
        <v/>
      </c>
      <c r="J7986" s="195" t="str">
        <f>+IF(H7986="","",H7986/H8006)</f>
        <v/>
      </c>
      <c r="K7986" s="174"/>
      <c r="L7986" s="170"/>
      <c r="M7986" s="193" t="str">
        <f t="shared" si="1550"/>
        <v/>
      </c>
      <c r="N7986" s="194" t="str">
        <f t="shared" si="1547"/>
        <v/>
      </c>
      <c r="R7986" s="75" t="e">
        <f t="shared" si="1548"/>
        <v>#REF!</v>
      </c>
    </row>
    <row r="7987" spans="1:18" ht="15" customHeight="1" x14ac:dyDescent="0.3">
      <c r="A7987" s="86"/>
      <c r="B7987" s="84"/>
      <c r="C7987" s="125"/>
      <c r="E7987" s="151"/>
      <c r="F7987" s="151"/>
      <c r="G7987" s="151"/>
      <c r="H7987" s="190" t="str">
        <f t="shared" si="1549"/>
        <v/>
      </c>
      <c r="J7987" s="195" t="str">
        <f>+IF(H7987="","",H7987/H8006)</f>
        <v/>
      </c>
      <c r="K7987" s="174"/>
      <c r="L7987" s="170"/>
      <c r="M7987" s="193" t="str">
        <f t="shared" si="1550"/>
        <v/>
      </c>
      <c r="N7987" s="194" t="str">
        <f t="shared" si="1547"/>
        <v/>
      </c>
      <c r="R7987" s="75" t="e">
        <f t="shared" si="1548"/>
        <v>#REF!</v>
      </c>
    </row>
    <row r="7988" spans="1:18" ht="15" customHeight="1" x14ac:dyDescent="0.3">
      <c r="A7988" s="86"/>
      <c r="B7988" s="84"/>
      <c r="C7988" s="125"/>
      <c r="E7988" s="151"/>
      <c r="F7988" s="151"/>
      <c r="G7988" s="151"/>
      <c r="H7988" s="190" t="str">
        <f t="shared" si="1549"/>
        <v/>
      </c>
      <c r="J7988" s="195" t="str">
        <f>+IF(H7988="","",H7988/H8006)</f>
        <v/>
      </c>
      <c r="K7988" s="174"/>
      <c r="L7988" s="170"/>
      <c r="M7988" s="193" t="str">
        <f t="shared" si="1550"/>
        <v/>
      </c>
      <c r="N7988" s="194" t="str">
        <f t="shared" si="1547"/>
        <v/>
      </c>
      <c r="R7988" s="75" t="e">
        <f t="shared" si="1548"/>
        <v>#REF!</v>
      </c>
    </row>
    <row r="7989" spans="1:18" ht="15" customHeight="1" x14ac:dyDescent="0.3">
      <c r="A7989" s="86"/>
      <c r="B7989" s="84"/>
      <c r="C7989" s="125"/>
      <c r="E7989" s="151"/>
      <c r="F7989" s="151"/>
      <c r="G7989" s="151"/>
      <c r="H7989" s="190" t="str">
        <f t="shared" si="1549"/>
        <v/>
      </c>
      <c r="J7989" s="195" t="str">
        <f>+IF(H7989="","",H7989/H8006)</f>
        <v/>
      </c>
      <c r="K7989" s="174"/>
      <c r="L7989" s="170"/>
      <c r="M7989" s="193" t="str">
        <f t="shared" si="1550"/>
        <v/>
      </c>
      <c r="N7989" s="194" t="str">
        <f t="shared" si="1547"/>
        <v/>
      </c>
      <c r="R7989" s="75" t="e">
        <f t="shared" si="1548"/>
        <v>#REF!</v>
      </c>
    </row>
    <row r="7990" spans="1:18" ht="15" customHeight="1" x14ac:dyDescent="0.3">
      <c r="A7990" s="86"/>
      <c r="B7990" s="84"/>
      <c r="C7990" s="125"/>
      <c r="E7990" s="151"/>
      <c r="F7990" s="151"/>
      <c r="G7990" s="151"/>
      <c r="H7990" s="190" t="str">
        <f t="shared" si="1549"/>
        <v/>
      </c>
      <c r="J7990" s="195" t="str">
        <f>+IF(H7990="","",H7990/H8006)</f>
        <v/>
      </c>
      <c r="K7990" s="174"/>
      <c r="L7990" s="170"/>
      <c r="M7990" s="193" t="str">
        <f t="shared" si="1550"/>
        <v/>
      </c>
      <c r="N7990" s="194" t="str">
        <f t="shared" si="1547"/>
        <v/>
      </c>
      <c r="R7990" s="75" t="e">
        <f t="shared" si="1548"/>
        <v>#REF!</v>
      </c>
    </row>
    <row r="7991" spans="1:18" ht="15" customHeight="1" x14ac:dyDescent="0.3">
      <c r="A7991" s="86"/>
      <c r="B7991" s="84"/>
      <c r="C7991" s="125"/>
      <c r="E7991" s="151"/>
      <c r="F7991" s="151"/>
      <c r="G7991" s="151"/>
      <c r="H7991" s="190" t="str">
        <f t="shared" si="1549"/>
        <v/>
      </c>
      <c r="J7991" s="195" t="str">
        <f>+IF(H7991="","",H7991/H8006)</f>
        <v/>
      </c>
      <c r="K7991" s="174"/>
      <c r="L7991" s="170"/>
      <c r="M7991" s="193" t="str">
        <f t="shared" si="1550"/>
        <v/>
      </c>
      <c r="N7991" s="194" t="str">
        <f t="shared" si="1547"/>
        <v/>
      </c>
      <c r="R7991" s="75" t="e">
        <f t="shared" si="1548"/>
        <v>#REF!</v>
      </c>
    </row>
    <row r="7992" spans="1:18" ht="15" customHeight="1" x14ac:dyDescent="0.3">
      <c r="A7992" s="86"/>
      <c r="B7992" s="84"/>
      <c r="C7992" s="125"/>
      <c r="E7992" s="151"/>
      <c r="F7992" s="151"/>
      <c r="G7992" s="151"/>
      <c r="H7992" s="190" t="str">
        <f t="shared" si="1549"/>
        <v/>
      </c>
      <c r="J7992" s="195" t="str">
        <f>+IF(H7992="","",H7992/H8006)</f>
        <v/>
      </c>
      <c r="K7992" s="174"/>
      <c r="L7992" s="170"/>
      <c r="M7992" s="193" t="str">
        <f t="shared" si="1550"/>
        <v/>
      </c>
      <c r="N7992" s="194" t="str">
        <f t="shared" si="1547"/>
        <v/>
      </c>
      <c r="R7992" s="75" t="e">
        <f t="shared" si="1548"/>
        <v>#REF!</v>
      </c>
    </row>
    <row r="7993" spans="1:18" ht="15" customHeight="1" x14ac:dyDescent="0.3">
      <c r="A7993" s="86"/>
      <c r="B7993" s="84"/>
      <c r="C7993" s="125"/>
      <c r="E7993" s="151"/>
      <c r="F7993" s="151"/>
      <c r="G7993" s="151"/>
      <c r="H7993" s="190" t="str">
        <f t="shared" si="1549"/>
        <v/>
      </c>
      <c r="J7993" s="195" t="str">
        <f>+IF(H7993="","",H7993/H8006)</f>
        <v/>
      </c>
      <c r="K7993" s="174"/>
      <c r="L7993" s="170"/>
      <c r="M7993" s="193" t="str">
        <f t="shared" si="1550"/>
        <v/>
      </c>
      <c r="N7993" s="194" t="str">
        <f t="shared" si="1547"/>
        <v/>
      </c>
      <c r="R7993" s="75" t="e">
        <f t="shared" si="1548"/>
        <v>#REF!</v>
      </c>
    </row>
    <row r="7994" spans="1:18" ht="15" customHeight="1" x14ac:dyDescent="0.3">
      <c r="A7994" s="86"/>
      <c r="B7994" s="84"/>
      <c r="C7994" s="125"/>
      <c r="E7994" s="151"/>
      <c r="F7994" s="151"/>
      <c r="G7994" s="151"/>
      <c r="H7994" s="190" t="str">
        <f t="shared" si="1549"/>
        <v/>
      </c>
      <c r="J7994" s="195" t="str">
        <f>+IF(H7994="","",H7994/H8006)</f>
        <v/>
      </c>
      <c r="K7994" s="174"/>
      <c r="L7994" s="170"/>
      <c r="M7994" s="193" t="str">
        <f t="shared" si="1550"/>
        <v/>
      </c>
      <c r="N7994" s="194" t="str">
        <f t="shared" si="1547"/>
        <v/>
      </c>
      <c r="R7994" s="75" t="e">
        <f t="shared" si="1548"/>
        <v>#REF!</v>
      </c>
    </row>
    <row r="7995" spans="1:18" ht="15" customHeight="1" thickBot="1" x14ac:dyDescent="0.35">
      <c r="A7995" s="86"/>
      <c r="B7995" s="84"/>
      <c r="C7995" s="125"/>
      <c r="E7995" s="152"/>
      <c r="F7995" s="152"/>
      <c r="G7995" s="152"/>
      <c r="H7995" s="191" t="str">
        <f t="shared" si="1549"/>
        <v/>
      </c>
      <c r="J7995" s="195" t="str">
        <f>+IF(H7995="","",H7995/H8006)</f>
        <v/>
      </c>
      <c r="K7995" s="174"/>
      <c r="L7995" s="170"/>
      <c r="M7995" s="193" t="str">
        <f t="shared" si="1550"/>
        <v/>
      </c>
      <c r="N7995" s="194" t="str">
        <f t="shared" si="1547"/>
        <v/>
      </c>
      <c r="R7995" s="75" t="e">
        <f t="shared" si="1548"/>
        <v>#REF!</v>
      </c>
    </row>
    <row r="7996" spans="1:18" ht="15" customHeight="1" thickBot="1" x14ac:dyDescent="0.35">
      <c r="A7996" s="86"/>
      <c r="B7996" s="84"/>
      <c r="C7996" s="160"/>
      <c r="D7996" s="160"/>
      <c r="E7996" s="160"/>
      <c r="F7996" s="160"/>
      <c r="G7996" s="161" t="s">
        <v>29</v>
      </c>
      <c r="H7996" s="157">
        <f>SUM(H7970:H7995)</f>
        <v>0</v>
      </c>
      <c r="J7996" s="110">
        <f>SUM(J7970:J7995)</f>
        <v>0</v>
      </c>
      <c r="K7996" s="109"/>
      <c r="L7996" s="109"/>
      <c r="M7996" s="109"/>
      <c r="N7996" s="110">
        <f>SUM(N7970:N7995)</f>
        <v>0</v>
      </c>
    </row>
    <row r="7997" spans="1:18" s="73" customFormat="1" ht="15" customHeight="1" thickBot="1" x14ac:dyDescent="0.35">
      <c r="A7997" s="86"/>
      <c r="B7997" s="84"/>
      <c r="C7997" s="73" t="s">
        <v>12</v>
      </c>
      <c r="H7997" s="74"/>
      <c r="J7997" s="111"/>
      <c r="K7997" s="111"/>
      <c r="L7997" s="111"/>
      <c r="M7997" s="111"/>
      <c r="N7997" s="111"/>
    </row>
    <row r="7998" spans="1:18" ht="33" customHeight="1" thickBot="1" x14ac:dyDescent="0.35">
      <c r="A7998" s="86"/>
      <c r="B7998" s="84"/>
      <c r="C7998" s="122" t="s">
        <v>48</v>
      </c>
      <c r="D7998" s="129"/>
      <c r="E7998" s="130" t="s">
        <v>3</v>
      </c>
      <c r="F7998" s="130" t="s">
        <v>0</v>
      </c>
      <c r="G7998" s="123" t="s">
        <v>6</v>
      </c>
      <c r="H7998" s="124" t="s">
        <v>9</v>
      </c>
      <c r="J7998" s="106" t="s">
        <v>59</v>
      </c>
      <c r="K7998" s="107" t="s">
        <v>60</v>
      </c>
      <c r="L7998" s="107" t="s">
        <v>61</v>
      </c>
      <c r="M7998" s="107" t="s">
        <v>62</v>
      </c>
      <c r="N7998" s="108" t="s">
        <v>63</v>
      </c>
    </row>
    <row r="7999" spans="1:18" ht="15" customHeight="1" x14ac:dyDescent="0.3">
      <c r="A7999" s="86"/>
      <c r="B7999" s="84"/>
      <c r="C7999" s="125"/>
      <c r="E7999" s="149"/>
      <c r="F7999" s="146"/>
      <c r="G7999" s="154"/>
      <c r="H7999" s="186" t="str">
        <f>+IF(G7999="","",F7999*G7999)</f>
        <v/>
      </c>
      <c r="J7999" s="195" t="str">
        <f>+IF(H7999="","",H7999/H8006)</f>
        <v/>
      </c>
      <c r="K7999" s="175"/>
      <c r="L7999" s="175"/>
      <c r="M7999" s="193" t="str">
        <f>IF(L7999="NP", 0, (IF(L7999="EP", 1, (IF(L7999="ND", 0.4, "")))))</f>
        <v/>
      </c>
      <c r="N7999" s="194" t="str">
        <f>+IF(H7999="","",J7999*M7999)</f>
        <v/>
      </c>
      <c r="R7999" s="75" t="e">
        <f t="shared" ref="R7999:R8003" si="1551">+R7911+1</f>
        <v>#REF!</v>
      </c>
    </row>
    <row r="8000" spans="1:18" ht="15" customHeight="1" x14ac:dyDescent="0.3">
      <c r="A8000" s="86"/>
      <c r="B8000" s="84"/>
      <c r="C8000" s="125"/>
      <c r="E8000" s="149"/>
      <c r="F8000" s="146"/>
      <c r="G8000" s="154"/>
      <c r="H8000" s="186" t="str">
        <f>+IF(G8000="","",F8000*G8000)</f>
        <v/>
      </c>
      <c r="J8000" s="195" t="str">
        <f>+IF(H8000="","",H8000/H8004)</f>
        <v/>
      </c>
      <c r="K8000" s="175"/>
      <c r="L8000" s="175"/>
      <c r="M8000" s="193" t="str">
        <f>IF(L8000="NP", 0, (IF(L8000="EP", 1, (IF(L8000="ND", 0.4, "")))))</f>
        <v/>
      </c>
      <c r="N8000" s="194" t="str">
        <f>+IF(H8000="","",J8000*M8000)</f>
        <v/>
      </c>
      <c r="R8000" s="75" t="e">
        <f t="shared" si="1551"/>
        <v>#REF!</v>
      </c>
    </row>
    <row r="8001" spans="1:18" ht="15" customHeight="1" x14ac:dyDescent="0.3">
      <c r="A8001" s="86"/>
      <c r="B8001" s="84"/>
      <c r="C8001" s="125"/>
      <c r="E8001" s="149"/>
      <c r="F8001" s="146"/>
      <c r="G8001" s="154"/>
      <c r="H8001" s="186" t="str">
        <f>+IF(G8001="","",F8001*G8001)</f>
        <v/>
      </c>
      <c r="J8001" s="195" t="str">
        <f>+IF(H8001="","",H8001/H8005)</f>
        <v/>
      </c>
      <c r="K8001" s="175"/>
      <c r="L8001" s="175"/>
      <c r="M8001" s="193" t="str">
        <f>IF(L8001="NP", 0, (IF(L8001="EP", 1, (IF(L8001="ND", 0.4, "")))))</f>
        <v/>
      </c>
      <c r="N8001" s="194" t="str">
        <f>+IF(H8001="","",J8001*M8001)</f>
        <v/>
      </c>
      <c r="R8001" s="75" t="e">
        <f t="shared" si="1551"/>
        <v>#REF!</v>
      </c>
    </row>
    <row r="8002" spans="1:18" ht="15" customHeight="1" x14ac:dyDescent="0.3">
      <c r="A8002" s="86"/>
      <c r="B8002" s="84"/>
      <c r="C8002" s="125"/>
      <c r="E8002" s="149"/>
      <c r="F8002" s="146"/>
      <c r="G8002" s="154"/>
      <c r="H8002" s="186" t="str">
        <f>+IF(G8002="","",F8002*G8002)</f>
        <v/>
      </c>
      <c r="J8002" s="195" t="str">
        <f>+IF(H8002="","",H8002/H8006)</f>
        <v/>
      </c>
      <c r="K8002" s="175"/>
      <c r="L8002" s="175"/>
      <c r="M8002" s="193" t="str">
        <f>IF(L8002="NP", 0, (IF(L8002="EP", 1, (IF(L8002="ND", 0.4, "")))))</f>
        <v/>
      </c>
      <c r="N8002" s="194" t="str">
        <f>+IF(H8002="","",J8002*M8002)</f>
        <v/>
      </c>
      <c r="R8002" s="75" t="e">
        <f t="shared" si="1551"/>
        <v>#REF!</v>
      </c>
    </row>
    <row r="8003" spans="1:18" ht="15" customHeight="1" thickBot="1" x14ac:dyDescent="0.35">
      <c r="A8003" s="86"/>
      <c r="B8003" s="84"/>
      <c r="C8003" s="127"/>
      <c r="D8003" s="128"/>
      <c r="E8003" s="150"/>
      <c r="F8003" s="147"/>
      <c r="G8003" s="155"/>
      <c r="H8003" s="192" t="str">
        <f>+IF(G8003="","",F8003*G8003)</f>
        <v/>
      </c>
      <c r="J8003" s="195" t="str">
        <f>+IF(H8003="","",H8003/H8006)</f>
        <v/>
      </c>
      <c r="K8003" s="176"/>
      <c r="L8003" s="177"/>
      <c r="M8003" s="193" t="str">
        <f>IF(L8003="NP", 0, (IF(L8003="EP", 1, (IF(L8003="ND", 0.4, "")))))</f>
        <v/>
      </c>
      <c r="N8003" s="194" t="str">
        <f>+IF(H8003="","",J8003*M8003)</f>
        <v/>
      </c>
      <c r="R8003" s="75" t="e">
        <f t="shared" si="1551"/>
        <v>#REF!</v>
      </c>
    </row>
    <row r="8004" spans="1:18" ht="15" customHeight="1" thickBot="1" x14ac:dyDescent="0.35">
      <c r="A8004" s="86"/>
      <c r="B8004" s="84"/>
      <c r="C8004" s="160"/>
      <c r="D8004" s="160"/>
      <c r="E8004" s="160"/>
      <c r="F8004" s="160"/>
      <c r="G8004" s="161" t="s">
        <v>30</v>
      </c>
      <c r="H8004" s="157">
        <f>SUM(H7999:H8003)</f>
        <v>0</v>
      </c>
      <c r="J8004" s="110">
        <f>SUM(J7999:J8003)</f>
        <v>0</v>
      </c>
      <c r="K8004" s="109"/>
      <c r="L8004" s="109"/>
      <c r="M8004" s="109"/>
      <c r="N8004" s="110">
        <f>SUM(N7999:N8003)</f>
        <v>0</v>
      </c>
    </row>
    <row r="8005" spans="1:18" ht="13.5" customHeight="1" thickBot="1" x14ac:dyDescent="0.35">
      <c r="A8005" s="86"/>
      <c r="B8005" s="84"/>
      <c r="H8005" s="84"/>
      <c r="J8005" s="103"/>
      <c r="K8005" s="104"/>
      <c r="L8005" s="104"/>
      <c r="M8005" s="104"/>
      <c r="N8005" s="105"/>
    </row>
    <row r="8006" spans="1:18" ht="15" customHeight="1" x14ac:dyDescent="0.3">
      <c r="A8006" s="86"/>
      <c r="B8006" s="84"/>
      <c r="D8006" s="132" t="s">
        <v>13</v>
      </c>
      <c r="E8006" s="133"/>
      <c r="F8006" s="133"/>
      <c r="G8006" s="134"/>
      <c r="H8006" s="158">
        <f>+H7951+H7967+H7996+H8004</f>
        <v>0.262125</v>
      </c>
      <c r="J8006" s="113"/>
      <c r="K8006" s="78"/>
      <c r="M8006" s="78"/>
      <c r="N8006" s="114"/>
    </row>
    <row r="8007" spans="1:18" ht="15" customHeight="1" thickBot="1" x14ac:dyDescent="0.35">
      <c r="A8007" s="86"/>
      <c r="B8007" s="84"/>
      <c r="D8007" s="135" t="s">
        <v>67</v>
      </c>
      <c r="E8007" s="136"/>
      <c r="F8007" s="136"/>
      <c r="G8007" s="141">
        <f>+$Q$1</f>
        <v>0.15</v>
      </c>
      <c r="H8007" s="159">
        <f>+H8006*G8007</f>
        <v>3.931875E-2</v>
      </c>
      <c r="J8007" s="115"/>
      <c r="K8007" s="116"/>
      <c r="L8007" s="116"/>
      <c r="M8007" s="116"/>
      <c r="N8007" s="117"/>
    </row>
    <row r="8008" spans="1:18" ht="15" customHeight="1" x14ac:dyDescent="0.3">
      <c r="A8008" s="86"/>
      <c r="B8008" s="84"/>
      <c r="D8008" s="135" t="s">
        <v>68</v>
      </c>
      <c r="E8008" s="136"/>
      <c r="F8008" s="136"/>
      <c r="G8008" s="141">
        <f>+$Q$2</f>
        <v>0</v>
      </c>
      <c r="H8008" s="159">
        <f>+(H8006+H8007)*G8008</f>
        <v>0</v>
      </c>
      <c r="J8008" s="120">
        <f>+J7951+J7967+J7996+J8004</f>
        <v>1</v>
      </c>
      <c r="K8008" s="118"/>
      <c r="L8008" s="118"/>
      <c r="M8008" s="118"/>
      <c r="N8008" s="120">
        <f>+N7951+N7967+N7996+N8004</f>
        <v>0</v>
      </c>
    </row>
    <row r="8009" spans="1:18" ht="15" customHeight="1" thickBot="1" x14ac:dyDescent="0.35">
      <c r="A8009" s="86"/>
      <c r="B8009" s="84"/>
      <c r="C8009" s="75" t="s">
        <v>64</v>
      </c>
      <c r="D8009" s="135" t="s">
        <v>14</v>
      </c>
      <c r="E8009" s="136"/>
      <c r="F8009" s="136"/>
      <c r="G8009" s="137"/>
      <c r="H8009" s="159">
        <f>SUM(H8006:H8008)</f>
        <v>0.30144375000000001</v>
      </c>
      <c r="J8009" s="121" t="s">
        <v>69</v>
      </c>
      <c r="K8009" s="119"/>
      <c r="L8009" s="119"/>
      <c r="M8009" s="119"/>
      <c r="N8009" s="121" t="s">
        <v>70</v>
      </c>
    </row>
    <row r="8010" spans="1:18" ht="15" customHeight="1" thickBot="1" x14ac:dyDescent="0.35">
      <c r="A8010" s="86"/>
      <c r="B8010" s="84"/>
      <c r="C8010" s="75" t="s">
        <v>64</v>
      </c>
      <c r="D8010" s="138" t="s">
        <v>15</v>
      </c>
      <c r="E8010" s="139"/>
      <c r="F8010" s="139"/>
      <c r="G8010" s="140"/>
      <c r="H8010" s="131">
        <f>+ROUND(H8009,2)</f>
        <v>0.3</v>
      </c>
      <c r="N8010" s="165">
        <f>+ROUND(N8008,4)</f>
        <v>0</v>
      </c>
    </row>
    <row r="8011" spans="1:18" ht="13.5" customHeight="1" x14ac:dyDescent="0.3">
      <c r="A8011" s="86"/>
      <c r="B8011" s="84"/>
      <c r="G8011" s="76"/>
    </row>
    <row r="8012" spans="1:18" ht="13.5" customHeight="1" x14ac:dyDescent="0.3">
      <c r="A8012" s="86"/>
      <c r="B8012" s="84"/>
      <c r="G8012" s="76"/>
    </row>
    <row r="8013" spans="1:18" ht="15" customHeight="1" x14ac:dyDescent="0.3">
      <c r="A8013" s="83"/>
      <c r="B8013" s="84"/>
      <c r="G8013" s="76"/>
      <c r="H8013" s="84"/>
      <c r="J8013" s="85"/>
      <c r="K8013" s="85"/>
      <c r="L8013" s="85"/>
      <c r="M8013" s="85"/>
      <c r="N8013" s="85"/>
    </row>
    <row r="8014" spans="1:18" ht="14.1" customHeight="1" x14ac:dyDescent="0.3">
      <c r="A8014" s="86"/>
      <c r="B8014" s="84"/>
      <c r="C8014" s="87"/>
      <c r="D8014" s="87"/>
      <c r="E8014" s="87"/>
      <c r="F8014" s="87"/>
      <c r="G8014" s="87"/>
      <c r="H8014" s="87"/>
      <c r="K8014" s="78"/>
      <c r="M8014" s="78"/>
    </row>
    <row r="8015" spans="1:18" ht="12" customHeight="1" x14ac:dyDescent="0.3">
      <c r="A8015" s="86"/>
      <c r="B8015" s="84"/>
      <c r="C8015" s="73"/>
      <c r="D8015" s="73"/>
      <c r="E8015" s="73"/>
      <c r="F8015" s="73"/>
      <c r="G8015" s="73"/>
      <c r="H8015" s="73"/>
      <c r="K8015" s="78"/>
      <c r="M8015" s="78"/>
    </row>
    <row r="8016" spans="1:18" ht="12" customHeight="1" x14ac:dyDescent="0.3">
      <c r="A8016" s="86"/>
      <c r="B8016" s="84"/>
      <c r="G8016" s="88"/>
      <c r="H8016" s="84"/>
      <c r="K8016" s="78"/>
      <c r="M8016" s="78"/>
    </row>
    <row r="8017" spans="1:18" ht="14.25" customHeight="1" x14ac:dyDescent="0.3">
      <c r="A8017" s="86"/>
      <c r="B8017" s="84"/>
      <c r="C8017" s="89"/>
      <c r="D8017" s="90"/>
      <c r="E8017" s="90"/>
      <c r="F8017" s="90"/>
      <c r="G8017" s="90"/>
      <c r="H8017" s="91"/>
      <c r="K8017" s="78"/>
      <c r="M8017" s="78"/>
    </row>
    <row r="8018" spans="1:18" ht="14.25" customHeight="1" x14ac:dyDescent="0.3">
      <c r="A8018" s="86"/>
      <c r="B8018" s="84"/>
      <c r="C8018" s="89"/>
      <c r="H8018" s="84"/>
      <c r="K8018" s="78"/>
      <c r="M8018" s="78"/>
    </row>
    <row r="8019" spans="1:18" ht="12" customHeight="1" thickBot="1" x14ac:dyDescent="0.35">
      <c r="A8019" s="86"/>
      <c r="B8019" s="84"/>
      <c r="C8019" s="89"/>
      <c r="H8019" s="84"/>
      <c r="K8019" s="78"/>
      <c r="M8019" s="78"/>
    </row>
    <row r="8020" spans="1:18" ht="20.100000000000001" customHeight="1" thickBot="1" x14ac:dyDescent="0.35">
      <c r="A8020" s="86"/>
      <c r="B8020" s="84"/>
      <c r="C8020" s="142" t="s">
        <v>55</v>
      </c>
      <c r="D8020" s="143"/>
      <c r="E8020" s="143"/>
      <c r="F8020" s="143"/>
      <c r="G8020" s="143"/>
      <c r="H8020" s="144"/>
    </row>
    <row r="8021" spans="1:18" ht="20.100000000000001" customHeight="1" x14ac:dyDescent="0.3">
      <c r="A8021" s="86"/>
      <c r="B8021" s="84"/>
      <c r="C8021" s="92"/>
      <c r="H8021" s="93" t="s">
        <v>56</v>
      </c>
      <c r="I8021" s="84"/>
      <c r="J8021" s="97" t="s">
        <v>26</v>
      </c>
      <c r="K8021" s="98"/>
      <c r="L8021" s="98"/>
      <c r="M8021" s="98"/>
      <c r="N8021" s="99"/>
    </row>
    <row r="8022" spans="1:18" ht="16.5" customHeight="1" thickBot="1" x14ac:dyDescent="0.35">
      <c r="A8022" s="169"/>
      <c r="B8022" s="84"/>
      <c r="C8022" s="73" t="s">
        <v>57</v>
      </c>
      <c r="D8022" s="84">
        <v>92</v>
      </c>
      <c r="G8022" s="74" t="s">
        <v>4</v>
      </c>
      <c r="H8022" s="75" t="str">
        <f>+VLOOKUP(D8022,PRESUP!$A$6:$N$183,3,FALSE)</f>
        <v>u</v>
      </c>
      <c r="I8022" s="84"/>
      <c r="J8022" s="100"/>
      <c r="K8022" s="101"/>
      <c r="L8022" s="101"/>
      <c r="M8022" s="101"/>
      <c r="N8022" s="102"/>
    </row>
    <row r="8023" spans="1:18" ht="32.25" customHeight="1" x14ac:dyDescent="0.3">
      <c r="A8023" s="86"/>
      <c r="B8023" s="84"/>
      <c r="C8023" s="22" t="str">
        <f>+VLOOKUP(D8022,PRESUP!$A$6:$N$183,14,FALSE)</f>
        <v>DETALLE: LUMINARIA LED SOLAR ALL IN ONE 5700K 80W/18V (FL &gt;11500LM)</v>
      </c>
      <c r="J8023" s="103"/>
      <c r="K8023" s="104"/>
      <c r="L8023" s="104"/>
      <c r="M8023" s="104"/>
      <c r="N8023" s="105"/>
      <c r="O8023" s="84" t="s">
        <v>71</v>
      </c>
      <c r="P8023" s="84" t="s">
        <v>73</v>
      </c>
      <c r="Q8023" s="84" t="s">
        <v>72</v>
      </c>
    </row>
    <row r="8024" spans="1:18" s="73" customFormat="1" ht="15" customHeight="1" thickBot="1" x14ac:dyDescent="0.35">
      <c r="A8024" s="86"/>
      <c r="B8024" s="84"/>
      <c r="C8024" s="73" t="s">
        <v>5</v>
      </c>
      <c r="D8024" s="94"/>
      <c r="E8024" s="94"/>
      <c r="F8024" s="94"/>
      <c r="G8024" s="196" t="s">
        <v>58</v>
      </c>
      <c r="H8024" s="197">
        <v>0.26669999999999999</v>
      </c>
      <c r="J8024" s="162"/>
      <c r="K8024" s="163"/>
      <c r="L8024" s="163"/>
      <c r="M8024" s="163"/>
      <c r="N8024" s="164"/>
      <c r="O8024" s="166">
        <f>+H8098</f>
        <v>1033.1400000000001</v>
      </c>
      <c r="P8024" s="168">
        <f>+H8094</f>
        <v>898.37843035000003</v>
      </c>
      <c r="Q8024" s="167">
        <f>+N8098</f>
        <v>0.26279999999999998</v>
      </c>
      <c r="R8024" s="73">
        <f t="shared" ref="R8024" si="1552">+D8022</f>
        <v>92</v>
      </c>
    </row>
    <row r="8025" spans="1:18" s="94" customFormat="1" ht="30" customHeight="1" thickBot="1" x14ac:dyDescent="0.35">
      <c r="A8025" s="86"/>
      <c r="B8025" s="84"/>
      <c r="C8025" s="122" t="s">
        <v>48</v>
      </c>
      <c r="D8025" s="123" t="s">
        <v>0</v>
      </c>
      <c r="E8025" s="123" t="s">
        <v>6</v>
      </c>
      <c r="F8025" s="123" t="s">
        <v>7</v>
      </c>
      <c r="G8025" s="123" t="s">
        <v>8</v>
      </c>
      <c r="H8025" s="124" t="s">
        <v>9</v>
      </c>
      <c r="J8025" s="106" t="s">
        <v>59</v>
      </c>
      <c r="K8025" s="107" t="s">
        <v>60</v>
      </c>
      <c r="L8025" s="107" t="s">
        <v>61</v>
      </c>
      <c r="M8025" s="107" t="s">
        <v>62</v>
      </c>
      <c r="N8025" s="108" t="s">
        <v>63</v>
      </c>
    </row>
    <row r="8026" spans="1:18" ht="15" customHeight="1" x14ac:dyDescent="0.3">
      <c r="A8026" s="86"/>
      <c r="B8026" s="84"/>
      <c r="C8026" s="125" t="s">
        <v>78</v>
      </c>
      <c r="D8026" s="145" t="s">
        <v>20</v>
      </c>
      <c r="E8026" s="148"/>
      <c r="F8026" s="148" t="s">
        <v>64</v>
      </c>
      <c r="G8026" s="153" t="s">
        <v>20</v>
      </c>
      <c r="H8026" s="126">
        <f>+H8055*0.05</f>
        <v>0.24016335</v>
      </c>
      <c r="J8026" s="171">
        <f>+IF(H8026="","",H8026/H8094)</f>
        <v>2.6732982659260259E-4</v>
      </c>
      <c r="K8026" s="172">
        <v>4292100117</v>
      </c>
      <c r="L8026" s="170" t="s">
        <v>77</v>
      </c>
      <c r="M8026" s="156">
        <v>0</v>
      </c>
      <c r="N8026" s="173">
        <f t="shared" ref="N8026:N8038" si="1553">+IF(H8026="","",J8026*M8026)</f>
        <v>0</v>
      </c>
    </row>
    <row r="8027" spans="1:18" ht="15" customHeight="1" x14ac:dyDescent="0.3">
      <c r="A8027" s="86"/>
      <c r="B8027" s="84"/>
      <c r="C8027" s="125" t="s">
        <v>478</v>
      </c>
      <c r="D8027" s="146">
        <v>1</v>
      </c>
      <c r="E8027" s="149">
        <v>50</v>
      </c>
      <c r="F8027" s="184">
        <f t="shared" ref="F8027:F8038" si="1554">+IF(E8027="","",D8027*E8027)</f>
        <v>50</v>
      </c>
      <c r="G8027" s="185">
        <f>+IF(F8027="","",H8024)</f>
        <v>0.26669999999999999</v>
      </c>
      <c r="H8027" s="186">
        <f t="shared" ref="H8027:H8038" si="1555">+IF(G8027="","",F8027*G8027)</f>
        <v>13.334999999999999</v>
      </c>
      <c r="J8027" s="195">
        <f>+IF(H8027="","",H8027/H8094)</f>
        <v>1.4843410693648116E-2</v>
      </c>
      <c r="K8027" s="172">
        <v>548000014</v>
      </c>
      <c r="L8027" s="170" t="s">
        <v>77</v>
      </c>
      <c r="M8027" s="193">
        <v>0</v>
      </c>
      <c r="N8027" s="194">
        <f t="shared" si="1553"/>
        <v>0</v>
      </c>
      <c r="R8027" s="75" t="e">
        <f t="shared" ref="R8027:R8038" si="1556">+R7939+1</f>
        <v>#REF!</v>
      </c>
    </row>
    <row r="8028" spans="1:18" ht="15" customHeight="1" x14ac:dyDescent="0.3">
      <c r="A8028" s="86"/>
      <c r="B8028" s="84"/>
      <c r="C8028" s="125"/>
      <c r="D8028" s="146"/>
      <c r="E8028" s="149"/>
      <c r="F8028" s="184" t="str">
        <f t="shared" si="1554"/>
        <v/>
      </c>
      <c r="G8028" s="185" t="str">
        <f>+IF(F8028="","",H8024)</f>
        <v/>
      </c>
      <c r="H8028" s="186" t="str">
        <f t="shared" si="1555"/>
        <v/>
      </c>
      <c r="J8028" s="195" t="str">
        <f>+IF(H8028="","",H8028/H8094)</f>
        <v/>
      </c>
      <c r="K8028" s="172"/>
      <c r="L8028" s="170"/>
      <c r="M8028" s="193" t="str">
        <f t="shared" ref="M8028:M8038" si="1557">IF(L8028="NP", 0, (IF(L8028="EP", 1, (IF(L8028="ND", 0.4, "")))))</f>
        <v/>
      </c>
      <c r="N8028" s="194" t="str">
        <f t="shared" si="1553"/>
        <v/>
      </c>
      <c r="R8028" s="75" t="e">
        <f t="shared" si="1556"/>
        <v>#REF!</v>
      </c>
    </row>
    <row r="8029" spans="1:18" ht="15" customHeight="1" x14ac:dyDescent="0.3">
      <c r="A8029" s="86"/>
      <c r="B8029" s="84"/>
      <c r="C8029" s="125"/>
      <c r="D8029" s="146"/>
      <c r="E8029" s="149"/>
      <c r="F8029" s="184" t="str">
        <f t="shared" si="1554"/>
        <v/>
      </c>
      <c r="G8029" s="185" t="str">
        <f>+IF(F8029="","",H8024)</f>
        <v/>
      </c>
      <c r="H8029" s="186" t="str">
        <f t="shared" si="1555"/>
        <v/>
      </c>
      <c r="J8029" s="195" t="str">
        <f>+IF(H8029="","",H8029/H8094)</f>
        <v/>
      </c>
      <c r="K8029" s="172"/>
      <c r="L8029" s="170"/>
      <c r="M8029" s="193" t="str">
        <f t="shared" si="1557"/>
        <v/>
      </c>
      <c r="N8029" s="194" t="str">
        <f t="shared" si="1553"/>
        <v/>
      </c>
      <c r="R8029" s="75" t="e">
        <f t="shared" si="1556"/>
        <v>#REF!</v>
      </c>
    </row>
    <row r="8030" spans="1:18" ht="15" customHeight="1" x14ac:dyDescent="0.3">
      <c r="A8030" s="86"/>
      <c r="B8030" s="84"/>
      <c r="C8030" s="125"/>
      <c r="D8030" s="146"/>
      <c r="E8030" s="149"/>
      <c r="F8030" s="184" t="str">
        <f t="shared" si="1554"/>
        <v/>
      </c>
      <c r="G8030" s="185" t="str">
        <f>+IF(F8030="","",H8024)</f>
        <v/>
      </c>
      <c r="H8030" s="186" t="str">
        <f t="shared" si="1555"/>
        <v/>
      </c>
      <c r="J8030" s="195" t="str">
        <f>+IF(H8030="","",H8030/H8094)</f>
        <v/>
      </c>
      <c r="K8030" s="172"/>
      <c r="L8030" s="170"/>
      <c r="M8030" s="193" t="str">
        <f t="shared" si="1557"/>
        <v/>
      </c>
      <c r="N8030" s="194" t="str">
        <f t="shared" si="1553"/>
        <v/>
      </c>
      <c r="R8030" s="75" t="e">
        <f t="shared" si="1556"/>
        <v>#REF!</v>
      </c>
    </row>
    <row r="8031" spans="1:18" ht="15" customHeight="1" x14ac:dyDescent="0.3">
      <c r="A8031" s="86"/>
      <c r="B8031" s="84"/>
      <c r="C8031" s="125"/>
      <c r="D8031" s="146"/>
      <c r="E8031" s="149"/>
      <c r="F8031" s="184" t="str">
        <f t="shared" si="1554"/>
        <v/>
      </c>
      <c r="G8031" s="185" t="str">
        <f>+IF(F8031="","",H8024)</f>
        <v/>
      </c>
      <c r="H8031" s="186" t="str">
        <f t="shared" si="1555"/>
        <v/>
      </c>
      <c r="J8031" s="195" t="str">
        <f>+IF(H8031="","",H8031/H8094)</f>
        <v/>
      </c>
      <c r="K8031" s="172"/>
      <c r="L8031" s="170"/>
      <c r="M8031" s="193" t="str">
        <f t="shared" si="1557"/>
        <v/>
      </c>
      <c r="N8031" s="194" t="str">
        <f t="shared" si="1553"/>
        <v/>
      </c>
      <c r="R8031" s="75" t="e">
        <f t="shared" si="1556"/>
        <v>#REF!</v>
      </c>
    </row>
    <row r="8032" spans="1:18" ht="15" customHeight="1" x14ac:dyDescent="0.3">
      <c r="A8032" s="86"/>
      <c r="B8032" s="84"/>
      <c r="C8032" s="125"/>
      <c r="D8032" s="146"/>
      <c r="E8032" s="149"/>
      <c r="F8032" s="184" t="str">
        <f t="shared" si="1554"/>
        <v/>
      </c>
      <c r="G8032" s="185" t="str">
        <f>+IF(F8032="","",H8024)</f>
        <v/>
      </c>
      <c r="H8032" s="186" t="str">
        <f t="shared" si="1555"/>
        <v/>
      </c>
      <c r="J8032" s="195" t="str">
        <f>+IF(H8032="","",H8032/H8094)</f>
        <v/>
      </c>
      <c r="K8032" s="172"/>
      <c r="L8032" s="170"/>
      <c r="M8032" s="193" t="str">
        <f t="shared" si="1557"/>
        <v/>
      </c>
      <c r="N8032" s="194" t="str">
        <f t="shared" si="1553"/>
        <v/>
      </c>
      <c r="R8032" s="75" t="e">
        <f t="shared" si="1556"/>
        <v>#REF!</v>
      </c>
    </row>
    <row r="8033" spans="1:18" ht="15" customHeight="1" x14ac:dyDescent="0.3">
      <c r="A8033" s="86"/>
      <c r="B8033" s="84"/>
      <c r="C8033" s="125"/>
      <c r="D8033" s="146"/>
      <c r="E8033" s="149"/>
      <c r="F8033" s="184" t="str">
        <f t="shared" si="1554"/>
        <v/>
      </c>
      <c r="G8033" s="185" t="str">
        <f>+IF(F8033="","",H8024)</f>
        <v/>
      </c>
      <c r="H8033" s="186" t="str">
        <f t="shared" si="1555"/>
        <v/>
      </c>
      <c r="J8033" s="195" t="str">
        <f>+IF(H8033="","",H8033/H8094)</f>
        <v/>
      </c>
      <c r="K8033" s="172"/>
      <c r="L8033" s="170"/>
      <c r="M8033" s="193" t="str">
        <f t="shared" si="1557"/>
        <v/>
      </c>
      <c r="N8033" s="194" t="str">
        <f t="shared" si="1553"/>
        <v/>
      </c>
      <c r="R8033" s="75" t="e">
        <f t="shared" si="1556"/>
        <v>#REF!</v>
      </c>
    </row>
    <row r="8034" spans="1:18" ht="15" customHeight="1" x14ac:dyDescent="0.3">
      <c r="A8034" s="86"/>
      <c r="B8034" s="84"/>
      <c r="C8034" s="125"/>
      <c r="D8034" s="146"/>
      <c r="E8034" s="149"/>
      <c r="F8034" s="184" t="str">
        <f t="shared" si="1554"/>
        <v/>
      </c>
      <c r="G8034" s="185" t="str">
        <f>+IF(F8034="","",H8024)</f>
        <v/>
      </c>
      <c r="H8034" s="186" t="str">
        <f t="shared" si="1555"/>
        <v/>
      </c>
      <c r="J8034" s="195" t="str">
        <f>+IF(H8034="","",H8034/H8094)</f>
        <v/>
      </c>
      <c r="K8034" s="172"/>
      <c r="L8034" s="170"/>
      <c r="M8034" s="193" t="str">
        <f t="shared" si="1557"/>
        <v/>
      </c>
      <c r="N8034" s="194" t="str">
        <f t="shared" si="1553"/>
        <v/>
      </c>
      <c r="R8034" s="75" t="e">
        <f t="shared" si="1556"/>
        <v>#REF!</v>
      </c>
    </row>
    <row r="8035" spans="1:18" ht="15" customHeight="1" x14ac:dyDescent="0.3">
      <c r="A8035" s="86"/>
      <c r="B8035" s="84"/>
      <c r="C8035" s="125"/>
      <c r="D8035" s="146"/>
      <c r="E8035" s="149"/>
      <c r="F8035" s="184" t="str">
        <f t="shared" si="1554"/>
        <v/>
      </c>
      <c r="G8035" s="185" t="str">
        <f>+IF(F8035="","",H8024)</f>
        <v/>
      </c>
      <c r="H8035" s="186" t="str">
        <f t="shared" si="1555"/>
        <v/>
      </c>
      <c r="J8035" s="195" t="str">
        <f>+IF(H8035="","",H8035/H8094)</f>
        <v/>
      </c>
      <c r="K8035" s="172"/>
      <c r="L8035" s="170"/>
      <c r="M8035" s="193" t="str">
        <f t="shared" si="1557"/>
        <v/>
      </c>
      <c r="N8035" s="194" t="str">
        <f t="shared" si="1553"/>
        <v/>
      </c>
      <c r="R8035" s="75" t="e">
        <f t="shared" si="1556"/>
        <v>#REF!</v>
      </c>
    </row>
    <row r="8036" spans="1:18" ht="15" customHeight="1" x14ac:dyDescent="0.3">
      <c r="A8036" s="86"/>
      <c r="B8036" s="84"/>
      <c r="C8036" s="125"/>
      <c r="D8036" s="146"/>
      <c r="E8036" s="149"/>
      <c r="F8036" s="184" t="str">
        <f t="shared" si="1554"/>
        <v/>
      </c>
      <c r="G8036" s="185" t="str">
        <f>+IF(F8036="","",H8024)</f>
        <v/>
      </c>
      <c r="H8036" s="186" t="str">
        <f t="shared" si="1555"/>
        <v/>
      </c>
      <c r="J8036" s="195" t="str">
        <f>+IF(H8036="","",H8036/H8094)</f>
        <v/>
      </c>
      <c r="K8036" s="172"/>
      <c r="L8036" s="170"/>
      <c r="M8036" s="193" t="str">
        <f t="shared" si="1557"/>
        <v/>
      </c>
      <c r="N8036" s="194" t="str">
        <f t="shared" si="1553"/>
        <v/>
      </c>
      <c r="R8036" s="75" t="e">
        <f t="shared" si="1556"/>
        <v>#REF!</v>
      </c>
    </row>
    <row r="8037" spans="1:18" ht="15" customHeight="1" x14ac:dyDescent="0.3">
      <c r="A8037" s="86"/>
      <c r="B8037" s="84"/>
      <c r="C8037" s="125"/>
      <c r="D8037" s="146"/>
      <c r="E8037" s="149"/>
      <c r="F8037" s="184" t="str">
        <f t="shared" si="1554"/>
        <v/>
      </c>
      <c r="G8037" s="185" t="str">
        <f>+IF(F8037="","",H8024)</f>
        <v/>
      </c>
      <c r="H8037" s="186" t="str">
        <f t="shared" si="1555"/>
        <v/>
      </c>
      <c r="J8037" s="195" t="str">
        <f>+IF(H8037="","",H8037/H8094)</f>
        <v/>
      </c>
      <c r="K8037" s="172"/>
      <c r="L8037" s="170"/>
      <c r="M8037" s="193" t="str">
        <f t="shared" si="1557"/>
        <v/>
      </c>
      <c r="N8037" s="194" t="str">
        <f t="shared" si="1553"/>
        <v/>
      </c>
      <c r="R8037" s="75" t="e">
        <f t="shared" si="1556"/>
        <v>#REF!</v>
      </c>
    </row>
    <row r="8038" spans="1:18" ht="15" customHeight="1" thickBot="1" x14ac:dyDescent="0.35">
      <c r="A8038" s="86"/>
      <c r="B8038" s="84"/>
      <c r="C8038" s="127"/>
      <c r="D8038" s="147"/>
      <c r="E8038" s="150"/>
      <c r="F8038" s="187" t="str">
        <f t="shared" si="1554"/>
        <v/>
      </c>
      <c r="G8038" s="188" t="str">
        <f>+IF(F8038="","",H8023)</f>
        <v/>
      </c>
      <c r="H8038" s="189" t="str">
        <f t="shared" si="1555"/>
        <v/>
      </c>
      <c r="J8038" s="195" t="str">
        <f>+IF(H8038="","",H8038/H8094)</f>
        <v/>
      </c>
      <c r="K8038" s="172"/>
      <c r="L8038" s="170"/>
      <c r="M8038" s="193" t="str">
        <f t="shared" si="1557"/>
        <v/>
      </c>
      <c r="N8038" s="194" t="str">
        <f t="shared" si="1553"/>
        <v/>
      </c>
      <c r="R8038" s="75" t="e">
        <f t="shared" si="1556"/>
        <v>#REF!</v>
      </c>
    </row>
    <row r="8039" spans="1:18" ht="15" customHeight="1" thickBot="1" x14ac:dyDescent="0.35">
      <c r="A8039" s="86"/>
      <c r="B8039" s="84"/>
      <c r="C8039" s="160"/>
      <c r="D8039" s="160"/>
      <c r="E8039" s="160"/>
      <c r="F8039" s="160"/>
      <c r="G8039" s="161" t="s">
        <v>27</v>
      </c>
      <c r="H8039" s="157">
        <f>SUM(H8026:H8038)</f>
        <v>13.575163349999999</v>
      </c>
      <c r="J8039" s="110">
        <f>SUM(J8026:J8038)</f>
        <v>1.5110740520240718E-2</v>
      </c>
      <c r="K8039" s="109"/>
      <c r="L8039" s="109"/>
      <c r="M8039" s="109"/>
      <c r="N8039" s="110">
        <f>SUM(N8026:N8038)</f>
        <v>0</v>
      </c>
    </row>
    <row r="8040" spans="1:18" s="73" customFormat="1" ht="15" customHeight="1" thickBot="1" x14ac:dyDescent="0.35">
      <c r="A8040" s="86"/>
      <c r="B8040" s="84"/>
      <c r="C8040" s="73" t="s">
        <v>10</v>
      </c>
      <c r="H8040" s="74"/>
      <c r="J8040" s="112"/>
      <c r="K8040" s="112"/>
      <c r="L8040" s="112"/>
      <c r="M8040" s="112"/>
      <c r="N8040" s="112"/>
    </row>
    <row r="8041" spans="1:18" ht="31.5" customHeight="1" thickBot="1" x14ac:dyDescent="0.35">
      <c r="A8041" s="86"/>
      <c r="B8041" s="84"/>
      <c r="C8041" s="122" t="s">
        <v>48</v>
      </c>
      <c r="D8041" s="123" t="s">
        <v>0</v>
      </c>
      <c r="E8041" s="123" t="s">
        <v>65</v>
      </c>
      <c r="F8041" s="123" t="s">
        <v>66</v>
      </c>
      <c r="G8041" s="123" t="s">
        <v>8</v>
      </c>
      <c r="H8041" s="124" t="s">
        <v>9</v>
      </c>
      <c r="J8041" s="106" t="s">
        <v>59</v>
      </c>
      <c r="K8041" s="107" t="s">
        <v>60</v>
      </c>
      <c r="L8041" s="107" t="s">
        <v>61</v>
      </c>
      <c r="M8041" s="107" t="s">
        <v>62</v>
      </c>
      <c r="N8041" s="108" t="s">
        <v>63</v>
      </c>
    </row>
    <row r="8042" spans="1:18" ht="15" customHeight="1" x14ac:dyDescent="0.25">
      <c r="A8042" s="86"/>
      <c r="B8042" s="84"/>
      <c r="C8042" s="125" t="s">
        <v>326</v>
      </c>
      <c r="D8042" s="146">
        <v>1</v>
      </c>
      <c r="E8042" s="209">
        <v>4.2300000000000004</v>
      </c>
      <c r="F8042" s="184">
        <f>+IF(E8042="","",D8042*E8042)</f>
        <v>4.2300000000000004</v>
      </c>
      <c r="G8042" s="185">
        <f>+IF(F8042="","",H8024)</f>
        <v>0.26669999999999999</v>
      </c>
      <c r="H8042" s="186">
        <f>+IF(G8042="","",F8042*G8042)</f>
        <v>1.1281410000000001</v>
      </c>
      <c r="I8042" s="95"/>
      <c r="J8042" s="195">
        <f>+IF(H8042="","",H8042/H8094)</f>
        <v>1.2557525446826308E-3</v>
      </c>
      <c r="K8042" s="174">
        <v>851230012</v>
      </c>
      <c r="L8042" s="170" t="s">
        <v>77</v>
      </c>
      <c r="M8042" s="193">
        <v>0</v>
      </c>
      <c r="N8042" s="194">
        <f t="shared" ref="N8042:N8054" si="1558">+IF(H8042="","",J8042*M8042)</f>
        <v>0</v>
      </c>
      <c r="R8042" s="75" t="e">
        <f t="shared" ref="R8042:R8054" si="1559">+R7954+1</f>
        <v>#REF!</v>
      </c>
    </row>
    <row r="8043" spans="1:18" ht="15" customHeight="1" x14ac:dyDescent="0.25">
      <c r="A8043" s="86"/>
      <c r="B8043" s="84"/>
      <c r="C8043" s="125" t="s">
        <v>406</v>
      </c>
      <c r="D8043" s="146">
        <v>1</v>
      </c>
      <c r="E8043" s="209">
        <v>4.28</v>
      </c>
      <c r="F8043" s="184">
        <f>+IF(E8043="","",D8043*E8043)</f>
        <v>4.28</v>
      </c>
      <c r="G8043" s="185">
        <f>+IF(F8043="","",H8024)</f>
        <v>0.26669999999999999</v>
      </c>
      <c r="H8043" s="186">
        <f>+IF(G8043="","",F8043*G8043)</f>
        <v>1.1414759999999999</v>
      </c>
      <c r="J8043" s="195">
        <f>+IF(H8043="","",H8043/H8094)</f>
        <v>1.2705959553762788E-3</v>
      </c>
      <c r="K8043" s="174">
        <v>851230012</v>
      </c>
      <c r="L8043" s="170" t="s">
        <v>77</v>
      </c>
      <c r="M8043" s="193">
        <v>0</v>
      </c>
      <c r="N8043" s="194">
        <f t="shared" si="1558"/>
        <v>0</v>
      </c>
      <c r="R8043" s="75" t="e">
        <f t="shared" si="1559"/>
        <v>#REF!</v>
      </c>
    </row>
    <row r="8044" spans="1:18" ht="15" customHeight="1" x14ac:dyDescent="0.3">
      <c r="A8044" s="86"/>
      <c r="B8044" s="84"/>
      <c r="C8044" s="125" t="s">
        <v>329</v>
      </c>
      <c r="D8044" s="146">
        <v>1</v>
      </c>
      <c r="E8044" s="149">
        <v>4.75</v>
      </c>
      <c r="F8044" s="184">
        <f>+IF(E8044="","",D8044*E8044)</f>
        <v>4.75</v>
      </c>
      <c r="G8044" s="185">
        <f>+IF(F8044="","",H8024)</f>
        <v>0.26669999999999999</v>
      </c>
      <c r="H8044" s="186">
        <f>+IF(G8044="","",F8044*G8044)</f>
        <v>1.2668249999999999</v>
      </c>
      <c r="J8044" s="195">
        <f>+IF(H8044="","",H8044/H8094)</f>
        <v>1.410124015896571E-3</v>
      </c>
      <c r="K8044" s="174">
        <v>851230012</v>
      </c>
      <c r="L8044" s="170" t="s">
        <v>77</v>
      </c>
      <c r="M8044" s="193">
        <v>0</v>
      </c>
      <c r="N8044" s="194">
        <f t="shared" si="1558"/>
        <v>0</v>
      </c>
      <c r="R8044" s="75" t="e">
        <f t="shared" si="1559"/>
        <v>#REF!</v>
      </c>
    </row>
    <row r="8045" spans="1:18" ht="15" customHeight="1" x14ac:dyDescent="0.3">
      <c r="A8045" s="86"/>
      <c r="B8045" s="84"/>
      <c r="C8045" s="125" t="s">
        <v>479</v>
      </c>
      <c r="D8045" s="146">
        <v>1</v>
      </c>
      <c r="E8045" s="149">
        <v>4.75</v>
      </c>
      <c r="F8045" s="184">
        <f>+IF(E8045="","",D8045*E8045)</f>
        <v>4.75</v>
      </c>
      <c r="G8045" s="185">
        <f>+IF(F8045="","",H8024)</f>
        <v>0.26669999999999999</v>
      </c>
      <c r="H8045" s="186">
        <f>+IF(G8045="","",F8045*G8045)</f>
        <v>1.2668249999999999</v>
      </c>
      <c r="J8045" s="195">
        <f>+IF(H8045="","",H8045/H8094)</f>
        <v>1.410124015896571E-3</v>
      </c>
      <c r="K8045" s="174">
        <v>851230012</v>
      </c>
      <c r="L8045" s="170" t="s">
        <v>77</v>
      </c>
      <c r="M8045" s="193">
        <v>0</v>
      </c>
      <c r="N8045" s="194">
        <f t="shared" si="1558"/>
        <v>0</v>
      </c>
      <c r="R8045" s="75" t="e">
        <f t="shared" si="1559"/>
        <v>#REF!</v>
      </c>
    </row>
    <row r="8046" spans="1:18" ht="15" customHeight="1" x14ac:dyDescent="0.3">
      <c r="A8046" s="86"/>
      <c r="B8046" s="84"/>
      <c r="C8046" s="125"/>
      <c r="D8046" s="146"/>
      <c r="E8046" s="149"/>
      <c r="F8046" s="184"/>
      <c r="G8046" s="185"/>
      <c r="H8046" s="186"/>
      <c r="J8046" s="195"/>
      <c r="K8046" s="174"/>
      <c r="L8046" s="170"/>
      <c r="M8046" s="193"/>
      <c r="N8046" s="194" t="str">
        <f t="shared" si="1558"/>
        <v/>
      </c>
      <c r="R8046" s="75" t="e">
        <f t="shared" si="1559"/>
        <v>#REF!</v>
      </c>
    </row>
    <row r="8047" spans="1:18" ht="15" customHeight="1" x14ac:dyDescent="0.3">
      <c r="A8047" s="86"/>
      <c r="B8047" s="84"/>
      <c r="C8047" s="125"/>
      <c r="D8047" s="146"/>
      <c r="E8047" s="149"/>
      <c r="F8047" s="184" t="str">
        <f t="shared" ref="F8047:F8054" si="1560">+IF(E8047="","",D8047*E8047)</f>
        <v/>
      </c>
      <c r="G8047" s="185" t="str">
        <f>+IF(F8047="","",H8024)</f>
        <v/>
      </c>
      <c r="H8047" s="186" t="str">
        <f t="shared" ref="H8047:H8054" si="1561">+IF(G8047="","",F8047*G8047)</f>
        <v/>
      </c>
      <c r="I8047" s="96"/>
      <c r="J8047" s="195" t="str">
        <f>+IF(H8047="","",H8047/H8094)</f>
        <v/>
      </c>
      <c r="K8047" s="174"/>
      <c r="L8047" s="170"/>
      <c r="M8047" s="193" t="str">
        <f t="shared" ref="M8047:M8054" si="1562">IF(L8047="NP", 0, (IF(L8047="EP", 1, (IF(L8047="ND", 0.4, "")))))</f>
        <v/>
      </c>
      <c r="N8047" s="194" t="str">
        <f t="shared" si="1558"/>
        <v/>
      </c>
      <c r="R8047" s="75" t="e">
        <f t="shared" si="1559"/>
        <v>#REF!</v>
      </c>
    </row>
    <row r="8048" spans="1:18" ht="15" customHeight="1" x14ac:dyDescent="0.3">
      <c r="A8048" s="86"/>
      <c r="B8048" s="84"/>
      <c r="C8048" s="125"/>
      <c r="D8048" s="146"/>
      <c r="E8048" s="149"/>
      <c r="F8048" s="184" t="str">
        <f t="shared" si="1560"/>
        <v/>
      </c>
      <c r="G8048" s="185" t="str">
        <f>+IF(F8048="","",H8024)</f>
        <v/>
      </c>
      <c r="H8048" s="186" t="str">
        <f t="shared" si="1561"/>
        <v/>
      </c>
      <c r="J8048" s="195" t="str">
        <f>+IF(H8048="","",H8048/H8094)</f>
        <v/>
      </c>
      <c r="K8048" s="174"/>
      <c r="L8048" s="170"/>
      <c r="M8048" s="193" t="str">
        <f t="shared" si="1562"/>
        <v/>
      </c>
      <c r="N8048" s="194" t="str">
        <f t="shared" si="1558"/>
        <v/>
      </c>
      <c r="R8048" s="75" t="e">
        <f t="shared" si="1559"/>
        <v>#REF!</v>
      </c>
    </row>
    <row r="8049" spans="1:18" ht="15" customHeight="1" x14ac:dyDescent="0.3">
      <c r="A8049" s="86"/>
      <c r="B8049" s="84"/>
      <c r="C8049" s="125"/>
      <c r="D8049" s="146"/>
      <c r="E8049" s="149"/>
      <c r="F8049" s="184" t="str">
        <f t="shared" si="1560"/>
        <v/>
      </c>
      <c r="G8049" s="185" t="str">
        <f>+IF(F8049="","",H8024)</f>
        <v/>
      </c>
      <c r="H8049" s="186" t="str">
        <f t="shared" si="1561"/>
        <v/>
      </c>
      <c r="J8049" s="195" t="str">
        <f>+IF(H8049="","",H8049/H8094)</f>
        <v/>
      </c>
      <c r="K8049" s="174"/>
      <c r="L8049" s="170"/>
      <c r="M8049" s="193" t="str">
        <f t="shared" si="1562"/>
        <v/>
      </c>
      <c r="N8049" s="194" t="str">
        <f t="shared" si="1558"/>
        <v/>
      </c>
      <c r="R8049" s="75" t="e">
        <f t="shared" si="1559"/>
        <v>#REF!</v>
      </c>
    </row>
    <row r="8050" spans="1:18" ht="15" customHeight="1" x14ac:dyDescent="0.3">
      <c r="A8050" s="86"/>
      <c r="B8050" s="84"/>
      <c r="C8050" s="125"/>
      <c r="D8050" s="146"/>
      <c r="E8050" s="149"/>
      <c r="F8050" s="184" t="str">
        <f t="shared" si="1560"/>
        <v/>
      </c>
      <c r="G8050" s="185" t="str">
        <f>+IF(F8050="","",H8024)</f>
        <v/>
      </c>
      <c r="H8050" s="186" t="str">
        <f t="shared" si="1561"/>
        <v/>
      </c>
      <c r="I8050" s="96"/>
      <c r="J8050" s="195" t="str">
        <f>+IF(H8050="","",H8050/H8094)</f>
        <v/>
      </c>
      <c r="K8050" s="174"/>
      <c r="L8050" s="170"/>
      <c r="M8050" s="193" t="str">
        <f t="shared" si="1562"/>
        <v/>
      </c>
      <c r="N8050" s="194" t="str">
        <f t="shared" si="1558"/>
        <v/>
      </c>
      <c r="R8050" s="75" t="e">
        <f t="shared" si="1559"/>
        <v>#REF!</v>
      </c>
    </row>
    <row r="8051" spans="1:18" ht="15" customHeight="1" x14ac:dyDescent="0.3">
      <c r="A8051" s="86"/>
      <c r="B8051" s="84"/>
      <c r="C8051" s="125"/>
      <c r="D8051" s="146"/>
      <c r="E8051" s="149"/>
      <c r="F8051" s="184" t="str">
        <f t="shared" si="1560"/>
        <v/>
      </c>
      <c r="G8051" s="185" t="str">
        <f>+IF(F8051="","",H8024)</f>
        <v/>
      </c>
      <c r="H8051" s="186" t="str">
        <f t="shared" si="1561"/>
        <v/>
      </c>
      <c r="J8051" s="195" t="str">
        <f>+IF(H8051="","",H8051/H8094)</f>
        <v/>
      </c>
      <c r="K8051" s="174"/>
      <c r="L8051" s="170"/>
      <c r="M8051" s="193" t="str">
        <f t="shared" si="1562"/>
        <v/>
      </c>
      <c r="N8051" s="194" t="str">
        <f t="shared" si="1558"/>
        <v/>
      </c>
      <c r="R8051" s="75" t="e">
        <f t="shared" si="1559"/>
        <v>#REF!</v>
      </c>
    </row>
    <row r="8052" spans="1:18" ht="15" customHeight="1" x14ac:dyDescent="0.3">
      <c r="A8052" s="86"/>
      <c r="B8052" s="84"/>
      <c r="C8052" s="125"/>
      <c r="D8052" s="146"/>
      <c r="E8052" s="149"/>
      <c r="F8052" s="184" t="str">
        <f t="shared" si="1560"/>
        <v/>
      </c>
      <c r="G8052" s="185" t="str">
        <f>+IF(F8052="","",H8024)</f>
        <v/>
      </c>
      <c r="H8052" s="186" t="str">
        <f t="shared" si="1561"/>
        <v/>
      </c>
      <c r="I8052" s="96"/>
      <c r="J8052" s="195" t="str">
        <f>+IF(H8052="","",H8052/H8094)</f>
        <v/>
      </c>
      <c r="K8052" s="174"/>
      <c r="L8052" s="170"/>
      <c r="M8052" s="193" t="str">
        <f t="shared" si="1562"/>
        <v/>
      </c>
      <c r="N8052" s="194" t="str">
        <f t="shared" si="1558"/>
        <v/>
      </c>
      <c r="R8052" s="75" t="e">
        <f t="shared" si="1559"/>
        <v>#REF!</v>
      </c>
    </row>
    <row r="8053" spans="1:18" ht="15" customHeight="1" x14ac:dyDescent="0.3">
      <c r="A8053" s="86"/>
      <c r="B8053" s="84"/>
      <c r="C8053" s="125"/>
      <c r="D8053" s="146"/>
      <c r="E8053" s="149"/>
      <c r="F8053" s="184" t="str">
        <f t="shared" si="1560"/>
        <v/>
      </c>
      <c r="G8053" s="185" t="str">
        <f>+IF(F8053="","",H8024)</f>
        <v/>
      </c>
      <c r="H8053" s="186" t="str">
        <f t="shared" si="1561"/>
        <v/>
      </c>
      <c r="I8053" s="96"/>
      <c r="J8053" s="195" t="str">
        <f>+IF(H8053="","",H8053/H8094)</f>
        <v/>
      </c>
      <c r="K8053" s="174"/>
      <c r="L8053" s="170"/>
      <c r="M8053" s="193" t="str">
        <f t="shared" si="1562"/>
        <v/>
      </c>
      <c r="N8053" s="194" t="str">
        <f t="shared" si="1558"/>
        <v/>
      </c>
      <c r="R8053" s="75" t="e">
        <f t="shared" si="1559"/>
        <v>#REF!</v>
      </c>
    </row>
    <row r="8054" spans="1:18" ht="15" customHeight="1" thickBot="1" x14ac:dyDescent="0.35">
      <c r="A8054" s="86"/>
      <c r="B8054" s="84"/>
      <c r="C8054" s="127"/>
      <c r="D8054" s="147"/>
      <c r="E8054" s="150"/>
      <c r="F8054" s="187" t="str">
        <f t="shared" si="1560"/>
        <v/>
      </c>
      <c r="G8054" s="188" t="str">
        <f>+IF(F8054="","",H8023)</f>
        <v/>
      </c>
      <c r="H8054" s="189" t="str">
        <f t="shared" si="1561"/>
        <v/>
      </c>
      <c r="J8054" s="195" t="str">
        <f>+IF(H8054="","",H8054/H8094)</f>
        <v/>
      </c>
      <c r="K8054" s="174"/>
      <c r="L8054" s="170"/>
      <c r="M8054" s="193" t="str">
        <f t="shared" si="1562"/>
        <v/>
      </c>
      <c r="N8054" s="194" t="str">
        <f t="shared" si="1558"/>
        <v/>
      </c>
      <c r="R8054" s="75" t="e">
        <f t="shared" si="1559"/>
        <v>#REF!</v>
      </c>
    </row>
    <row r="8055" spans="1:18" ht="15" customHeight="1" thickBot="1" x14ac:dyDescent="0.35">
      <c r="A8055" s="86"/>
      <c r="B8055" s="84"/>
      <c r="C8055" s="160"/>
      <c r="D8055" s="160"/>
      <c r="E8055" s="160"/>
      <c r="F8055" s="160"/>
      <c r="G8055" s="161" t="s">
        <v>28</v>
      </c>
      <c r="H8055" s="157">
        <f>SUM(H8042:H8054)</f>
        <v>4.803267</v>
      </c>
      <c r="J8055" s="110">
        <f>SUM(J8042:J8054)</f>
        <v>5.3465965318520514E-3</v>
      </c>
      <c r="K8055" s="109"/>
      <c r="L8055" s="109"/>
      <c r="M8055" s="109"/>
      <c r="N8055" s="110">
        <f>SUM(N8042:N8054)</f>
        <v>0</v>
      </c>
    </row>
    <row r="8056" spans="1:18" s="73" customFormat="1" ht="15" customHeight="1" thickBot="1" x14ac:dyDescent="0.35">
      <c r="A8056" s="86"/>
      <c r="B8056" s="84"/>
      <c r="C8056" s="73" t="s">
        <v>11</v>
      </c>
      <c r="H8056" s="74"/>
      <c r="J8056" s="112"/>
      <c r="K8056" s="112"/>
      <c r="L8056" s="112"/>
      <c r="M8056" s="112"/>
      <c r="N8056" s="112"/>
    </row>
    <row r="8057" spans="1:18" ht="34.5" customHeight="1" thickBot="1" x14ac:dyDescent="0.35">
      <c r="A8057" s="86"/>
      <c r="B8057" s="84"/>
      <c r="C8057" s="122" t="s">
        <v>48</v>
      </c>
      <c r="D8057" s="129"/>
      <c r="E8057" s="123" t="s">
        <v>3</v>
      </c>
      <c r="F8057" s="123" t="s">
        <v>0</v>
      </c>
      <c r="G8057" s="123" t="s">
        <v>16</v>
      </c>
      <c r="H8057" s="124" t="s">
        <v>9</v>
      </c>
      <c r="J8057" s="106" t="s">
        <v>59</v>
      </c>
      <c r="K8057" s="107" t="s">
        <v>60</v>
      </c>
      <c r="L8057" s="107" t="s">
        <v>61</v>
      </c>
      <c r="M8057" s="107" t="s">
        <v>62</v>
      </c>
      <c r="N8057" s="108" t="s">
        <v>63</v>
      </c>
    </row>
    <row r="8058" spans="1:18" ht="15" customHeight="1" x14ac:dyDescent="0.3">
      <c r="A8058" s="86"/>
      <c r="B8058" s="84"/>
      <c r="C8058" s="125" t="s">
        <v>162</v>
      </c>
      <c r="E8058" s="151" t="s">
        <v>80</v>
      </c>
      <c r="F8058" s="151">
        <v>1</v>
      </c>
      <c r="G8058" s="151">
        <v>880</v>
      </c>
      <c r="H8058" s="190">
        <f>+IF(G8058="","",F8058*G8058)</f>
        <v>880</v>
      </c>
      <c r="J8058" s="195">
        <f>+IF(H8058="","",H8058/H8094)</f>
        <v>0.97954266294790715</v>
      </c>
      <c r="K8058" s="174">
        <v>465390019</v>
      </c>
      <c r="L8058" s="170" t="s">
        <v>76</v>
      </c>
      <c r="M8058" s="193">
        <v>0.26829999999999998</v>
      </c>
      <c r="N8058" s="194">
        <f>+IF(H8058="","",J8058*M8058)</f>
        <v>0.26281129646892348</v>
      </c>
      <c r="R8058" s="75" t="e">
        <f t="shared" ref="R8058:R8083" si="1563">+R7970+1</f>
        <v>#REF!</v>
      </c>
    </row>
    <row r="8059" spans="1:18" ht="15" customHeight="1" x14ac:dyDescent="0.3">
      <c r="A8059" s="86"/>
      <c r="B8059" s="84"/>
      <c r="C8059" s="125"/>
      <c r="E8059" s="151"/>
      <c r="F8059" s="151"/>
      <c r="G8059" s="151"/>
      <c r="H8059" s="190"/>
      <c r="J8059" s="195"/>
      <c r="K8059" s="174"/>
      <c r="L8059" s="170"/>
      <c r="M8059" s="193"/>
      <c r="N8059" s="194"/>
      <c r="R8059" s="75" t="e">
        <f t="shared" si="1563"/>
        <v>#REF!</v>
      </c>
    </row>
    <row r="8060" spans="1:18" ht="15" customHeight="1" x14ac:dyDescent="0.3">
      <c r="A8060" s="86"/>
      <c r="B8060" s="84"/>
      <c r="C8060" s="125"/>
      <c r="E8060" s="151"/>
      <c r="F8060" s="151"/>
      <c r="G8060" s="151"/>
      <c r="H8060" s="190"/>
      <c r="J8060" s="195"/>
      <c r="K8060" s="174"/>
      <c r="L8060" s="170"/>
      <c r="M8060" s="193"/>
      <c r="N8060" s="194"/>
      <c r="R8060" s="75" t="e">
        <f t="shared" si="1563"/>
        <v>#REF!</v>
      </c>
    </row>
    <row r="8061" spans="1:18" ht="15" customHeight="1" x14ac:dyDescent="0.3">
      <c r="A8061" s="86"/>
      <c r="B8061" s="84"/>
      <c r="C8061" s="125"/>
      <c r="E8061" s="151"/>
      <c r="F8061" s="151"/>
      <c r="G8061" s="151"/>
      <c r="H8061" s="190"/>
      <c r="J8061" s="195"/>
      <c r="K8061" s="174"/>
      <c r="L8061" s="170"/>
      <c r="M8061" s="193"/>
      <c r="N8061" s="194"/>
      <c r="R8061" s="75" t="e">
        <f t="shared" si="1563"/>
        <v>#REF!</v>
      </c>
    </row>
    <row r="8062" spans="1:18" ht="15" customHeight="1" x14ac:dyDescent="0.3">
      <c r="A8062" s="86"/>
      <c r="B8062" s="84"/>
      <c r="C8062" s="125"/>
      <c r="E8062" s="151"/>
      <c r="F8062" s="151"/>
      <c r="G8062" s="151"/>
      <c r="H8062" s="190" t="str">
        <f t="shared" ref="H8062:H8083" si="1564">+IF(G8062="","",F8062*G8062)</f>
        <v/>
      </c>
      <c r="J8062" s="195" t="str">
        <f>+IF(H8062="","",H8062/H8094)</f>
        <v/>
      </c>
      <c r="K8062" s="174"/>
      <c r="L8062" s="170"/>
      <c r="M8062" s="193" t="str">
        <f t="shared" ref="M8062:M8083" si="1565">IF(L8062="NP", 0, (IF(L8062="EP", 1, (IF(L8062="ND", 0.4, "")))))</f>
        <v/>
      </c>
      <c r="N8062" s="194" t="str">
        <f t="shared" ref="N8062:N8083" si="1566">+IF(H8062="","",J8062*M8062)</f>
        <v/>
      </c>
      <c r="R8062" s="75" t="e">
        <f t="shared" si="1563"/>
        <v>#REF!</v>
      </c>
    </row>
    <row r="8063" spans="1:18" ht="15" customHeight="1" x14ac:dyDescent="0.3">
      <c r="A8063" s="86"/>
      <c r="B8063" s="84"/>
      <c r="C8063" s="125"/>
      <c r="E8063" s="151"/>
      <c r="F8063" s="151"/>
      <c r="G8063" s="151"/>
      <c r="H8063" s="190" t="str">
        <f t="shared" si="1564"/>
        <v/>
      </c>
      <c r="J8063" s="195" t="str">
        <f>+IF(H8063="","",H8063/H8094)</f>
        <v/>
      </c>
      <c r="K8063" s="174"/>
      <c r="L8063" s="170"/>
      <c r="M8063" s="193" t="str">
        <f t="shared" si="1565"/>
        <v/>
      </c>
      <c r="N8063" s="194" t="str">
        <f t="shared" si="1566"/>
        <v/>
      </c>
      <c r="R8063" s="75" t="e">
        <f t="shared" si="1563"/>
        <v>#REF!</v>
      </c>
    </row>
    <row r="8064" spans="1:18" ht="15" customHeight="1" x14ac:dyDescent="0.3">
      <c r="A8064" s="86"/>
      <c r="B8064" s="84"/>
      <c r="C8064" s="125"/>
      <c r="E8064" s="151"/>
      <c r="F8064" s="151"/>
      <c r="G8064" s="151"/>
      <c r="H8064" s="190" t="str">
        <f t="shared" si="1564"/>
        <v/>
      </c>
      <c r="J8064" s="195" t="str">
        <f>+IF(H8064="","",H8064/H8094)</f>
        <v/>
      </c>
      <c r="K8064" s="174"/>
      <c r="L8064" s="170"/>
      <c r="M8064" s="193" t="str">
        <f t="shared" si="1565"/>
        <v/>
      </c>
      <c r="N8064" s="194" t="str">
        <f t="shared" si="1566"/>
        <v/>
      </c>
      <c r="R8064" s="75" t="e">
        <f t="shared" si="1563"/>
        <v>#REF!</v>
      </c>
    </row>
    <row r="8065" spans="1:18" ht="15" customHeight="1" x14ac:dyDescent="0.3">
      <c r="A8065" s="86"/>
      <c r="B8065" s="84"/>
      <c r="C8065" s="125"/>
      <c r="E8065" s="151"/>
      <c r="F8065" s="151"/>
      <c r="G8065" s="151"/>
      <c r="H8065" s="190" t="str">
        <f t="shared" si="1564"/>
        <v/>
      </c>
      <c r="J8065" s="195" t="str">
        <f>+IF(H8065="","",H8065/H8094)</f>
        <v/>
      </c>
      <c r="K8065" s="174"/>
      <c r="L8065" s="170"/>
      <c r="M8065" s="193" t="str">
        <f t="shared" si="1565"/>
        <v/>
      </c>
      <c r="N8065" s="194" t="str">
        <f t="shared" si="1566"/>
        <v/>
      </c>
      <c r="R8065" s="75" t="e">
        <f t="shared" si="1563"/>
        <v>#REF!</v>
      </c>
    </row>
    <row r="8066" spans="1:18" ht="15" customHeight="1" x14ac:dyDescent="0.3">
      <c r="A8066" s="86"/>
      <c r="B8066" s="84"/>
      <c r="C8066" s="125"/>
      <c r="E8066" s="151"/>
      <c r="F8066" s="151"/>
      <c r="G8066" s="151"/>
      <c r="H8066" s="190" t="str">
        <f t="shared" si="1564"/>
        <v/>
      </c>
      <c r="J8066" s="195" t="str">
        <f>+IF(H8066="","",H8066/H8094)</f>
        <v/>
      </c>
      <c r="K8066" s="174"/>
      <c r="L8066" s="170"/>
      <c r="M8066" s="193" t="str">
        <f t="shared" si="1565"/>
        <v/>
      </c>
      <c r="N8066" s="194" t="str">
        <f t="shared" si="1566"/>
        <v/>
      </c>
      <c r="R8066" s="75" t="e">
        <f t="shared" si="1563"/>
        <v>#REF!</v>
      </c>
    </row>
    <row r="8067" spans="1:18" ht="15" customHeight="1" x14ac:dyDescent="0.3">
      <c r="A8067" s="86"/>
      <c r="B8067" s="84"/>
      <c r="C8067" s="125"/>
      <c r="E8067" s="151"/>
      <c r="F8067" s="151"/>
      <c r="G8067" s="151"/>
      <c r="H8067" s="190" t="str">
        <f t="shared" si="1564"/>
        <v/>
      </c>
      <c r="J8067" s="195" t="str">
        <f>+IF(H8067="","",H8067/H8094)</f>
        <v/>
      </c>
      <c r="K8067" s="174"/>
      <c r="L8067" s="170"/>
      <c r="M8067" s="193" t="str">
        <f t="shared" si="1565"/>
        <v/>
      </c>
      <c r="N8067" s="194" t="str">
        <f t="shared" si="1566"/>
        <v/>
      </c>
      <c r="R8067" s="75" t="e">
        <f t="shared" si="1563"/>
        <v>#REF!</v>
      </c>
    </row>
    <row r="8068" spans="1:18" ht="15" customHeight="1" x14ac:dyDescent="0.3">
      <c r="A8068" s="86"/>
      <c r="B8068" s="84"/>
      <c r="C8068" s="125"/>
      <c r="E8068" s="151"/>
      <c r="F8068" s="151"/>
      <c r="G8068" s="151"/>
      <c r="H8068" s="190" t="str">
        <f t="shared" si="1564"/>
        <v/>
      </c>
      <c r="J8068" s="195" t="str">
        <f>+IF(H8068="","",H8068/H8094)</f>
        <v/>
      </c>
      <c r="K8068" s="174"/>
      <c r="L8068" s="170"/>
      <c r="M8068" s="193" t="str">
        <f t="shared" si="1565"/>
        <v/>
      </c>
      <c r="N8068" s="194" t="str">
        <f t="shared" si="1566"/>
        <v/>
      </c>
      <c r="R8068" s="75" t="e">
        <f t="shared" si="1563"/>
        <v>#REF!</v>
      </c>
    </row>
    <row r="8069" spans="1:18" ht="15" customHeight="1" x14ac:dyDescent="0.3">
      <c r="A8069" s="86"/>
      <c r="B8069" s="84"/>
      <c r="C8069" s="125"/>
      <c r="E8069" s="151"/>
      <c r="F8069" s="151"/>
      <c r="G8069" s="151"/>
      <c r="H8069" s="190" t="str">
        <f t="shared" si="1564"/>
        <v/>
      </c>
      <c r="J8069" s="195" t="str">
        <f>+IF(H8069="","",H8069/H8094)</f>
        <v/>
      </c>
      <c r="K8069" s="174"/>
      <c r="L8069" s="170"/>
      <c r="M8069" s="193" t="str">
        <f t="shared" si="1565"/>
        <v/>
      </c>
      <c r="N8069" s="194" t="str">
        <f t="shared" si="1566"/>
        <v/>
      </c>
      <c r="R8069" s="75" t="e">
        <f t="shared" si="1563"/>
        <v>#REF!</v>
      </c>
    </row>
    <row r="8070" spans="1:18" ht="15" customHeight="1" x14ac:dyDescent="0.3">
      <c r="A8070" s="86"/>
      <c r="B8070" s="84"/>
      <c r="C8070" s="125"/>
      <c r="E8070" s="151"/>
      <c r="F8070" s="151"/>
      <c r="G8070" s="151"/>
      <c r="H8070" s="190" t="str">
        <f t="shared" si="1564"/>
        <v/>
      </c>
      <c r="J8070" s="195" t="str">
        <f>+IF(H8070="","",H8070/H8094)</f>
        <v/>
      </c>
      <c r="K8070" s="174"/>
      <c r="L8070" s="170"/>
      <c r="M8070" s="193" t="str">
        <f t="shared" si="1565"/>
        <v/>
      </c>
      <c r="N8070" s="194" t="str">
        <f t="shared" si="1566"/>
        <v/>
      </c>
      <c r="R8070" s="75" t="e">
        <f t="shared" si="1563"/>
        <v>#REF!</v>
      </c>
    </row>
    <row r="8071" spans="1:18" ht="15" customHeight="1" x14ac:dyDescent="0.3">
      <c r="A8071" s="86"/>
      <c r="B8071" s="84"/>
      <c r="C8071" s="125"/>
      <c r="E8071" s="151"/>
      <c r="F8071" s="151"/>
      <c r="G8071" s="151"/>
      <c r="H8071" s="190" t="str">
        <f t="shared" si="1564"/>
        <v/>
      </c>
      <c r="J8071" s="195" t="str">
        <f>+IF(H8071="","",H8071/H8094)</f>
        <v/>
      </c>
      <c r="K8071" s="174"/>
      <c r="L8071" s="170"/>
      <c r="M8071" s="193" t="str">
        <f t="shared" si="1565"/>
        <v/>
      </c>
      <c r="N8071" s="194" t="str">
        <f t="shared" si="1566"/>
        <v/>
      </c>
      <c r="R8071" s="75" t="e">
        <f t="shared" si="1563"/>
        <v>#REF!</v>
      </c>
    </row>
    <row r="8072" spans="1:18" ht="15" customHeight="1" x14ac:dyDescent="0.3">
      <c r="A8072" s="86"/>
      <c r="B8072" s="84"/>
      <c r="C8072" s="125"/>
      <c r="E8072" s="151"/>
      <c r="F8072" s="151"/>
      <c r="G8072" s="151"/>
      <c r="H8072" s="190" t="str">
        <f t="shared" si="1564"/>
        <v/>
      </c>
      <c r="J8072" s="195" t="str">
        <f>+IF(H8072="","",H8072/H8094)</f>
        <v/>
      </c>
      <c r="K8072" s="174"/>
      <c r="L8072" s="170"/>
      <c r="M8072" s="193" t="str">
        <f t="shared" si="1565"/>
        <v/>
      </c>
      <c r="N8072" s="194" t="str">
        <f t="shared" si="1566"/>
        <v/>
      </c>
      <c r="R8072" s="75" t="e">
        <f t="shared" si="1563"/>
        <v>#REF!</v>
      </c>
    </row>
    <row r="8073" spans="1:18" ht="15" customHeight="1" x14ac:dyDescent="0.3">
      <c r="A8073" s="86"/>
      <c r="B8073" s="84"/>
      <c r="C8073" s="125"/>
      <c r="E8073" s="151"/>
      <c r="F8073" s="151"/>
      <c r="G8073" s="151"/>
      <c r="H8073" s="190" t="str">
        <f t="shared" si="1564"/>
        <v/>
      </c>
      <c r="J8073" s="195" t="str">
        <f>+IF(H8073="","",H8073/H8094)</f>
        <v/>
      </c>
      <c r="K8073" s="174"/>
      <c r="L8073" s="170"/>
      <c r="M8073" s="193" t="str">
        <f t="shared" si="1565"/>
        <v/>
      </c>
      <c r="N8073" s="194" t="str">
        <f t="shared" si="1566"/>
        <v/>
      </c>
      <c r="R8073" s="75" t="e">
        <f t="shared" si="1563"/>
        <v>#REF!</v>
      </c>
    </row>
    <row r="8074" spans="1:18" ht="15" customHeight="1" x14ac:dyDescent="0.3">
      <c r="A8074" s="86"/>
      <c r="B8074" s="84"/>
      <c r="C8074" s="125"/>
      <c r="E8074" s="151"/>
      <c r="F8074" s="151"/>
      <c r="G8074" s="151"/>
      <c r="H8074" s="190" t="str">
        <f t="shared" si="1564"/>
        <v/>
      </c>
      <c r="J8074" s="195" t="str">
        <f>+IF(H8074="","",H8074/H8094)</f>
        <v/>
      </c>
      <c r="K8074" s="174"/>
      <c r="L8074" s="170"/>
      <c r="M8074" s="193" t="str">
        <f t="shared" si="1565"/>
        <v/>
      </c>
      <c r="N8074" s="194" t="str">
        <f t="shared" si="1566"/>
        <v/>
      </c>
      <c r="R8074" s="75" t="e">
        <f t="shared" si="1563"/>
        <v>#REF!</v>
      </c>
    </row>
    <row r="8075" spans="1:18" ht="15" customHeight="1" x14ac:dyDescent="0.3">
      <c r="A8075" s="86"/>
      <c r="B8075" s="84"/>
      <c r="C8075" s="125"/>
      <c r="E8075" s="151"/>
      <c r="F8075" s="151"/>
      <c r="G8075" s="151"/>
      <c r="H8075" s="190" t="str">
        <f t="shared" si="1564"/>
        <v/>
      </c>
      <c r="J8075" s="195" t="str">
        <f>+IF(H8075="","",H8075/H8094)</f>
        <v/>
      </c>
      <c r="K8075" s="174"/>
      <c r="L8075" s="170"/>
      <c r="M8075" s="193" t="str">
        <f t="shared" si="1565"/>
        <v/>
      </c>
      <c r="N8075" s="194" t="str">
        <f t="shared" si="1566"/>
        <v/>
      </c>
      <c r="R8075" s="75" t="e">
        <f t="shared" si="1563"/>
        <v>#REF!</v>
      </c>
    </row>
    <row r="8076" spans="1:18" ht="15" customHeight="1" x14ac:dyDescent="0.3">
      <c r="A8076" s="86"/>
      <c r="B8076" s="84"/>
      <c r="C8076" s="125"/>
      <c r="E8076" s="151"/>
      <c r="F8076" s="151"/>
      <c r="G8076" s="151"/>
      <c r="H8076" s="190" t="str">
        <f t="shared" si="1564"/>
        <v/>
      </c>
      <c r="J8076" s="195" t="str">
        <f>+IF(H8076="","",H8076/H8094)</f>
        <v/>
      </c>
      <c r="K8076" s="174"/>
      <c r="L8076" s="170"/>
      <c r="M8076" s="193" t="str">
        <f t="shared" si="1565"/>
        <v/>
      </c>
      <c r="N8076" s="194" t="str">
        <f t="shared" si="1566"/>
        <v/>
      </c>
      <c r="R8076" s="75" t="e">
        <f t="shared" si="1563"/>
        <v>#REF!</v>
      </c>
    </row>
    <row r="8077" spans="1:18" ht="15" customHeight="1" x14ac:dyDescent="0.3">
      <c r="A8077" s="86"/>
      <c r="B8077" s="84"/>
      <c r="C8077" s="125"/>
      <c r="E8077" s="151"/>
      <c r="F8077" s="151"/>
      <c r="G8077" s="151"/>
      <c r="H8077" s="190" t="str">
        <f t="shared" si="1564"/>
        <v/>
      </c>
      <c r="J8077" s="195" t="str">
        <f>+IF(H8077="","",H8077/H8094)</f>
        <v/>
      </c>
      <c r="K8077" s="174"/>
      <c r="L8077" s="170"/>
      <c r="M8077" s="193" t="str">
        <f t="shared" si="1565"/>
        <v/>
      </c>
      <c r="N8077" s="194" t="str">
        <f t="shared" si="1566"/>
        <v/>
      </c>
      <c r="R8077" s="75" t="e">
        <f t="shared" si="1563"/>
        <v>#REF!</v>
      </c>
    </row>
    <row r="8078" spans="1:18" ht="15" customHeight="1" x14ac:dyDescent="0.3">
      <c r="A8078" s="86"/>
      <c r="B8078" s="84"/>
      <c r="C8078" s="125"/>
      <c r="E8078" s="151"/>
      <c r="F8078" s="151"/>
      <c r="G8078" s="151"/>
      <c r="H8078" s="190" t="str">
        <f t="shared" si="1564"/>
        <v/>
      </c>
      <c r="J8078" s="195" t="str">
        <f>+IF(H8078="","",H8078/H8094)</f>
        <v/>
      </c>
      <c r="K8078" s="174"/>
      <c r="L8078" s="170"/>
      <c r="M8078" s="193" t="str">
        <f t="shared" si="1565"/>
        <v/>
      </c>
      <c r="N8078" s="194" t="str">
        <f t="shared" si="1566"/>
        <v/>
      </c>
      <c r="R8078" s="75" t="e">
        <f t="shared" si="1563"/>
        <v>#REF!</v>
      </c>
    </row>
    <row r="8079" spans="1:18" ht="15" customHeight="1" x14ac:dyDescent="0.3">
      <c r="A8079" s="86"/>
      <c r="B8079" s="84"/>
      <c r="C8079" s="125"/>
      <c r="E8079" s="151"/>
      <c r="F8079" s="151"/>
      <c r="G8079" s="151"/>
      <c r="H8079" s="190" t="str">
        <f t="shared" si="1564"/>
        <v/>
      </c>
      <c r="J8079" s="195" t="str">
        <f>+IF(H8079="","",H8079/H8094)</f>
        <v/>
      </c>
      <c r="K8079" s="174"/>
      <c r="L8079" s="170"/>
      <c r="M8079" s="193" t="str">
        <f t="shared" si="1565"/>
        <v/>
      </c>
      <c r="N8079" s="194" t="str">
        <f t="shared" si="1566"/>
        <v/>
      </c>
      <c r="R8079" s="75" t="e">
        <f t="shared" si="1563"/>
        <v>#REF!</v>
      </c>
    </row>
    <row r="8080" spans="1:18" ht="15" customHeight="1" x14ac:dyDescent="0.3">
      <c r="A8080" s="86"/>
      <c r="B8080" s="84"/>
      <c r="C8080" s="125"/>
      <c r="E8080" s="151"/>
      <c r="F8080" s="151"/>
      <c r="G8080" s="151"/>
      <c r="H8080" s="190" t="str">
        <f t="shared" si="1564"/>
        <v/>
      </c>
      <c r="J8080" s="195" t="str">
        <f>+IF(H8080="","",H8080/H8094)</f>
        <v/>
      </c>
      <c r="K8080" s="174"/>
      <c r="L8080" s="170"/>
      <c r="M8080" s="193" t="str">
        <f t="shared" si="1565"/>
        <v/>
      </c>
      <c r="N8080" s="194" t="str">
        <f t="shared" si="1566"/>
        <v/>
      </c>
      <c r="R8080" s="75" t="e">
        <f t="shared" si="1563"/>
        <v>#REF!</v>
      </c>
    </row>
    <row r="8081" spans="1:18" ht="15" customHeight="1" x14ac:dyDescent="0.3">
      <c r="A8081" s="86"/>
      <c r="B8081" s="84"/>
      <c r="C8081" s="125"/>
      <c r="E8081" s="151"/>
      <c r="F8081" s="151"/>
      <c r="G8081" s="151"/>
      <c r="H8081" s="190" t="str">
        <f t="shared" si="1564"/>
        <v/>
      </c>
      <c r="J8081" s="195" t="str">
        <f>+IF(H8081="","",H8081/H8094)</f>
        <v/>
      </c>
      <c r="K8081" s="174"/>
      <c r="L8081" s="170"/>
      <c r="M8081" s="193" t="str">
        <f t="shared" si="1565"/>
        <v/>
      </c>
      <c r="N8081" s="194" t="str">
        <f t="shared" si="1566"/>
        <v/>
      </c>
      <c r="R8081" s="75" t="e">
        <f t="shared" si="1563"/>
        <v>#REF!</v>
      </c>
    </row>
    <row r="8082" spans="1:18" ht="15" customHeight="1" x14ac:dyDescent="0.3">
      <c r="A8082" s="86"/>
      <c r="B8082" s="84"/>
      <c r="C8082" s="125"/>
      <c r="E8082" s="151"/>
      <c r="F8082" s="151"/>
      <c r="G8082" s="151"/>
      <c r="H8082" s="190" t="str">
        <f t="shared" si="1564"/>
        <v/>
      </c>
      <c r="J8082" s="195" t="str">
        <f>+IF(H8082="","",H8082/H8094)</f>
        <v/>
      </c>
      <c r="K8082" s="174"/>
      <c r="L8082" s="170"/>
      <c r="M8082" s="193" t="str">
        <f t="shared" si="1565"/>
        <v/>
      </c>
      <c r="N8082" s="194" t="str">
        <f t="shared" si="1566"/>
        <v/>
      </c>
      <c r="R8082" s="75" t="e">
        <f t="shared" si="1563"/>
        <v>#REF!</v>
      </c>
    </row>
    <row r="8083" spans="1:18" ht="15" customHeight="1" thickBot="1" x14ac:dyDescent="0.35">
      <c r="A8083" s="86"/>
      <c r="B8083" s="84"/>
      <c r="C8083" s="125"/>
      <c r="E8083" s="152"/>
      <c r="F8083" s="152"/>
      <c r="G8083" s="152"/>
      <c r="H8083" s="191" t="str">
        <f t="shared" si="1564"/>
        <v/>
      </c>
      <c r="J8083" s="195" t="str">
        <f>+IF(H8083="","",H8083/H8094)</f>
        <v/>
      </c>
      <c r="K8083" s="174"/>
      <c r="L8083" s="170"/>
      <c r="M8083" s="193" t="str">
        <f t="shared" si="1565"/>
        <v/>
      </c>
      <c r="N8083" s="194" t="str">
        <f t="shared" si="1566"/>
        <v/>
      </c>
      <c r="R8083" s="75" t="e">
        <f t="shared" si="1563"/>
        <v>#REF!</v>
      </c>
    </row>
    <row r="8084" spans="1:18" ht="15" customHeight="1" thickBot="1" x14ac:dyDescent="0.35">
      <c r="A8084" s="86"/>
      <c r="B8084" s="84"/>
      <c r="C8084" s="160"/>
      <c r="D8084" s="160"/>
      <c r="E8084" s="160"/>
      <c r="F8084" s="160"/>
      <c r="G8084" s="161" t="s">
        <v>29</v>
      </c>
      <c r="H8084" s="157">
        <f>SUM(H8058:H8083)</f>
        <v>880</v>
      </c>
      <c r="J8084" s="110">
        <f>SUM(J8058:J8083)</f>
        <v>0.97954266294790715</v>
      </c>
      <c r="K8084" s="109"/>
      <c r="L8084" s="109"/>
      <c r="M8084" s="109"/>
      <c r="N8084" s="110">
        <f>SUM(N8058:N8083)</f>
        <v>0.26281129646892348</v>
      </c>
    </row>
    <row r="8085" spans="1:18" s="73" customFormat="1" ht="15" customHeight="1" thickBot="1" x14ac:dyDescent="0.35">
      <c r="A8085" s="86"/>
      <c r="B8085" s="84"/>
      <c r="C8085" s="73" t="s">
        <v>12</v>
      </c>
      <c r="H8085" s="74"/>
      <c r="J8085" s="111"/>
      <c r="K8085" s="111"/>
      <c r="L8085" s="111"/>
      <c r="M8085" s="111"/>
      <c r="N8085" s="111"/>
    </row>
    <row r="8086" spans="1:18" ht="33" customHeight="1" thickBot="1" x14ac:dyDescent="0.35">
      <c r="A8086" s="86"/>
      <c r="B8086" s="84"/>
      <c r="C8086" s="122" t="s">
        <v>48</v>
      </c>
      <c r="D8086" s="129"/>
      <c r="E8086" s="130" t="s">
        <v>3</v>
      </c>
      <c r="F8086" s="130" t="s">
        <v>0</v>
      </c>
      <c r="G8086" s="123" t="s">
        <v>6</v>
      </c>
      <c r="H8086" s="124" t="s">
        <v>9</v>
      </c>
      <c r="J8086" s="106" t="s">
        <v>59</v>
      </c>
      <c r="K8086" s="107" t="s">
        <v>60</v>
      </c>
      <c r="L8086" s="107" t="s">
        <v>61</v>
      </c>
      <c r="M8086" s="107" t="s">
        <v>62</v>
      </c>
      <c r="N8086" s="108" t="s">
        <v>63</v>
      </c>
    </row>
    <row r="8087" spans="1:18" ht="15" customHeight="1" x14ac:dyDescent="0.3">
      <c r="A8087" s="86"/>
      <c r="B8087" s="84"/>
      <c r="C8087" s="125"/>
      <c r="E8087" s="149"/>
      <c r="F8087" s="146"/>
      <c r="G8087" s="154"/>
      <c r="H8087" s="186" t="str">
        <f>+IF(G8087="","",F8087*G8087)</f>
        <v/>
      </c>
      <c r="J8087" s="195" t="str">
        <f>+IF(H8087="","",H8087/H8094)</f>
        <v/>
      </c>
      <c r="K8087" s="175"/>
      <c r="L8087" s="175"/>
      <c r="M8087" s="193" t="str">
        <f>IF(L8087="NP", 0, (IF(L8087="EP", 1, (IF(L8087="ND", 0.4, "")))))</f>
        <v/>
      </c>
      <c r="N8087" s="194" t="str">
        <f>+IF(H8087="","",J8087*M8087)</f>
        <v/>
      </c>
      <c r="R8087" s="75" t="e">
        <f t="shared" ref="R8087:R8091" si="1567">+R7999+1</f>
        <v>#REF!</v>
      </c>
    </row>
    <row r="8088" spans="1:18" ht="15" customHeight="1" x14ac:dyDescent="0.3">
      <c r="A8088" s="86"/>
      <c r="B8088" s="84"/>
      <c r="C8088" s="125"/>
      <c r="E8088" s="149"/>
      <c r="F8088" s="146"/>
      <c r="G8088" s="154"/>
      <c r="H8088" s="186" t="str">
        <f>+IF(G8088="","",F8088*G8088)</f>
        <v/>
      </c>
      <c r="J8088" s="195" t="str">
        <f>+IF(H8088="","",H8088/H8092)</f>
        <v/>
      </c>
      <c r="K8088" s="175"/>
      <c r="L8088" s="175"/>
      <c r="M8088" s="193" t="str">
        <f>IF(L8088="NP", 0, (IF(L8088="EP", 1, (IF(L8088="ND", 0.4, "")))))</f>
        <v/>
      </c>
      <c r="N8088" s="194" t="str">
        <f>+IF(H8088="","",J8088*M8088)</f>
        <v/>
      </c>
      <c r="R8088" s="75" t="e">
        <f t="shared" si="1567"/>
        <v>#REF!</v>
      </c>
    </row>
    <row r="8089" spans="1:18" ht="15" customHeight="1" x14ac:dyDescent="0.3">
      <c r="A8089" s="86"/>
      <c r="B8089" s="84"/>
      <c r="C8089" s="125"/>
      <c r="E8089" s="149"/>
      <c r="F8089" s="146"/>
      <c r="G8089" s="154"/>
      <c r="H8089" s="186" t="str">
        <f>+IF(G8089="","",F8089*G8089)</f>
        <v/>
      </c>
      <c r="J8089" s="195" t="str">
        <f>+IF(H8089="","",H8089/H8093)</f>
        <v/>
      </c>
      <c r="K8089" s="175"/>
      <c r="L8089" s="175"/>
      <c r="M8089" s="193" t="str">
        <f>IF(L8089="NP", 0, (IF(L8089="EP", 1, (IF(L8089="ND", 0.4, "")))))</f>
        <v/>
      </c>
      <c r="N8089" s="194" t="str">
        <f>+IF(H8089="","",J8089*M8089)</f>
        <v/>
      </c>
      <c r="R8089" s="75" t="e">
        <f t="shared" si="1567"/>
        <v>#REF!</v>
      </c>
    </row>
    <row r="8090" spans="1:18" ht="15" customHeight="1" x14ac:dyDescent="0.3">
      <c r="A8090" s="86"/>
      <c r="B8090" s="84"/>
      <c r="C8090" s="125"/>
      <c r="E8090" s="149"/>
      <c r="F8090" s="146"/>
      <c r="G8090" s="154"/>
      <c r="H8090" s="186" t="str">
        <f>+IF(G8090="","",F8090*G8090)</f>
        <v/>
      </c>
      <c r="J8090" s="195" t="str">
        <f>+IF(H8090="","",H8090/H8094)</f>
        <v/>
      </c>
      <c r="K8090" s="175"/>
      <c r="L8090" s="175"/>
      <c r="M8090" s="193" t="str">
        <f>IF(L8090="NP", 0, (IF(L8090="EP", 1, (IF(L8090="ND", 0.4, "")))))</f>
        <v/>
      </c>
      <c r="N8090" s="194" t="str">
        <f>+IF(H8090="","",J8090*M8090)</f>
        <v/>
      </c>
      <c r="R8090" s="75" t="e">
        <f t="shared" si="1567"/>
        <v>#REF!</v>
      </c>
    </row>
    <row r="8091" spans="1:18" ht="15" customHeight="1" thickBot="1" x14ac:dyDescent="0.35">
      <c r="A8091" s="86"/>
      <c r="B8091" s="84"/>
      <c r="C8091" s="127"/>
      <c r="D8091" s="128"/>
      <c r="E8091" s="150"/>
      <c r="F8091" s="147"/>
      <c r="G8091" s="155"/>
      <c r="H8091" s="192" t="str">
        <f>+IF(G8091="","",F8091*G8091)</f>
        <v/>
      </c>
      <c r="J8091" s="195" t="str">
        <f>+IF(H8091="","",H8091/H8094)</f>
        <v/>
      </c>
      <c r="K8091" s="176"/>
      <c r="L8091" s="177"/>
      <c r="M8091" s="193" t="str">
        <f>IF(L8091="NP", 0, (IF(L8091="EP", 1, (IF(L8091="ND", 0.4, "")))))</f>
        <v/>
      </c>
      <c r="N8091" s="194" t="str">
        <f>+IF(H8091="","",J8091*M8091)</f>
        <v/>
      </c>
      <c r="R8091" s="75" t="e">
        <f t="shared" si="1567"/>
        <v>#REF!</v>
      </c>
    </row>
    <row r="8092" spans="1:18" ht="15" customHeight="1" thickBot="1" x14ac:dyDescent="0.35">
      <c r="A8092" s="86"/>
      <c r="B8092" s="84"/>
      <c r="C8092" s="160"/>
      <c r="D8092" s="160"/>
      <c r="E8092" s="160"/>
      <c r="F8092" s="160"/>
      <c r="G8092" s="161" t="s">
        <v>30</v>
      </c>
      <c r="H8092" s="157">
        <f>SUM(H8087:H8091)</f>
        <v>0</v>
      </c>
      <c r="J8092" s="110">
        <f>SUM(J8087:J8091)</f>
        <v>0</v>
      </c>
      <c r="K8092" s="109"/>
      <c r="L8092" s="109"/>
      <c r="M8092" s="109"/>
      <c r="N8092" s="110">
        <f>SUM(N8087:N8091)</f>
        <v>0</v>
      </c>
    </row>
    <row r="8093" spans="1:18" ht="13.5" customHeight="1" thickBot="1" x14ac:dyDescent="0.35">
      <c r="A8093" s="86"/>
      <c r="B8093" s="84"/>
      <c r="H8093" s="84"/>
      <c r="J8093" s="103"/>
      <c r="K8093" s="104"/>
      <c r="L8093" s="104"/>
      <c r="M8093" s="104"/>
      <c r="N8093" s="105"/>
    </row>
    <row r="8094" spans="1:18" ht="15" customHeight="1" x14ac:dyDescent="0.3">
      <c r="A8094" s="86"/>
      <c r="B8094" s="84"/>
      <c r="D8094" s="132" t="s">
        <v>13</v>
      </c>
      <c r="E8094" s="133"/>
      <c r="F8094" s="133"/>
      <c r="G8094" s="134"/>
      <c r="H8094" s="158">
        <f>+H8039+H8055+H8084+H8092</f>
        <v>898.37843035000003</v>
      </c>
      <c r="J8094" s="113"/>
      <c r="K8094" s="78"/>
      <c r="M8094" s="78"/>
      <c r="N8094" s="114"/>
    </row>
    <row r="8095" spans="1:18" ht="15" customHeight="1" thickBot="1" x14ac:dyDescent="0.35">
      <c r="A8095" s="86"/>
      <c r="B8095" s="84"/>
      <c r="D8095" s="135" t="s">
        <v>67</v>
      </c>
      <c r="E8095" s="136"/>
      <c r="F8095" s="136"/>
      <c r="G8095" s="141">
        <f>+$Q$1</f>
        <v>0.15</v>
      </c>
      <c r="H8095" s="159">
        <f>+H8094*G8095</f>
        <v>134.75676455249999</v>
      </c>
      <c r="J8095" s="115"/>
      <c r="K8095" s="116"/>
      <c r="L8095" s="116"/>
      <c r="M8095" s="116"/>
      <c r="N8095" s="117"/>
    </row>
    <row r="8096" spans="1:18" ht="15" customHeight="1" x14ac:dyDescent="0.3">
      <c r="A8096" s="86"/>
      <c r="B8096" s="84"/>
      <c r="D8096" s="135" t="s">
        <v>68</v>
      </c>
      <c r="E8096" s="136"/>
      <c r="F8096" s="136"/>
      <c r="G8096" s="141">
        <f>+$Q$2</f>
        <v>0</v>
      </c>
      <c r="H8096" s="159">
        <f>+(H8094+H8095)*G8096</f>
        <v>0</v>
      </c>
      <c r="J8096" s="120">
        <f>+J8039+J8055+J8084+J8092</f>
        <v>0.99999999999999989</v>
      </c>
      <c r="K8096" s="118"/>
      <c r="L8096" s="118"/>
      <c r="M8096" s="118"/>
      <c r="N8096" s="120">
        <f>+N8039+N8055+N8084+N8092</f>
        <v>0.26281129646892348</v>
      </c>
    </row>
    <row r="8097" spans="1:18" ht="15" customHeight="1" thickBot="1" x14ac:dyDescent="0.35">
      <c r="A8097" s="86"/>
      <c r="B8097" s="84"/>
      <c r="C8097" s="75" t="s">
        <v>64</v>
      </c>
      <c r="D8097" s="135" t="s">
        <v>14</v>
      </c>
      <c r="E8097" s="136"/>
      <c r="F8097" s="136"/>
      <c r="G8097" s="137"/>
      <c r="H8097" s="159">
        <f>SUM(H8094:H8096)</f>
        <v>1033.1351949025</v>
      </c>
      <c r="J8097" s="121" t="s">
        <v>69</v>
      </c>
      <c r="K8097" s="119"/>
      <c r="L8097" s="119"/>
      <c r="M8097" s="119"/>
      <c r="N8097" s="121" t="s">
        <v>70</v>
      </c>
    </row>
    <row r="8098" spans="1:18" ht="15" customHeight="1" thickBot="1" x14ac:dyDescent="0.35">
      <c r="A8098" s="86"/>
      <c r="B8098" s="84"/>
      <c r="C8098" s="75" t="s">
        <v>64</v>
      </c>
      <c r="D8098" s="138" t="s">
        <v>15</v>
      </c>
      <c r="E8098" s="139"/>
      <c r="F8098" s="139"/>
      <c r="G8098" s="140"/>
      <c r="H8098" s="131">
        <f>+ROUND(H8097,2)</f>
        <v>1033.1400000000001</v>
      </c>
      <c r="N8098" s="165">
        <f>+ROUND(N8096,4)</f>
        <v>0.26279999999999998</v>
      </c>
    </row>
    <row r="8099" spans="1:18" ht="13.5" customHeight="1" x14ac:dyDescent="0.3">
      <c r="A8099" s="86"/>
      <c r="B8099" s="84"/>
      <c r="G8099" s="76"/>
    </row>
    <row r="8100" spans="1:18" ht="13.5" customHeight="1" x14ac:dyDescent="0.3">
      <c r="A8100" s="86"/>
      <c r="B8100" s="84"/>
      <c r="G8100" s="76"/>
    </row>
    <row r="8101" spans="1:18" ht="15" customHeight="1" x14ac:dyDescent="0.3">
      <c r="A8101" s="83"/>
      <c r="B8101" s="84"/>
      <c r="G8101" s="76"/>
      <c r="H8101" s="84"/>
      <c r="J8101" s="85"/>
      <c r="K8101" s="85"/>
      <c r="L8101" s="85"/>
      <c r="M8101" s="85"/>
      <c r="N8101" s="85"/>
    </row>
    <row r="8102" spans="1:18" ht="14.1" customHeight="1" x14ac:dyDescent="0.3">
      <c r="A8102" s="86"/>
      <c r="B8102" s="84"/>
      <c r="C8102" s="87"/>
      <c r="D8102" s="87"/>
      <c r="E8102" s="87"/>
      <c r="F8102" s="87"/>
      <c r="G8102" s="87"/>
      <c r="H8102" s="87"/>
      <c r="K8102" s="78"/>
      <c r="M8102" s="78"/>
    </row>
    <row r="8103" spans="1:18" ht="12" customHeight="1" x14ac:dyDescent="0.3">
      <c r="A8103" s="86"/>
      <c r="B8103" s="84"/>
      <c r="C8103" s="73"/>
      <c r="D8103" s="73"/>
      <c r="E8103" s="73"/>
      <c r="F8103" s="73"/>
      <c r="G8103" s="73"/>
      <c r="H8103" s="73"/>
      <c r="K8103" s="78"/>
      <c r="M8103" s="78"/>
    </row>
    <row r="8104" spans="1:18" ht="12" customHeight="1" x14ac:dyDescent="0.3">
      <c r="A8104" s="86"/>
      <c r="B8104" s="84"/>
      <c r="G8104" s="88"/>
      <c r="H8104" s="84"/>
      <c r="K8104" s="78"/>
      <c r="M8104" s="78"/>
    </row>
    <row r="8105" spans="1:18" ht="14.25" customHeight="1" x14ac:dyDescent="0.3">
      <c r="A8105" s="86"/>
      <c r="B8105" s="84"/>
      <c r="C8105" s="89"/>
      <c r="D8105" s="90"/>
      <c r="E8105" s="90"/>
      <c r="F8105" s="90"/>
      <c r="G8105" s="90"/>
      <c r="H8105" s="91"/>
      <c r="K8105" s="78"/>
      <c r="M8105" s="78"/>
    </row>
    <row r="8106" spans="1:18" ht="14.25" customHeight="1" x14ac:dyDescent="0.3">
      <c r="A8106" s="86"/>
      <c r="B8106" s="84"/>
      <c r="C8106" s="89"/>
      <c r="H8106" s="84"/>
      <c r="K8106" s="78"/>
      <c r="M8106" s="78"/>
    </row>
    <row r="8107" spans="1:18" ht="12" customHeight="1" thickBot="1" x14ac:dyDescent="0.35">
      <c r="A8107" s="86"/>
      <c r="B8107" s="84"/>
      <c r="C8107" s="89"/>
      <c r="H8107" s="84"/>
      <c r="K8107" s="78"/>
      <c r="M8107" s="78"/>
    </row>
    <row r="8108" spans="1:18" ht="20.100000000000001" customHeight="1" thickBot="1" x14ac:dyDescent="0.35">
      <c r="A8108" s="86"/>
      <c r="B8108" s="84"/>
      <c r="C8108" s="142" t="s">
        <v>55</v>
      </c>
      <c r="D8108" s="143"/>
      <c r="E8108" s="143"/>
      <c r="F8108" s="143"/>
      <c r="G8108" s="143"/>
      <c r="H8108" s="144"/>
    </row>
    <row r="8109" spans="1:18" ht="20.100000000000001" customHeight="1" x14ac:dyDescent="0.3">
      <c r="A8109" s="86"/>
      <c r="B8109" s="84"/>
      <c r="C8109" s="92"/>
      <c r="H8109" s="93" t="s">
        <v>56</v>
      </c>
      <c r="I8109" s="84"/>
      <c r="J8109" s="97" t="s">
        <v>26</v>
      </c>
      <c r="K8109" s="98"/>
      <c r="L8109" s="98"/>
      <c r="M8109" s="98"/>
      <c r="N8109" s="99"/>
    </row>
    <row r="8110" spans="1:18" ht="16.5" customHeight="1" thickBot="1" x14ac:dyDescent="0.35">
      <c r="A8110" s="169"/>
      <c r="B8110" s="84"/>
      <c r="C8110" s="73" t="s">
        <v>57</v>
      </c>
      <c r="D8110" s="84">
        <v>93</v>
      </c>
      <c r="G8110" s="74" t="s">
        <v>4</v>
      </c>
      <c r="H8110" s="75" t="str">
        <f>+VLOOKUP(D8110,PRESUP!$A$6:$N$183,3,FALSE)</f>
        <v>u</v>
      </c>
      <c r="I8110" s="84"/>
      <c r="J8110" s="100"/>
      <c r="K8110" s="101"/>
      <c r="L8110" s="101"/>
      <c r="M8110" s="101"/>
      <c r="N8110" s="102"/>
    </row>
    <row r="8111" spans="1:18" ht="32.25" customHeight="1" x14ac:dyDescent="0.3">
      <c r="A8111" s="86"/>
      <c r="B8111" s="84"/>
      <c r="C8111" s="22" t="str">
        <f>+VLOOKUP(D8110,PRESUP!$A$6:$N$183,14,FALSE)</f>
        <v>DETALLE: POSTE CONICO 9MTS BASE 30X30CM C/4 PERNOS DE ANCLAJE</v>
      </c>
      <c r="J8111" s="103"/>
      <c r="K8111" s="104"/>
      <c r="L8111" s="104"/>
      <c r="M8111" s="104"/>
      <c r="N8111" s="105"/>
      <c r="O8111" s="84" t="s">
        <v>71</v>
      </c>
      <c r="P8111" s="84" t="s">
        <v>73</v>
      </c>
      <c r="Q8111" s="84" t="s">
        <v>72</v>
      </c>
    </row>
    <row r="8112" spans="1:18" s="73" customFormat="1" ht="15" customHeight="1" thickBot="1" x14ac:dyDescent="0.35">
      <c r="A8112" s="86"/>
      <c r="B8112" s="84"/>
      <c r="C8112" s="73" t="s">
        <v>5</v>
      </c>
      <c r="D8112" s="94"/>
      <c r="E8112" s="94"/>
      <c r="F8112" s="94"/>
      <c r="G8112" s="196" t="s">
        <v>58</v>
      </c>
      <c r="H8112" s="197">
        <v>0.5</v>
      </c>
      <c r="J8112" s="162"/>
      <c r="K8112" s="163"/>
      <c r="L8112" s="163"/>
      <c r="M8112" s="163"/>
      <c r="N8112" s="164"/>
      <c r="O8112" s="166">
        <f>+H8186</f>
        <v>945.4</v>
      </c>
      <c r="P8112" s="168">
        <f>+H8182</f>
        <v>822.08493750000002</v>
      </c>
      <c r="Q8112" s="167">
        <f>+N8186</f>
        <v>0.19439999999999999</v>
      </c>
      <c r="R8112" s="73">
        <f t="shared" ref="R8112" si="1568">+D8110</f>
        <v>93</v>
      </c>
    </row>
    <row r="8113" spans="1:18" s="94" customFormat="1" ht="30" customHeight="1" thickBot="1" x14ac:dyDescent="0.35">
      <c r="A8113" s="86"/>
      <c r="B8113" s="84"/>
      <c r="C8113" s="122" t="s">
        <v>48</v>
      </c>
      <c r="D8113" s="123" t="s">
        <v>0</v>
      </c>
      <c r="E8113" s="123" t="s">
        <v>6</v>
      </c>
      <c r="F8113" s="123" t="s">
        <v>7</v>
      </c>
      <c r="G8113" s="123" t="s">
        <v>8</v>
      </c>
      <c r="H8113" s="124" t="s">
        <v>9</v>
      </c>
      <c r="J8113" s="106" t="s">
        <v>59</v>
      </c>
      <c r="K8113" s="107" t="s">
        <v>60</v>
      </c>
      <c r="L8113" s="107" t="s">
        <v>61</v>
      </c>
      <c r="M8113" s="107" t="s">
        <v>62</v>
      </c>
      <c r="N8113" s="108" t="s">
        <v>63</v>
      </c>
    </row>
    <row r="8114" spans="1:18" ht="15" customHeight="1" x14ac:dyDescent="0.3">
      <c r="A8114" s="86"/>
      <c r="B8114" s="84"/>
      <c r="C8114" s="125" t="s">
        <v>78</v>
      </c>
      <c r="D8114" s="145" t="s">
        <v>20</v>
      </c>
      <c r="E8114" s="148"/>
      <c r="F8114" s="148" t="s">
        <v>64</v>
      </c>
      <c r="G8114" s="153" t="s">
        <v>20</v>
      </c>
      <c r="H8114" s="126">
        <f>+H8143*0.05</f>
        <v>0.36118750000000005</v>
      </c>
      <c r="J8114" s="171">
        <f>+IF(H8114="","",H8114/H8182)</f>
        <v>4.3935545285428619E-4</v>
      </c>
      <c r="K8114" s="210">
        <v>4292100117</v>
      </c>
      <c r="L8114" s="210" t="s">
        <v>77</v>
      </c>
      <c r="M8114" s="156">
        <v>0</v>
      </c>
      <c r="N8114" s="173">
        <f t="shared" ref="N8114:N8126" si="1569">+IF(H8114="","",J8114*M8114)</f>
        <v>0</v>
      </c>
    </row>
    <row r="8115" spans="1:18" ht="15" customHeight="1" x14ac:dyDescent="0.3">
      <c r="A8115" s="86"/>
      <c r="B8115" s="84"/>
      <c r="C8115" s="125" t="s">
        <v>467</v>
      </c>
      <c r="D8115" s="146">
        <v>1</v>
      </c>
      <c r="E8115" s="149">
        <v>45</v>
      </c>
      <c r="F8115" s="184">
        <f t="shared" ref="F8115:F8126" si="1570">+IF(E8115="","",D8115*E8115)</f>
        <v>45</v>
      </c>
      <c r="G8115" s="185">
        <f>+IF(F8115="","",H8112)</f>
        <v>0.5</v>
      </c>
      <c r="H8115" s="186">
        <f t="shared" ref="H8115:H8126" si="1571">+IF(G8115="","",F8115*G8115)</f>
        <v>22.5</v>
      </c>
      <c r="J8115" s="195">
        <f>+IF(H8115="","",H8115/H8182)</f>
        <v>2.7369434682045855E-2</v>
      </c>
      <c r="K8115" s="172">
        <v>548000014</v>
      </c>
      <c r="L8115" s="170" t="s">
        <v>77</v>
      </c>
      <c r="M8115" s="193">
        <f t="shared" ref="M8115:M8126" si="1572">IF(L8115="NP", 0, (IF(L8115="EP", 1, (IF(L8115="ND", 0.4, "")))))</f>
        <v>0</v>
      </c>
      <c r="N8115" s="194">
        <f t="shared" si="1569"/>
        <v>0</v>
      </c>
      <c r="R8115" s="75" t="e">
        <f t="shared" ref="R8115:R8126" si="1573">+R8027+1</f>
        <v>#REF!</v>
      </c>
    </row>
    <row r="8116" spans="1:18" ht="15" customHeight="1" x14ac:dyDescent="0.3">
      <c r="A8116" s="86"/>
      <c r="B8116" s="84"/>
      <c r="C8116" s="125"/>
      <c r="D8116" s="146"/>
      <c r="E8116" s="149"/>
      <c r="F8116" s="184" t="str">
        <f t="shared" si="1570"/>
        <v/>
      </c>
      <c r="G8116" s="185" t="str">
        <f>+IF(F8116="","",H8112)</f>
        <v/>
      </c>
      <c r="H8116" s="186" t="str">
        <f t="shared" si="1571"/>
        <v/>
      </c>
      <c r="J8116" s="195" t="str">
        <f>+IF(H8116="","",H8116/H8182)</f>
        <v/>
      </c>
      <c r="K8116" s="172"/>
      <c r="L8116" s="170"/>
      <c r="M8116" s="193" t="str">
        <f t="shared" si="1572"/>
        <v/>
      </c>
      <c r="N8116" s="194" t="str">
        <f t="shared" si="1569"/>
        <v/>
      </c>
      <c r="R8116" s="75" t="e">
        <f t="shared" si="1573"/>
        <v>#REF!</v>
      </c>
    </row>
    <row r="8117" spans="1:18" ht="15" customHeight="1" x14ac:dyDescent="0.3">
      <c r="A8117" s="86"/>
      <c r="B8117" s="84"/>
      <c r="C8117" s="125"/>
      <c r="D8117" s="146"/>
      <c r="E8117" s="149"/>
      <c r="F8117" s="184" t="str">
        <f t="shared" si="1570"/>
        <v/>
      </c>
      <c r="G8117" s="185" t="str">
        <f>+IF(F8117="","",H8112)</f>
        <v/>
      </c>
      <c r="H8117" s="186" t="str">
        <f t="shared" si="1571"/>
        <v/>
      </c>
      <c r="J8117" s="195" t="str">
        <f>+IF(H8117="","",H8117/H8182)</f>
        <v/>
      </c>
      <c r="K8117" s="172"/>
      <c r="L8117" s="170"/>
      <c r="M8117" s="193" t="str">
        <f t="shared" si="1572"/>
        <v/>
      </c>
      <c r="N8117" s="194" t="str">
        <f t="shared" si="1569"/>
        <v/>
      </c>
      <c r="R8117" s="75" t="e">
        <f t="shared" si="1573"/>
        <v>#REF!</v>
      </c>
    </row>
    <row r="8118" spans="1:18" ht="15" customHeight="1" x14ac:dyDescent="0.3">
      <c r="A8118" s="86"/>
      <c r="B8118" s="84"/>
      <c r="C8118" s="125"/>
      <c r="D8118" s="146"/>
      <c r="E8118" s="149"/>
      <c r="F8118" s="184" t="str">
        <f t="shared" si="1570"/>
        <v/>
      </c>
      <c r="G8118" s="185" t="str">
        <f>+IF(F8118="","",H8112)</f>
        <v/>
      </c>
      <c r="H8118" s="186" t="str">
        <f t="shared" si="1571"/>
        <v/>
      </c>
      <c r="J8118" s="195" t="str">
        <f>+IF(H8118="","",H8118/H8182)</f>
        <v/>
      </c>
      <c r="K8118" s="172"/>
      <c r="L8118" s="170"/>
      <c r="M8118" s="193" t="str">
        <f t="shared" si="1572"/>
        <v/>
      </c>
      <c r="N8118" s="194" t="str">
        <f t="shared" si="1569"/>
        <v/>
      </c>
      <c r="R8118" s="75" t="e">
        <f t="shared" si="1573"/>
        <v>#REF!</v>
      </c>
    </row>
    <row r="8119" spans="1:18" ht="15" customHeight="1" x14ac:dyDescent="0.3">
      <c r="A8119" s="86"/>
      <c r="B8119" s="84"/>
      <c r="C8119" s="125"/>
      <c r="D8119" s="146"/>
      <c r="E8119" s="149"/>
      <c r="F8119" s="184" t="str">
        <f t="shared" si="1570"/>
        <v/>
      </c>
      <c r="G8119" s="185" t="str">
        <f>+IF(F8119="","",H8112)</f>
        <v/>
      </c>
      <c r="H8119" s="186" t="str">
        <f t="shared" si="1571"/>
        <v/>
      </c>
      <c r="J8119" s="195" t="str">
        <f>+IF(H8119="","",H8119/H8182)</f>
        <v/>
      </c>
      <c r="K8119" s="172"/>
      <c r="L8119" s="170"/>
      <c r="M8119" s="193" t="str">
        <f t="shared" si="1572"/>
        <v/>
      </c>
      <c r="N8119" s="194" t="str">
        <f t="shared" si="1569"/>
        <v/>
      </c>
      <c r="R8119" s="75" t="e">
        <f t="shared" si="1573"/>
        <v>#REF!</v>
      </c>
    </row>
    <row r="8120" spans="1:18" ht="15" customHeight="1" x14ac:dyDescent="0.3">
      <c r="A8120" s="86"/>
      <c r="B8120" s="84"/>
      <c r="C8120" s="125"/>
      <c r="D8120" s="146"/>
      <c r="E8120" s="149"/>
      <c r="F8120" s="184" t="str">
        <f t="shared" si="1570"/>
        <v/>
      </c>
      <c r="G8120" s="185" t="str">
        <f>+IF(F8120="","",H8112)</f>
        <v/>
      </c>
      <c r="H8120" s="186" t="str">
        <f t="shared" si="1571"/>
        <v/>
      </c>
      <c r="J8120" s="195" t="str">
        <f>+IF(H8120="","",H8120/H8182)</f>
        <v/>
      </c>
      <c r="K8120" s="172"/>
      <c r="L8120" s="170"/>
      <c r="M8120" s="193" t="str">
        <f t="shared" si="1572"/>
        <v/>
      </c>
      <c r="N8120" s="194" t="str">
        <f t="shared" si="1569"/>
        <v/>
      </c>
      <c r="R8120" s="75" t="e">
        <f t="shared" si="1573"/>
        <v>#REF!</v>
      </c>
    </row>
    <row r="8121" spans="1:18" ht="15" customHeight="1" x14ac:dyDescent="0.3">
      <c r="A8121" s="86"/>
      <c r="B8121" s="84"/>
      <c r="C8121" s="125"/>
      <c r="D8121" s="146"/>
      <c r="E8121" s="149"/>
      <c r="F8121" s="184" t="str">
        <f t="shared" si="1570"/>
        <v/>
      </c>
      <c r="G8121" s="185" t="str">
        <f>+IF(F8121="","",H8112)</f>
        <v/>
      </c>
      <c r="H8121" s="186" t="str">
        <f t="shared" si="1571"/>
        <v/>
      </c>
      <c r="J8121" s="195" t="str">
        <f>+IF(H8121="","",H8121/H8182)</f>
        <v/>
      </c>
      <c r="K8121" s="172"/>
      <c r="L8121" s="170"/>
      <c r="M8121" s="193" t="str">
        <f t="shared" si="1572"/>
        <v/>
      </c>
      <c r="N8121" s="194" t="str">
        <f t="shared" si="1569"/>
        <v/>
      </c>
      <c r="R8121" s="75" t="e">
        <f t="shared" si="1573"/>
        <v>#REF!</v>
      </c>
    </row>
    <row r="8122" spans="1:18" ht="15" customHeight="1" x14ac:dyDescent="0.3">
      <c r="A8122" s="86"/>
      <c r="B8122" s="84"/>
      <c r="C8122" s="125"/>
      <c r="D8122" s="146"/>
      <c r="E8122" s="149"/>
      <c r="F8122" s="184" t="str">
        <f t="shared" si="1570"/>
        <v/>
      </c>
      <c r="G8122" s="185" t="str">
        <f>+IF(F8122="","",H8112)</f>
        <v/>
      </c>
      <c r="H8122" s="186" t="str">
        <f t="shared" si="1571"/>
        <v/>
      </c>
      <c r="J8122" s="195" t="str">
        <f>+IF(H8122="","",H8122/H8182)</f>
        <v/>
      </c>
      <c r="K8122" s="172"/>
      <c r="L8122" s="170"/>
      <c r="M8122" s="193" t="str">
        <f t="shared" si="1572"/>
        <v/>
      </c>
      <c r="N8122" s="194" t="str">
        <f t="shared" si="1569"/>
        <v/>
      </c>
      <c r="R8122" s="75" t="e">
        <f t="shared" si="1573"/>
        <v>#REF!</v>
      </c>
    </row>
    <row r="8123" spans="1:18" ht="15" customHeight="1" x14ac:dyDescent="0.3">
      <c r="A8123" s="86"/>
      <c r="B8123" s="84"/>
      <c r="C8123" s="125"/>
      <c r="D8123" s="146"/>
      <c r="E8123" s="149"/>
      <c r="F8123" s="184" t="str">
        <f t="shared" si="1570"/>
        <v/>
      </c>
      <c r="G8123" s="185" t="str">
        <f>+IF(F8123="","",H8112)</f>
        <v/>
      </c>
      <c r="H8123" s="186" t="str">
        <f t="shared" si="1571"/>
        <v/>
      </c>
      <c r="J8123" s="195" t="str">
        <f>+IF(H8123="","",H8123/H8182)</f>
        <v/>
      </c>
      <c r="K8123" s="172"/>
      <c r="L8123" s="170"/>
      <c r="M8123" s="193" t="str">
        <f t="shared" si="1572"/>
        <v/>
      </c>
      <c r="N8123" s="194" t="str">
        <f t="shared" si="1569"/>
        <v/>
      </c>
      <c r="R8123" s="75" t="e">
        <f t="shared" si="1573"/>
        <v>#REF!</v>
      </c>
    </row>
    <row r="8124" spans="1:18" ht="15" customHeight="1" x14ac:dyDescent="0.3">
      <c r="A8124" s="86"/>
      <c r="B8124" s="84"/>
      <c r="C8124" s="125"/>
      <c r="D8124" s="146"/>
      <c r="E8124" s="149"/>
      <c r="F8124" s="184" t="str">
        <f t="shared" si="1570"/>
        <v/>
      </c>
      <c r="G8124" s="185" t="str">
        <f>+IF(F8124="","",H8112)</f>
        <v/>
      </c>
      <c r="H8124" s="186" t="str">
        <f t="shared" si="1571"/>
        <v/>
      </c>
      <c r="J8124" s="195" t="str">
        <f>+IF(H8124="","",H8124/H8182)</f>
        <v/>
      </c>
      <c r="K8124" s="172"/>
      <c r="L8124" s="170"/>
      <c r="M8124" s="193" t="str">
        <f t="shared" si="1572"/>
        <v/>
      </c>
      <c r="N8124" s="194" t="str">
        <f t="shared" si="1569"/>
        <v/>
      </c>
      <c r="R8124" s="75" t="e">
        <f t="shared" si="1573"/>
        <v>#REF!</v>
      </c>
    </row>
    <row r="8125" spans="1:18" ht="15" customHeight="1" x14ac:dyDescent="0.3">
      <c r="A8125" s="86"/>
      <c r="B8125" s="84"/>
      <c r="C8125" s="125"/>
      <c r="D8125" s="146"/>
      <c r="E8125" s="149"/>
      <c r="F8125" s="184" t="str">
        <f t="shared" si="1570"/>
        <v/>
      </c>
      <c r="G8125" s="185" t="str">
        <f>+IF(F8125="","",H8112)</f>
        <v/>
      </c>
      <c r="H8125" s="186" t="str">
        <f t="shared" si="1571"/>
        <v/>
      </c>
      <c r="J8125" s="195" t="str">
        <f>+IF(H8125="","",H8125/H8182)</f>
        <v/>
      </c>
      <c r="K8125" s="172"/>
      <c r="L8125" s="170"/>
      <c r="M8125" s="193" t="str">
        <f t="shared" si="1572"/>
        <v/>
      </c>
      <c r="N8125" s="194" t="str">
        <f t="shared" si="1569"/>
        <v/>
      </c>
      <c r="R8125" s="75" t="e">
        <f t="shared" si="1573"/>
        <v>#REF!</v>
      </c>
    </row>
    <row r="8126" spans="1:18" ht="15" customHeight="1" thickBot="1" x14ac:dyDescent="0.35">
      <c r="A8126" s="86"/>
      <c r="B8126" s="84"/>
      <c r="C8126" s="127"/>
      <c r="D8126" s="147"/>
      <c r="E8126" s="150"/>
      <c r="F8126" s="187" t="str">
        <f t="shared" si="1570"/>
        <v/>
      </c>
      <c r="G8126" s="188" t="str">
        <f>+IF(F8126="","",H8111)</f>
        <v/>
      </c>
      <c r="H8126" s="189" t="str">
        <f t="shared" si="1571"/>
        <v/>
      </c>
      <c r="J8126" s="195" t="str">
        <f>+IF(H8126="","",H8126/H8182)</f>
        <v/>
      </c>
      <c r="K8126" s="172"/>
      <c r="L8126" s="170"/>
      <c r="M8126" s="193" t="str">
        <f t="shared" si="1572"/>
        <v/>
      </c>
      <c r="N8126" s="194" t="str">
        <f t="shared" si="1569"/>
        <v/>
      </c>
      <c r="R8126" s="75" t="e">
        <f t="shared" si="1573"/>
        <v>#REF!</v>
      </c>
    </row>
    <row r="8127" spans="1:18" ht="15" customHeight="1" thickBot="1" x14ac:dyDescent="0.35">
      <c r="A8127" s="86"/>
      <c r="B8127" s="84"/>
      <c r="C8127" s="160"/>
      <c r="D8127" s="160"/>
      <c r="E8127" s="160"/>
      <c r="F8127" s="160"/>
      <c r="G8127" s="161" t="s">
        <v>27</v>
      </c>
      <c r="H8127" s="157">
        <f>SUM(H8114:H8126)</f>
        <v>22.8611875</v>
      </c>
      <c r="J8127" s="110">
        <f>SUM(J8114:J8126)</f>
        <v>2.7808790134900143E-2</v>
      </c>
      <c r="K8127" s="109"/>
      <c r="L8127" s="109"/>
      <c r="M8127" s="109"/>
      <c r="N8127" s="110">
        <f>SUM(N8114:N8126)</f>
        <v>0</v>
      </c>
    </row>
    <row r="8128" spans="1:18" s="73" customFormat="1" ht="15" customHeight="1" thickBot="1" x14ac:dyDescent="0.35">
      <c r="A8128" s="86"/>
      <c r="B8128" s="84"/>
      <c r="C8128" s="73" t="s">
        <v>10</v>
      </c>
      <c r="H8128" s="74"/>
      <c r="J8128" s="112"/>
      <c r="K8128" s="112"/>
      <c r="L8128" s="112"/>
      <c r="M8128" s="112"/>
      <c r="N8128" s="112"/>
    </row>
    <row r="8129" spans="1:18" ht="31.5" customHeight="1" thickBot="1" x14ac:dyDescent="0.35">
      <c r="A8129" s="86"/>
      <c r="B8129" s="84"/>
      <c r="C8129" s="122" t="s">
        <v>48</v>
      </c>
      <c r="D8129" s="123" t="s">
        <v>0</v>
      </c>
      <c r="E8129" s="123" t="s">
        <v>65</v>
      </c>
      <c r="F8129" s="123" t="s">
        <v>66</v>
      </c>
      <c r="G8129" s="123" t="s">
        <v>8</v>
      </c>
      <c r="H8129" s="124" t="s">
        <v>9</v>
      </c>
      <c r="J8129" s="106" t="s">
        <v>59</v>
      </c>
      <c r="K8129" s="107" t="s">
        <v>60</v>
      </c>
      <c r="L8129" s="107" t="s">
        <v>61</v>
      </c>
      <c r="M8129" s="107" t="s">
        <v>62</v>
      </c>
      <c r="N8129" s="108" t="s">
        <v>63</v>
      </c>
    </row>
    <row r="8130" spans="1:18" ht="15" customHeight="1" x14ac:dyDescent="0.25">
      <c r="A8130" s="86"/>
      <c r="B8130" s="84"/>
      <c r="C8130" s="125" t="s">
        <v>326</v>
      </c>
      <c r="D8130" s="234">
        <v>1</v>
      </c>
      <c r="E8130" s="209">
        <v>4.2300000000000004</v>
      </c>
      <c r="F8130" s="184">
        <f t="shared" ref="F8130:F8142" si="1574">+IF(E8130="","",D8130*E8130)</f>
        <v>4.2300000000000004</v>
      </c>
      <c r="G8130" s="185">
        <f>+IF(F8130="","",H8112)</f>
        <v>0.5</v>
      </c>
      <c r="H8130" s="186">
        <f t="shared" ref="H8130:H8142" si="1575">+IF(G8130="","",F8130*G8130)</f>
        <v>2.1150000000000002</v>
      </c>
      <c r="I8130" s="95"/>
      <c r="J8130" s="195">
        <f>+IF(H8130="","",H8130/H8182)</f>
        <v>2.5727268601123108E-3</v>
      </c>
      <c r="K8130" s="210">
        <v>851230012</v>
      </c>
      <c r="L8130" s="210" t="s">
        <v>77</v>
      </c>
      <c r="M8130" s="193">
        <v>0</v>
      </c>
      <c r="N8130" s="194">
        <f t="shared" ref="N8130:N8142" si="1576">+IF(H8130="","",J8130*M8130)</f>
        <v>0</v>
      </c>
      <c r="R8130" s="75" t="e">
        <f t="shared" ref="R8130:R8142" si="1577">+R8042+1</f>
        <v>#REF!</v>
      </c>
    </row>
    <row r="8131" spans="1:18" ht="37.950000000000003" customHeight="1" x14ac:dyDescent="0.25">
      <c r="A8131" s="86"/>
      <c r="B8131" s="84"/>
      <c r="C8131" s="125" t="s">
        <v>406</v>
      </c>
      <c r="D8131" s="235">
        <v>1</v>
      </c>
      <c r="E8131" s="209">
        <v>4.28</v>
      </c>
      <c r="F8131" s="184">
        <f t="shared" si="1574"/>
        <v>4.28</v>
      </c>
      <c r="G8131" s="185">
        <f>+IF(F8131="","",H8112)</f>
        <v>0.5</v>
      </c>
      <c r="H8131" s="186">
        <f t="shared" si="1575"/>
        <v>2.14</v>
      </c>
      <c r="J8131" s="195">
        <f>+IF(H8131="","",H8131/H8182)</f>
        <v>2.6031373430923615E-3</v>
      </c>
      <c r="K8131" s="210">
        <v>851230012</v>
      </c>
      <c r="L8131" s="210" t="s">
        <v>77</v>
      </c>
      <c r="M8131" s="193">
        <v>0</v>
      </c>
      <c r="N8131" s="194">
        <f t="shared" si="1576"/>
        <v>0</v>
      </c>
      <c r="R8131" s="75" t="e">
        <f t="shared" si="1577"/>
        <v>#REF!</v>
      </c>
    </row>
    <row r="8132" spans="1:18" ht="15" customHeight="1" x14ac:dyDescent="0.25">
      <c r="A8132" s="86"/>
      <c r="B8132" s="84"/>
      <c r="C8132" s="125" t="s">
        <v>329</v>
      </c>
      <c r="D8132" s="234">
        <v>0.25</v>
      </c>
      <c r="E8132" s="209">
        <v>4.75</v>
      </c>
      <c r="F8132" s="184">
        <f t="shared" si="1574"/>
        <v>1.1875</v>
      </c>
      <c r="G8132" s="185">
        <f>+IF(F8132="","",H8112)</f>
        <v>0.5</v>
      </c>
      <c r="H8132" s="186">
        <f t="shared" si="1575"/>
        <v>0.59375</v>
      </c>
      <c r="J8132" s="195">
        <f>+IF(H8132="","",H8132/H8182)</f>
        <v>7.2224897077621006E-4</v>
      </c>
      <c r="K8132" s="210">
        <v>851230012</v>
      </c>
      <c r="L8132" s="210" t="s">
        <v>77</v>
      </c>
      <c r="M8132" s="193">
        <v>0</v>
      </c>
      <c r="N8132" s="194">
        <f t="shared" si="1576"/>
        <v>0</v>
      </c>
      <c r="R8132" s="75" t="e">
        <f t="shared" si="1577"/>
        <v>#REF!</v>
      </c>
    </row>
    <row r="8133" spans="1:18" ht="15" customHeight="1" x14ac:dyDescent="0.25">
      <c r="A8133" s="86"/>
      <c r="B8133" s="84"/>
      <c r="C8133" s="209" t="s">
        <v>441</v>
      </c>
      <c r="D8133" s="146">
        <v>1</v>
      </c>
      <c r="E8133" s="209">
        <v>4.75</v>
      </c>
      <c r="F8133" s="184">
        <f t="shared" si="1574"/>
        <v>4.75</v>
      </c>
      <c r="G8133" s="185">
        <f>+IF(F8133="","",H8112)</f>
        <v>0.5</v>
      </c>
      <c r="H8133" s="186">
        <f t="shared" si="1575"/>
        <v>2.375</v>
      </c>
      <c r="J8133" s="195">
        <f>+IF(H8133="","",H8133/H8182)</f>
        <v>2.8889958831048402E-3</v>
      </c>
      <c r="K8133" s="174">
        <v>851230012</v>
      </c>
      <c r="L8133" s="210" t="s">
        <v>77</v>
      </c>
      <c r="M8133" s="193">
        <v>0</v>
      </c>
      <c r="N8133" s="194">
        <f t="shared" si="1576"/>
        <v>0</v>
      </c>
      <c r="R8133" s="75" t="e">
        <f t="shared" si="1577"/>
        <v>#REF!</v>
      </c>
    </row>
    <row r="8134" spans="1:18" ht="15" customHeight="1" x14ac:dyDescent="0.3">
      <c r="A8134" s="86"/>
      <c r="B8134" s="84"/>
      <c r="C8134" s="125"/>
      <c r="D8134" s="146"/>
      <c r="E8134" s="149"/>
      <c r="F8134" s="184" t="str">
        <f t="shared" si="1574"/>
        <v/>
      </c>
      <c r="G8134" s="185" t="str">
        <f>+IF(F8134="","",H8112)</f>
        <v/>
      </c>
      <c r="H8134" s="186" t="str">
        <f t="shared" si="1575"/>
        <v/>
      </c>
      <c r="J8134" s="195" t="str">
        <f>+IF(H8134="","",H8134/H8182)</f>
        <v/>
      </c>
      <c r="K8134" s="174"/>
      <c r="L8134" s="170"/>
      <c r="M8134" s="193" t="str">
        <f t="shared" ref="M8134:M8142" si="1578">IF(L8134="NP", 0, (IF(L8134="EP", 1, (IF(L8134="ND", 0.4, "")))))</f>
        <v/>
      </c>
      <c r="N8134" s="194" t="str">
        <f t="shared" si="1576"/>
        <v/>
      </c>
      <c r="R8134" s="75" t="e">
        <f t="shared" si="1577"/>
        <v>#REF!</v>
      </c>
    </row>
    <row r="8135" spans="1:18" ht="15" customHeight="1" x14ac:dyDescent="0.3">
      <c r="A8135" s="86"/>
      <c r="B8135" s="84"/>
      <c r="C8135" s="125"/>
      <c r="D8135" s="146"/>
      <c r="E8135" s="149"/>
      <c r="F8135" s="184" t="str">
        <f t="shared" si="1574"/>
        <v/>
      </c>
      <c r="G8135" s="185" t="str">
        <f>+IF(F8135="","",H8112)</f>
        <v/>
      </c>
      <c r="H8135" s="186" t="str">
        <f t="shared" si="1575"/>
        <v/>
      </c>
      <c r="I8135" s="96"/>
      <c r="J8135" s="195" t="str">
        <f>+IF(H8135="","",H8135/H8182)</f>
        <v/>
      </c>
      <c r="K8135" s="174"/>
      <c r="L8135" s="170"/>
      <c r="M8135" s="193" t="str">
        <f t="shared" si="1578"/>
        <v/>
      </c>
      <c r="N8135" s="194" t="str">
        <f t="shared" si="1576"/>
        <v/>
      </c>
      <c r="R8135" s="75" t="e">
        <f t="shared" si="1577"/>
        <v>#REF!</v>
      </c>
    </row>
    <row r="8136" spans="1:18" ht="15" customHeight="1" x14ac:dyDescent="0.3">
      <c r="A8136" s="86"/>
      <c r="B8136" s="84"/>
      <c r="C8136" s="125"/>
      <c r="D8136" s="146"/>
      <c r="E8136" s="149"/>
      <c r="F8136" s="184" t="str">
        <f t="shared" si="1574"/>
        <v/>
      </c>
      <c r="G8136" s="185" t="str">
        <f>+IF(F8136="","",H8112)</f>
        <v/>
      </c>
      <c r="H8136" s="186" t="str">
        <f t="shared" si="1575"/>
        <v/>
      </c>
      <c r="J8136" s="195" t="str">
        <f>+IF(H8136="","",H8136/H8182)</f>
        <v/>
      </c>
      <c r="K8136" s="174"/>
      <c r="L8136" s="170"/>
      <c r="M8136" s="193" t="str">
        <f t="shared" si="1578"/>
        <v/>
      </c>
      <c r="N8136" s="194" t="str">
        <f t="shared" si="1576"/>
        <v/>
      </c>
      <c r="R8136" s="75" t="e">
        <f t="shared" si="1577"/>
        <v>#REF!</v>
      </c>
    </row>
    <row r="8137" spans="1:18" ht="15" customHeight="1" x14ac:dyDescent="0.3">
      <c r="A8137" s="86"/>
      <c r="B8137" s="84"/>
      <c r="C8137" s="125"/>
      <c r="D8137" s="146"/>
      <c r="E8137" s="149"/>
      <c r="F8137" s="184" t="str">
        <f t="shared" si="1574"/>
        <v/>
      </c>
      <c r="G8137" s="185" t="str">
        <f>+IF(F8137="","",H8112)</f>
        <v/>
      </c>
      <c r="H8137" s="186" t="str">
        <f t="shared" si="1575"/>
        <v/>
      </c>
      <c r="J8137" s="195" t="str">
        <f>+IF(H8137="","",H8137/H8182)</f>
        <v/>
      </c>
      <c r="K8137" s="174"/>
      <c r="L8137" s="170"/>
      <c r="M8137" s="193" t="str">
        <f t="shared" si="1578"/>
        <v/>
      </c>
      <c r="N8137" s="194" t="str">
        <f t="shared" si="1576"/>
        <v/>
      </c>
      <c r="R8137" s="75" t="e">
        <f t="shared" si="1577"/>
        <v>#REF!</v>
      </c>
    </row>
    <row r="8138" spans="1:18" ht="15" customHeight="1" x14ac:dyDescent="0.3">
      <c r="A8138" s="86"/>
      <c r="B8138" s="84"/>
      <c r="C8138" s="125"/>
      <c r="D8138" s="146"/>
      <c r="E8138" s="149"/>
      <c r="F8138" s="184" t="str">
        <f t="shared" si="1574"/>
        <v/>
      </c>
      <c r="G8138" s="185" t="str">
        <f>+IF(F8138="","",H8112)</f>
        <v/>
      </c>
      <c r="H8138" s="186" t="str">
        <f t="shared" si="1575"/>
        <v/>
      </c>
      <c r="I8138" s="96"/>
      <c r="J8138" s="195" t="str">
        <f>+IF(H8138="","",H8138/H8182)</f>
        <v/>
      </c>
      <c r="K8138" s="174"/>
      <c r="L8138" s="170"/>
      <c r="M8138" s="193" t="str">
        <f t="shared" si="1578"/>
        <v/>
      </c>
      <c r="N8138" s="194" t="str">
        <f t="shared" si="1576"/>
        <v/>
      </c>
      <c r="R8138" s="75" t="e">
        <f t="shared" si="1577"/>
        <v>#REF!</v>
      </c>
    </row>
    <row r="8139" spans="1:18" ht="15" customHeight="1" x14ac:dyDescent="0.3">
      <c r="A8139" s="86"/>
      <c r="B8139" s="84"/>
      <c r="C8139" s="125"/>
      <c r="D8139" s="146"/>
      <c r="E8139" s="149"/>
      <c r="F8139" s="184" t="str">
        <f t="shared" si="1574"/>
        <v/>
      </c>
      <c r="G8139" s="185" t="str">
        <f>+IF(F8139="","",H8112)</f>
        <v/>
      </c>
      <c r="H8139" s="186" t="str">
        <f t="shared" si="1575"/>
        <v/>
      </c>
      <c r="J8139" s="195" t="str">
        <f>+IF(H8139="","",H8139/H8182)</f>
        <v/>
      </c>
      <c r="K8139" s="174"/>
      <c r="L8139" s="170"/>
      <c r="M8139" s="193" t="str">
        <f t="shared" si="1578"/>
        <v/>
      </c>
      <c r="N8139" s="194" t="str">
        <f t="shared" si="1576"/>
        <v/>
      </c>
      <c r="R8139" s="75" t="e">
        <f t="shared" si="1577"/>
        <v>#REF!</v>
      </c>
    </row>
    <row r="8140" spans="1:18" ht="15" customHeight="1" x14ac:dyDescent="0.3">
      <c r="A8140" s="86"/>
      <c r="B8140" s="84"/>
      <c r="C8140" s="125"/>
      <c r="D8140" s="146"/>
      <c r="E8140" s="149"/>
      <c r="F8140" s="184" t="str">
        <f t="shared" si="1574"/>
        <v/>
      </c>
      <c r="G8140" s="185" t="str">
        <f>+IF(F8140="","",H8112)</f>
        <v/>
      </c>
      <c r="H8140" s="186" t="str">
        <f t="shared" si="1575"/>
        <v/>
      </c>
      <c r="I8140" s="96"/>
      <c r="J8140" s="195" t="str">
        <f>+IF(H8140="","",H8140/H8182)</f>
        <v/>
      </c>
      <c r="K8140" s="174"/>
      <c r="L8140" s="170"/>
      <c r="M8140" s="193" t="str">
        <f t="shared" si="1578"/>
        <v/>
      </c>
      <c r="N8140" s="194" t="str">
        <f t="shared" si="1576"/>
        <v/>
      </c>
      <c r="R8140" s="75" t="e">
        <f t="shared" si="1577"/>
        <v>#REF!</v>
      </c>
    </row>
    <row r="8141" spans="1:18" ht="15" customHeight="1" x14ac:dyDescent="0.3">
      <c r="A8141" s="86"/>
      <c r="B8141" s="84"/>
      <c r="C8141" s="125"/>
      <c r="D8141" s="146"/>
      <c r="E8141" s="149"/>
      <c r="F8141" s="184" t="str">
        <f t="shared" si="1574"/>
        <v/>
      </c>
      <c r="G8141" s="185" t="str">
        <f>+IF(F8141="","",H8112)</f>
        <v/>
      </c>
      <c r="H8141" s="186" t="str">
        <f t="shared" si="1575"/>
        <v/>
      </c>
      <c r="I8141" s="96"/>
      <c r="J8141" s="195" t="str">
        <f>+IF(H8141="","",H8141/H8182)</f>
        <v/>
      </c>
      <c r="K8141" s="174"/>
      <c r="L8141" s="170"/>
      <c r="M8141" s="193" t="str">
        <f t="shared" si="1578"/>
        <v/>
      </c>
      <c r="N8141" s="194" t="str">
        <f t="shared" si="1576"/>
        <v/>
      </c>
      <c r="R8141" s="75" t="e">
        <f t="shared" si="1577"/>
        <v>#REF!</v>
      </c>
    </row>
    <row r="8142" spans="1:18" ht="15" customHeight="1" thickBot="1" x14ac:dyDescent="0.35">
      <c r="A8142" s="86"/>
      <c r="B8142" s="84"/>
      <c r="C8142" s="127"/>
      <c r="D8142" s="147"/>
      <c r="E8142" s="150"/>
      <c r="F8142" s="187" t="str">
        <f t="shared" si="1574"/>
        <v/>
      </c>
      <c r="G8142" s="188" t="str">
        <f>+IF(F8142="","",H8111)</f>
        <v/>
      </c>
      <c r="H8142" s="189" t="str">
        <f t="shared" si="1575"/>
        <v/>
      </c>
      <c r="J8142" s="195" t="str">
        <f>+IF(H8142="","",H8142/H8182)</f>
        <v/>
      </c>
      <c r="K8142" s="174"/>
      <c r="L8142" s="170"/>
      <c r="M8142" s="193" t="str">
        <f t="shared" si="1578"/>
        <v/>
      </c>
      <c r="N8142" s="194" t="str">
        <f t="shared" si="1576"/>
        <v/>
      </c>
      <c r="R8142" s="75" t="e">
        <f t="shared" si="1577"/>
        <v>#REF!</v>
      </c>
    </row>
    <row r="8143" spans="1:18" ht="15" customHeight="1" thickBot="1" x14ac:dyDescent="0.35">
      <c r="A8143" s="86"/>
      <c r="B8143" s="84"/>
      <c r="C8143" s="160"/>
      <c r="D8143" s="160"/>
      <c r="E8143" s="160"/>
      <c r="F8143" s="160"/>
      <c r="G8143" s="161" t="s">
        <v>28</v>
      </c>
      <c r="H8143" s="157">
        <f>SUM(H8130:H8142)</f>
        <v>7.2237500000000008</v>
      </c>
      <c r="J8143" s="110">
        <f>SUM(J8130:J8142)</f>
        <v>8.7871090570857228E-3</v>
      </c>
      <c r="K8143" s="109"/>
      <c r="L8143" s="109"/>
      <c r="M8143" s="109"/>
      <c r="N8143" s="110">
        <f>SUM(N8130:N8142)</f>
        <v>0</v>
      </c>
    </row>
    <row r="8144" spans="1:18" s="73" customFormat="1" ht="15" customHeight="1" thickBot="1" x14ac:dyDescent="0.35">
      <c r="A8144" s="86"/>
      <c r="B8144" s="84"/>
      <c r="C8144" s="73" t="s">
        <v>11</v>
      </c>
      <c r="H8144" s="74"/>
      <c r="J8144" s="112"/>
      <c r="K8144" s="112"/>
      <c r="L8144" s="112"/>
      <c r="M8144" s="112"/>
      <c r="N8144" s="112"/>
    </row>
    <row r="8145" spans="1:18" ht="34.5" customHeight="1" thickBot="1" x14ac:dyDescent="0.35">
      <c r="A8145" s="86"/>
      <c r="B8145" s="84"/>
      <c r="C8145" s="122" t="s">
        <v>48</v>
      </c>
      <c r="D8145" s="129"/>
      <c r="E8145" s="123" t="s">
        <v>3</v>
      </c>
      <c r="F8145" s="123" t="s">
        <v>0</v>
      </c>
      <c r="G8145" s="123" t="s">
        <v>16</v>
      </c>
      <c r="H8145" s="124" t="s">
        <v>9</v>
      </c>
      <c r="J8145" s="106" t="s">
        <v>59</v>
      </c>
      <c r="K8145" s="107" t="s">
        <v>60</v>
      </c>
      <c r="L8145" s="107" t="s">
        <v>61</v>
      </c>
      <c r="M8145" s="107" t="s">
        <v>62</v>
      </c>
      <c r="N8145" s="108" t="s">
        <v>63</v>
      </c>
    </row>
    <row r="8146" spans="1:18" ht="25.95" customHeight="1" x14ac:dyDescent="0.3">
      <c r="A8146" s="86"/>
      <c r="B8146" s="84"/>
      <c r="C8146" s="232" t="s">
        <v>163</v>
      </c>
      <c r="E8146" s="237" t="s">
        <v>80</v>
      </c>
      <c r="F8146" s="257">
        <v>1</v>
      </c>
      <c r="G8146" s="238">
        <v>792</v>
      </c>
      <c r="H8146" s="190">
        <f>+IF(G8146="","",F8146*G8146)</f>
        <v>792</v>
      </c>
      <c r="J8146" s="195">
        <f>+IF(H8146="","",H8146/H8182)</f>
        <v>0.96340410080801409</v>
      </c>
      <c r="K8146" s="221">
        <v>352605342021</v>
      </c>
      <c r="L8146" s="170" t="s">
        <v>76</v>
      </c>
      <c r="M8146" s="193">
        <v>0.20180000000000001</v>
      </c>
      <c r="N8146" s="194">
        <f t="shared" ref="N8146:N8171" si="1579">+IF(H8146="","",J8146*M8146)</f>
        <v>0.19441494754305724</v>
      </c>
      <c r="R8146" s="75" t="e">
        <f t="shared" ref="R8146:R8171" si="1580">+R8058+1</f>
        <v>#REF!</v>
      </c>
    </row>
    <row r="8147" spans="1:18" ht="15" customHeight="1" x14ac:dyDescent="0.3">
      <c r="A8147" s="86"/>
      <c r="B8147" s="84"/>
      <c r="C8147" s="236"/>
      <c r="E8147" s="237"/>
      <c r="F8147" s="238"/>
      <c r="G8147" s="238"/>
      <c r="H8147" s="190"/>
      <c r="J8147" s="195"/>
      <c r="K8147" s="221"/>
      <c r="L8147" s="210"/>
      <c r="M8147" s="193"/>
      <c r="N8147" s="194" t="str">
        <f t="shared" si="1579"/>
        <v/>
      </c>
      <c r="R8147" s="75" t="e">
        <f t="shared" si="1580"/>
        <v>#REF!</v>
      </c>
    </row>
    <row r="8148" spans="1:18" ht="15" customHeight="1" x14ac:dyDescent="0.3">
      <c r="A8148" s="86"/>
      <c r="B8148" s="84"/>
      <c r="C8148" s="125"/>
      <c r="E8148" s="151"/>
      <c r="F8148" s="151"/>
      <c r="G8148" s="151"/>
      <c r="H8148" s="190" t="str">
        <f t="shared" ref="H8148:H8171" si="1581">+IF(G8148="","",F8148*G8148)</f>
        <v/>
      </c>
      <c r="J8148" s="195" t="str">
        <f>+IF(H8148="","",H8148/H8182)</f>
        <v/>
      </c>
      <c r="K8148" s="174"/>
      <c r="L8148" s="170"/>
      <c r="M8148" s="193" t="str">
        <f t="shared" ref="M8148:M8171" si="1582">IF(L8148="NP", 0, (IF(L8148="EP", 1, (IF(L8148="ND", 0.4, "")))))</f>
        <v/>
      </c>
      <c r="N8148" s="194" t="str">
        <f t="shared" si="1579"/>
        <v/>
      </c>
      <c r="R8148" s="75" t="e">
        <f t="shared" si="1580"/>
        <v>#REF!</v>
      </c>
    </row>
    <row r="8149" spans="1:18" ht="15" customHeight="1" x14ac:dyDescent="0.3">
      <c r="A8149" s="86"/>
      <c r="B8149" s="84"/>
      <c r="C8149" s="125"/>
      <c r="E8149" s="151"/>
      <c r="F8149" s="151"/>
      <c r="G8149" s="151"/>
      <c r="H8149" s="190" t="str">
        <f t="shared" si="1581"/>
        <v/>
      </c>
      <c r="J8149" s="195" t="str">
        <f>+IF(H8149="","",H8149/H8182)</f>
        <v/>
      </c>
      <c r="K8149" s="174"/>
      <c r="L8149" s="170"/>
      <c r="M8149" s="193" t="str">
        <f t="shared" si="1582"/>
        <v/>
      </c>
      <c r="N8149" s="194" t="str">
        <f t="shared" si="1579"/>
        <v/>
      </c>
      <c r="R8149" s="75" t="e">
        <f t="shared" si="1580"/>
        <v>#REF!</v>
      </c>
    </row>
    <row r="8150" spans="1:18" ht="15" customHeight="1" x14ac:dyDescent="0.3">
      <c r="A8150" s="86"/>
      <c r="B8150" s="84"/>
      <c r="C8150" s="125"/>
      <c r="E8150" s="151"/>
      <c r="F8150" s="151"/>
      <c r="G8150" s="151"/>
      <c r="H8150" s="190" t="str">
        <f t="shared" si="1581"/>
        <v/>
      </c>
      <c r="J8150" s="195" t="str">
        <f>+IF(H8150="","",H8150/H8182)</f>
        <v/>
      </c>
      <c r="K8150" s="174"/>
      <c r="L8150" s="170"/>
      <c r="M8150" s="193" t="str">
        <f t="shared" si="1582"/>
        <v/>
      </c>
      <c r="N8150" s="194" t="str">
        <f t="shared" si="1579"/>
        <v/>
      </c>
      <c r="R8150" s="75" t="e">
        <f t="shared" si="1580"/>
        <v>#REF!</v>
      </c>
    </row>
    <row r="8151" spans="1:18" ht="15" customHeight="1" x14ac:dyDescent="0.3">
      <c r="A8151" s="86"/>
      <c r="B8151" s="84"/>
      <c r="C8151" s="125"/>
      <c r="E8151" s="151"/>
      <c r="F8151" s="151"/>
      <c r="G8151" s="151"/>
      <c r="H8151" s="190" t="str">
        <f t="shared" si="1581"/>
        <v/>
      </c>
      <c r="J8151" s="195" t="str">
        <f>+IF(H8151="","",H8151/H8182)</f>
        <v/>
      </c>
      <c r="K8151" s="174"/>
      <c r="L8151" s="170"/>
      <c r="M8151" s="193" t="str">
        <f t="shared" si="1582"/>
        <v/>
      </c>
      <c r="N8151" s="194" t="str">
        <f t="shared" si="1579"/>
        <v/>
      </c>
      <c r="R8151" s="75" t="e">
        <f t="shared" si="1580"/>
        <v>#REF!</v>
      </c>
    </row>
    <row r="8152" spans="1:18" ht="15" customHeight="1" x14ac:dyDescent="0.3">
      <c r="A8152" s="86"/>
      <c r="B8152" s="84"/>
      <c r="C8152" s="125"/>
      <c r="E8152" s="151"/>
      <c r="F8152" s="151"/>
      <c r="G8152" s="151"/>
      <c r="H8152" s="190" t="str">
        <f t="shared" si="1581"/>
        <v/>
      </c>
      <c r="J8152" s="195" t="str">
        <f>+IF(H8152="","",H8152/H8182)</f>
        <v/>
      </c>
      <c r="K8152" s="174"/>
      <c r="L8152" s="170"/>
      <c r="M8152" s="193" t="str">
        <f t="shared" si="1582"/>
        <v/>
      </c>
      <c r="N8152" s="194" t="str">
        <f t="shared" si="1579"/>
        <v/>
      </c>
      <c r="R8152" s="75" t="e">
        <f t="shared" si="1580"/>
        <v>#REF!</v>
      </c>
    </row>
    <row r="8153" spans="1:18" ht="15" customHeight="1" x14ac:dyDescent="0.3">
      <c r="A8153" s="86"/>
      <c r="B8153" s="84"/>
      <c r="C8153" s="125"/>
      <c r="E8153" s="151"/>
      <c r="F8153" s="151"/>
      <c r="G8153" s="151"/>
      <c r="H8153" s="190" t="str">
        <f t="shared" si="1581"/>
        <v/>
      </c>
      <c r="J8153" s="195" t="str">
        <f>+IF(H8153="","",H8153/H8182)</f>
        <v/>
      </c>
      <c r="K8153" s="174"/>
      <c r="L8153" s="170"/>
      <c r="M8153" s="193" t="str">
        <f t="shared" si="1582"/>
        <v/>
      </c>
      <c r="N8153" s="194" t="str">
        <f t="shared" si="1579"/>
        <v/>
      </c>
      <c r="R8153" s="75" t="e">
        <f t="shared" si="1580"/>
        <v>#REF!</v>
      </c>
    </row>
    <row r="8154" spans="1:18" ht="15" customHeight="1" x14ac:dyDescent="0.3">
      <c r="A8154" s="86"/>
      <c r="B8154" s="84"/>
      <c r="C8154" s="125"/>
      <c r="E8154" s="151"/>
      <c r="F8154" s="151"/>
      <c r="G8154" s="151"/>
      <c r="H8154" s="190" t="str">
        <f t="shared" si="1581"/>
        <v/>
      </c>
      <c r="J8154" s="195" t="str">
        <f>+IF(H8154="","",H8154/H8182)</f>
        <v/>
      </c>
      <c r="K8154" s="174"/>
      <c r="L8154" s="170"/>
      <c r="M8154" s="193" t="str">
        <f t="shared" si="1582"/>
        <v/>
      </c>
      <c r="N8154" s="194" t="str">
        <f t="shared" si="1579"/>
        <v/>
      </c>
      <c r="R8154" s="75" t="e">
        <f t="shared" si="1580"/>
        <v>#REF!</v>
      </c>
    </row>
    <row r="8155" spans="1:18" ht="15" customHeight="1" x14ac:dyDescent="0.3">
      <c r="A8155" s="86"/>
      <c r="B8155" s="84"/>
      <c r="C8155" s="125"/>
      <c r="E8155" s="151"/>
      <c r="F8155" s="151"/>
      <c r="G8155" s="151"/>
      <c r="H8155" s="190" t="str">
        <f t="shared" si="1581"/>
        <v/>
      </c>
      <c r="J8155" s="195" t="str">
        <f>+IF(H8155="","",H8155/H8182)</f>
        <v/>
      </c>
      <c r="K8155" s="174"/>
      <c r="L8155" s="170"/>
      <c r="M8155" s="193" t="str">
        <f t="shared" si="1582"/>
        <v/>
      </c>
      <c r="N8155" s="194" t="str">
        <f t="shared" si="1579"/>
        <v/>
      </c>
      <c r="R8155" s="75" t="e">
        <f t="shared" si="1580"/>
        <v>#REF!</v>
      </c>
    </row>
    <row r="8156" spans="1:18" ht="15" customHeight="1" x14ac:dyDescent="0.3">
      <c r="A8156" s="86"/>
      <c r="B8156" s="84"/>
      <c r="C8156" s="125"/>
      <c r="E8156" s="151"/>
      <c r="F8156" s="151"/>
      <c r="G8156" s="151"/>
      <c r="H8156" s="190" t="str">
        <f t="shared" si="1581"/>
        <v/>
      </c>
      <c r="J8156" s="195" t="str">
        <f>+IF(H8156="","",H8156/H8182)</f>
        <v/>
      </c>
      <c r="K8156" s="174"/>
      <c r="L8156" s="170"/>
      <c r="M8156" s="193" t="str">
        <f t="shared" si="1582"/>
        <v/>
      </c>
      <c r="N8156" s="194" t="str">
        <f t="shared" si="1579"/>
        <v/>
      </c>
      <c r="R8156" s="75" t="e">
        <f t="shared" si="1580"/>
        <v>#REF!</v>
      </c>
    </row>
    <row r="8157" spans="1:18" ht="15" customHeight="1" x14ac:dyDescent="0.3">
      <c r="A8157" s="86"/>
      <c r="B8157" s="84"/>
      <c r="C8157" s="125"/>
      <c r="E8157" s="151"/>
      <c r="F8157" s="151"/>
      <c r="G8157" s="151"/>
      <c r="H8157" s="190" t="str">
        <f t="shared" si="1581"/>
        <v/>
      </c>
      <c r="J8157" s="195" t="str">
        <f>+IF(H8157="","",H8157/H8182)</f>
        <v/>
      </c>
      <c r="K8157" s="174"/>
      <c r="L8157" s="170"/>
      <c r="M8157" s="193" t="str">
        <f t="shared" si="1582"/>
        <v/>
      </c>
      <c r="N8157" s="194" t="str">
        <f t="shared" si="1579"/>
        <v/>
      </c>
      <c r="R8157" s="75" t="e">
        <f t="shared" si="1580"/>
        <v>#REF!</v>
      </c>
    </row>
    <row r="8158" spans="1:18" ht="15" customHeight="1" x14ac:dyDescent="0.3">
      <c r="A8158" s="86"/>
      <c r="B8158" s="84"/>
      <c r="C8158" s="125"/>
      <c r="E8158" s="151"/>
      <c r="F8158" s="151"/>
      <c r="G8158" s="151"/>
      <c r="H8158" s="190" t="str">
        <f t="shared" si="1581"/>
        <v/>
      </c>
      <c r="J8158" s="195" t="str">
        <f>+IF(H8158="","",H8158/H8182)</f>
        <v/>
      </c>
      <c r="K8158" s="174"/>
      <c r="L8158" s="170"/>
      <c r="M8158" s="193" t="str">
        <f t="shared" si="1582"/>
        <v/>
      </c>
      <c r="N8158" s="194" t="str">
        <f t="shared" si="1579"/>
        <v/>
      </c>
      <c r="R8158" s="75" t="e">
        <f t="shared" si="1580"/>
        <v>#REF!</v>
      </c>
    </row>
    <row r="8159" spans="1:18" ht="15" customHeight="1" x14ac:dyDescent="0.3">
      <c r="A8159" s="86"/>
      <c r="B8159" s="84"/>
      <c r="C8159" s="125"/>
      <c r="E8159" s="151"/>
      <c r="F8159" s="151"/>
      <c r="G8159" s="151"/>
      <c r="H8159" s="190" t="str">
        <f t="shared" si="1581"/>
        <v/>
      </c>
      <c r="J8159" s="195" t="str">
        <f>+IF(H8159="","",H8159/H8182)</f>
        <v/>
      </c>
      <c r="K8159" s="174"/>
      <c r="L8159" s="170"/>
      <c r="M8159" s="193" t="str">
        <f t="shared" si="1582"/>
        <v/>
      </c>
      <c r="N8159" s="194" t="str">
        <f t="shared" si="1579"/>
        <v/>
      </c>
      <c r="R8159" s="75" t="e">
        <f t="shared" si="1580"/>
        <v>#REF!</v>
      </c>
    </row>
    <row r="8160" spans="1:18" ht="15" customHeight="1" x14ac:dyDescent="0.3">
      <c r="A8160" s="86"/>
      <c r="B8160" s="84"/>
      <c r="C8160" s="125"/>
      <c r="E8160" s="151"/>
      <c r="F8160" s="151"/>
      <c r="G8160" s="151"/>
      <c r="H8160" s="190" t="str">
        <f t="shared" si="1581"/>
        <v/>
      </c>
      <c r="J8160" s="195" t="str">
        <f>+IF(H8160="","",H8160/H8182)</f>
        <v/>
      </c>
      <c r="K8160" s="174"/>
      <c r="L8160" s="170"/>
      <c r="M8160" s="193" t="str">
        <f t="shared" si="1582"/>
        <v/>
      </c>
      <c r="N8160" s="194" t="str">
        <f t="shared" si="1579"/>
        <v/>
      </c>
      <c r="R8160" s="75" t="e">
        <f t="shared" si="1580"/>
        <v>#REF!</v>
      </c>
    </row>
    <row r="8161" spans="1:18" ht="15" customHeight="1" x14ac:dyDescent="0.3">
      <c r="A8161" s="86"/>
      <c r="B8161" s="84"/>
      <c r="C8161" s="125"/>
      <c r="E8161" s="151"/>
      <c r="F8161" s="151"/>
      <c r="G8161" s="151"/>
      <c r="H8161" s="190" t="str">
        <f t="shared" si="1581"/>
        <v/>
      </c>
      <c r="J8161" s="195" t="str">
        <f>+IF(H8161="","",H8161/H8182)</f>
        <v/>
      </c>
      <c r="K8161" s="174"/>
      <c r="L8161" s="170"/>
      <c r="M8161" s="193" t="str">
        <f t="shared" si="1582"/>
        <v/>
      </c>
      <c r="N8161" s="194" t="str">
        <f t="shared" si="1579"/>
        <v/>
      </c>
      <c r="R8161" s="75" t="e">
        <f t="shared" si="1580"/>
        <v>#REF!</v>
      </c>
    </row>
    <row r="8162" spans="1:18" ht="15" customHeight="1" x14ac:dyDescent="0.3">
      <c r="A8162" s="86"/>
      <c r="B8162" s="84"/>
      <c r="C8162" s="125"/>
      <c r="E8162" s="151"/>
      <c r="F8162" s="151"/>
      <c r="G8162" s="151"/>
      <c r="H8162" s="190" t="str">
        <f t="shared" si="1581"/>
        <v/>
      </c>
      <c r="J8162" s="195" t="str">
        <f>+IF(H8162="","",H8162/H8182)</f>
        <v/>
      </c>
      <c r="K8162" s="174"/>
      <c r="L8162" s="170"/>
      <c r="M8162" s="193" t="str">
        <f t="shared" si="1582"/>
        <v/>
      </c>
      <c r="N8162" s="194" t="str">
        <f t="shared" si="1579"/>
        <v/>
      </c>
      <c r="R8162" s="75" t="e">
        <f t="shared" si="1580"/>
        <v>#REF!</v>
      </c>
    </row>
    <row r="8163" spans="1:18" ht="15" customHeight="1" x14ac:dyDescent="0.3">
      <c r="A8163" s="86"/>
      <c r="B8163" s="84"/>
      <c r="C8163" s="125"/>
      <c r="E8163" s="151"/>
      <c r="F8163" s="151"/>
      <c r="G8163" s="151"/>
      <c r="H8163" s="190" t="str">
        <f t="shared" si="1581"/>
        <v/>
      </c>
      <c r="J8163" s="195" t="str">
        <f>+IF(H8163="","",H8163/H8182)</f>
        <v/>
      </c>
      <c r="K8163" s="174"/>
      <c r="L8163" s="170"/>
      <c r="M8163" s="193" t="str">
        <f t="shared" si="1582"/>
        <v/>
      </c>
      <c r="N8163" s="194" t="str">
        <f t="shared" si="1579"/>
        <v/>
      </c>
      <c r="R8163" s="75" t="e">
        <f t="shared" si="1580"/>
        <v>#REF!</v>
      </c>
    </row>
    <row r="8164" spans="1:18" ht="15" customHeight="1" x14ac:dyDescent="0.3">
      <c r="A8164" s="86"/>
      <c r="B8164" s="84"/>
      <c r="C8164" s="125"/>
      <c r="E8164" s="151"/>
      <c r="F8164" s="151"/>
      <c r="G8164" s="151"/>
      <c r="H8164" s="190" t="str">
        <f t="shared" si="1581"/>
        <v/>
      </c>
      <c r="J8164" s="195" t="str">
        <f>+IF(H8164="","",H8164/H8182)</f>
        <v/>
      </c>
      <c r="K8164" s="174"/>
      <c r="L8164" s="170"/>
      <c r="M8164" s="193" t="str">
        <f t="shared" si="1582"/>
        <v/>
      </c>
      <c r="N8164" s="194" t="str">
        <f t="shared" si="1579"/>
        <v/>
      </c>
      <c r="R8164" s="75" t="e">
        <f t="shared" si="1580"/>
        <v>#REF!</v>
      </c>
    </row>
    <row r="8165" spans="1:18" ht="15" customHeight="1" x14ac:dyDescent="0.3">
      <c r="A8165" s="86"/>
      <c r="B8165" s="84"/>
      <c r="C8165" s="125"/>
      <c r="E8165" s="151"/>
      <c r="F8165" s="151"/>
      <c r="G8165" s="151"/>
      <c r="H8165" s="190" t="str">
        <f t="shared" si="1581"/>
        <v/>
      </c>
      <c r="J8165" s="195" t="str">
        <f>+IF(H8165="","",H8165/H8182)</f>
        <v/>
      </c>
      <c r="K8165" s="174"/>
      <c r="L8165" s="170"/>
      <c r="M8165" s="193" t="str">
        <f t="shared" si="1582"/>
        <v/>
      </c>
      <c r="N8165" s="194" t="str">
        <f t="shared" si="1579"/>
        <v/>
      </c>
      <c r="R8165" s="75" t="e">
        <f t="shared" si="1580"/>
        <v>#REF!</v>
      </c>
    </row>
    <row r="8166" spans="1:18" ht="15" customHeight="1" x14ac:dyDescent="0.3">
      <c r="A8166" s="86"/>
      <c r="B8166" s="84"/>
      <c r="C8166" s="125"/>
      <c r="E8166" s="151"/>
      <c r="F8166" s="151"/>
      <c r="G8166" s="151"/>
      <c r="H8166" s="190" t="str">
        <f t="shared" si="1581"/>
        <v/>
      </c>
      <c r="J8166" s="195" t="str">
        <f>+IF(H8166="","",H8166/H8182)</f>
        <v/>
      </c>
      <c r="K8166" s="174"/>
      <c r="L8166" s="170"/>
      <c r="M8166" s="193" t="str">
        <f t="shared" si="1582"/>
        <v/>
      </c>
      <c r="N8166" s="194" t="str">
        <f t="shared" si="1579"/>
        <v/>
      </c>
      <c r="R8166" s="75" t="e">
        <f t="shared" si="1580"/>
        <v>#REF!</v>
      </c>
    </row>
    <row r="8167" spans="1:18" ht="15" customHeight="1" x14ac:dyDescent="0.3">
      <c r="A8167" s="86"/>
      <c r="B8167" s="84"/>
      <c r="C8167" s="125"/>
      <c r="E8167" s="151"/>
      <c r="F8167" s="151"/>
      <c r="G8167" s="151"/>
      <c r="H8167" s="190" t="str">
        <f t="shared" si="1581"/>
        <v/>
      </c>
      <c r="J8167" s="195" t="str">
        <f>+IF(H8167="","",H8167/H8182)</f>
        <v/>
      </c>
      <c r="K8167" s="174"/>
      <c r="L8167" s="170"/>
      <c r="M8167" s="193" t="str">
        <f t="shared" si="1582"/>
        <v/>
      </c>
      <c r="N8167" s="194" t="str">
        <f t="shared" si="1579"/>
        <v/>
      </c>
      <c r="R8167" s="75" t="e">
        <f t="shared" si="1580"/>
        <v>#REF!</v>
      </c>
    </row>
    <row r="8168" spans="1:18" ht="15" customHeight="1" x14ac:dyDescent="0.3">
      <c r="A8168" s="86"/>
      <c r="B8168" s="84"/>
      <c r="C8168" s="125"/>
      <c r="E8168" s="151"/>
      <c r="F8168" s="151"/>
      <c r="G8168" s="151"/>
      <c r="H8168" s="190" t="str">
        <f t="shared" si="1581"/>
        <v/>
      </c>
      <c r="J8168" s="195" t="str">
        <f>+IF(H8168="","",H8168/H8182)</f>
        <v/>
      </c>
      <c r="K8168" s="174"/>
      <c r="L8168" s="170"/>
      <c r="M8168" s="193" t="str">
        <f t="shared" si="1582"/>
        <v/>
      </c>
      <c r="N8168" s="194" t="str">
        <f t="shared" si="1579"/>
        <v/>
      </c>
      <c r="R8168" s="75" t="e">
        <f t="shared" si="1580"/>
        <v>#REF!</v>
      </c>
    </row>
    <row r="8169" spans="1:18" ht="15" customHeight="1" x14ac:dyDescent="0.3">
      <c r="A8169" s="86"/>
      <c r="B8169" s="84"/>
      <c r="C8169" s="125"/>
      <c r="E8169" s="151"/>
      <c r="F8169" s="151"/>
      <c r="G8169" s="151"/>
      <c r="H8169" s="190" t="str">
        <f t="shared" si="1581"/>
        <v/>
      </c>
      <c r="J8169" s="195" t="str">
        <f>+IF(H8169="","",H8169/H8182)</f>
        <v/>
      </c>
      <c r="K8169" s="174"/>
      <c r="L8169" s="170"/>
      <c r="M8169" s="193" t="str">
        <f t="shared" si="1582"/>
        <v/>
      </c>
      <c r="N8169" s="194" t="str">
        <f t="shared" si="1579"/>
        <v/>
      </c>
      <c r="R8169" s="75" t="e">
        <f t="shared" si="1580"/>
        <v>#REF!</v>
      </c>
    </row>
    <row r="8170" spans="1:18" ht="15" customHeight="1" x14ac:dyDescent="0.3">
      <c r="A8170" s="86"/>
      <c r="B8170" s="84"/>
      <c r="C8170" s="125"/>
      <c r="E8170" s="151"/>
      <c r="F8170" s="151"/>
      <c r="G8170" s="151"/>
      <c r="H8170" s="190" t="str">
        <f t="shared" si="1581"/>
        <v/>
      </c>
      <c r="J8170" s="195" t="str">
        <f>+IF(H8170="","",H8170/H8182)</f>
        <v/>
      </c>
      <c r="K8170" s="174"/>
      <c r="L8170" s="170"/>
      <c r="M8170" s="193" t="str">
        <f t="shared" si="1582"/>
        <v/>
      </c>
      <c r="N8170" s="194" t="str">
        <f t="shared" si="1579"/>
        <v/>
      </c>
      <c r="R8170" s="75" t="e">
        <f t="shared" si="1580"/>
        <v>#REF!</v>
      </c>
    </row>
    <row r="8171" spans="1:18" ht="15" customHeight="1" thickBot="1" x14ac:dyDescent="0.35">
      <c r="A8171" s="86"/>
      <c r="B8171" s="84"/>
      <c r="C8171" s="125"/>
      <c r="E8171" s="152"/>
      <c r="F8171" s="152"/>
      <c r="G8171" s="152"/>
      <c r="H8171" s="191" t="str">
        <f t="shared" si="1581"/>
        <v/>
      </c>
      <c r="J8171" s="195" t="str">
        <f>+IF(H8171="","",H8171/H8182)</f>
        <v/>
      </c>
      <c r="K8171" s="174"/>
      <c r="L8171" s="170"/>
      <c r="M8171" s="193" t="str">
        <f t="shared" si="1582"/>
        <v/>
      </c>
      <c r="N8171" s="194" t="str">
        <f t="shared" si="1579"/>
        <v/>
      </c>
      <c r="R8171" s="75" t="e">
        <f t="shared" si="1580"/>
        <v>#REF!</v>
      </c>
    </row>
    <row r="8172" spans="1:18" ht="15" customHeight="1" thickBot="1" x14ac:dyDescent="0.35">
      <c r="A8172" s="86"/>
      <c r="B8172" s="84"/>
      <c r="C8172" s="160"/>
      <c r="D8172" s="160"/>
      <c r="E8172" s="160"/>
      <c r="F8172" s="160"/>
      <c r="G8172" s="161" t="s">
        <v>29</v>
      </c>
      <c r="H8172" s="157">
        <f>SUM(H8146:H8171)</f>
        <v>792</v>
      </c>
      <c r="J8172" s="110">
        <f>SUM(J8146:J8171)</f>
        <v>0.96340410080801409</v>
      </c>
      <c r="K8172" s="109"/>
      <c r="L8172" s="109"/>
      <c r="M8172" s="109"/>
      <c r="N8172" s="110">
        <f>SUM(N8146:N8171)</f>
        <v>0.19441494754305724</v>
      </c>
    </row>
    <row r="8173" spans="1:18" s="73" customFormat="1" ht="15" customHeight="1" thickBot="1" x14ac:dyDescent="0.35">
      <c r="A8173" s="86"/>
      <c r="B8173" s="84"/>
      <c r="C8173" s="73" t="s">
        <v>12</v>
      </c>
      <c r="H8173" s="74"/>
      <c r="J8173" s="111"/>
      <c r="K8173" s="111"/>
      <c r="L8173" s="111"/>
      <c r="M8173" s="111"/>
      <c r="N8173" s="111"/>
    </row>
    <row r="8174" spans="1:18" ht="33" customHeight="1" thickBot="1" x14ac:dyDescent="0.35">
      <c r="A8174" s="86"/>
      <c r="B8174" s="84"/>
      <c r="C8174" s="122" t="s">
        <v>48</v>
      </c>
      <c r="D8174" s="129"/>
      <c r="E8174" s="130" t="s">
        <v>3</v>
      </c>
      <c r="F8174" s="130" t="s">
        <v>0</v>
      </c>
      <c r="G8174" s="123" t="s">
        <v>6</v>
      </c>
      <c r="H8174" s="124" t="s">
        <v>9</v>
      </c>
      <c r="J8174" s="106" t="s">
        <v>59</v>
      </c>
      <c r="K8174" s="107" t="s">
        <v>60</v>
      </c>
      <c r="L8174" s="107" t="s">
        <v>61</v>
      </c>
      <c r="M8174" s="107" t="s">
        <v>62</v>
      </c>
      <c r="N8174" s="108" t="s">
        <v>63</v>
      </c>
    </row>
    <row r="8175" spans="1:18" ht="15" customHeight="1" x14ac:dyDescent="0.3">
      <c r="A8175" s="86"/>
      <c r="B8175" s="84"/>
      <c r="C8175" s="125"/>
      <c r="E8175" s="149"/>
      <c r="F8175" s="146"/>
      <c r="G8175" s="154"/>
      <c r="H8175" s="186" t="str">
        <f>+IF(G8175="","",F8175*G8175)</f>
        <v/>
      </c>
      <c r="J8175" s="195" t="str">
        <f>+IF(H8175="","",H8175/H8182)</f>
        <v/>
      </c>
      <c r="K8175" s="175"/>
      <c r="L8175" s="175"/>
      <c r="M8175" s="193" t="str">
        <f>IF(L8175="NP", 0, (IF(L8175="EP", 1, (IF(L8175="ND", 0.4, "")))))</f>
        <v/>
      </c>
      <c r="N8175" s="194" t="str">
        <f>+IF(H8175="","",J8175*M8175)</f>
        <v/>
      </c>
      <c r="R8175" s="75" t="e">
        <f t="shared" ref="R8175:R8179" si="1583">+R8087+1</f>
        <v>#REF!</v>
      </c>
    </row>
    <row r="8176" spans="1:18" ht="15" customHeight="1" x14ac:dyDescent="0.3">
      <c r="A8176" s="86"/>
      <c r="B8176" s="84"/>
      <c r="C8176" s="125"/>
      <c r="E8176" s="149"/>
      <c r="F8176" s="146"/>
      <c r="G8176" s="154"/>
      <c r="H8176" s="186" t="str">
        <f>+IF(G8176="","",F8176*G8176)</f>
        <v/>
      </c>
      <c r="J8176" s="195" t="str">
        <f>+IF(H8176="","",H8176/H8180)</f>
        <v/>
      </c>
      <c r="K8176" s="175"/>
      <c r="L8176" s="175"/>
      <c r="M8176" s="193" t="str">
        <f>IF(L8176="NP", 0, (IF(L8176="EP", 1, (IF(L8176="ND", 0.4, "")))))</f>
        <v/>
      </c>
      <c r="N8176" s="194" t="str">
        <f>+IF(H8176="","",J8176*M8176)</f>
        <v/>
      </c>
      <c r="R8176" s="75" t="e">
        <f t="shared" si="1583"/>
        <v>#REF!</v>
      </c>
    </row>
    <row r="8177" spans="1:18" ht="15" customHeight="1" x14ac:dyDescent="0.3">
      <c r="A8177" s="86"/>
      <c r="B8177" s="84"/>
      <c r="C8177" s="125"/>
      <c r="E8177" s="149"/>
      <c r="F8177" s="146"/>
      <c r="G8177" s="154"/>
      <c r="H8177" s="186" t="str">
        <f>+IF(G8177="","",F8177*G8177)</f>
        <v/>
      </c>
      <c r="J8177" s="195" t="str">
        <f>+IF(H8177="","",H8177/H8181)</f>
        <v/>
      </c>
      <c r="K8177" s="175"/>
      <c r="L8177" s="175"/>
      <c r="M8177" s="193" t="str">
        <f>IF(L8177="NP", 0, (IF(L8177="EP", 1, (IF(L8177="ND", 0.4, "")))))</f>
        <v/>
      </c>
      <c r="N8177" s="194" t="str">
        <f>+IF(H8177="","",J8177*M8177)</f>
        <v/>
      </c>
      <c r="R8177" s="75" t="e">
        <f t="shared" si="1583"/>
        <v>#REF!</v>
      </c>
    </row>
    <row r="8178" spans="1:18" ht="15" customHeight="1" x14ac:dyDescent="0.3">
      <c r="A8178" s="86"/>
      <c r="B8178" s="84"/>
      <c r="C8178" s="125"/>
      <c r="E8178" s="149"/>
      <c r="F8178" s="146"/>
      <c r="G8178" s="154"/>
      <c r="H8178" s="186" t="str">
        <f>+IF(G8178="","",F8178*G8178)</f>
        <v/>
      </c>
      <c r="J8178" s="195" t="str">
        <f>+IF(H8178="","",H8178/H8182)</f>
        <v/>
      </c>
      <c r="K8178" s="175"/>
      <c r="L8178" s="175"/>
      <c r="M8178" s="193" t="str">
        <f>IF(L8178="NP", 0, (IF(L8178="EP", 1, (IF(L8178="ND", 0.4, "")))))</f>
        <v/>
      </c>
      <c r="N8178" s="194" t="str">
        <f>+IF(H8178="","",J8178*M8178)</f>
        <v/>
      </c>
      <c r="R8178" s="75" t="e">
        <f t="shared" si="1583"/>
        <v>#REF!</v>
      </c>
    </row>
    <row r="8179" spans="1:18" ht="15" customHeight="1" thickBot="1" x14ac:dyDescent="0.35">
      <c r="A8179" s="86"/>
      <c r="B8179" s="84"/>
      <c r="C8179" s="127"/>
      <c r="D8179" s="128"/>
      <c r="E8179" s="150"/>
      <c r="F8179" s="147"/>
      <c r="G8179" s="155"/>
      <c r="H8179" s="192" t="str">
        <f>+IF(G8179="","",F8179*G8179)</f>
        <v/>
      </c>
      <c r="J8179" s="195" t="str">
        <f>+IF(H8179="","",H8179/H8182)</f>
        <v/>
      </c>
      <c r="K8179" s="176"/>
      <c r="L8179" s="177"/>
      <c r="M8179" s="193" t="str">
        <f>IF(L8179="NP", 0, (IF(L8179="EP", 1, (IF(L8179="ND", 0.4, "")))))</f>
        <v/>
      </c>
      <c r="N8179" s="194" t="str">
        <f>+IF(H8179="","",J8179*M8179)</f>
        <v/>
      </c>
      <c r="R8179" s="75" t="e">
        <f t="shared" si="1583"/>
        <v>#REF!</v>
      </c>
    </row>
    <row r="8180" spans="1:18" ht="15" customHeight="1" thickBot="1" x14ac:dyDescent="0.35">
      <c r="A8180" s="86"/>
      <c r="B8180" s="84"/>
      <c r="C8180" s="160"/>
      <c r="D8180" s="160"/>
      <c r="E8180" s="160"/>
      <c r="F8180" s="160"/>
      <c r="G8180" s="161" t="s">
        <v>30</v>
      </c>
      <c r="H8180" s="157">
        <f>SUM(H8175:H8179)</f>
        <v>0</v>
      </c>
      <c r="J8180" s="110">
        <f>SUM(J8175:J8179)</f>
        <v>0</v>
      </c>
      <c r="K8180" s="109"/>
      <c r="L8180" s="109"/>
      <c r="M8180" s="109"/>
      <c r="N8180" s="110">
        <f>SUM(N8175:N8179)</f>
        <v>0</v>
      </c>
    </row>
    <row r="8181" spans="1:18" ht="13.5" customHeight="1" thickBot="1" x14ac:dyDescent="0.35">
      <c r="A8181" s="86"/>
      <c r="B8181" s="84"/>
      <c r="H8181" s="84"/>
      <c r="J8181" s="103"/>
      <c r="K8181" s="104"/>
      <c r="L8181" s="104"/>
      <c r="M8181" s="104"/>
      <c r="N8181" s="105"/>
    </row>
    <row r="8182" spans="1:18" ht="15" customHeight="1" x14ac:dyDescent="0.3">
      <c r="A8182" s="86"/>
      <c r="B8182" s="84"/>
      <c r="D8182" s="132" t="s">
        <v>13</v>
      </c>
      <c r="E8182" s="133"/>
      <c r="F8182" s="133"/>
      <c r="G8182" s="134"/>
      <c r="H8182" s="158">
        <f>+H8127+H8143+H8172+H8180</f>
        <v>822.08493750000002</v>
      </c>
      <c r="J8182" s="113"/>
      <c r="K8182" s="78"/>
      <c r="M8182" s="78"/>
      <c r="N8182" s="114"/>
    </row>
    <row r="8183" spans="1:18" ht="15" customHeight="1" thickBot="1" x14ac:dyDescent="0.35">
      <c r="A8183" s="86"/>
      <c r="B8183" s="84"/>
      <c r="D8183" s="135" t="s">
        <v>67</v>
      </c>
      <c r="E8183" s="136"/>
      <c r="F8183" s="136"/>
      <c r="G8183" s="141">
        <f>+$Q$1</f>
        <v>0.15</v>
      </c>
      <c r="H8183" s="159">
        <f>+H8182*G8183</f>
        <v>123.312740625</v>
      </c>
      <c r="J8183" s="115"/>
      <c r="K8183" s="116"/>
      <c r="L8183" s="116"/>
      <c r="M8183" s="116"/>
      <c r="N8183" s="117"/>
    </row>
    <row r="8184" spans="1:18" ht="15" customHeight="1" x14ac:dyDescent="0.3">
      <c r="A8184" s="86"/>
      <c r="B8184" s="84"/>
      <c r="D8184" s="135" t="s">
        <v>68</v>
      </c>
      <c r="E8184" s="136"/>
      <c r="F8184" s="136"/>
      <c r="G8184" s="141">
        <f>+$Q$2</f>
        <v>0</v>
      </c>
      <c r="H8184" s="159">
        <f>+(H8182+H8183)*G8184</f>
        <v>0</v>
      </c>
      <c r="J8184" s="120">
        <f>+J8127+J8143+J8172+J8180</f>
        <v>1</v>
      </c>
      <c r="K8184" s="118"/>
      <c r="L8184" s="118"/>
      <c r="M8184" s="118"/>
      <c r="N8184" s="120">
        <f>+N8127+N8143+N8172+N8180</f>
        <v>0.19441494754305724</v>
      </c>
    </row>
    <row r="8185" spans="1:18" ht="15" customHeight="1" thickBot="1" x14ac:dyDescent="0.35">
      <c r="A8185" s="86"/>
      <c r="B8185" s="84"/>
      <c r="C8185" s="75" t="s">
        <v>64</v>
      </c>
      <c r="D8185" s="135" t="s">
        <v>14</v>
      </c>
      <c r="E8185" s="136"/>
      <c r="F8185" s="136"/>
      <c r="G8185" s="137"/>
      <c r="H8185" s="159">
        <f>SUM(H8182:H8184)</f>
        <v>945.39767812500008</v>
      </c>
      <c r="J8185" s="121" t="s">
        <v>69</v>
      </c>
      <c r="K8185" s="119"/>
      <c r="L8185" s="119"/>
      <c r="M8185" s="119"/>
      <c r="N8185" s="121" t="s">
        <v>70</v>
      </c>
    </row>
    <row r="8186" spans="1:18" ht="15" customHeight="1" thickBot="1" x14ac:dyDescent="0.35">
      <c r="A8186" s="86"/>
      <c r="B8186" s="84"/>
      <c r="C8186" s="75" t="s">
        <v>64</v>
      </c>
      <c r="D8186" s="138" t="s">
        <v>15</v>
      </c>
      <c r="E8186" s="139"/>
      <c r="F8186" s="139"/>
      <c r="G8186" s="140"/>
      <c r="H8186" s="131">
        <f>+ROUND(H8185,2)</f>
        <v>945.4</v>
      </c>
      <c r="N8186" s="165">
        <f>+ROUND(N8184,4)</f>
        <v>0.19439999999999999</v>
      </c>
    </row>
    <row r="8187" spans="1:18" ht="13.5" customHeight="1" x14ac:dyDescent="0.3">
      <c r="A8187" s="86"/>
      <c r="B8187" s="84"/>
      <c r="G8187" s="76"/>
    </row>
    <row r="8188" spans="1:18" ht="13.5" customHeight="1" x14ac:dyDescent="0.3">
      <c r="A8188" s="86"/>
      <c r="B8188" s="84"/>
      <c r="G8188" s="76"/>
    </row>
    <row r="8189" spans="1:18" ht="15" customHeight="1" x14ac:dyDescent="0.3">
      <c r="A8189" s="83"/>
      <c r="B8189" s="84"/>
      <c r="G8189" s="76"/>
      <c r="H8189" s="84"/>
      <c r="J8189" s="85"/>
      <c r="K8189" s="85"/>
      <c r="L8189" s="85"/>
      <c r="M8189" s="85"/>
      <c r="N8189" s="85"/>
    </row>
    <row r="8190" spans="1:18" ht="14.1" customHeight="1" x14ac:dyDescent="0.3">
      <c r="A8190" s="86"/>
      <c r="B8190" s="84"/>
      <c r="C8190" s="87"/>
      <c r="D8190" s="87"/>
      <c r="E8190" s="87"/>
      <c r="F8190" s="87"/>
      <c r="G8190" s="87"/>
      <c r="H8190" s="87"/>
      <c r="K8190" s="78"/>
      <c r="M8190" s="78"/>
    </row>
    <row r="8191" spans="1:18" ht="12" customHeight="1" x14ac:dyDescent="0.3">
      <c r="A8191" s="86"/>
      <c r="B8191" s="84"/>
      <c r="C8191" s="73"/>
      <c r="D8191" s="73"/>
      <c r="E8191" s="73"/>
      <c r="F8191" s="73"/>
      <c r="G8191" s="73"/>
      <c r="H8191" s="73"/>
      <c r="K8191" s="78"/>
      <c r="M8191" s="78"/>
    </row>
    <row r="8192" spans="1:18" ht="12" customHeight="1" x14ac:dyDescent="0.3">
      <c r="A8192" s="86"/>
      <c r="B8192" s="84"/>
      <c r="G8192" s="88"/>
      <c r="H8192" s="84"/>
      <c r="K8192" s="78"/>
      <c r="M8192" s="78"/>
    </row>
    <row r="8193" spans="1:18" ht="14.25" customHeight="1" x14ac:dyDescent="0.3">
      <c r="A8193" s="86"/>
      <c r="B8193" s="84"/>
      <c r="C8193" s="89"/>
      <c r="D8193" s="90"/>
      <c r="E8193" s="90"/>
      <c r="F8193" s="90"/>
      <c r="G8193" s="90"/>
      <c r="H8193" s="91"/>
      <c r="K8193" s="78"/>
      <c r="M8193" s="78"/>
    </row>
    <row r="8194" spans="1:18" ht="14.25" customHeight="1" x14ac:dyDescent="0.3">
      <c r="A8194" s="86"/>
      <c r="B8194" s="84"/>
      <c r="C8194" s="89"/>
      <c r="H8194" s="84"/>
      <c r="K8194" s="78"/>
      <c r="M8194" s="78"/>
    </row>
    <row r="8195" spans="1:18" ht="12" customHeight="1" thickBot="1" x14ac:dyDescent="0.35">
      <c r="A8195" s="86"/>
      <c r="B8195" s="84"/>
      <c r="C8195" s="89"/>
      <c r="H8195" s="84"/>
      <c r="K8195" s="78"/>
      <c r="M8195" s="78"/>
    </row>
    <row r="8196" spans="1:18" ht="20.100000000000001" customHeight="1" thickBot="1" x14ac:dyDescent="0.35">
      <c r="A8196" s="86"/>
      <c r="B8196" s="84"/>
      <c r="C8196" s="142" t="s">
        <v>55</v>
      </c>
      <c r="D8196" s="143"/>
      <c r="E8196" s="143"/>
      <c r="F8196" s="143"/>
      <c r="G8196" s="143"/>
      <c r="H8196" s="144"/>
    </row>
    <row r="8197" spans="1:18" ht="20.100000000000001" customHeight="1" x14ac:dyDescent="0.3">
      <c r="A8197" s="86"/>
      <c r="B8197" s="84"/>
      <c r="C8197" s="92"/>
      <c r="H8197" s="93" t="s">
        <v>56</v>
      </c>
      <c r="I8197" s="84"/>
      <c r="J8197" s="97" t="s">
        <v>26</v>
      </c>
      <c r="K8197" s="98"/>
      <c r="L8197" s="98"/>
      <c r="M8197" s="98"/>
      <c r="N8197" s="99"/>
    </row>
    <row r="8198" spans="1:18" ht="16.5" customHeight="1" thickBot="1" x14ac:dyDescent="0.35">
      <c r="A8198" s="169"/>
      <c r="B8198" s="84"/>
      <c r="C8198" s="73" t="s">
        <v>57</v>
      </c>
      <c r="D8198" s="84">
        <v>94</v>
      </c>
      <c r="G8198" s="74" t="s">
        <v>4</v>
      </c>
      <c r="H8198" s="75" t="str">
        <f>+VLOOKUP(D8198,PRESUP!$A$6:$N$183,3,FALSE)</f>
        <v>m3</v>
      </c>
      <c r="I8198" s="84"/>
      <c r="J8198" s="100"/>
      <c r="K8198" s="101"/>
      <c r="L8198" s="101"/>
      <c r="M8198" s="101"/>
      <c r="N8198" s="102"/>
    </row>
    <row r="8199" spans="1:18" ht="32.25" customHeight="1" x14ac:dyDescent="0.3">
      <c r="A8199" s="86"/>
      <c r="B8199" s="84"/>
      <c r="C8199" s="22" t="str">
        <f>+VLOOKUP(D8198,PRESUP!$A$6:$N$183,14,FALSE)</f>
        <v>DETALLE: EXCAVACION Y DESALOJO (excavadora, volqueta )</v>
      </c>
      <c r="J8199" s="103"/>
      <c r="K8199" s="104"/>
      <c r="L8199" s="104"/>
      <c r="M8199" s="104"/>
      <c r="N8199" s="105"/>
      <c r="O8199" s="84" t="s">
        <v>71</v>
      </c>
      <c r="P8199" s="84" t="s">
        <v>73</v>
      </c>
      <c r="Q8199" s="84" t="s">
        <v>72</v>
      </c>
    </row>
    <row r="8200" spans="1:18" s="73" customFormat="1" ht="15" customHeight="1" thickBot="1" x14ac:dyDescent="0.35">
      <c r="A8200" s="86"/>
      <c r="B8200" s="84"/>
      <c r="C8200" s="73" t="s">
        <v>5</v>
      </c>
      <c r="D8200" s="94"/>
      <c r="E8200" s="94"/>
      <c r="F8200" s="94"/>
      <c r="G8200" s="196" t="s">
        <v>58</v>
      </c>
      <c r="H8200" s="197">
        <v>2.7199999999999998E-2</v>
      </c>
      <c r="J8200" s="162"/>
      <c r="K8200" s="163"/>
      <c r="L8200" s="163"/>
      <c r="M8200" s="163"/>
      <c r="N8200" s="164"/>
      <c r="O8200" s="166">
        <f>+H8274</f>
        <v>3.62</v>
      </c>
      <c r="P8200" s="168">
        <f>+H8270</f>
        <v>3.1459519999999999</v>
      </c>
      <c r="Q8200" s="167">
        <f>+N8274</f>
        <v>0</v>
      </c>
      <c r="R8200" s="73">
        <f t="shared" ref="R8200" si="1584">+D8198</f>
        <v>94</v>
      </c>
    </row>
    <row r="8201" spans="1:18" s="94" customFormat="1" ht="30" customHeight="1" thickBot="1" x14ac:dyDescent="0.35">
      <c r="A8201" s="86"/>
      <c r="B8201" s="84"/>
      <c r="C8201" s="122" t="s">
        <v>48</v>
      </c>
      <c r="D8201" s="123" t="s">
        <v>0</v>
      </c>
      <c r="E8201" s="123" t="s">
        <v>6</v>
      </c>
      <c r="F8201" s="123" t="s">
        <v>7</v>
      </c>
      <c r="G8201" s="123" t="s">
        <v>8</v>
      </c>
      <c r="H8201" s="124" t="s">
        <v>9</v>
      </c>
      <c r="J8201" s="106" t="s">
        <v>59</v>
      </c>
      <c r="K8201" s="107" t="s">
        <v>60</v>
      </c>
      <c r="L8201" s="107" t="s">
        <v>61</v>
      </c>
      <c r="M8201" s="107" t="s">
        <v>62</v>
      </c>
      <c r="N8201" s="108" t="s">
        <v>63</v>
      </c>
    </row>
    <row r="8202" spans="1:18" ht="15" customHeight="1" x14ac:dyDescent="0.3">
      <c r="A8202" s="86"/>
      <c r="B8202" s="84"/>
      <c r="C8202" s="125" t="s">
        <v>78</v>
      </c>
      <c r="D8202" s="145" t="s">
        <v>20</v>
      </c>
      <c r="E8202" s="148"/>
      <c r="F8202" s="148" t="s">
        <v>64</v>
      </c>
      <c r="G8202" s="153" t="s">
        <v>20</v>
      </c>
      <c r="H8202" s="126">
        <f>+H8231*0.05</f>
        <v>2.0671999999999999E-2</v>
      </c>
      <c r="J8202" s="171">
        <f>+IF(H8202="","",H8202/H8270)</f>
        <v>6.5709839183814628E-3</v>
      </c>
      <c r="K8202" s="172">
        <v>4292100117</v>
      </c>
      <c r="L8202" s="170" t="s">
        <v>77</v>
      </c>
      <c r="M8202" s="156">
        <v>0</v>
      </c>
      <c r="N8202" s="173">
        <f t="shared" ref="N8202:N8214" si="1585">+IF(H8202="","",J8202*M8202)</f>
        <v>0</v>
      </c>
    </row>
    <row r="8203" spans="1:18" ht="15" customHeight="1" x14ac:dyDescent="0.3">
      <c r="A8203" s="86"/>
      <c r="B8203" s="84"/>
      <c r="C8203" s="125" t="s">
        <v>342</v>
      </c>
      <c r="D8203" s="146">
        <v>1</v>
      </c>
      <c r="E8203" s="149">
        <v>28.73</v>
      </c>
      <c r="F8203" s="184">
        <f t="shared" ref="F8203:F8214" si="1586">+IF(E8203="","",D8203*E8203)</f>
        <v>28.73</v>
      </c>
      <c r="G8203" s="185">
        <f>+IF(F8203="","",H8200)</f>
        <v>2.7199999999999998E-2</v>
      </c>
      <c r="H8203" s="186">
        <f t="shared" ref="H8203:H8214" si="1587">+IF(G8203="","",F8203*G8203)</f>
        <v>0.78145599999999993</v>
      </c>
      <c r="J8203" s="195">
        <f>+IF(H8203="","",H8203/H8270)</f>
        <v>0.24840048417776239</v>
      </c>
      <c r="K8203" s="211">
        <v>548000014</v>
      </c>
      <c r="L8203" s="170" t="s">
        <v>77</v>
      </c>
      <c r="M8203" s="193">
        <f t="shared" ref="M8203:M8214" si="1588">IF(L8203="NP", 0, (IF(L8203="EP", 1, (IF(L8203="ND", 0.4, "")))))</f>
        <v>0</v>
      </c>
      <c r="N8203" s="194">
        <f t="shared" si="1585"/>
        <v>0</v>
      </c>
      <c r="R8203" s="75" t="e">
        <f t="shared" ref="R8203:R8214" si="1589">+R8115+1</f>
        <v>#REF!</v>
      </c>
    </row>
    <row r="8204" spans="1:18" ht="15" customHeight="1" x14ac:dyDescent="0.3">
      <c r="A8204" s="86"/>
      <c r="B8204" s="84"/>
      <c r="C8204" s="125" t="s">
        <v>369</v>
      </c>
      <c r="D8204" s="146">
        <v>1</v>
      </c>
      <c r="E8204" s="149">
        <v>70.97</v>
      </c>
      <c r="F8204" s="184">
        <f t="shared" si="1586"/>
        <v>70.97</v>
      </c>
      <c r="G8204" s="185">
        <f>+IF(F8204="","",H8200)</f>
        <v>2.7199999999999998E-2</v>
      </c>
      <c r="H8204" s="186">
        <f t="shared" si="1587"/>
        <v>1.9303839999999999</v>
      </c>
      <c r="J8204" s="195">
        <f>+IF(H8204="","",H8204/H8270)</f>
        <v>0.61360885353622685</v>
      </c>
      <c r="K8204" s="172">
        <v>548000014</v>
      </c>
      <c r="L8204" s="170" t="s">
        <v>77</v>
      </c>
      <c r="M8204" s="193">
        <f t="shared" si="1588"/>
        <v>0</v>
      </c>
      <c r="N8204" s="194">
        <f t="shared" si="1585"/>
        <v>0</v>
      </c>
      <c r="R8204" s="75" t="e">
        <f t="shared" si="1589"/>
        <v>#REF!</v>
      </c>
    </row>
    <row r="8205" spans="1:18" ht="15" customHeight="1" x14ac:dyDescent="0.3">
      <c r="A8205" s="86"/>
      <c r="B8205" s="84"/>
      <c r="C8205" s="125"/>
      <c r="D8205" s="146"/>
      <c r="E8205" s="149"/>
      <c r="F8205" s="184" t="str">
        <f t="shared" si="1586"/>
        <v/>
      </c>
      <c r="G8205" s="185" t="str">
        <f>+IF(F8205="","",H8200)</f>
        <v/>
      </c>
      <c r="H8205" s="186" t="str">
        <f t="shared" si="1587"/>
        <v/>
      </c>
      <c r="J8205" s="195" t="str">
        <f>+IF(H8205="","",H8205/H8270)</f>
        <v/>
      </c>
      <c r="K8205" s="172"/>
      <c r="L8205" s="170"/>
      <c r="M8205" s="193" t="str">
        <f t="shared" si="1588"/>
        <v/>
      </c>
      <c r="N8205" s="194" t="str">
        <f t="shared" si="1585"/>
        <v/>
      </c>
      <c r="R8205" s="75" t="e">
        <f t="shared" si="1589"/>
        <v>#REF!</v>
      </c>
    </row>
    <row r="8206" spans="1:18" ht="15" customHeight="1" x14ac:dyDescent="0.3">
      <c r="A8206" s="86"/>
      <c r="B8206" s="84"/>
      <c r="C8206" s="125"/>
      <c r="D8206" s="146"/>
      <c r="E8206" s="149"/>
      <c r="F8206" s="184" t="str">
        <f t="shared" si="1586"/>
        <v/>
      </c>
      <c r="G8206" s="185" t="str">
        <f>+IF(F8206="","",H8200)</f>
        <v/>
      </c>
      <c r="H8206" s="186" t="str">
        <f t="shared" si="1587"/>
        <v/>
      </c>
      <c r="J8206" s="195" t="str">
        <f>+IF(H8206="","",H8206/H8270)</f>
        <v/>
      </c>
      <c r="K8206" s="172"/>
      <c r="L8206" s="170"/>
      <c r="M8206" s="193" t="str">
        <f t="shared" si="1588"/>
        <v/>
      </c>
      <c r="N8206" s="194" t="str">
        <f t="shared" si="1585"/>
        <v/>
      </c>
      <c r="R8206" s="75" t="e">
        <f t="shared" si="1589"/>
        <v>#REF!</v>
      </c>
    </row>
    <row r="8207" spans="1:18" ht="15" customHeight="1" x14ac:dyDescent="0.3">
      <c r="A8207" s="86"/>
      <c r="B8207" s="84"/>
      <c r="C8207" s="125"/>
      <c r="D8207" s="146"/>
      <c r="E8207" s="149"/>
      <c r="F8207" s="184" t="str">
        <f t="shared" si="1586"/>
        <v/>
      </c>
      <c r="G8207" s="185" t="str">
        <f>+IF(F8207="","",H8200)</f>
        <v/>
      </c>
      <c r="H8207" s="186" t="str">
        <f t="shared" si="1587"/>
        <v/>
      </c>
      <c r="J8207" s="195" t="str">
        <f>+IF(H8207="","",H8207/H8270)</f>
        <v/>
      </c>
      <c r="K8207" s="172"/>
      <c r="L8207" s="170"/>
      <c r="M8207" s="193" t="str">
        <f t="shared" si="1588"/>
        <v/>
      </c>
      <c r="N8207" s="194" t="str">
        <f t="shared" si="1585"/>
        <v/>
      </c>
      <c r="R8207" s="75" t="e">
        <f t="shared" si="1589"/>
        <v>#REF!</v>
      </c>
    </row>
    <row r="8208" spans="1:18" ht="15" customHeight="1" x14ac:dyDescent="0.3">
      <c r="A8208" s="86"/>
      <c r="B8208" s="84"/>
      <c r="C8208" s="125"/>
      <c r="D8208" s="146"/>
      <c r="E8208" s="149"/>
      <c r="F8208" s="184" t="str">
        <f t="shared" si="1586"/>
        <v/>
      </c>
      <c r="G8208" s="185" t="str">
        <f>+IF(F8208="","",H8200)</f>
        <v/>
      </c>
      <c r="H8208" s="186" t="str">
        <f t="shared" si="1587"/>
        <v/>
      </c>
      <c r="J8208" s="195" t="str">
        <f>+IF(H8208="","",H8208/H8270)</f>
        <v/>
      </c>
      <c r="K8208" s="172"/>
      <c r="L8208" s="170"/>
      <c r="M8208" s="193" t="str">
        <f t="shared" si="1588"/>
        <v/>
      </c>
      <c r="N8208" s="194" t="str">
        <f t="shared" si="1585"/>
        <v/>
      </c>
      <c r="R8208" s="75" t="e">
        <f t="shared" si="1589"/>
        <v>#REF!</v>
      </c>
    </row>
    <row r="8209" spans="1:18" ht="15" customHeight="1" x14ac:dyDescent="0.3">
      <c r="A8209" s="86"/>
      <c r="B8209" s="84"/>
      <c r="C8209" s="125"/>
      <c r="D8209" s="146"/>
      <c r="E8209" s="149"/>
      <c r="F8209" s="184" t="str">
        <f t="shared" si="1586"/>
        <v/>
      </c>
      <c r="G8209" s="185" t="str">
        <f>+IF(F8209="","",H8200)</f>
        <v/>
      </c>
      <c r="H8209" s="186" t="str">
        <f t="shared" si="1587"/>
        <v/>
      </c>
      <c r="J8209" s="195" t="str">
        <f>+IF(H8209="","",H8209/H8270)</f>
        <v/>
      </c>
      <c r="K8209" s="172"/>
      <c r="L8209" s="170"/>
      <c r="M8209" s="193" t="str">
        <f t="shared" si="1588"/>
        <v/>
      </c>
      <c r="N8209" s="194" t="str">
        <f t="shared" si="1585"/>
        <v/>
      </c>
      <c r="R8209" s="75" t="e">
        <f t="shared" si="1589"/>
        <v>#REF!</v>
      </c>
    </row>
    <row r="8210" spans="1:18" ht="15" customHeight="1" x14ac:dyDescent="0.3">
      <c r="A8210" s="86"/>
      <c r="B8210" s="84"/>
      <c r="C8210" s="125"/>
      <c r="D8210" s="146"/>
      <c r="E8210" s="149"/>
      <c r="F8210" s="184" t="str">
        <f t="shared" si="1586"/>
        <v/>
      </c>
      <c r="G8210" s="185" t="str">
        <f>+IF(F8210="","",H8200)</f>
        <v/>
      </c>
      <c r="H8210" s="186" t="str">
        <f t="shared" si="1587"/>
        <v/>
      </c>
      <c r="J8210" s="195" t="str">
        <f>+IF(H8210="","",H8210/H8270)</f>
        <v/>
      </c>
      <c r="K8210" s="172"/>
      <c r="L8210" s="170"/>
      <c r="M8210" s="193" t="str">
        <f t="shared" si="1588"/>
        <v/>
      </c>
      <c r="N8210" s="194" t="str">
        <f t="shared" si="1585"/>
        <v/>
      </c>
      <c r="R8210" s="75" t="e">
        <f t="shared" si="1589"/>
        <v>#REF!</v>
      </c>
    </row>
    <row r="8211" spans="1:18" ht="15" customHeight="1" x14ac:dyDescent="0.3">
      <c r="A8211" s="86"/>
      <c r="B8211" s="84"/>
      <c r="C8211" s="125"/>
      <c r="D8211" s="146"/>
      <c r="E8211" s="149"/>
      <c r="F8211" s="184" t="str">
        <f t="shared" si="1586"/>
        <v/>
      </c>
      <c r="G8211" s="185" t="str">
        <f>+IF(F8211="","",H8200)</f>
        <v/>
      </c>
      <c r="H8211" s="186" t="str">
        <f t="shared" si="1587"/>
        <v/>
      </c>
      <c r="J8211" s="195" t="str">
        <f>+IF(H8211="","",H8211/H8270)</f>
        <v/>
      </c>
      <c r="K8211" s="172"/>
      <c r="L8211" s="170"/>
      <c r="M8211" s="193" t="str">
        <f t="shared" si="1588"/>
        <v/>
      </c>
      <c r="N8211" s="194" t="str">
        <f t="shared" si="1585"/>
        <v/>
      </c>
      <c r="R8211" s="75" t="e">
        <f t="shared" si="1589"/>
        <v>#REF!</v>
      </c>
    </row>
    <row r="8212" spans="1:18" ht="15" customHeight="1" x14ac:dyDescent="0.3">
      <c r="A8212" s="86"/>
      <c r="B8212" s="84"/>
      <c r="C8212" s="125"/>
      <c r="D8212" s="146"/>
      <c r="E8212" s="149"/>
      <c r="F8212" s="184" t="str">
        <f t="shared" si="1586"/>
        <v/>
      </c>
      <c r="G8212" s="185" t="str">
        <f>+IF(F8212="","",H8200)</f>
        <v/>
      </c>
      <c r="H8212" s="186" t="str">
        <f t="shared" si="1587"/>
        <v/>
      </c>
      <c r="J8212" s="195" t="str">
        <f>+IF(H8212="","",H8212/H8270)</f>
        <v/>
      </c>
      <c r="K8212" s="172"/>
      <c r="L8212" s="170"/>
      <c r="M8212" s="193" t="str">
        <f t="shared" si="1588"/>
        <v/>
      </c>
      <c r="N8212" s="194" t="str">
        <f t="shared" si="1585"/>
        <v/>
      </c>
      <c r="R8212" s="75" t="e">
        <f t="shared" si="1589"/>
        <v>#REF!</v>
      </c>
    </row>
    <row r="8213" spans="1:18" ht="15" customHeight="1" x14ac:dyDescent="0.3">
      <c r="A8213" s="86"/>
      <c r="B8213" s="84"/>
      <c r="C8213" s="125"/>
      <c r="D8213" s="146"/>
      <c r="E8213" s="149"/>
      <c r="F8213" s="184" t="str">
        <f t="shared" si="1586"/>
        <v/>
      </c>
      <c r="G8213" s="185" t="str">
        <f>+IF(F8213="","",H8200)</f>
        <v/>
      </c>
      <c r="H8213" s="186" t="str">
        <f t="shared" si="1587"/>
        <v/>
      </c>
      <c r="J8213" s="195" t="str">
        <f>+IF(H8213="","",H8213/H8270)</f>
        <v/>
      </c>
      <c r="K8213" s="172"/>
      <c r="L8213" s="170"/>
      <c r="M8213" s="193" t="str">
        <f t="shared" si="1588"/>
        <v/>
      </c>
      <c r="N8213" s="194" t="str">
        <f t="shared" si="1585"/>
        <v/>
      </c>
      <c r="R8213" s="75" t="e">
        <f t="shared" si="1589"/>
        <v>#REF!</v>
      </c>
    </row>
    <row r="8214" spans="1:18" ht="15" customHeight="1" thickBot="1" x14ac:dyDescent="0.35">
      <c r="A8214" s="86"/>
      <c r="B8214" s="84"/>
      <c r="C8214" s="127"/>
      <c r="D8214" s="147"/>
      <c r="E8214" s="150"/>
      <c r="F8214" s="187" t="str">
        <f t="shared" si="1586"/>
        <v/>
      </c>
      <c r="G8214" s="188" t="str">
        <f>+IF(F8214="","",H8199)</f>
        <v/>
      </c>
      <c r="H8214" s="189" t="str">
        <f t="shared" si="1587"/>
        <v/>
      </c>
      <c r="J8214" s="195" t="str">
        <f>+IF(H8214="","",H8214/H8270)</f>
        <v/>
      </c>
      <c r="K8214" s="172"/>
      <c r="L8214" s="170"/>
      <c r="M8214" s="193" t="str">
        <f t="shared" si="1588"/>
        <v/>
      </c>
      <c r="N8214" s="194" t="str">
        <f t="shared" si="1585"/>
        <v/>
      </c>
      <c r="R8214" s="75" t="e">
        <f t="shared" si="1589"/>
        <v>#REF!</v>
      </c>
    </row>
    <row r="8215" spans="1:18" ht="15" customHeight="1" thickBot="1" x14ac:dyDescent="0.35">
      <c r="A8215" s="86"/>
      <c r="B8215" s="84"/>
      <c r="C8215" s="160"/>
      <c r="D8215" s="160"/>
      <c r="E8215" s="160"/>
      <c r="F8215" s="160"/>
      <c r="G8215" s="161" t="s">
        <v>27</v>
      </c>
      <c r="H8215" s="157">
        <f>SUM(H8202:H8214)</f>
        <v>2.7325119999999998</v>
      </c>
      <c r="J8215" s="110">
        <f>SUM(J8202:J8214)</f>
        <v>0.86858032163237064</v>
      </c>
      <c r="K8215" s="109"/>
      <c r="L8215" s="109"/>
      <c r="M8215" s="109"/>
      <c r="N8215" s="110">
        <f>SUM(N8202:N8214)</f>
        <v>0</v>
      </c>
    </row>
    <row r="8216" spans="1:18" s="73" customFormat="1" ht="15" customHeight="1" thickBot="1" x14ac:dyDescent="0.35">
      <c r="A8216" s="86"/>
      <c r="B8216" s="84"/>
      <c r="C8216" s="73" t="s">
        <v>10</v>
      </c>
      <c r="H8216" s="74"/>
      <c r="J8216" s="112"/>
      <c r="K8216" s="112"/>
      <c r="L8216" s="112"/>
      <c r="M8216" s="112"/>
      <c r="N8216" s="112"/>
    </row>
    <row r="8217" spans="1:18" ht="31.5" customHeight="1" thickBot="1" x14ac:dyDescent="0.35">
      <c r="A8217" s="86"/>
      <c r="B8217" s="84"/>
      <c r="C8217" s="122" t="s">
        <v>48</v>
      </c>
      <c r="D8217" s="123" t="s">
        <v>0</v>
      </c>
      <c r="E8217" s="123" t="s">
        <v>65</v>
      </c>
      <c r="F8217" s="123" t="s">
        <v>66</v>
      </c>
      <c r="G8217" s="123" t="s">
        <v>8</v>
      </c>
      <c r="H8217" s="124" t="s">
        <v>9</v>
      </c>
      <c r="J8217" s="106" t="s">
        <v>59</v>
      </c>
      <c r="K8217" s="107" t="s">
        <v>60</v>
      </c>
      <c r="L8217" s="107" t="s">
        <v>61</v>
      </c>
      <c r="M8217" s="107" t="s">
        <v>62</v>
      </c>
      <c r="N8217" s="108" t="s">
        <v>63</v>
      </c>
    </row>
    <row r="8218" spans="1:18" ht="15" customHeight="1" x14ac:dyDescent="0.3">
      <c r="A8218" s="86"/>
      <c r="B8218" s="84"/>
      <c r="C8218" s="125" t="s">
        <v>326</v>
      </c>
      <c r="D8218" s="146">
        <v>1</v>
      </c>
      <c r="E8218" s="149">
        <v>4.2300000000000004</v>
      </c>
      <c r="F8218" s="184">
        <f t="shared" ref="F8218:F8230" si="1590">+IF(E8218="","",D8218*E8218)</f>
        <v>4.2300000000000004</v>
      </c>
      <c r="G8218" s="185">
        <f>+IF(F8218="","",H8200)</f>
        <v>2.7199999999999998E-2</v>
      </c>
      <c r="H8218" s="186">
        <f t="shared" ref="H8218:H8230" si="1591">+IF(G8218="","",F8218*G8218)</f>
        <v>0.11505600000000001</v>
      </c>
      <c r="I8218" s="95"/>
      <c r="J8218" s="195">
        <f>+IF(H8218="","",H8218/H8270)</f>
        <v>3.6572713124675776E-2</v>
      </c>
      <c r="K8218" s="174">
        <v>851230012</v>
      </c>
      <c r="L8218" s="170" t="s">
        <v>77</v>
      </c>
      <c r="M8218" s="193">
        <v>0</v>
      </c>
      <c r="N8218" s="194">
        <f t="shared" ref="N8218:N8230" si="1592">+IF(H8218="","",J8218*M8218)</f>
        <v>0</v>
      </c>
      <c r="R8218" s="75" t="e">
        <f t="shared" ref="R8218:R8230" si="1593">+R8130+1</f>
        <v>#REF!</v>
      </c>
    </row>
    <row r="8219" spans="1:18" ht="15" customHeight="1" x14ac:dyDescent="0.25">
      <c r="A8219" s="86"/>
      <c r="B8219" s="84"/>
      <c r="C8219" s="125" t="s">
        <v>345</v>
      </c>
      <c r="D8219" s="146">
        <v>1</v>
      </c>
      <c r="E8219" s="209">
        <v>6.22</v>
      </c>
      <c r="F8219" s="184">
        <f t="shared" si="1590"/>
        <v>6.22</v>
      </c>
      <c r="G8219" s="185">
        <f>+IF(F8219="","",H8200)</f>
        <v>2.7199999999999998E-2</v>
      </c>
      <c r="H8219" s="186">
        <f t="shared" si="1591"/>
        <v>0.16918399999999997</v>
      </c>
      <c r="J8219" s="195">
        <f>+IF(H8219="","",H8219/H8270)</f>
        <v>5.3778315753069336E-2</v>
      </c>
      <c r="K8219" s="174">
        <v>851230012</v>
      </c>
      <c r="L8219" s="170" t="s">
        <v>77</v>
      </c>
      <c r="M8219" s="193">
        <v>0</v>
      </c>
      <c r="N8219" s="194">
        <f t="shared" si="1592"/>
        <v>0</v>
      </c>
      <c r="R8219" s="75" t="e">
        <f t="shared" si="1593"/>
        <v>#REF!</v>
      </c>
    </row>
    <row r="8220" spans="1:18" ht="15" customHeight="1" x14ac:dyDescent="0.3">
      <c r="A8220" s="86"/>
      <c r="B8220" s="84"/>
      <c r="C8220" s="125" t="s">
        <v>370</v>
      </c>
      <c r="D8220" s="146">
        <v>1</v>
      </c>
      <c r="E8220" s="149">
        <v>4.75</v>
      </c>
      <c r="F8220" s="184">
        <f t="shared" si="1590"/>
        <v>4.75</v>
      </c>
      <c r="G8220" s="185">
        <f>+IF(F8220="","",H8200)</f>
        <v>2.7199999999999998E-2</v>
      </c>
      <c r="H8220" s="186">
        <f t="shared" si="1591"/>
        <v>0.12919999999999998</v>
      </c>
      <c r="J8220" s="195">
        <f>+IF(H8220="","",H8220/H8270)</f>
        <v>4.1068649489884139E-2</v>
      </c>
      <c r="K8220" s="174">
        <v>851230012</v>
      </c>
      <c r="L8220" s="170" t="s">
        <v>77</v>
      </c>
      <c r="M8220" s="193">
        <f t="shared" ref="M8220:M8230" si="1594">IF(L8220="NP", 0, (IF(L8220="EP", 1, (IF(L8220="ND", 0.4, "")))))</f>
        <v>0</v>
      </c>
      <c r="N8220" s="194">
        <f t="shared" si="1592"/>
        <v>0</v>
      </c>
      <c r="R8220" s="75" t="e">
        <f t="shared" si="1593"/>
        <v>#REF!</v>
      </c>
    </row>
    <row r="8221" spans="1:18" ht="15" customHeight="1" x14ac:dyDescent="0.3">
      <c r="A8221" s="86"/>
      <c r="B8221" s="84"/>
      <c r="C8221" s="125"/>
      <c r="D8221" s="146"/>
      <c r="E8221" s="149"/>
      <c r="F8221" s="184" t="str">
        <f t="shared" si="1590"/>
        <v/>
      </c>
      <c r="G8221" s="185" t="str">
        <f>+IF(F8221="","",H8200)</f>
        <v/>
      </c>
      <c r="H8221" s="186" t="str">
        <f t="shared" si="1591"/>
        <v/>
      </c>
      <c r="J8221" s="195" t="str">
        <f>+IF(H8221="","",H8221/H8270)</f>
        <v/>
      </c>
      <c r="K8221" s="174"/>
      <c r="L8221" s="170"/>
      <c r="M8221" s="193" t="str">
        <f t="shared" si="1594"/>
        <v/>
      </c>
      <c r="N8221" s="194" t="str">
        <f t="shared" si="1592"/>
        <v/>
      </c>
      <c r="R8221" s="75" t="e">
        <f t="shared" si="1593"/>
        <v>#REF!</v>
      </c>
    </row>
    <row r="8222" spans="1:18" ht="15" customHeight="1" x14ac:dyDescent="0.3">
      <c r="A8222" s="86"/>
      <c r="B8222" s="84"/>
      <c r="C8222" s="125"/>
      <c r="D8222" s="146"/>
      <c r="E8222" s="149"/>
      <c r="F8222" s="184" t="str">
        <f t="shared" si="1590"/>
        <v/>
      </c>
      <c r="G8222" s="185" t="str">
        <f>+IF(F8222="","",H8200)</f>
        <v/>
      </c>
      <c r="H8222" s="186" t="str">
        <f t="shared" si="1591"/>
        <v/>
      </c>
      <c r="J8222" s="195" t="str">
        <f>+IF(H8222="","",H8222/H8270)</f>
        <v/>
      </c>
      <c r="K8222" s="174"/>
      <c r="L8222" s="170"/>
      <c r="M8222" s="193" t="str">
        <f t="shared" si="1594"/>
        <v/>
      </c>
      <c r="N8222" s="194" t="str">
        <f t="shared" si="1592"/>
        <v/>
      </c>
      <c r="R8222" s="75" t="e">
        <f t="shared" si="1593"/>
        <v>#REF!</v>
      </c>
    </row>
    <row r="8223" spans="1:18" ht="15" customHeight="1" x14ac:dyDescent="0.3">
      <c r="A8223" s="86"/>
      <c r="B8223" s="84"/>
      <c r="C8223" s="125"/>
      <c r="D8223" s="146"/>
      <c r="E8223" s="149"/>
      <c r="F8223" s="184" t="str">
        <f t="shared" si="1590"/>
        <v/>
      </c>
      <c r="G8223" s="185" t="str">
        <f>+IF(F8223="","",H8200)</f>
        <v/>
      </c>
      <c r="H8223" s="186" t="str">
        <f t="shared" si="1591"/>
        <v/>
      </c>
      <c r="I8223" s="96"/>
      <c r="J8223" s="195" t="str">
        <f>+IF(H8223="","",H8223/H8270)</f>
        <v/>
      </c>
      <c r="K8223" s="174"/>
      <c r="L8223" s="170"/>
      <c r="M8223" s="193" t="str">
        <f t="shared" si="1594"/>
        <v/>
      </c>
      <c r="N8223" s="194" t="str">
        <f t="shared" si="1592"/>
        <v/>
      </c>
      <c r="R8223" s="75" t="e">
        <f t="shared" si="1593"/>
        <v>#REF!</v>
      </c>
    </row>
    <row r="8224" spans="1:18" ht="15" customHeight="1" x14ac:dyDescent="0.3">
      <c r="A8224" s="86"/>
      <c r="B8224" s="84"/>
      <c r="C8224" s="125"/>
      <c r="D8224" s="146"/>
      <c r="E8224" s="149"/>
      <c r="F8224" s="184" t="str">
        <f t="shared" si="1590"/>
        <v/>
      </c>
      <c r="G8224" s="185" t="str">
        <f>+IF(F8224="","",H8200)</f>
        <v/>
      </c>
      <c r="H8224" s="186" t="str">
        <f t="shared" si="1591"/>
        <v/>
      </c>
      <c r="J8224" s="195" t="str">
        <f>+IF(H8224="","",H8224/H8270)</f>
        <v/>
      </c>
      <c r="K8224" s="174"/>
      <c r="L8224" s="170"/>
      <c r="M8224" s="193" t="str">
        <f t="shared" si="1594"/>
        <v/>
      </c>
      <c r="N8224" s="194" t="str">
        <f t="shared" si="1592"/>
        <v/>
      </c>
      <c r="R8224" s="75" t="e">
        <f t="shared" si="1593"/>
        <v>#REF!</v>
      </c>
    </row>
    <row r="8225" spans="1:18" ht="15" customHeight="1" x14ac:dyDescent="0.3">
      <c r="A8225" s="86"/>
      <c r="B8225" s="84"/>
      <c r="C8225" s="125"/>
      <c r="D8225" s="146"/>
      <c r="E8225" s="149"/>
      <c r="F8225" s="184" t="str">
        <f t="shared" si="1590"/>
        <v/>
      </c>
      <c r="G8225" s="185" t="str">
        <f>+IF(F8225="","",H8200)</f>
        <v/>
      </c>
      <c r="H8225" s="186" t="str">
        <f t="shared" si="1591"/>
        <v/>
      </c>
      <c r="J8225" s="195" t="str">
        <f>+IF(H8225="","",H8225/H8270)</f>
        <v/>
      </c>
      <c r="K8225" s="174"/>
      <c r="L8225" s="170"/>
      <c r="M8225" s="193" t="str">
        <f t="shared" si="1594"/>
        <v/>
      </c>
      <c r="N8225" s="194" t="str">
        <f t="shared" si="1592"/>
        <v/>
      </c>
      <c r="R8225" s="75" t="e">
        <f t="shared" si="1593"/>
        <v>#REF!</v>
      </c>
    </row>
    <row r="8226" spans="1:18" ht="15" customHeight="1" x14ac:dyDescent="0.3">
      <c r="A8226" s="86"/>
      <c r="B8226" s="84"/>
      <c r="C8226" s="125"/>
      <c r="D8226" s="146"/>
      <c r="E8226" s="149"/>
      <c r="F8226" s="184" t="str">
        <f t="shared" si="1590"/>
        <v/>
      </c>
      <c r="G8226" s="185" t="str">
        <f>+IF(F8226="","",H8200)</f>
        <v/>
      </c>
      <c r="H8226" s="186" t="str">
        <f t="shared" si="1591"/>
        <v/>
      </c>
      <c r="I8226" s="96"/>
      <c r="J8226" s="195" t="str">
        <f>+IF(H8226="","",H8226/H8270)</f>
        <v/>
      </c>
      <c r="K8226" s="174"/>
      <c r="L8226" s="170"/>
      <c r="M8226" s="193" t="str">
        <f t="shared" si="1594"/>
        <v/>
      </c>
      <c r="N8226" s="194" t="str">
        <f t="shared" si="1592"/>
        <v/>
      </c>
      <c r="R8226" s="75" t="e">
        <f t="shared" si="1593"/>
        <v>#REF!</v>
      </c>
    </row>
    <row r="8227" spans="1:18" ht="15" customHeight="1" x14ac:dyDescent="0.3">
      <c r="A8227" s="86"/>
      <c r="B8227" s="84"/>
      <c r="C8227" s="125"/>
      <c r="D8227" s="146"/>
      <c r="E8227" s="149"/>
      <c r="F8227" s="184" t="str">
        <f t="shared" si="1590"/>
        <v/>
      </c>
      <c r="G8227" s="185" t="str">
        <f>+IF(F8227="","",H8200)</f>
        <v/>
      </c>
      <c r="H8227" s="186" t="str">
        <f t="shared" si="1591"/>
        <v/>
      </c>
      <c r="J8227" s="195" t="str">
        <f>+IF(H8227="","",H8227/H8270)</f>
        <v/>
      </c>
      <c r="K8227" s="174"/>
      <c r="L8227" s="170"/>
      <c r="M8227" s="193" t="str">
        <f t="shared" si="1594"/>
        <v/>
      </c>
      <c r="N8227" s="194" t="str">
        <f t="shared" si="1592"/>
        <v/>
      </c>
      <c r="R8227" s="75" t="e">
        <f t="shared" si="1593"/>
        <v>#REF!</v>
      </c>
    </row>
    <row r="8228" spans="1:18" ht="15" customHeight="1" x14ac:dyDescent="0.3">
      <c r="A8228" s="86"/>
      <c r="B8228" s="84"/>
      <c r="C8228" s="125"/>
      <c r="D8228" s="146"/>
      <c r="E8228" s="149"/>
      <c r="F8228" s="184" t="str">
        <f t="shared" si="1590"/>
        <v/>
      </c>
      <c r="G8228" s="185" t="str">
        <f>+IF(F8228="","",H8200)</f>
        <v/>
      </c>
      <c r="H8228" s="186" t="str">
        <f t="shared" si="1591"/>
        <v/>
      </c>
      <c r="I8228" s="96"/>
      <c r="J8228" s="195" t="str">
        <f>+IF(H8228="","",H8228/H8270)</f>
        <v/>
      </c>
      <c r="K8228" s="174"/>
      <c r="L8228" s="170"/>
      <c r="M8228" s="193" t="str">
        <f t="shared" si="1594"/>
        <v/>
      </c>
      <c r="N8228" s="194" t="str">
        <f t="shared" si="1592"/>
        <v/>
      </c>
      <c r="R8228" s="75" t="e">
        <f t="shared" si="1593"/>
        <v>#REF!</v>
      </c>
    </row>
    <row r="8229" spans="1:18" ht="15" customHeight="1" x14ac:dyDescent="0.3">
      <c r="A8229" s="86"/>
      <c r="B8229" s="84"/>
      <c r="C8229" s="125"/>
      <c r="D8229" s="146"/>
      <c r="E8229" s="149"/>
      <c r="F8229" s="184" t="str">
        <f t="shared" si="1590"/>
        <v/>
      </c>
      <c r="G8229" s="185" t="str">
        <f>+IF(F8229="","",H8200)</f>
        <v/>
      </c>
      <c r="H8229" s="186" t="str">
        <f t="shared" si="1591"/>
        <v/>
      </c>
      <c r="I8229" s="96"/>
      <c r="J8229" s="195" t="str">
        <f>+IF(H8229="","",H8229/H8270)</f>
        <v/>
      </c>
      <c r="K8229" s="174"/>
      <c r="L8229" s="170"/>
      <c r="M8229" s="193" t="str">
        <f t="shared" si="1594"/>
        <v/>
      </c>
      <c r="N8229" s="194" t="str">
        <f t="shared" si="1592"/>
        <v/>
      </c>
      <c r="R8229" s="75" t="e">
        <f t="shared" si="1593"/>
        <v>#REF!</v>
      </c>
    </row>
    <row r="8230" spans="1:18" ht="15" customHeight="1" thickBot="1" x14ac:dyDescent="0.35">
      <c r="A8230" s="86"/>
      <c r="B8230" s="84"/>
      <c r="C8230" s="127"/>
      <c r="D8230" s="147"/>
      <c r="E8230" s="150"/>
      <c r="F8230" s="187" t="str">
        <f t="shared" si="1590"/>
        <v/>
      </c>
      <c r="G8230" s="188" t="str">
        <f>+IF(F8230="","",H8199)</f>
        <v/>
      </c>
      <c r="H8230" s="189" t="str">
        <f t="shared" si="1591"/>
        <v/>
      </c>
      <c r="J8230" s="195" t="str">
        <f>+IF(H8230="","",H8230/H8270)</f>
        <v/>
      </c>
      <c r="K8230" s="174"/>
      <c r="L8230" s="170"/>
      <c r="M8230" s="193" t="str">
        <f t="shared" si="1594"/>
        <v/>
      </c>
      <c r="N8230" s="194" t="str">
        <f t="shared" si="1592"/>
        <v/>
      </c>
      <c r="R8230" s="75" t="e">
        <f t="shared" si="1593"/>
        <v>#REF!</v>
      </c>
    </row>
    <row r="8231" spans="1:18" ht="15" customHeight="1" thickBot="1" x14ac:dyDescent="0.35">
      <c r="A8231" s="86"/>
      <c r="B8231" s="84"/>
      <c r="C8231" s="160"/>
      <c r="D8231" s="160"/>
      <c r="E8231" s="160"/>
      <c r="F8231" s="160"/>
      <c r="G8231" s="161" t="s">
        <v>28</v>
      </c>
      <c r="H8231" s="157">
        <f>SUM(H8218:H8230)</f>
        <v>0.41343999999999997</v>
      </c>
      <c r="J8231" s="110">
        <f>SUM(J8218:J8230)</f>
        <v>0.13141967836762924</v>
      </c>
      <c r="K8231" s="109"/>
      <c r="L8231" s="109"/>
      <c r="M8231" s="109"/>
      <c r="N8231" s="110">
        <f>SUM(N8218:N8230)</f>
        <v>0</v>
      </c>
    </row>
    <row r="8232" spans="1:18" s="73" customFormat="1" ht="15" customHeight="1" thickBot="1" x14ac:dyDescent="0.35">
      <c r="A8232" s="86"/>
      <c r="B8232" s="84"/>
      <c r="C8232" s="73" t="s">
        <v>11</v>
      </c>
      <c r="H8232" s="74"/>
      <c r="J8232" s="112"/>
      <c r="K8232" s="112"/>
      <c r="L8232" s="112"/>
      <c r="M8232" s="112"/>
      <c r="N8232" s="112"/>
    </row>
    <row r="8233" spans="1:18" ht="34.5" customHeight="1" thickBot="1" x14ac:dyDescent="0.35">
      <c r="A8233" s="86"/>
      <c r="B8233" s="84"/>
      <c r="C8233" s="122" t="s">
        <v>48</v>
      </c>
      <c r="D8233" s="129"/>
      <c r="E8233" s="123" t="s">
        <v>3</v>
      </c>
      <c r="F8233" s="123" t="s">
        <v>0</v>
      </c>
      <c r="G8233" s="123" t="s">
        <v>16</v>
      </c>
      <c r="H8233" s="124" t="s">
        <v>9</v>
      </c>
      <c r="J8233" s="106" t="s">
        <v>59</v>
      </c>
      <c r="K8233" s="107" t="s">
        <v>60</v>
      </c>
      <c r="L8233" s="107" t="s">
        <v>61</v>
      </c>
      <c r="M8233" s="107" t="s">
        <v>62</v>
      </c>
      <c r="N8233" s="108" t="s">
        <v>63</v>
      </c>
    </row>
    <row r="8234" spans="1:18" ht="15" customHeight="1" x14ac:dyDescent="0.3">
      <c r="A8234" s="86"/>
      <c r="B8234" s="84"/>
      <c r="C8234" s="125"/>
      <c r="E8234" s="151"/>
      <c r="F8234" s="151"/>
      <c r="G8234" s="151"/>
      <c r="H8234" s="190"/>
      <c r="J8234" s="195"/>
      <c r="K8234" s="174"/>
      <c r="L8234" s="170"/>
      <c r="M8234" s="193"/>
      <c r="N8234" s="194" t="str">
        <f t="shared" ref="N8234:N8259" si="1595">+IF(H8234="","",J8234*M8234)</f>
        <v/>
      </c>
      <c r="R8234" s="75" t="e">
        <f t="shared" ref="R8234:R8259" si="1596">+R8146+1</f>
        <v>#REF!</v>
      </c>
    </row>
    <row r="8235" spans="1:18" ht="15" customHeight="1" x14ac:dyDescent="0.3">
      <c r="A8235" s="86"/>
      <c r="B8235" s="84"/>
      <c r="C8235" s="125"/>
      <c r="E8235" s="151"/>
      <c r="F8235" s="151"/>
      <c r="G8235" s="151"/>
      <c r="H8235" s="190"/>
      <c r="J8235" s="195"/>
      <c r="K8235" s="174"/>
      <c r="L8235" s="170"/>
      <c r="M8235" s="193"/>
      <c r="N8235" s="194" t="str">
        <f t="shared" si="1595"/>
        <v/>
      </c>
      <c r="R8235" s="75" t="e">
        <f t="shared" si="1596"/>
        <v>#REF!</v>
      </c>
    </row>
    <row r="8236" spans="1:18" ht="15" customHeight="1" x14ac:dyDescent="0.3">
      <c r="A8236" s="86"/>
      <c r="B8236" s="84"/>
      <c r="C8236" s="125"/>
      <c r="E8236" s="151"/>
      <c r="F8236" s="151"/>
      <c r="G8236" s="151"/>
      <c r="H8236" s="190"/>
      <c r="J8236" s="195"/>
      <c r="K8236" s="174"/>
      <c r="L8236" s="170"/>
      <c r="M8236" s="193"/>
      <c r="N8236" s="194" t="str">
        <f t="shared" si="1595"/>
        <v/>
      </c>
      <c r="R8236" s="75" t="e">
        <f t="shared" si="1596"/>
        <v>#REF!</v>
      </c>
    </row>
    <row r="8237" spans="1:18" ht="15" customHeight="1" x14ac:dyDescent="0.3">
      <c r="A8237" s="86"/>
      <c r="B8237" s="84"/>
      <c r="C8237" s="125"/>
      <c r="E8237" s="151"/>
      <c r="F8237" s="151"/>
      <c r="G8237" s="151"/>
      <c r="H8237" s="190" t="str">
        <f t="shared" ref="H8237:H8259" si="1597">+IF(G8237="","",F8237*G8237)</f>
        <v/>
      </c>
      <c r="J8237" s="195" t="str">
        <f>+IF(H8237="","",H8237/H8270)</f>
        <v/>
      </c>
      <c r="K8237" s="174"/>
      <c r="L8237" s="170"/>
      <c r="M8237" s="193" t="str">
        <f t="shared" ref="M8237:M8259" si="1598">IF(L8237="NP", 0, (IF(L8237="EP", 1, (IF(L8237="ND", 0.4, "")))))</f>
        <v/>
      </c>
      <c r="N8237" s="194" t="str">
        <f t="shared" si="1595"/>
        <v/>
      </c>
      <c r="R8237" s="75" t="e">
        <f t="shared" si="1596"/>
        <v>#REF!</v>
      </c>
    </row>
    <row r="8238" spans="1:18" ht="15" customHeight="1" x14ac:dyDescent="0.3">
      <c r="A8238" s="86"/>
      <c r="B8238" s="84"/>
      <c r="C8238" s="125"/>
      <c r="E8238" s="151"/>
      <c r="F8238" s="151"/>
      <c r="G8238" s="151"/>
      <c r="H8238" s="190" t="str">
        <f t="shared" si="1597"/>
        <v/>
      </c>
      <c r="J8238" s="195" t="str">
        <f>+IF(H8238="","",H8238/H8270)</f>
        <v/>
      </c>
      <c r="K8238" s="174"/>
      <c r="L8238" s="170"/>
      <c r="M8238" s="193" t="str">
        <f t="shared" si="1598"/>
        <v/>
      </c>
      <c r="N8238" s="194" t="str">
        <f t="shared" si="1595"/>
        <v/>
      </c>
      <c r="R8238" s="75" t="e">
        <f t="shared" si="1596"/>
        <v>#REF!</v>
      </c>
    </row>
    <row r="8239" spans="1:18" ht="15" customHeight="1" x14ac:dyDescent="0.3">
      <c r="A8239" s="86"/>
      <c r="B8239" s="84"/>
      <c r="C8239" s="125"/>
      <c r="E8239" s="151"/>
      <c r="F8239" s="151"/>
      <c r="G8239" s="151"/>
      <c r="H8239" s="190" t="str">
        <f t="shared" si="1597"/>
        <v/>
      </c>
      <c r="J8239" s="195" t="str">
        <f>+IF(H8239="","",H8239/H8270)</f>
        <v/>
      </c>
      <c r="K8239" s="174"/>
      <c r="L8239" s="170"/>
      <c r="M8239" s="193" t="str">
        <f t="shared" si="1598"/>
        <v/>
      </c>
      <c r="N8239" s="194" t="str">
        <f t="shared" si="1595"/>
        <v/>
      </c>
      <c r="R8239" s="75" t="e">
        <f t="shared" si="1596"/>
        <v>#REF!</v>
      </c>
    </row>
    <row r="8240" spans="1:18" ht="15" customHeight="1" x14ac:dyDescent="0.3">
      <c r="A8240" s="86"/>
      <c r="B8240" s="84"/>
      <c r="C8240" s="125"/>
      <c r="E8240" s="151"/>
      <c r="F8240" s="151"/>
      <c r="G8240" s="151"/>
      <c r="H8240" s="190" t="str">
        <f t="shared" si="1597"/>
        <v/>
      </c>
      <c r="J8240" s="195" t="str">
        <f>+IF(H8240="","",H8240/H8270)</f>
        <v/>
      </c>
      <c r="K8240" s="174"/>
      <c r="L8240" s="170"/>
      <c r="M8240" s="193" t="str">
        <f t="shared" si="1598"/>
        <v/>
      </c>
      <c r="N8240" s="194" t="str">
        <f t="shared" si="1595"/>
        <v/>
      </c>
      <c r="R8240" s="75" t="e">
        <f t="shared" si="1596"/>
        <v>#REF!</v>
      </c>
    </row>
    <row r="8241" spans="1:18" ht="15" customHeight="1" x14ac:dyDescent="0.3">
      <c r="A8241" s="86"/>
      <c r="B8241" s="84"/>
      <c r="C8241" s="125"/>
      <c r="E8241" s="151"/>
      <c r="F8241" s="151"/>
      <c r="G8241" s="151"/>
      <c r="H8241" s="190" t="str">
        <f t="shared" si="1597"/>
        <v/>
      </c>
      <c r="J8241" s="195" t="str">
        <f>+IF(H8241="","",H8241/H8270)</f>
        <v/>
      </c>
      <c r="K8241" s="174"/>
      <c r="L8241" s="170"/>
      <c r="M8241" s="193" t="str">
        <f t="shared" si="1598"/>
        <v/>
      </c>
      <c r="N8241" s="194" t="str">
        <f t="shared" si="1595"/>
        <v/>
      </c>
      <c r="R8241" s="75" t="e">
        <f t="shared" si="1596"/>
        <v>#REF!</v>
      </c>
    </row>
    <row r="8242" spans="1:18" ht="15" customHeight="1" x14ac:dyDescent="0.3">
      <c r="A8242" s="86"/>
      <c r="B8242" s="84"/>
      <c r="C8242" s="125"/>
      <c r="E8242" s="151"/>
      <c r="F8242" s="151"/>
      <c r="G8242" s="151"/>
      <c r="H8242" s="190" t="str">
        <f t="shared" si="1597"/>
        <v/>
      </c>
      <c r="J8242" s="195" t="str">
        <f>+IF(H8242="","",H8242/H8270)</f>
        <v/>
      </c>
      <c r="K8242" s="174"/>
      <c r="L8242" s="170"/>
      <c r="M8242" s="193" t="str">
        <f t="shared" si="1598"/>
        <v/>
      </c>
      <c r="N8242" s="194" t="str">
        <f t="shared" si="1595"/>
        <v/>
      </c>
      <c r="R8242" s="75" t="e">
        <f t="shared" si="1596"/>
        <v>#REF!</v>
      </c>
    </row>
    <row r="8243" spans="1:18" ht="15" customHeight="1" x14ac:dyDescent="0.3">
      <c r="A8243" s="86"/>
      <c r="B8243" s="84"/>
      <c r="C8243" s="125"/>
      <c r="E8243" s="151"/>
      <c r="F8243" s="151"/>
      <c r="G8243" s="151"/>
      <c r="H8243" s="190" t="str">
        <f t="shared" si="1597"/>
        <v/>
      </c>
      <c r="J8243" s="195" t="str">
        <f>+IF(H8243="","",H8243/H8270)</f>
        <v/>
      </c>
      <c r="K8243" s="174"/>
      <c r="L8243" s="170"/>
      <c r="M8243" s="193" t="str">
        <f t="shared" si="1598"/>
        <v/>
      </c>
      <c r="N8243" s="194" t="str">
        <f t="shared" si="1595"/>
        <v/>
      </c>
      <c r="R8243" s="75" t="e">
        <f t="shared" si="1596"/>
        <v>#REF!</v>
      </c>
    </row>
    <row r="8244" spans="1:18" ht="15" customHeight="1" x14ac:dyDescent="0.3">
      <c r="A8244" s="86"/>
      <c r="B8244" s="84"/>
      <c r="C8244" s="125"/>
      <c r="E8244" s="151"/>
      <c r="F8244" s="151"/>
      <c r="G8244" s="151"/>
      <c r="H8244" s="190" t="str">
        <f t="shared" si="1597"/>
        <v/>
      </c>
      <c r="J8244" s="195" t="str">
        <f>+IF(H8244="","",H8244/H8270)</f>
        <v/>
      </c>
      <c r="K8244" s="174"/>
      <c r="L8244" s="170"/>
      <c r="M8244" s="193" t="str">
        <f t="shared" si="1598"/>
        <v/>
      </c>
      <c r="N8244" s="194" t="str">
        <f t="shared" si="1595"/>
        <v/>
      </c>
      <c r="R8244" s="75" t="e">
        <f t="shared" si="1596"/>
        <v>#REF!</v>
      </c>
    </row>
    <row r="8245" spans="1:18" ht="15" customHeight="1" x14ac:dyDescent="0.3">
      <c r="A8245" s="86"/>
      <c r="B8245" s="84"/>
      <c r="C8245" s="125"/>
      <c r="E8245" s="151"/>
      <c r="F8245" s="151"/>
      <c r="G8245" s="151"/>
      <c r="H8245" s="190" t="str">
        <f t="shared" si="1597"/>
        <v/>
      </c>
      <c r="J8245" s="195" t="str">
        <f>+IF(H8245="","",H8245/H8270)</f>
        <v/>
      </c>
      <c r="K8245" s="174"/>
      <c r="L8245" s="170"/>
      <c r="M8245" s="193" t="str">
        <f t="shared" si="1598"/>
        <v/>
      </c>
      <c r="N8245" s="194" t="str">
        <f t="shared" si="1595"/>
        <v/>
      </c>
      <c r="R8245" s="75" t="e">
        <f t="shared" si="1596"/>
        <v>#REF!</v>
      </c>
    </row>
    <row r="8246" spans="1:18" ht="15" customHeight="1" x14ac:dyDescent="0.3">
      <c r="A8246" s="86"/>
      <c r="B8246" s="84"/>
      <c r="C8246" s="125"/>
      <c r="E8246" s="151"/>
      <c r="F8246" s="151"/>
      <c r="G8246" s="151"/>
      <c r="H8246" s="190" t="str">
        <f t="shared" si="1597"/>
        <v/>
      </c>
      <c r="J8246" s="195" t="str">
        <f>+IF(H8246="","",H8246/H8270)</f>
        <v/>
      </c>
      <c r="K8246" s="174"/>
      <c r="L8246" s="170"/>
      <c r="M8246" s="193" t="str">
        <f t="shared" si="1598"/>
        <v/>
      </c>
      <c r="N8246" s="194" t="str">
        <f t="shared" si="1595"/>
        <v/>
      </c>
      <c r="R8246" s="75" t="e">
        <f t="shared" si="1596"/>
        <v>#REF!</v>
      </c>
    </row>
    <row r="8247" spans="1:18" ht="15" customHeight="1" x14ac:dyDescent="0.3">
      <c r="A8247" s="86"/>
      <c r="B8247" s="84"/>
      <c r="C8247" s="125"/>
      <c r="E8247" s="151"/>
      <c r="F8247" s="151"/>
      <c r="G8247" s="151"/>
      <c r="H8247" s="190" t="str">
        <f t="shared" si="1597"/>
        <v/>
      </c>
      <c r="J8247" s="195" t="str">
        <f>+IF(H8247="","",H8247/H8270)</f>
        <v/>
      </c>
      <c r="K8247" s="174"/>
      <c r="L8247" s="170"/>
      <c r="M8247" s="193" t="str">
        <f t="shared" si="1598"/>
        <v/>
      </c>
      <c r="N8247" s="194" t="str">
        <f t="shared" si="1595"/>
        <v/>
      </c>
      <c r="R8247" s="75" t="e">
        <f t="shared" si="1596"/>
        <v>#REF!</v>
      </c>
    </row>
    <row r="8248" spans="1:18" ht="15" customHeight="1" x14ac:dyDescent="0.3">
      <c r="A8248" s="86"/>
      <c r="B8248" s="84"/>
      <c r="C8248" s="125"/>
      <c r="E8248" s="151"/>
      <c r="F8248" s="151"/>
      <c r="G8248" s="151"/>
      <c r="H8248" s="190" t="str">
        <f t="shared" si="1597"/>
        <v/>
      </c>
      <c r="J8248" s="195" t="str">
        <f>+IF(H8248="","",H8248/H8270)</f>
        <v/>
      </c>
      <c r="K8248" s="174"/>
      <c r="L8248" s="170"/>
      <c r="M8248" s="193" t="str">
        <f t="shared" si="1598"/>
        <v/>
      </c>
      <c r="N8248" s="194" t="str">
        <f t="shared" si="1595"/>
        <v/>
      </c>
      <c r="R8248" s="75" t="e">
        <f t="shared" si="1596"/>
        <v>#REF!</v>
      </c>
    </row>
    <row r="8249" spans="1:18" ht="15" customHeight="1" x14ac:dyDescent="0.3">
      <c r="A8249" s="86"/>
      <c r="B8249" s="84"/>
      <c r="C8249" s="125"/>
      <c r="E8249" s="151"/>
      <c r="F8249" s="151"/>
      <c r="G8249" s="151"/>
      <c r="H8249" s="190" t="str">
        <f t="shared" si="1597"/>
        <v/>
      </c>
      <c r="J8249" s="195" t="str">
        <f>+IF(H8249="","",H8249/H8270)</f>
        <v/>
      </c>
      <c r="K8249" s="174"/>
      <c r="L8249" s="170"/>
      <c r="M8249" s="193" t="str">
        <f t="shared" si="1598"/>
        <v/>
      </c>
      <c r="N8249" s="194" t="str">
        <f t="shared" si="1595"/>
        <v/>
      </c>
      <c r="R8249" s="75" t="e">
        <f t="shared" si="1596"/>
        <v>#REF!</v>
      </c>
    </row>
    <row r="8250" spans="1:18" ht="15" customHeight="1" x14ac:dyDescent="0.3">
      <c r="A8250" s="86"/>
      <c r="B8250" s="84"/>
      <c r="C8250" s="125"/>
      <c r="E8250" s="151"/>
      <c r="F8250" s="151"/>
      <c r="G8250" s="151"/>
      <c r="H8250" s="190" t="str">
        <f t="shared" si="1597"/>
        <v/>
      </c>
      <c r="J8250" s="195" t="str">
        <f>+IF(H8250="","",H8250/H8270)</f>
        <v/>
      </c>
      <c r="K8250" s="174"/>
      <c r="L8250" s="170"/>
      <c r="M8250" s="193" t="str">
        <f t="shared" si="1598"/>
        <v/>
      </c>
      <c r="N8250" s="194" t="str">
        <f t="shared" si="1595"/>
        <v/>
      </c>
      <c r="R8250" s="75" t="e">
        <f t="shared" si="1596"/>
        <v>#REF!</v>
      </c>
    </row>
    <row r="8251" spans="1:18" ht="15" customHeight="1" x14ac:dyDescent="0.3">
      <c r="A8251" s="86"/>
      <c r="B8251" s="84"/>
      <c r="C8251" s="125"/>
      <c r="E8251" s="151"/>
      <c r="F8251" s="151"/>
      <c r="G8251" s="151"/>
      <c r="H8251" s="190" t="str">
        <f t="shared" si="1597"/>
        <v/>
      </c>
      <c r="J8251" s="195" t="str">
        <f>+IF(H8251="","",H8251/H8270)</f>
        <v/>
      </c>
      <c r="K8251" s="174"/>
      <c r="L8251" s="170"/>
      <c r="M8251" s="193" t="str">
        <f t="shared" si="1598"/>
        <v/>
      </c>
      <c r="N8251" s="194" t="str">
        <f t="shared" si="1595"/>
        <v/>
      </c>
      <c r="R8251" s="75" t="e">
        <f t="shared" si="1596"/>
        <v>#REF!</v>
      </c>
    </row>
    <row r="8252" spans="1:18" ht="15" customHeight="1" x14ac:dyDescent="0.3">
      <c r="A8252" s="86"/>
      <c r="B8252" s="84"/>
      <c r="C8252" s="125"/>
      <c r="E8252" s="151"/>
      <c r="F8252" s="151"/>
      <c r="G8252" s="151"/>
      <c r="H8252" s="190" t="str">
        <f t="shared" si="1597"/>
        <v/>
      </c>
      <c r="J8252" s="195" t="str">
        <f>+IF(H8252="","",H8252/H8270)</f>
        <v/>
      </c>
      <c r="K8252" s="174"/>
      <c r="L8252" s="170"/>
      <c r="M8252" s="193" t="str">
        <f t="shared" si="1598"/>
        <v/>
      </c>
      <c r="N8252" s="194" t="str">
        <f t="shared" si="1595"/>
        <v/>
      </c>
      <c r="R8252" s="75" t="e">
        <f t="shared" si="1596"/>
        <v>#REF!</v>
      </c>
    </row>
    <row r="8253" spans="1:18" ht="15" customHeight="1" x14ac:dyDescent="0.3">
      <c r="A8253" s="86"/>
      <c r="B8253" s="84"/>
      <c r="C8253" s="125"/>
      <c r="E8253" s="151"/>
      <c r="F8253" s="151"/>
      <c r="G8253" s="151"/>
      <c r="H8253" s="190" t="str">
        <f t="shared" si="1597"/>
        <v/>
      </c>
      <c r="J8253" s="195" t="str">
        <f>+IF(H8253="","",H8253/H8270)</f>
        <v/>
      </c>
      <c r="K8253" s="174"/>
      <c r="L8253" s="170"/>
      <c r="M8253" s="193" t="str">
        <f t="shared" si="1598"/>
        <v/>
      </c>
      <c r="N8253" s="194" t="str">
        <f t="shared" si="1595"/>
        <v/>
      </c>
      <c r="R8253" s="75" t="e">
        <f t="shared" si="1596"/>
        <v>#REF!</v>
      </c>
    </row>
    <row r="8254" spans="1:18" ht="15" customHeight="1" x14ac:dyDescent="0.3">
      <c r="A8254" s="86"/>
      <c r="B8254" s="84"/>
      <c r="C8254" s="125"/>
      <c r="E8254" s="151"/>
      <c r="F8254" s="151"/>
      <c r="G8254" s="151"/>
      <c r="H8254" s="190" t="str">
        <f t="shared" si="1597"/>
        <v/>
      </c>
      <c r="J8254" s="195" t="str">
        <f>+IF(H8254="","",H8254/H8270)</f>
        <v/>
      </c>
      <c r="K8254" s="174"/>
      <c r="L8254" s="170"/>
      <c r="M8254" s="193" t="str">
        <f t="shared" si="1598"/>
        <v/>
      </c>
      <c r="N8254" s="194" t="str">
        <f t="shared" si="1595"/>
        <v/>
      </c>
      <c r="R8254" s="75" t="e">
        <f t="shared" si="1596"/>
        <v>#REF!</v>
      </c>
    </row>
    <row r="8255" spans="1:18" ht="15" customHeight="1" x14ac:dyDescent="0.3">
      <c r="A8255" s="86"/>
      <c r="B8255" s="84"/>
      <c r="C8255" s="125"/>
      <c r="E8255" s="151"/>
      <c r="F8255" s="151"/>
      <c r="G8255" s="151"/>
      <c r="H8255" s="190" t="str">
        <f t="shared" si="1597"/>
        <v/>
      </c>
      <c r="J8255" s="195" t="str">
        <f>+IF(H8255="","",H8255/H8270)</f>
        <v/>
      </c>
      <c r="K8255" s="174"/>
      <c r="L8255" s="170"/>
      <c r="M8255" s="193" t="str">
        <f t="shared" si="1598"/>
        <v/>
      </c>
      <c r="N8255" s="194" t="str">
        <f t="shared" si="1595"/>
        <v/>
      </c>
      <c r="R8255" s="75" t="e">
        <f t="shared" si="1596"/>
        <v>#REF!</v>
      </c>
    </row>
    <row r="8256" spans="1:18" ht="15" customHeight="1" x14ac:dyDescent="0.3">
      <c r="A8256" s="86"/>
      <c r="B8256" s="84"/>
      <c r="C8256" s="125"/>
      <c r="E8256" s="151"/>
      <c r="F8256" s="151"/>
      <c r="G8256" s="151"/>
      <c r="H8256" s="190" t="str">
        <f t="shared" si="1597"/>
        <v/>
      </c>
      <c r="J8256" s="195" t="str">
        <f>+IF(H8256="","",H8256/H8270)</f>
        <v/>
      </c>
      <c r="K8256" s="174"/>
      <c r="L8256" s="170"/>
      <c r="M8256" s="193" t="str">
        <f t="shared" si="1598"/>
        <v/>
      </c>
      <c r="N8256" s="194" t="str">
        <f t="shared" si="1595"/>
        <v/>
      </c>
      <c r="R8256" s="75" t="e">
        <f t="shared" si="1596"/>
        <v>#REF!</v>
      </c>
    </row>
    <row r="8257" spans="1:18" ht="15" customHeight="1" x14ac:dyDescent="0.3">
      <c r="A8257" s="86"/>
      <c r="B8257" s="84"/>
      <c r="C8257" s="125"/>
      <c r="E8257" s="151"/>
      <c r="F8257" s="151"/>
      <c r="G8257" s="151"/>
      <c r="H8257" s="190" t="str">
        <f t="shared" si="1597"/>
        <v/>
      </c>
      <c r="J8257" s="195" t="str">
        <f>+IF(H8257="","",H8257/H8270)</f>
        <v/>
      </c>
      <c r="K8257" s="174"/>
      <c r="L8257" s="170"/>
      <c r="M8257" s="193" t="str">
        <f t="shared" si="1598"/>
        <v/>
      </c>
      <c r="N8257" s="194" t="str">
        <f t="shared" si="1595"/>
        <v/>
      </c>
      <c r="R8257" s="75" t="e">
        <f t="shared" si="1596"/>
        <v>#REF!</v>
      </c>
    </row>
    <row r="8258" spans="1:18" ht="15" customHeight="1" x14ac:dyDescent="0.3">
      <c r="A8258" s="86"/>
      <c r="B8258" s="84"/>
      <c r="C8258" s="125"/>
      <c r="E8258" s="151"/>
      <c r="F8258" s="151"/>
      <c r="G8258" s="151"/>
      <c r="H8258" s="190" t="str">
        <f t="shared" si="1597"/>
        <v/>
      </c>
      <c r="J8258" s="195" t="str">
        <f>+IF(H8258="","",H8258/H8270)</f>
        <v/>
      </c>
      <c r="K8258" s="174"/>
      <c r="L8258" s="170"/>
      <c r="M8258" s="193" t="str">
        <f t="shared" si="1598"/>
        <v/>
      </c>
      <c r="N8258" s="194" t="str">
        <f t="shared" si="1595"/>
        <v/>
      </c>
      <c r="R8258" s="75" t="e">
        <f t="shared" si="1596"/>
        <v>#REF!</v>
      </c>
    </row>
    <row r="8259" spans="1:18" ht="15" customHeight="1" thickBot="1" x14ac:dyDescent="0.35">
      <c r="A8259" s="86"/>
      <c r="B8259" s="84"/>
      <c r="C8259" s="125"/>
      <c r="E8259" s="152"/>
      <c r="F8259" s="152"/>
      <c r="G8259" s="152"/>
      <c r="H8259" s="191" t="str">
        <f t="shared" si="1597"/>
        <v/>
      </c>
      <c r="J8259" s="195" t="str">
        <f>+IF(H8259="","",H8259/H8270)</f>
        <v/>
      </c>
      <c r="K8259" s="174"/>
      <c r="L8259" s="170"/>
      <c r="M8259" s="193" t="str">
        <f t="shared" si="1598"/>
        <v/>
      </c>
      <c r="N8259" s="194" t="str">
        <f t="shared" si="1595"/>
        <v/>
      </c>
      <c r="R8259" s="75" t="e">
        <f t="shared" si="1596"/>
        <v>#REF!</v>
      </c>
    </row>
    <row r="8260" spans="1:18" ht="15" customHeight="1" thickBot="1" x14ac:dyDescent="0.35">
      <c r="A8260" s="86"/>
      <c r="B8260" s="84"/>
      <c r="C8260" s="160"/>
      <c r="D8260" s="160"/>
      <c r="E8260" s="160"/>
      <c r="F8260" s="160"/>
      <c r="G8260" s="161" t="s">
        <v>29</v>
      </c>
      <c r="H8260" s="157">
        <f>SUM(H8234:H8259)</f>
        <v>0</v>
      </c>
      <c r="J8260" s="110">
        <f>SUM(J8234:J8259)</f>
        <v>0</v>
      </c>
      <c r="K8260" s="109"/>
      <c r="L8260" s="109"/>
      <c r="M8260" s="109"/>
      <c r="N8260" s="110">
        <f>SUM(N8234:N8259)</f>
        <v>0</v>
      </c>
    </row>
    <row r="8261" spans="1:18" s="73" customFormat="1" ht="15" customHeight="1" thickBot="1" x14ac:dyDescent="0.35">
      <c r="A8261" s="86"/>
      <c r="B8261" s="84"/>
      <c r="C8261" s="73" t="s">
        <v>12</v>
      </c>
      <c r="H8261" s="74"/>
      <c r="J8261" s="111"/>
      <c r="K8261" s="111"/>
      <c r="L8261" s="111"/>
      <c r="M8261" s="111"/>
      <c r="N8261" s="111"/>
    </row>
    <row r="8262" spans="1:18" ht="33" customHeight="1" thickBot="1" x14ac:dyDescent="0.35">
      <c r="A8262" s="86"/>
      <c r="B8262" s="84"/>
      <c r="C8262" s="122" t="s">
        <v>48</v>
      </c>
      <c r="D8262" s="129"/>
      <c r="E8262" s="130" t="s">
        <v>3</v>
      </c>
      <c r="F8262" s="130" t="s">
        <v>0</v>
      </c>
      <c r="G8262" s="123" t="s">
        <v>6</v>
      </c>
      <c r="H8262" s="124" t="s">
        <v>9</v>
      </c>
      <c r="J8262" s="106" t="s">
        <v>59</v>
      </c>
      <c r="K8262" s="107" t="s">
        <v>60</v>
      </c>
      <c r="L8262" s="107" t="s">
        <v>61</v>
      </c>
      <c r="M8262" s="107" t="s">
        <v>62</v>
      </c>
      <c r="N8262" s="108" t="s">
        <v>63</v>
      </c>
    </row>
    <row r="8263" spans="1:18" ht="15" customHeight="1" x14ac:dyDescent="0.3">
      <c r="A8263" s="86"/>
      <c r="B8263" s="84"/>
      <c r="C8263" s="125"/>
      <c r="E8263" s="149"/>
      <c r="F8263" s="146"/>
      <c r="G8263" s="154"/>
      <c r="H8263" s="186" t="str">
        <f>+IF(G8263="","",F8263*G8263)</f>
        <v/>
      </c>
      <c r="J8263" s="195" t="str">
        <f>+IF(H8263="","",H8263/H8270)</f>
        <v/>
      </c>
      <c r="K8263" s="175"/>
      <c r="L8263" s="175"/>
      <c r="M8263" s="193" t="str">
        <f>IF(L8263="NP", 0, (IF(L8263="EP", 1, (IF(L8263="ND", 0.4, "")))))</f>
        <v/>
      </c>
      <c r="N8263" s="194" t="str">
        <f>+IF(H8263="","",J8263*M8263)</f>
        <v/>
      </c>
      <c r="R8263" s="75" t="e">
        <f t="shared" ref="R8263:R8267" si="1599">+R8175+1</f>
        <v>#REF!</v>
      </c>
    </row>
    <row r="8264" spans="1:18" ht="15" customHeight="1" x14ac:dyDescent="0.3">
      <c r="A8264" s="86"/>
      <c r="B8264" s="84"/>
      <c r="C8264" s="125"/>
      <c r="E8264" s="149"/>
      <c r="F8264" s="146"/>
      <c r="G8264" s="154"/>
      <c r="H8264" s="186" t="str">
        <f>+IF(G8264="","",F8264*G8264)</f>
        <v/>
      </c>
      <c r="J8264" s="195" t="str">
        <f>+IF(H8264="","",H8264/H8268)</f>
        <v/>
      </c>
      <c r="K8264" s="175"/>
      <c r="L8264" s="175"/>
      <c r="M8264" s="193" t="str">
        <f>IF(L8264="NP", 0, (IF(L8264="EP", 1, (IF(L8264="ND", 0.4, "")))))</f>
        <v/>
      </c>
      <c r="N8264" s="194" t="str">
        <f>+IF(H8264="","",J8264*M8264)</f>
        <v/>
      </c>
      <c r="R8264" s="75" t="e">
        <f t="shared" si="1599"/>
        <v>#REF!</v>
      </c>
    </row>
    <row r="8265" spans="1:18" ht="15" customHeight="1" x14ac:dyDescent="0.3">
      <c r="A8265" s="86"/>
      <c r="B8265" s="84"/>
      <c r="C8265" s="125"/>
      <c r="E8265" s="149"/>
      <c r="F8265" s="146"/>
      <c r="G8265" s="154"/>
      <c r="H8265" s="186" t="str">
        <f>+IF(G8265="","",F8265*G8265)</f>
        <v/>
      </c>
      <c r="J8265" s="195" t="str">
        <f>+IF(H8265="","",H8265/H8269)</f>
        <v/>
      </c>
      <c r="K8265" s="175"/>
      <c r="L8265" s="175"/>
      <c r="M8265" s="193" t="str">
        <f>IF(L8265="NP", 0, (IF(L8265="EP", 1, (IF(L8265="ND", 0.4, "")))))</f>
        <v/>
      </c>
      <c r="N8265" s="194" t="str">
        <f>+IF(H8265="","",J8265*M8265)</f>
        <v/>
      </c>
      <c r="R8265" s="75" t="e">
        <f t="shared" si="1599"/>
        <v>#REF!</v>
      </c>
    </row>
    <row r="8266" spans="1:18" ht="15" customHeight="1" x14ac:dyDescent="0.3">
      <c r="A8266" s="86"/>
      <c r="B8266" s="84"/>
      <c r="C8266" s="125"/>
      <c r="E8266" s="149"/>
      <c r="F8266" s="146"/>
      <c r="G8266" s="154"/>
      <c r="H8266" s="186" t="str">
        <f>+IF(G8266="","",F8266*G8266)</f>
        <v/>
      </c>
      <c r="J8266" s="195" t="str">
        <f>+IF(H8266="","",H8266/H8270)</f>
        <v/>
      </c>
      <c r="K8266" s="175"/>
      <c r="L8266" s="175"/>
      <c r="M8266" s="193" t="str">
        <f>IF(L8266="NP", 0, (IF(L8266="EP", 1, (IF(L8266="ND", 0.4, "")))))</f>
        <v/>
      </c>
      <c r="N8266" s="194" t="str">
        <f>+IF(H8266="","",J8266*M8266)</f>
        <v/>
      </c>
      <c r="R8266" s="75" t="e">
        <f t="shared" si="1599"/>
        <v>#REF!</v>
      </c>
    </row>
    <row r="8267" spans="1:18" ht="15" customHeight="1" thickBot="1" x14ac:dyDescent="0.35">
      <c r="A8267" s="86"/>
      <c r="B8267" s="84"/>
      <c r="C8267" s="127"/>
      <c r="D8267" s="128"/>
      <c r="E8267" s="150"/>
      <c r="F8267" s="147"/>
      <c r="G8267" s="155"/>
      <c r="H8267" s="192" t="str">
        <f>+IF(G8267="","",F8267*G8267)</f>
        <v/>
      </c>
      <c r="J8267" s="195" t="str">
        <f>+IF(H8267="","",H8267/H8270)</f>
        <v/>
      </c>
      <c r="K8267" s="176"/>
      <c r="L8267" s="177"/>
      <c r="M8267" s="193" t="str">
        <f>IF(L8267="NP", 0, (IF(L8267="EP", 1, (IF(L8267="ND", 0.4, "")))))</f>
        <v/>
      </c>
      <c r="N8267" s="194" t="str">
        <f>+IF(H8267="","",J8267*M8267)</f>
        <v/>
      </c>
      <c r="R8267" s="75" t="e">
        <f t="shared" si="1599"/>
        <v>#REF!</v>
      </c>
    </row>
    <row r="8268" spans="1:18" ht="15" customHeight="1" thickBot="1" x14ac:dyDescent="0.35">
      <c r="A8268" s="86"/>
      <c r="B8268" s="84"/>
      <c r="C8268" s="160"/>
      <c r="D8268" s="160"/>
      <c r="E8268" s="160"/>
      <c r="F8268" s="160"/>
      <c r="G8268" s="161" t="s">
        <v>30</v>
      </c>
      <c r="H8268" s="157">
        <f>SUM(H8263:H8267)</f>
        <v>0</v>
      </c>
      <c r="J8268" s="110">
        <f>SUM(J8263:J8267)</f>
        <v>0</v>
      </c>
      <c r="K8268" s="109"/>
      <c r="L8268" s="109"/>
      <c r="M8268" s="109"/>
      <c r="N8268" s="110">
        <f>SUM(N8263:N8267)</f>
        <v>0</v>
      </c>
    </row>
    <row r="8269" spans="1:18" ht="13.5" customHeight="1" thickBot="1" x14ac:dyDescent="0.35">
      <c r="A8269" s="86"/>
      <c r="B8269" s="84"/>
      <c r="H8269" s="84"/>
      <c r="J8269" s="103"/>
      <c r="K8269" s="104"/>
      <c r="L8269" s="104"/>
      <c r="M8269" s="104"/>
      <c r="N8269" s="105"/>
    </row>
    <row r="8270" spans="1:18" ht="15" customHeight="1" x14ac:dyDescent="0.3">
      <c r="A8270" s="86"/>
      <c r="B8270" s="84"/>
      <c r="D8270" s="132" t="s">
        <v>13</v>
      </c>
      <c r="E8270" s="133"/>
      <c r="F8270" s="133"/>
      <c r="G8270" s="134"/>
      <c r="H8270" s="158">
        <f>+H8215+H8231+H8260+H8268</f>
        <v>3.1459519999999999</v>
      </c>
      <c r="J8270" s="113"/>
      <c r="K8270" s="78"/>
      <c r="M8270" s="78"/>
      <c r="N8270" s="114"/>
    </row>
    <row r="8271" spans="1:18" ht="15" customHeight="1" thickBot="1" x14ac:dyDescent="0.35">
      <c r="A8271" s="86"/>
      <c r="B8271" s="84"/>
      <c r="D8271" s="135" t="s">
        <v>67</v>
      </c>
      <c r="E8271" s="136"/>
      <c r="F8271" s="136"/>
      <c r="G8271" s="141">
        <f>+$Q$1</f>
        <v>0.15</v>
      </c>
      <c r="H8271" s="159">
        <f>+H8270*G8271</f>
        <v>0.47189279999999995</v>
      </c>
      <c r="J8271" s="115"/>
      <c r="K8271" s="116"/>
      <c r="L8271" s="116"/>
      <c r="M8271" s="116"/>
      <c r="N8271" s="117"/>
    </row>
    <row r="8272" spans="1:18" ht="15" customHeight="1" x14ac:dyDescent="0.3">
      <c r="A8272" s="86"/>
      <c r="B8272" s="84"/>
      <c r="D8272" s="135" t="s">
        <v>68</v>
      </c>
      <c r="E8272" s="136"/>
      <c r="F8272" s="136"/>
      <c r="G8272" s="141">
        <f>+$Q$2</f>
        <v>0</v>
      </c>
      <c r="H8272" s="159">
        <f>+(H8270+H8271)*G8272</f>
        <v>0</v>
      </c>
      <c r="J8272" s="120">
        <f>+J8215+J8231+J8260+J8268</f>
        <v>0.99999999999999989</v>
      </c>
      <c r="K8272" s="118"/>
      <c r="L8272" s="118"/>
      <c r="M8272" s="118"/>
      <c r="N8272" s="120">
        <f>+N8215+N8231+N8260+N8268</f>
        <v>0</v>
      </c>
    </row>
    <row r="8273" spans="1:18" ht="15" customHeight="1" thickBot="1" x14ac:dyDescent="0.35">
      <c r="A8273" s="86"/>
      <c r="B8273" s="84"/>
      <c r="C8273" s="75" t="s">
        <v>64</v>
      </c>
      <c r="D8273" s="135" t="s">
        <v>14</v>
      </c>
      <c r="E8273" s="136"/>
      <c r="F8273" s="136"/>
      <c r="G8273" s="137"/>
      <c r="H8273" s="159">
        <f>SUM(H8270:H8272)</f>
        <v>3.6178447999999999</v>
      </c>
      <c r="J8273" s="121" t="s">
        <v>69</v>
      </c>
      <c r="K8273" s="119"/>
      <c r="L8273" s="119"/>
      <c r="M8273" s="119"/>
      <c r="N8273" s="121" t="s">
        <v>70</v>
      </c>
    </row>
    <row r="8274" spans="1:18" ht="15" customHeight="1" thickBot="1" x14ac:dyDescent="0.35">
      <c r="A8274" s="86"/>
      <c r="B8274" s="84"/>
      <c r="C8274" s="75" t="s">
        <v>64</v>
      </c>
      <c r="D8274" s="138" t="s">
        <v>15</v>
      </c>
      <c r="E8274" s="139"/>
      <c r="F8274" s="139"/>
      <c r="G8274" s="140"/>
      <c r="H8274" s="131">
        <f>+ROUND(H8273,2)</f>
        <v>3.62</v>
      </c>
      <c r="N8274" s="165">
        <f>+ROUND(N8272,4)</f>
        <v>0</v>
      </c>
    </row>
    <row r="8275" spans="1:18" ht="13.5" customHeight="1" x14ac:dyDescent="0.3">
      <c r="A8275" s="86"/>
      <c r="B8275" s="84"/>
      <c r="G8275" s="76"/>
    </row>
    <row r="8276" spans="1:18" ht="13.5" customHeight="1" x14ac:dyDescent="0.3">
      <c r="A8276" s="86"/>
      <c r="B8276" s="84"/>
      <c r="G8276" s="76"/>
    </row>
    <row r="8277" spans="1:18" ht="15" customHeight="1" x14ac:dyDescent="0.3">
      <c r="A8277" s="83"/>
      <c r="B8277" s="84"/>
      <c r="G8277" s="76"/>
      <c r="H8277" s="84"/>
      <c r="J8277" s="85"/>
      <c r="K8277" s="85"/>
      <c r="L8277" s="85"/>
      <c r="M8277" s="85"/>
      <c r="N8277" s="85"/>
    </row>
    <row r="8278" spans="1:18" ht="14.1" customHeight="1" x14ac:dyDescent="0.3">
      <c r="A8278" s="86"/>
      <c r="B8278" s="84"/>
      <c r="C8278" s="87"/>
      <c r="D8278" s="87"/>
      <c r="E8278" s="87"/>
      <c r="F8278" s="87"/>
      <c r="G8278" s="87"/>
      <c r="H8278" s="87"/>
      <c r="K8278" s="78"/>
      <c r="M8278" s="78"/>
    </row>
    <row r="8279" spans="1:18" ht="12" customHeight="1" x14ac:dyDescent="0.3">
      <c r="A8279" s="86"/>
      <c r="B8279" s="84"/>
      <c r="C8279" s="73"/>
      <c r="D8279" s="73"/>
      <c r="E8279" s="73"/>
      <c r="F8279" s="73"/>
      <c r="G8279" s="73"/>
      <c r="H8279" s="73"/>
      <c r="K8279" s="78"/>
      <c r="M8279" s="78"/>
    </row>
    <row r="8280" spans="1:18" ht="12" customHeight="1" x14ac:dyDescent="0.3">
      <c r="A8280" s="86"/>
      <c r="B8280" s="84"/>
      <c r="G8280" s="88"/>
      <c r="H8280" s="84"/>
      <c r="K8280" s="78"/>
      <c r="M8280" s="78"/>
    </row>
    <row r="8281" spans="1:18" ht="14.25" customHeight="1" x14ac:dyDescent="0.3">
      <c r="A8281" s="86"/>
      <c r="B8281" s="84"/>
      <c r="C8281" s="89"/>
      <c r="D8281" s="90"/>
      <c r="E8281" s="90"/>
      <c r="F8281" s="90"/>
      <c r="G8281" s="90"/>
      <c r="H8281" s="91"/>
      <c r="K8281" s="78"/>
      <c r="M8281" s="78"/>
    </row>
    <row r="8282" spans="1:18" ht="14.25" customHeight="1" x14ac:dyDescent="0.3">
      <c r="A8282" s="86"/>
      <c r="B8282" s="84"/>
      <c r="C8282" s="89"/>
      <c r="H8282" s="84"/>
      <c r="K8282" s="78"/>
      <c r="M8282" s="78"/>
    </row>
    <row r="8283" spans="1:18" ht="12" customHeight="1" thickBot="1" x14ac:dyDescent="0.35">
      <c r="A8283" s="86"/>
      <c r="B8283" s="84"/>
      <c r="C8283" s="89"/>
      <c r="H8283" s="84"/>
      <c r="K8283" s="78"/>
      <c r="M8283" s="78"/>
    </row>
    <row r="8284" spans="1:18" ht="20.100000000000001" customHeight="1" thickBot="1" x14ac:dyDescent="0.35">
      <c r="A8284" s="86"/>
      <c r="B8284" s="84"/>
      <c r="C8284" s="142" t="s">
        <v>55</v>
      </c>
      <c r="D8284" s="143"/>
      <c r="E8284" s="143"/>
      <c r="F8284" s="143"/>
      <c r="G8284" s="143"/>
      <c r="H8284" s="144"/>
    </row>
    <row r="8285" spans="1:18" ht="20.100000000000001" customHeight="1" x14ac:dyDescent="0.3">
      <c r="A8285" s="86"/>
      <c r="B8285" s="84"/>
      <c r="C8285" s="92"/>
      <c r="H8285" s="93" t="s">
        <v>56</v>
      </c>
      <c r="I8285" s="84"/>
      <c r="J8285" s="97" t="s">
        <v>26</v>
      </c>
      <c r="K8285" s="98"/>
      <c r="L8285" s="98"/>
      <c r="M8285" s="98"/>
      <c r="N8285" s="99"/>
    </row>
    <row r="8286" spans="1:18" ht="16.5" customHeight="1" thickBot="1" x14ac:dyDescent="0.35">
      <c r="A8286" s="169"/>
      <c r="B8286" s="84"/>
      <c r="C8286" s="73" t="s">
        <v>57</v>
      </c>
      <c r="D8286" s="84">
        <v>95</v>
      </c>
      <c r="G8286" s="74" t="s">
        <v>4</v>
      </c>
      <c r="H8286" s="75" t="str">
        <f>+VLOOKUP(D8286,PRESUP!$A$6:$N$183,3,FALSE)</f>
        <v>m3</v>
      </c>
      <c r="I8286" s="84"/>
      <c r="J8286" s="100"/>
      <c r="K8286" s="101"/>
      <c r="L8286" s="101"/>
      <c r="M8286" s="101"/>
      <c r="N8286" s="102"/>
    </row>
    <row r="8287" spans="1:18" ht="32.25" customHeight="1" x14ac:dyDescent="0.3">
      <c r="A8287" s="86"/>
      <c r="B8287" s="84"/>
      <c r="C8287" s="22" t="str">
        <f>+VLOOKUP(D8286,PRESUP!$A$6:$N$183,14,FALSE)</f>
        <v>DETALLE: RELLENO COMPACTADO CON COMP. MANUAL (material del sitio)</v>
      </c>
      <c r="J8287" s="103"/>
      <c r="K8287" s="104"/>
      <c r="L8287" s="104"/>
      <c r="M8287" s="104"/>
      <c r="N8287" s="105"/>
      <c r="O8287" s="84" t="s">
        <v>71</v>
      </c>
      <c r="P8287" s="84" t="s">
        <v>73</v>
      </c>
      <c r="Q8287" s="84" t="s">
        <v>72</v>
      </c>
    </row>
    <row r="8288" spans="1:18" s="73" customFormat="1" ht="15" customHeight="1" thickBot="1" x14ac:dyDescent="0.35">
      <c r="A8288" s="86"/>
      <c r="B8288" s="84"/>
      <c r="C8288" s="73" t="s">
        <v>5</v>
      </c>
      <c r="D8288" s="94"/>
      <c r="E8288" s="94"/>
      <c r="F8288" s="94"/>
      <c r="G8288" s="196" t="s">
        <v>58</v>
      </c>
      <c r="H8288" s="197">
        <v>0.21740000000000001</v>
      </c>
      <c r="J8288" s="162"/>
      <c r="K8288" s="163"/>
      <c r="L8288" s="163"/>
      <c r="M8288" s="163"/>
      <c r="N8288" s="164"/>
      <c r="O8288" s="166">
        <f>+H8362</f>
        <v>8.19</v>
      </c>
      <c r="P8288" s="168">
        <f>+H8358</f>
        <v>7.1181108000000002</v>
      </c>
      <c r="Q8288" s="167">
        <f>+N8362</f>
        <v>0</v>
      </c>
      <c r="R8288" s="73">
        <f t="shared" ref="R8288" si="1600">+D8286</f>
        <v>95</v>
      </c>
    </row>
    <row r="8289" spans="1:18" s="94" customFormat="1" ht="30" customHeight="1" thickBot="1" x14ac:dyDescent="0.35">
      <c r="A8289" s="86"/>
      <c r="B8289" s="84"/>
      <c r="C8289" s="122" t="s">
        <v>48</v>
      </c>
      <c r="D8289" s="123" t="s">
        <v>0</v>
      </c>
      <c r="E8289" s="123" t="s">
        <v>6</v>
      </c>
      <c r="F8289" s="123" t="s">
        <v>7</v>
      </c>
      <c r="G8289" s="123" t="s">
        <v>8</v>
      </c>
      <c r="H8289" s="124" t="s">
        <v>9</v>
      </c>
      <c r="J8289" s="106" t="s">
        <v>59</v>
      </c>
      <c r="K8289" s="107" t="s">
        <v>60</v>
      </c>
      <c r="L8289" s="107" t="s">
        <v>61</v>
      </c>
      <c r="M8289" s="107" t="s">
        <v>62</v>
      </c>
      <c r="N8289" s="108" t="s">
        <v>63</v>
      </c>
    </row>
    <row r="8290" spans="1:18" ht="15" customHeight="1" x14ac:dyDescent="0.3">
      <c r="A8290" s="86"/>
      <c r="B8290" s="84"/>
      <c r="C8290" s="125" t="s">
        <v>78</v>
      </c>
      <c r="D8290" s="145" t="s">
        <v>20</v>
      </c>
      <c r="E8290" s="148"/>
      <c r="F8290" s="148" t="s">
        <v>64</v>
      </c>
      <c r="G8290" s="153" t="s">
        <v>20</v>
      </c>
      <c r="H8290" s="126">
        <f>+H8319*0.05</f>
        <v>0.18957280000000001</v>
      </c>
      <c r="J8290" s="171">
        <f>+IF(H8290="","",H8290/H8358)</f>
        <v>2.6632459837517563E-2</v>
      </c>
      <c r="K8290" s="172">
        <v>4292100117</v>
      </c>
      <c r="L8290" s="170" t="s">
        <v>77</v>
      </c>
      <c r="M8290" s="156">
        <v>0</v>
      </c>
      <c r="N8290" s="173">
        <f>+IF(H8290="","",J8290*M8290)</f>
        <v>0</v>
      </c>
    </row>
    <row r="8291" spans="1:18" ht="15" customHeight="1" x14ac:dyDescent="0.3">
      <c r="A8291" s="86"/>
      <c r="B8291" s="84"/>
      <c r="C8291" s="125" t="s">
        <v>373</v>
      </c>
      <c r="D8291" s="146">
        <v>1</v>
      </c>
      <c r="E8291" s="149">
        <v>14.43</v>
      </c>
      <c r="F8291" s="184">
        <f>+IF(E8291="","",D8291*E8291)</f>
        <v>14.43</v>
      </c>
      <c r="G8291" s="185">
        <f>+IF(F8291="","",H8288)</f>
        <v>0.21740000000000001</v>
      </c>
      <c r="H8291" s="186">
        <f>+IF(G8291="","",F8291*G8291)</f>
        <v>3.1370819999999999</v>
      </c>
      <c r="J8291" s="195">
        <f>+IF(H8291="","",H8291/H8358)</f>
        <v>0.44071834341213117</v>
      </c>
      <c r="K8291" s="211">
        <v>548000014</v>
      </c>
      <c r="L8291" s="170" t="s">
        <v>77</v>
      </c>
      <c r="M8291" s="193">
        <f>IF(L8291="NP", 0, (IF(L8291="EP", 1, (IF(L8291="ND", 0.4, "")))))</f>
        <v>0</v>
      </c>
      <c r="N8291" s="194">
        <f>+IF(H8291="","",J8291*M8291)</f>
        <v>0</v>
      </c>
      <c r="R8291" s="75" t="e">
        <f t="shared" ref="R8291:R8302" si="1601">+R8203+1</f>
        <v>#REF!</v>
      </c>
    </row>
    <row r="8292" spans="1:18" ht="15" customHeight="1" x14ac:dyDescent="0.3">
      <c r="A8292" s="86"/>
      <c r="B8292" s="84"/>
      <c r="C8292" s="125"/>
      <c r="D8292" s="146"/>
      <c r="E8292" s="149"/>
      <c r="F8292" s="184"/>
      <c r="G8292" s="185"/>
      <c r="H8292" s="186"/>
      <c r="J8292" s="195"/>
      <c r="K8292" s="172"/>
      <c r="L8292" s="170"/>
      <c r="M8292" s="193"/>
      <c r="N8292" s="194"/>
      <c r="R8292" s="75" t="e">
        <f t="shared" si="1601"/>
        <v>#REF!</v>
      </c>
    </row>
    <row r="8293" spans="1:18" ht="15" customHeight="1" x14ac:dyDescent="0.3">
      <c r="A8293" s="86"/>
      <c r="B8293" s="84"/>
      <c r="C8293" s="125"/>
      <c r="D8293" s="146"/>
      <c r="E8293" s="149"/>
      <c r="F8293" s="184"/>
      <c r="G8293" s="185"/>
      <c r="H8293" s="186"/>
      <c r="J8293" s="195"/>
      <c r="K8293" s="172"/>
      <c r="L8293" s="170"/>
      <c r="M8293" s="193"/>
      <c r="N8293" s="194"/>
      <c r="R8293" s="75" t="e">
        <f t="shared" si="1601"/>
        <v>#REF!</v>
      </c>
    </row>
    <row r="8294" spans="1:18" ht="15" customHeight="1" x14ac:dyDescent="0.3">
      <c r="A8294" s="86"/>
      <c r="B8294" s="84"/>
      <c r="C8294" s="125"/>
      <c r="D8294" s="146"/>
      <c r="E8294" s="149"/>
      <c r="F8294" s="184"/>
      <c r="G8294" s="185"/>
      <c r="H8294" s="186"/>
      <c r="J8294" s="195"/>
      <c r="K8294" s="172"/>
      <c r="L8294" s="170"/>
      <c r="M8294" s="193"/>
      <c r="N8294" s="194"/>
      <c r="R8294" s="75" t="e">
        <f t="shared" si="1601"/>
        <v>#REF!</v>
      </c>
    </row>
    <row r="8295" spans="1:18" ht="15" customHeight="1" x14ac:dyDescent="0.3">
      <c r="A8295" s="86"/>
      <c r="B8295" s="84"/>
      <c r="C8295" s="125"/>
      <c r="D8295" s="146"/>
      <c r="E8295" s="149"/>
      <c r="F8295" s="184"/>
      <c r="G8295" s="185"/>
      <c r="H8295" s="186"/>
      <c r="J8295" s="195"/>
      <c r="K8295" s="172"/>
      <c r="L8295" s="170"/>
      <c r="M8295" s="193"/>
      <c r="N8295" s="194"/>
      <c r="R8295" s="75" t="e">
        <f t="shared" si="1601"/>
        <v>#REF!</v>
      </c>
    </row>
    <row r="8296" spans="1:18" ht="15" customHeight="1" x14ac:dyDescent="0.3">
      <c r="A8296" s="86"/>
      <c r="B8296" s="84"/>
      <c r="C8296" s="125"/>
      <c r="D8296" s="146"/>
      <c r="E8296" s="149"/>
      <c r="F8296" s="184" t="str">
        <f t="shared" ref="F8296:F8302" si="1602">+IF(E8296="","",D8296*E8296)</f>
        <v/>
      </c>
      <c r="G8296" s="185" t="str">
        <f>+IF(F8296="","",H8288)</f>
        <v/>
      </c>
      <c r="H8296" s="186" t="str">
        <f t="shared" ref="H8296:H8302" si="1603">+IF(G8296="","",F8296*G8296)</f>
        <v/>
      </c>
      <c r="J8296" s="195" t="str">
        <f>+IF(H8296="","",H8296/H8358)</f>
        <v/>
      </c>
      <c r="K8296" s="172"/>
      <c r="L8296" s="170"/>
      <c r="M8296" s="193" t="str">
        <f t="shared" ref="M8296:M8302" si="1604">IF(L8296="NP", 0, (IF(L8296="EP", 1, (IF(L8296="ND", 0.4, "")))))</f>
        <v/>
      </c>
      <c r="N8296" s="194" t="str">
        <f t="shared" ref="N8296:N8302" si="1605">+IF(H8296="","",J8296*M8296)</f>
        <v/>
      </c>
      <c r="R8296" s="75" t="e">
        <f t="shared" si="1601"/>
        <v>#REF!</v>
      </c>
    </row>
    <row r="8297" spans="1:18" ht="15" customHeight="1" x14ac:dyDescent="0.3">
      <c r="A8297" s="86"/>
      <c r="B8297" s="84"/>
      <c r="C8297" s="125"/>
      <c r="D8297" s="146"/>
      <c r="E8297" s="149"/>
      <c r="F8297" s="184" t="str">
        <f t="shared" si="1602"/>
        <v/>
      </c>
      <c r="G8297" s="185" t="str">
        <f>+IF(F8297="","",H8288)</f>
        <v/>
      </c>
      <c r="H8297" s="186" t="str">
        <f t="shared" si="1603"/>
        <v/>
      </c>
      <c r="J8297" s="195" t="str">
        <f>+IF(H8297="","",H8297/H8358)</f>
        <v/>
      </c>
      <c r="K8297" s="172"/>
      <c r="L8297" s="170"/>
      <c r="M8297" s="193" t="str">
        <f t="shared" si="1604"/>
        <v/>
      </c>
      <c r="N8297" s="194" t="str">
        <f t="shared" si="1605"/>
        <v/>
      </c>
      <c r="R8297" s="75" t="e">
        <f t="shared" si="1601"/>
        <v>#REF!</v>
      </c>
    </row>
    <row r="8298" spans="1:18" ht="15" customHeight="1" x14ac:dyDescent="0.3">
      <c r="A8298" s="86"/>
      <c r="B8298" s="84"/>
      <c r="C8298" s="125"/>
      <c r="D8298" s="146"/>
      <c r="E8298" s="149"/>
      <c r="F8298" s="184" t="str">
        <f t="shared" si="1602"/>
        <v/>
      </c>
      <c r="G8298" s="185" t="str">
        <f>+IF(F8298="","",H8288)</f>
        <v/>
      </c>
      <c r="H8298" s="186" t="str">
        <f t="shared" si="1603"/>
        <v/>
      </c>
      <c r="J8298" s="195" t="str">
        <f>+IF(H8298="","",H8298/H8358)</f>
        <v/>
      </c>
      <c r="K8298" s="172"/>
      <c r="L8298" s="170"/>
      <c r="M8298" s="193" t="str">
        <f t="shared" si="1604"/>
        <v/>
      </c>
      <c r="N8298" s="194" t="str">
        <f t="shared" si="1605"/>
        <v/>
      </c>
      <c r="R8298" s="75" t="e">
        <f t="shared" si="1601"/>
        <v>#REF!</v>
      </c>
    </row>
    <row r="8299" spans="1:18" ht="15" customHeight="1" x14ac:dyDescent="0.3">
      <c r="A8299" s="86"/>
      <c r="B8299" s="84"/>
      <c r="C8299" s="125"/>
      <c r="D8299" s="146"/>
      <c r="E8299" s="149"/>
      <c r="F8299" s="184" t="str">
        <f t="shared" si="1602"/>
        <v/>
      </c>
      <c r="G8299" s="185" t="str">
        <f>+IF(F8299="","",H8288)</f>
        <v/>
      </c>
      <c r="H8299" s="186" t="str">
        <f t="shared" si="1603"/>
        <v/>
      </c>
      <c r="J8299" s="195" t="str">
        <f>+IF(H8299="","",H8299/H8358)</f>
        <v/>
      </c>
      <c r="K8299" s="172"/>
      <c r="L8299" s="170"/>
      <c r="M8299" s="193" t="str">
        <f t="shared" si="1604"/>
        <v/>
      </c>
      <c r="N8299" s="194" t="str">
        <f t="shared" si="1605"/>
        <v/>
      </c>
      <c r="R8299" s="75" t="e">
        <f t="shared" si="1601"/>
        <v>#REF!</v>
      </c>
    </row>
    <row r="8300" spans="1:18" ht="15" customHeight="1" x14ac:dyDescent="0.3">
      <c r="A8300" s="86"/>
      <c r="B8300" s="84"/>
      <c r="C8300" s="125"/>
      <c r="D8300" s="146"/>
      <c r="E8300" s="149"/>
      <c r="F8300" s="184" t="str">
        <f t="shared" si="1602"/>
        <v/>
      </c>
      <c r="G8300" s="185" t="str">
        <f>+IF(F8300="","",H8288)</f>
        <v/>
      </c>
      <c r="H8300" s="186" t="str">
        <f t="shared" si="1603"/>
        <v/>
      </c>
      <c r="J8300" s="195" t="str">
        <f>+IF(H8300="","",H8300/H8358)</f>
        <v/>
      </c>
      <c r="K8300" s="172"/>
      <c r="L8300" s="170"/>
      <c r="M8300" s="193" t="str">
        <f t="shared" si="1604"/>
        <v/>
      </c>
      <c r="N8300" s="194" t="str">
        <f t="shared" si="1605"/>
        <v/>
      </c>
      <c r="R8300" s="75" t="e">
        <f t="shared" si="1601"/>
        <v>#REF!</v>
      </c>
    </row>
    <row r="8301" spans="1:18" ht="15" customHeight="1" x14ac:dyDescent="0.3">
      <c r="A8301" s="86"/>
      <c r="B8301" s="84"/>
      <c r="C8301" s="125"/>
      <c r="D8301" s="146"/>
      <c r="E8301" s="149"/>
      <c r="F8301" s="184" t="str">
        <f t="shared" si="1602"/>
        <v/>
      </c>
      <c r="G8301" s="185" t="str">
        <f>+IF(F8301="","",H8288)</f>
        <v/>
      </c>
      <c r="H8301" s="186" t="str">
        <f t="shared" si="1603"/>
        <v/>
      </c>
      <c r="J8301" s="195" t="str">
        <f>+IF(H8301="","",H8301/H8358)</f>
        <v/>
      </c>
      <c r="K8301" s="172"/>
      <c r="L8301" s="170"/>
      <c r="M8301" s="193" t="str">
        <f t="shared" si="1604"/>
        <v/>
      </c>
      <c r="N8301" s="194" t="str">
        <f t="shared" si="1605"/>
        <v/>
      </c>
      <c r="R8301" s="75" t="e">
        <f t="shared" si="1601"/>
        <v>#REF!</v>
      </c>
    </row>
    <row r="8302" spans="1:18" ht="15" customHeight="1" thickBot="1" x14ac:dyDescent="0.35">
      <c r="A8302" s="86"/>
      <c r="B8302" s="84"/>
      <c r="C8302" s="127"/>
      <c r="D8302" s="147"/>
      <c r="E8302" s="150"/>
      <c r="F8302" s="187" t="str">
        <f t="shared" si="1602"/>
        <v/>
      </c>
      <c r="G8302" s="188" t="str">
        <f>+IF(F8302="","",H8287)</f>
        <v/>
      </c>
      <c r="H8302" s="189" t="str">
        <f t="shared" si="1603"/>
        <v/>
      </c>
      <c r="J8302" s="195" t="str">
        <f>+IF(H8302="","",H8302/H8358)</f>
        <v/>
      </c>
      <c r="K8302" s="172"/>
      <c r="L8302" s="170"/>
      <c r="M8302" s="193" t="str">
        <f t="shared" si="1604"/>
        <v/>
      </c>
      <c r="N8302" s="194" t="str">
        <f t="shared" si="1605"/>
        <v/>
      </c>
      <c r="R8302" s="75" t="e">
        <f t="shared" si="1601"/>
        <v>#REF!</v>
      </c>
    </row>
    <row r="8303" spans="1:18" ht="15" customHeight="1" thickBot="1" x14ac:dyDescent="0.35">
      <c r="A8303" s="86"/>
      <c r="B8303" s="84"/>
      <c r="C8303" s="160"/>
      <c r="D8303" s="160"/>
      <c r="E8303" s="160"/>
      <c r="F8303" s="160"/>
      <c r="G8303" s="161" t="s">
        <v>27</v>
      </c>
      <c r="H8303" s="157">
        <f>SUM(H8290:H8302)</f>
        <v>3.3266548</v>
      </c>
      <c r="J8303" s="110">
        <f>SUM(J8290:J8302)</f>
        <v>0.46735080324964873</v>
      </c>
      <c r="K8303" s="109"/>
      <c r="L8303" s="109"/>
      <c r="M8303" s="109"/>
      <c r="N8303" s="110">
        <f>SUM(N8290:N8302)</f>
        <v>0</v>
      </c>
    </row>
    <row r="8304" spans="1:18" s="73" customFormat="1" ht="15" customHeight="1" thickBot="1" x14ac:dyDescent="0.35">
      <c r="A8304" s="86"/>
      <c r="B8304" s="84"/>
      <c r="C8304" s="73" t="s">
        <v>10</v>
      </c>
      <c r="H8304" s="74"/>
      <c r="J8304" s="112"/>
      <c r="K8304" s="112"/>
      <c r="L8304" s="112"/>
      <c r="M8304" s="112"/>
      <c r="N8304" s="112"/>
    </row>
    <row r="8305" spans="1:18" ht="31.5" customHeight="1" thickBot="1" x14ac:dyDescent="0.35">
      <c r="A8305" s="86"/>
      <c r="B8305" s="84"/>
      <c r="C8305" s="122" t="s">
        <v>48</v>
      </c>
      <c r="D8305" s="123" t="s">
        <v>0</v>
      </c>
      <c r="E8305" s="123" t="s">
        <v>65</v>
      </c>
      <c r="F8305" s="123" t="s">
        <v>66</v>
      </c>
      <c r="G8305" s="123" t="s">
        <v>8</v>
      </c>
      <c r="H8305" s="124" t="s">
        <v>9</v>
      </c>
      <c r="J8305" s="106" t="s">
        <v>59</v>
      </c>
      <c r="K8305" s="107" t="s">
        <v>60</v>
      </c>
      <c r="L8305" s="107" t="s">
        <v>61</v>
      </c>
      <c r="M8305" s="107" t="s">
        <v>62</v>
      </c>
      <c r="N8305" s="108" t="s">
        <v>63</v>
      </c>
    </row>
    <row r="8306" spans="1:18" ht="15" customHeight="1" x14ac:dyDescent="0.3">
      <c r="A8306" s="86"/>
      <c r="B8306" s="84"/>
      <c r="C8306" s="125" t="s">
        <v>326</v>
      </c>
      <c r="D8306" s="146">
        <v>3</v>
      </c>
      <c r="E8306" s="149">
        <v>4.2300000000000004</v>
      </c>
      <c r="F8306" s="184">
        <f>+IF(E8306="","",D8306*E8306)</f>
        <v>12.690000000000001</v>
      </c>
      <c r="G8306" s="185">
        <f>+IF(F8306="","",H8288)</f>
        <v>0.21740000000000001</v>
      </c>
      <c r="H8306" s="186">
        <f>+IF(G8306="","",F8306*G8306)</f>
        <v>2.7588060000000003</v>
      </c>
      <c r="I8306" s="95"/>
      <c r="J8306" s="195">
        <f>+IF(H8306="","",H8306/H8358)</f>
        <v>0.38757559098405719</v>
      </c>
      <c r="K8306" s="174">
        <v>851230012</v>
      </c>
      <c r="L8306" s="170" t="s">
        <v>77</v>
      </c>
      <c r="M8306" s="193">
        <v>0</v>
      </c>
      <c r="N8306" s="194">
        <f t="shared" ref="N8306:N8318" si="1606">+IF(H8306="","",J8306*M8306)</f>
        <v>0</v>
      </c>
      <c r="R8306" s="75" t="e">
        <f t="shared" ref="R8306:R8318" si="1607">+R8218+1</f>
        <v>#REF!</v>
      </c>
    </row>
    <row r="8307" spans="1:18" ht="15" customHeight="1" x14ac:dyDescent="0.25">
      <c r="A8307" s="86"/>
      <c r="B8307" s="84"/>
      <c r="C8307" s="125" t="s">
        <v>309</v>
      </c>
      <c r="D8307" s="146">
        <v>1</v>
      </c>
      <c r="E8307" s="209">
        <v>4.75</v>
      </c>
      <c r="F8307" s="184">
        <f>+IF(E8307="","",D8307*E8307)</f>
        <v>4.75</v>
      </c>
      <c r="G8307" s="185">
        <f>+IF(F8307="","",H8288)</f>
        <v>0.21740000000000001</v>
      </c>
      <c r="H8307" s="186">
        <f>+IF(G8307="","",F8307*G8307)</f>
        <v>1.0326500000000001</v>
      </c>
      <c r="J8307" s="195">
        <f>+IF(H8307="","",H8307/H8358)</f>
        <v>0.14507360576629405</v>
      </c>
      <c r="K8307" s="174">
        <v>851230012</v>
      </c>
      <c r="L8307" s="170" t="s">
        <v>77</v>
      </c>
      <c r="M8307" s="193">
        <v>0</v>
      </c>
      <c r="N8307" s="194">
        <f t="shared" si="1606"/>
        <v>0</v>
      </c>
      <c r="R8307" s="75" t="e">
        <f t="shared" si="1607"/>
        <v>#REF!</v>
      </c>
    </row>
    <row r="8308" spans="1:18" ht="15" customHeight="1" x14ac:dyDescent="0.3">
      <c r="A8308" s="86"/>
      <c r="B8308" s="84"/>
      <c r="C8308" s="125"/>
      <c r="D8308" s="146"/>
      <c r="E8308" s="149"/>
      <c r="F8308" s="184"/>
      <c r="G8308" s="185"/>
      <c r="H8308" s="186"/>
      <c r="J8308" s="195"/>
      <c r="K8308" s="174"/>
      <c r="L8308" s="170"/>
      <c r="M8308" s="193"/>
      <c r="N8308" s="194" t="str">
        <f t="shared" si="1606"/>
        <v/>
      </c>
      <c r="R8308" s="75" t="e">
        <f t="shared" si="1607"/>
        <v>#REF!</v>
      </c>
    </row>
    <row r="8309" spans="1:18" ht="15" customHeight="1" x14ac:dyDescent="0.3">
      <c r="A8309" s="86"/>
      <c r="B8309" s="84"/>
      <c r="C8309" s="125"/>
      <c r="D8309" s="146"/>
      <c r="E8309" s="149"/>
      <c r="F8309" s="184"/>
      <c r="G8309" s="185"/>
      <c r="H8309" s="186"/>
      <c r="J8309" s="195"/>
      <c r="K8309" s="174"/>
      <c r="L8309" s="170"/>
      <c r="M8309" s="193"/>
      <c r="N8309" s="194" t="str">
        <f t="shared" si="1606"/>
        <v/>
      </c>
      <c r="R8309" s="75" t="e">
        <f t="shared" si="1607"/>
        <v>#REF!</v>
      </c>
    </row>
    <row r="8310" spans="1:18" ht="15" customHeight="1" x14ac:dyDescent="0.3">
      <c r="A8310" s="86"/>
      <c r="B8310" s="84"/>
      <c r="C8310" s="125"/>
      <c r="D8310" s="146"/>
      <c r="E8310" s="149"/>
      <c r="F8310" s="184"/>
      <c r="G8310" s="185"/>
      <c r="H8310" s="186"/>
      <c r="J8310" s="195"/>
      <c r="K8310" s="174"/>
      <c r="L8310" s="170"/>
      <c r="M8310" s="193"/>
      <c r="N8310" s="194" t="str">
        <f t="shared" si="1606"/>
        <v/>
      </c>
      <c r="R8310" s="75" t="e">
        <f t="shared" si="1607"/>
        <v>#REF!</v>
      </c>
    </row>
    <row r="8311" spans="1:18" ht="15" customHeight="1" x14ac:dyDescent="0.3">
      <c r="A8311" s="86"/>
      <c r="B8311" s="84"/>
      <c r="C8311" s="125"/>
      <c r="D8311" s="146"/>
      <c r="E8311" s="149"/>
      <c r="F8311" s="184"/>
      <c r="G8311" s="185"/>
      <c r="H8311" s="186"/>
      <c r="I8311" s="96"/>
      <c r="J8311" s="195"/>
      <c r="K8311" s="174"/>
      <c r="L8311" s="170"/>
      <c r="M8311" s="193"/>
      <c r="N8311" s="194" t="str">
        <f t="shared" si="1606"/>
        <v/>
      </c>
      <c r="R8311" s="75" t="e">
        <f t="shared" si="1607"/>
        <v>#REF!</v>
      </c>
    </row>
    <row r="8312" spans="1:18" ht="15" customHeight="1" x14ac:dyDescent="0.3">
      <c r="A8312" s="86"/>
      <c r="B8312" s="84"/>
      <c r="C8312" s="125"/>
      <c r="D8312" s="146"/>
      <c r="E8312" s="149"/>
      <c r="F8312" s="184"/>
      <c r="G8312" s="185"/>
      <c r="H8312" s="186"/>
      <c r="J8312" s="195"/>
      <c r="K8312" s="174"/>
      <c r="L8312" s="170"/>
      <c r="M8312" s="193"/>
      <c r="N8312" s="194" t="str">
        <f t="shared" si="1606"/>
        <v/>
      </c>
      <c r="R8312" s="75" t="e">
        <f t="shared" si="1607"/>
        <v>#REF!</v>
      </c>
    </row>
    <row r="8313" spans="1:18" ht="15" customHeight="1" x14ac:dyDescent="0.3">
      <c r="A8313" s="86"/>
      <c r="B8313" s="84"/>
      <c r="C8313" s="125"/>
      <c r="D8313" s="146"/>
      <c r="E8313" s="149"/>
      <c r="F8313" s="184"/>
      <c r="G8313" s="185"/>
      <c r="H8313" s="186"/>
      <c r="J8313" s="195"/>
      <c r="K8313" s="174"/>
      <c r="L8313" s="170"/>
      <c r="M8313" s="193"/>
      <c r="N8313" s="194" t="str">
        <f t="shared" si="1606"/>
        <v/>
      </c>
      <c r="R8313" s="75" t="e">
        <f t="shared" si="1607"/>
        <v>#REF!</v>
      </c>
    </row>
    <row r="8314" spans="1:18" ht="15" customHeight="1" x14ac:dyDescent="0.3">
      <c r="A8314" s="86"/>
      <c r="B8314" s="84"/>
      <c r="C8314" s="125"/>
      <c r="D8314" s="146"/>
      <c r="E8314" s="149"/>
      <c r="F8314" s="184" t="str">
        <f>+IF(E8314="","",D8314*E8314)</f>
        <v/>
      </c>
      <c r="G8314" s="185" t="str">
        <f>+IF(F8314="","",H8288)</f>
        <v/>
      </c>
      <c r="H8314" s="186" t="str">
        <f>+IF(G8314="","",F8314*G8314)</f>
        <v/>
      </c>
      <c r="I8314" s="96"/>
      <c r="J8314" s="195" t="str">
        <f>+IF(H8314="","",H8314/H8358)</f>
        <v/>
      </c>
      <c r="K8314" s="174"/>
      <c r="L8314" s="170"/>
      <c r="M8314" s="193" t="str">
        <f>IF(L8314="NP", 0, (IF(L8314="EP", 1, (IF(L8314="ND", 0.4, "")))))</f>
        <v/>
      </c>
      <c r="N8314" s="194" t="str">
        <f t="shared" si="1606"/>
        <v/>
      </c>
      <c r="R8314" s="75" t="e">
        <f t="shared" si="1607"/>
        <v>#REF!</v>
      </c>
    </row>
    <row r="8315" spans="1:18" ht="15" customHeight="1" x14ac:dyDescent="0.3">
      <c r="A8315" s="86"/>
      <c r="B8315" s="84"/>
      <c r="C8315" s="125"/>
      <c r="D8315" s="146"/>
      <c r="E8315" s="149"/>
      <c r="F8315" s="184" t="str">
        <f>+IF(E8315="","",D8315*E8315)</f>
        <v/>
      </c>
      <c r="G8315" s="185" t="str">
        <f>+IF(F8315="","",H8288)</f>
        <v/>
      </c>
      <c r="H8315" s="186" t="str">
        <f>+IF(G8315="","",F8315*G8315)</f>
        <v/>
      </c>
      <c r="J8315" s="195" t="str">
        <f>+IF(H8315="","",H8315/H8358)</f>
        <v/>
      </c>
      <c r="K8315" s="174"/>
      <c r="L8315" s="170"/>
      <c r="M8315" s="193" t="str">
        <f>IF(L8315="NP", 0, (IF(L8315="EP", 1, (IF(L8315="ND", 0.4, "")))))</f>
        <v/>
      </c>
      <c r="N8315" s="194" t="str">
        <f t="shared" si="1606"/>
        <v/>
      </c>
      <c r="R8315" s="75" t="e">
        <f t="shared" si="1607"/>
        <v>#REF!</v>
      </c>
    </row>
    <row r="8316" spans="1:18" ht="15" customHeight="1" x14ac:dyDescent="0.3">
      <c r="A8316" s="86"/>
      <c r="B8316" s="84"/>
      <c r="C8316" s="125"/>
      <c r="D8316" s="146"/>
      <c r="E8316" s="149"/>
      <c r="F8316" s="184" t="str">
        <f>+IF(E8316="","",D8316*E8316)</f>
        <v/>
      </c>
      <c r="G8316" s="185" t="str">
        <f>+IF(F8316="","",H8288)</f>
        <v/>
      </c>
      <c r="H8316" s="186" t="str">
        <f>+IF(G8316="","",F8316*G8316)</f>
        <v/>
      </c>
      <c r="I8316" s="96"/>
      <c r="J8316" s="195" t="str">
        <f>+IF(H8316="","",H8316/H8358)</f>
        <v/>
      </c>
      <c r="K8316" s="174"/>
      <c r="L8316" s="170"/>
      <c r="M8316" s="193" t="str">
        <f>IF(L8316="NP", 0, (IF(L8316="EP", 1, (IF(L8316="ND", 0.4, "")))))</f>
        <v/>
      </c>
      <c r="N8316" s="194" t="str">
        <f t="shared" si="1606"/>
        <v/>
      </c>
      <c r="R8316" s="75" t="e">
        <f t="shared" si="1607"/>
        <v>#REF!</v>
      </c>
    </row>
    <row r="8317" spans="1:18" ht="15" customHeight="1" x14ac:dyDescent="0.3">
      <c r="A8317" s="86"/>
      <c r="B8317" s="84"/>
      <c r="C8317" s="125"/>
      <c r="D8317" s="146"/>
      <c r="E8317" s="149"/>
      <c r="F8317" s="184" t="str">
        <f>+IF(E8317="","",D8317*E8317)</f>
        <v/>
      </c>
      <c r="G8317" s="185" t="str">
        <f>+IF(F8317="","",H8288)</f>
        <v/>
      </c>
      <c r="H8317" s="186" t="str">
        <f>+IF(G8317="","",F8317*G8317)</f>
        <v/>
      </c>
      <c r="I8317" s="96"/>
      <c r="J8317" s="195" t="str">
        <f>+IF(H8317="","",H8317/H8358)</f>
        <v/>
      </c>
      <c r="K8317" s="174"/>
      <c r="L8317" s="170"/>
      <c r="M8317" s="193" t="str">
        <f>IF(L8317="NP", 0, (IF(L8317="EP", 1, (IF(L8317="ND", 0.4, "")))))</f>
        <v/>
      </c>
      <c r="N8317" s="194" t="str">
        <f t="shared" si="1606"/>
        <v/>
      </c>
      <c r="R8317" s="75" t="e">
        <f t="shared" si="1607"/>
        <v>#REF!</v>
      </c>
    </row>
    <row r="8318" spans="1:18" ht="15" customHeight="1" thickBot="1" x14ac:dyDescent="0.35">
      <c r="A8318" s="86"/>
      <c r="B8318" s="84"/>
      <c r="C8318" s="127"/>
      <c r="D8318" s="147"/>
      <c r="E8318" s="150"/>
      <c r="F8318" s="187" t="str">
        <f>+IF(E8318="","",D8318*E8318)</f>
        <v/>
      </c>
      <c r="G8318" s="188" t="str">
        <f>+IF(F8318="","",H8287)</f>
        <v/>
      </c>
      <c r="H8318" s="189" t="str">
        <f>+IF(G8318="","",F8318*G8318)</f>
        <v/>
      </c>
      <c r="J8318" s="195" t="str">
        <f>+IF(H8318="","",H8318/H8358)</f>
        <v/>
      </c>
      <c r="K8318" s="174"/>
      <c r="L8318" s="170"/>
      <c r="M8318" s="193" t="str">
        <f>IF(L8318="NP", 0, (IF(L8318="EP", 1, (IF(L8318="ND", 0.4, "")))))</f>
        <v/>
      </c>
      <c r="N8318" s="194" t="str">
        <f t="shared" si="1606"/>
        <v/>
      </c>
      <c r="R8318" s="75" t="e">
        <f t="shared" si="1607"/>
        <v>#REF!</v>
      </c>
    </row>
    <row r="8319" spans="1:18" ht="15" customHeight="1" thickBot="1" x14ac:dyDescent="0.35">
      <c r="A8319" s="86"/>
      <c r="B8319" s="84"/>
      <c r="C8319" s="160"/>
      <c r="D8319" s="160"/>
      <c r="E8319" s="160"/>
      <c r="F8319" s="160"/>
      <c r="G8319" s="161" t="s">
        <v>28</v>
      </c>
      <c r="H8319" s="157">
        <f>SUM(H8306:H8318)</f>
        <v>3.7914560000000002</v>
      </c>
      <c r="J8319" s="110">
        <f>SUM(J8306:J8318)</f>
        <v>0.53264919675035127</v>
      </c>
      <c r="K8319" s="109"/>
      <c r="L8319" s="109"/>
      <c r="M8319" s="109"/>
      <c r="N8319" s="110">
        <f>SUM(N8306:N8318)</f>
        <v>0</v>
      </c>
    </row>
    <row r="8320" spans="1:18" s="73" customFormat="1" ht="15" customHeight="1" thickBot="1" x14ac:dyDescent="0.35">
      <c r="A8320" s="86"/>
      <c r="B8320" s="84"/>
      <c r="C8320" s="73" t="s">
        <v>11</v>
      </c>
      <c r="H8320" s="74"/>
      <c r="J8320" s="112"/>
      <c r="K8320" s="112"/>
      <c r="L8320" s="112"/>
      <c r="M8320" s="112"/>
      <c r="N8320" s="112"/>
    </row>
    <row r="8321" spans="1:18" ht="34.5" customHeight="1" thickBot="1" x14ac:dyDescent="0.35">
      <c r="A8321" s="86"/>
      <c r="B8321" s="84"/>
      <c r="C8321" s="122" t="s">
        <v>48</v>
      </c>
      <c r="D8321" s="129"/>
      <c r="E8321" s="123" t="s">
        <v>3</v>
      </c>
      <c r="F8321" s="123" t="s">
        <v>0</v>
      </c>
      <c r="G8321" s="123" t="s">
        <v>16</v>
      </c>
      <c r="H8321" s="124" t="s">
        <v>9</v>
      </c>
      <c r="J8321" s="106" t="s">
        <v>59</v>
      </c>
      <c r="K8321" s="107" t="s">
        <v>60</v>
      </c>
      <c r="L8321" s="107" t="s">
        <v>61</v>
      </c>
      <c r="M8321" s="107" t="s">
        <v>62</v>
      </c>
      <c r="N8321" s="108" t="s">
        <v>63</v>
      </c>
    </row>
    <row r="8322" spans="1:18" ht="15" customHeight="1" x14ac:dyDescent="0.3">
      <c r="A8322" s="86"/>
      <c r="B8322" s="84"/>
      <c r="C8322" s="125"/>
      <c r="E8322" s="151"/>
      <c r="F8322" s="151"/>
      <c r="G8322" s="151"/>
      <c r="H8322" s="190"/>
      <c r="J8322" s="195"/>
      <c r="K8322" s="211"/>
      <c r="L8322" s="212"/>
      <c r="M8322" s="193"/>
      <c r="N8322" s="194" t="str">
        <f t="shared" ref="N8322:N8347" si="1608">+IF(H8322="","",J8322*M8322)</f>
        <v/>
      </c>
      <c r="R8322" s="75" t="e">
        <f t="shared" ref="R8322:R8347" si="1609">+R8234+1</f>
        <v>#REF!</v>
      </c>
    </row>
    <row r="8323" spans="1:18" ht="15" customHeight="1" x14ac:dyDescent="0.3">
      <c r="A8323" s="86"/>
      <c r="B8323" s="84"/>
      <c r="C8323" s="125"/>
      <c r="E8323" s="151"/>
      <c r="F8323" s="151"/>
      <c r="G8323" s="151"/>
      <c r="H8323" s="190"/>
      <c r="J8323" s="195"/>
      <c r="K8323" s="174"/>
      <c r="L8323" s="170"/>
      <c r="M8323" s="193"/>
      <c r="N8323" s="194" t="str">
        <f t="shared" si="1608"/>
        <v/>
      </c>
      <c r="R8323" s="75" t="e">
        <f t="shared" si="1609"/>
        <v>#REF!</v>
      </c>
    </row>
    <row r="8324" spans="1:18" ht="15" customHeight="1" x14ac:dyDescent="0.3">
      <c r="A8324" s="86"/>
      <c r="B8324" s="84"/>
      <c r="C8324" s="125"/>
      <c r="E8324" s="151"/>
      <c r="F8324" s="151"/>
      <c r="G8324" s="151"/>
      <c r="H8324" s="190"/>
      <c r="J8324" s="195"/>
      <c r="K8324" s="174"/>
      <c r="L8324" s="170"/>
      <c r="M8324" s="193"/>
      <c r="N8324" s="194" t="str">
        <f t="shared" si="1608"/>
        <v/>
      </c>
      <c r="R8324" s="75" t="e">
        <f t="shared" si="1609"/>
        <v>#REF!</v>
      </c>
    </row>
    <row r="8325" spans="1:18" ht="15" customHeight="1" x14ac:dyDescent="0.3">
      <c r="A8325" s="86"/>
      <c r="B8325" s="84"/>
      <c r="C8325" s="125"/>
      <c r="E8325" s="151"/>
      <c r="F8325" s="151"/>
      <c r="G8325" s="151"/>
      <c r="H8325" s="190"/>
      <c r="J8325" s="195"/>
      <c r="K8325" s="174"/>
      <c r="L8325" s="170"/>
      <c r="M8325" s="193"/>
      <c r="N8325" s="194" t="str">
        <f t="shared" si="1608"/>
        <v/>
      </c>
      <c r="R8325" s="75" t="e">
        <f t="shared" si="1609"/>
        <v>#REF!</v>
      </c>
    </row>
    <row r="8326" spans="1:18" ht="15" customHeight="1" x14ac:dyDescent="0.3">
      <c r="A8326" s="86"/>
      <c r="B8326" s="84"/>
      <c r="C8326" s="125"/>
      <c r="E8326" s="151"/>
      <c r="F8326" s="151"/>
      <c r="G8326" s="151"/>
      <c r="H8326" s="190"/>
      <c r="J8326" s="195"/>
      <c r="K8326" s="174"/>
      <c r="L8326" s="170"/>
      <c r="M8326" s="193"/>
      <c r="N8326" s="194" t="str">
        <f t="shared" si="1608"/>
        <v/>
      </c>
      <c r="R8326" s="75" t="e">
        <f t="shared" si="1609"/>
        <v>#REF!</v>
      </c>
    </row>
    <row r="8327" spans="1:18" ht="15" customHeight="1" x14ac:dyDescent="0.3">
      <c r="A8327" s="86"/>
      <c r="B8327" s="84"/>
      <c r="C8327" s="125"/>
      <c r="E8327" s="151"/>
      <c r="F8327" s="151"/>
      <c r="G8327" s="151"/>
      <c r="H8327" s="190"/>
      <c r="J8327" s="195"/>
      <c r="K8327" s="174"/>
      <c r="L8327" s="170"/>
      <c r="M8327" s="193"/>
      <c r="N8327" s="194" t="str">
        <f t="shared" si="1608"/>
        <v/>
      </c>
      <c r="R8327" s="75" t="e">
        <f t="shared" si="1609"/>
        <v>#REF!</v>
      </c>
    </row>
    <row r="8328" spans="1:18" ht="15" customHeight="1" x14ac:dyDescent="0.3">
      <c r="A8328" s="86"/>
      <c r="B8328" s="84"/>
      <c r="C8328" s="125"/>
      <c r="E8328" s="151"/>
      <c r="F8328" s="151"/>
      <c r="G8328" s="151"/>
      <c r="H8328" s="190"/>
      <c r="J8328" s="195"/>
      <c r="K8328" s="174"/>
      <c r="L8328" s="170"/>
      <c r="M8328" s="193"/>
      <c r="N8328" s="194" t="str">
        <f t="shared" si="1608"/>
        <v/>
      </c>
      <c r="R8328" s="75" t="e">
        <f t="shared" si="1609"/>
        <v>#REF!</v>
      </c>
    </row>
    <row r="8329" spans="1:18" ht="15" customHeight="1" x14ac:dyDescent="0.3">
      <c r="A8329" s="86"/>
      <c r="B8329" s="84"/>
      <c r="C8329" s="125"/>
      <c r="E8329" s="151"/>
      <c r="F8329" s="151"/>
      <c r="G8329" s="151"/>
      <c r="H8329" s="190"/>
      <c r="J8329" s="195"/>
      <c r="K8329" s="174"/>
      <c r="L8329" s="170"/>
      <c r="M8329" s="193"/>
      <c r="N8329" s="194" t="str">
        <f t="shared" si="1608"/>
        <v/>
      </c>
      <c r="R8329" s="75" t="e">
        <f t="shared" si="1609"/>
        <v>#REF!</v>
      </c>
    </row>
    <row r="8330" spans="1:18" ht="15" customHeight="1" x14ac:dyDescent="0.3">
      <c r="A8330" s="86"/>
      <c r="B8330" s="84"/>
      <c r="C8330" s="125"/>
      <c r="E8330" s="151"/>
      <c r="F8330" s="151"/>
      <c r="G8330" s="151"/>
      <c r="H8330" s="190"/>
      <c r="J8330" s="195"/>
      <c r="K8330" s="174"/>
      <c r="L8330" s="170"/>
      <c r="M8330" s="193"/>
      <c r="N8330" s="194" t="str">
        <f t="shared" si="1608"/>
        <v/>
      </c>
      <c r="R8330" s="75" t="e">
        <f t="shared" si="1609"/>
        <v>#REF!</v>
      </c>
    </row>
    <row r="8331" spans="1:18" ht="15" customHeight="1" x14ac:dyDescent="0.3">
      <c r="A8331" s="86"/>
      <c r="B8331" s="84"/>
      <c r="C8331" s="125"/>
      <c r="E8331" s="151"/>
      <c r="F8331" s="151"/>
      <c r="G8331" s="151"/>
      <c r="H8331" s="190"/>
      <c r="J8331" s="195"/>
      <c r="K8331" s="174"/>
      <c r="L8331" s="170"/>
      <c r="M8331" s="193"/>
      <c r="N8331" s="194" t="str">
        <f t="shared" si="1608"/>
        <v/>
      </c>
      <c r="R8331" s="75" t="e">
        <f t="shared" si="1609"/>
        <v>#REF!</v>
      </c>
    </row>
    <row r="8332" spans="1:18" ht="15" customHeight="1" x14ac:dyDescent="0.3">
      <c r="A8332" s="86"/>
      <c r="B8332" s="84"/>
      <c r="C8332" s="125"/>
      <c r="E8332" s="151"/>
      <c r="F8332" s="151"/>
      <c r="G8332" s="151"/>
      <c r="H8332" s="190"/>
      <c r="J8332" s="195"/>
      <c r="K8332" s="174"/>
      <c r="L8332" s="170"/>
      <c r="M8332" s="193"/>
      <c r="N8332" s="194" t="str">
        <f t="shared" si="1608"/>
        <v/>
      </c>
      <c r="R8332" s="75" t="e">
        <f t="shared" si="1609"/>
        <v>#REF!</v>
      </c>
    </row>
    <row r="8333" spans="1:18" ht="15" customHeight="1" x14ac:dyDescent="0.3">
      <c r="A8333" s="86"/>
      <c r="B8333" s="84"/>
      <c r="C8333" s="125"/>
      <c r="E8333" s="151"/>
      <c r="F8333" s="151"/>
      <c r="G8333" s="151"/>
      <c r="H8333" s="190"/>
      <c r="J8333" s="195"/>
      <c r="K8333" s="174"/>
      <c r="L8333" s="170"/>
      <c r="M8333" s="193"/>
      <c r="N8333" s="194" t="str">
        <f t="shared" si="1608"/>
        <v/>
      </c>
      <c r="R8333" s="75" t="e">
        <f t="shared" si="1609"/>
        <v>#REF!</v>
      </c>
    </row>
    <row r="8334" spans="1:18" ht="15" customHeight="1" x14ac:dyDescent="0.3">
      <c r="A8334" s="86"/>
      <c r="B8334" s="84"/>
      <c r="C8334" s="125"/>
      <c r="E8334" s="151"/>
      <c r="F8334" s="151"/>
      <c r="G8334" s="151"/>
      <c r="H8334" s="190"/>
      <c r="J8334" s="195"/>
      <c r="K8334" s="174"/>
      <c r="L8334" s="170"/>
      <c r="M8334" s="193"/>
      <c r="N8334" s="194" t="str">
        <f t="shared" si="1608"/>
        <v/>
      </c>
      <c r="R8334" s="75" t="e">
        <f t="shared" si="1609"/>
        <v>#REF!</v>
      </c>
    </row>
    <row r="8335" spans="1:18" ht="15" customHeight="1" x14ac:dyDescent="0.3">
      <c r="A8335" s="86"/>
      <c r="B8335" s="84"/>
      <c r="C8335" s="125"/>
      <c r="E8335" s="151"/>
      <c r="F8335" s="151"/>
      <c r="G8335" s="151"/>
      <c r="H8335" s="190"/>
      <c r="J8335" s="195"/>
      <c r="K8335" s="174"/>
      <c r="L8335" s="170"/>
      <c r="M8335" s="193"/>
      <c r="N8335" s="194" t="str">
        <f t="shared" si="1608"/>
        <v/>
      </c>
      <c r="R8335" s="75" t="e">
        <f t="shared" si="1609"/>
        <v>#REF!</v>
      </c>
    </row>
    <row r="8336" spans="1:18" ht="15" customHeight="1" x14ac:dyDescent="0.3">
      <c r="A8336" s="86"/>
      <c r="B8336" s="84"/>
      <c r="C8336" s="125"/>
      <c r="E8336" s="151"/>
      <c r="F8336" s="151"/>
      <c r="G8336" s="151"/>
      <c r="H8336" s="190" t="str">
        <f t="shared" ref="H8336:H8347" si="1610">+IF(G8336="","",F8336*G8336)</f>
        <v/>
      </c>
      <c r="J8336" s="195" t="str">
        <f>+IF(H8336="","",H8336/H8358)</f>
        <v/>
      </c>
      <c r="K8336" s="174"/>
      <c r="L8336" s="170"/>
      <c r="M8336" s="193" t="str">
        <f t="shared" ref="M8336:M8347" si="1611">IF(L8336="NP", 0, (IF(L8336="EP", 1, (IF(L8336="ND", 0.4, "")))))</f>
        <v/>
      </c>
      <c r="N8336" s="194" t="str">
        <f t="shared" si="1608"/>
        <v/>
      </c>
      <c r="R8336" s="75" t="e">
        <f t="shared" si="1609"/>
        <v>#REF!</v>
      </c>
    </row>
    <row r="8337" spans="1:18" ht="15" customHeight="1" x14ac:dyDescent="0.3">
      <c r="A8337" s="86"/>
      <c r="B8337" s="84"/>
      <c r="C8337" s="125"/>
      <c r="E8337" s="151"/>
      <c r="F8337" s="151"/>
      <c r="G8337" s="151"/>
      <c r="H8337" s="190" t="str">
        <f t="shared" si="1610"/>
        <v/>
      </c>
      <c r="J8337" s="195" t="str">
        <f>+IF(H8337="","",H8337/H8358)</f>
        <v/>
      </c>
      <c r="K8337" s="174"/>
      <c r="L8337" s="170"/>
      <c r="M8337" s="193" t="str">
        <f t="shared" si="1611"/>
        <v/>
      </c>
      <c r="N8337" s="194" t="str">
        <f t="shared" si="1608"/>
        <v/>
      </c>
      <c r="R8337" s="75" t="e">
        <f t="shared" si="1609"/>
        <v>#REF!</v>
      </c>
    </row>
    <row r="8338" spans="1:18" ht="15" customHeight="1" x14ac:dyDescent="0.3">
      <c r="A8338" s="86"/>
      <c r="B8338" s="84"/>
      <c r="C8338" s="125"/>
      <c r="E8338" s="151"/>
      <c r="F8338" s="151"/>
      <c r="G8338" s="151"/>
      <c r="H8338" s="190" t="str">
        <f t="shared" si="1610"/>
        <v/>
      </c>
      <c r="J8338" s="195" t="str">
        <f>+IF(H8338="","",H8338/H8358)</f>
        <v/>
      </c>
      <c r="K8338" s="174"/>
      <c r="L8338" s="170"/>
      <c r="M8338" s="193" t="str">
        <f t="shared" si="1611"/>
        <v/>
      </c>
      <c r="N8338" s="194" t="str">
        <f t="shared" si="1608"/>
        <v/>
      </c>
      <c r="R8338" s="75" t="e">
        <f t="shared" si="1609"/>
        <v>#REF!</v>
      </c>
    </row>
    <row r="8339" spans="1:18" ht="15" customHeight="1" x14ac:dyDescent="0.3">
      <c r="A8339" s="86"/>
      <c r="B8339" s="84"/>
      <c r="C8339" s="125"/>
      <c r="E8339" s="151"/>
      <c r="F8339" s="151"/>
      <c r="G8339" s="151"/>
      <c r="H8339" s="190" t="str">
        <f t="shared" si="1610"/>
        <v/>
      </c>
      <c r="J8339" s="195" t="str">
        <f>+IF(H8339="","",H8339/H8358)</f>
        <v/>
      </c>
      <c r="K8339" s="174"/>
      <c r="L8339" s="170"/>
      <c r="M8339" s="193" t="str">
        <f t="shared" si="1611"/>
        <v/>
      </c>
      <c r="N8339" s="194" t="str">
        <f t="shared" si="1608"/>
        <v/>
      </c>
      <c r="R8339" s="75" t="e">
        <f t="shared" si="1609"/>
        <v>#REF!</v>
      </c>
    </row>
    <row r="8340" spans="1:18" ht="15" customHeight="1" x14ac:dyDescent="0.3">
      <c r="A8340" s="86"/>
      <c r="B8340" s="84"/>
      <c r="C8340" s="125"/>
      <c r="E8340" s="151"/>
      <c r="F8340" s="151"/>
      <c r="G8340" s="151"/>
      <c r="H8340" s="190" t="str">
        <f t="shared" si="1610"/>
        <v/>
      </c>
      <c r="J8340" s="195" t="str">
        <f>+IF(H8340="","",H8340/H8358)</f>
        <v/>
      </c>
      <c r="K8340" s="174"/>
      <c r="L8340" s="170"/>
      <c r="M8340" s="193" t="str">
        <f t="shared" si="1611"/>
        <v/>
      </c>
      <c r="N8340" s="194" t="str">
        <f t="shared" si="1608"/>
        <v/>
      </c>
      <c r="R8340" s="75" t="e">
        <f t="shared" si="1609"/>
        <v>#REF!</v>
      </c>
    </row>
    <row r="8341" spans="1:18" ht="15" customHeight="1" x14ac:dyDescent="0.3">
      <c r="A8341" s="86"/>
      <c r="B8341" s="84"/>
      <c r="C8341" s="125"/>
      <c r="E8341" s="151"/>
      <c r="F8341" s="151"/>
      <c r="G8341" s="151"/>
      <c r="H8341" s="190" t="str">
        <f t="shared" si="1610"/>
        <v/>
      </c>
      <c r="J8341" s="195" t="str">
        <f>+IF(H8341="","",H8341/H8358)</f>
        <v/>
      </c>
      <c r="K8341" s="174"/>
      <c r="L8341" s="170"/>
      <c r="M8341" s="193" t="str">
        <f t="shared" si="1611"/>
        <v/>
      </c>
      <c r="N8341" s="194" t="str">
        <f t="shared" si="1608"/>
        <v/>
      </c>
      <c r="R8341" s="75" t="e">
        <f t="shared" si="1609"/>
        <v>#REF!</v>
      </c>
    </row>
    <row r="8342" spans="1:18" ht="15" customHeight="1" x14ac:dyDescent="0.3">
      <c r="A8342" s="86"/>
      <c r="B8342" s="84"/>
      <c r="C8342" s="125"/>
      <c r="E8342" s="151"/>
      <c r="F8342" s="151"/>
      <c r="G8342" s="151"/>
      <c r="H8342" s="190" t="str">
        <f t="shared" si="1610"/>
        <v/>
      </c>
      <c r="J8342" s="195" t="str">
        <f>+IF(H8342="","",H8342/H8358)</f>
        <v/>
      </c>
      <c r="K8342" s="174"/>
      <c r="L8342" s="170"/>
      <c r="M8342" s="193" t="str">
        <f t="shared" si="1611"/>
        <v/>
      </c>
      <c r="N8342" s="194" t="str">
        <f t="shared" si="1608"/>
        <v/>
      </c>
      <c r="R8342" s="75" t="e">
        <f t="shared" si="1609"/>
        <v>#REF!</v>
      </c>
    </row>
    <row r="8343" spans="1:18" ht="15" customHeight="1" x14ac:dyDescent="0.3">
      <c r="A8343" s="86"/>
      <c r="B8343" s="84"/>
      <c r="C8343" s="125"/>
      <c r="E8343" s="151"/>
      <c r="F8343" s="151"/>
      <c r="G8343" s="151"/>
      <c r="H8343" s="190" t="str">
        <f t="shared" si="1610"/>
        <v/>
      </c>
      <c r="J8343" s="195" t="str">
        <f>+IF(H8343="","",H8343/H8358)</f>
        <v/>
      </c>
      <c r="K8343" s="174"/>
      <c r="L8343" s="170"/>
      <c r="M8343" s="193" t="str">
        <f t="shared" si="1611"/>
        <v/>
      </c>
      <c r="N8343" s="194" t="str">
        <f t="shared" si="1608"/>
        <v/>
      </c>
      <c r="R8343" s="75" t="e">
        <f t="shared" si="1609"/>
        <v>#REF!</v>
      </c>
    </row>
    <row r="8344" spans="1:18" ht="15" customHeight="1" x14ac:dyDescent="0.3">
      <c r="A8344" s="86"/>
      <c r="B8344" s="84"/>
      <c r="C8344" s="125"/>
      <c r="E8344" s="151"/>
      <c r="F8344" s="151"/>
      <c r="G8344" s="151"/>
      <c r="H8344" s="190" t="str">
        <f t="shared" si="1610"/>
        <v/>
      </c>
      <c r="J8344" s="195" t="str">
        <f>+IF(H8344="","",H8344/H8358)</f>
        <v/>
      </c>
      <c r="K8344" s="174"/>
      <c r="L8344" s="170"/>
      <c r="M8344" s="193" t="str">
        <f t="shared" si="1611"/>
        <v/>
      </c>
      <c r="N8344" s="194" t="str">
        <f t="shared" si="1608"/>
        <v/>
      </c>
      <c r="R8344" s="75" t="e">
        <f t="shared" si="1609"/>
        <v>#REF!</v>
      </c>
    </row>
    <row r="8345" spans="1:18" ht="15" customHeight="1" x14ac:dyDescent="0.3">
      <c r="A8345" s="86"/>
      <c r="B8345" s="84"/>
      <c r="C8345" s="125"/>
      <c r="E8345" s="151"/>
      <c r="F8345" s="151"/>
      <c r="G8345" s="151"/>
      <c r="H8345" s="190" t="str">
        <f t="shared" si="1610"/>
        <v/>
      </c>
      <c r="J8345" s="195" t="str">
        <f>+IF(H8345="","",H8345/H8358)</f>
        <v/>
      </c>
      <c r="K8345" s="174"/>
      <c r="L8345" s="170"/>
      <c r="M8345" s="193" t="str">
        <f t="shared" si="1611"/>
        <v/>
      </c>
      <c r="N8345" s="194" t="str">
        <f t="shared" si="1608"/>
        <v/>
      </c>
      <c r="R8345" s="75" t="e">
        <f t="shared" si="1609"/>
        <v>#REF!</v>
      </c>
    </row>
    <row r="8346" spans="1:18" ht="15" customHeight="1" x14ac:dyDescent="0.3">
      <c r="A8346" s="86"/>
      <c r="B8346" s="84"/>
      <c r="C8346" s="125"/>
      <c r="E8346" s="151"/>
      <c r="F8346" s="151"/>
      <c r="G8346" s="151"/>
      <c r="H8346" s="190" t="str">
        <f t="shared" si="1610"/>
        <v/>
      </c>
      <c r="J8346" s="195" t="str">
        <f>+IF(H8346="","",H8346/H8358)</f>
        <v/>
      </c>
      <c r="K8346" s="174"/>
      <c r="L8346" s="170"/>
      <c r="M8346" s="193" t="str">
        <f t="shared" si="1611"/>
        <v/>
      </c>
      <c r="N8346" s="194" t="str">
        <f t="shared" si="1608"/>
        <v/>
      </c>
      <c r="R8346" s="75" t="e">
        <f t="shared" si="1609"/>
        <v>#REF!</v>
      </c>
    </row>
    <row r="8347" spans="1:18" ht="15" customHeight="1" thickBot="1" x14ac:dyDescent="0.35">
      <c r="A8347" s="86"/>
      <c r="B8347" s="84"/>
      <c r="C8347" s="125"/>
      <c r="E8347" s="152"/>
      <c r="F8347" s="152"/>
      <c r="G8347" s="152"/>
      <c r="H8347" s="191" t="str">
        <f t="shared" si="1610"/>
        <v/>
      </c>
      <c r="J8347" s="195" t="str">
        <f>+IF(H8347="","",H8347/H8358)</f>
        <v/>
      </c>
      <c r="K8347" s="174"/>
      <c r="L8347" s="170"/>
      <c r="M8347" s="193" t="str">
        <f t="shared" si="1611"/>
        <v/>
      </c>
      <c r="N8347" s="194" t="str">
        <f t="shared" si="1608"/>
        <v/>
      </c>
      <c r="R8347" s="75" t="e">
        <f t="shared" si="1609"/>
        <v>#REF!</v>
      </c>
    </row>
    <row r="8348" spans="1:18" ht="15" customHeight="1" thickBot="1" x14ac:dyDescent="0.35">
      <c r="A8348" s="86"/>
      <c r="B8348" s="84"/>
      <c r="C8348" s="160"/>
      <c r="D8348" s="160"/>
      <c r="E8348" s="160"/>
      <c r="F8348" s="160"/>
      <c r="G8348" s="161" t="s">
        <v>29</v>
      </c>
      <c r="H8348" s="157">
        <f>SUM(H8322:H8347)</f>
        <v>0</v>
      </c>
      <c r="J8348" s="110">
        <f>SUM(J8322:J8347)</f>
        <v>0</v>
      </c>
      <c r="K8348" s="109"/>
      <c r="L8348" s="109"/>
      <c r="M8348" s="109"/>
      <c r="N8348" s="110">
        <f>SUM(N8322:N8347)</f>
        <v>0</v>
      </c>
    </row>
    <row r="8349" spans="1:18" s="73" customFormat="1" ht="15" customHeight="1" thickBot="1" x14ac:dyDescent="0.35">
      <c r="A8349" s="86"/>
      <c r="B8349" s="84"/>
      <c r="C8349" s="73" t="s">
        <v>12</v>
      </c>
      <c r="H8349" s="74"/>
      <c r="J8349" s="111"/>
      <c r="K8349" s="111"/>
      <c r="L8349" s="111"/>
      <c r="M8349" s="111"/>
      <c r="N8349" s="111"/>
    </row>
    <row r="8350" spans="1:18" ht="33" customHeight="1" thickBot="1" x14ac:dyDescent="0.35">
      <c r="A8350" s="86"/>
      <c r="B8350" s="84"/>
      <c r="C8350" s="122" t="s">
        <v>48</v>
      </c>
      <c r="D8350" s="129"/>
      <c r="E8350" s="130" t="s">
        <v>3</v>
      </c>
      <c r="F8350" s="130" t="s">
        <v>0</v>
      </c>
      <c r="G8350" s="123" t="s">
        <v>6</v>
      </c>
      <c r="H8350" s="124" t="s">
        <v>9</v>
      </c>
      <c r="J8350" s="106" t="s">
        <v>59</v>
      </c>
      <c r="K8350" s="107" t="s">
        <v>60</v>
      </c>
      <c r="L8350" s="107" t="s">
        <v>61</v>
      </c>
      <c r="M8350" s="107" t="s">
        <v>62</v>
      </c>
      <c r="N8350" s="108" t="s">
        <v>63</v>
      </c>
    </row>
    <row r="8351" spans="1:18" ht="15" customHeight="1" x14ac:dyDescent="0.3">
      <c r="A8351" s="86"/>
      <c r="B8351" s="84"/>
      <c r="C8351" s="125"/>
      <c r="E8351" s="149"/>
      <c r="F8351" s="146"/>
      <c r="G8351" s="154"/>
      <c r="H8351" s="186" t="str">
        <f>+IF(G8351="","",F8351*G8351)</f>
        <v/>
      </c>
      <c r="J8351" s="195" t="str">
        <f>+IF(H8351="","",H8351/H8358)</f>
        <v/>
      </c>
      <c r="K8351" s="175"/>
      <c r="L8351" s="175"/>
      <c r="M8351" s="193" t="str">
        <f>IF(L8351="NP", 0, (IF(L8351="EP", 1, (IF(L8351="ND", 0.4, "")))))</f>
        <v/>
      </c>
      <c r="N8351" s="194" t="str">
        <f>+IF(H8351="","",J8351*M8351)</f>
        <v/>
      </c>
      <c r="R8351" s="75" t="e">
        <f t="shared" ref="R8351:R8355" si="1612">+R8263+1</f>
        <v>#REF!</v>
      </c>
    </row>
    <row r="8352" spans="1:18" ht="15" customHeight="1" x14ac:dyDescent="0.3">
      <c r="A8352" s="86"/>
      <c r="B8352" s="84"/>
      <c r="C8352" s="125"/>
      <c r="E8352" s="149"/>
      <c r="F8352" s="146"/>
      <c r="G8352" s="154"/>
      <c r="H8352" s="186" t="str">
        <f>+IF(G8352="","",F8352*G8352)</f>
        <v/>
      </c>
      <c r="J8352" s="195" t="str">
        <f>+IF(H8352="","",H8352/H8356)</f>
        <v/>
      </c>
      <c r="K8352" s="175"/>
      <c r="L8352" s="175"/>
      <c r="M8352" s="193" t="str">
        <f>IF(L8352="NP", 0, (IF(L8352="EP", 1, (IF(L8352="ND", 0.4, "")))))</f>
        <v/>
      </c>
      <c r="N8352" s="194" t="str">
        <f>+IF(H8352="","",J8352*M8352)</f>
        <v/>
      </c>
      <c r="R8352" s="75" t="e">
        <f t="shared" si="1612"/>
        <v>#REF!</v>
      </c>
    </row>
    <row r="8353" spans="1:18" ht="15" customHeight="1" x14ac:dyDescent="0.3">
      <c r="A8353" s="86"/>
      <c r="B8353" s="84"/>
      <c r="C8353" s="125"/>
      <c r="E8353" s="149"/>
      <c r="F8353" s="146"/>
      <c r="G8353" s="154"/>
      <c r="H8353" s="186" t="str">
        <f>+IF(G8353="","",F8353*G8353)</f>
        <v/>
      </c>
      <c r="J8353" s="195" t="str">
        <f>+IF(H8353="","",H8353/H8357)</f>
        <v/>
      </c>
      <c r="K8353" s="175"/>
      <c r="L8353" s="175"/>
      <c r="M8353" s="193" t="str">
        <f>IF(L8353="NP", 0, (IF(L8353="EP", 1, (IF(L8353="ND", 0.4, "")))))</f>
        <v/>
      </c>
      <c r="N8353" s="194" t="str">
        <f>+IF(H8353="","",J8353*M8353)</f>
        <v/>
      </c>
      <c r="R8353" s="75" t="e">
        <f t="shared" si="1612"/>
        <v>#REF!</v>
      </c>
    </row>
    <row r="8354" spans="1:18" ht="15" customHeight="1" x14ac:dyDescent="0.3">
      <c r="A8354" s="86"/>
      <c r="B8354" s="84"/>
      <c r="C8354" s="125"/>
      <c r="E8354" s="149"/>
      <c r="F8354" s="146"/>
      <c r="G8354" s="154"/>
      <c r="H8354" s="186" t="str">
        <f>+IF(G8354="","",F8354*G8354)</f>
        <v/>
      </c>
      <c r="J8354" s="195" t="str">
        <f>+IF(H8354="","",H8354/H8358)</f>
        <v/>
      </c>
      <c r="K8354" s="175"/>
      <c r="L8354" s="175"/>
      <c r="M8354" s="193" t="str">
        <f>IF(L8354="NP", 0, (IF(L8354="EP", 1, (IF(L8354="ND", 0.4, "")))))</f>
        <v/>
      </c>
      <c r="N8354" s="194" t="str">
        <f>+IF(H8354="","",J8354*M8354)</f>
        <v/>
      </c>
      <c r="R8354" s="75" t="e">
        <f t="shared" si="1612"/>
        <v>#REF!</v>
      </c>
    </row>
    <row r="8355" spans="1:18" ht="15" customHeight="1" thickBot="1" x14ac:dyDescent="0.35">
      <c r="A8355" s="86"/>
      <c r="B8355" s="84"/>
      <c r="C8355" s="127"/>
      <c r="D8355" s="128"/>
      <c r="E8355" s="150"/>
      <c r="F8355" s="147"/>
      <c r="G8355" s="155"/>
      <c r="H8355" s="192" t="str">
        <f>+IF(G8355="","",F8355*G8355)</f>
        <v/>
      </c>
      <c r="J8355" s="195" t="str">
        <f>+IF(H8355="","",H8355/H8358)</f>
        <v/>
      </c>
      <c r="K8355" s="176"/>
      <c r="L8355" s="177"/>
      <c r="M8355" s="193" t="str">
        <f>IF(L8355="NP", 0, (IF(L8355="EP", 1, (IF(L8355="ND", 0.4, "")))))</f>
        <v/>
      </c>
      <c r="N8355" s="194" t="str">
        <f>+IF(H8355="","",J8355*M8355)</f>
        <v/>
      </c>
      <c r="R8355" s="75" t="e">
        <f t="shared" si="1612"/>
        <v>#REF!</v>
      </c>
    </row>
    <row r="8356" spans="1:18" ht="15" customHeight="1" thickBot="1" x14ac:dyDescent="0.35">
      <c r="A8356" s="86"/>
      <c r="B8356" s="84"/>
      <c r="C8356" s="160"/>
      <c r="D8356" s="160"/>
      <c r="E8356" s="160"/>
      <c r="F8356" s="160"/>
      <c r="G8356" s="161" t="s">
        <v>30</v>
      </c>
      <c r="H8356" s="157">
        <f>SUM(H8351:H8355)</f>
        <v>0</v>
      </c>
      <c r="J8356" s="110">
        <f>SUM(J8351:J8355)</f>
        <v>0</v>
      </c>
      <c r="K8356" s="109"/>
      <c r="L8356" s="109"/>
      <c r="M8356" s="109"/>
      <c r="N8356" s="110">
        <f>SUM(N8351:N8355)</f>
        <v>0</v>
      </c>
    </row>
    <row r="8357" spans="1:18" ht="13.5" customHeight="1" thickBot="1" x14ac:dyDescent="0.35">
      <c r="A8357" s="86"/>
      <c r="B8357" s="84"/>
      <c r="H8357" s="84"/>
      <c r="J8357" s="103"/>
      <c r="K8357" s="104"/>
      <c r="L8357" s="104"/>
      <c r="M8357" s="104"/>
      <c r="N8357" s="105"/>
    </row>
    <row r="8358" spans="1:18" ht="15" customHeight="1" x14ac:dyDescent="0.3">
      <c r="A8358" s="86"/>
      <c r="B8358" s="84"/>
      <c r="D8358" s="132" t="s">
        <v>13</v>
      </c>
      <c r="E8358" s="133"/>
      <c r="F8358" s="133"/>
      <c r="G8358" s="134"/>
      <c r="H8358" s="158">
        <f>+H8303+H8319+H8348+H8356</f>
        <v>7.1181108000000002</v>
      </c>
      <c r="J8358" s="113"/>
      <c r="K8358" s="78"/>
      <c r="M8358" s="78"/>
      <c r="N8358" s="114"/>
    </row>
    <row r="8359" spans="1:18" ht="15" customHeight="1" thickBot="1" x14ac:dyDescent="0.35">
      <c r="A8359" s="86"/>
      <c r="B8359" s="84"/>
      <c r="D8359" s="135" t="s">
        <v>67</v>
      </c>
      <c r="E8359" s="136"/>
      <c r="F8359" s="136"/>
      <c r="G8359" s="141">
        <f>+$Q$1</f>
        <v>0.15</v>
      </c>
      <c r="H8359" s="159">
        <f>+H8358*G8359</f>
        <v>1.0677166199999999</v>
      </c>
      <c r="J8359" s="115"/>
      <c r="K8359" s="116"/>
      <c r="L8359" s="116"/>
      <c r="M8359" s="116"/>
      <c r="N8359" s="117"/>
    </row>
    <row r="8360" spans="1:18" ht="15" customHeight="1" x14ac:dyDescent="0.3">
      <c r="A8360" s="86"/>
      <c r="B8360" s="84"/>
      <c r="D8360" s="135" t="s">
        <v>68</v>
      </c>
      <c r="E8360" s="136"/>
      <c r="F8360" s="136"/>
      <c r="G8360" s="141">
        <f>+$Q$2</f>
        <v>0</v>
      </c>
      <c r="H8360" s="159">
        <f>+(H8358+H8359)*G8360</f>
        <v>0</v>
      </c>
      <c r="J8360" s="120">
        <f>+J8303+J8319+J8348+J8356</f>
        <v>1</v>
      </c>
      <c r="K8360" s="118"/>
      <c r="L8360" s="118"/>
      <c r="M8360" s="118"/>
      <c r="N8360" s="120">
        <f>+N8303+N8319+N8348+N8356</f>
        <v>0</v>
      </c>
    </row>
    <row r="8361" spans="1:18" ht="15" customHeight="1" thickBot="1" x14ac:dyDescent="0.35">
      <c r="A8361" s="86"/>
      <c r="B8361" s="84"/>
      <c r="C8361" s="75" t="s">
        <v>64</v>
      </c>
      <c r="D8361" s="135" t="s">
        <v>14</v>
      </c>
      <c r="E8361" s="136"/>
      <c r="F8361" s="136"/>
      <c r="G8361" s="137"/>
      <c r="H8361" s="159">
        <f>SUM(H8358:H8360)</f>
        <v>8.1858274200000007</v>
      </c>
      <c r="J8361" s="121" t="s">
        <v>69</v>
      </c>
      <c r="K8361" s="119"/>
      <c r="L8361" s="119"/>
      <c r="M8361" s="119"/>
      <c r="N8361" s="121" t="s">
        <v>70</v>
      </c>
    </row>
    <row r="8362" spans="1:18" ht="15" customHeight="1" thickBot="1" x14ac:dyDescent="0.35">
      <c r="A8362" s="86"/>
      <c r="B8362" s="84"/>
      <c r="C8362" s="75" t="s">
        <v>64</v>
      </c>
      <c r="D8362" s="138" t="s">
        <v>15</v>
      </c>
      <c r="E8362" s="139"/>
      <c r="F8362" s="139"/>
      <c r="G8362" s="140"/>
      <c r="H8362" s="131">
        <f>+ROUND(H8361,2)</f>
        <v>8.19</v>
      </c>
      <c r="N8362" s="165">
        <f>+ROUND(N8360,4)</f>
        <v>0</v>
      </c>
    </row>
    <row r="8363" spans="1:18" ht="13.5" customHeight="1" x14ac:dyDescent="0.3">
      <c r="A8363" s="86"/>
      <c r="B8363" s="84"/>
      <c r="G8363" s="76"/>
    </row>
    <row r="8364" spans="1:18" ht="13.5" customHeight="1" x14ac:dyDescent="0.3">
      <c r="A8364" s="86"/>
      <c r="B8364" s="84"/>
      <c r="G8364" s="76"/>
    </row>
    <row r="8365" spans="1:18" ht="15" customHeight="1" x14ac:dyDescent="0.3">
      <c r="A8365" s="83"/>
      <c r="B8365" s="84"/>
      <c r="G8365" s="76"/>
      <c r="H8365" s="84"/>
      <c r="J8365" s="85"/>
      <c r="K8365" s="85"/>
      <c r="L8365" s="85"/>
      <c r="M8365" s="85"/>
      <c r="N8365" s="85"/>
    </row>
    <row r="8366" spans="1:18" ht="14.1" customHeight="1" x14ac:dyDescent="0.3">
      <c r="A8366" s="86"/>
      <c r="B8366" s="84"/>
      <c r="C8366" s="87"/>
      <c r="D8366" s="87"/>
      <c r="E8366" s="87"/>
      <c r="F8366" s="87"/>
      <c r="G8366" s="87"/>
      <c r="H8366" s="87"/>
      <c r="K8366" s="78"/>
      <c r="M8366" s="78"/>
    </row>
    <row r="8367" spans="1:18" ht="12" customHeight="1" x14ac:dyDescent="0.3">
      <c r="A8367" s="86"/>
      <c r="B8367" s="84"/>
      <c r="C8367" s="73"/>
      <c r="D8367" s="73"/>
      <c r="E8367" s="73"/>
      <c r="F8367" s="73"/>
      <c r="G8367" s="73"/>
      <c r="H8367" s="73"/>
      <c r="K8367" s="78"/>
      <c r="M8367" s="78"/>
    </row>
    <row r="8368" spans="1:18" ht="12" customHeight="1" x14ac:dyDescent="0.3">
      <c r="A8368" s="86"/>
      <c r="B8368" s="84"/>
      <c r="G8368" s="88"/>
      <c r="H8368" s="84"/>
      <c r="K8368" s="78"/>
      <c r="M8368" s="78"/>
    </row>
    <row r="8369" spans="1:18" ht="14.25" customHeight="1" x14ac:dyDescent="0.3">
      <c r="A8369" s="86"/>
      <c r="B8369" s="84"/>
      <c r="C8369" s="89"/>
      <c r="D8369" s="90"/>
      <c r="E8369" s="90"/>
      <c r="F8369" s="90"/>
      <c r="G8369" s="90"/>
      <c r="H8369" s="91"/>
      <c r="K8369" s="78"/>
      <c r="M8369" s="78"/>
    </row>
    <row r="8370" spans="1:18" ht="14.25" customHeight="1" x14ac:dyDescent="0.3">
      <c r="A8370" s="86"/>
      <c r="B8370" s="84"/>
      <c r="C8370" s="89"/>
      <c r="H8370" s="84"/>
      <c r="K8370" s="78"/>
      <c r="M8370" s="78"/>
    </row>
    <row r="8371" spans="1:18" ht="12" customHeight="1" thickBot="1" x14ac:dyDescent="0.35">
      <c r="A8371" s="86"/>
      <c r="B8371" s="84"/>
      <c r="C8371" s="89"/>
      <c r="H8371" s="84"/>
      <c r="K8371" s="78"/>
      <c r="M8371" s="78"/>
    </row>
    <row r="8372" spans="1:18" ht="20.100000000000001" customHeight="1" thickBot="1" x14ac:dyDescent="0.35">
      <c r="A8372" s="86"/>
      <c r="B8372" s="84"/>
      <c r="C8372" s="142" t="s">
        <v>55</v>
      </c>
      <c r="D8372" s="143"/>
      <c r="E8372" s="143"/>
      <c r="F8372" s="143"/>
      <c r="G8372" s="143"/>
      <c r="H8372" s="144"/>
    </row>
    <row r="8373" spans="1:18" ht="20.100000000000001" customHeight="1" x14ac:dyDescent="0.3">
      <c r="A8373" s="86"/>
      <c r="B8373" s="84"/>
      <c r="C8373" s="92"/>
      <c r="H8373" s="93" t="s">
        <v>56</v>
      </c>
      <c r="I8373" s="84"/>
      <c r="J8373" s="97" t="s">
        <v>26</v>
      </c>
      <c r="K8373" s="98"/>
      <c r="L8373" s="98"/>
      <c r="M8373" s="98"/>
      <c r="N8373" s="99"/>
    </row>
    <row r="8374" spans="1:18" ht="16.5" customHeight="1" thickBot="1" x14ac:dyDescent="0.35">
      <c r="A8374" s="169"/>
      <c r="B8374" s="84"/>
      <c r="C8374" s="73" t="s">
        <v>57</v>
      </c>
      <c r="D8374" s="84">
        <v>96</v>
      </c>
      <c r="G8374" s="74" t="s">
        <v>4</v>
      </c>
      <c r="H8374" s="75" t="str">
        <f>+VLOOKUP(D8374,PRESUP!$A$6:$N$183,3,FALSE)</f>
        <v>m2</v>
      </c>
      <c r="I8374" s="84"/>
      <c r="J8374" s="100"/>
      <c r="K8374" s="101"/>
      <c r="L8374" s="101"/>
      <c r="M8374" s="101"/>
      <c r="N8374" s="102"/>
    </row>
    <row r="8375" spans="1:18" ht="32.25" customHeight="1" x14ac:dyDescent="0.3">
      <c r="A8375" s="86"/>
      <c r="B8375" s="84"/>
      <c r="C8375" s="22" t="str">
        <f>+VLOOKUP(D8374,PRESUP!$A$6:$N$183,14,FALSE)</f>
        <v>DETALLE: GEOMALLA TRIAXIAL</v>
      </c>
      <c r="J8375" s="103"/>
      <c r="K8375" s="104"/>
      <c r="L8375" s="104"/>
      <c r="M8375" s="104"/>
      <c r="N8375" s="105"/>
      <c r="O8375" s="84" t="s">
        <v>71</v>
      </c>
      <c r="P8375" s="84" t="s">
        <v>73</v>
      </c>
      <c r="Q8375" s="84" t="s">
        <v>72</v>
      </c>
    </row>
    <row r="8376" spans="1:18" s="73" customFormat="1" ht="15" customHeight="1" thickBot="1" x14ac:dyDescent="0.35">
      <c r="A8376" s="86"/>
      <c r="B8376" s="84"/>
      <c r="C8376" s="73" t="s">
        <v>5</v>
      </c>
      <c r="D8376" s="94"/>
      <c r="E8376" s="94"/>
      <c r="F8376" s="94"/>
      <c r="G8376" s="196" t="s">
        <v>58</v>
      </c>
      <c r="H8376" s="197">
        <v>1.14E-2</v>
      </c>
      <c r="J8376" s="162"/>
      <c r="K8376" s="163"/>
      <c r="L8376" s="163"/>
      <c r="M8376" s="163"/>
      <c r="N8376" s="164"/>
      <c r="O8376" s="166">
        <f>+H8450</f>
        <v>3.42</v>
      </c>
      <c r="P8376" s="168">
        <f>+H8446</f>
        <v>2.9713971000000003</v>
      </c>
      <c r="Q8376" s="167">
        <f>+N8450</f>
        <v>0.18110000000000001</v>
      </c>
      <c r="R8376" s="73">
        <f t="shared" ref="R8376" si="1613">+D8374</f>
        <v>96</v>
      </c>
    </row>
    <row r="8377" spans="1:18" s="94" customFormat="1" ht="30" customHeight="1" thickBot="1" x14ac:dyDescent="0.35">
      <c r="A8377" s="86"/>
      <c r="B8377" s="84"/>
      <c r="C8377" s="122" t="s">
        <v>48</v>
      </c>
      <c r="D8377" s="123" t="s">
        <v>0</v>
      </c>
      <c r="E8377" s="123" t="s">
        <v>6</v>
      </c>
      <c r="F8377" s="123" t="s">
        <v>7</v>
      </c>
      <c r="G8377" s="123" t="s">
        <v>8</v>
      </c>
      <c r="H8377" s="124" t="s">
        <v>9</v>
      </c>
      <c r="J8377" s="106" t="s">
        <v>59</v>
      </c>
      <c r="K8377" s="107" t="s">
        <v>60</v>
      </c>
      <c r="L8377" s="107" t="s">
        <v>61</v>
      </c>
      <c r="M8377" s="107" t="s">
        <v>62</v>
      </c>
      <c r="N8377" s="108" t="s">
        <v>63</v>
      </c>
    </row>
    <row r="8378" spans="1:18" ht="15" customHeight="1" x14ac:dyDescent="0.3">
      <c r="A8378" s="86"/>
      <c r="B8378" s="84"/>
      <c r="C8378" s="125" t="s">
        <v>78</v>
      </c>
      <c r="D8378" s="145" t="s">
        <v>20</v>
      </c>
      <c r="E8378" s="148"/>
      <c r="F8378" s="148" t="s">
        <v>64</v>
      </c>
      <c r="G8378" s="153" t="s">
        <v>20</v>
      </c>
      <c r="H8378" s="126">
        <f>+H8407*0.05</f>
        <v>1.4495100000000004E-2</v>
      </c>
      <c r="J8378" s="171">
        <f>+IF(H8378="","",H8378/H8446)</f>
        <v>4.8782103206602718E-3</v>
      </c>
      <c r="K8378" s="172">
        <v>4292100117</v>
      </c>
      <c r="L8378" s="170" t="s">
        <v>77</v>
      </c>
      <c r="M8378" s="156">
        <v>0</v>
      </c>
      <c r="N8378" s="173">
        <f>+IF(H8378="","",J8378*M8378)</f>
        <v>0</v>
      </c>
    </row>
    <row r="8379" spans="1:18" ht="15" customHeight="1" x14ac:dyDescent="0.3">
      <c r="A8379" s="86"/>
      <c r="B8379" s="84"/>
      <c r="C8379" s="125"/>
      <c r="D8379" s="146"/>
      <c r="E8379" s="149"/>
      <c r="F8379" s="184"/>
      <c r="G8379" s="185"/>
      <c r="H8379" s="186"/>
      <c r="J8379" s="195"/>
      <c r="K8379" s="211"/>
      <c r="L8379" s="170"/>
      <c r="M8379" s="193"/>
      <c r="N8379" s="194" t="str">
        <f>+IF(H8379="","",J8379*M8379)</f>
        <v/>
      </c>
      <c r="R8379" s="75" t="e">
        <f t="shared" ref="R8379:R8390" si="1614">+R8291+1</f>
        <v>#REF!</v>
      </c>
    </row>
    <row r="8380" spans="1:18" ht="15" customHeight="1" x14ac:dyDescent="0.3">
      <c r="A8380" s="86"/>
      <c r="B8380" s="84"/>
      <c r="C8380" s="125"/>
      <c r="D8380" s="146"/>
      <c r="E8380" s="149"/>
      <c r="F8380" s="184"/>
      <c r="G8380" s="185"/>
      <c r="H8380" s="186"/>
      <c r="J8380" s="195"/>
      <c r="K8380" s="172"/>
      <c r="L8380" s="170"/>
      <c r="M8380" s="193"/>
      <c r="N8380" s="194"/>
      <c r="R8380" s="75" t="e">
        <f t="shared" si="1614"/>
        <v>#REF!</v>
      </c>
    </row>
    <row r="8381" spans="1:18" ht="15" customHeight="1" x14ac:dyDescent="0.3">
      <c r="A8381" s="86"/>
      <c r="B8381" s="84"/>
      <c r="C8381" s="125"/>
      <c r="D8381" s="146"/>
      <c r="E8381" s="149"/>
      <c r="F8381" s="184"/>
      <c r="G8381" s="185"/>
      <c r="H8381" s="186"/>
      <c r="J8381" s="195"/>
      <c r="K8381" s="172"/>
      <c r="L8381" s="170"/>
      <c r="M8381" s="193"/>
      <c r="N8381" s="194"/>
      <c r="R8381" s="75" t="e">
        <f t="shared" si="1614"/>
        <v>#REF!</v>
      </c>
    </row>
    <row r="8382" spans="1:18" ht="15" customHeight="1" x14ac:dyDescent="0.3">
      <c r="A8382" s="86"/>
      <c r="B8382" s="84"/>
      <c r="C8382" s="125"/>
      <c r="D8382" s="146"/>
      <c r="E8382" s="149"/>
      <c r="F8382" s="184"/>
      <c r="G8382" s="185"/>
      <c r="H8382" s="186"/>
      <c r="J8382" s="195"/>
      <c r="K8382" s="172"/>
      <c r="L8382" s="170"/>
      <c r="M8382" s="193"/>
      <c r="N8382" s="194"/>
      <c r="R8382" s="75" t="e">
        <f t="shared" si="1614"/>
        <v>#REF!</v>
      </c>
    </row>
    <row r="8383" spans="1:18" ht="15" customHeight="1" x14ac:dyDescent="0.3">
      <c r="A8383" s="86"/>
      <c r="B8383" s="84"/>
      <c r="C8383" s="125"/>
      <c r="D8383" s="146"/>
      <c r="E8383" s="149"/>
      <c r="F8383" s="184"/>
      <c r="G8383" s="185"/>
      <c r="H8383" s="186"/>
      <c r="J8383" s="195"/>
      <c r="K8383" s="172"/>
      <c r="L8383" s="170"/>
      <c r="M8383" s="193"/>
      <c r="N8383" s="194"/>
      <c r="R8383" s="75" t="e">
        <f t="shared" si="1614"/>
        <v>#REF!</v>
      </c>
    </row>
    <row r="8384" spans="1:18" ht="15" customHeight="1" x14ac:dyDescent="0.3">
      <c r="A8384" s="86"/>
      <c r="B8384" s="84"/>
      <c r="C8384" s="125"/>
      <c r="D8384" s="146"/>
      <c r="E8384" s="149"/>
      <c r="F8384" s="184" t="str">
        <f t="shared" ref="F8384:F8390" si="1615">+IF(E8384="","",D8384*E8384)</f>
        <v/>
      </c>
      <c r="G8384" s="185" t="str">
        <f>+IF(F8384="","",H8376)</f>
        <v/>
      </c>
      <c r="H8384" s="186" t="str">
        <f t="shared" ref="H8384:H8390" si="1616">+IF(G8384="","",F8384*G8384)</f>
        <v/>
      </c>
      <c r="J8384" s="195" t="str">
        <f>+IF(H8384="","",H8384/H8446)</f>
        <v/>
      </c>
      <c r="K8384" s="172"/>
      <c r="L8384" s="170"/>
      <c r="M8384" s="193" t="str">
        <f t="shared" ref="M8384:M8390" si="1617">IF(L8384="NP", 0, (IF(L8384="EP", 1, (IF(L8384="ND", 0.4, "")))))</f>
        <v/>
      </c>
      <c r="N8384" s="194" t="str">
        <f t="shared" ref="N8384:N8390" si="1618">+IF(H8384="","",J8384*M8384)</f>
        <v/>
      </c>
      <c r="R8384" s="75" t="e">
        <f t="shared" si="1614"/>
        <v>#REF!</v>
      </c>
    </row>
    <row r="8385" spans="1:18" ht="15" customHeight="1" x14ac:dyDescent="0.3">
      <c r="A8385" s="86"/>
      <c r="B8385" s="84"/>
      <c r="C8385" s="125"/>
      <c r="D8385" s="146"/>
      <c r="E8385" s="149"/>
      <c r="F8385" s="184" t="str">
        <f t="shared" si="1615"/>
        <v/>
      </c>
      <c r="G8385" s="185" t="str">
        <f>+IF(F8385="","",H8376)</f>
        <v/>
      </c>
      <c r="H8385" s="186" t="str">
        <f t="shared" si="1616"/>
        <v/>
      </c>
      <c r="J8385" s="195" t="str">
        <f>+IF(H8385="","",H8385/H8446)</f>
        <v/>
      </c>
      <c r="K8385" s="172"/>
      <c r="L8385" s="170"/>
      <c r="M8385" s="193" t="str">
        <f t="shared" si="1617"/>
        <v/>
      </c>
      <c r="N8385" s="194" t="str">
        <f t="shared" si="1618"/>
        <v/>
      </c>
      <c r="R8385" s="75" t="e">
        <f t="shared" si="1614"/>
        <v>#REF!</v>
      </c>
    </row>
    <row r="8386" spans="1:18" ht="15" customHeight="1" x14ac:dyDescent="0.3">
      <c r="A8386" s="86"/>
      <c r="B8386" s="84"/>
      <c r="C8386" s="125"/>
      <c r="D8386" s="146"/>
      <c r="E8386" s="149"/>
      <c r="F8386" s="184" t="str">
        <f t="shared" si="1615"/>
        <v/>
      </c>
      <c r="G8386" s="185" t="str">
        <f>+IF(F8386="","",H8376)</f>
        <v/>
      </c>
      <c r="H8386" s="186" t="str">
        <f t="shared" si="1616"/>
        <v/>
      </c>
      <c r="J8386" s="195" t="str">
        <f>+IF(H8386="","",H8386/H8446)</f>
        <v/>
      </c>
      <c r="K8386" s="172"/>
      <c r="L8386" s="170"/>
      <c r="M8386" s="193" t="str">
        <f t="shared" si="1617"/>
        <v/>
      </c>
      <c r="N8386" s="194" t="str">
        <f t="shared" si="1618"/>
        <v/>
      </c>
      <c r="R8386" s="75" t="e">
        <f t="shared" si="1614"/>
        <v>#REF!</v>
      </c>
    </row>
    <row r="8387" spans="1:18" ht="15" customHeight="1" x14ac:dyDescent="0.3">
      <c r="A8387" s="86"/>
      <c r="B8387" s="84"/>
      <c r="C8387" s="125"/>
      <c r="D8387" s="146"/>
      <c r="E8387" s="149"/>
      <c r="F8387" s="184" t="str">
        <f t="shared" si="1615"/>
        <v/>
      </c>
      <c r="G8387" s="185" t="str">
        <f>+IF(F8387="","",H8376)</f>
        <v/>
      </c>
      <c r="H8387" s="186" t="str">
        <f t="shared" si="1616"/>
        <v/>
      </c>
      <c r="J8387" s="195" t="str">
        <f>+IF(H8387="","",H8387/H8446)</f>
        <v/>
      </c>
      <c r="K8387" s="172"/>
      <c r="L8387" s="170"/>
      <c r="M8387" s="193" t="str">
        <f t="shared" si="1617"/>
        <v/>
      </c>
      <c r="N8387" s="194" t="str">
        <f t="shared" si="1618"/>
        <v/>
      </c>
      <c r="R8387" s="75" t="e">
        <f t="shared" si="1614"/>
        <v>#REF!</v>
      </c>
    </row>
    <row r="8388" spans="1:18" ht="15" customHeight="1" x14ac:dyDescent="0.3">
      <c r="A8388" s="86"/>
      <c r="B8388" s="84"/>
      <c r="C8388" s="125"/>
      <c r="D8388" s="146"/>
      <c r="E8388" s="149"/>
      <c r="F8388" s="184" t="str">
        <f t="shared" si="1615"/>
        <v/>
      </c>
      <c r="G8388" s="185" t="str">
        <f>+IF(F8388="","",H8376)</f>
        <v/>
      </c>
      <c r="H8388" s="186" t="str">
        <f t="shared" si="1616"/>
        <v/>
      </c>
      <c r="J8388" s="195" t="str">
        <f>+IF(H8388="","",H8388/H8446)</f>
        <v/>
      </c>
      <c r="K8388" s="172"/>
      <c r="L8388" s="170"/>
      <c r="M8388" s="193" t="str">
        <f t="shared" si="1617"/>
        <v/>
      </c>
      <c r="N8388" s="194" t="str">
        <f t="shared" si="1618"/>
        <v/>
      </c>
      <c r="R8388" s="75" t="e">
        <f t="shared" si="1614"/>
        <v>#REF!</v>
      </c>
    </row>
    <row r="8389" spans="1:18" ht="15" customHeight="1" x14ac:dyDescent="0.3">
      <c r="A8389" s="86"/>
      <c r="B8389" s="84"/>
      <c r="C8389" s="125"/>
      <c r="D8389" s="146"/>
      <c r="E8389" s="149"/>
      <c r="F8389" s="184" t="str">
        <f t="shared" si="1615"/>
        <v/>
      </c>
      <c r="G8389" s="185" t="str">
        <f>+IF(F8389="","",H8376)</f>
        <v/>
      </c>
      <c r="H8389" s="186" t="str">
        <f t="shared" si="1616"/>
        <v/>
      </c>
      <c r="J8389" s="195" t="str">
        <f>+IF(H8389="","",H8389/H8446)</f>
        <v/>
      </c>
      <c r="K8389" s="172"/>
      <c r="L8389" s="170"/>
      <c r="M8389" s="193" t="str">
        <f t="shared" si="1617"/>
        <v/>
      </c>
      <c r="N8389" s="194" t="str">
        <f t="shared" si="1618"/>
        <v/>
      </c>
      <c r="R8389" s="75" t="e">
        <f t="shared" si="1614"/>
        <v>#REF!</v>
      </c>
    </row>
    <row r="8390" spans="1:18" ht="15" customHeight="1" thickBot="1" x14ac:dyDescent="0.35">
      <c r="A8390" s="86"/>
      <c r="B8390" s="84"/>
      <c r="C8390" s="127"/>
      <c r="D8390" s="147"/>
      <c r="E8390" s="150"/>
      <c r="F8390" s="187" t="str">
        <f t="shared" si="1615"/>
        <v/>
      </c>
      <c r="G8390" s="188" t="str">
        <f>+IF(F8390="","",H8375)</f>
        <v/>
      </c>
      <c r="H8390" s="189" t="str">
        <f t="shared" si="1616"/>
        <v/>
      </c>
      <c r="J8390" s="195" t="str">
        <f>+IF(H8390="","",H8390/H8446)</f>
        <v/>
      </c>
      <c r="K8390" s="172"/>
      <c r="L8390" s="170"/>
      <c r="M8390" s="193" t="str">
        <f t="shared" si="1617"/>
        <v/>
      </c>
      <c r="N8390" s="194" t="str">
        <f t="shared" si="1618"/>
        <v/>
      </c>
      <c r="R8390" s="75" t="e">
        <f t="shared" si="1614"/>
        <v>#REF!</v>
      </c>
    </row>
    <row r="8391" spans="1:18" ht="15" customHeight="1" thickBot="1" x14ac:dyDescent="0.35">
      <c r="A8391" s="86"/>
      <c r="B8391" s="84"/>
      <c r="C8391" s="160"/>
      <c r="D8391" s="160"/>
      <c r="E8391" s="160"/>
      <c r="F8391" s="160"/>
      <c r="G8391" s="161" t="s">
        <v>27</v>
      </c>
      <c r="H8391" s="157">
        <f>SUM(H8378:H8390)</f>
        <v>1.4495100000000004E-2</v>
      </c>
      <c r="J8391" s="110">
        <f>SUM(J8378:J8390)</f>
        <v>4.8782103206602718E-3</v>
      </c>
      <c r="K8391" s="109"/>
      <c r="L8391" s="109"/>
      <c r="M8391" s="109"/>
      <c r="N8391" s="110">
        <f>SUM(N8378:N8390)</f>
        <v>0</v>
      </c>
    </row>
    <row r="8392" spans="1:18" s="73" customFormat="1" ht="15" customHeight="1" thickBot="1" x14ac:dyDescent="0.35">
      <c r="A8392" s="86"/>
      <c r="B8392" s="84"/>
      <c r="C8392" s="73" t="s">
        <v>10</v>
      </c>
      <c r="H8392" s="74"/>
      <c r="J8392" s="112"/>
      <c r="K8392" s="112"/>
      <c r="L8392" s="112"/>
      <c r="M8392" s="112"/>
      <c r="N8392" s="112"/>
    </row>
    <row r="8393" spans="1:18" ht="31.5" customHeight="1" thickBot="1" x14ac:dyDescent="0.35">
      <c r="A8393" s="86"/>
      <c r="B8393" s="84"/>
      <c r="C8393" s="122" t="s">
        <v>48</v>
      </c>
      <c r="D8393" s="123" t="s">
        <v>0</v>
      </c>
      <c r="E8393" s="123" t="s">
        <v>65</v>
      </c>
      <c r="F8393" s="123" t="s">
        <v>66</v>
      </c>
      <c r="G8393" s="123" t="s">
        <v>8</v>
      </c>
      <c r="H8393" s="124" t="s">
        <v>9</v>
      </c>
      <c r="J8393" s="106" t="s">
        <v>59</v>
      </c>
      <c r="K8393" s="107" t="s">
        <v>60</v>
      </c>
      <c r="L8393" s="107" t="s">
        <v>61</v>
      </c>
      <c r="M8393" s="107" t="s">
        <v>62</v>
      </c>
      <c r="N8393" s="108" t="s">
        <v>63</v>
      </c>
    </row>
    <row r="8394" spans="1:18" ht="15" customHeight="1" x14ac:dyDescent="0.3">
      <c r="A8394" s="86"/>
      <c r="B8394" s="84"/>
      <c r="C8394" s="125" t="s">
        <v>326</v>
      </c>
      <c r="D8394" s="146">
        <v>5</v>
      </c>
      <c r="E8394" s="149">
        <v>4.2300000000000004</v>
      </c>
      <c r="F8394" s="184">
        <f>+IF(E8394="","",D8394*E8394)</f>
        <v>21.150000000000002</v>
      </c>
      <c r="G8394" s="185">
        <f>+IF(F8394="","",H8376)</f>
        <v>1.14E-2</v>
      </c>
      <c r="H8394" s="186">
        <f>+IF(G8394="","",F8394*G8394)</f>
        <v>0.24111000000000005</v>
      </c>
      <c r="I8394" s="95"/>
      <c r="J8394" s="195">
        <f>+IF(H8394="","",H8394/H8446)</f>
        <v>8.1143647882001374E-2</v>
      </c>
      <c r="K8394" s="174">
        <v>851230012</v>
      </c>
      <c r="L8394" s="170" t="s">
        <v>77</v>
      </c>
      <c r="M8394" s="193">
        <v>0</v>
      </c>
      <c r="N8394" s="194">
        <f t="shared" ref="N8394:N8406" si="1619">+IF(H8394="","",J8394*M8394)</f>
        <v>0</v>
      </c>
      <c r="R8394" s="75" t="e">
        <f t="shared" ref="R8394:R8406" si="1620">+R8306+1</f>
        <v>#REF!</v>
      </c>
    </row>
    <row r="8395" spans="1:18" ht="15" customHeight="1" x14ac:dyDescent="0.25">
      <c r="A8395" s="86"/>
      <c r="B8395" s="84"/>
      <c r="C8395" s="125" t="s">
        <v>372</v>
      </c>
      <c r="D8395" s="146">
        <v>1</v>
      </c>
      <c r="E8395" s="209">
        <v>4.28</v>
      </c>
      <c r="F8395" s="184">
        <f>+IF(E8395="","",D8395*E8395)</f>
        <v>4.28</v>
      </c>
      <c r="G8395" s="185">
        <f>+IF(F8395="","",H8376)</f>
        <v>1.14E-2</v>
      </c>
      <c r="H8395" s="186">
        <f>+IF(G8395="","",F8395*G8395)</f>
        <v>4.8792000000000002E-2</v>
      </c>
      <c r="J8395" s="195">
        <f>+IF(H8395="","",H8395/H8446)</f>
        <v>1.6420558531204058E-2</v>
      </c>
      <c r="K8395" s="174">
        <v>851230012</v>
      </c>
      <c r="L8395" s="170" t="s">
        <v>77</v>
      </c>
      <c r="M8395" s="193">
        <v>0</v>
      </c>
      <c r="N8395" s="194">
        <f t="shared" si="1619"/>
        <v>0</v>
      </c>
      <c r="R8395" s="75" t="e">
        <f t="shared" si="1620"/>
        <v>#REF!</v>
      </c>
    </row>
    <row r="8396" spans="1:18" ht="15" customHeight="1" x14ac:dyDescent="0.3">
      <c r="A8396" s="86"/>
      <c r="B8396" s="84"/>
      <c r="C8396" s="125"/>
      <c r="D8396" s="146"/>
      <c r="E8396" s="149"/>
      <c r="F8396" s="184"/>
      <c r="G8396" s="185"/>
      <c r="H8396" s="186"/>
      <c r="J8396" s="195"/>
      <c r="K8396" s="174"/>
      <c r="L8396" s="170"/>
      <c r="M8396" s="193"/>
      <c r="N8396" s="194" t="str">
        <f t="shared" si="1619"/>
        <v/>
      </c>
      <c r="R8396" s="75" t="e">
        <f t="shared" si="1620"/>
        <v>#REF!</v>
      </c>
    </row>
    <row r="8397" spans="1:18" ht="15" customHeight="1" x14ac:dyDescent="0.3">
      <c r="A8397" s="86"/>
      <c r="B8397" s="84"/>
      <c r="C8397" s="125"/>
      <c r="D8397" s="146"/>
      <c r="E8397" s="149"/>
      <c r="F8397" s="184"/>
      <c r="G8397" s="185"/>
      <c r="H8397" s="186"/>
      <c r="J8397" s="195"/>
      <c r="K8397" s="174"/>
      <c r="L8397" s="170"/>
      <c r="M8397" s="193"/>
      <c r="N8397" s="194" t="str">
        <f t="shared" si="1619"/>
        <v/>
      </c>
      <c r="R8397" s="75" t="e">
        <f t="shared" si="1620"/>
        <v>#REF!</v>
      </c>
    </row>
    <row r="8398" spans="1:18" ht="15" customHeight="1" x14ac:dyDescent="0.3">
      <c r="A8398" s="86"/>
      <c r="B8398" s="84"/>
      <c r="C8398" s="125"/>
      <c r="D8398" s="146"/>
      <c r="E8398" s="149"/>
      <c r="F8398" s="184"/>
      <c r="G8398" s="185"/>
      <c r="H8398" s="186"/>
      <c r="J8398" s="195"/>
      <c r="K8398" s="174"/>
      <c r="L8398" s="170"/>
      <c r="M8398" s="193"/>
      <c r="N8398" s="194" t="str">
        <f t="shared" si="1619"/>
        <v/>
      </c>
      <c r="R8398" s="75" t="e">
        <f t="shared" si="1620"/>
        <v>#REF!</v>
      </c>
    </row>
    <row r="8399" spans="1:18" ht="15" customHeight="1" x14ac:dyDescent="0.3">
      <c r="A8399" s="86"/>
      <c r="B8399" s="84"/>
      <c r="C8399" s="125"/>
      <c r="D8399" s="146"/>
      <c r="E8399" s="149"/>
      <c r="F8399" s="184"/>
      <c r="G8399" s="185"/>
      <c r="H8399" s="186"/>
      <c r="I8399" s="96"/>
      <c r="J8399" s="195"/>
      <c r="K8399" s="174"/>
      <c r="L8399" s="170"/>
      <c r="M8399" s="193"/>
      <c r="N8399" s="194" t="str">
        <f t="shared" si="1619"/>
        <v/>
      </c>
      <c r="R8399" s="75" t="e">
        <f t="shared" si="1620"/>
        <v>#REF!</v>
      </c>
    </row>
    <row r="8400" spans="1:18" ht="15" customHeight="1" x14ac:dyDescent="0.3">
      <c r="A8400" s="86"/>
      <c r="B8400" s="84"/>
      <c r="C8400" s="125"/>
      <c r="D8400" s="146"/>
      <c r="E8400" s="149"/>
      <c r="F8400" s="184"/>
      <c r="G8400" s="185"/>
      <c r="H8400" s="186"/>
      <c r="J8400" s="195"/>
      <c r="K8400" s="174"/>
      <c r="L8400" s="170"/>
      <c r="M8400" s="193"/>
      <c r="N8400" s="194" t="str">
        <f t="shared" si="1619"/>
        <v/>
      </c>
      <c r="R8400" s="75" t="e">
        <f t="shared" si="1620"/>
        <v>#REF!</v>
      </c>
    </row>
    <row r="8401" spans="1:18" ht="15" customHeight="1" x14ac:dyDescent="0.3">
      <c r="A8401" s="86"/>
      <c r="B8401" s="84"/>
      <c r="C8401" s="125"/>
      <c r="D8401" s="146"/>
      <c r="E8401" s="149"/>
      <c r="F8401" s="184"/>
      <c r="G8401" s="185"/>
      <c r="H8401" s="186"/>
      <c r="J8401" s="195"/>
      <c r="K8401" s="174"/>
      <c r="L8401" s="170"/>
      <c r="M8401" s="193"/>
      <c r="N8401" s="194" t="str">
        <f t="shared" si="1619"/>
        <v/>
      </c>
      <c r="R8401" s="75" t="e">
        <f t="shared" si="1620"/>
        <v>#REF!</v>
      </c>
    </row>
    <row r="8402" spans="1:18" ht="15" customHeight="1" x14ac:dyDescent="0.3">
      <c r="A8402" s="86"/>
      <c r="B8402" s="84"/>
      <c r="C8402" s="125"/>
      <c r="D8402" s="146"/>
      <c r="E8402" s="149"/>
      <c r="F8402" s="184" t="str">
        <f>+IF(E8402="","",D8402*E8402)</f>
        <v/>
      </c>
      <c r="G8402" s="185" t="str">
        <f>+IF(F8402="","",H8376)</f>
        <v/>
      </c>
      <c r="H8402" s="186" t="str">
        <f>+IF(G8402="","",F8402*G8402)</f>
        <v/>
      </c>
      <c r="I8402" s="96"/>
      <c r="J8402" s="195" t="str">
        <f>+IF(H8402="","",H8402/H8446)</f>
        <v/>
      </c>
      <c r="K8402" s="174"/>
      <c r="L8402" s="170"/>
      <c r="M8402" s="193" t="str">
        <f>IF(L8402="NP", 0, (IF(L8402="EP", 1, (IF(L8402="ND", 0.4, "")))))</f>
        <v/>
      </c>
      <c r="N8402" s="194" t="str">
        <f t="shared" si="1619"/>
        <v/>
      </c>
      <c r="R8402" s="75" t="e">
        <f t="shared" si="1620"/>
        <v>#REF!</v>
      </c>
    </row>
    <row r="8403" spans="1:18" ht="15" customHeight="1" x14ac:dyDescent="0.3">
      <c r="A8403" s="86"/>
      <c r="B8403" s="84"/>
      <c r="C8403" s="125"/>
      <c r="D8403" s="146"/>
      <c r="E8403" s="149"/>
      <c r="F8403" s="184" t="str">
        <f>+IF(E8403="","",D8403*E8403)</f>
        <v/>
      </c>
      <c r="G8403" s="185" t="str">
        <f>+IF(F8403="","",H8376)</f>
        <v/>
      </c>
      <c r="H8403" s="186" t="str">
        <f>+IF(G8403="","",F8403*G8403)</f>
        <v/>
      </c>
      <c r="J8403" s="195" t="str">
        <f>+IF(H8403="","",H8403/H8446)</f>
        <v/>
      </c>
      <c r="K8403" s="174"/>
      <c r="L8403" s="170"/>
      <c r="M8403" s="193" t="str">
        <f>IF(L8403="NP", 0, (IF(L8403="EP", 1, (IF(L8403="ND", 0.4, "")))))</f>
        <v/>
      </c>
      <c r="N8403" s="194" t="str">
        <f t="shared" si="1619"/>
        <v/>
      </c>
      <c r="R8403" s="75" t="e">
        <f t="shared" si="1620"/>
        <v>#REF!</v>
      </c>
    </row>
    <row r="8404" spans="1:18" ht="15" customHeight="1" x14ac:dyDescent="0.3">
      <c r="A8404" s="86"/>
      <c r="B8404" s="84"/>
      <c r="C8404" s="125"/>
      <c r="D8404" s="146"/>
      <c r="E8404" s="149"/>
      <c r="F8404" s="184" t="str">
        <f>+IF(E8404="","",D8404*E8404)</f>
        <v/>
      </c>
      <c r="G8404" s="185" t="str">
        <f>+IF(F8404="","",H8376)</f>
        <v/>
      </c>
      <c r="H8404" s="186" t="str">
        <f>+IF(G8404="","",F8404*G8404)</f>
        <v/>
      </c>
      <c r="I8404" s="96"/>
      <c r="J8404" s="195" t="str">
        <f>+IF(H8404="","",H8404/H8446)</f>
        <v/>
      </c>
      <c r="K8404" s="174"/>
      <c r="L8404" s="170"/>
      <c r="M8404" s="193" t="str">
        <f>IF(L8404="NP", 0, (IF(L8404="EP", 1, (IF(L8404="ND", 0.4, "")))))</f>
        <v/>
      </c>
      <c r="N8404" s="194" t="str">
        <f t="shared" si="1619"/>
        <v/>
      </c>
      <c r="R8404" s="75" t="e">
        <f t="shared" si="1620"/>
        <v>#REF!</v>
      </c>
    </row>
    <row r="8405" spans="1:18" ht="15" customHeight="1" x14ac:dyDescent="0.3">
      <c r="A8405" s="86"/>
      <c r="B8405" s="84"/>
      <c r="C8405" s="125"/>
      <c r="D8405" s="146"/>
      <c r="E8405" s="149"/>
      <c r="F8405" s="184" t="str">
        <f>+IF(E8405="","",D8405*E8405)</f>
        <v/>
      </c>
      <c r="G8405" s="185" t="str">
        <f>+IF(F8405="","",H8376)</f>
        <v/>
      </c>
      <c r="H8405" s="186" t="str">
        <f>+IF(G8405="","",F8405*G8405)</f>
        <v/>
      </c>
      <c r="I8405" s="96"/>
      <c r="J8405" s="195" t="str">
        <f>+IF(H8405="","",H8405/H8446)</f>
        <v/>
      </c>
      <c r="K8405" s="174"/>
      <c r="L8405" s="170"/>
      <c r="M8405" s="193" t="str">
        <f>IF(L8405="NP", 0, (IF(L8405="EP", 1, (IF(L8405="ND", 0.4, "")))))</f>
        <v/>
      </c>
      <c r="N8405" s="194" t="str">
        <f t="shared" si="1619"/>
        <v/>
      </c>
      <c r="R8405" s="75" t="e">
        <f t="shared" si="1620"/>
        <v>#REF!</v>
      </c>
    </row>
    <row r="8406" spans="1:18" ht="15" customHeight="1" thickBot="1" x14ac:dyDescent="0.35">
      <c r="A8406" s="86"/>
      <c r="B8406" s="84"/>
      <c r="C8406" s="127"/>
      <c r="D8406" s="147"/>
      <c r="E8406" s="150"/>
      <c r="F8406" s="187" t="str">
        <f>+IF(E8406="","",D8406*E8406)</f>
        <v/>
      </c>
      <c r="G8406" s="188" t="str">
        <f>+IF(F8406="","",H8375)</f>
        <v/>
      </c>
      <c r="H8406" s="189" t="str">
        <f>+IF(G8406="","",F8406*G8406)</f>
        <v/>
      </c>
      <c r="J8406" s="195" t="str">
        <f>+IF(H8406="","",H8406/H8446)</f>
        <v/>
      </c>
      <c r="K8406" s="174"/>
      <c r="L8406" s="170"/>
      <c r="M8406" s="193" t="str">
        <f>IF(L8406="NP", 0, (IF(L8406="EP", 1, (IF(L8406="ND", 0.4, "")))))</f>
        <v/>
      </c>
      <c r="N8406" s="194" t="str">
        <f t="shared" si="1619"/>
        <v/>
      </c>
      <c r="R8406" s="75" t="e">
        <f t="shared" si="1620"/>
        <v>#REF!</v>
      </c>
    </row>
    <row r="8407" spans="1:18" ht="15" customHeight="1" thickBot="1" x14ac:dyDescent="0.35">
      <c r="A8407" s="86"/>
      <c r="B8407" s="84"/>
      <c r="C8407" s="160"/>
      <c r="D8407" s="160"/>
      <c r="E8407" s="160"/>
      <c r="F8407" s="160"/>
      <c r="G8407" s="161" t="s">
        <v>28</v>
      </c>
      <c r="H8407" s="157">
        <f>SUM(H8394:H8406)</f>
        <v>0.28990200000000005</v>
      </c>
      <c r="J8407" s="110">
        <f>SUM(J8394:J8406)</f>
        <v>9.7564206413205429E-2</v>
      </c>
      <c r="K8407" s="109"/>
      <c r="L8407" s="109"/>
      <c r="M8407" s="109"/>
      <c r="N8407" s="110">
        <f>SUM(N8394:N8406)</f>
        <v>0</v>
      </c>
    </row>
    <row r="8408" spans="1:18" s="73" customFormat="1" ht="15" customHeight="1" thickBot="1" x14ac:dyDescent="0.35">
      <c r="A8408" s="86"/>
      <c r="B8408" s="84"/>
      <c r="C8408" s="73" t="s">
        <v>11</v>
      </c>
      <c r="H8408" s="74"/>
      <c r="J8408" s="112"/>
      <c r="K8408" s="112"/>
      <c r="L8408" s="112"/>
      <c r="M8408" s="112"/>
      <c r="N8408" s="112"/>
    </row>
    <row r="8409" spans="1:18" ht="34.5" customHeight="1" thickBot="1" x14ac:dyDescent="0.35">
      <c r="A8409" s="86"/>
      <c r="B8409" s="84"/>
      <c r="C8409" s="122" t="s">
        <v>48</v>
      </c>
      <c r="D8409" s="129"/>
      <c r="E8409" s="123" t="s">
        <v>3</v>
      </c>
      <c r="F8409" s="123" t="s">
        <v>0</v>
      </c>
      <c r="G8409" s="123" t="s">
        <v>16</v>
      </c>
      <c r="H8409" s="124" t="s">
        <v>9</v>
      </c>
      <c r="J8409" s="106" t="s">
        <v>59</v>
      </c>
      <c r="K8409" s="107" t="s">
        <v>60</v>
      </c>
      <c r="L8409" s="107" t="s">
        <v>61</v>
      </c>
      <c r="M8409" s="107" t="s">
        <v>62</v>
      </c>
      <c r="N8409" s="108" t="s">
        <v>63</v>
      </c>
    </row>
    <row r="8410" spans="1:18" ht="15" customHeight="1" x14ac:dyDescent="0.3">
      <c r="A8410" s="86"/>
      <c r="B8410" s="84"/>
      <c r="C8410" s="125" t="s">
        <v>480</v>
      </c>
      <c r="E8410" s="151" t="s">
        <v>392</v>
      </c>
      <c r="F8410" s="151">
        <v>1.05</v>
      </c>
      <c r="G8410" s="151">
        <v>2.54</v>
      </c>
      <c r="H8410" s="190">
        <f t="shared" ref="H8410" si="1621">+IF(G8410="","",F8410*G8410)</f>
        <v>2.6670000000000003</v>
      </c>
      <c r="J8410" s="195">
        <f>+IF(H8410="","",H8410/H8446)</f>
        <v>0.89755758326613433</v>
      </c>
      <c r="K8410" s="211">
        <v>352605342021</v>
      </c>
      <c r="L8410" s="212" t="s">
        <v>76</v>
      </c>
      <c r="M8410" s="193">
        <v>0.20180000000000001</v>
      </c>
      <c r="N8410" s="194">
        <f t="shared" ref="N8410:N8435" si="1622">+IF(H8410="","",J8410*M8410)</f>
        <v>0.1811271203031059</v>
      </c>
      <c r="R8410" s="75" t="e">
        <f t="shared" ref="R8410:R8435" si="1623">+R8322+1</f>
        <v>#REF!</v>
      </c>
    </row>
    <row r="8411" spans="1:18" ht="15" customHeight="1" x14ac:dyDescent="0.3">
      <c r="A8411" s="86"/>
      <c r="B8411" s="84"/>
      <c r="C8411" s="125"/>
      <c r="E8411" s="151"/>
      <c r="F8411" s="151"/>
      <c r="G8411" s="151"/>
      <c r="H8411" s="190"/>
      <c r="J8411" s="195"/>
      <c r="K8411" s="174"/>
      <c r="L8411" s="170"/>
      <c r="M8411" s="193"/>
      <c r="N8411" s="194" t="str">
        <f t="shared" si="1622"/>
        <v/>
      </c>
      <c r="R8411" s="75" t="e">
        <f t="shared" si="1623"/>
        <v>#REF!</v>
      </c>
    </row>
    <row r="8412" spans="1:18" ht="15" customHeight="1" x14ac:dyDescent="0.3">
      <c r="A8412" s="86"/>
      <c r="B8412" s="84"/>
      <c r="C8412" s="125"/>
      <c r="E8412" s="151"/>
      <c r="F8412" s="151"/>
      <c r="G8412" s="151"/>
      <c r="H8412" s="190"/>
      <c r="J8412" s="195"/>
      <c r="K8412" s="174"/>
      <c r="L8412" s="170"/>
      <c r="M8412" s="193"/>
      <c r="N8412" s="194" t="str">
        <f t="shared" si="1622"/>
        <v/>
      </c>
      <c r="R8412" s="75" t="e">
        <f t="shared" si="1623"/>
        <v>#REF!</v>
      </c>
    </row>
    <row r="8413" spans="1:18" ht="15" customHeight="1" x14ac:dyDescent="0.3">
      <c r="A8413" s="86"/>
      <c r="B8413" s="84"/>
      <c r="C8413" s="125"/>
      <c r="E8413" s="151"/>
      <c r="F8413" s="151"/>
      <c r="G8413" s="151"/>
      <c r="H8413" s="190"/>
      <c r="J8413" s="195"/>
      <c r="K8413" s="174"/>
      <c r="L8413" s="170"/>
      <c r="M8413" s="193"/>
      <c r="N8413" s="194" t="str">
        <f t="shared" si="1622"/>
        <v/>
      </c>
      <c r="R8413" s="75" t="e">
        <f t="shared" si="1623"/>
        <v>#REF!</v>
      </c>
    </row>
    <row r="8414" spans="1:18" ht="15" customHeight="1" x14ac:dyDescent="0.3">
      <c r="A8414" s="86"/>
      <c r="B8414" s="84"/>
      <c r="C8414" s="125"/>
      <c r="E8414" s="151"/>
      <c r="F8414" s="151"/>
      <c r="G8414" s="151"/>
      <c r="H8414" s="190"/>
      <c r="J8414" s="195"/>
      <c r="K8414" s="174"/>
      <c r="L8414" s="170"/>
      <c r="M8414" s="193"/>
      <c r="N8414" s="194" t="str">
        <f t="shared" si="1622"/>
        <v/>
      </c>
      <c r="R8414" s="75" t="e">
        <f t="shared" si="1623"/>
        <v>#REF!</v>
      </c>
    </row>
    <row r="8415" spans="1:18" ht="15" customHeight="1" x14ac:dyDescent="0.3">
      <c r="A8415" s="86"/>
      <c r="B8415" s="84"/>
      <c r="C8415" s="125"/>
      <c r="E8415" s="151"/>
      <c r="F8415" s="151"/>
      <c r="G8415" s="151"/>
      <c r="H8415" s="190"/>
      <c r="J8415" s="195"/>
      <c r="K8415" s="174"/>
      <c r="L8415" s="170"/>
      <c r="M8415" s="193"/>
      <c r="N8415" s="194" t="str">
        <f t="shared" si="1622"/>
        <v/>
      </c>
      <c r="R8415" s="75" t="e">
        <f t="shared" si="1623"/>
        <v>#REF!</v>
      </c>
    </row>
    <row r="8416" spans="1:18" ht="15" customHeight="1" x14ac:dyDescent="0.3">
      <c r="A8416" s="86"/>
      <c r="B8416" s="84"/>
      <c r="C8416" s="125"/>
      <c r="E8416" s="151"/>
      <c r="F8416" s="151"/>
      <c r="G8416" s="151"/>
      <c r="H8416" s="190"/>
      <c r="J8416" s="195"/>
      <c r="K8416" s="174"/>
      <c r="L8416" s="170"/>
      <c r="M8416" s="193"/>
      <c r="N8416" s="194" t="str">
        <f t="shared" si="1622"/>
        <v/>
      </c>
      <c r="R8416" s="75" t="e">
        <f t="shared" si="1623"/>
        <v>#REF!</v>
      </c>
    </row>
    <row r="8417" spans="1:18" ht="15" customHeight="1" x14ac:dyDescent="0.3">
      <c r="A8417" s="86"/>
      <c r="B8417" s="84"/>
      <c r="C8417" s="125"/>
      <c r="E8417" s="151"/>
      <c r="F8417" s="151"/>
      <c r="G8417" s="151"/>
      <c r="H8417" s="190"/>
      <c r="J8417" s="195"/>
      <c r="K8417" s="174"/>
      <c r="L8417" s="170"/>
      <c r="M8417" s="193"/>
      <c r="N8417" s="194" t="str">
        <f t="shared" si="1622"/>
        <v/>
      </c>
      <c r="R8417" s="75" t="e">
        <f t="shared" si="1623"/>
        <v>#REF!</v>
      </c>
    </row>
    <row r="8418" spans="1:18" ht="15" customHeight="1" x14ac:dyDescent="0.3">
      <c r="A8418" s="86"/>
      <c r="B8418" s="84"/>
      <c r="C8418" s="125"/>
      <c r="E8418" s="151"/>
      <c r="F8418" s="151"/>
      <c r="G8418" s="151"/>
      <c r="H8418" s="190"/>
      <c r="J8418" s="195"/>
      <c r="K8418" s="174"/>
      <c r="L8418" s="170"/>
      <c r="M8418" s="193"/>
      <c r="N8418" s="194" t="str">
        <f t="shared" si="1622"/>
        <v/>
      </c>
      <c r="R8418" s="75" t="e">
        <f t="shared" si="1623"/>
        <v>#REF!</v>
      </c>
    </row>
    <row r="8419" spans="1:18" ht="15" customHeight="1" x14ac:dyDescent="0.3">
      <c r="A8419" s="86"/>
      <c r="B8419" s="84"/>
      <c r="C8419" s="125"/>
      <c r="E8419" s="151"/>
      <c r="F8419" s="151"/>
      <c r="G8419" s="151"/>
      <c r="H8419" s="190"/>
      <c r="J8419" s="195"/>
      <c r="K8419" s="174"/>
      <c r="L8419" s="170"/>
      <c r="M8419" s="193"/>
      <c r="N8419" s="194" t="str">
        <f t="shared" si="1622"/>
        <v/>
      </c>
      <c r="R8419" s="75" t="e">
        <f t="shared" si="1623"/>
        <v>#REF!</v>
      </c>
    </row>
    <row r="8420" spans="1:18" ht="15" customHeight="1" x14ac:dyDescent="0.3">
      <c r="A8420" s="86"/>
      <c r="B8420" s="84"/>
      <c r="C8420" s="125"/>
      <c r="E8420" s="151"/>
      <c r="F8420" s="151"/>
      <c r="G8420" s="151"/>
      <c r="H8420" s="190"/>
      <c r="J8420" s="195"/>
      <c r="K8420" s="174"/>
      <c r="L8420" s="170"/>
      <c r="M8420" s="193"/>
      <c r="N8420" s="194" t="str">
        <f t="shared" si="1622"/>
        <v/>
      </c>
      <c r="R8420" s="75" t="e">
        <f t="shared" si="1623"/>
        <v>#REF!</v>
      </c>
    </row>
    <row r="8421" spans="1:18" ht="15" customHeight="1" x14ac:dyDescent="0.3">
      <c r="A8421" s="86"/>
      <c r="B8421" s="84"/>
      <c r="C8421" s="125"/>
      <c r="E8421" s="151"/>
      <c r="F8421" s="151"/>
      <c r="G8421" s="151"/>
      <c r="H8421" s="190"/>
      <c r="J8421" s="195"/>
      <c r="K8421" s="174"/>
      <c r="L8421" s="170"/>
      <c r="M8421" s="193"/>
      <c r="N8421" s="194" t="str">
        <f t="shared" si="1622"/>
        <v/>
      </c>
      <c r="R8421" s="75" t="e">
        <f t="shared" si="1623"/>
        <v>#REF!</v>
      </c>
    </row>
    <row r="8422" spans="1:18" ht="15" customHeight="1" x14ac:dyDescent="0.3">
      <c r="A8422" s="86"/>
      <c r="B8422" s="84"/>
      <c r="C8422" s="125"/>
      <c r="E8422" s="151"/>
      <c r="F8422" s="151"/>
      <c r="G8422" s="151"/>
      <c r="H8422" s="190"/>
      <c r="J8422" s="195"/>
      <c r="K8422" s="174"/>
      <c r="L8422" s="170"/>
      <c r="M8422" s="193"/>
      <c r="N8422" s="194" t="str">
        <f t="shared" si="1622"/>
        <v/>
      </c>
      <c r="R8422" s="75" t="e">
        <f t="shared" si="1623"/>
        <v>#REF!</v>
      </c>
    </row>
    <row r="8423" spans="1:18" ht="15" customHeight="1" x14ac:dyDescent="0.3">
      <c r="A8423" s="86"/>
      <c r="B8423" s="84"/>
      <c r="C8423" s="125"/>
      <c r="E8423" s="151"/>
      <c r="F8423" s="151"/>
      <c r="G8423" s="151"/>
      <c r="H8423" s="190"/>
      <c r="J8423" s="195"/>
      <c r="K8423" s="174"/>
      <c r="L8423" s="170"/>
      <c r="M8423" s="193"/>
      <c r="N8423" s="194" t="str">
        <f t="shared" si="1622"/>
        <v/>
      </c>
      <c r="R8423" s="75" t="e">
        <f t="shared" si="1623"/>
        <v>#REF!</v>
      </c>
    </row>
    <row r="8424" spans="1:18" ht="15" customHeight="1" x14ac:dyDescent="0.3">
      <c r="A8424" s="86"/>
      <c r="B8424" s="84"/>
      <c r="C8424" s="125"/>
      <c r="E8424" s="151"/>
      <c r="F8424" s="151"/>
      <c r="G8424" s="151"/>
      <c r="H8424" s="190" t="str">
        <f t="shared" ref="H8424:H8435" si="1624">+IF(G8424="","",F8424*G8424)</f>
        <v/>
      </c>
      <c r="J8424" s="195" t="str">
        <f>+IF(H8424="","",H8424/H8446)</f>
        <v/>
      </c>
      <c r="K8424" s="174"/>
      <c r="L8424" s="170"/>
      <c r="M8424" s="193" t="str">
        <f t="shared" ref="M8424:M8435" si="1625">IF(L8424="NP", 0, (IF(L8424="EP", 1, (IF(L8424="ND", 0.4, "")))))</f>
        <v/>
      </c>
      <c r="N8424" s="194" t="str">
        <f t="shared" si="1622"/>
        <v/>
      </c>
      <c r="R8424" s="75" t="e">
        <f t="shared" si="1623"/>
        <v>#REF!</v>
      </c>
    </row>
    <row r="8425" spans="1:18" ht="15" customHeight="1" x14ac:dyDescent="0.3">
      <c r="A8425" s="86"/>
      <c r="B8425" s="84"/>
      <c r="C8425" s="125"/>
      <c r="E8425" s="151"/>
      <c r="F8425" s="151"/>
      <c r="G8425" s="151"/>
      <c r="H8425" s="190" t="str">
        <f t="shared" si="1624"/>
        <v/>
      </c>
      <c r="J8425" s="195" t="str">
        <f>+IF(H8425="","",H8425/H8446)</f>
        <v/>
      </c>
      <c r="K8425" s="174"/>
      <c r="L8425" s="170"/>
      <c r="M8425" s="193" t="str">
        <f t="shared" si="1625"/>
        <v/>
      </c>
      <c r="N8425" s="194" t="str">
        <f t="shared" si="1622"/>
        <v/>
      </c>
      <c r="R8425" s="75" t="e">
        <f t="shared" si="1623"/>
        <v>#REF!</v>
      </c>
    </row>
    <row r="8426" spans="1:18" ht="15" customHeight="1" x14ac:dyDescent="0.3">
      <c r="A8426" s="86"/>
      <c r="B8426" s="84"/>
      <c r="C8426" s="125"/>
      <c r="E8426" s="151"/>
      <c r="F8426" s="151"/>
      <c r="G8426" s="151"/>
      <c r="H8426" s="190" t="str">
        <f t="shared" si="1624"/>
        <v/>
      </c>
      <c r="J8426" s="195" t="str">
        <f>+IF(H8426="","",H8426/H8446)</f>
        <v/>
      </c>
      <c r="K8426" s="174"/>
      <c r="L8426" s="170"/>
      <c r="M8426" s="193" t="str">
        <f t="shared" si="1625"/>
        <v/>
      </c>
      <c r="N8426" s="194" t="str">
        <f t="shared" si="1622"/>
        <v/>
      </c>
      <c r="R8426" s="75" t="e">
        <f t="shared" si="1623"/>
        <v>#REF!</v>
      </c>
    </row>
    <row r="8427" spans="1:18" ht="15" customHeight="1" x14ac:dyDescent="0.3">
      <c r="A8427" s="86"/>
      <c r="B8427" s="84"/>
      <c r="C8427" s="125"/>
      <c r="E8427" s="151"/>
      <c r="F8427" s="151"/>
      <c r="G8427" s="151"/>
      <c r="H8427" s="190" t="str">
        <f t="shared" si="1624"/>
        <v/>
      </c>
      <c r="J8427" s="195" t="str">
        <f>+IF(H8427="","",H8427/H8446)</f>
        <v/>
      </c>
      <c r="K8427" s="174"/>
      <c r="L8427" s="170"/>
      <c r="M8427" s="193" t="str">
        <f t="shared" si="1625"/>
        <v/>
      </c>
      <c r="N8427" s="194" t="str">
        <f t="shared" si="1622"/>
        <v/>
      </c>
      <c r="R8427" s="75" t="e">
        <f t="shared" si="1623"/>
        <v>#REF!</v>
      </c>
    </row>
    <row r="8428" spans="1:18" ht="15" customHeight="1" x14ac:dyDescent="0.3">
      <c r="A8428" s="86"/>
      <c r="B8428" s="84"/>
      <c r="C8428" s="125"/>
      <c r="E8428" s="151"/>
      <c r="F8428" s="151"/>
      <c r="G8428" s="151"/>
      <c r="H8428" s="190" t="str">
        <f t="shared" si="1624"/>
        <v/>
      </c>
      <c r="J8428" s="195" t="str">
        <f>+IF(H8428="","",H8428/H8446)</f>
        <v/>
      </c>
      <c r="K8428" s="174"/>
      <c r="L8428" s="170"/>
      <c r="M8428" s="193" t="str">
        <f t="shared" si="1625"/>
        <v/>
      </c>
      <c r="N8428" s="194" t="str">
        <f t="shared" si="1622"/>
        <v/>
      </c>
      <c r="R8428" s="75" t="e">
        <f t="shared" si="1623"/>
        <v>#REF!</v>
      </c>
    </row>
    <row r="8429" spans="1:18" ht="15" customHeight="1" x14ac:dyDescent="0.3">
      <c r="A8429" s="86"/>
      <c r="B8429" s="84"/>
      <c r="C8429" s="125"/>
      <c r="E8429" s="151"/>
      <c r="F8429" s="151"/>
      <c r="G8429" s="151"/>
      <c r="H8429" s="190" t="str">
        <f t="shared" si="1624"/>
        <v/>
      </c>
      <c r="J8429" s="195" t="str">
        <f>+IF(H8429="","",H8429/H8446)</f>
        <v/>
      </c>
      <c r="K8429" s="174"/>
      <c r="L8429" s="170"/>
      <c r="M8429" s="193" t="str">
        <f t="shared" si="1625"/>
        <v/>
      </c>
      <c r="N8429" s="194" t="str">
        <f t="shared" si="1622"/>
        <v/>
      </c>
      <c r="R8429" s="75" t="e">
        <f t="shared" si="1623"/>
        <v>#REF!</v>
      </c>
    </row>
    <row r="8430" spans="1:18" ht="15" customHeight="1" x14ac:dyDescent="0.3">
      <c r="A8430" s="86"/>
      <c r="B8430" s="84"/>
      <c r="C8430" s="125"/>
      <c r="E8430" s="151"/>
      <c r="F8430" s="151"/>
      <c r="G8430" s="151"/>
      <c r="H8430" s="190" t="str">
        <f t="shared" si="1624"/>
        <v/>
      </c>
      <c r="J8430" s="195" t="str">
        <f>+IF(H8430="","",H8430/H8446)</f>
        <v/>
      </c>
      <c r="K8430" s="174"/>
      <c r="L8430" s="170"/>
      <c r="M8430" s="193" t="str">
        <f t="shared" si="1625"/>
        <v/>
      </c>
      <c r="N8430" s="194" t="str">
        <f t="shared" si="1622"/>
        <v/>
      </c>
      <c r="R8430" s="75" t="e">
        <f t="shared" si="1623"/>
        <v>#REF!</v>
      </c>
    </row>
    <row r="8431" spans="1:18" ht="15" customHeight="1" x14ac:dyDescent="0.3">
      <c r="A8431" s="86"/>
      <c r="B8431" s="84"/>
      <c r="C8431" s="125"/>
      <c r="E8431" s="151"/>
      <c r="F8431" s="151"/>
      <c r="G8431" s="151"/>
      <c r="H8431" s="190" t="str">
        <f t="shared" si="1624"/>
        <v/>
      </c>
      <c r="J8431" s="195" t="str">
        <f>+IF(H8431="","",H8431/H8446)</f>
        <v/>
      </c>
      <c r="K8431" s="174"/>
      <c r="L8431" s="170"/>
      <c r="M8431" s="193" t="str">
        <f t="shared" si="1625"/>
        <v/>
      </c>
      <c r="N8431" s="194" t="str">
        <f t="shared" si="1622"/>
        <v/>
      </c>
      <c r="R8431" s="75" t="e">
        <f t="shared" si="1623"/>
        <v>#REF!</v>
      </c>
    </row>
    <row r="8432" spans="1:18" ht="15" customHeight="1" x14ac:dyDescent="0.3">
      <c r="A8432" s="86"/>
      <c r="B8432" s="84"/>
      <c r="C8432" s="125"/>
      <c r="E8432" s="151"/>
      <c r="F8432" s="151"/>
      <c r="G8432" s="151"/>
      <c r="H8432" s="190" t="str">
        <f t="shared" si="1624"/>
        <v/>
      </c>
      <c r="J8432" s="195" t="str">
        <f>+IF(H8432="","",H8432/H8446)</f>
        <v/>
      </c>
      <c r="K8432" s="174"/>
      <c r="L8432" s="170"/>
      <c r="M8432" s="193" t="str">
        <f t="shared" si="1625"/>
        <v/>
      </c>
      <c r="N8432" s="194" t="str">
        <f t="shared" si="1622"/>
        <v/>
      </c>
      <c r="R8432" s="75" t="e">
        <f t="shared" si="1623"/>
        <v>#REF!</v>
      </c>
    </row>
    <row r="8433" spans="1:18" ht="15" customHeight="1" x14ac:dyDescent="0.3">
      <c r="A8433" s="86"/>
      <c r="B8433" s="84"/>
      <c r="C8433" s="125"/>
      <c r="E8433" s="151"/>
      <c r="F8433" s="151"/>
      <c r="G8433" s="151"/>
      <c r="H8433" s="190" t="str">
        <f t="shared" si="1624"/>
        <v/>
      </c>
      <c r="J8433" s="195" t="str">
        <f>+IF(H8433="","",H8433/H8446)</f>
        <v/>
      </c>
      <c r="K8433" s="174"/>
      <c r="L8433" s="170"/>
      <c r="M8433" s="193" t="str">
        <f t="shared" si="1625"/>
        <v/>
      </c>
      <c r="N8433" s="194" t="str">
        <f t="shared" si="1622"/>
        <v/>
      </c>
      <c r="R8433" s="75" t="e">
        <f t="shared" si="1623"/>
        <v>#REF!</v>
      </c>
    </row>
    <row r="8434" spans="1:18" ht="15" customHeight="1" x14ac:dyDescent="0.3">
      <c r="A8434" s="86"/>
      <c r="B8434" s="84"/>
      <c r="C8434" s="125"/>
      <c r="E8434" s="151"/>
      <c r="F8434" s="151"/>
      <c r="G8434" s="151"/>
      <c r="H8434" s="190" t="str">
        <f t="shared" si="1624"/>
        <v/>
      </c>
      <c r="J8434" s="195" t="str">
        <f>+IF(H8434="","",H8434/H8446)</f>
        <v/>
      </c>
      <c r="K8434" s="174"/>
      <c r="L8434" s="170"/>
      <c r="M8434" s="193" t="str">
        <f t="shared" si="1625"/>
        <v/>
      </c>
      <c r="N8434" s="194" t="str">
        <f t="shared" si="1622"/>
        <v/>
      </c>
      <c r="R8434" s="75" t="e">
        <f t="shared" si="1623"/>
        <v>#REF!</v>
      </c>
    </row>
    <row r="8435" spans="1:18" ht="15" customHeight="1" thickBot="1" x14ac:dyDescent="0.35">
      <c r="A8435" s="86"/>
      <c r="B8435" s="84"/>
      <c r="C8435" s="125"/>
      <c r="E8435" s="152"/>
      <c r="F8435" s="152"/>
      <c r="G8435" s="152"/>
      <c r="H8435" s="191" t="str">
        <f t="shared" si="1624"/>
        <v/>
      </c>
      <c r="J8435" s="195" t="str">
        <f>+IF(H8435="","",H8435/H8446)</f>
        <v/>
      </c>
      <c r="K8435" s="174"/>
      <c r="L8435" s="170"/>
      <c r="M8435" s="193" t="str">
        <f t="shared" si="1625"/>
        <v/>
      </c>
      <c r="N8435" s="194" t="str">
        <f t="shared" si="1622"/>
        <v/>
      </c>
      <c r="R8435" s="75" t="e">
        <f t="shared" si="1623"/>
        <v>#REF!</v>
      </c>
    </row>
    <row r="8436" spans="1:18" ht="15" customHeight="1" thickBot="1" x14ac:dyDescent="0.35">
      <c r="A8436" s="86"/>
      <c r="B8436" s="84"/>
      <c r="C8436" s="160"/>
      <c r="D8436" s="160"/>
      <c r="E8436" s="160"/>
      <c r="F8436" s="160"/>
      <c r="G8436" s="161" t="s">
        <v>29</v>
      </c>
      <c r="H8436" s="157">
        <f>SUM(H8410:H8435)</f>
        <v>2.6670000000000003</v>
      </c>
      <c r="J8436" s="110">
        <f>SUM(J8410:J8435)</f>
        <v>0.89755758326613433</v>
      </c>
      <c r="K8436" s="109"/>
      <c r="L8436" s="109"/>
      <c r="M8436" s="109"/>
      <c r="N8436" s="110">
        <f>SUM(N8410:N8435)</f>
        <v>0.1811271203031059</v>
      </c>
    </row>
    <row r="8437" spans="1:18" s="73" customFormat="1" ht="15" customHeight="1" thickBot="1" x14ac:dyDescent="0.35">
      <c r="A8437" s="86"/>
      <c r="B8437" s="84"/>
      <c r="C8437" s="73" t="s">
        <v>12</v>
      </c>
      <c r="H8437" s="74"/>
      <c r="J8437" s="111"/>
      <c r="K8437" s="111"/>
      <c r="L8437" s="111"/>
      <c r="M8437" s="111"/>
      <c r="N8437" s="111"/>
    </row>
    <row r="8438" spans="1:18" ht="33" customHeight="1" thickBot="1" x14ac:dyDescent="0.35">
      <c r="A8438" s="86"/>
      <c r="B8438" s="84"/>
      <c r="C8438" s="122" t="s">
        <v>48</v>
      </c>
      <c r="D8438" s="129"/>
      <c r="E8438" s="130" t="s">
        <v>3</v>
      </c>
      <c r="F8438" s="130" t="s">
        <v>0</v>
      </c>
      <c r="G8438" s="123" t="s">
        <v>6</v>
      </c>
      <c r="H8438" s="124" t="s">
        <v>9</v>
      </c>
      <c r="J8438" s="106" t="s">
        <v>59</v>
      </c>
      <c r="K8438" s="107" t="s">
        <v>60</v>
      </c>
      <c r="L8438" s="107" t="s">
        <v>61</v>
      </c>
      <c r="M8438" s="107" t="s">
        <v>62</v>
      </c>
      <c r="N8438" s="108" t="s">
        <v>63</v>
      </c>
    </row>
    <row r="8439" spans="1:18" ht="15" customHeight="1" x14ac:dyDescent="0.3">
      <c r="A8439" s="86"/>
      <c r="B8439" s="84"/>
      <c r="C8439" s="125"/>
      <c r="E8439" s="149"/>
      <c r="F8439" s="146"/>
      <c r="G8439" s="154"/>
      <c r="H8439" s="186" t="str">
        <f>+IF(G8439="","",F8439*G8439)</f>
        <v/>
      </c>
      <c r="J8439" s="195" t="str">
        <f>+IF(H8439="","",H8439/H8446)</f>
        <v/>
      </c>
      <c r="K8439" s="175"/>
      <c r="L8439" s="175"/>
      <c r="M8439" s="193" t="str">
        <f>IF(L8439="NP", 0, (IF(L8439="EP", 1, (IF(L8439="ND", 0.4, "")))))</f>
        <v/>
      </c>
      <c r="N8439" s="194" t="str">
        <f>+IF(H8439="","",J8439*M8439)</f>
        <v/>
      </c>
      <c r="R8439" s="75" t="e">
        <f t="shared" ref="R8439:R8443" si="1626">+R8351+1</f>
        <v>#REF!</v>
      </c>
    </row>
    <row r="8440" spans="1:18" ht="15" customHeight="1" x14ac:dyDescent="0.3">
      <c r="A8440" s="86"/>
      <c r="B8440" s="84"/>
      <c r="C8440" s="125"/>
      <c r="E8440" s="149"/>
      <c r="F8440" s="146"/>
      <c r="G8440" s="154"/>
      <c r="H8440" s="186" t="str">
        <f>+IF(G8440="","",F8440*G8440)</f>
        <v/>
      </c>
      <c r="J8440" s="195" t="str">
        <f>+IF(H8440="","",H8440/H8444)</f>
        <v/>
      </c>
      <c r="K8440" s="175"/>
      <c r="L8440" s="175"/>
      <c r="M8440" s="193" t="str">
        <f>IF(L8440="NP", 0, (IF(L8440="EP", 1, (IF(L8440="ND", 0.4, "")))))</f>
        <v/>
      </c>
      <c r="N8440" s="194" t="str">
        <f>+IF(H8440="","",J8440*M8440)</f>
        <v/>
      </c>
      <c r="R8440" s="75" t="e">
        <f t="shared" si="1626"/>
        <v>#REF!</v>
      </c>
    </row>
    <row r="8441" spans="1:18" ht="15" customHeight="1" x14ac:dyDescent="0.3">
      <c r="A8441" s="86"/>
      <c r="B8441" s="84"/>
      <c r="C8441" s="125"/>
      <c r="E8441" s="149"/>
      <c r="F8441" s="146"/>
      <c r="G8441" s="154"/>
      <c r="H8441" s="186" t="str">
        <f>+IF(G8441="","",F8441*G8441)</f>
        <v/>
      </c>
      <c r="J8441" s="195" t="str">
        <f>+IF(H8441="","",H8441/H8445)</f>
        <v/>
      </c>
      <c r="K8441" s="175"/>
      <c r="L8441" s="175"/>
      <c r="M8441" s="193" t="str">
        <f>IF(L8441="NP", 0, (IF(L8441="EP", 1, (IF(L8441="ND", 0.4, "")))))</f>
        <v/>
      </c>
      <c r="N8441" s="194" t="str">
        <f>+IF(H8441="","",J8441*M8441)</f>
        <v/>
      </c>
      <c r="R8441" s="75" t="e">
        <f t="shared" si="1626"/>
        <v>#REF!</v>
      </c>
    </row>
    <row r="8442" spans="1:18" ht="15" customHeight="1" x14ac:dyDescent="0.3">
      <c r="A8442" s="86"/>
      <c r="B8442" s="84"/>
      <c r="C8442" s="125"/>
      <c r="E8442" s="149"/>
      <c r="F8442" s="146"/>
      <c r="G8442" s="154"/>
      <c r="H8442" s="186" t="str">
        <f>+IF(G8442="","",F8442*G8442)</f>
        <v/>
      </c>
      <c r="J8442" s="195" t="str">
        <f>+IF(H8442="","",H8442/H8446)</f>
        <v/>
      </c>
      <c r="K8442" s="175"/>
      <c r="L8442" s="175"/>
      <c r="M8442" s="193" t="str">
        <f>IF(L8442="NP", 0, (IF(L8442="EP", 1, (IF(L8442="ND", 0.4, "")))))</f>
        <v/>
      </c>
      <c r="N8442" s="194" t="str">
        <f>+IF(H8442="","",J8442*M8442)</f>
        <v/>
      </c>
      <c r="R8442" s="75" t="e">
        <f t="shared" si="1626"/>
        <v>#REF!</v>
      </c>
    </row>
    <row r="8443" spans="1:18" ht="15" customHeight="1" thickBot="1" x14ac:dyDescent="0.35">
      <c r="A8443" s="86"/>
      <c r="B8443" s="84"/>
      <c r="C8443" s="127"/>
      <c r="D8443" s="128"/>
      <c r="E8443" s="150"/>
      <c r="F8443" s="147"/>
      <c r="G8443" s="155"/>
      <c r="H8443" s="192" t="str">
        <f>+IF(G8443="","",F8443*G8443)</f>
        <v/>
      </c>
      <c r="J8443" s="195" t="str">
        <f>+IF(H8443="","",H8443/H8446)</f>
        <v/>
      </c>
      <c r="K8443" s="176"/>
      <c r="L8443" s="177"/>
      <c r="M8443" s="193" t="str">
        <f>IF(L8443="NP", 0, (IF(L8443="EP", 1, (IF(L8443="ND", 0.4, "")))))</f>
        <v/>
      </c>
      <c r="N8443" s="194" t="str">
        <f>+IF(H8443="","",J8443*M8443)</f>
        <v/>
      </c>
      <c r="R8443" s="75" t="e">
        <f t="shared" si="1626"/>
        <v>#REF!</v>
      </c>
    </row>
    <row r="8444" spans="1:18" ht="15" customHeight="1" thickBot="1" x14ac:dyDescent="0.35">
      <c r="A8444" s="86"/>
      <c r="B8444" s="84"/>
      <c r="C8444" s="160"/>
      <c r="D8444" s="160"/>
      <c r="E8444" s="160"/>
      <c r="F8444" s="160"/>
      <c r="G8444" s="161" t="s">
        <v>30</v>
      </c>
      <c r="H8444" s="157">
        <f>SUM(H8439:H8443)</f>
        <v>0</v>
      </c>
      <c r="J8444" s="110">
        <f>SUM(J8439:J8443)</f>
        <v>0</v>
      </c>
      <c r="K8444" s="109"/>
      <c r="L8444" s="109"/>
      <c r="M8444" s="109"/>
      <c r="N8444" s="110">
        <f>SUM(N8439:N8443)</f>
        <v>0</v>
      </c>
    </row>
    <row r="8445" spans="1:18" ht="13.5" customHeight="1" thickBot="1" x14ac:dyDescent="0.35">
      <c r="A8445" s="86"/>
      <c r="B8445" s="84"/>
      <c r="H8445" s="84"/>
      <c r="J8445" s="103"/>
      <c r="K8445" s="104"/>
      <c r="L8445" s="104"/>
      <c r="M8445" s="104"/>
      <c r="N8445" s="105"/>
    </row>
    <row r="8446" spans="1:18" ht="15" customHeight="1" x14ac:dyDescent="0.3">
      <c r="A8446" s="86"/>
      <c r="B8446" s="84"/>
      <c r="D8446" s="132" t="s">
        <v>13</v>
      </c>
      <c r="E8446" s="133"/>
      <c r="F8446" s="133"/>
      <c r="G8446" s="134"/>
      <c r="H8446" s="158">
        <f>+H8391+H8407+H8436+H8444</f>
        <v>2.9713971000000003</v>
      </c>
      <c r="J8446" s="113"/>
      <c r="K8446" s="78"/>
      <c r="M8446" s="78"/>
      <c r="N8446" s="114"/>
    </row>
    <row r="8447" spans="1:18" ht="15" customHeight="1" thickBot="1" x14ac:dyDescent="0.35">
      <c r="A8447" s="86"/>
      <c r="B8447" s="84"/>
      <c r="D8447" s="135" t="s">
        <v>67</v>
      </c>
      <c r="E8447" s="136"/>
      <c r="F8447" s="136"/>
      <c r="G8447" s="141">
        <f>+$Q$1</f>
        <v>0.15</v>
      </c>
      <c r="H8447" s="159">
        <f>+H8446*G8447</f>
        <v>0.44570956500000003</v>
      </c>
      <c r="J8447" s="115"/>
      <c r="K8447" s="116"/>
      <c r="L8447" s="116"/>
      <c r="M8447" s="116"/>
      <c r="N8447" s="117"/>
    </row>
    <row r="8448" spans="1:18" ht="15" customHeight="1" x14ac:dyDescent="0.3">
      <c r="A8448" s="86"/>
      <c r="B8448" s="84"/>
      <c r="D8448" s="135" t="s">
        <v>68</v>
      </c>
      <c r="E8448" s="136"/>
      <c r="F8448" s="136"/>
      <c r="G8448" s="141">
        <f>+$Q$2</f>
        <v>0</v>
      </c>
      <c r="H8448" s="159">
        <f>+(H8446+H8447)*G8448</f>
        <v>0</v>
      </c>
      <c r="J8448" s="120">
        <f>+J8391+J8407+J8436+J8444</f>
        <v>1</v>
      </c>
      <c r="K8448" s="118"/>
      <c r="L8448" s="118"/>
      <c r="M8448" s="118"/>
      <c r="N8448" s="120">
        <f>+N8391+N8407+N8436+N8444</f>
        <v>0.1811271203031059</v>
      </c>
    </row>
    <row r="8449" spans="1:18" ht="15" customHeight="1" thickBot="1" x14ac:dyDescent="0.35">
      <c r="A8449" s="86"/>
      <c r="B8449" s="84"/>
      <c r="C8449" s="75" t="s">
        <v>64</v>
      </c>
      <c r="D8449" s="135" t="s">
        <v>14</v>
      </c>
      <c r="E8449" s="136"/>
      <c r="F8449" s="136"/>
      <c r="G8449" s="137"/>
      <c r="H8449" s="159">
        <f>SUM(H8446:H8448)</f>
        <v>3.4171066650000004</v>
      </c>
      <c r="J8449" s="121" t="s">
        <v>69</v>
      </c>
      <c r="K8449" s="119"/>
      <c r="L8449" s="119"/>
      <c r="M8449" s="119"/>
      <c r="N8449" s="121" t="s">
        <v>70</v>
      </c>
    </row>
    <row r="8450" spans="1:18" ht="15" customHeight="1" thickBot="1" x14ac:dyDescent="0.35">
      <c r="A8450" s="86"/>
      <c r="B8450" s="84"/>
      <c r="C8450" s="75" t="s">
        <v>64</v>
      </c>
      <c r="D8450" s="138" t="s">
        <v>15</v>
      </c>
      <c r="E8450" s="139"/>
      <c r="F8450" s="139"/>
      <c r="G8450" s="140"/>
      <c r="H8450" s="131">
        <f>+ROUND(H8449,2)</f>
        <v>3.42</v>
      </c>
      <c r="N8450" s="165">
        <f>+ROUND(N8448,4)</f>
        <v>0.18110000000000001</v>
      </c>
    </row>
    <row r="8451" spans="1:18" ht="13.5" customHeight="1" x14ac:dyDescent="0.3">
      <c r="A8451" s="86"/>
      <c r="B8451" s="84"/>
      <c r="G8451" s="76"/>
    </row>
    <row r="8452" spans="1:18" ht="13.5" customHeight="1" x14ac:dyDescent="0.3">
      <c r="A8452" s="86"/>
      <c r="B8452" s="84"/>
      <c r="G8452" s="76"/>
    </row>
    <row r="8453" spans="1:18" ht="15" customHeight="1" x14ac:dyDescent="0.3">
      <c r="A8453" s="83"/>
      <c r="B8453" s="84"/>
      <c r="G8453" s="76"/>
      <c r="H8453" s="84"/>
      <c r="J8453" s="85"/>
      <c r="K8453" s="85"/>
      <c r="L8453" s="85"/>
      <c r="M8453" s="85"/>
      <c r="N8453" s="85"/>
    </row>
    <row r="8454" spans="1:18" ht="14.1" customHeight="1" x14ac:dyDescent="0.3">
      <c r="A8454" s="86"/>
      <c r="B8454" s="84"/>
      <c r="C8454" s="87"/>
      <c r="D8454" s="87"/>
      <c r="E8454" s="87"/>
      <c r="F8454" s="87"/>
      <c r="G8454" s="87"/>
      <c r="H8454" s="87"/>
      <c r="K8454" s="78"/>
      <c r="M8454" s="78"/>
    </row>
    <row r="8455" spans="1:18" ht="12" customHeight="1" x14ac:dyDescent="0.3">
      <c r="A8455" s="86"/>
      <c r="B8455" s="84"/>
      <c r="C8455" s="73"/>
      <c r="D8455" s="73"/>
      <c r="E8455" s="73"/>
      <c r="F8455" s="73"/>
      <c r="G8455" s="73"/>
      <c r="H8455" s="73"/>
      <c r="K8455" s="78"/>
      <c r="M8455" s="78"/>
    </row>
    <row r="8456" spans="1:18" ht="12" customHeight="1" x14ac:dyDescent="0.3">
      <c r="A8456" s="86"/>
      <c r="B8456" s="84"/>
      <c r="G8456" s="88"/>
      <c r="H8456" s="84"/>
      <c r="K8456" s="78"/>
      <c r="M8456" s="78"/>
    </row>
    <row r="8457" spans="1:18" ht="14.25" customHeight="1" x14ac:dyDescent="0.3">
      <c r="A8457" s="86"/>
      <c r="B8457" s="84"/>
      <c r="C8457" s="89"/>
      <c r="D8457" s="90"/>
      <c r="E8457" s="90"/>
      <c r="F8457" s="90"/>
      <c r="G8457" s="90"/>
      <c r="H8457" s="91"/>
      <c r="K8457" s="78"/>
      <c r="M8457" s="78"/>
    </row>
    <row r="8458" spans="1:18" ht="14.25" customHeight="1" x14ac:dyDescent="0.3">
      <c r="A8458" s="86"/>
      <c r="B8458" s="84"/>
      <c r="C8458" s="89"/>
      <c r="H8458" s="84"/>
      <c r="K8458" s="78"/>
      <c r="M8458" s="78"/>
    </row>
    <row r="8459" spans="1:18" ht="12" customHeight="1" thickBot="1" x14ac:dyDescent="0.35">
      <c r="A8459" s="86"/>
      <c r="B8459" s="84"/>
      <c r="C8459" s="89"/>
      <c r="H8459" s="84"/>
      <c r="K8459" s="78"/>
      <c r="M8459" s="78"/>
    </row>
    <row r="8460" spans="1:18" ht="20.100000000000001" customHeight="1" thickBot="1" x14ac:dyDescent="0.35">
      <c r="A8460" s="86"/>
      <c r="B8460" s="84"/>
      <c r="C8460" s="142" t="s">
        <v>55</v>
      </c>
      <c r="D8460" s="143"/>
      <c r="E8460" s="143"/>
      <c r="F8460" s="143"/>
      <c r="G8460" s="143"/>
      <c r="H8460" s="144"/>
    </row>
    <row r="8461" spans="1:18" ht="20.100000000000001" customHeight="1" x14ac:dyDescent="0.3">
      <c r="A8461" s="86"/>
      <c r="B8461" s="84"/>
      <c r="C8461" s="92"/>
      <c r="H8461" s="93" t="s">
        <v>56</v>
      </c>
      <c r="I8461" s="84"/>
      <c r="J8461" s="97" t="s">
        <v>26</v>
      </c>
      <c r="K8461" s="98"/>
      <c r="L8461" s="98"/>
      <c r="M8461" s="98"/>
      <c r="N8461" s="99"/>
    </row>
    <row r="8462" spans="1:18" ht="16.5" customHeight="1" thickBot="1" x14ac:dyDescent="0.35">
      <c r="A8462" s="169"/>
      <c r="B8462" s="84"/>
      <c r="C8462" s="73" t="s">
        <v>57</v>
      </c>
      <c r="D8462" s="84">
        <v>97</v>
      </c>
      <c r="G8462" s="74" t="s">
        <v>4</v>
      </c>
      <c r="H8462" s="75" t="str">
        <f>+VLOOKUP(D8462,PRESUP!$A$6:$N$183,3,FALSE)</f>
        <v>m2</v>
      </c>
      <c r="I8462" s="84"/>
      <c r="J8462" s="100"/>
      <c r="K8462" s="101"/>
      <c r="L8462" s="101"/>
      <c r="M8462" s="101"/>
      <c r="N8462" s="102"/>
    </row>
    <row r="8463" spans="1:18" ht="32.25" customHeight="1" x14ac:dyDescent="0.3">
      <c r="A8463" s="86"/>
      <c r="B8463" s="84"/>
      <c r="C8463" s="22" t="str">
        <f>+VLOOKUP(D8462,PRESUP!$A$6:$N$183,14,FALSE)</f>
        <v>DETALLE: GEOTEXTIL 1600NT</v>
      </c>
      <c r="J8463" s="103"/>
      <c r="K8463" s="104"/>
      <c r="L8463" s="104"/>
      <c r="M8463" s="104"/>
      <c r="N8463" s="105"/>
      <c r="O8463" s="84" t="s">
        <v>71</v>
      </c>
      <c r="P8463" s="84" t="s">
        <v>73</v>
      </c>
      <c r="Q8463" s="84" t="s">
        <v>72</v>
      </c>
    </row>
    <row r="8464" spans="1:18" s="73" customFormat="1" ht="15" customHeight="1" thickBot="1" x14ac:dyDescent="0.35">
      <c r="A8464" s="86"/>
      <c r="B8464" s="84"/>
      <c r="C8464" s="73" t="s">
        <v>5</v>
      </c>
      <c r="D8464" s="94"/>
      <c r="E8464" s="94"/>
      <c r="F8464" s="94"/>
      <c r="G8464" s="196" t="s">
        <v>58</v>
      </c>
      <c r="H8464" s="197">
        <v>0.05</v>
      </c>
      <c r="J8464" s="162"/>
      <c r="K8464" s="163"/>
      <c r="L8464" s="163"/>
      <c r="M8464" s="163"/>
      <c r="N8464" s="164"/>
      <c r="O8464" s="166">
        <f>+H8538</f>
        <v>3.12</v>
      </c>
      <c r="P8464" s="168">
        <f>+H8534</f>
        <v>2.7171500000000002</v>
      </c>
      <c r="Q8464" s="167">
        <f>+N8538</f>
        <v>8.6199999999999999E-2</v>
      </c>
      <c r="R8464" s="73">
        <f t="shared" ref="R8464" si="1627">+D8462</f>
        <v>97</v>
      </c>
    </row>
    <row r="8465" spans="1:18" s="94" customFormat="1" ht="30" customHeight="1" thickBot="1" x14ac:dyDescent="0.35">
      <c r="A8465" s="86"/>
      <c r="B8465" s="84"/>
      <c r="C8465" s="122" t="s">
        <v>48</v>
      </c>
      <c r="D8465" s="123" t="s">
        <v>0</v>
      </c>
      <c r="E8465" s="123" t="s">
        <v>6</v>
      </c>
      <c r="F8465" s="123" t="s">
        <v>7</v>
      </c>
      <c r="G8465" s="123" t="s">
        <v>8</v>
      </c>
      <c r="H8465" s="124" t="s">
        <v>9</v>
      </c>
      <c r="J8465" s="106" t="s">
        <v>59</v>
      </c>
      <c r="K8465" s="107" t="s">
        <v>60</v>
      </c>
      <c r="L8465" s="107" t="s">
        <v>61</v>
      </c>
      <c r="M8465" s="107" t="s">
        <v>62</v>
      </c>
      <c r="N8465" s="108" t="s">
        <v>63</v>
      </c>
    </row>
    <row r="8466" spans="1:18" ht="15" customHeight="1" x14ac:dyDescent="0.3">
      <c r="A8466" s="86"/>
      <c r="B8466" s="84"/>
      <c r="C8466" s="125" t="s">
        <v>78</v>
      </c>
      <c r="D8466" s="145" t="s">
        <v>20</v>
      </c>
      <c r="E8466" s="148"/>
      <c r="F8466" s="148" t="s">
        <v>64</v>
      </c>
      <c r="G8466" s="153" t="s">
        <v>20</v>
      </c>
      <c r="H8466" s="126">
        <f>+H8495*0.05</f>
        <v>7.4150000000000008E-2</v>
      </c>
      <c r="J8466" s="171">
        <f>+IF(H8466="","",H8466/H8534)</f>
        <v>2.7289623318550688E-2</v>
      </c>
      <c r="K8466" s="172">
        <v>4292100117</v>
      </c>
      <c r="L8466" s="170" t="s">
        <v>77</v>
      </c>
      <c r="M8466" s="156">
        <v>0</v>
      </c>
      <c r="N8466" s="173">
        <f t="shared" ref="N8466:N8478" si="1628">+IF(H8466="","",J8466*M8466)</f>
        <v>0</v>
      </c>
    </row>
    <row r="8467" spans="1:18" ht="15" customHeight="1" x14ac:dyDescent="0.3">
      <c r="A8467" s="86"/>
      <c r="B8467" s="84"/>
      <c r="C8467" s="125"/>
      <c r="D8467" s="146"/>
      <c r="E8467" s="149"/>
      <c r="F8467" s="184"/>
      <c r="G8467" s="185"/>
      <c r="H8467" s="186"/>
      <c r="J8467" s="195"/>
      <c r="K8467" s="172"/>
      <c r="L8467" s="170"/>
      <c r="M8467" s="193"/>
      <c r="N8467" s="194" t="str">
        <f t="shared" si="1628"/>
        <v/>
      </c>
      <c r="R8467" s="75" t="e">
        <f t="shared" ref="R8467:R8478" si="1629">+R8379+1</f>
        <v>#REF!</v>
      </c>
    </row>
    <row r="8468" spans="1:18" ht="15" customHeight="1" x14ac:dyDescent="0.3">
      <c r="A8468" s="86"/>
      <c r="B8468" s="84"/>
      <c r="C8468" s="125"/>
      <c r="D8468" s="146"/>
      <c r="E8468" s="149"/>
      <c r="F8468" s="184"/>
      <c r="G8468" s="185"/>
      <c r="H8468" s="186"/>
      <c r="J8468" s="195"/>
      <c r="K8468" s="172"/>
      <c r="L8468" s="170"/>
      <c r="M8468" s="193"/>
      <c r="N8468" s="194" t="str">
        <f t="shared" si="1628"/>
        <v/>
      </c>
      <c r="R8468" s="75" t="e">
        <f t="shared" si="1629"/>
        <v>#REF!</v>
      </c>
    </row>
    <row r="8469" spans="1:18" ht="15" customHeight="1" x14ac:dyDescent="0.3">
      <c r="A8469" s="86"/>
      <c r="B8469" s="84"/>
      <c r="C8469" s="125"/>
      <c r="D8469" s="146"/>
      <c r="E8469" s="149"/>
      <c r="F8469" s="184"/>
      <c r="G8469" s="185"/>
      <c r="H8469" s="186"/>
      <c r="J8469" s="195"/>
      <c r="K8469" s="172"/>
      <c r="L8469" s="170"/>
      <c r="M8469" s="193"/>
      <c r="N8469" s="194" t="str">
        <f t="shared" si="1628"/>
        <v/>
      </c>
      <c r="R8469" s="75" t="e">
        <f t="shared" si="1629"/>
        <v>#REF!</v>
      </c>
    </row>
    <row r="8470" spans="1:18" ht="15" customHeight="1" x14ac:dyDescent="0.3">
      <c r="A8470" s="86"/>
      <c r="B8470" s="84"/>
      <c r="C8470" s="125"/>
      <c r="D8470" s="146"/>
      <c r="E8470" s="149"/>
      <c r="F8470" s="184"/>
      <c r="G8470" s="185"/>
      <c r="H8470" s="186"/>
      <c r="J8470" s="195"/>
      <c r="K8470" s="172"/>
      <c r="L8470" s="170"/>
      <c r="M8470" s="193"/>
      <c r="N8470" s="194" t="str">
        <f t="shared" si="1628"/>
        <v/>
      </c>
      <c r="R8470" s="75" t="e">
        <f t="shared" si="1629"/>
        <v>#REF!</v>
      </c>
    </row>
    <row r="8471" spans="1:18" ht="15" customHeight="1" x14ac:dyDescent="0.3">
      <c r="A8471" s="86"/>
      <c r="B8471" s="84"/>
      <c r="C8471" s="125"/>
      <c r="D8471" s="146"/>
      <c r="E8471" s="149"/>
      <c r="F8471" s="184" t="str">
        <f t="shared" ref="F8471:F8478" si="1630">+IF(E8471="","",D8471*E8471)</f>
        <v/>
      </c>
      <c r="G8471" s="185" t="str">
        <f>+IF(F8471="","",H8464)</f>
        <v/>
      </c>
      <c r="H8471" s="186" t="str">
        <f t="shared" ref="H8471:H8478" si="1631">+IF(G8471="","",F8471*G8471)</f>
        <v/>
      </c>
      <c r="J8471" s="195" t="str">
        <f>+IF(H8471="","",H8471/H8534)</f>
        <v/>
      </c>
      <c r="K8471" s="172"/>
      <c r="L8471" s="170"/>
      <c r="M8471" s="193" t="str">
        <f t="shared" ref="M8471:M8478" si="1632">IF(L8471="NP", 0, (IF(L8471="EP", 1, (IF(L8471="ND", 0.4, "")))))</f>
        <v/>
      </c>
      <c r="N8471" s="194" t="str">
        <f t="shared" si="1628"/>
        <v/>
      </c>
      <c r="R8471" s="75" t="e">
        <f t="shared" si="1629"/>
        <v>#REF!</v>
      </c>
    </row>
    <row r="8472" spans="1:18" ht="15" customHeight="1" x14ac:dyDescent="0.3">
      <c r="A8472" s="86"/>
      <c r="B8472" s="84"/>
      <c r="C8472" s="125"/>
      <c r="D8472" s="146"/>
      <c r="E8472" s="149"/>
      <c r="F8472" s="184" t="str">
        <f t="shared" si="1630"/>
        <v/>
      </c>
      <c r="G8472" s="185" t="str">
        <f>+IF(F8472="","",H8464)</f>
        <v/>
      </c>
      <c r="H8472" s="186" t="str">
        <f t="shared" si="1631"/>
        <v/>
      </c>
      <c r="J8472" s="195" t="str">
        <f>+IF(H8472="","",H8472/H8534)</f>
        <v/>
      </c>
      <c r="K8472" s="172"/>
      <c r="L8472" s="170"/>
      <c r="M8472" s="193" t="str">
        <f t="shared" si="1632"/>
        <v/>
      </c>
      <c r="N8472" s="194" t="str">
        <f t="shared" si="1628"/>
        <v/>
      </c>
      <c r="R8472" s="75" t="e">
        <f t="shared" si="1629"/>
        <v>#REF!</v>
      </c>
    </row>
    <row r="8473" spans="1:18" ht="15" customHeight="1" x14ac:dyDescent="0.3">
      <c r="A8473" s="86"/>
      <c r="B8473" s="84"/>
      <c r="C8473" s="125"/>
      <c r="D8473" s="146"/>
      <c r="E8473" s="149"/>
      <c r="F8473" s="184" t="str">
        <f t="shared" si="1630"/>
        <v/>
      </c>
      <c r="G8473" s="185" t="str">
        <f>+IF(F8473="","",H8464)</f>
        <v/>
      </c>
      <c r="H8473" s="186" t="str">
        <f t="shared" si="1631"/>
        <v/>
      </c>
      <c r="J8473" s="195" t="str">
        <f>+IF(H8473="","",H8473/H8534)</f>
        <v/>
      </c>
      <c r="K8473" s="172"/>
      <c r="L8473" s="170"/>
      <c r="M8473" s="193" t="str">
        <f t="shared" si="1632"/>
        <v/>
      </c>
      <c r="N8473" s="194" t="str">
        <f t="shared" si="1628"/>
        <v/>
      </c>
      <c r="R8473" s="75" t="e">
        <f t="shared" si="1629"/>
        <v>#REF!</v>
      </c>
    </row>
    <row r="8474" spans="1:18" ht="15" customHeight="1" x14ac:dyDescent="0.3">
      <c r="A8474" s="86"/>
      <c r="B8474" s="84"/>
      <c r="C8474" s="125"/>
      <c r="D8474" s="146"/>
      <c r="E8474" s="149"/>
      <c r="F8474" s="184" t="str">
        <f t="shared" si="1630"/>
        <v/>
      </c>
      <c r="G8474" s="185" t="str">
        <f>+IF(F8474="","",H8464)</f>
        <v/>
      </c>
      <c r="H8474" s="186" t="str">
        <f t="shared" si="1631"/>
        <v/>
      </c>
      <c r="J8474" s="195" t="str">
        <f>+IF(H8474="","",H8474/H8534)</f>
        <v/>
      </c>
      <c r="K8474" s="172"/>
      <c r="L8474" s="170"/>
      <c r="M8474" s="193" t="str">
        <f t="shared" si="1632"/>
        <v/>
      </c>
      <c r="N8474" s="194" t="str">
        <f t="shared" si="1628"/>
        <v/>
      </c>
      <c r="R8474" s="75" t="e">
        <f t="shared" si="1629"/>
        <v>#REF!</v>
      </c>
    </row>
    <row r="8475" spans="1:18" ht="15" customHeight="1" x14ac:dyDescent="0.3">
      <c r="A8475" s="86"/>
      <c r="B8475" s="84"/>
      <c r="C8475" s="125"/>
      <c r="D8475" s="146"/>
      <c r="E8475" s="149"/>
      <c r="F8475" s="184" t="str">
        <f t="shared" si="1630"/>
        <v/>
      </c>
      <c r="G8475" s="185" t="str">
        <f>+IF(F8475="","",H8464)</f>
        <v/>
      </c>
      <c r="H8475" s="186" t="str">
        <f t="shared" si="1631"/>
        <v/>
      </c>
      <c r="J8475" s="195" t="str">
        <f>+IF(H8475="","",H8475/H8534)</f>
        <v/>
      </c>
      <c r="K8475" s="172"/>
      <c r="L8475" s="170"/>
      <c r="M8475" s="193" t="str">
        <f t="shared" si="1632"/>
        <v/>
      </c>
      <c r="N8475" s="194" t="str">
        <f t="shared" si="1628"/>
        <v/>
      </c>
      <c r="R8475" s="75" t="e">
        <f t="shared" si="1629"/>
        <v>#REF!</v>
      </c>
    </row>
    <row r="8476" spans="1:18" ht="15" customHeight="1" x14ac:dyDescent="0.3">
      <c r="A8476" s="86"/>
      <c r="B8476" s="84"/>
      <c r="C8476" s="125"/>
      <c r="D8476" s="146"/>
      <c r="E8476" s="149"/>
      <c r="F8476" s="184" t="str">
        <f t="shared" si="1630"/>
        <v/>
      </c>
      <c r="G8476" s="185" t="str">
        <f>+IF(F8476="","",H8464)</f>
        <v/>
      </c>
      <c r="H8476" s="186" t="str">
        <f t="shared" si="1631"/>
        <v/>
      </c>
      <c r="J8476" s="195" t="str">
        <f>+IF(H8476="","",H8476/H8534)</f>
        <v/>
      </c>
      <c r="K8476" s="172"/>
      <c r="L8476" s="170"/>
      <c r="M8476" s="193" t="str">
        <f t="shared" si="1632"/>
        <v/>
      </c>
      <c r="N8476" s="194" t="str">
        <f t="shared" si="1628"/>
        <v/>
      </c>
      <c r="R8476" s="75" t="e">
        <f t="shared" si="1629"/>
        <v>#REF!</v>
      </c>
    </row>
    <row r="8477" spans="1:18" ht="15" customHeight="1" x14ac:dyDescent="0.3">
      <c r="A8477" s="86"/>
      <c r="B8477" s="84"/>
      <c r="C8477" s="125"/>
      <c r="D8477" s="146"/>
      <c r="E8477" s="149"/>
      <c r="F8477" s="184" t="str">
        <f t="shared" si="1630"/>
        <v/>
      </c>
      <c r="G8477" s="185" t="str">
        <f>+IF(F8477="","",H8464)</f>
        <v/>
      </c>
      <c r="H8477" s="186" t="str">
        <f t="shared" si="1631"/>
        <v/>
      </c>
      <c r="J8477" s="195" t="str">
        <f>+IF(H8477="","",H8477/H8534)</f>
        <v/>
      </c>
      <c r="K8477" s="172"/>
      <c r="L8477" s="170"/>
      <c r="M8477" s="193" t="str">
        <f t="shared" si="1632"/>
        <v/>
      </c>
      <c r="N8477" s="194" t="str">
        <f t="shared" si="1628"/>
        <v/>
      </c>
      <c r="R8477" s="75" t="e">
        <f t="shared" si="1629"/>
        <v>#REF!</v>
      </c>
    </row>
    <row r="8478" spans="1:18" ht="15" customHeight="1" thickBot="1" x14ac:dyDescent="0.35">
      <c r="A8478" s="86"/>
      <c r="B8478" s="84"/>
      <c r="C8478" s="127"/>
      <c r="D8478" s="147"/>
      <c r="E8478" s="150"/>
      <c r="F8478" s="187" t="str">
        <f t="shared" si="1630"/>
        <v/>
      </c>
      <c r="G8478" s="188" t="str">
        <f>+IF(F8478="","",H8463)</f>
        <v/>
      </c>
      <c r="H8478" s="189" t="str">
        <f t="shared" si="1631"/>
        <v/>
      </c>
      <c r="J8478" s="195" t="str">
        <f>+IF(H8478="","",H8478/H8534)</f>
        <v/>
      </c>
      <c r="K8478" s="172"/>
      <c r="L8478" s="170"/>
      <c r="M8478" s="193" t="str">
        <f t="shared" si="1632"/>
        <v/>
      </c>
      <c r="N8478" s="194" t="str">
        <f t="shared" si="1628"/>
        <v/>
      </c>
      <c r="R8478" s="75" t="e">
        <f t="shared" si="1629"/>
        <v>#REF!</v>
      </c>
    </row>
    <row r="8479" spans="1:18" ht="15" customHeight="1" thickBot="1" x14ac:dyDescent="0.35">
      <c r="A8479" s="86"/>
      <c r="B8479" s="84"/>
      <c r="C8479" s="160"/>
      <c r="D8479" s="160"/>
      <c r="E8479" s="160"/>
      <c r="F8479" s="160"/>
      <c r="G8479" s="161" t="s">
        <v>27</v>
      </c>
      <c r="H8479" s="157">
        <f>SUM(H8466:H8478)</f>
        <v>7.4150000000000008E-2</v>
      </c>
      <c r="J8479" s="110">
        <f>SUM(J8466:J8478)</f>
        <v>2.7289623318550688E-2</v>
      </c>
      <c r="K8479" s="109"/>
      <c r="L8479" s="109"/>
      <c r="M8479" s="109"/>
      <c r="N8479" s="110">
        <f>SUM(N8466:N8478)</f>
        <v>0</v>
      </c>
    </row>
    <row r="8480" spans="1:18" s="73" customFormat="1" ht="15" customHeight="1" thickBot="1" x14ac:dyDescent="0.35">
      <c r="A8480" s="86"/>
      <c r="B8480" s="84"/>
      <c r="C8480" s="73" t="s">
        <v>10</v>
      </c>
      <c r="H8480" s="74"/>
      <c r="J8480" s="112"/>
      <c r="K8480" s="112"/>
      <c r="L8480" s="112"/>
      <c r="M8480" s="112"/>
      <c r="N8480" s="112"/>
    </row>
    <row r="8481" spans="1:18" ht="31.5" customHeight="1" thickBot="1" x14ac:dyDescent="0.35">
      <c r="A8481" s="86"/>
      <c r="B8481" s="84"/>
      <c r="C8481" s="122" t="s">
        <v>48</v>
      </c>
      <c r="D8481" s="123" t="s">
        <v>0</v>
      </c>
      <c r="E8481" s="123" t="s">
        <v>65</v>
      </c>
      <c r="F8481" s="123" t="s">
        <v>66</v>
      </c>
      <c r="G8481" s="123" t="s">
        <v>8</v>
      </c>
      <c r="H8481" s="124" t="s">
        <v>9</v>
      </c>
      <c r="J8481" s="106" t="s">
        <v>59</v>
      </c>
      <c r="K8481" s="107" t="s">
        <v>60</v>
      </c>
      <c r="L8481" s="107" t="s">
        <v>61</v>
      </c>
      <c r="M8481" s="107" t="s">
        <v>62</v>
      </c>
      <c r="N8481" s="108" t="s">
        <v>63</v>
      </c>
    </row>
    <row r="8482" spans="1:18" ht="15" customHeight="1" x14ac:dyDescent="0.3">
      <c r="A8482" s="86"/>
      <c r="B8482" s="84"/>
      <c r="C8482" s="125" t="s">
        <v>326</v>
      </c>
      <c r="D8482" s="146">
        <v>6</v>
      </c>
      <c r="E8482" s="149">
        <v>4.2300000000000004</v>
      </c>
      <c r="F8482" s="184">
        <f t="shared" ref="F8482:F8483" si="1633">+IF(E8482="","",D8482*E8482)</f>
        <v>25.380000000000003</v>
      </c>
      <c r="G8482" s="185">
        <f>+IF(F8482="","",H8464)</f>
        <v>0.05</v>
      </c>
      <c r="H8482" s="186">
        <f t="shared" ref="H8482:H8483" si="1634">+IF(G8482="","",F8482*G8482)</f>
        <v>1.2690000000000001</v>
      </c>
      <c r="I8482" s="95"/>
      <c r="J8482" s="195">
        <f>+IF(H8482="","",H8482/H8534)</f>
        <v>0.46703347257236444</v>
      </c>
      <c r="K8482" s="174">
        <v>851230012</v>
      </c>
      <c r="L8482" s="170" t="s">
        <v>77</v>
      </c>
      <c r="M8482" s="193">
        <v>0</v>
      </c>
      <c r="N8482" s="194">
        <f t="shared" ref="N8482:N8494" si="1635">+IF(H8482="","",J8482*M8482)</f>
        <v>0</v>
      </c>
      <c r="R8482" s="75" t="e">
        <f t="shared" ref="R8482:R8494" si="1636">+R8394+1</f>
        <v>#REF!</v>
      </c>
    </row>
    <row r="8483" spans="1:18" ht="15" customHeight="1" x14ac:dyDescent="0.25">
      <c r="A8483" s="86"/>
      <c r="B8483" s="84"/>
      <c r="C8483" s="125" t="s">
        <v>372</v>
      </c>
      <c r="D8483" s="146">
        <v>1</v>
      </c>
      <c r="E8483" s="209">
        <v>4.28</v>
      </c>
      <c r="F8483" s="184">
        <f t="shared" si="1633"/>
        <v>4.28</v>
      </c>
      <c r="G8483" s="185">
        <f>+IF(F8483="","",H8464)</f>
        <v>0.05</v>
      </c>
      <c r="H8483" s="186">
        <f t="shared" si="1634"/>
        <v>0.21400000000000002</v>
      </c>
      <c r="J8483" s="195">
        <f>+IF(H8483="","",H8483/H8534)</f>
        <v>7.8758993798649327E-2</v>
      </c>
      <c r="K8483" s="174">
        <v>851230012</v>
      </c>
      <c r="L8483" s="170" t="s">
        <v>77</v>
      </c>
      <c r="M8483" s="193">
        <v>0</v>
      </c>
      <c r="N8483" s="194">
        <f t="shared" si="1635"/>
        <v>0</v>
      </c>
      <c r="R8483" s="75" t="e">
        <f t="shared" si="1636"/>
        <v>#REF!</v>
      </c>
    </row>
    <row r="8484" spans="1:18" ht="15" customHeight="1" x14ac:dyDescent="0.25">
      <c r="A8484" s="86"/>
      <c r="B8484" s="84"/>
      <c r="C8484" s="125"/>
      <c r="D8484" s="146"/>
      <c r="E8484" s="209"/>
      <c r="F8484" s="184"/>
      <c r="G8484" s="185"/>
      <c r="H8484" s="186"/>
      <c r="J8484" s="195"/>
      <c r="K8484" s="174"/>
      <c r="L8484" s="170"/>
      <c r="M8484" s="193"/>
      <c r="N8484" s="194" t="str">
        <f t="shared" si="1635"/>
        <v/>
      </c>
      <c r="R8484" s="75" t="e">
        <f t="shared" si="1636"/>
        <v>#REF!</v>
      </c>
    </row>
    <row r="8485" spans="1:18" ht="15" customHeight="1" x14ac:dyDescent="0.3">
      <c r="A8485" s="86"/>
      <c r="B8485" s="84"/>
      <c r="C8485" s="125"/>
      <c r="D8485" s="146"/>
      <c r="E8485" s="149"/>
      <c r="F8485" s="184"/>
      <c r="G8485" s="185"/>
      <c r="H8485" s="186"/>
      <c r="J8485" s="195"/>
      <c r="K8485" s="174"/>
      <c r="L8485" s="170"/>
      <c r="M8485" s="193"/>
      <c r="N8485" s="194" t="str">
        <f t="shared" si="1635"/>
        <v/>
      </c>
      <c r="R8485" s="75" t="e">
        <f t="shared" si="1636"/>
        <v>#REF!</v>
      </c>
    </row>
    <row r="8486" spans="1:18" ht="15" customHeight="1" x14ac:dyDescent="0.3">
      <c r="A8486" s="86"/>
      <c r="B8486" s="84"/>
      <c r="C8486" s="125"/>
      <c r="D8486" s="146"/>
      <c r="E8486" s="149"/>
      <c r="F8486" s="184" t="str">
        <f t="shared" ref="F8486:F8494" si="1637">+IF(E8486="","",D8486*E8486)</f>
        <v/>
      </c>
      <c r="G8486" s="185" t="str">
        <f>+IF(F8486="","",H8464)</f>
        <v/>
      </c>
      <c r="H8486" s="186" t="str">
        <f t="shared" ref="H8486:H8494" si="1638">+IF(G8486="","",F8486*G8486)</f>
        <v/>
      </c>
      <c r="J8486" s="195" t="str">
        <f>+IF(H8486="","",H8486/H8534)</f>
        <v/>
      </c>
      <c r="K8486" s="174"/>
      <c r="L8486" s="170"/>
      <c r="M8486" s="193" t="str">
        <f t="shared" ref="M8486:M8494" si="1639">IF(L8486="NP", 0, (IF(L8486="EP", 1, (IF(L8486="ND", 0.4, "")))))</f>
        <v/>
      </c>
      <c r="N8486" s="194" t="str">
        <f t="shared" si="1635"/>
        <v/>
      </c>
      <c r="R8486" s="75" t="e">
        <f t="shared" si="1636"/>
        <v>#REF!</v>
      </c>
    </row>
    <row r="8487" spans="1:18" ht="15" customHeight="1" x14ac:dyDescent="0.3">
      <c r="A8487" s="86"/>
      <c r="B8487" s="84"/>
      <c r="C8487" s="125"/>
      <c r="D8487" s="146"/>
      <c r="E8487" s="149"/>
      <c r="F8487" s="184" t="str">
        <f t="shared" si="1637"/>
        <v/>
      </c>
      <c r="G8487" s="185" t="str">
        <f>+IF(F8487="","",H8464)</f>
        <v/>
      </c>
      <c r="H8487" s="186" t="str">
        <f t="shared" si="1638"/>
        <v/>
      </c>
      <c r="I8487" s="96"/>
      <c r="J8487" s="195" t="str">
        <f>+IF(H8487="","",H8487/H8534)</f>
        <v/>
      </c>
      <c r="K8487" s="174"/>
      <c r="L8487" s="170"/>
      <c r="M8487" s="193" t="str">
        <f t="shared" si="1639"/>
        <v/>
      </c>
      <c r="N8487" s="194" t="str">
        <f t="shared" si="1635"/>
        <v/>
      </c>
      <c r="R8487" s="75" t="e">
        <f t="shared" si="1636"/>
        <v>#REF!</v>
      </c>
    </row>
    <row r="8488" spans="1:18" ht="15" customHeight="1" x14ac:dyDescent="0.3">
      <c r="A8488" s="86"/>
      <c r="B8488" s="84"/>
      <c r="C8488" s="125"/>
      <c r="D8488" s="146"/>
      <c r="E8488" s="149"/>
      <c r="F8488" s="184" t="str">
        <f t="shared" si="1637"/>
        <v/>
      </c>
      <c r="G8488" s="185" t="str">
        <f>+IF(F8488="","",H8464)</f>
        <v/>
      </c>
      <c r="H8488" s="186" t="str">
        <f t="shared" si="1638"/>
        <v/>
      </c>
      <c r="J8488" s="195" t="str">
        <f>+IF(H8488="","",H8488/H8534)</f>
        <v/>
      </c>
      <c r="K8488" s="174"/>
      <c r="L8488" s="170"/>
      <c r="M8488" s="193" t="str">
        <f t="shared" si="1639"/>
        <v/>
      </c>
      <c r="N8488" s="194" t="str">
        <f t="shared" si="1635"/>
        <v/>
      </c>
      <c r="R8488" s="75" t="e">
        <f t="shared" si="1636"/>
        <v>#REF!</v>
      </c>
    </row>
    <row r="8489" spans="1:18" ht="15" customHeight="1" x14ac:dyDescent="0.3">
      <c r="A8489" s="86"/>
      <c r="B8489" s="84"/>
      <c r="C8489" s="125"/>
      <c r="D8489" s="146"/>
      <c r="E8489" s="149"/>
      <c r="F8489" s="184" t="str">
        <f t="shared" si="1637"/>
        <v/>
      </c>
      <c r="G8489" s="185" t="str">
        <f>+IF(F8489="","",H8464)</f>
        <v/>
      </c>
      <c r="H8489" s="186" t="str">
        <f t="shared" si="1638"/>
        <v/>
      </c>
      <c r="J8489" s="195" t="str">
        <f>+IF(H8489="","",H8489/H8534)</f>
        <v/>
      </c>
      <c r="K8489" s="174"/>
      <c r="L8489" s="170"/>
      <c r="M8489" s="193" t="str">
        <f t="shared" si="1639"/>
        <v/>
      </c>
      <c r="N8489" s="194" t="str">
        <f t="shared" si="1635"/>
        <v/>
      </c>
      <c r="R8489" s="75" t="e">
        <f t="shared" si="1636"/>
        <v>#REF!</v>
      </c>
    </row>
    <row r="8490" spans="1:18" ht="15" customHeight="1" x14ac:dyDescent="0.3">
      <c r="A8490" s="86"/>
      <c r="B8490" s="84"/>
      <c r="C8490" s="125"/>
      <c r="D8490" s="146"/>
      <c r="E8490" s="149"/>
      <c r="F8490" s="184" t="str">
        <f t="shared" si="1637"/>
        <v/>
      </c>
      <c r="G8490" s="185" t="str">
        <f>+IF(F8490="","",H8464)</f>
        <v/>
      </c>
      <c r="H8490" s="186" t="str">
        <f t="shared" si="1638"/>
        <v/>
      </c>
      <c r="I8490" s="96"/>
      <c r="J8490" s="195" t="str">
        <f>+IF(H8490="","",H8490/H8534)</f>
        <v/>
      </c>
      <c r="K8490" s="174"/>
      <c r="L8490" s="170"/>
      <c r="M8490" s="193" t="str">
        <f t="shared" si="1639"/>
        <v/>
      </c>
      <c r="N8490" s="194" t="str">
        <f t="shared" si="1635"/>
        <v/>
      </c>
      <c r="R8490" s="75" t="e">
        <f t="shared" si="1636"/>
        <v>#REF!</v>
      </c>
    </row>
    <row r="8491" spans="1:18" ht="15" customHeight="1" x14ac:dyDescent="0.3">
      <c r="A8491" s="86"/>
      <c r="B8491" s="84"/>
      <c r="C8491" s="125"/>
      <c r="D8491" s="146"/>
      <c r="E8491" s="149"/>
      <c r="F8491" s="184" t="str">
        <f t="shared" si="1637"/>
        <v/>
      </c>
      <c r="G8491" s="185" t="str">
        <f>+IF(F8491="","",H8464)</f>
        <v/>
      </c>
      <c r="H8491" s="186" t="str">
        <f t="shared" si="1638"/>
        <v/>
      </c>
      <c r="J8491" s="195" t="str">
        <f>+IF(H8491="","",H8491/H8534)</f>
        <v/>
      </c>
      <c r="K8491" s="174"/>
      <c r="L8491" s="170"/>
      <c r="M8491" s="193" t="str">
        <f t="shared" si="1639"/>
        <v/>
      </c>
      <c r="N8491" s="194" t="str">
        <f t="shared" si="1635"/>
        <v/>
      </c>
      <c r="R8491" s="75" t="e">
        <f t="shared" si="1636"/>
        <v>#REF!</v>
      </c>
    </row>
    <row r="8492" spans="1:18" ht="15" customHeight="1" x14ac:dyDescent="0.3">
      <c r="A8492" s="86"/>
      <c r="B8492" s="84"/>
      <c r="C8492" s="125"/>
      <c r="D8492" s="146"/>
      <c r="E8492" s="149"/>
      <c r="F8492" s="184" t="str">
        <f t="shared" si="1637"/>
        <v/>
      </c>
      <c r="G8492" s="185" t="str">
        <f>+IF(F8492="","",H8464)</f>
        <v/>
      </c>
      <c r="H8492" s="186" t="str">
        <f t="shared" si="1638"/>
        <v/>
      </c>
      <c r="I8492" s="96"/>
      <c r="J8492" s="195" t="str">
        <f>+IF(H8492="","",H8492/H8534)</f>
        <v/>
      </c>
      <c r="K8492" s="174"/>
      <c r="L8492" s="170"/>
      <c r="M8492" s="193" t="str">
        <f t="shared" si="1639"/>
        <v/>
      </c>
      <c r="N8492" s="194" t="str">
        <f t="shared" si="1635"/>
        <v/>
      </c>
      <c r="R8492" s="75" t="e">
        <f t="shared" si="1636"/>
        <v>#REF!</v>
      </c>
    </row>
    <row r="8493" spans="1:18" ht="15" customHeight="1" x14ac:dyDescent="0.3">
      <c r="A8493" s="86"/>
      <c r="B8493" s="84"/>
      <c r="C8493" s="125"/>
      <c r="D8493" s="146"/>
      <c r="E8493" s="149"/>
      <c r="F8493" s="184" t="str">
        <f t="shared" si="1637"/>
        <v/>
      </c>
      <c r="G8493" s="185" t="str">
        <f>+IF(F8493="","",H8464)</f>
        <v/>
      </c>
      <c r="H8493" s="186" t="str">
        <f t="shared" si="1638"/>
        <v/>
      </c>
      <c r="I8493" s="96"/>
      <c r="J8493" s="195" t="str">
        <f>+IF(H8493="","",H8493/H8534)</f>
        <v/>
      </c>
      <c r="K8493" s="174"/>
      <c r="L8493" s="170"/>
      <c r="M8493" s="193" t="str">
        <f t="shared" si="1639"/>
        <v/>
      </c>
      <c r="N8493" s="194" t="str">
        <f t="shared" si="1635"/>
        <v/>
      </c>
      <c r="R8493" s="75" t="e">
        <f t="shared" si="1636"/>
        <v>#REF!</v>
      </c>
    </row>
    <row r="8494" spans="1:18" ht="15" customHeight="1" thickBot="1" x14ac:dyDescent="0.35">
      <c r="A8494" s="86"/>
      <c r="B8494" s="84"/>
      <c r="C8494" s="127"/>
      <c r="D8494" s="147"/>
      <c r="E8494" s="150"/>
      <c r="F8494" s="187" t="str">
        <f t="shared" si="1637"/>
        <v/>
      </c>
      <c r="G8494" s="188" t="str">
        <f>+IF(F8494="","",H8463)</f>
        <v/>
      </c>
      <c r="H8494" s="189" t="str">
        <f t="shared" si="1638"/>
        <v/>
      </c>
      <c r="J8494" s="195" t="str">
        <f>+IF(H8494="","",H8494/H8534)</f>
        <v/>
      </c>
      <c r="K8494" s="174"/>
      <c r="L8494" s="170"/>
      <c r="M8494" s="193" t="str">
        <f t="shared" si="1639"/>
        <v/>
      </c>
      <c r="N8494" s="194" t="str">
        <f t="shared" si="1635"/>
        <v/>
      </c>
      <c r="R8494" s="75" t="e">
        <f t="shared" si="1636"/>
        <v>#REF!</v>
      </c>
    </row>
    <row r="8495" spans="1:18" ht="15" customHeight="1" thickBot="1" x14ac:dyDescent="0.35">
      <c r="A8495" s="86"/>
      <c r="B8495" s="84"/>
      <c r="C8495" s="160"/>
      <c r="D8495" s="160"/>
      <c r="E8495" s="160"/>
      <c r="F8495" s="160"/>
      <c r="G8495" s="161" t="s">
        <v>28</v>
      </c>
      <c r="H8495" s="157">
        <f>SUM(H8482:H8494)</f>
        <v>1.4830000000000001</v>
      </c>
      <c r="J8495" s="110">
        <f>SUM(J8482:J8494)</f>
        <v>0.54579246637101375</v>
      </c>
      <c r="K8495" s="109"/>
      <c r="L8495" s="109"/>
      <c r="M8495" s="109"/>
      <c r="N8495" s="110">
        <f>SUM(N8482:N8494)</f>
        <v>0</v>
      </c>
    </row>
    <row r="8496" spans="1:18" s="73" customFormat="1" ht="15" customHeight="1" thickBot="1" x14ac:dyDescent="0.35">
      <c r="A8496" s="86"/>
      <c r="B8496" s="84"/>
      <c r="C8496" s="73" t="s">
        <v>11</v>
      </c>
      <c r="H8496" s="74"/>
      <c r="J8496" s="112"/>
      <c r="K8496" s="112"/>
      <c r="L8496" s="112"/>
      <c r="M8496" s="112"/>
      <c r="N8496" s="112"/>
    </row>
    <row r="8497" spans="1:18" ht="34.5" customHeight="1" thickBot="1" x14ac:dyDescent="0.35">
      <c r="A8497" s="86"/>
      <c r="B8497" s="84"/>
      <c r="C8497" s="122" t="s">
        <v>48</v>
      </c>
      <c r="D8497" s="129"/>
      <c r="E8497" s="123" t="s">
        <v>3</v>
      </c>
      <c r="F8497" s="123" t="s">
        <v>0</v>
      </c>
      <c r="G8497" s="123" t="s">
        <v>16</v>
      </c>
      <c r="H8497" s="124" t="s">
        <v>9</v>
      </c>
      <c r="J8497" s="106" t="s">
        <v>59</v>
      </c>
      <c r="K8497" s="107" t="s">
        <v>60</v>
      </c>
      <c r="L8497" s="107" t="s">
        <v>61</v>
      </c>
      <c r="M8497" s="107" t="s">
        <v>62</v>
      </c>
      <c r="N8497" s="108" t="s">
        <v>63</v>
      </c>
    </row>
    <row r="8498" spans="1:18" ht="15" customHeight="1" x14ac:dyDescent="0.3">
      <c r="A8498" s="86"/>
      <c r="B8498" s="84"/>
      <c r="C8498" s="125" t="s">
        <v>391</v>
      </c>
      <c r="E8498" s="151" t="s">
        <v>392</v>
      </c>
      <c r="F8498" s="151">
        <v>1</v>
      </c>
      <c r="G8498" s="151">
        <v>1.1599999999999999</v>
      </c>
      <c r="H8498" s="190">
        <f t="shared" ref="H8498" si="1640">+IF(G8498="","",F8498*G8498)</f>
        <v>1.1599999999999999</v>
      </c>
      <c r="J8498" s="195">
        <f>+IF(H8498="","",H8498/H8534)</f>
        <v>0.42691791031043552</v>
      </c>
      <c r="K8498" s="174">
        <v>352605342021</v>
      </c>
      <c r="L8498" s="170" t="s">
        <v>76</v>
      </c>
      <c r="M8498" s="193">
        <v>0.20180000000000001</v>
      </c>
      <c r="N8498" s="194">
        <f t="shared" ref="N8498:N8523" si="1641">+IF(H8498="","",J8498*M8498)</f>
        <v>8.6152034300645886E-2</v>
      </c>
      <c r="R8498" s="75" t="e">
        <f t="shared" ref="R8498:R8523" si="1642">+R8410+1</f>
        <v>#REF!</v>
      </c>
    </row>
    <row r="8499" spans="1:18" ht="15" customHeight="1" x14ac:dyDescent="0.3">
      <c r="A8499" s="86"/>
      <c r="B8499" s="84"/>
      <c r="C8499" s="125"/>
      <c r="E8499" s="151"/>
      <c r="F8499" s="151"/>
      <c r="G8499" s="151"/>
      <c r="H8499" s="190"/>
      <c r="J8499" s="195"/>
      <c r="K8499" s="174"/>
      <c r="L8499" s="170"/>
      <c r="M8499" s="193"/>
      <c r="N8499" s="194" t="str">
        <f t="shared" si="1641"/>
        <v/>
      </c>
      <c r="R8499" s="75" t="e">
        <f t="shared" si="1642"/>
        <v>#REF!</v>
      </c>
    </row>
    <row r="8500" spans="1:18" ht="15" customHeight="1" x14ac:dyDescent="0.3">
      <c r="A8500" s="86"/>
      <c r="B8500" s="84"/>
      <c r="C8500" s="125"/>
      <c r="E8500" s="151"/>
      <c r="F8500" s="151"/>
      <c r="G8500" s="151"/>
      <c r="H8500" s="190"/>
      <c r="J8500" s="195"/>
      <c r="K8500" s="174"/>
      <c r="L8500" s="170"/>
      <c r="M8500" s="193"/>
      <c r="N8500" s="194" t="str">
        <f t="shared" si="1641"/>
        <v/>
      </c>
      <c r="R8500" s="75" t="e">
        <f t="shared" si="1642"/>
        <v>#REF!</v>
      </c>
    </row>
    <row r="8501" spans="1:18" ht="15" customHeight="1" x14ac:dyDescent="0.3">
      <c r="A8501" s="86"/>
      <c r="B8501" s="84"/>
      <c r="C8501" s="125"/>
      <c r="E8501" s="151"/>
      <c r="F8501" s="151"/>
      <c r="G8501" s="151"/>
      <c r="H8501" s="190"/>
      <c r="J8501" s="195"/>
      <c r="K8501" s="174"/>
      <c r="L8501" s="170"/>
      <c r="M8501" s="193"/>
      <c r="N8501" s="194" t="str">
        <f t="shared" si="1641"/>
        <v/>
      </c>
      <c r="R8501" s="75" t="e">
        <f t="shared" si="1642"/>
        <v>#REF!</v>
      </c>
    </row>
    <row r="8502" spans="1:18" ht="15" customHeight="1" x14ac:dyDescent="0.3">
      <c r="A8502" s="86"/>
      <c r="B8502" s="84"/>
      <c r="C8502" s="125"/>
      <c r="E8502" s="151"/>
      <c r="F8502" s="151"/>
      <c r="G8502" s="151"/>
      <c r="H8502" s="190"/>
      <c r="J8502" s="195"/>
      <c r="K8502" s="174"/>
      <c r="L8502" s="170"/>
      <c r="M8502" s="193"/>
      <c r="N8502" s="194" t="str">
        <f t="shared" si="1641"/>
        <v/>
      </c>
      <c r="R8502" s="75" t="e">
        <f t="shared" si="1642"/>
        <v>#REF!</v>
      </c>
    </row>
    <row r="8503" spans="1:18" ht="15" customHeight="1" x14ac:dyDescent="0.3">
      <c r="A8503" s="86"/>
      <c r="B8503" s="84"/>
      <c r="C8503" s="125"/>
      <c r="E8503" s="151"/>
      <c r="F8503" s="151"/>
      <c r="G8503" s="151"/>
      <c r="H8503" s="190" t="str">
        <f t="shared" ref="H8503:H8523" si="1643">+IF(G8503="","",F8503*G8503)</f>
        <v/>
      </c>
      <c r="J8503" s="195" t="str">
        <f>+IF(H8503="","",H8503/H8534)</f>
        <v/>
      </c>
      <c r="K8503" s="174"/>
      <c r="L8503" s="170"/>
      <c r="M8503" s="193" t="str">
        <f t="shared" ref="M8503:M8523" si="1644">IF(L8503="NP", 0, (IF(L8503="EP", 1, (IF(L8503="ND", 0.4, "")))))</f>
        <v/>
      </c>
      <c r="N8503" s="194" t="str">
        <f t="shared" si="1641"/>
        <v/>
      </c>
      <c r="R8503" s="75" t="e">
        <f t="shared" si="1642"/>
        <v>#REF!</v>
      </c>
    </row>
    <row r="8504" spans="1:18" ht="15" customHeight="1" x14ac:dyDescent="0.3">
      <c r="A8504" s="86"/>
      <c r="B8504" s="84"/>
      <c r="C8504" s="125"/>
      <c r="E8504" s="151"/>
      <c r="F8504" s="151"/>
      <c r="G8504" s="151"/>
      <c r="H8504" s="190" t="str">
        <f t="shared" si="1643"/>
        <v/>
      </c>
      <c r="J8504" s="195" t="str">
        <f>+IF(H8504="","",H8504/H8534)</f>
        <v/>
      </c>
      <c r="K8504" s="174"/>
      <c r="L8504" s="170"/>
      <c r="M8504" s="193" t="str">
        <f t="shared" si="1644"/>
        <v/>
      </c>
      <c r="N8504" s="194" t="str">
        <f t="shared" si="1641"/>
        <v/>
      </c>
      <c r="R8504" s="75" t="e">
        <f t="shared" si="1642"/>
        <v>#REF!</v>
      </c>
    </row>
    <row r="8505" spans="1:18" ht="15" customHeight="1" x14ac:dyDescent="0.3">
      <c r="A8505" s="86"/>
      <c r="B8505" s="84"/>
      <c r="C8505" s="125"/>
      <c r="E8505" s="151"/>
      <c r="F8505" s="151"/>
      <c r="G8505" s="151"/>
      <c r="H8505" s="190" t="str">
        <f t="shared" si="1643"/>
        <v/>
      </c>
      <c r="J8505" s="195" t="str">
        <f>+IF(H8505="","",H8505/H8534)</f>
        <v/>
      </c>
      <c r="K8505" s="174"/>
      <c r="L8505" s="170"/>
      <c r="M8505" s="193" t="str">
        <f t="shared" si="1644"/>
        <v/>
      </c>
      <c r="N8505" s="194" t="str">
        <f t="shared" si="1641"/>
        <v/>
      </c>
      <c r="R8505" s="75" t="e">
        <f t="shared" si="1642"/>
        <v>#REF!</v>
      </c>
    </row>
    <row r="8506" spans="1:18" ht="15" customHeight="1" x14ac:dyDescent="0.3">
      <c r="A8506" s="86"/>
      <c r="B8506" s="84"/>
      <c r="C8506" s="125"/>
      <c r="E8506" s="151"/>
      <c r="F8506" s="151"/>
      <c r="G8506" s="151"/>
      <c r="H8506" s="190" t="str">
        <f t="shared" si="1643"/>
        <v/>
      </c>
      <c r="J8506" s="195" t="str">
        <f>+IF(H8506="","",H8506/H8534)</f>
        <v/>
      </c>
      <c r="K8506" s="174"/>
      <c r="L8506" s="170"/>
      <c r="M8506" s="193" t="str">
        <f t="shared" si="1644"/>
        <v/>
      </c>
      <c r="N8506" s="194" t="str">
        <f t="shared" si="1641"/>
        <v/>
      </c>
      <c r="R8506" s="75" t="e">
        <f t="shared" si="1642"/>
        <v>#REF!</v>
      </c>
    </row>
    <row r="8507" spans="1:18" ht="15" customHeight="1" x14ac:dyDescent="0.3">
      <c r="A8507" s="86"/>
      <c r="B8507" s="84"/>
      <c r="C8507" s="125"/>
      <c r="E8507" s="151"/>
      <c r="F8507" s="151"/>
      <c r="G8507" s="151"/>
      <c r="H8507" s="190" t="str">
        <f t="shared" si="1643"/>
        <v/>
      </c>
      <c r="J8507" s="195" t="str">
        <f>+IF(H8507="","",H8507/H8534)</f>
        <v/>
      </c>
      <c r="K8507" s="174"/>
      <c r="L8507" s="170"/>
      <c r="M8507" s="193" t="str">
        <f t="shared" si="1644"/>
        <v/>
      </c>
      <c r="N8507" s="194" t="str">
        <f t="shared" si="1641"/>
        <v/>
      </c>
      <c r="R8507" s="75" t="e">
        <f t="shared" si="1642"/>
        <v>#REF!</v>
      </c>
    </row>
    <row r="8508" spans="1:18" ht="15" customHeight="1" x14ac:dyDescent="0.3">
      <c r="A8508" s="86"/>
      <c r="B8508" s="84"/>
      <c r="C8508" s="125"/>
      <c r="E8508" s="151"/>
      <c r="F8508" s="151"/>
      <c r="G8508" s="151"/>
      <c r="H8508" s="190" t="str">
        <f t="shared" si="1643"/>
        <v/>
      </c>
      <c r="J8508" s="195" t="str">
        <f>+IF(H8508="","",H8508/H8534)</f>
        <v/>
      </c>
      <c r="K8508" s="174"/>
      <c r="L8508" s="170"/>
      <c r="M8508" s="193" t="str">
        <f t="shared" si="1644"/>
        <v/>
      </c>
      <c r="N8508" s="194" t="str">
        <f t="shared" si="1641"/>
        <v/>
      </c>
      <c r="R8508" s="75" t="e">
        <f t="shared" si="1642"/>
        <v>#REF!</v>
      </c>
    </row>
    <row r="8509" spans="1:18" ht="15" customHeight="1" x14ac:dyDescent="0.3">
      <c r="A8509" s="86"/>
      <c r="B8509" s="84"/>
      <c r="C8509" s="125"/>
      <c r="E8509" s="151"/>
      <c r="F8509" s="151"/>
      <c r="G8509" s="151"/>
      <c r="H8509" s="190" t="str">
        <f t="shared" si="1643"/>
        <v/>
      </c>
      <c r="J8509" s="195" t="str">
        <f>+IF(H8509="","",H8509/H8534)</f>
        <v/>
      </c>
      <c r="K8509" s="174"/>
      <c r="L8509" s="170"/>
      <c r="M8509" s="193" t="str">
        <f t="shared" si="1644"/>
        <v/>
      </c>
      <c r="N8509" s="194" t="str">
        <f t="shared" si="1641"/>
        <v/>
      </c>
      <c r="R8509" s="75" t="e">
        <f t="shared" si="1642"/>
        <v>#REF!</v>
      </c>
    </row>
    <row r="8510" spans="1:18" ht="15" customHeight="1" x14ac:dyDescent="0.3">
      <c r="A8510" s="86"/>
      <c r="B8510" s="84"/>
      <c r="C8510" s="125"/>
      <c r="E8510" s="151"/>
      <c r="F8510" s="151"/>
      <c r="G8510" s="151"/>
      <c r="H8510" s="190" t="str">
        <f t="shared" si="1643"/>
        <v/>
      </c>
      <c r="J8510" s="195" t="str">
        <f>+IF(H8510="","",H8510/H8534)</f>
        <v/>
      </c>
      <c r="K8510" s="174"/>
      <c r="L8510" s="170"/>
      <c r="M8510" s="193" t="str">
        <f t="shared" si="1644"/>
        <v/>
      </c>
      <c r="N8510" s="194" t="str">
        <f t="shared" si="1641"/>
        <v/>
      </c>
      <c r="R8510" s="75" t="e">
        <f t="shared" si="1642"/>
        <v>#REF!</v>
      </c>
    </row>
    <row r="8511" spans="1:18" ht="15" customHeight="1" x14ac:dyDescent="0.3">
      <c r="A8511" s="86"/>
      <c r="B8511" s="84"/>
      <c r="C8511" s="125"/>
      <c r="E8511" s="151"/>
      <c r="F8511" s="151"/>
      <c r="G8511" s="151"/>
      <c r="H8511" s="190" t="str">
        <f t="shared" si="1643"/>
        <v/>
      </c>
      <c r="J8511" s="195" t="str">
        <f>+IF(H8511="","",H8511/H8534)</f>
        <v/>
      </c>
      <c r="K8511" s="174"/>
      <c r="L8511" s="170"/>
      <c r="M8511" s="193" t="str">
        <f t="shared" si="1644"/>
        <v/>
      </c>
      <c r="N8511" s="194" t="str">
        <f t="shared" si="1641"/>
        <v/>
      </c>
      <c r="R8511" s="75" t="e">
        <f t="shared" si="1642"/>
        <v>#REF!</v>
      </c>
    </row>
    <row r="8512" spans="1:18" ht="15" customHeight="1" x14ac:dyDescent="0.3">
      <c r="A8512" s="86"/>
      <c r="B8512" s="84"/>
      <c r="C8512" s="125"/>
      <c r="E8512" s="151"/>
      <c r="F8512" s="151"/>
      <c r="G8512" s="151"/>
      <c r="H8512" s="190" t="str">
        <f t="shared" si="1643"/>
        <v/>
      </c>
      <c r="J8512" s="195" t="str">
        <f>+IF(H8512="","",H8512/H8534)</f>
        <v/>
      </c>
      <c r="K8512" s="174"/>
      <c r="L8512" s="170"/>
      <c r="M8512" s="193" t="str">
        <f t="shared" si="1644"/>
        <v/>
      </c>
      <c r="N8512" s="194" t="str">
        <f t="shared" si="1641"/>
        <v/>
      </c>
      <c r="R8512" s="75" t="e">
        <f t="shared" si="1642"/>
        <v>#REF!</v>
      </c>
    </row>
    <row r="8513" spans="1:18" ht="15" customHeight="1" x14ac:dyDescent="0.3">
      <c r="A8513" s="86"/>
      <c r="B8513" s="84"/>
      <c r="C8513" s="125"/>
      <c r="E8513" s="151"/>
      <c r="F8513" s="151"/>
      <c r="G8513" s="151"/>
      <c r="H8513" s="190" t="str">
        <f t="shared" si="1643"/>
        <v/>
      </c>
      <c r="J8513" s="195" t="str">
        <f>+IF(H8513="","",H8513/H8534)</f>
        <v/>
      </c>
      <c r="K8513" s="174"/>
      <c r="L8513" s="170"/>
      <c r="M8513" s="193" t="str">
        <f t="shared" si="1644"/>
        <v/>
      </c>
      <c r="N8513" s="194" t="str">
        <f t="shared" si="1641"/>
        <v/>
      </c>
      <c r="R8513" s="75" t="e">
        <f t="shared" si="1642"/>
        <v>#REF!</v>
      </c>
    </row>
    <row r="8514" spans="1:18" ht="15" customHeight="1" x14ac:dyDescent="0.3">
      <c r="A8514" s="86"/>
      <c r="B8514" s="84"/>
      <c r="C8514" s="125"/>
      <c r="E8514" s="151"/>
      <c r="F8514" s="151"/>
      <c r="G8514" s="151"/>
      <c r="H8514" s="190" t="str">
        <f t="shared" si="1643"/>
        <v/>
      </c>
      <c r="J8514" s="195" t="str">
        <f>+IF(H8514="","",H8514/H8534)</f>
        <v/>
      </c>
      <c r="K8514" s="174"/>
      <c r="L8514" s="170"/>
      <c r="M8514" s="193" t="str">
        <f t="shared" si="1644"/>
        <v/>
      </c>
      <c r="N8514" s="194" t="str">
        <f t="shared" si="1641"/>
        <v/>
      </c>
      <c r="R8514" s="75" t="e">
        <f t="shared" si="1642"/>
        <v>#REF!</v>
      </c>
    </row>
    <row r="8515" spans="1:18" ht="15" customHeight="1" x14ac:dyDescent="0.3">
      <c r="A8515" s="86"/>
      <c r="B8515" s="84"/>
      <c r="C8515" s="125"/>
      <c r="E8515" s="151"/>
      <c r="F8515" s="151"/>
      <c r="G8515" s="151"/>
      <c r="H8515" s="190" t="str">
        <f t="shared" si="1643"/>
        <v/>
      </c>
      <c r="J8515" s="195" t="str">
        <f>+IF(H8515="","",H8515/H8534)</f>
        <v/>
      </c>
      <c r="K8515" s="174"/>
      <c r="L8515" s="170"/>
      <c r="M8515" s="193" t="str">
        <f t="shared" si="1644"/>
        <v/>
      </c>
      <c r="N8515" s="194" t="str">
        <f t="shared" si="1641"/>
        <v/>
      </c>
      <c r="R8515" s="75" t="e">
        <f t="shared" si="1642"/>
        <v>#REF!</v>
      </c>
    </row>
    <row r="8516" spans="1:18" ht="15" customHeight="1" x14ac:dyDescent="0.3">
      <c r="A8516" s="86"/>
      <c r="B8516" s="84"/>
      <c r="C8516" s="125"/>
      <c r="E8516" s="151"/>
      <c r="F8516" s="151"/>
      <c r="G8516" s="151"/>
      <c r="H8516" s="190" t="str">
        <f t="shared" si="1643"/>
        <v/>
      </c>
      <c r="J8516" s="195" t="str">
        <f>+IF(H8516="","",H8516/H8534)</f>
        <v/>
      </c>
      <c r="K8516" s="174"/>
      <c r="L8516" s="170"/>
      <c r="M8516" s="193" t="str">
        <f t="shared" si="1644"/>
        <v/>
      </c>
      <c r="N8516" s="194" t="str">
        <f t="shared" si="1641"/>
        <v/>
      </c>
      <c r="R8516" s="75" t="e">
        <f t="shared" si="1642"/>
        <v>#REF!</v>
      </c>
    </row>
    <row r="8517" spans="1:18" ht="15" customHeight="1" x14ac:dyDescent="0.3">
      <c r="A8517" s="86"/>
      <c r="B8517" s="84"/>
      <c r="C8517" s="125"/>
      <c r="E8517" s="151"/>
      <c r="F8517" s="151"/>
      <c r="G8517" s="151"/>
      <c r="H8517" s="190" t="str">
        <f t="shared" si="1643"/>
        <v/>
      </c>
      <c r="J8517" s="195" t="str">
        <f>+IF(H8517="","",H8517/H8534)</f>
        <v/>
      </c>
      <c r="K8517" s="174"/>
      <c r="L8517" s="170"/>
      <c r="M8517" s="193" t="str">
        <f t="shared" si="1644"/>
        <v/>
      </c>
      <c r="N8517" s="194" t="str">
        <f t="shared" si="1641"/>
        <v/>
      </c>
      <c r="R8517" s="75" t="e">
        <f t="shared" si="1642"/>
        <v>#REF!</v>
      </c>
    </row>
    <row r="8518" spans="1:18" ht="15" customHeight="1" x14ac:dyDescent="0.3">
      <c r="A8518" s="86"/>
      <c r="B8518" s="84"/>
      <c r="C8518" s="125"/>
      <c r="E8518" s="151"/>
      <c r="F8518" s="151"/>
      <c r="G8518" s="151"/>
      <c r="H8518" s="190" t="str">
        <f t="shared" si="1643"/>
        <v/>
      </c>
      <c r="J8518" s="195" t="str">
        <f>+IF(H8518="","",H8518/H8534)</f>
        <v/>
      </c>
      <c r="K8518" s="174"/>
      <c r="L8518" s="170"/>
      <c r="M8518" s="193" t="str">
        <f t="shared" si="1644"/>
        <v/>
      </c>
      <c r="N8518" s="194" t="str">
        <f t="shared" si="1641"/>
        <v/>
      </c>
      <c r="R8518" s="75" t="e">
        <f t="shared" si="1642"/>
        <v>#REF!</v>
      </c>
    </row>
    <row r="8519" spans="1:18" ht="15" customHeight="1" x14ac:dyDescent="0.3">
      <c r="A8519" s="86"/>
      <c r="B8519" s="84"/>
      <c r="C8519" s="125"/>
      <c r="E8519" s="151"/>
      <c r="F8519" s="151"/>
      <c r="G8519" s="151"/>
      <c r="H8519" s="190" t="str">
        <f t="shared" si="1643"/>
        <v/>
      </c>
      <c r="J8519" s="195" t="str">
        <f>+IF(H8519="","",H8519/H8534)</f>
        <v/>
      </c>
      <c r="K8519" s="174"/>
      <c r="L8519" s="170"/>
      <c r="M8519" s="193" t="str">
        <f t="shared" si="1644"/>
        <v/>
      </c>
      <c r="N8519" s="194" t="str">
        <f t="shared" si="1641"/>
        <v/>
      </c>
      <c r="R8519" s="75" t="e">
        <f t="shared" si="1642"/>
        <v>#REF!</v>
      </c>
    </row>
    <row r="8520" spans="1:18" ht="15" customHeight="1" x14ac:dyDescent="0.3">
      <c r="A8520" s="86"/>
      <c r="B8520" s="84"/>
      <c r="C8520" s="125"/>
      <c r="E8520" s="151"/>
      <c r="F8520" s="151"/>
      <c r="G8520" s="151"/>
      <c r="H8520" s="190" t="str">
        <f t="shared" si="1643"/>
        <v/>
      </c>
      <c r="J8520" s="195" t="str">
        <f>+IF(H8520="","",H8520/H8534)</f>
        <v/>
      </c>
      <c r="K8520" s="174"/>
      <c r="L8520" s="170"/>
      <c r="M8520" s="193" t="str">
        <f t="shared" si="1644"/>
        <v/>
      </c>
      <c r="N8520" s="194" t="str">
        <f t="shared" si="1641"/>
        <v/>
      </c>
      <c r="R8520" s="75" t="e">
        <f t="shared" si="1642"/>
        <v>#REF!</v>
      </c>
    </row>
    <row r="8521" spans="1:18" ht="15" customHeight="1" x14ac:dyDescent="0.3">
      <c r="A8521" s="86"/>
      <c r="B8521" s="84"/>
      <c r="C8521" s="125"/>
      <c r="E8521" s="151"/>
      <c r="F8521" s="151"/>
      <c r="G8521" s="151"/>
      <c r="H8521" s="190" t="str">
        <f t="shared" si="1643"/>
        <v/>
      </c>
      <c r="J8521" s="195" t="str">
        <f>+IF(H8521="","",H8521/H8534)</f>
        <v/>
      </c>
      <c r="K8521" s="174"/>
      <c r="L8521" s="170"/>
      <c r="M8521" s="193" t="str">
        <f t="shared" si="1644"/>
        <v/>
      </c>
      <c r="N8521" s="194" t="str">
        <f t="shared" si="1641"/>
        <v/>
      </c>
      <c r="R8521" s="75" t="e">
        <f t="shared" si="1642"/>
        <v>#REF!</v>
      </c>
    </row>
    <row r="8522" spans="1:18" ht="15" customHeight="1" x14ac:dyDescent="0.3">
      <c r="A8522" s="86"/>
      <c r="B8522" s="84"/>
      <c r="C8522" s="125"/>
      <c r="E8522" s="151"/>
      <c r="F8522" s="151"/>
      <c r="G8522" s="151"/>
      <c r="H8522" s="190" t="str">
        <f t="shared" si="1643"/>
        <v/>
      </c>
      <c r="J8522" s="195" t="str">
        <f>+IF(H8522="","",H8522/H8534)</f>
        <v/>
      </c>
      <c r="K8522" s="174"/>
      <c r="L8522" s="170"/>
      <c r="M8522" s="193" t="str">
        <f t="shared" si="1644"/>
        <v/>
      </c>
      <c r="N8522" s="194" t="str">
        <f t="shared" si="1641"/>
        <v/>
      </c>
      <c r="R8522" s="75" t="e">
        <f t="shared" si="1642"/>
        <v>#REF!</v>
      </c>
    </row>
    <row r="8523" spans="1:18" ht="15" customHeight="1" thickBot="1" x14ac:dyDescent="0.35">
      <c r="A8523" s="86"/>
      <c r="B8523" s="84"/>
      <c r="C8523" s="125"/>
      <c r="E8523" s="152"/>
      <c r="F8523" s="152"/>
      <c r="G8523" s="152"/>
      <c r="H8523" s="191" t="str">
        <f t="shared" si="1643"/>
        <v/>
      </c>
      <c r="J8523" s="195" t="str">
        <f>+IF(H8523="","",H8523/H8534)</f>
        <v/>
      </c>
      <c r="K8523" s="174"/>
      <c r="L8523" s="170"/>
      <c r="M8523" s="193" t="str">
        <f t="shared" si="1644"/>
        <v/>
      </c>
      <c r="N8523" s="194" t="str">
        <f t="shared" si="1641"/>
        <v/>
      </c>
      <c r="R8523" s="75" t="e">
        <f t="shared" si="1642"/>
        <v>#REF!</v>
      </c>
    </row>
    <row r="8524" spans="1:18" ht="15" customHeight="1" thickBot="1" x14ac:dyDescent="0.35">
      <c r="A8524" s="86"/>
      <c r="B8524" s="84"/>
      <c r="C8524" s="160"/>
      <c r="D8524" s="160"/>
      <c r="E8524" s="160"/>
      <c r="F8524" s="160"/>
      <c r="G8524" s="161" t="s">
        <v>29</v>
      </c>
      <c r="H8524" s="157">
        <f>SUM(H8498:H8523)</f>
        <v>1.1599999999999999</v>
      </c>
      <c r="J8524" s="110">
        <f>SUM(J8498:J8523)</f>
        <v>0.42691791031043552</v>
      </c>
      <c r="K8524" s="109"/>
      <c r="L8524" s="109"/>
      <c r="M8524" s="109"/>
      <c r="N8524" s="110">
        <f>SUM(N8498:N8523)</f>
        <v>8.6152034300645886E-2</v>
      </c>
    </row>
    <row r="8525" spans="1:18" s="73" customFormat="1" ht="15" customHeight="1" thickBot="1" x14ac:dyDescent="0.35">
      <c r="A8525" s="86"/>
      <c r="B8525" s="84"/>
      <c r="C8525" s="73" t="s">
        <v>12</v>
      </c>
      <c r="H8525" s="74"/>
      <c r="J8525" s="111"/>
      <c r="K8525" s="111"/>
      <c r="L8525" s="111"/>
      <c r="M8525" s="111"/>
      <c r="N8525" s="111"/>
    </row>
    <row r="8526" spans="1:18" ht="33" customHeight="1" thickBot="1" x14ac:dyDescent="0.35">
      <c r="A8526" s="86"/>
      <c r="B8526" s="84"/>
      <c r="C8526" s="122" t="s">
        <v>48</v>
      </c>
      <c r="D8526" s="129"/>
      <c r="E8526" s="130" t="s">
        <v>3</v>
      </c>
      <c r="F8526" s="130" t="s">
        <v>0</v>
      </c>
      <c r="G8526" s="123" t="s">
        <v>6</v>
      </c>
      <c r="H8526" s="124" t="s">
        <v>9</v>
      </c>
      <c r="J8526" s="106" t="s">
        <v>59</v>
      </c>
      <c r="K8526" s="107" t="s">
        <v>60</v>
      </c>
      <c r="L8526" s="107" t="s">
        <v>61</v>
      </c>
      <c r="M8526" s="107" t="s">
        <v>62</v>
      </c>
      <c r="N8526" s="108" t="s">
        <v>63</v>
      </c>
    </row>
    <row r="8527" spans="1:18" ht="15" customHeight="1" x14ac:dyDescent="0.3">
      <c r="A8527" s="86"/>
      <c r="B8527" s="84"/>
      <c r="C8527" s="125"/>
      <c r="E8527" s="149"/>
      <c r="F8527" s="146"/>
      <c r="G8527" s="154"/>
      <c r="H8527" s="186" t="str">
        <f>+IF(G8527="","",F8527*G8527)</f>
        <v/>
      </c>
      <c r="J8527" s="195" t="str">
        <f>+IF(H8527="","",H8527/H8534)</f>
        <v/>
      </c>
      <c r="K8527" s="175"/>
      <c r="L8527" s="175"/>
      <c r="M8527" s="193" t="str">
        <f>IF(L8527="NP", 0, (IF(L8527="EP", 1, (IF(L8527="ND", 0.4, "")))))</f>
        <v/>
      </c>
      <c r="N8527" s="194" t="str">
        <f>+IF(H8527="","",J8527*M8527)</f>
        <v/>
      </c>
      <c r="R8527" s="75" t="e">
        <f t="shared" ref="R8527:R8531" si="1645">+R8439+1</f>
        <v>#REF!</v>
      </c>
    </row>
    <row r="8528" spans="1:18" ht="15" customHeight="1" x14ac:dyDescent="0.3">
      <c r="A8528" s="86"/>
      <c r="B8528" s="84"/>
      <c r="C8528" s="125"/>
      <c r="E8528" s="149"/>
      <c r="F8528" s="146"/>
      <c r="G8528" s="154"/>
      <c r="H8528" s="186" t="str">
        <f>+IF(G8528="","",F8528*G8528)</f>
        <v/>
      </c>
      <c r="J8528" s="195" t="str">
        <f>+IF(H8528="","",H8528/H8532)</f>
        <v/>
      </c>
      <c r="K8528" s="175"/>
      <c r="L8528" s="175"/>
      <c r="M8528" s="193" t="str">
        <f>IF(L8528="NP", 0, (IF(L8528="EP", 1, (IF(L8528="ND", 0.4, "")))))</f>
        <v/>
      </c>
      <c r="N8528" s="194" t="str">
        <f>+IF(H8528="","",J8528*M8528)</f>
        <v/>
      </c>
      <c r="R8528" s="75" t="e">
        <f t="shared" si="1645"/>
        <v>#REF!</v>
      </c>
    </row>
    <row r="8529" spans="1:18" ht="15" customHeight="1" x14ac:dyDescent="0.3">
      <c r="A8529" s="86"/>
      <c r="B8529" s="84"/>
      <c r="C8529" s="125"/>
      <c r="E8529" s="149"/>
      <c r="F8529" s="146"/>
      <c r="G8529" s="154"/>
      <c r="H8529" s="186" t="str">
        <f>+IF(G8529="","",F8529*G8529)</f>
        <v/>
      </c>
      <c r="J8529" s="195" t="str">
        <f>+IF(H8529="","",H8529/H8533)</f>
        <v/>
      </c>
      <c r="K8529" s="175"/>
      <c r="L8529" s="175"/>
      <c r="M8529" s="193" t="str">
        <f>IF(L8529="NP", 0, (IF(L8529="EP", 1, (IF(L8529="ND", 0.4, "")))))</f>
        <v/>
      </c>
      <c r="N8529" s="194" t="str">
        <f>+IF(H8529="","",J8529*M8529)</f>
        <v/>
      </c>
      <c r="R8529" s="75" t="e">
        <f t="shared" si="1645"/>
        <v>#REF!</v>
      </c>
    </row>
    <row r="8530" spans="1:18" ht="15" customHeight="1" x14ac:dyDescent="0.3">
      <c r="A8530" s="86"/>
      <c r="B8530" s="84"/>
      <c r="C8530" s="125"/>
      <c r="E8530" s="149"/>
      <c r="F8530" s="146"/>
      <c r="G8530" s="154"/>
      <c r="H8530" s="186" t="str">
        <f>+IF(G8530="","",F8530*G8530)</f>
        <v/>
      </c>
      <c r="J8530" s="195" t="str">
        <f>+IF(H8530="","",H8530/H8534)</f>
        <v/>
      </c>
      <c r="K8530" s="175"/>
      <c r="L8530" s="175"/>
      <c r="M8530" s="193" t="str">
        <f>IF(L8530="NP", 0, (IF(L8530="EP", 1, (IF(L8530="ND", 0.4, "")))))</f>
        <v/>
      </c>
      <c r="N8530" s="194" t="str">
        <f>+IF(H8530="","",J8530*M8530)</f>
        <v/>
      </c>
      <c r="R8530" s="75" t="e">
        <f t="shared" si="1645"/>
        <v>#REF!</v>
      </c>
    </row>
    <row r="8531" spans="1:18" ht="15" customHeight="1" thickBot="1" x14ac:dyDescent="0.35">
      <c r="A8531" s="86"/>
      <c r="B8531" s="84"/>
      <c r="C8531" s="127"/>
      <c r="D8531" s="128"/>
      <c r="E8531" s="150"/>
      <c r="F8531" s="147"/>
      <c r="G8531" s="155"/>
      <c r="H8531" s="192" t="str">
        <f>+IF(G8531="","",F8531*G8531)</f>
        <v/>
      </c>
      <c r="J8531" s="195" t="str">
        <f>+IF(H8531="","",H8531/H8534)</f>
        <v/>
      </c>
      <c r="K8531" s="176"/>
      <c r="L8531" s="177"/>
      <c r="M8531" s="193" t="str">
        <f>IF(L8531="NP", 0, (IF(L8531="EP", 1, (IF(L8531="ND", 0.4, "")))))</f>
        <v/>
      </c>
      <c r="N8531" s="194" t="str">
        <f>+IF(H8531="","",J8531*M8531)</f>
        <v/>
      </c>
      <c r="R8531" s="75" t="e">
        <f t="shared" si="1645"/>
        <v>#REF!</v>
      </c>
    </row>
    <row r="8532" spans="1:18" ht="15" customHeight="1" thickBot="1" x14ac:dyDescent="0.35">
      <c r="A8532" s="86"/>
      <c r="B8532" s="84"/>
      <c r="C8532" s="160"/>
      <c r="D8532" s="160"/>
      <c r="E8532" s="160"/>
      <c r="F8532" s="160"/>
      <c r="G8532" s="161" t="s">
        <v>30</v>
      </c>
      <c r="H8532" s="157">
        <f>SUM(H8527:H8531)</f>
        <v>0</v>
      </c>
      <c r="J8532" s="110">
        <f>SUM(J8527:J8531)</f>
        <v>0</v>
      </c>
      <c r="K8532" s="109"/>
      <c r="L8532" s="109"/>
      <c r="M8532" s="109"/>
      <c r="N8532" s="110">
        <f>SUM(N8527:N8531)</f>
        <v>0</v>
      </c>
    </row>
    <row r="8533" spans="1:18" ht="13.5" customHeight="1" thickBot="1" x14ac:dyDescent="0.35">
      <c r="A8533" s="86"/>
      <c r="B8533" s="84"/>
      <c r="H8533" s="84"/>
      <c r="J8533" s="103"/>
      <c r="K8533" s="104"/>
      <c r="L8533" s="104"/>
      <c r="M8533" s="104"/>
      <c r="N8533" s="105"/>
    </row>
    <row r="8534" spans="1:18" ht="15" customHeight="1" x14ac:dyDescent="0.3">
      <c r="A8534" s="86"/>
      <c r="B8534" s="84"/>
      <c r="D8534" s="132" t="s">
        <v>13</v>
      </c>
      <c r="E8534" s="133"/>
      <c r="F8534" s="133"/>
      <c r="G8534" s="134"/>
      <c r="H8534" s="158">
        <f>+H8479+H8495+H8524+H8532</f>
        <v>2.7171500000000002</v>
      </c>
      <c r="J8534" s="113"/>
      <c r="K8534" s="78"/>
      <c r="M8534" s="78"/>
      <c r="N8534" s="114"/>
    </row>
    <row r="8535" spans="1:18" ht="15" customHeight="1" thickBot="1" x14ac:dyDescent="0.35">
      <c r="A8535" s="86"/>
      <c r="B8535" s="84"/>
      <c r="D8535" s="135" t="s">
        <v>67</v>
      </c>
      <c r="E8535" s="136"/>
      <c r="F8535" s="136"/>
      <c r="G8535" s="141">
        <f>+$Q$1</f>
        <v>0.15</v>
      </c>
      <c r="H8535" s="159">
        <f>+H8534*G8535</f>
        <v>0.4075725</v>
      </c>
      <c r="J8535" s="115"/>
      <c r="K8535" s="116"/>
      <c r="L8535" s="116"/>
      <c r="M8535" s="116"/>
      <c r="N8535" s="117"/>
    </row>
    <row r="8536" spans="1:18" ht="15" customHeight="1" x14ac:dyDescent="0.3">
      <c r="A8536" s="86"/>
      <c r="B8536" s="84"/>
      <c r="D8536" s="135" t="s">
        <v>68</v>
      </c>
      <c r="E8536" s="136"/>
      <c r="F8536" s="136"/>
      <c r="G8536" s="141">
        <f>+$Q$2</f>
        <v>0</v>
      </c>
      <c r="H8536" s="159">
        <f>+(H8534+H8535)*G8536</f>
        <v>0</v>
      </c>
      <c r="J8536" s="120">
        <f>+J8479+J8495+J8524+J8532</f>
        <v>1</v>
      </c>
      <c r="K8536" s="118"/>
      <c r="L8536" s="118"/>
      <c r="M8536" s="118"/>
      <c r="N8536" s="120">
        <f>+N8479+N8495+N8524+N8532</f>
        <v>8.6152034300645886E-2</v>
      </c>
    </row>
    <row r="8537" spans="1:18" ht="15" customHeight="1" thickBot="1" x14ac:dyDescent="0.35">
      <c r="A8537" s="86"/>
      <c r="B8537" s="84"/>
      <c r="C8537" s="75" t="s">
        <v>64</v>
      </c>
      <c r="D8537" s="135" t="s">
        <v>14</v>
      </c>
      <c r="E8537" s="136"/>
      <c r="F8537" s="136"/>
      <c r="G8537" s="137"/>
      <c r="H8537" s="159">
        <f>SUM(H8534:H8536)</f>
        <v>3.1247225000000003</v>
      </c>
      <c r="J8537" s="121" t="s">
        <v>69</v>
      </c>
      <c r="K8537" s="119"/>
      <c r="L8537" s="119"/>
      <c r="M8537" s="119"/>
      <c r="N8537" s="121" t="s">
        <v>70</v>
      </c>
    </row>
    <row r="8538" spans="1:18" ht="15" customHeight="1" thickBot="1" x14ac:dyDescent="0.35">
      <c r="A8538" s="86"/>
      <c r="B8538" s="84"/>
      <c r="C8538" s="75" t="s">
        <v>64</v>
      </c>
      <c r="D8538" s="138" t="s">
        <v>15</v>
      </c>
      <c r="E8538" s="139"/>
      <c r="F8538" s="139"/>
      <c r="G8538" s="140"/>
      <c r="H8538" s="131">
        <f>+ROUND(H8537,2)</f>
        <v>3.12</v>
      </c>
      <c r="N8538" s="165">
        <f>+ROUND(N8536,4)</f>
        <v>8.6199999999999999E-2</v>
      </c>
    </row>
    <row r="8539" spans="1:18" ht="13.5" customHeight="1" x14ac:dyDescent="0.3">
      <c r="A8539" s="86"/>
      <c r="B8539" s="84"/>
      <c r="G8539" s="76"/>
    </row>
    <row r="8540" spans="1:18" ht="13.5" customHeight="1" x14ac:dyDescent="0.3">
      <c r="A8540" s="86"/>
      <c r="B8540" s="84"/>
      <c r="G8540" s="76"/>
    </row>
    <row r="8541" spans="1:18" ht="15" customHeight="1" x14ac:dyDescent="0.3">
      <c r="A8541" s="83"/>
      <c r="B8541" s="84"/>
      <c r="G8541" s="76"/>
      <c r="H8541" s="84"/>
      <c r="J8541" s="85"/>
      <c r="K8541" s="85"/>
      <c r="L8541" s="85"/>
      <c r="M8541" s="85"/>
      <c r="N8541" s="85"/>
    </row>
    <row r="8542" spans="1:18" ht="14.1" customHeight="1" x14ac:dyDescent="0.3">
      <c r="A8542" s="86"/>
      <c r="B8542" s="84"/>
      <c r="C8542" s="87"/>
      <c r="D8542" s="87"/>
      <c r="E8542" s="87"/>
      <c r="F8542" s="87"/>
      <c r="G8542" s="87"/>
      <c r="H8542" s="87"/>
      <c r="K8542" s="78"/>
      <c r="M8542" s="78"/>
    </row>
    <row r="8543" spans="1:18" ht="12" customHeight="1" x14ac:dyDescent="0.3">
      <c r="A8543" s="86"/>
      <c r="B8543" s="84"/>
      <c r="C8543" s="73"/>
      <c r="D8543" s="73"/>
      <c r="E8543" s="73"/>
      <c r="F8543" s="73"/>
      <c r="G8543" s="73"/>
      <c r="H8543" s="73"/>
      <c r="K8543" s="78"/>
      <c r="M8543" s="78"/>
    </row>
    <row r="8544" spans="1:18" ht="12" customHeight="1" x14ac:dyDescent="0.3">
      <c r="A8544" s="86"/>
      <c r="B8544" s="84"/>
      <c r="G8544" s="88"/>
      <c r="H8544" s="84"/>
      <c r="K8544" s="78"/>
      <c r="M8544" s="78"/>
    </row>
    <row r="8545" spans="1:18" ht="14.25" customHeight="1" x14ac:dyDescent="0.3">
      <c r="A8545" s="86"/>
      <c r="B8545" s="84"/>
      <c r="C8545" s="89"/>
      <c r="D8545" s="90"/>
      <c r="E8545" s="90"/>
      <c r="F8545" s="90"/>
      <c r="G8545" s="90"/>
      <c r="H8545" s="91"/>
      <c r="K8545" s="78"/>
      <c r="M8545" s="78"/>
    </row>
    <row r="8546" spans="1:18" ht="14.25" customHeight="1" x14ac:dyDescent="0.3">
      <c r="A8546" s="86"/>
      <c r="B8546" s="84"/>
      <c r="C8546" s="89"/>
      <c r="H8546" s="84"/>
      <c r="K8546" s="78"/>
      <c r="M8546" s="78"/>
    </row>
    <row r="8547" spans="1:18" ht="12" customHeight="1" thickBot="1" x14ac:dyDescent="0.35">
      <c r="A8547" s="86"/>
      <c r="B8547" s="84"/>
      <c r="C8547" s="89"/>
      <c r="H8547" s="84"/>
      <c r="K8547" s="78"/>
      <c r="M8547" s="78"/>
    </row>
    <row r="8548" spans="1:18" ht="20.100000000000001" customHeight="1" thickBot="1" x14ac:dyDescent="0.35">
      <c r="A8548" s="86"/>
      <c r="B8548" s="84"/>
      <c r="C8548" s="142" t="s">
        <v>55</v>
      </c>
      <c r="D8548" s="143"/>
      <c r="E8548" s="143"/>
      <c r="F8548" s="143"/>
      <c r="G8548" s="143"/>
      <c r="H8548" s="144"/>
    </row>
    <row r="8549" spans="1:18" ht="20.100000000000001" customHeight="1" x14ac:dyDescent="0.3">
      <c r="A8549" s="86"/>
      <c r="B8549" s="84"/>
      <c r="C8549" s="92"/>
      <c r="H8549" s="93" t="s">
        <v>56</v>
      </c>
      <c r="I8549" s="84"/>
      <c r="J8549" s="97" t="s">
        <v>26</v>
      </c>
      <c r="K8549" s="98"/>
      <c r="L8549" s="98"/>
      <c r="M8549" s="98"/>
      <c r="N8549" s="99"/>
    </row>
    <row r="8550" spans="1:18" ht="16.5" customHeight="1" thickBot="1" x14ac:dyDescent="0.35">
      <c r="A8550" s="169"/>
      <c r="B8550" s="84"/>
      <c r="C8550" s="73" t="s">
        <v>57</v>
      </c>
      <c r="D8550" s="84">
        <v>98</v>
      </c>
      <c r="G8550" s="74" t="s">
        <v>4</v>
      </c>
      <c r="H8550" s="75" t="str">
        <f>+VLOOKUP(D8550,PRESUP!$A$6:$N$183,3,FALSE)</f>
        <v>m2</v>
      </c>
      <c r="I8550" s="84"/>
      <c r="J8550" s="100"/>
      <c r="K8550" s="101"/>
      <c r="L8550" s="101"/>
      <c r="M8550" s="101"/>
      <c r="N8550" s="102"/>
    </row>
    <row r="8551" spans="1:18" ht="32.25" customHeight="1" x14ac:dyDescent="0.3">
      <c r="A8551" s="86"/>
      <c r="B8551" s="84"/>
      <c r="C8551" s="22" t="str">
        <f>+VLOOKUP(D8550,PRESUP!$A$6:$N$183,14,FALSE)</f>
        <v>DETALLE: Recubrimiento con mortero de alta resistencia</v>
      </c>
      <c r="J8551" s="103"/>
      <c r="K8551" s="104"/>
      <c r="L8551" s="104"/>
      <c r="M8551" s="104"/>
      <c r="N8551" s="105"/>
      <c r="O8551" s="84" t="s">
        <v>71</v>
      </c>
      <c r="P8551" s="84" t="s">
        <v>73</v>
      </c>
      <c r="Q8551" s="84" t="s">
        <v>72</v>
      </c>
    </row>
    <row r="8552" spans="1:18" s="73" customFormat="1" ht="15" customHeight="1" thickBot="1" x14ac:dyDescent="0.35">
      <c r="A8552" s="86"/>
      <c r="B8552" s="84"/>
      <c r="C8552" s="73" t="s">
        <v>5</v>
      </c>
      <c r="D8552" s="94"/>
      <c r="E8552" s="94"/>
      <c r="F8552" s="94"/>
      <c r="G8552" s="196" t="s">
        <v>58</v>
      </c>
      <c r="H8552" s="197">
        <v>0.2286</v>
      </c>
      <c r="J8552" s="162"/>
      <c r="K8552" s="163"/>
      <c r="L8552" s="163"/>
      <c r="M8552" s="163"/>
      <c r="N8552" s="164"/>
      <c r="O8552" s="166">
        <f>+H8626</f>
        <v>25.16</v>
      </c>
      <c r="P8552" s="168">
        <f>+H8622</f>
        <v>21.881792700000002</v>
      </c>
      <c r="Q8552" s="167">
        <f>+N8626</f>
        <v>0.15390000000000001</v>
      </c>
      <c r="R8552" s="73">
        <f t="shared" ref="R8552" si="1646">+D8550</f>
        <v>98</v>
      </c>
    </row>
    <row r="8553" spans="1:18" s="94" customFormat="1" ht="30" customHeight="1" thickBot="1" x14ac:dyDescent="0.35">
      <c r="A8553" s="86"/>
      <c r="B8553" s="84"/>
      <c r="C8553" s="122" t="s">
        <v>48</v>
      </c>
      <c r="D8553" s="123" t="s">
        <v>0</v>
      </c>
      <c r="E8553" s="123" t="s">
        <v>6</v>
      </c>
      <c r="F8553" s="123" t="s">
        <v>7</v>
      </c>
      <c r="G8553" s="123" t="s">
        <v>8</v>
      </c>
      <c r="H8553" s="124" t="s">
        <v>9</v>
      </c>
      <c r="J8553" s="106" t="s">
        <v>59</v>
      </c>
      <c r="K8553" s="107" t="s">
        <v>60</v>
      </c>
      <c r="L8553" s="107" t="s">
        <v>61</v>
      </c>
      <c r="M8553" s="107" t="s">
        <v>62</v>
      </c>
      <c r="N8553" s="108" t="s">
        <v>63</v>
      </c>
    </row>
    <row r="8554" spans="1:18" ht="15" customHeight="1" x14ac:dyDescent="0.3">
      <c r="A8554" s="86"/>
      <c r="B8554" s="84"/>
      <c r="C8554" s="125" t="s">
        <v>78</v>
      </c>
      <c r="D8554" s="145" t="s">
        <v>20</v>
      </c>
      <c r="E8554" s="148"/>
      <c r="F8554" s="148" t="s">
        <v>64</v>
      </c>
      <c r="G8554" s="153" t="s">
        <v>20</v>
      </c>
      <c r="H8554" s="126">
        <f>+H8583*0.05</f>
        <v>0.1999107</v>
      </c>
      <c r="J8554" s="171">
        <f>+IF(H8554="","",H8554/H8622)</f>
        <v>9.1359379343722586E-3</v>
      </c>
      <c r="K8554" s="172">
        <v>4292100117</v>
      </c>
      <c r="L8554" s="170" t="s">
        <v>77</v>
      </c>
      <c r="M8554" s="156">
        <v>0</v>
      </c>
      <c r="N8554" s="173">
        <f t="shared" ref="N8554:N8566" si="1647">+IF(H8554="","",J8554*M8554)</f>
        <v>0</v>
      </c>
    </row>
    <row r="8555" spans="1:18" ht="15" customHeight="1" x14ac:dyDescent="0.3">
      <c r="A8555" s="86"/>
      <c r="B8555" s="84"/>
      <c r="C8555" s="125" t="s">
        <v>375</v>
      </c>
      <c r="D8555" s="146">
        <v>1</v>
      </c>
      <c r="E8555" s="149">
        <v>4.38</v>
      </c>
      <c r="F8555" s="184">
        <f t="shared" ref="F8555:F8566" si="1648">+IF(E8555="","",D8555*E8555)</f>
        <v>4.38</v>
      </c>
      <c r="G8555" s="185">
        <f>+IF(F8555="","",H8552)</f>
        <v>0.2286</v>
      </c>
      <c r="H8555" s="186">
        <f t="shared" ref="H8555:H8566" si="1649">+IF(G8555="","",F8555*G8555)</f>
        <v>1.001268</v>
      </c>
      <c r="J8555" s="195">
        <f>+IF(H8555="","",H8555/H8622)</f>
        <v>4.5758042484334474E-2</v>
      </c>
      <c r="K8555" s="172">
        <v>4292100117</v>
      </c>
      <c r="L8555" s="170" t="s">
        <v>77</v>
      </c>
      <c r="M8555" s="193">
        <f t="shared" ref="M8555:M8566" si="1650">IF(L8555="NP", 0, (IF(L8555="EP", 1, (IF(L8555="ND", 0.4, "")))))</f>
        <v>0</v>
      </c>
      <c r="N8555" s="194">
        <f t="shared" si="1647"/>
        <v>0</v>
      </c>
      <c r="R8555" s="75" t="e">
        <f t="shared" ref="R8555:R8566" si="1651">+R8467+1</f>
        <v>#REF!</v>
      </c>
    </row>
    <row r="8556" spans="1:18" ht="15" customHeight="1" x14ac:dyDescent="0.3">
      <c r="A8556" s="86"/>
      <c r="B8556" s="84"/>
      <c r="C8556" s="125"/>
      <c r="D8556" s="146"/>
      <c r="E8556" s="149"/>
      <c r="F8556" s="184" t="str">
        <f t="shared" si="1648"/>
        <v/>
      </c>
      <c r="G8556" s="185" t="str">
        <f>+IF(F8556="","",H8552)</f>
        <v/>
      </c>
      <c r="H8556" s="186" t="str">
        <f t="shared" si="1649"/>
        <v/>
      </c>
      <c r="J8556" s="195" t="str">
        <f>+IF(H8556="","",H8556/H8622)</f>
        <v/>
      </c>
      <c r="K8556" s="172"/>
      <c r="L8556" s="170"/>
      <c r="M8556" s="193" t="str">
        <f t="shared" si="1650"/>
        <v/>
      </c>
      <c r="N8556" s="194" t="str">
        <f t="shared" si="1647"/>
        <v/>
      </c>
      <c r="R8556" s="75" t="e">
        <f t="shared" si="1651"/>
        <v>#REF!</v>
      </c>
    </row>
    <row r="8557" spans="1:18" ht="15" customHeight="1" x14ac:dyDescent="0.3">
      <c r="A8557" s="86"/>
      <c r="B8557" s="84"/>
      <c r="C8557" s="125"/>
      <c r="D8557" s="146"/>
      <c r="E8557" s="149"/>
      <c r="F8557" s="184" t="str">
        <f t="shared" si="1648"/>
        <v/>
      </c>
      <c r="G8557" s="185" t="str">
        <f>+IF(F8557="","",H8552)</f>
        <v/>
      </c>
      <c r="H8557" s="186" t="str">
        <f t="shared" si="1649"/>
        <v/>
      </c>
      <c r="J8557" s="195" t="str">
        <f>+IF(H8557="","",H8557/H8622)</f>
        <v/>
      </c>
      <c r="K8557" s="172"/>
      <c r="L8557" s="170"/>
      <c r="M8557" s="193" t="str">
        <f t="shared" si="1650"/>
        <v/>
      </c>
      <c r="N8557" s="194" t="str">
        <f t="shared" si="1647"/>
        <v/>
      </c>
      <c r="R8557" s="75" t="e">
        <f t="shared" si="1651"/>
        <v>#REF!</v>
      </c>
    </row>
    <row r="8558" spans="1:18" ht="15" customHeight="1" x14ac:dyDescent="0.3">
      <c r="A8558" s="86"/>
      <c r="B8558" s="84"/>
      <c r="C8558" s="125"/>
      <c r="D8558" s="146"/>
      <c r="E8558" s="149"/>
      <c r="F8558" s="184" t="str">
        <f t="shared" si="1648"/>
        <v/>
      </c>
      <c r="G8558" s="185" t="str">
        <f>+IF(F8558="","",H8552)</f>
        <v/>
      </c>
      <c r="H8558" s="186" t="str">
        <f t="shared" si="1649"/>
        <v/>
      </c>
      <c r="J8558" s="195" t="str">
        <f>+IF(H8558="","",H8558/H8622)</f>
        <v/>
      </c>
      <c r="K8558" s="172"/>
      <c r="L8558" s="170"/>
      <c r="M8558" s="193" t="str">
        <f t="shared" si="1650"/>
        <v/>
      </c>
      <c r="N8558" s="194" t="str">
        <f t="shared" si="1647"/>
        <v/>
      </c>
      <c r="R8558" s="75" t="e">
        <f t="shared" si="1651"/>
        <v>#REF!</v>
      </c>
    </row>
    <row r="8559" spans="1:18" ht="15" customHeight="1" x14ac:dyDescent="0.3">
      <c r="A8559" s="86"/>
      <c r="B8559" s="84"/>
      <c r="C8559" s="125"/>
      <c r="D8559" s="146"/>
      <c r="E8559" s="149"/>
      <c r="F8559" s="184" t="str">
        <f t="shared" si="1648"/>
        <v/>
      </c>
      <c r="G8559" s="185" t="str">
        <f>+IF(F8559="","",H8552)</f>
        <v/>
      </c>
      <c r="H8559" s="186" t="str">
        <f t="shared" si="1649"/>
        <v/>
      </c>
      <c r="J8559" s="195" t="str">
        <f>+IF(H8559="","",H8559/H8622)</f>
        <v/>
      </c>
      <c r="K8559" s="172"/>
      <c r="L8559" s="170"/>
      <c r="M8559" s="193" t="str">
        <f t="shared" si="1650"/>
        <v/>
      </c>
      <c r="N8559" s="194" t="str">
        <f t="shared" si="1647"/>
        <v/>
      </c>
      <c r="R8559" s="75" t="e">
        <f t="shared" si="1651"/>
        <v>#REF!</v>
      </c>
    </row>
    <row r="8560" spans="1:18" ht="15" customHeight="1" x14ac:dyDescent="0.3">
      <c r="A8560" s="86"/>
      <c r="B8560" s="84"/>
      <c r="C8560" s="125"/>
      <c r="D8560" s="146"/>
      <c r="E8560" s="149"/>
      <c r="F8560" s="184" t="str">
        <f t="shared" si="1648"/>
        <v/>
      </c>
      <c r="G8560" s="185" t="str">
        <f>+IF(F8560="","",H8552)</f>
        <v/>
      </c>
      <c r="H8560" s="186" t="str">
        <f t="shared" si="1649"/>
        <v/>
      </c>
      <c r="J8560" s="195" t="str">
        <f>+IF(H8560="","",H8560/H8622)</f>
        <v/>
      </c>
      <c r="K8560" s="172"/>
      <c r="L8560" s="170"/>
      <c r="M8560" s="193" t="str">
        <f t="shared" si="1650"/>
        <v/>
      </c>
      <c r="N8560" s="194" t="str">
        <f t="shared" si="1647"/>
        <v/>
      </c>
      <c r="R8560" s="75" t="e">
        <f t="shared" si="1651"/>
        <v>#REF!</v>
      </c>
    </row>
    <row r="8561" spans="1:18" ht="15" customHeight="1" x14ac:dyDescent="0.3">
      <c r="A8561" s="86"/>
      <c r="B8561" s="84"/>
      <c r="C8561" s="125"/>
      <c r="D8561" s="146"/>
      <c r="E8561" s="149"/>
      <c r="F8561" s="184" t="str">
        <f t="shared" si="1648"/>
        <v/>
      </c>
      <c r="G8561" s="185" t="str">
        <f>+IF(F8561="","",H8552)</f>
        <v/>
      </c>
      <c r="H8561" s="186" t="str">
        <f t="shared" si="1649"/>
        <v/>
      </c>
      <c r="J8561" s="195" t="str">
        <f>+IF(H8561="","",H8561/H8622)</f>
        <v/>
      </c>
      <c r="K8561" s="172"/>
      <c r="L8561" s="170"/>
      <c r="M8561" s="193" t="str">
        <f t="shared" si="1650"/>
        <v/>
      </c>
      <c r="N8561" s="194" t="str">
        <f t="shared" si="1647"/>
        <v/>
      </c>
      <c r="R8561" s="75" t="e">
        <f t="shared" si="1651"/>
        <v>#REF!</v>
      </c>
    </row>
    <row r="8562" spans="1:18" ht="15" customHeight="1" x14ac:dyDescent="0.3">
      <c r="A8562" s="86"/>
      <c r="B8562" s="84"/>
      <c r="C8562" s="125"/>
      <c r="D8562" s="146"/>
      <c r="E8562" s="149"/>
      <c r="F8562" s="184" t="str">
        <f t="shared" si="1648"/>
        <v/>
      </c>
      <c r="G8562" s="185" t="str">
        <f>+IF(F8562="","",H8552)</f>
        <v/>
      </c>
      <c r="H8562" s="186" t="str">
        <f t="shared" si="1649"/>
        <v/>
      </c>
      <c r="J8562" s="195" t="str">
        <f>+IF(H8562="","",H8562/H8622)</f>
        <v/>
      </c>
      <c r="K8562" s="172"/>
      <c r="L8562" s="170"/>
      <c r="M8562" s="193" t="str">
        <f t="shared" si="1650"/>
        <v/>
      </c>
      <c r="N8562" s="194" t="str">
        <f t="shared" si="1647"/>
        <v/>
      </c>
      <c r="R8562" s="75" t="e">
        <f t="shared" si="1651"/>
        <v>#REF!</v>
      </c>
    </row>
    <row r="8563" spans="1:18" ht="15" customHeight="1" x14ac:dyDescent="0.3">
      <c r="A8563" s="86"/>
      <c r="B8563" s="84"/>
      <c r="C8563" s="125"/>
      <c r="D8563" s="146"/>
      <c r="E8563" s="149"/>
      <c r="F8563" s="184" t="str">
        <f t="shared" si="1648"/>
        <v/>
      </c>
      <c r="G8563" s="185" t="str">
        <f>+IF(F8563="","",H8552)</f>
        <v/>
      </c>
      <c r="H8563" s="186" t="str">
        <f t="shared" si="1649"/>
        <v/>
      </c>
      <c r="J8563" s="195" t="str">
        <f>+IF(H8563="","",H8563/H8622)</f>
        <v/>
      </c>
      <c r="K8563" s="172"/>
      <c r="L8563" s="170"/>
      <c r="M8563" s="193" t="str">
        <f t="shared" si="1650"/>
        <v/>
      </c>
      <c r="N8563" s="194" t="str">
        <f t="shared" si="1647"/>
        <v/>
      </c>
      <c r="R8563" s="75" t="e">
        <f t="shared" si="1651"/>
        <v>#REF!</v>
      </c>
    </row>
    <row r="8564" spans="1:18" ht="15" customHeight="1" x14ac:dyDescent="0.3">
      <c r="A8564" s="86"/>
      <c r="B8564" s="84"/>
      <c r="C8564" s="125"/>
      <c r="D8564" s="146"/>
      <c r="E8564" s="149"/>
      <c r="F8564" s="184" t="str">
        <f t="shared" si="1648"/>
        <v/>
      </c>
      <c r="G8564" s="185" t="str">
        <f>+IF(F8564="","",H8552)</f>
        <v/>
      </c>
      <c r="H8564" s="186" t="str">
        <f t="shared" si="1649"/>
        <v/>
      </c>
      <c r="J8564" s="195" t="str">
        <f>+IF(H8564="","",H8564/H8622)</f>
        <v/>
      </c>
      <c r="K8564" s="172"/>
      <c r="L8564" s="170"/>
      <c r="M8564" s="193" t="str">
        <f t="shared" si="1650"/>
        <v/>
      </c>
      <c r="N8564" s="194" t="str">
        <f t="shared" si="1647"/>
        <v/>
      </c>
      <c r="R8564" s="75" t="e">
        <f t="shared" si="1651"/>
        <v>#REF!</v>
      </c>
    </row>
    <row r="8565" spans="1:18" ht="15" customHeight="1" x14ac:dyDescent="0.3">
      <c r="A8565" s="86"/>
      <c r="B8565" s="84"/>
      <c r="C8565" s="125"/>
      <c r="D8565" s="146"/>
      <c r="E8565" s="149"/>
      <c r="F8565" s="184" t="str">
        <f t="shared" si="1648"/>
        <v/>
      </c>
      <c r="G8565" s="185" t="str">
        <f>+IF(F8565="","",H8552)</f>
        <v/>
      </c>
      <c r="H8565" s="186" t="str">
        <f t="shared" si="1649"/>
        <v/>
      </c>
      <c r="J8565" s="195" t="str">
        <f>+IF(H8565="","",H8565/H8622)</f>
        <v/>
      </c>
      <c r="K8565" s="172"/>
      <c r="L8565" s="170"/>
      <c r="M8565" s="193" t="str">
        <f t="shared" si="1650"/>
        <v/>
      </c>
      <c r="N8565" s="194" t="str">
        <f t="shared" si="1647"/>
        <v/>
      </c>
      <c r="R8565" s="75" t="e">
        <f t="shared" si="1651"/>
        <v>#REF!</v>
      </c>
    </row>
    <row r="8566" spans="1:18" ht="15" customHeight="1" thickBot="1" x14ac:dyDescent="0.35">
      <c r="A8566" s="86"/>
      <c r="B8566" s="84"/>
      <c r="C8566" s="127"/>
      <c r="D8566" s="147"/>
      <c r="E8566" s="150"/>
      <c r="F8566" s="187" t="str">
        <f t="shared" si="1648"/>
        <v/>
      </c>
      <c r="G8566" s="188" t="str">
        <f>+IF(F8566="","",H8551)</f>
        <v/>
      </c>
      <c r="H8566" s="189" t="str">
        <f t="shared" si="1649"/>
        <v/>
      </c>
      <c r="J8566" s="195" t="str">
        <f>+IF(H8566="","",H8566/H8622)</f>
        <v/>
      </c>
      <c r="K8566" s="172"/>
      <c r="L8566" s="170"/>
      <c r="M8566" s="193" t="str">
        <f t="shared" si="1650"/>
        <v/>
      </c>
      <c r="N8566" s="194" t="str">
        <f t="shared" si="1647"/>
        <v/>
      </c>
      <c r="R8566" s="75" t="e">
        <f t="shared" si="1651"/>
        <v>#REF!</v>
      </c>
    </row>
    <row r="8567" spans="1:18" ht="15" customHeight="1" thickBot="1" x14ac:dyDescent="0.35">
      <c r="A8567" s="86"/>
      <c r="B8567" s="84"/>
      <c r="C8567" s="160"/>
      <c r="D8567" s="160"/>
      <c r="E8567" s="160"/>
      <c r="F8567" s="160"/>
      <c r="G8567" s="161" t="s">
        <v>27</v>
      </c>
      <c r="H8567" s="157">
        <f>SUM(H8554:H8566)</f>
        <v>1.2011787</v>
      </c>
      <c r="J8567" s="110">
        <f>SUM(J8554:J8566)</f>
        <v>5.4893980418706731E-2</v>
      </c>
      <c r="K8567" s="109"/>
      <c r="L8567" s="109"/>
      <c r="M8567" s="109"/>
      <c r="N8567" s="110">
        <f>SUM(N8554:N8566)</f>
        <v>0</v>
      </c>
    </row>
    <row r="8568" spans="1:18" s="73" customFormat="1" ht="15" customHeight="1" thickBot="1" x14ac:dyDescent="0.35">
      <c r="A8568" s="86"/>
      <c r="B8568" s="84"/>
      <c r="C8568" s="73" t="s">
        <v>10</v>
      </c>
      <c r="H8568" s="74"/>
      <c r="J8568" s="112"/>
      <c r="K8568" s="112"/>
      <c r="L8568" s="112"/>
      <c r="M8568" s="112"/>
      <c r="N8568" s="112"/>
    </row>
    <row r="8569" spans="1:18" ht="31.5" customHeight="1" thickBot="1" x14ac:dyDescent="0.35">
      <c r="A8569" s="86"/>
      <c r="B8569" s="84"/>
      <c r="C8569" s="122" t="s">
        <v>48</v>
      </c>
      <c r="D8569" s="123" t="s">
        <v>0</v>
      </c>
      <c r="E8569" s="123" t="s">
        <v>65</v>
      </c>
      <c r="F8569" s="123" t="s">
        <v>66</v>
      </c>
      <c r="G8569" s="123" t="s">
        <v>8</v>
      </c>
      <c r="H8569" s="124" t="s">
        <v>9</v>
      </c>
      <c r="J8569" s="106" t="s">
        <v>59</v>
      </c>
      <c r="K8569" s="107" t="s">
        <v>60</v>
      </c>
      <c r="L8569" s="107" t="s">
        <v>61</v>
      </c>
      <c r="M8569" s="107" t="s">
        <v>62</v>
      </c>
      <c r="N8569" s="108" t="s">
        <v>63</v>
      </c>
    </row>
    <row r="8570" spans="1:18" ht="15" customHeight="1" x14ac:dyDescent="0.25">
      <c r="A8570" s="86"/>
      <c r="B8570" s="84"/>
      <c r="C8570" s="125" t="s">
        <v>309</v>
      </c>
      <c r="D8570" s="146">
        <v>1</v>
      </c>
      <c r="E8570" s="209">
        <v>4.75</v>
      </c>
      <c r="F8570" s="184">
        <f>+IF(E8570="","",D8570*E8570)</f>
        <v>4.75</v>
      </c>
      <c r="G8570" s="185">
        <f>+IF(F8570="","",H8552)</f>
        <v>0.2286</v>
      </c>
      <c r="H8570" s="186">
        <f>+IF(G8570="","",F8570*G8570)</f>
        <v>1.08585</v>
      </c>
      <c r="I8570" s="95"/>
      <c r="J8570" s="195">
        <f>+IF(H8570="","",H8570/H8622)</f>
        <v>4.9623447899677792E-2</v>
      </c>
      <c r="K8570" s="174">
        <v>851230012</v>
      </c>
      <c r="L8570" s="170" t="s">
        <v>77</v>
      </c>
      <c r="M8570" s="193">
        <v>0</v>
      </c>
      <c r="N8570" s="194">
        <f t="shared" ref="N8570:N8582" si="1652">+IF(H8570="","",J8570*M8570)</f>
        <v>0</v>
      </c>
      <c r="R8570" s="75" t="e">
        <f t="shared" ref="R8570:R8582" si="1653">+R8482+1</f>
        <v>#REF!</v>
      </c>
    </row>
    <row r="8571" spans="1:18" ht="15" customHeight="1" x14ac:dyDescent="0.25">
      <c r="A8571" s="86"/>
      <c r="B8571" s="84"/>
      <c r="C8571" s="125" t="s">
        <v>326</v>
      </c>
      <c r="D8571" s="146">
        <v>2</v>
      </c>
      <c r="E8571" s="209">
        <v>4.2300000000000004</v>
      </c>
      <c r="F8571" s="184">
        <f>+IF(E8571="","",D8571*E8571)</f>
        <v>8.4600000000000009</v>
      </c>
      <c r="G8571" s="185">
        <f>+IF(F8571="","",H8552)</f>
        <v>0.2286</v>
      </c>
      <c r="H8571" s="186">
        <f>+IF(G8571="","",F8571*G8571)</f>
        <v>1.9339560000000002</v>
      </c>
      <c r="J8571" s="195">
        <f>+IF(H8571="","",H8571/H8622)</f>
        <v>8.8381972469741943E-2</v>
      </c>
      <c r="K8571" s="174">
        <v>851230012</v>
      </c>
      <c r="L8571" s="170" t="s">
        <v>77</v>
      </c>
      <c r="M8571" s="193">
        <v>0</v>
      </c>
      <c r="N8571" s="194">
        <f t="shared" si="1652"/>
        <v>0</v>
      </c>
      <c r="R8571" s="75" t="e">
        <f t="shared" si="1653"/>
        <v>#REF!</v>
      </c>
    </row>
    <row r="8572" spans="1:18" ht="15" customHeight="1" x14ac:dyDescent="0.3">
      <c r="A8572" s="86"/>
      <c r="B8572" s="84"/>
      <c r="C8572" s="125" t="s">
        <v>372</v>
      </c>
      <c r="D8572" s="146">
        <v>1</v>
      </c>
      <c r="E8572" s="149">
        <v>4.28</v>
      </c>
      <c r="F8572" s="184">
        <f>+IF(E8572="","",D8572*E8572)</f>
        <v>4.28</v>
      </c>
      <c r="G8572" s="185">
        <f>+IF(F8572="","",H8552)</f>
        <v>0.2286</v>
      </c>
      <c r="H8572" s="186">
        <f>+IF(G8572="","",F8572*G8572)</f>
        <v>0.97840800000000006</v>
      </c>
      <c r="J8572" s="195">
        <f>+IF(H8572="","",H8572/H8622)</f>
        <v>4.4713338318025465E-2</v>
      </c>
      <c r="K8572" s="174">
        <v>851230012</v>
      </c>
      <c r="L8572" s="170" t="s">
        <v>77</v>
      </c>
      <c r="M8572" s="193">
        <v>0</v>
      </c>
      <c r="N8572" s="194">
        <f t="shared" si="1652"/>
        <v>0</v>
      </c>
      <c r="R8572" s="75" t="e">
        <f t="shared" si="1653"/>
        <v>#REF!</v>
      </c>
    </row>
    <row r="8573" spans="1:18" ht="15" customHeight="1" x14ac:dyDescent="0.3">
      <c r="A8573" s="86"/>
      <c r="B8573" s="84"/>
      <c r="C8573" s="125"/>
      <c r="D8573" s="146"/>
      <c r="E8573" s="149"/>
      <c r="F8573" s="184"/>
      <c r="G8573" s="185"/>
      <c r="H8573" s="186"/>
      <c r="J8573" s="195"/>
      <c r="K8573" s="174"/>
      <c r="L8573" s="170"/>
      <c r="M8573" s="193"/>
      <c r="N8573" s="194" t="str">
        <f t="shared" si="1652"/>
        <v/>
      </c>
      <c r="R8573" s="75" t="e">
        <f t="shared" si="1653"/>
        <v>#REF!</v>
      </c>
    </row>
    <row r="8574" spans="1:18" ht="15" customHeight="1" x14ac:dyDescent="0.3">
      <c r="A8574" s="86"/>
      <c r="B8574" s="84"/>
      <c r="C8574" s="125"/>
      <c r="D8574" s="146"/>
      <c r="E8574" s="149"/>
      <c r="F8574" s="184" t="str">
        <f t="shared" ref="F8574:F8582" si="1654">+IF(E8574="","",D8574*E8574)</f>
        <v/>
      </c>
      <c r="G8574" s="185" t="str">
        <f>+IF(F8574="","",H8552)</f>
        <v/>
      </c>
      <c r="H8574" s="186" t="str">
        <f t="shared" ref="H8574:H8582" si="1655">+IF(G8574="","",F8574*G8574)</f>
        <v/>
      </c>
      <c r="J8574" s="195" t="str">
        <f>+IF(H8574="","",H8574/H8622)</f>
        <v/>
      </c>
      <c r="K8574" s="174"/>
      <c r="L8574" s="170"/>
      <c r="M8574" s="193" t="str">
        <f t="shared" ref="M8574:M8582" si="1656">IF(L8574="NP", 0, (IF(L8574="EP", 1, (IF(L8574="ND", 0.4, "")))))</f>
        <v/>
      </c>
      <c r="N8574" s="194" t="str">
        <f t="shared" si="1652"/>
        <v/>
      </c>
      <c r="R8574" s="75" t="e">
        <f t="shared" si="1653"/>
        <v>#REF!</v>
      </c>
    </row>
    <row r="8575" spans="1:18" ht="15" customHeight="1" x14ac:dyDescent="0.3">
      <c r="A8575" s="86"/>
      <c r="B8575" s="84"/>
      <c r="C8575" s="125"/>
      <c r="D8575" s="146"/>
      <c r="E8575" s="149"/>
      <c r="F8575" s="184" t="str">
        <f t="shared" si="1654"/>
        <v/>
      </c>
      <c r="G8575" s="185" t="str">
        <f>+IF(F8575="","",H8552)</f>
        <v/>
      </c>
      <c r="H8575" s="186" t="str">
        <f t="shared" si="1655"/>
        <v/>
      </c>
      <c r="I8575" s="96"/>
      <c r="J8575" s="195" t="str">
        <f>+IF(H8575="","",H8575/H8622)</f>
        <v/>
      </c>
      <c r="K8575" s="174"/>
      <c r="L8575" s="170"/>
      <c r="M8575" s="193" t="str">
        <f t="shared" si="1656"/>
        <v/>
      </c>
      <c r="N8575" s="194" t="str">
        <f t="shared" si="1652"/>
        <v/>
      </c>
      <c r="R8575" s="75" t="e">
        <f t="shared" si="1653"/>
        <v>#REF!</v>
      </c>
    </row>
    <row r="8576" spans="1:18" ht="15" customHeight="1" x14ac:dyDescent="0.3">
      <c r="A8576" s="86"/>
      <c r="B8576" s="84"/>
      <c r="C8576" s="125"/>
      <c r="D8576" s="146"/>
      <c r="E8576" s="149"/>
      <c r="F8576" s="184" t="str">
        <f t="shared" si="1654"/>
        <v/>
      </c>
      <c r="G8576" s="185" t="str">
        <f>+IF(F8576="","",H8552)</f>
        <v/>
      </c>
      <c r="H8576" s="186" t="str">
        <f t="shared" si="1655"/>
        <v/>
      </c>
      <c r="J8576" s="195" t="str">
        <f>+IF(H8576="","",H8576/H8622)</f>
        <v/>
      </c>
      <c r="K8576" s="174"/>
      <c r="L8576" s="170"/>
      <c r="M8576" s="193" t="str">
        <f t="shared" si="1656"/>
        <v/>
      </c>
      <c r="N8576" s="194" t="str">
        <f t="shared" si="1652"/>
        <v/>
      </c>
      <c r="R8576" s="75" t="e">
        <f t="shared" si="1653"/>
        <v>#REF!</v>
      </c>
    </row>
    <row r="8577" spans="1:18" ht="15" customHeight="1" x14ac:dyDescent="0.3">
      <c r="A8577" s="86"/>
      <c r="B8577" s="84"/>
      <c r="C8577" s="125"/>
      <c r="D8577" s="146"/>
      <c r="E8577" s="149"/>
      <c r="F8577" s="184" t="str">
        <f t="shared" si="1654"/>
        <v/>
      </c>
      <c r="G8577" s="185" t="str">
        <f>+IF(F8577="","",H8552)</f>
        <v/>
      </c>
      <c r="H8577" s="186" t="str">
        <f t="shared" si="1655"/>
        <v/>
      </c>
      <c r="J8577" s="195" t="str">
        <f>+IF(H8577="","",H8577/H8622)</f>
        <v/>
      </c>
      <c r="K8577" s="174"/>
      <c r="L8577" s="170"/>
      <c r="M8577" s="193" t="str">
        <f t="shared" si="1656"/>
        <v/>
      </c>
      <c r="N8577" s="194" t="str">
        <f t="shared" si="1652"/>
        <v/>
      </c>
      <c r="R8577" s="75" t="e">
        <f t="shared" si="1653"/>
        <v>#REF!</v>
      </c>
    </row>
    <row r="8578" spans="1:18" ht="15" customHeight="1" x14ac:dyDescent="0.3">
      <c r="A8578" s="86"/>
      <c r="B8578" s="84"/>
      <c r="C8578" s="125"/>
      <c r="D8578" s="146"/>
      <c r="E8578" s="149"/>
      <c r="F8578" s="184" t="str">
        <f t="shared" si="1654"/>
        <v/>
      </c>
      <c r="G8578" s="185" t="str">
        <f>+IF(F8578="","",H8552)</f>
        <v/>
      </c>
      <c r="H8578" s="186" t="str">
        <f t="shared" si="1655"/>
        <v/>
      </c>
      <c r="I8578" s="96"/>
      <c r="J8578" s="195" t="str">
        <f>+IF(H8578="","",H8578/H8622)</f>
        <v/>
      </c>
      <c r="K8578" s="174"/>
      <c r="L8578" s="170"/>
      <c r="M8578" s="193" t="str">
        <f t="shared" si="1656"/>
        <v/>
      </c>
      <c r="N8578" s="194" t="str">
        <f t="shared" si="1652"/>
        <v/>
      </c>
      <c r="R8578" s="75" t="e">
        <f t="shared" si="1653"/>
        <v>#REF!</v>
      </c>
    </row>
    <row r="8579" spans="1:18" ht="15" customHeight="1" x14ac:dyDescent="0.3">
      <c r="A8579" s="86"/>
      <c r="B8579" s="84"/>
      <c r="C8579" s="125"/>
      <c r="D8579" s="146"/>
      <c r="E8579" s="149"/>
      <c r="F8579" s="184" t="str">
        <f t="shared" si="1654"/>
        <v/>
      </c>
      <c r="G8579" s="185" t="str">
        <f>+IF(F8579="","",H8552)</f>
        <v/>
      </c>
      <c r="H8579" s="186" t="str">
        <f t="shared" si="1655"/>
        <v/>
      </c>
      <c r="J8579" s="195" t="str">
        <f>+IF(H8579="","",H8579/H8622)</f>
        <v/>
      </c>
      <c r="K8579" s="174"/>
      <c r="L8579" s="170"/>
      <c r="M8579" s="193" t="str">
        <f t="shared" si="1656"/>
        <v/>
      </c>
      <c r="N8579" s="194" t="str">
        <f t="shared" si="1652"/>
        <v/>
      </c>
      <c r="R8579" s="75" t="e">
        <f t="shared" si="1653"/>
        <v>#REF!</v>
      </c>
    </row>
    <row r="8580" spans="1:18" ht="15" customHeight="1" x14ac:dyDescent="0.3">
      <c r="A8580" s="86"/>
      <c r="B8580" s="84"/>
      <c r="C8580" s="125"/>
      <c r="D8580" s="146"/>
      <c r="E8580" s="149"/>
      <c r="F8580" s="184" t="str">
        <f t="shared" si="1654"/>
        <v/>
      </c>
      <c r="G8580" s="185" t="str">
        <f>+IF(F8580="","",H8552)</f>
        <v/>
      </c>
      <c r="H8580" s="186" t="str">
        <f t="shared" si="1655"/>
        <v/>
      </c>
      <c r="I8580" s="96"/>
      <c r="J8580" s="195" t="str">
        <f>+IF(H8580="","",H8580/H8622)</f>
        <v/>
      </c>
      <c r="K8580" s="174"/>
      <c r="L8580" s="170"/>
      <c r="M8580" s="193" t="str">
        <f t="shared" si="1656"/>
        <v/>
      </c>
      <c r="N8580" s="194" t="str">
        <f t="shared" si="1652"/>
        <v/>
      </c>
      <c r="R8580" s="75" t="e">
        <f t="shared" si="1653"/>
        <v>#REF!</v>
      </c>
    </row>
    <row r="8581" spans="1:18" ht="15" customHeight="1" x14ac:dyDescent="0.3">
      <c r="A8581" s="86"/>
      <c r="B8581" s="84"/>
      <c r="C8581" s="125"/>
      <c r="D8581" s="146"/>
      <c r="E8581" s="149"/>
      <c r="F8581" s="184" t="str">
        <f t="shared" si="1654"/>
        <v/>
      </c>
      <c r="G8581" s="185" t="str">
        <f>+IF(F8581="","",H8552)</f>
        <v/>
      </c>
      <c r="H8581" s="186" t="str">
        <f t="shared" si="1655"/>
        <v/>
      </c>
      <c r="I8581" s="96"/>
      <c r="J8581" s="195" t="str">
        <f>+IF(H8581="","",H8581/H8622)</f>
        <v/>
      </c>
      <c r="K8581" s="174"/>
      <c r="L8581" s="170"/>
      <c r="M8581" s="193" t="str">
        <f t="shared" si="1656"/>
        <v/>
      </c>
      <c r="N8581" s="194" t="str">
        <f t="shared" si="1652"/>
        <v/>
      </c>
      <c r="R8581" s="75" t="e">
        <f t="shared" si="1653"/>
        <v>#REF!</v>
      </c>
    </row>
    <row r="8582" spans="1:18" ht="15" customHeight="1" thickBot="1" x14ac:dyDescent="0.35">
      <c r="A8582" s="86"/>
      <c r="B8582" s="84"/>
      <c r="C8582" s="127"/>
      <c r="D8582" s="147"/>
      <c r="E8582" s="150"/>
      <c r="F8582" s="187" t="str">
        <f t="shared" si="1654"/>
        <v/>
      </c>
      <c r="G8582" s="188" t="str">
        <f>+IF(F8582="","",H8551)</f>
        <v/>
      </c>
      <c r="H8582" s="189" t="str">
        <f t="shared" si="1655"/>
        <v/>
      </c>
      <c r="J8582" s="195" t="str">
        <f>+IF(H8582="","",H8582/H8622)</f>
        <v/>
      </c>
      <c r="K8582" s="174"/>
      <c r="L8582" s="170"/>
      <c r="M8582" s="193" t="str">
        <f t="shared" si="1656"/>
        <v/>
      </c>
      <c r="N8582" s="194" t="str">
        <f t="shared" si="1652"/>
        <v/>
      </c>
      <c r="R8582" s="75" t="e">
        <f t="shared" si="1653"/>
        <v>#REF!</v>
      </c>
    </row>
    <row r="8583" spans="1:18" ht="15" customHeight="1" thickBot="1" x14ac:dyDescent="0.35">
      <c r="A8583" s="86"/>
      <c r="B8583" s="84"/>
      <c r="C8583" s="160"/>
      <c r="D8583" s="160"/>
      <c r="E8583" s="160"/>
      <c r="F8583" s="160"/>
      <c r="G8583" s="161" t="s">
        <v>28</v>
      </c>
      <c r="H8583" s="157">
        <f>SUM(H8570:H8582)</f>
        <v>3.9982139999999999</v>
      </c>
      <c r="J8583" s="110">
        <f>SUM(J8570:J8582)</f>
        <v>0.18271875868744519</v>
      </c>
      <c r="K8583" s="109"/>
      <c r="L8583" s="109"/>
      <c r="M8583" s="109"/>
      <c r="N8583" s="110">
        <f>SUM(N8570:N8582)</f>
        <v>0</v>
      </c>
    </row>
    <row r="8584" spans="1:18" s="73" customFormat="1" ht="15" customHeight="1" thickBot="1" x14ac:dyDescent="0.35">
      <c r="A8584" s="86"/>
      <c r="B8584" s="84"/>
      <c r="C8584" s="73" t="s">
        <v>11</v>
      </c>
      <c r="H8584" s="74"/>
      <c r="J8584" s="112"/>
      <c r="K8584" s="112"/>
      <c r="L8584" s="112"/>
      <c r="M8584" s="112"/>
      <c r="N8584" s="112"/>
    </row>
    <row r="8585" spans="1:18" ht="34.5" customHeight="1" thickBot="1" x14ac:dyDescent="0.35">
      <c r="A8585" s="86"/>
      <c r="B8585" s="84"/>
      <c r="C8585" s="122" t="s">
        <v>48</v>
      </c>
      <c r="D8585" s="129"/>
      <c r="E8585" s="123" t="s">
        <v>3</v>
      </c>
      <c r="F8585" s="123" t="s">
        <v>0</v>
      </c>
      <c r="G8585" s="123" t="s">
        <v>16</v>
      </c>
      <c r="H8585" s="124" t="s">
        <v>9</v>
      </c>
      <c r="J8585" s="106" t="s">
        <v>59</v>
      </c>
      <c r="K8585" s="107" t="s">
        <v>60</v>
      </c>
      <c r="L8585" s="107" t="s">
        <v>61</v>
      </c>
      <c r="M8585" s="107" t="s">
        <v>62</v>
      </c>
      <c r="N8585" s="108" t="s">
        <v>63</v>
      </c>
    </row>
    <row r="8586" spans="1:18" ht="15" customHeight="1" x14ac:dyDescent="0.3">
      <c r="A8586" s="86"/>
      <c r="B8586" s="84"/>
      <c r="C8586" s="125" t="s">
        <v>376</v>
      </c>
      <c r="E8586" s="151" t="s">
        <v>32</v>
      </c>
      <c r="F8586" s="151">
        <v>0.01</v>
      </c>
      <c r="G8586" s="151">
        <v>1.24</v>
      </c>
      <c r="H8586" s="190">
        <f>+IF(G8586="","",F8586*G8586)</f>
        <v>1.24E-2</v>
      </c>
      <c r="J8586" s="195">
        <f>+IF(H8586="","",H8586/H8622)</f>
        <v>5.666811750757514E-4</v>
      </c>
      <c r="K8586" s="218">
        <v>180000111</v>
      </c>
      <c r="L8586" s="212" t="s">
        <v>76</v>
      </c>
      <c r="M8586" s="193">
        <v>0.217</v>
      </c>
      <c r="N8586" s="194">
        <f t="shared" ref="N8586:N8611" si="1657">+IF(H8586="","",J8586*M8586)</f>
        <v>1.2296981499143806E-4</v>
      </c>
      <c r="R8586" s="75" t="e">
        <f t="shared" ref="R8586:R8611" si="1658">+R8498+1</f>
        <v>#REF!</v>
      </c>
    </row>
    <row r="8587" spans="1:18" ht="15" customHeight="1" x14ac:dyDescent="0.3">
      <c r="A8587" s="86"/>
      <c r="B8587" s="84"/>
      <c r="C8587" s="125" t="s">
        <v>459</v>
      </c>
      <c r="E8587" s="151" t="s">
        <v>43</v>
      </c>
      <c r="F8587" s="151">
        <v>0.25</v>
      </c>
      <c r="G8587" s="151">
        <v>1.88</v>
      </c>
      <c r="H8587" s="190">
        <f>+IF(G8587="","",F8587*G8587)</f>
        <v>0.47</v>
      </c>
      <c r="J8587" s="195">
        <f>+IF(H8587="","",H8587/H8622)</f>
        <v>2.1479044539161544E-2</v>
      </c>
      <c r="K8587" s="174">
        <v>352605342021</v>
      </c>
      <c r="L8587" s="170" t="s">
        <v>76</v>
      </c>
      <c r="M8587" s="193">
        <v>0.20180000000000001</v>
      </c>
      <c r="N8587" s="194">
        <f t="shared" si="1657"/>
        <v>4.3344711880027994E-3</v>
      </c>
      <c r="R8587" s="75" t="e">
        <f t="shared" si="1658"/>
        <v>#REF!</v>
      </c>
    </row>
    <row r="8588" spans="1:18" ht="15" customHeight="1" x14ac:dyDescent="0.3">
      <c r="A8588" s="86"/>
      <c r="B8588" s="84"/>
      <c r="C8588" s="125" t="s">
        <v>481</v>
      </c>
      <c r="E8588" s="151" t="s">
        <v>89</v>
      </c>
      <c r="F8588" s="151">
        <v>30</v>
      </c>
      <c r="G8588" s="151">
        <v>0.54</v>
      </c>
      <c r="H8588" s="190">
        <f>+IF(G8588="","",F8588*G8588)</f>
        <v>16.200000000000003</v>
      </c>
      <c r="J8588" s="195">
        <f>+IF(H8588="","",H8588/H8622)</f>
        <v>0.74034153517961088</v>
      </c>
      <c r="K8588" s="174">
        <v>352605342021</v>
      </c>
      <c r="L8588" s="170" t="s">
        <v>76</v>
      </c>
      <c r="M8588" s="193">
        <v>0.20180000000000001</v>
      </c>
      <c r="N8588" s="194">
        <f t="shared" si="1657"/>
        <v>0.14940092179924547</v>
      </c>
      <c r="R8588" s="75" t="e">
        <f t="shared" si="1658"/>
        <v>#REF!</v>
      </c>
    </row>
    <row r="8589" spans="1:18" ht="15" customHeight="1" x14ac:dyDescent="0.3">
      <c r="A8589" s="86"/>
      <c r="B8589" s="84"/>
      <c r="C8589" s="125"/>
      <c r="E8589" s="151"/>
      <c r="F8589" s="151"/>
      <c r="G8589" s="151"/>
      <c r="H8589" s="190"/>
      <c r="J8589" s="195"/>
      <c r="K8589" s="174"/>
      <c r="L8589" s="170"/>
      <c r="M8589" s="193"/>
      <c r="N8589" s="194" t="str">
        <f t="shared" si="1657"/>
        <v/>
      </c>
      <c r="R8589" s="75" t="e">
        <f t="shared" si="1658"/>
        <v>#REF!</v>
      </c>
    </row>
    <row r="8590" spans="1:18" ht="15" customHeight="1" x14ac:dyDescent="0.3">
      <c r="A8590" s="86"/>
      <c r="B8590" s="84"/>
      <c r="C8590" s="125"/>
      <c r="E8590" s="151"/>
      <c r="F8590" s="151"/>
      <c r="G8590" s="151"/>
      <c r="H8590" s="190"/>
      <c r="J8590" s="195"/>
      <c r="K8590" s="174"/>
      <c r="L8590" s="170"/>
      <c r="M8590" s="193"/>
      <c r="N8590" s="194" t="str">
        <f t="shared" si="1657"/>
        <v/>
      </c>
      <c r="R8590" s="75" t="e">
        <f t="shared" si="1658"/>
        <v>#REF!</v>
      </c>
    </row>
    <row r="8591" spans="1:18" ht="15" customHeight="1" x14ac:dyDescent="0.3">
      <c r="A8591" s="86"/>
      <c r="B8591" s="84"/>
      <c r="C8591" s="125"/>
      <c r="E8591" s="151"/>
      <c r="F8591" s="151"/>
      <c r="G8591" s="151"/>
      <c r="H8591" s="190" t="str">
        <f t="shared" ref="H8591:H8611" si="1659">+IF(G8591="","",F8591*G8591)</f>
        <v/>
      </c>
      <c r="J8591" s="195" t="str">
        <f>+IF(H8591="","",H8591/H8622)</f>
        <v/>
      </c>
      <c r="K8591" s="174"/>
      <c r="L8591" s="170"/>
      <c r="M8591" s="193" t="str">
        <f t="shared" ref="M8591:M8611" si="1660">IF(L8591="NP", 0, (IF(L8591="EP", 1, (IF(L8591="ND", 0.4, "")))))</f>
        <v/>
      </c>
      <c r="N8591" s="194" t="str">
        <f t="shared" si="1657"/>
        <v/>
      </c>
      <c r="R8591" s="75" t="e">
        <f t="shared" si="1658"/>
        <v>#REF!</v>
      </c>
    </row>
    <row r="8592" spans="1:18" ht="15" customHeight="1" x14ac:dyDescent="0.3">
      <c r="A8592" s="86"/>
      <c r="B8592" s="84"/>
      <c r="C8592" s="125"/>
      <c r="E8592" s="151"/>
      <c r="F8592" s="151"/>
      <c r="G8592" s="151"/>
      <c r="H8592" s="190" t="str">
        <f t="shared" si="1659"/>
        <v/>
      </c>
      <c r="J8592" s="195" t="str">
        <f>+IF(H8592="","",H8592/H8622)</f>
        <v/>
      </c>
      <c r="K8592" s="174"/>
      <c r="L8592" s="170"/>
      <c r="M8592" s="193" t="str">
        <f t="shared" si="1660"/>
        <v/>
      </c>
      <c r="N8592" s="194" t="str">
        <f t="shared" si="1657"/>
        <v/>
      </c>
      <c r="R8592" s="75" t="e">
        <f t="shared" si="1658"/>
        <v>#REF!</v>
      </c>
    </row>
    <row r="8593" spans="1:18" ht="15" customHeight="1" x14ac:dyDescent="0.3">
      <c r="A8593" s="86"/>
      <c r="B8593" s="84"/>
      <c r="C8593" s="125"/>
      <c r="E8593" s="151"/>
      <c r="F8593" s="151"/>
      <c r="G8593" s="151"/>
      <c r="H8593" s="190" t="str">
        <f t="shared" si="1659"/>
        <v/>
      </c>
      <c r="J8593" s="195" t="str">
        <f>+IF(H8593="","",H8593/H8622)</f>
        <v/>
      </c>
      <c r="K8593" s="174"/>
      <c r="L8593" s="170"/>
      <c r="M8593" s="193" t="str">
        <f t="shared" si="1660"/>
        <v/>
      </c>
      <c r="N8593" s="194" t="str">
        <f t="shared" si="1657"/>
        <v/>
      </c>
      <c r="R8593" s="75" t="e">
        <f t="shared" si="1658"/>
        <v>#REF!</v>
      </c>
    </row>
    <row r="8594" spans="1:18" ht="15" customHeight="1" x14ac:dyDescent="0.3">
      <c r="A8594" s="86"/>
      <c r="B8594" s="84"/>
      <c r="C8594" s="125"/>
      <c r="E8594" s="151"/>
      <c r="F8594" s="151"/>
      <c r="G8594" s="151"/>
      <c r="H8594" s="190" t="str">
        <f t="shared" si="1659"/>
        <v/>
      </c>
      <c r="J8594" s="195" t="str">
        <f>+IF(H8594="","",H8594/H8622)</f>
        <v/>
      </c>
      <c r="K8594" s="174"/>
      <c r="L8594" s="170"/>
      <c r="M8594" s="193" t="str">
        <f t="shared" si="1660"/>
        <v/>
      </c>
      <c r="N8594" s="194" t="str">
        <f t="shared" si="1657"/>
        <v/>
      </c>
      <c r="R8594" s="75" t="e">
        <f t="shared" si="1658"/>
        <v>#REF!</v>
      </c>
    </row>
    <row r="8595" spans="1:18" ht="15" customHeight="1" x14ac:dyDescent="0.3">
      <c r="A8595" s="86"/>
      <c r="B8595" s="84"/>
      <c r="C8595" s="125"/>
      <c r="E8595" s="151"/>
      <c r="F8595" s="151"/>
      <c r="G8595" s="151"/>
      <c r="H8595" s="190" t="str">
        <f t="shared" si="1659"/>
        <v/>
      </c>
      <c r="J8595" s="195" t="str">
        <f>+IF(H8595="","",H8595/H8622)</f>
        <v/>
      </c>
      <c r="K8595" s="174"/>
      <c r="L8595" s="170"/>
      <c r="M8595" s="193" t="str">
        <f t="shared" si="1660"/>
        <v/>
      </c>
      <c r="N8595" s="194" t="str">
        <f t="shared" si="1657"/>
        <v/>
      </c>
      <c r="R8595" s="75" t="e">
        <f t="shared" si="1658"/>
        <v>#REF!</v>
      </c>
    </row>
    <row r="8596" spans="1:18" ht="15" customHeight="1" x14ac:dyDescent="0.3">
      <c r="A8596" s="86"/>
      <c r="B8596" s="84"/>
      <c r="C8596" s="125"/>
      <c r="E8596" s="151"/>
      <c r="F8596" s="151"/>
      <c r="G8596" s="151"/>
      <c r="H8596" s="190" t="str">
        <f t="shared" si="1659"/>
        <v/>
      </c>
      <c r="J8596" s="195" t="str">
        <f>+IF(H8596="","",H8596/H8622)</f>
        <v/>
      </c>
      <c r="K8596" s="174"/>
      <c r="L8596" s="170"/>
      <c r="M8596" s="193" t="str">
        <f t="shared" si="1660"/>
        <v/>
      </c>
      <c r="N8596" s="194" t="str">
        <f t="shared" si="1657"/>
        <v/>
      </c>
      <c r="R8596" s="75" t="e">
        <f t="shared" si="1658"/>
        <v>#REF!</v>
      </c>
    </row>
    <row r="8597" spans="1:18" ht="15" customHeight="1" x14ac:dyDescent="0.3">
      <c r="A8597" s="86"/>
      <c r="B8597" s="84"/>
      <c r="C8597" s="125"/>
      <c r="E8597" s="151"/>
      <c r="F8597" s="151"/>
      <c r="G8597" s="151"/>
      <c r="H8597" s="190" t="str">
        <f t="shared" si="1659"/>
        <v/>
      </c>
      <c r="J8597" s="195" t="str">
        <f>+IF(H8597="","",H8597/H8622)</f>
        <v/>
      </c>
      <c r="K8597" s="174"/>
      <c r="L8597" s="170"/>
      <c r="M8597" s="193" t="str">
        <f t="shared" si="1660"/>
        <v/>
      </c>
      <c r="N8597" s="194" t="str">
        <f t="shared" si="1657"/>
        <v/>
      </c>
      <c r="R8597" s="75" t="e">
        <f t="shared" si="1658"/>
        <v>#REF!</v>
      </c>
    </row>
    <row r="8598" spans="1:18" ht="15" customHeight="1" x14ac:dyDescent="0.3">
      <c r="A8598" s="86"/>
      <c r="B8598" s="84"/>
      <c r="C8598" s="125"/>
      <c r="E8598" s="151"/>
      <c r="F8598" s="151"/>
      <c r="G8598" s="151"/>
      <c r="H8598" s="190" t="str">
        <f t="shared" si="1659"/>
        <v/>
      </c>
      <c r="J8598" s="195" t="str">
        <f>+IF(H8598="","",H8598/H8622)</f>
        <v/>
      </c>
      <c r="K8598" s="174"/>
      <c r="L8598" s="170"/>
      <c r="M8598" s="193" t="str">
        <f t="shared" si="1660"/>
        <v/>
      </c>
      <c r="N8598" s="194" t="str">
        <f t="shared" si="1657"/>
        <v/>
      </c>
      <c r="R8598" s="75" t="e">
        <f t="shared" si="1658"/>
        <v>#REF!</v>
      </c>
    </row>
    <row r="8599" spans="1:18" ht="15" customHeight="1" x14ac:dyDescent="0.3">
      <c r="A8599" s="86"/>
      <c r="B8599" s="84"/>
      <c r="C8599" s="125"/>
      <c r="E8599" s="151"/>
      <c r="F8599" s="151"/>
      <c r="G8599" s="151"/>
      <c r="H8599" s="190" t="str">
        <f t="shared" si="1659"/>
        <v/>
      </c>
      <c r="J8599" s="195" t="str">
        <f>+IF(H8599="","",H8599/H8622)</f>
        <v/>
      </c>
      <c r="K8599" s="174"/>
      <c r="L8599" s="170"/>
      <c r="M8599" s="193" t="str">
        <f t="shared" si="1660"/>
        <v/>
      </c>
      <c r="N8599" s="194" t="str">
        <f t="shared" si="1657"/>
        <v/>
      </c>
      <c r="R8599" s="75" t="e">
        <f t="shared" si="1658"/>
        <v>#REF!</v>
      </c>
    </row>
    <row r="8600" spans="1:18" ht="15" customHeight="1" x14ac:dyDescent="0.3">
      <c r="A8600" s="86"/>
      <c r="B8600" s="84"/>
      <c r="C8600" s="125"/>
      <c r="E8600" s="151"/>
      <c r="F8600" s="151"/>
      <c r="G8600" s="151"/>
      <c r="H8600" s="190" t="str">
        <f t="shared" si="1659"/>
        <v/>
      </c>
      <c r="J8600" s="195" t="str">
        <f>+IF(H8600="","",H8600/H8622)</f>
        <v/>
      </c>
      <c r="K8600" s="174"/>
      <c r="L8600" s="170"/>
      <c r="M8600" s="193" t="str">
        <f t="shared" si="1660"/>
        <v/>
      </c>
      <c r="N8600" s="194" t="str">
        <f t="shared" si="1657"/>
        <v/>
      </c>
      <c r="R8600" s="75" t="e">
        <f t="shared" si="1658"/>
        <v>#REF!</v>
      </c>
    </row>
    <row r="8601" spans="1:18" ht="15" customHeight="1" x14ac:dyDescent="0.3">
      <c r="A8601" s="86"/>
      <c r="B8601" s="84"/>
      <c r="C8601" s="125"/>
      <c r="E8601" s="151"/>
      <c r="F8601" s="151"/>
      <c r="G8601" s="151"/>
      <c r="H8601" s="190" t="str">
        <f t="shared" si="1659"/>
        <v/>
      </c>
      <c r="J8601" s="195" t="str">
        <f>+IF(H8601="","",H8601/H8622)</f>
        <v/>
      </c>
      <c r="K8601" s="174"/>
      <c r="L8601" s="170"/>
      <c r="M8601" s="193" t="str">
        <f t="shared" si="1660"/>
        <v/>
      </c>
      <c r="N8601" s="194" t="str">
        <f t="shared" si="1657"/>
        <v/>
      </c>
      <c r="R8601" s="75" t="e">
        <f t="shared" si="1658"/>
        <v>#REF!</v>
      </c>
    </row>
    <row r="8602" spans="1:18" ht="15" customHeight="1" x14ac:dyDescent="0.3">
      <c r="A8602" s="86"/>
      <c r="B8602" s="84"/>
      <c r="C8602" s="125"/>
      <c r="E8602" s="151"/>
      <c r="F8602" s="151"/>
      <c r="G8602" s="151"/>
      <c r="H8602" s="190" t="str">
        <f t="shared" si="1659"/>
        <v/>
      </c>
      <c r="J8602" s="195" t="str">
        <f>+IF(H8602="","",H8602/H8622)</f>
        <v/>
      </c>
      <c r="K8602" s="174"/>
      <c r="L8602" s="170"/>
      <c r="M8602" s="193" t="str">
        <f t="shared" si="1660"/>
        <v/>
      </c>
      <c r="N8602" s="194" t="str">
        <f t="shared" si="1657"/>
        <v/>
      </c>
      <c r="R8602" s="75" t="e">
        <f t="shared" si="1658"/>
        <v>#REF!</v>
      </c>
    </row>
    <row r="8603" spans="1:18" ht="15" customHeight="1" x14ac:dyDescent="0.3">
      <c r="A8603" s="86"/>
      <c r="B8603" s="84"/>
      <c r="C8603" s="125"/>
      <c r="E8603" s="151"/>
      <c r="F8603" s="151"/>
      <c r="G8603" s="151"/>
      <c r="H8603" s="190" t="str">
        <f t="shared" si="1659"/>
        <v/>
      </c>
      <c r="J8603" s="195" t="str">
        <f>+IF(H8603="","",H8603/H8622)</f>
        <v/>
      </c>
      <c r="K8603" s="174"/>
      <c r="L8603" s="170"/>
      <c r="M8603" s="193" t="str">
        <f t="shared" si="1660"/>
        <v/>
      </c>
      <c r="N8603" s="194" t="str">
        <f t="shared" si="1657"/>
        <v/>
      </c>
      <c r="R8603" s="75" t="e">
        <f t="shared" si="1658"/>
        <v>#REF!</v>
      </c>
    </row>
    <row r="8604" spans="1:18" ht="15" customHeight="1" x14ac:dyDescent="0.3">
      <c r="A8604" s="86"/>
      <c r="B8604" s="84"/>
      <c r="C8604" s="125"/>
      <c r="E8604" s="151"/>
      <c r="F8604" s="151"/>
      <c r="G8604" s="151"/>
      <c r="H8604" s="190" t="str">
        <f t="shared" si="1659"/>
        <v/>
      </c>
      <c r="J8604" s="195" t="str">
        <f>+IF(H8604="","",H8604/H8622)</f>
        <v/>
      </c>
      <c r="K8604" s="174"/>
      <c r="L8604" s="170"/>
      <c r="M8604" s="193" t="str">
        <f t="shared" si="1660"/>
        <v/>
      </c>
      <c r="N8604" s="194" t="str">
        <f t="shared" si="1657"/>
        <v/>
      </c>
      <c r="R8604" s="75" t="e">
        <f t="shared" si="1658"/>
        <v>#REF!</v>
      </c>
    </row>
    <row r="8605" spans="1:18" ht="15" customHeight="1" x14ac:dyDescent="0.3">
      <c r="A8605" s="86"/>
      <c r="B8605" s="84"/>
      <c r="C8605" s="125"/>
      <c r="E8605" s="151"/>
      <c r="F8605" s="151"/>
      <c r="G8605" s="151"/>
      <c r="H8605" s="190" t="str">
        <f t="shared" si="1659"/>
        <v/>
      </c>
      <c r="J8605" s="195" t="str">
        <f>+IF(H8605="","",H8605/H8622)</f>
        <v/>
      </c>
      <c r="K8605" s="174"/>
      <c r="L8605" s="170"/>
      <c r="M8605" s="193" t="str">
        <f t="shared" si="1660"/>
        <v/>
      </c>
      <c r="N8605" s="194" t="str">
        <f t="shared" si="1657"/>
        <v/>
      </c>
      <c r="R8605" s="75" t="e">
        <f t="shared" si="1658"/>
        <v>#REF!</v>
      </c>
    </row>
    <row r="8606" spans="1:18" ht="15" customHeight="1" x14ac:dyDescent="0.3">
      <c r="A8606" s="86"/>
      <c r="B8606" s="84"/>
      <c r="C8606" s="125"/>
      <c r="E8606" s="151"/>
      <c r="F8606" s="151"/>
      <c r="G8606" s="151"/>
      <c r="H8606" s="190" t="str">
        <f t="shared" si="1659"/>
        <v/>
      </c>
      <c r="J8606" s="195" t="str">
        <f>+IF(H8606="","",H8606/H8622)</f>
        <v/>
      </c>
      <c r="K8606" s="174"/>
      <c r="L8606" s="170"/>
      <c r="M8606" s="193" t="str">
        <f t="shared" si="1660"/>
        <v/>
      </c>
      <c r="N8606" s="194" t="str">
        <f t="shared" si="1657"/>
        <v/>
      </c>
      <c r="R8606" s="75" t="e">
        <f t="shared" si="1658"/>
        <v>#REF!</v>
      </c>
    </row>
    <row r="8607" spans="1:18" ht="15" customHeight="1" x14ac:dyDescent="0.3">
      <c r="A8607" s="86"/>
      <c r="B8607" s="84"/>
      <c r="C8607" s="125"/>
      <c r="E8607" s="151"/>
      <c r="F8607" s="151"/>
      <c r="G8607" s="151"/>
      <c r="H8607" s="190" t="str">
        <f t="shared" si="1659"/>
        <v/>
      </c>
      <c r="J8607" s="195" t="str">
        <f>+IF(H8607="","",H8607/H8622)</f>
        <v/>
      </c>
      <c r="K8607" s="174"/>
      <c r="L8607" s="170"/>
      <c r="M8607" s="193" t="str">
        <f t="shared" si="1660"/>
        <v/>
      </c>
      <c r="N8607" s="194" t="str">
        <f t="shared" si="1657"/>
        <v/>
      </c>
      <c r="R8607" s="75" t="e">
        <f t="shared" si="1658"/>
        <v>#REF!</v>
      </c>
    </row>
    <row r="8608" spans="1:18" ht="15" customHeight="1" x14ac:dyDescent="0.3">
      <c r="A8608" s="86"/>
      <c r="B8608" s="84"/>
      <c r="C8608" s="125"/>
      <c r="E8608" s="151"/>
      <c r="F8608" s="151"/>
      <c r="G8608" s="151"/>
      <c r="H8608" s="190" t="str">
        <f t="shared" si="1659"/>
        <v/>
      </c>
      <c r="J8608" s="195" t="str">
        <f>+IF(H8608="","",H8608/H8622)</f>
        <v/>
      </c>
      <c r="K8608" s="174"/>
      <c r="L8608" s="170"/>
      <c r="M8608" s="193" t="str">
        <f t="shared" si="1660"/>
        <v/>
      </c>
      <c r="N8608" s="194" t="str">
        <f t="shared" si="1657"/>
        <v/>
      </c>
      <c r="R8608" s="75" t="e">
        <f t="shared" si="1658"/>
        <v>#REF!</v>
      </c>
    </row>
    <row r="8609" spans="1:18" ht="15" customHeight="1" x14ac:dyDescent="0.3">
      <c r="A8609" s="86"/>
      <c r="B8609" s="84"/>
      <c r="C8609" s="125"/>
      <c r="E8609" s="151"/>
      <c r="F8609" s="151"/>
      <c r="G8609" s="151"/>
      <c r="H8609" s="190" t="str">
        <f t="shared" si="1659"/>
        <v/>
      </c>
      <c r="J8609" s="195" t="str">
        <f>+IF(H8609="","",H8609/H8622)</f>
        <v/>
      </c>
      <c r="K8609" s="174"/>
      <c r="L8609" s="170"/>
      <c r="M8609" s="193" t="str">
        <f t="shared" si="1660"/>
        <v/>
      </c>
      <c r="N8609" s="194" t="str">
        <f t="shared" si="1657"/>
        <v/>
      </c>
      <c r="R8609" s="75" t="e">
        <f t="shared" si="1658"/>
        <v>#REF!</v>
      </c>
    </row>
    <row r="8610" spans="1:18" ht="15" customHeight="1" x14ac:dyDescent="0.3">
      <c r="A8610" s="86"/>
      <c r="B8610" s="84"/>
      <c r="C8610" s="125"/>
      <c r="E8610" s="151"/>
      <c r="F8610" s="151"/>
      <c r="G8610" s="151"/>
      <c r="H8610" s="190" t="str">
        <f t="shared" si="1659"/>
        <v/>
      </c>
      <c r="J8610" s="195" t="str">
        <f>+IF(H8610="","",H8610/H8622)</f>
        <v/>
      </c>
      <c r="K8610" s="174"/>
      <c r="L8610" s="170"/>
      <c r="M8610" s="193" t="str">
        <f t="shared" si="1660"/>
        <v/>
      </c>
      <c r="N8610" s="194" t="str">
        <f t="shared" si="1657"/>
        <v/>
      </c>
      <c r="R8610" s="75" t="e">
        <f t="shared" si="1658"/>
        <v>#REF!</v>
      </c>
    </row>
    <row r="8611" spans="1:18" ht="15" customHeight="1" thickBot="1" x14ac:dyDescent="0.35">
      <c r="A8611" s="86"/>
      <c r="B8611" s="84"/>
      <c r="C8611" s="125"/>
      <c r="E8611" s="152"/>
      <c r="F8611" s="152"/>
      <c r="G8611" s="152"/>
      <c r="H8611" s="191" t="str">
        <f t="shared" si="1659"/>
        <v/>
      </c>
      <c r="J8611" s="195" t="str">
        <f>+IF(H8611="","",H8611/H8622)</f>
        <v/>
      </c>
      <c r="K8611" s="174"/>
      <c r="L8611" s="170"/>
      <c r="M8611" s="193" t="str">
        <f t="shared" si="1660"/>
        <v/>
      </c>
      <c r="N8611" s="194" t="str">
        <f t="shared" si="1657"/>
        <v/>
      </c>
      <c r="R8611" s="75" t="e">
        <f t="shared" si="1658"/>
        <v>#REF!</v>
      </c>
    </row>
    <row r="8612" spans="1:18" ht="15" customHeight="1" thickBot="1" x14ac:dyDescent="0.35">
      <c r="A8612" s="86"/>
      <c r="B8612" s="84"/>
      <c r="C8612" s="160"/>
      <c r="D8612" s="160"/>
      <c r="E8612" s="160"/>
      <c r="F8612" s="160"/>
      <c r="G8612" s="161" t="s">
        <v>29</v>
      </c>
      <c r="H8612" s="157">
        <f>SUM(H8586:H8611)</f>
        <v>16.682400000000001</v>
      </c>
      <c r="J8612" s="110">
        <f>SUM(J8586:J8611)</f>
        <v>0.76238726089384823</v>
      </c>
      <c r="K8612" s="109"/>
      <c r="L8612" s="109"/>
      <c r="M8612" s="109"/>
      <c r="N8612" s="110">
        <f>SUM(N8586:N8611)</f>
        <v>0.15385836280223972</v>
      </c>
    </row>
    <row r="8613" spans="1:18" s="73" customFormat="1" ht="15" customHeight="1" thickBot="1" x14ac:dyDescent="0.35">
      <c r="A8613" s="86"/>
      <c r="B8613" s="84"/>
      <c r="C8613" s="73" t="s">
        <v>12</v>
      </c>
      <c r="H8613" s="74"/>
      <c r="J8613" s="111"/>
      <c r="K8613" s="111"/>
      <c r="L8613" s="111"/>
      <c r="M8613" s="111"/>
      <c r="N8613" s="111"/>
    </row>
    <row r="8614" spans="1:18" ht="33" customHeight="1" thickBot="1" x14ac:dyDescent="0.35">
      <c r="A8614" s="86"/>
      <c r="B8614" s="84"/>
      <c r="C8614" s="122" t="s">
        <v>48</v>
      </c>
      <c r="D8614" s="129"/>
      <c r="E8614" s="130" t="s">
        <v>3</v>
      </c>
      <c r="F8614" s="130" t="s">
        <v>0</v>
      </c>
      <c r="G8614" s="123" t="s">
        <v>6</v>
      </c>
      <c r="H8614" s="124" t="s">
        <v>9</v>
      </c>
      <c r="J8614" s="106" t="s">
        <v>59</v>
      </c>
      <c r="K8614" s="107" t="s">
        <v>60</v>
      </c>
      <c r="L8614" s="107" t="s">
        <v>61</v>
      </c>
      <c r="M8614" s="107" t="s">
        <v>62</v>
      </c>
      <c r="N8614" s="108" t="s">
        <v>63</v>
      </c>
    </row>
    <row r="8615" spans="1:18" ht="15" customHeight="1" x14ac:dyDescent="0.3">
      <c r="A8615" s="86"/>
      <c r="B8615" s="84"/>
      <c r="C8615" s="125"/>
      <c r="E8615" s="149"/>
      <c r="F8615" s="146"/>
      <c r="G8615" s="154"/>
      <c r="H8615" s="186" t="str">
        <f>+IF(G8615="","",F8615*G8615)</f>
        <v/>
      </c>
      <c r="J8615" s="195" t="str">
        <f>+IF(H8615="","",H8615/H8622)</f>
        <v/>
      </c>
      <c r="K8615" s="198"/>
      <c r="L8615" s="198"/>
      <c r="M8615" s="193" t="str">
        <f>IF(L8615="NP", 0, (IF(L8615="EP", 1, (IF(L8615="ND", 0.4, "")))))</f>
        <v/>
      </c>
      <c r="N8615" s="194" t="str">
        <f>+IF(H8615="","",J8615*M8615)</f>
        <v/>
      </c>
      <c r="R8615" s="75" t="e">
        <f t="shared" ref="R8615:R8619" si="1661">+R8527+1</f>
        <v>#REF!</v>
      </c>
    </row>
    <row r="8616" spans="1:18" ht="15" customHeight="1" x14ac:dyDescent="0.3">
      <c r="A8616" s="86"/>
      <c r="B8616" s="84"/>
      <c r="C8616" s="125"/>
      <c r="E8616" s="149"/>
      <c r="F8616" s="146"/>
      <c r="G8616" s="154"/>
      <c r="H8616" s="186" t="str">
        <f>+IF(G8616="","",F8616*G8616)</f>
        <v/>
      </c>
      <c r="J8616" s="195" t="str">
        <f>+IF(H8616="","",H8616/H8620)</f>
        <v/>
      </c>
      <c r="K8616" s="175"/>
      <c r="L8616" s="175"/>
      <c r="M8616" s="193" t="str">
        <f>IF(L8616="NP", 0, (IF(L8616="EP", 1, (IF(L8616="ND", 0.4, "")))))</f>
        <v/>
      </c>
      <c r="N8616" s="194" t="str">
        <f>+IF(H8616="","",J8616*M8616)</f>
        <v/>
      </c>
      <c r="R8616" s="75" t="e">
        <f t="shared" si="1661"/>
        <v>#REF!</v>
      </c>
    </row>
    <row r="8617" spans="1:18" ht="15" customHeight="1" x14ac:dyDescent="0.3">
      <c r="A8617" s="86"/>
      <c r="B8617" s="84"/>
      <c r="C8617" s="125"/>
      <c r="E8617" s="149"/>
      <c r="F8617" s="146"/>
      <c r="G8617" s="154"/>
      <c r="H8617" s="186" t="str">
        <f>+IF(G8617="","",F8617*G8617)</f>
        <v/>
      </c>
      <c r="J8617" s="195" t="str">
        <f>+IF(H8617="","",H8617/H8621)</f>
        <v/>
      </c>
      <c r="K8617" s="175"/>
      <c r="L8617" s="175"/>
      <c r="M8617" s="193" t="str">
        <f>IF(L8617="NP", 0, (IF(L8617="EP", 1, (IF(L8617="ND", 0.4, "")))))</f>
        <v/>
      </c>
      <c r="N8617" s="194" t="str">
        <f>+IF(H8617="","",J8617*M8617)</f>
        <v/>
      </c>
      <c r="R8617" s="75" t="e">
        <f t="shared" si="1661"/>
        <v>#REF!</v>
      </c>
    </row>
    <row r="8618" spans="1:18" ht="15" customHeight="1" x14ac:dyDescent="0.3">
      <c r="A8618" s="86"/>
      <c r="B8618" s="84"/>
      <c r="C8618" s="125"/>
      <c r="E8618" s="149"/>
      <c r="F8618" s="146"/>
      <c r="G8618" s="154"/>
      <c r="H8618" s="186" t="str">
        <f>+IF(G8618="","",F8618*G8618)</f>
        <v/>
      </c>
      <c r="J8618" s="195" t="str">
        <f>+IF(H8618="","",H8618/H8622)</f>
        <v/>
      </c>
      <c r="K8618" s="175"/>
      <c r="L8618" s="175"/>
      <c r="M8618" s="193" t="str">
        <f>IF(L8618="NP", 0, (IF(L8618="EP", 1, (IF(L8618="ND", 0.4, "")))))</f>
        <v/>
      </c>
      <c r="N8618" s="194" t="str">
        <f>+IF(H8618="","",J8618*M8618)</f>
        <v/>
      </c>
      <c r="R8618" s="75" t="e">
        <f t="shared" si="1661"/>
        <v>#REF!</v>
      </c>
    </row>
    <row r="8619" spans="1:18" ht="15" customHeight="1" thickBot="1" x14ac:dyDescent="0.35">
      <c r="A8619" s="86"/>
      <c r="B8619" s="84"/>
      <c r="C8619" s="127"/>
      <c r="D8619" s="128"/>
      <c r="E8619" s="150"/>
      <c r="F8619" s="147"/>
      <c r="G8619" s="155"/>
      <c r="H8619" s="192" t="str">
        <f>+IF(G8619="","",F8619*G8619)</f>
        <v/>
      </c>
      <c r="J8619" s="195" t="str">
        <f>+IF(H8619="","",H8619/H8622)</f>
        <v/>
      </c>
      <c r="K8619" s="176"/>
      <c r="L8619" s="177"/>
      <c r="M8619" s="193" t="str">
        <f>IF(L8619="NP", 0, (IF(L8619="EP", 1, (IF(L8619="ND", 0.4, "")))))</f>
        <v/>
      </c>
      <c r="N8619" s="194" t="str">
        <f>+IF(H8619="","",J8619*M8619)</f>
        <v/>
      </c>
      <c r="R8619" s="75" t="e">
        <f t="shared" si="1661"/>
        <v>#REF!</v>
      </c>
    </row>
    <row r="8620" spans="1:18" ht="15" customHeight="1" thickBot="1" x14ac:dyDescent="0.35">
      <c r="A8620" s="86"/>
      <c r="B8620" s="84"/>
      <c r="C8620" s="160"/>
      <c r="D8620" s="160"/>
      <c r="E8620" s="160"/>
      <c r="F8620" s="160"/>
      <c r="G8620" s="161" t="s">
        <v>30</v>
      </c>
      <c r="H8620" s="157">
        <f>SUM(H8615:H8619)</f>
        <v>0</v>
      </c>
      <c r="J8620" s="110">
        <f>SUM(J8615:J8619)</f>
        <v>0</v>
      </c>
      <c r="K8620" s="109"/>
      <c r="L8620" s="109"/>
      <c r="M8620" s="109"/>
      <c r="N8620" s="110">
        <f>SUM(N8615:N8619)</f>
        <v>0</v>
      </c>
    </row>
    <row r="8621" spans="1:18" ht="13.5" customHeight="1" thickBot="1" x14ac:dyDescent="0.35">
      <c r="A8621" s="86"/>
      <c r="B8621" s="84"/>
      <c r="H8621" s="84"/>
      <c r="J8621" s="103"/>
      <c r="K8621" s="104"/>
      <c r="L8621" s="104"/>
      <c r="M8621" s="104"/>
      <c r="N8621" s="105"/>
    </row>
    <row r="8622" spans="1:18" ht="15" customHeight="1" x14ac:dyDescent="0.3">
      <c r="A8622" s="86"/>
      <c r="B8622" s="84"/>
      <c r="D8622" s="132" t="s">
        <v>13</v>
      </c>
      <c r="E8622" s="133"/>
      <c r="F8622" s="133"/>
      <c r="G8622" s="134"/>
      <c r="H8622" s="158">
        <f>+H8567+H8583+H8612+H8620</f>
        <v>21.881792700000002</v>
      </c>
      <c r="J8622" s="113"/>
      <c r="K8622" s="78"/>
      <c r="M8622" s="78"/>
      <c r="N8622" s="114"/>
    </row>
    <row r="8623" spans="1:18" ht="15" customHeight="1" thickBot="1" x14ac:dyDescent="0.35">
      <c r="A8623" s="86"/>
      <c r="B8623" s="84"/>
      <c r="D8623" s="135" t="s">
        <v>67</v>
      </c>
      <c r="E8623" s="136"/>
      <c r="F8623" s="136"/>
      <c r="G8623" s="141">
        <f>+$Q$1</f>
        <v>0.15</v>
      </c>
      <c r="H8623" s="159">
        <f>+H8622*G8623</f>
        <v>3.282268905</v>
      </c>
      <c r="J8623" s="115"/>
      <c r="K8623" s="116"/>
      <c r="L8623" s="116"/>
      <c r="M8623" s="116"/>
      <c r="N8623" s="117"/>
    </row>
    <row r="8624" spans="1:18" ht="15" customHeight="1" x14ac:dyDescent="0.3">
      <c r="A8624" s="86"/>
      <c r="B8624" s="84"/>
      <c r="D8624" s="135" t="s">
        <v>68</v>
      </c>
      <c r="E8624" s="136"/>
      <c r="F8624" s="136"/>
      <c r="G8624" s="141">
        <f>+$Q$2</f>
        <v>0</v>
      </c>
      <c r="H8624" s="159">
        <f>+(H8622+H8623)*G8624</f>
        <v>0</v>
      </c>
      <c r="J8624" s="120">
        <f>+J8567+J8583+J8612+J8620</f>
        <v>1.0000000000000002</v>
      </c>
      <c r="K8624" s="118"/>
      <c r="L8624" s="118"/>
      <c r="M8624" s="118"/>
      <c r="N8624" s="120">
        <f>+N8567+N8583+N8612+N8620</f>
        <v>0.15385836280223972</v>
      </c>
    </row>
    <row r="8625" spans="1:18" ht="15" customHeight="1" thickBot="1" x14ac:dyDescent="0.35">
      <c r="A8625" s="86"/>
      <c r="B8625" s="84"/>
      <c r="C8625" s="75" t="s">
        <v>64</v>
      </c>
      <c r="D8625" s="135" t="s">
        <v>14</v>
      </c>
      <c r="E8625" s="136"/>
      <c r="F8625" s="136"/>
      <c r="G8625" s="137"/>
      <c r="H8625" s="159">
        <f>SUM(H8622:H8624)</f>
        <v>25.164061605000001</v>
      </c>
      <c r="J8625" s="121" t="s">
        <v>69</v>
      </c>
      <c r="K8625" s="119"/>
      <c r="L8625" s="119"/>
      <c r="M8625" s="119"/>
      <c r="N8625" s="121" t="s">
        <v>70</v>
      </c>
    </row>
    <row r="8626" spans="1:18" ht="15" customHeight="1" thickBot="1" x14ac:dyDescent="0.35">
      <c r="A8626" s="86"/>
      <c r="B8626" s="84"/>
      <c r="C8626" s="75" t="s">
        <v>64</v>
      </c>
      <c r="D8626" s="138" t="s">
        <v>15</v>
      </c>
      <c r="E8626" s="139"/>
      <c r="F8626" s="139"/>
      <c r="G8626" s="140"/>
      <c r="H8626" s="131">
        <f>+ROUND(H8625,2)</f>
        <v>25.16</v>
      </c>
      <c r="N8626" s="165">
        <f>+ROUND(N8624,4)</f>
        <v>0.15390000000000001</v>
      </c>
    </row>
    <row r="8627" spans="1:18" ht="13.5" customHeight="1" x14ac:dyDescent="0.3">
      <c r="A8627" s="86"/>
      <c r="B8627" s="84"/>
      <c r="G8627" s="76"/>
    </row>
    <row r="8628" spans="1:18" ht="13.5" customHeight="1" x14ac:dyDescent="0.3">
      <c r="A8628" s="86"/>
      <c r="B8628" s="84"/>
      <c r="G8628" s="76"/>
    </row>
    <row r="8629" spans="1:18" ht="15" customHeight="1" x14ac:dyDescent="0.3">
      <c r="A8629" s="83"/>
      <c r="B8629" s="84"/>
      <c r="G8629" s="76"/>
      <c r="H8629" s="84"/>
      <c r="J8629" s="85"/>
      <c r="K8629" s="85"/>
      <c r="L8629" s="85"/>
      <c r="M8629" s="85"/>
      <c r="N8629" s="85"/>
    </row>
    <row r="8630" spans="1:18" ht="14.1" customHeight="1" x14ac:dyDescent="0.3">
      <c r="A8630" s="86"/>
      <c r="B8630" s="84"/>
      <c r="C8630" s="87"/>
      <c r="D8630" s="87"/>
      <c r="E8630" s="87"/>
      <c r="F8630" s="87"/>
      <c r="G8630" s="87"/>
      <c r="H8630" s="87"/>
      <c r="K8630" s="78"/>
      <c r="M8630" s="78"/>
    </row>
    <row r="8631" spans="1:18" ht="12" customHeight="1" x14ac:dyDescent="0.3">
      <c r="A8631" s="86"/>
      <c r="B8631" s="84"/>
      <c r="C8631" s="73"/>
      <c r="D8631" s="73"/>
      <c r="E8631" s="73"/>
      <c r="F8631" s="73"/>
      <c r="G8631" s="73"/>
      <c r="H8631" s="73"/>
      <c r="K8631" s="78"/>
      <c r="M8631" s="78"/>
    </row>
    <row r="8632" spans="1:18" ht="12" customHeight="1" x14ac:dyDescent="0.3">
      <c r="A8632" s="86"/>
      <c r="B8632" s="84"/>
      <c r="G8632" s="88"/>
      <c r="H8632" s="84"/>
      <c r="K8632" s="78"/>
      <c r="M8632" s="78"/>
    </row>
    <row r="8633" spans="1:18" ht="14.25" customHeight="1" x14ac:dyDescent="0.3">
      <c r="A8633" s="86"/>
      <c r="B8633" s="84"/>
      <c r="C8633" s="89"/>
      <c r="D8633" s="90"/>
      <c r="E8633" s="90"/>
      <c r="F8633" s="90"/>
      <c r="G8633" s="90"/>
      <c r="H8633" s="91"/>
      <c r="K8633" s="78"/>
      <c r="M8633" s="78"/>
    </row>
    <row r="8634" spans="1:18" ht="14.25" customHeight="1" x14ac:dyDescent="0.3">
      <c r="A8634" s="86"/>
      <c r="B8634" s="84"/>
      <c r="C8634" s="89"/>
      <c r="H8634" s="84"/>
      <c r="K8634" s="78"/>
      <c r="M8634" s="78"/>
    </row>
    <row r="8635" spans="1:18" ht="12" customHeight="1" thickBot="1" x14ac:dyDescent="0.35">
      <c r="A8635" s="86"/>
      <c r="B8635" s="84"/>
      <c r="C8635" s="89"/>
      <c r="H8635" s="84"/>
      <c r="K8635" s="78"/>
      <c r="M8635" s="78"/>
    </row>
    <row r="8636" spans="1:18" ht="20.100000000000001" customHeight="1" thickBot="1" x14ac:dyDescent="0.35">
      <c r="A8636" s="86"/>
      <c r="B8636" s="84"/>
      <c r="C8636" s="142" t="s">
        <v>55</v>
      </c>
      <c r="D8636" s="143"/>
      <c r="E8636" s="143"/>
      <c r="F8636" s="143"/>
      <c r="G8636" s="143"/>
      <c r="H8636" s="144"/>
    </row>
    <row r="8637" spans="1:18" ht="20.100000000000001" customHeight="1" x14ac:dyDescent="0.3">
      <c r="A8637" s="86"/>
      <c r="B8637" s="84"/>
      <c r="C8637" s="92"/>
      <c r="H8637" s="93" t="s">
        <v>56</v>
      </c>
      <c r="I8637" s="84"/>
      <c r="J8637" s="97" t="s">
        <v>26</v>
      </c>
      <c r="K8637" s="98"/>
      <c r="L8637" s="98"/>
      <c r="M8637" s="98"/>
      <c r="N8637" s="99"/>
    </row>
    <row r="8638" spans="1:18" ht="16.5" customHeight="1" thickBot="1" x14ac:dyDescent="0.35">
      <c r="A8638" s="169"/>
      <c r="B8638" s="84"/>
      <c r="C8638" s="73" t="s">
        <v>57</v>
      </c>
      <c r="D8638" s="84">
        <v>99</v>
      </c>
      <c r="G8638" s="74" t="s">
        <v>4</v>
      </c>
      <c r="H8638" s="75" t="str">
        <f>+VLOOKUP(D8638,PRESUP!$A$6:$N$183,3,FALSE)</f>
        <v>m3</v>
      </c>
      <c r="I8638" s="84"/>
      <c r="J8638" s="100"/>
      <c r="K8638" s="101"/>
      <c r="L8638" s="101"/>
      <c r="M8638" s="101"/>
      <c r="N8638" s="102"/>
    </row>
    <row r="8639" spans="1:18" ht="32.25" customHeight="1" x14ac:dyDescent="0.3">
      <c r="A8639" s="86"/>
      <c r="B8639" s="84"/>
      <c r="C8639" s="22" t="str">
        <f>+VLOOKUP(D8638,PRESUP!$A$6:$N$183,14,FALSE)</f>
        <v>DETALLE: ENROCADO PARA PROTECCIÓN DE PUENTES Y RIVERAS DE RIOS</v>
      </c>
      <c r="J8639" s="103"/>
      <c r="K8639" s="104"/>
      <c r="L8639" s="104"/>
      <c r="M8639" s="104"/>
      <c r="N8639" s="105"/>
      <c r="O8639" s="84" t="s">
        <v>71</v>
      </c>
      <c r="P8639" s="84" t="s">
        <v>73</v>
      </c>
      <c r="Q8639" s="84" t="s">
        <v>72</v>
      </c>
    </row>
    <row r="8640" spans="1:18" s="73" customFormat="1" ht="15" customHeight="1" thickBot="1" x14ac:dyDescent="0.35">
      <c r="A8640" s="86"/>
      <c r="B8640" s="84"/>
      <c r="C8640" s="73" t="s">
        <v>5</v>
      </c>
      <c r="D8640" s="94"/>
      <c r="E8640" s="94"/>
      <c r="F8640" s="94"/>
      <c r="G8640" s="196" t="s">
        <v>58</v>
      </c>
      <c r="H8640" s="197">
        <v>0.05</v>
      </c>
      <c r="J8640" s="162"/>
      <c r="K8640" s="163"/>
      <c r="L8640" s="163"/>
      <c r="M8640" s="163"/>
      <c r="N8640" s="164"/>
      <c r="O8640" s="166">
        <f>+H8714</f>
        <v>23.83</v>
      </c>
      <c r="P8640" s="168">
        <f>+H8710</f>
        <v>20.7254</v>
      </c>
      <c r="Q8640" s="167">
        <f>+N8714</f>
        <v>0.20399999999999999</v>
      </c>
      <c r="R8640" s="73">
        <f t="shared" ref="R8640" si="1662">+D8638</f>
        <v>99</v>
      </c>
    </row>
    <row r="8641" spans="1:18" s="94" customFormat="1" ht="30" customHeight="1" thickBot="1" x14ac:dyDescent="0.35">
      <c r="A8641" s="86"/>
      <c r="B8641" s="84"/>
      <c r="C8641" s="122" t="s">
        <v>48</v>
      </c>
      <c r="D8641" s="123" t="s">
        <v>0</v>
      </c>
      <c r="E8641" s="123" t="s">
        <v>6</v>
      </c>
      <c r="F8641" s="123" t="s">
        <v>7</v>
      </c>
      <c r="G8641" s="123" t="s">
        <v>8</v>
      </c>
      <c r="H8641" s="124" t="s">
        <v>9</v>
      </c>
      <c r="J8641" s="106" t="s">
        <v>59</v>
      </c>
      <c r="K8641" s="107" t="s">
        <v>60</v>
      </c>
      <c r="L8641" s="107" t="s">
        <v>61</v>
      </c>
      <c r="M8641" s="107" t="s">
        <v>62</v>
      </c>
      <c r="N8641" s="108" t="s">
        <v>63</v>
      </c>
    </row>
    <row r="8642" spans="1:18" ht="15" customHeight="1" x14ac:dyDescent="0.3">
      <c r="A8642" s="86"/>
      <c r="B8642" s="84"/>
      <c r="C8642" s="125" t="s">
        <v>78</v>
      </c>
      <c r="D8642" s="145" t="s">
        <v>20</v>
      </c>
      <c r="E8642" s="148"/>
      <c r="F8642" s="148" t="s">
        <v>64</v>
      </c>
      <c r="G8642" s="153" t="s">
        <v>20</v>
      </c>
      <c r="H8642" s="126">
        <f>+H8671*0.05</f>
        <v>0.15090000000000001</v>
      </c>
      <c r="J8642" s="171">
        <f>+IF(H8642="","",H8642/H8710)</f>
        <v>7.2809209954934522E-3</v>
      </c>
      <c r="K8642" s="210">
        <v>4292100117</v>
      </c>
      <c r="L8642" s="210" t="s">
        <v>77</v>
      </c>
      <c r="M8642" s="156">
        <v>0</v>
      </c>
      <c r="N8642" s="173">
        <f t="shared" ref="N8642:N8654" si="1663">+IF(H8642="","",J8642*M8642)</f>
        <v>0</v>
      </c>
    </row>
    <row r="8643" spans="1:18" ht="15" customHeight="1" x14ac:dyDescent="0.3">
      <c r="A8643" s="86"/>
      <c r="B8643" s="84"/>
      <c r="C8643" s="125" t="s">
        <v>369</v>
      </c>
      <c r="D8643" s="146">
        <v>1</v>
      </c>
      <c r="E8643" s="149">
        <v>70.97</v>
      </c>
      <c r="F8643" s="184">
        <f>+IF(E8643="","",D8643*E8643)</f>
        <v>70.97</v>
      </c>
      <c r="G8643" s="185">
        <f>+IF(F8643="","",H8640)</f>
        <v>0.05</v>
      </c>
      <c r="H8643" s="186">
        <f>+IF(G8643="","",F8643*G8643)</f>
        <v>3.5485000000000002</v>
      </c>
      <c r="J8643" s="195">
        <f>+IF(H8643="","",H8643/H8710)</f>
        <v>0.17121503083173306</v>
      </c>
      <c r="K8643" s="172">
        <v>548000014</v>
      </c>
      <c r="L8643" s="170" t="s">
        <v>77</v>
      </c>
      <c r="M8643" s="193">
        <f>IF(L8643="NP", 0, (IF(L8643="EP", 1, (IF(L8643="ND", 0.4, "")))))</f>
        <v>0</v>
      </c>
      <c r="N8643" s="194">
        <f t="shared" si="1663"/>
        <v>0</v>
      </c>
      <c r="R8643" s="75" t="e">
        <f t="shared" ref="R8643:R8654" si="1664">+R8555+1</f>
        <v>#REF!</v>
      </c>
    </row>
    <row r="8644" spans="1:18" ht="15" customHeight="1" x14ac:dyDescent="0.3">
      <c r="A8644" s="86"/>
      <c r="B8644" s="84"/>
      <c r="C8644" s="125"/>
      <c r="D8644" s="146"/>
      <c r="E8644" s="149"/>
      <c r="F8644" s="184"/>
      <c r="G8644" s="185"/>
      <c r="H8644" s="186"/>
      <c r="J8644" s="195"/>
      <c r="K8644" s="172"/>
      <c r="L8644" s="170"/>
      <c r="M8644" s="193"/>
      <c r="N8644" s="194" t="str">
        <f t="shared" si="1663"/>
        <v/>
      </c>
      <c r="R8644" s="75" t="e">
        <f t="shared" si="1664"/>
        <v>#REF!</v>
      </c>
    </row>
    <row r="8645" spans="1:18" ht="15" customHeight="1" x14ac:dyDescent="0.3">
      <c r="A8645" s="86"/>
      <c r="B8645" s="84"/>
      <c r="C8645" s="125"/>
      <c r="D8645" s="146"/>
      <c r="E8645" s="149"/>
      <c r="F8645" s="184"/>
      <c r="G8645" s="185"/>
      <c r="H8645" s="186"/>
      <c r="J8645" s="195"/>
      <c r="K8645" s="172"/>
      <c r="L8645" s="170"/>
      <c r="M8645" s="193"/>
      <c r="N8645" s="194" t="str">
        <f t="shared" si="1663"/>
        <v/>
      </c>
      <c r="R8645" s="75" t="e">
        <f t="shared" si="1664"/>
        <v>#REF!</v>
      </c>
    </row>
    <row r="8646" spans="1:18" ht="15" customHeight="1" x14ac:dyDescent="0.3">
      <c r="A8646" s="86"/>
      <c r="B8646" s="84"/>
      <c r="C8646" s="125"/>
      <c r="D8646" s="146"/>
      <c r="E8646" s="149"/>
      <c r="F8646" s="184"/>
      <c r="G8646" s="185"/>
      <c r="H8646" s="186"/>
      <c r="J8646" s="195"/>
      <c r="K8646" s="172"/>
      <c r="L8646" s="170"/>
      <c r="M8646" s="193"/>
      <c r="N8646" s="194" t="str">
        <f t="shared" si="1663"/>
        <v/>
      </c>
      <c r="R8646" s="75" t="e">
        <f t="shared" si="1664"/>
        <v>#REF!</v>
      </c>
    </row>
    <row r="8647" spans="1:18" ht="15" customHeight="1" x14ac:dyDescent="0.3">
      <c r="A8647" s="86"/>
      <c r="B8647" s="84"/>
      <c r="C8647" s="125"/>
      <c r="D8647" s="146"/>
      <c r="E8647" s="149"/>
      <c r="F8647" s="184"/>
      <c r="G8647" s="185"/>
      <c r="H8647" s="186"/>
      <c r="J8647" s="195"/>
      <c r="K8647" s="172"/>
      <c r="L8647" s="170"/>
      <c r="M8647" s="193"/>
      <c r="N8647" s="194" t="str">
        <f t="shared" si="1663"/>
        <v/>
      </c>
      <c r="R8647" s="75" t="e">
        <f t="shared" si="1664"/>
        <v>#REF!</v>
      </c>
    </row>
    <row r="8648" spans="1:18" ht="15" customHeight="1" x14ac:dyDescent="0.3">
      <c r="A8648" s="86"/>
      <c r="B8648" s="84"/>
      <c r="C8648" s="125"/>
      <c r="D8648" s="146"/>
      <c r="E8648" s="149"/>
      <c r="F8648" s="184"/>
      <c r="G8648" s="185"/>
      <c r="H8648" s="186"/>
      <c r="J8648" s="195"/>
      <c r="K8648" s="172"/>
      <c r="L8648" s="170"/>
      <c r="M8648" s="193"/>
      <c r="N8648" s="194" t="str">
        <f t="shared" si="1663"/>
        <v/>
      </c>
      <c r="R8648" s="75" t="e">
        <f t="shared" si="1664"/>
        <v>#REF!</v>
      </c>
    </row>
    <row r="8649" spans="1:18" ht="15" customHeight="1" x14ac:dyDescent="0.3">
      <c r="A8649" s="86"/>
      <c r="B8649" s="84"/>
      <c r="C8649" s="125"/>
      <c r="D8649" s="146"/>
      <c r="E8649" s="149"/>
      <c r="F8649" s="184" t="str">
        <f t="shared" ref="F8649:F8654" si="1665">+IF(E8649="","",D8649*E8649)</f>
        <v/>
      </c>
      <c r="G8649" s="185" t="str">
        <f>+IF(F8649="","",H8640)</f>
        <v/>
      </c>
      <c r="H8649" s="186" t="str">
        <f t="shared" ref="H8649:H8654" si="1666">+IF(G8649="","",F8649*G8649)</f>
        <v/>
      </c>
      <c r="J8649" s="195" t="str">
        <f>+IF(H8649="","",H8649/H8710)</f>
        <v/>
      </c>
      <c r="K8649" s="172"/>
      <c r="L8649" s="170"/>
      <c r="M8649" s="193" t="str">
        <f t="shared" ref="M8649:M8654" si="1667">IF(L8649="NP", 0, (IF(L8649="EP", 1, (IF(L8649="ND", 0.4, "")))))</f>
        <v/>
      </c>
      <c r="N8649" s="194" t="str">
        <f t="shared" si="1663"/>
        <v/>
      </c>
      <c r="R8649" s="75" t="e">
        <f t="shared" si="1664"/>
        <v>#REF!</v>
      </c>
    </row>
    <row r="8650" spans="1:18" ht="15" customHeight="1" x14ac:dyDescent="0.3">
      <c r="A8650" s="86"/>
      <c r="B8650" s="84"/>
      <c r="C8650" s="125"/>
      <c r="D8650" s="146"/>
      <c r="E8650" s="149"/>
      <c r="F8650" s="184" t="str">
        <f t="shared" si="1665"/>
        <v/>
      </c>
      <c r="G8650" s="185" t="str">
        <f>+IF(F8650="","",H8640)</f>
        <v/>
      </c>
      <c r="H8650" s="186" t="str">
        <f t="shared" si="1666"/>
        <v/>
      </c>
      <c r="J8650" s="195" t="str">
        <f>+IF(H8650="","",H8650/H8710)</f>
        <v/>
      </c>
      <c r="K8650" s="172"/>
      <c r="L8650" s="170"/>
      <c r="M8650" s="193" t="str">
        <f t="shared" si="1667"/>
        <v/>
      </c>
      <c r="N8650" s="194" t="str">
        <f t="shared" si="1663"/>
        <v/>
      </c>
      <c r="R8650" s="75" t="e">
        <f t="shared" si="1664"/>
        <v>#REF!</v>
      </c>
    </row>
    <row r="8651" spans="1:18" ht="15" customHeight="1" x14ac:dyDescent="0.3">
      <c r="A8651" s="86"/>
      <c r="B8651" s="84"/>
      <c r="C8651" s="125"/>
      <c r="D8651" s="146"/>
      <c r="E8651" s="149"/>
      <c r="F8651" s="184" t="str">
        <f t="shared" si="1665"/>
        <v/>
      </c>
      <c r="G8651" s="185" t="str">
        <f>+IF(F8651="","",H8640)</f>
        <v/>
      </c>
      <c r="H8651" s="186" t="str">
        <f t="shared" si="1666"/>
        <v/>
      </c>
      <c r="J8651" s="195" t="str">
        <f>+IF(H8651="","",H8651/H8710)</f>
        <v/>
      </c>
      <c r="K8651" s="172"/>
      <c r="L8651" s="170"/>
      <c r="M8651" s="193" t="str">
        <f t="shared" si="1667"/>
        <v/>
      </c>
      <c r="N8651" s="194" t="str">
        <f t="shared" si="1663"/>
        <v/>
      </c>
      <c r="R8651" s="75" t="e">
        <f t="shared" si="1664"/>
        <v>#REF!</v>
      </c>
    </row>
    <row r="8652" spans="1:18" ht="15" customHeight="1" x14ac:dyDescent="0.3">
      <c r="A8652" s="86"/>
      <c r="B8652" s="84"/>
      <c r="C8652" s="125"/>
      <c r="D8652" s="146"/>
      <c r="E8652" s="149"/>
      <c r="F8652" s="184" t="str">
        <f t="shared" si="1665"/>
        <v/>
      </c>
      <c r="G8652" s="185" t="str">
        <f>+IF(F8652="","",H8640)</f>
        <v/>
      </c>
      <c r="H8652" s="186" t="str">
        <f t="shared" si="1666"/>
        <v/>
      </c>
      <c r="J8652" s="195" t="str">
        <f>+IF(H8652="","",H8652/H8710)</f>
        <v/>
      </c>
      <c r="K8652" s="172"/>
      <c r="L8652" s="170"/>
      <c r="M8652" s="193" t="str">
        <f t="shared" si="1667"/>
        <v/>
      </c>
      <c r="N8652" s="194" t="str">
        <f t="shared" si="1663"/>
        <v/>
      </c>
      <c r="R8652" s="75" t="e">
        <f t="shared" si="1664"/>
        <v>#REF!</v>
      </c>
    </row>
    <row r="8653" spans="1:18" ht="15" customHeight="1" x14ac:dyDescent="0.3">
      <c r="A8653" s="86"/>
      <c r="B8653" s="84"/>
      <c r="C8653" s="125"/>
      <c r="D8653" s="146"/>
      <c r="E8653" s="149"/>
      <c r="F8653" s="184" t="str">
        <f t="shared" si="1665"/>
        <v/>
      </c>
      <c r="G8653" s="185" t="str">
        <f>+IF(F8653="","",H8640)</f>
        <v/>
      </c>
      <c r="H8653" s="186" t="str">
        <f t="shared" si="1666"/>
        <v/>
      </c>
      <c r="J8653" s="195" t="str">
        <f>+IF(H8653="","",H8653/H8710)</f>
        <v/>
      </c>
      <c r="K8653" s="172"/>
      <c r="L8653" s="170"/>
      <c r="M8653" s="193" t="str">
        <f t="shared" si="1667"/>
        <v/>
      </c>
      <c r="N8653" s="194" t="str">
        <f t="shared" si="1663"/>
        <v/>
      </c>
      <c r="R8653" s="75" t="e">
        <f t="shared" si="1664"/>
        <v>#REF!</v>
      </c>
    </row>
    <row r="8654" spans="1:18" ht="15" customHeight="1" thickBot="1" x14ac:dyDescent="0.35">
      <c r="A8654" s="86"/>
      <c r="B8654" s="84"/>
      <c r="C8654" s="127"/>
      <c r="D8654" s="147"/>
      <c r="E8654" s="150"/>
      <c r="F8654" s="187" t="str">
        <f t="shared" si="1665"/>
        <v/>
      </c>
      <c r="G8654" s="188" t="str">
        <f>+IF(F8654="","",H8639)</f>
        <v/>
      </c>
      <c r="H8654" s="189" t="str">
        <f t="shared" si="1666"/>
        <v/>
      </c>
      <c r="J8654" s="195" t="str">
        <f>+IF(H8654="","",H8654/H8710)</f>
        <v/>
      </c>
      <c r="K8654" s="172"/>
      <c r="L8654" s="170"/>
      <c r="M8654" s="193" t="str">
        <f t="shared" si="1667"/>
        <v/>
      </c>
      <c r="N8654" s="194" t="str">
        <f t="shared" si="1663"/>
        <v/>
      </c>
      <c r="R8654" s="75" t="e">
        <f t="shared" si="1664"/>
        <v>#REF!</v>
      </c>
    </row>
    <row r="8655" spans="1:18" ht="15" customHeight="1" thickBot="1" x14ac:dyDescent="0.35">
      <c r="A8655" s="86"/>
      <c r="B8655" s="84"/>
      <c r="C8655" s="160"/>
      <c r="D8655" s="160"/>
      <c r="E8655" s="160"/>
      <c r="F8655" s="160"/>
      <c r="G8655" s="161" t="s">
        <v>27</v>
      </c>
      <c r="H8655" s="157">
        <f>SUM(H8642:H8654)</f>
        <v>3.6994000000000002</v>
      </c>
      <c r="J8655" s="110">
        <f>SUM(J8642:J8654)</f>
        <v>0.17849595182722652</v>
      </c>
      <c r="K8655" s="109"/>
      <c r="L8655" s="109"/>
      <c r="M8655" s="109"/>
      <c r="N8655" s="110">
        <f>SUM(N8642:N8654)</f>
        <v>0</v>
      </c>
    </row>
    <row r="8656" spans="1:18" s="73" customFormat="1" ht="15" customHeight="1" thickBot="1" x14ac:dyDescent="0.35">
      <c r="A8656" s="86"/>
      <c r="B8656" s="84"/>
      <c r="C8656" s="73" t="s">
        <v>10</v>
      </c>
      <c r="H8656" s="74"/>
      <c r="J8656" s="112"/>
      <c r="K8656" s="112"/>
      <c r="L8656" s="112"/>
      <c r="M8656" s="112"/>
      <c r="N8656" s="112"/>
    </row>
    <row r="8657" spans="1:18" ht="31.5" customHeight="1" thickBot="1" x14ac:dyDescent="0.35">
      <c r="A8657" s="86"/>
      <c r="B8657" s="84"/>
      <c r="C8657" s="122" t="s">
        <v>48</v>
      </c>
      <c r="D8657" s="123" t="s">
        <v>0</v>
      </c>
      <c r="E8657" s="123" t="s">
        <v>65</v>
      </c>
      <c r="F8657" s="123" t="s">
        <v>66</v>
      </c>
      <c r="G8657" s="123" t="s">
        <v>8</v>
      </c>
      <c r="H8657" s="124" t="s">
        <v>9</v>
      </c>
      <c r="J8657" s="106" t="s">
        <v>59</v>
      </c>
      <c r="K8657" s="107" t="s">
        <v>60</v>
      </c>
      <c r="L8657" s="107" t="s">
        <v>61</v>
      </c>
      <c r="M8657" s="107" t="s">
        <v>62</v>
      </c>
      <c r="N8657" s="108" t="s">
        <v>63</v>
      </c>
    </row>
    <row r="8658" spans="1:18" ht="15" customHeight="1" x14ac:dyDescent="0.3">
      <c r="A8658" s="86"/>
      <c r="B8658" s="84"/>
      <c r="C8658" s="125" t="s">
        <v>325</v>
      </c>
      <c r="D8658" s="146">
        <v>1</v>
      </c>
      <c r="E8658" s="149">
        <v>4.28</v>
      </c>
      <c r="F8658" s="184">
        <f t="shared" ref="F8658:F8670" si="1668">+IF(E8658="","",D8658*E8658)</f>
        <v>4.28</v>
      </c>
      <c r="G8658" s="185">
        <f>+IF(F8658="","",H8640)</f>
        <v>0.05</v>
      </c>
      <c r="H8658" s="186">
        <f t="shared" ref="H8658:H8670" si="1669">+IF(G8658="","",F8658*G8658)</f>
        <v>0.21400000000000002</v>
      </c>
      <c r="I8658" s="95"/>
      <c r="J8658" s="195">
        <f>+IF(H8658="","",H8658/H8710)</f>
        <v>1.0325494320978124E-2</v>
      </c>
      <c r="K8658" s="174">
        <v>851230012</v>
      </c>
      <c r="L8658" s="170" t="s">
        <v>77</v>
      </c>
      <c r="M8658" s="193">
        <f t="shared" ref="M8658:M8670" si="1670">IF(L8658="NP", 0, (IF(L8658="EP", 1, (IF(L8658="ND", 0.4, "")))))</f>
        <v>0</v>
      </c>
      <c r="N8658" s="194">
        <f t="shared" ref="N8658:N8670" si="1671">+IF(H8658="","",J8658*M8658)</f>
        <v>0</v>
      </c>
      <c r="R8658" s="75" t="e">
        <f t="shared" ref="R8658:R8670" si="1672">+R8570+1</f>
        <v>#REF!</v>
      </c>
    </row>
    <row r="8659" spans="1:18" ht="15" customHeight="1" x14ac:dyDescent="0.25">
      <c r="A8659" s="86"/>
      <c r="B8659" s="84"/>
      <c r="C8659" s="125" t="s">
        <v>326</v>
      </c>
      <c r="D8659" s="146">
        <v>10</v>
      </c>
      <c r="E8659" s="209">
        <v>4.2300000000000004</v>
      </c>
      <c r="F8659" s="184">
        <f t="shared" si="1668"/>
        <v>42.300000000000004</v>
      </c>
      <c r="G8659" s="185">
        <f>+IF(F8659="","",H8640)</f>
        <v>0.05</v>
      </c>
      <c r="H8659" s="186">
        <f t="shared" si="1669"/>
        <v>2.1150000000000002</v>
      </c>
      <c r="J8659" s="195">
        <f>+IF(H8659="","",H8659/H8710)</f>
        <v>0.10204869387321838</v>
      </c>
      <c r="K8659" s="174">
        <v>851230012</v>
      </c>
      <c r="L8659" s="170" t="s">
        <v>77</v>
      </c>
      <c r="M8659" s="193">
        <f t="shared" si="1670"/>
        <v>0</v>
      </c>
      <c r="N8659" s="194">
        <f t="shared" si="1671"/>
        <v>0</v>
      </c>
      <c r="R8659" s="75" t="e">
        <f t="shared" si="1672"/>
        <v>#REF!</v>
      </c>
    </row>
    <row r="8660" spans="1:18" ht="15" customHeight="1" x14ac:dyDescent="0.25">
      <c r="A8660" s="86"/>
      <c r="B8660" s="84"/>
      <c r="C8660" s="125" t="s">
        <v>309</v>
      </c>
      <c r="D8660" s="146">
        <v>1</v>
      </c>
      <c r="E8660" s="209">
        <v>4.75</v>
      </c>
      <c r="F8660" s="184">
        <f t="shared" si="1668"/>
        <v>4.75</v>
      </c>
      <c r="G8660" s="185">
        <f>+IF(F8660="","",H8640)</f>
        <v>0.05</v>
      </c>
      <c r="H8660" s="186">
        <f t="shared" si="1669"/>
        <v>0.23750000000000002</v>
      </c>
      <c r="J8660" s="195">
        <f>+IF(H8660="","",H8660/H8710)</f>
        <v>1.1459368697347217E-2</v>
      </c>
      <c r="K8660" s="174">
        <v>851230012</v>
      </c>
      <c r="L8660" s="170" t="s">
        <v>77</v>
      </c>
      <c r="M8660" s="193">
        <f t="shared" si="1670"/>
        <v>0</v>
      </c>
      <c r="N8660" s="194">
        <f t="shared" si="1671"/>
        <v>0</v>
      </c>
      <c r="R8660" s="75" t="e">
        <f t="shared" si="1672"/>
        <v>#REF!</v>
      </c>
    </row>
    <row r="8661" spans="1:18" ht="15" customHeight="1" x14ac:dyDescent="0.3">
      <c r="A8661" s="86"/>
      <c r="B8661" s="84"/>
      <c r="C8661" s="125" t="s">
        <v>372</v>
      </c>
      <c r="D8661" s="146">
        <v>1</v>
      </c>
      <c r="E8661" s="149">
        <v>4.28</v>
      </c>
      <c r="F8661" s="184">
        <f t="shared" si="1668"/>
        <v>4.28</v>
      </c>
      <c r="G8661" s="185">
        <f>+IF(F8661="","",H8640)</f>
        <v>0.05</v>
      </c>
      <c r="H8661" s="186">
        <f t="shared" si="1669"/>
        <v>0.21400000000000002</v>
      </c>
      <c r="J8661" s="195">
        <f>+IF(H8661="","",H8661/H8710)</f>
        <v>1.0325494320978124E-2</v>
      </c>
      <c r="K8661" s="174">
        <v>851230012</v>
      </c>
      <c r="L8661" s="170" t="s">
        <v>77</v>
      </c>
      <c r="M8661" s="193">
        <f t="shared" si="1670"/>
        <v>0</v>
      </c>
      <c r="N8661" s="194">
        <f t="shared" si="1671"/>
        <v>0</v>
      </c>
      <c r="R8661" s="75" t="e">
        <f t="shared" si="1672"/>
        <v>#REF!</v>
      </c>
    </row>
    <row r="8662" spans="1:18" ht="15" customHeight="1" x14ac:dyDescent="0.3">
      <c r="A8662" s="86"/>
      <c r="B8662" s="84"/>
      <c r="C8662" s="125" t="s">
        <v>370</v>
      </c>
      <c r="D8662" s="146">
        <v>1</v>
      </c>
      <c r="E8662" s="149">
        <v>4.75</v>
      </c>
      <c r="F8662" s="184">
        <f t="shared" si="1668"/>
        <v>4.75</v>
      </c>
      <c r="G8662" s="185">
        <f>+IF(F8662="","",H8640)</f>
        <v>0.05</v>
      </c>
      <c r="H8662" s="186">
        <f t="shared" si="1669"/>
        <v>0.23750000000000002</v>
      </c>
      <c r="J8662" s="195">
        <f>+IF(H8662="","",H8662/H8710)</f>
        <v>1.1459368697347217E-2</v>
      </c>
      <c r="K8662" s="174">
        <v>851230012</v>
      </c>
      <c r="L8662" s="170" t="s">
        <v>77</v>
      </c>
      <c r="M8662" s="193">
        <f t="shared" si="1670"/>
        <v>0</v>
      </c>
      <c r="N8662" s="194">
        <f t="shared" si="1671"/>
        <v>0</v>
      </c>
      <c r="R8662" s="75" t="e">
        <f t="shared" si="1672"/>
        <v>#REF!</v>
      </c>
    </row>
    <row r="8663" spans="1:18" ht="15" customHeight="1" x14ac:dyDescent="0.3">
      <c r="A8663" s="86"/>
      <c r="B8663" s="84"/>
      <c r="C8663" s="125"/>
      <c r="D8663" s="146"/>
      <c r="E8663" s="149"/>
      <c r="F8663" s="184" t="str">
        <f t="shared" si="1668"/>
        <v/>
      </c>
      <c r="G8663" s="185" t="str">
        <f>+IF(F8663="","",H8640)</f>
        <v/>
      </c>
      <c r="H8663" s="186" t="str">
        <f t="shared" si="1669"/>
        <v/>
      </c>
      <c r="I8663" s="96"/>
      <c r="J8663" s="195" t="str">
        <f>+IF(H8663="","",H8663/H8710)</f>
        <v/>
      </c>
      <c r="K8663" s="174"/>
      <c r="L8663" s="170"/>
      <c r="M8663" s="193" t="str">
        <f t="shared" si="1670"/>
        <v/>
      </c>
      <c r="N8663" s="194" t="str">
        <f t="shared" si="1671"/>
        <v/>
      </c>
      <c r="R8663" s="75" t="e">
        <f t="shared" si="1672"/>
        <v>#REF!</v>
      </c>
    </row>
    <row r="8664" spans="1:18" ht="15" customHeight="1" x14ac:dyDescent="0.3">
      <c r="A8664" s="86"/>
      <c r="B8664" s="84"/>
      <c r="C8664" s="125"/>
      <c r="D8664" s="146"/>
      <c r="E8664" s="149"/>
      <c r="F8664" s="184" t="str">
        <f t="shared" si="1668"/>
        <v/>
      </c>
      <c r="G8664" s="185" t="str">
        <f>+IF(F8664="","",H8640)</f>
        <v/>
      </c>
      <c r="H8664" s="186" t="str">
        <f t="shared" si="1669"/>
        <v/>
      </c>
      <c r="J8664" s="195" t="str">
        <f>+IF(H8664="","",H8664/H8710)</f>
        <v/>
      </c>
      <c r="K8664" s="174"/>
      <c r="L8664" s="170"/>
      <c r="M8664" s="193" t="str">
        <f t="shared" si="1670"/>
        <v/>
      </c>
      <c r="N8664" s="194" t="str">
        <f t="shared" si="1671"/>
        <v/>
      </c>
      <c r="R8664" s="75" t="e">
        <f t="shared" si="1672"/>
        <v>#REF!</v>
      </c>
    </row>
    <row r="8665" spans="1:18" ht="15" customHeight="1" x14ac:dyDescent="0.3">
      <c r="A8665" s="86"/>
      <c r="B8665" s="84"/>
      <c r="C8665" s="125"/>
      <c r="D8665" s="146"/>
      <c r="E8665" s="149"/>
      <c r="F8665" s="184" t="str">
        <f t="shared" si="1668"/>
        <v/>
      </c>
      <c r="G8665" s="185" t="str">
        <f>+IF(F8665="","",H8640)</f>
        <v/>
      </c>
      <c r="H8665" s="186" t="str">
        <f t="shared" si="1669"/>
        <v/>
      </c>
      <c r="J8665" s="195" t="str">
        <f>+IF(H8665="","",H8665/H8710)</f>
        <v/>
      </c>
      <c r="K8665" s="174"/>
      <c r="L8665" s="170"/>
      <c r="M8665" s="193" t="str">
        <f t="shared" si="1670"/>
        <v/>
      </c>
      <c r="N8665" s="194" t="str">
        <f t="shared" si="1671"/>
        <v/>
      </c>
      <c r="R8665" s="75" t="e">
        <f t="shared" si="1672"/>
        <v>#REF!</v>
      </c>
    </row>
    <row r="8666" spans="1:18" ht="15" customHeight="1" x14ac:dyDescent="0.3">
      <c r="A8666" s="86"/>
      <c r="B8666" s="84"/>
      <c r="C8666" s="125"/>
      <c r="D8666" s="146"/>
      <c r="E8666" s="149"/>
      <c r="F8666" s="184" t="str">
        <f t="shared" si="1668"/>
        <v/>
      </c>
      <c r="G8666" s="185" t="str">
        <f>+IF(F8666="","",H8640)</f>
        <v/>
      </c>
      <c r="H8666" s="186" t="str">
        <f t="shared" si="1669"/>
        <v/>
      </c>
      <c r="I8666" s="96"/>
      <c r="J8666" s="195" t="str">
        <f>+IF(H8666="","",H8666/H8710)</f>
        <v/>
      </c>
      <c r="K8666" s="174"/>
      <c r="L8666" s="170"/>
      <c r="M8666" s="193" t="str">
        <f t="shared" si="1670"/>
        <v/>
      </c>
      <c r="N8666" s="194" t="str">
        <f t="shared" si="1671"/>
        <v/>
      </c>
      <c r="R8666" s="75" t="e">
        <f t="shared" si="1672"/>
        <v>#REF!</v>
      </c>
    </row>
    <row r="8667" spans="1:18" ht="15" customHeight="1" x14ac:dyDescent="0.3">
      <c r="A8667" s="86"/>
      <c r="B8667" s="84"/>
      <c r="C8667" s="125"/>
      <c r="D8667" s="146"/>
      <c r="E8667" s="149"/>
      <c r="F8667" s="184" t="str">
        <f t="shared" si="1668"/>
        <v/>
      </c>
      <c r="G8667" s="185" t="str">
        <f>+IF(F8667="","",H8640)</f>
        <v/>
      </c>
      <c r="H8667" s="186" t="str">
        <f t="shared" si="1669"/>
        <v/>
      </c>
      <c r="J8667" s="195" t="str">
        <f>+IF(H8667="","",H8667/H8710)</f>
        <v/>
      </c>
      <c r="K8667" s="174"/>
      <c r="L8667" s="170"/>
      <c r="M8667" s="193" t="str">
        <f t="shared" si="1670"/>
        <v/>
      </c>
      <c r="N8667" s="194" t="str">
        <f t="shared" si="1671"/>
        <v/>
      </c>
      <c r="R8667" s="75" t="e">
        <f t="shared" si="1672"/>
        <v>#REF!</v>
      </c>
    </row>
    <row r="8668" spans="1:18" ht="15" customHeight="1" x14ac:dyDescent="0.3">
      <c r="A8668" s="86"/>
      <c r="B8668" s="84"/>
      <c r="C8668" s="125"/>
      <c r="D8668" s="146"/>
      <c r="E8668" s="149"/>
      <c r="F8668" s="184" t="str">
        <f t="shared" si="1668"/>
        <v/>
      </c>
      <c r="G8668" s="185" t="str">
        <f>+IF(F8668="","",H8640)</f>
        <v/>
      </c>
      <c r="H8668" s="186" t="str">
        <f t="shared" si="1669"/>
        <v/>
      </c>
      <c r="I8668" s="96"/>
      <c r="J8668" s="195" t="str">
        <f>+IF(H8668="","",H8668/H8710)</f>
        <v/>
      </c>
      <c r="K8668" s="174"/>
      <c r="L8668" s="170"/>
      <c r="M8668" s="193" t="str">
        <f t="shared" si="1670"/>
        <v/>
      </c>
      <c r="N8668" s="194" t="str">
        <f t="shared" si="1671"/>
        <v/>
      </c>
      <c r="R8668" s="75" t="e">
        <f t="shared" si="1672"/>
        <v>#REF!</v>
      </c>
    </row>
    <row r="8669" spans="1:18" ht="15" customHeight="1" x14ac:dyDescent="0.3">
      <c r="A8669" s="86"/>
      <c r="B8669" s="84"/>
      <c r="C8669" s="125"/>
      <c r="D8669" s="146"/>
      <c r="E8669" s="149"/>
      <c r="F8669" s="184" t="str">
        <f t="shared" si="1668"/>
        <v/>
      </c>
      <c r="G8669" s="185" t="str">
        <f>+IF(F8669="","",H8640)</f>
        <v/>
      </c>
      <c r="H8669" s="186" t="str">
        <f t="shared" si="1669"/>
        <v/>
      </c>
      <c r="I8669" s="96"/>
      <c r="J8669" s="195" t="str">
        <f>+IF(H8669="","",H8669/H8710)</f>
        <v/>
      </c>
      <c r="K8669" s="174"/>
      <c r="L8669" s="170"/>
      <c r="M8669" s="193" t="str">
        <f t="shared" si="1670"/>
        <v/>
      </c>
      <c r="N8669" s="194" t="str">
        <f t="shared" si="1671"/>
        <v/>
      </c>
      <c r="R8669" s="75" t="e">
        <f t="shared" si="1672"/>
        <v>#REF!</v>
      </c>
    </row>
    <row r="8670" spans="1:18" ht="15" customHeight="1" thickBot="1" x14ac:dyDescent="0.35">
      <c r="A8670" s="86"/>
      <c r="B8670" s="84"/>
      <c r="C8670" s="127"/>
      <c r="D8670" s="147"/>
      <c r="E8670" s="150"/>
      <c r="F8670" s="187" t="str">
        <f t="shared" si="1668"/>
        <v/>
      </c>
      <c r="G8670" s="188" t="str">
        <f>+IF(F8670="","",H8639)</f>
        <v/>
      </c>
      <c r="H8670" s="189" t="str">
        <f t="shared" si="1669"/>
        <v/>
      </c>
      <c r="J8670" s="195" t="str">
        <f>+IF(H8670="","",H8670/H8710)</f>
        <v/>
      </c>
      <c r="K8670" s="174"/>
      <c r="L8670" s="170"/>
      <c r="M8670" s="193" t="str">
        <f t="shared" si="1670"/>
        <v/>
      </c>
      <c r="N8670" s="194" t="str">
        <f t="shared" si="1671"/>
        <v/>
      </c>
      <c r="R8670" s="75" t="e">
        <f t="shared" si="1672"/>
        <v>#REF!</v>
      </c>
    </row>
    <row r="8671" spans="1:18" ht="15" customHeight="1" thickBot="1" x14ac:dyDescent="0.35">
      <c r="A8671" s="86"/>
      <c r="B8671" s="84"/>
      <c r="C8671" s="160"/>
      <c r="D8671" s="160"/>
      <c r="E8671" s="160"/>
      <c r="F8671" s="160"/>
      <c r="G8671" s="161" t="s">
        <v>28</v>
      </c>
      <c r="H8671" s="157">
        <f>SUM(H8658:H8670)</f>
        <v>3.0179999999999998</v>
      </c>
      <c r="J8671" s="110">
        <f>SUM(J8658:J8670)</f>
        <v>0.14561841990986907</v>
      </c>
      <c r="K8671" s="109"/>
      <c r="L8671" s="109"/>
      <c r="M8671" s="109"/>
      <c r="N8671" s="110">
        <f>SUM(N8658:N8670)</f>
        <v>0</v>
      </c>
    </row>
    <row r="8672" spans="1:18" s="73" customFormat="1" ht="15" customHeight="1" thickBot="1" x14ac:dyDescent="0.35">
      <c r="A8672" s="86"/>
      <c r="B8672" s="84"/>
      <c r="C8672" s="73" t="s">
        <v>11</v>
      </c>
      <c r="H8672" s="74"/>
      <c r="J8672" s="112"/>
      <c r="K8672" s="112"/>
      <c r="L8672" s="112"/>
      <c r="M8672" s="112"/>
      <c r="N8672" s="112"/>
    </row>
    <row r="8673" spans="1:18" ht="34.5" customHeight="1" thickBot="1" x14ac:dyDescent="0.35">
      <c r="A8673" s="86"/>
      <c r="B8673" s="84"/>
      <c r="C8673" s="122" t="s">
        <v>48</v>
      </c>
      <c r="D8673" s="129"/>
      <c r="E8673" s="123" t="s">
        <v>3</v>
      </c>
      <c r="F8673" s="123" t="s">
        <v>0</v>
      </c>
      <c r="G8673" s="123" t="s">
        <v>16</v>
      </c>
      <c r="H8673" s="124" t="s">
        <v>9</v>
      </c>
      <c r="J8673" s="106" t="s">
        <v>59</v>
      </c>
      <c r="K8673" s="107" t="s">
        <v>60</v>
      </c>
      <c r="L8673" s="107" t="s">
        <v>61</v>
      </c>
      <c r="M8673" s="107" t="s">
        <v>62</v>
      </c>
      <c r="N8673" s="108" t="s">
        <v>63</v>
      </c>
    </row>
    <row r="8674" spans="1:18" ht="15" customHeight="1" x14ac:dyDescent="0.3">
      <c r="A8674" s="86"/>
      <c r="B8674" s="84"/>
      <c r="C8674" s="125" t="s">
        <v>390</v>
      </c>
      <c r="E8674" s="151" t="s">
        <v>32</v>
      </c>
      <c r="F8674" s="151">
        <v>1.03</v>
      </c>
      <c r="G8674" s="151">
        <v>13.6</v>
      </c>
      <c r="H8674" s="190">
        <f t="shared" ref="H8674" si="1673">+IF(G8674="","",F8674*G8674)</f>
        <v>14.007999999999999</v>
      </c>
      <c r="J8674" s="195">
        <f>+IF(H8674="","",H8674/H8710)</f>
        <v>0.67588562826290444</v>
      </c>
      <c r="K8674" s="174">
        <v>153200015</v>
      </c>
      <c r="L8674" s="170" t="s">
        <v>76</v>
      </c>
      <c r="M8674" s="193">
        <v>0.3019</v>
      </c>
      <c r="N8674" s="194">
        <f t="shared" ref="N8674:N8699" si="1674">+IF(H8674="","",J8674*M8674)</f>
        <v>0.20404987117257084</v>
      </c>
      <c r="R8674" s="75" t="e">
        <f t="shared" ref="R8674:R8699" si="1675">+R8586+1</f>
        <v>#REF!</v>
      </c>
    </row>
    <row r="8675" spans="1:18" ht="15" customHeight="1" x14ac:dyDescent="0.3">
      <c r="A8675" s="86"/>
      <c r="B8675" s="84"/>
      <c r="C8675" s="125"/>
      <c r="E8675" s="151"/>
      <c r="F8675" s="151"/>
      <c r="G8675" s="151"/>
      <c r="H8675" s="190"/>
      <c r="J8675" s="195"/>
      <c r="K8675" s="174"/>
      <c r="L8675" s="170"/>
      <c r="M8675" s="193"/>
      <c r="N8675" s="194" t="str">
        <f t="shared" si="1674"/>
        <v/>
      </c>
      <c r="R8675" s="75" t="e">
        <f t="shared" si="1675"/>
        <v>#REF!</v>
      </c>
    </row>
    <row r="8676" spans="1:18" ht="15" customHeight="1" x14ac:dyDescent="0.3">
      <c r="A8676" s="86"/>
      <c r="B8676" s="84"/>
      <c r="C8676" s="125"/>
      <c r="E8676" s="151"/>
      <c r="F8676" s="151"/>
      <c r="G8676" s="151"/>
      <c r="H8676" s="190"/>
      <c r="J8676" s="195"/>
      <c r="K8676" s="174"/>
      <c r="L8676" s="170"/>
      <c r="M8676" s="193"/>
      <c r="N8676" s="194" t="str">
        <f t="shared" si="1674"/>
        <v/>
      </c>
      <c r="R8676" s="75" t="e">
        <f t="shared" si="1675"/>
        <v>#REF!</v>
      </c>
    </row>
    <row r="8677" spans="1:18" ht="15" customHeight="1" x14ac:dyDescent="0.3">
      <c r="A8677" s="86"/>
      <c r="B8677" s="84"/>
      <c r="C8677" s="125"/>
      <c r="E8677" s="151"/>
      <c r="F8677" s="151"/>
      <c r="G8677" s="151"/>
      <c r="H8677" s="190"/>
      <c r="J8677" s="195"/>
      <c r="K8677" s="174"/>
      <c r="L8677" s="170"/>
      <c r="M8677" s="193"/>
      <c r="N8677" s="194" t="str">
        <f t="shared" si="1674"/>
        <v/>
      </c>
      <c r="R8677" s="75" t="e">
        <f t="shared" si="1675"/>
        <v>#REF!</v>
      </c>
    </row>
    <row r="8678" spans="1:18" ht="15" customHeight="1" x14ac:dyDescent="0.3">
      <c r="A8678" s="86"/>
      <c r="B8678" s="84"/>
      <c r="C8678" s="125"/>
      <c r="E8678" s="151"/>
      <c r="F8678" s="151"/>
      <c r="G8678" s="151"/>
      <c r="H8678" s="190"/>
      <c r="J8678" s="195"/>
      <c r="K8678" s="174"/>
      <c r="L8678" s="170"/>
      <c r="M8678" s="193"/>
      <c r="N8678" s="194" t="str">
        <f t="shared" si="1674"/>
        <v/>
      </c>
      <c r="R8678" s="75" t="e">
        <f t="shared" si="1675"/>
        <v>#REF!</v>
      </c>
    </row>
    <row r="8679" spans="1:18" ht="15" customHeight="1" x14ac:dyDescent="0.3">
      <c r="A8679" s="86"/>
      <c r="B8679" s="84"/>
      <c r="C8679" s="125"/>
      <c r="E8679" s="151"/>
      <c r="F8679" s="151"/>
      <c r="G8679" s="151"/>
      <c r="H8679" s="190"/>
      <c r="J8679" s="195"/>
      <c r="K8679" s="174"/>
      <c r="L8679" s="170"/>
      <c r="M8679" s="193"/>
      <c r="N8679" s="194" t="str">
        <f t="shared" si="1674"/>
        <v/>
      </c>
      <c r="R8679" s="75" t="e">
        <f t="shared" si="1675"/>
        <v>#REF!</v>
      </c>
    </row>
    <row r="8680" spans="1:18" ht="15" customHeight="1" x14ac:dyDescent="0.3">
      <c r="A8680" s="86"/>
      <c r="B8680" s="84"/>
      <c r="C8680" s="125"/>
      <c r="E8680" s="151"/>
      <c r="F8680" s="151"/>
      <c r="G8680" s="151"/>
      <c r="H8680" s="190" t="str">
        <f t="shared" ref="H8680:H8699" si="1676">+IF(G8680="","",F8680*G8680)</f>
        <v/>
      </c>
      <c r="J8680" s="195" t="str">
        <f>+IF(H8680="","",H8680/H8710)</f>
        <v/>
      </c>
      <c r="K8680" s="174"/>
      <c r="L8680" s="170"/>
      <c r="M8680" s="193" t="str">
        <f t="shared" ref="M8680:M8699" si="1677">IF(L8680="NP", 0, (IF(L8680="EP", 1, (IF(L8680="ND", 0.4, "")))))</f>
        <v/>
      </c>
      <c r="N8680" s="194" t="str">
        <f t="shared" si="1674"/>
        <v/>
      </c>
      <c r="R8680" s="75" t="e">
        <f t="shared" si="1675"/>
        <v>#REF!</v>
      </c>
    </row>
    <row r="8681" spans="1:18" ht="15" customHeight="1" x14ac:dyDescent="0.3">
      <c r="A8681" s="86"/>
      <c r="B8681" s="84"/>
      <c r="C8681" s="125"/>
      <c r="E8681" s="151"/>
      <c r="F8681" s="151"/>
      <c r="G8681" s="151"/>
      <c r="H8681" s="190" t="str">
        <f t="shared" si="1676"/>
        <v/>
      </c>
      <c r="J8681" s="195" t="str">
        <f>+IF(H8681="","",H8681/H8710)</f>
        <v/>
      </c>
      <c r="K8681" s="174"/>
      <c r="L8681" s="170"/>
      <c r="M8681" s="193" t="str">
        <f t="shared" si="1677"/>
        <v/>
      </c>
      <c r="N8681" s="194" t="str">
        <f t="shared" si="1674"/>
        <v/>
      </c>
      <c r="R8681" s="75" t="e">
        <f t="shared" si="1675"/>
        <v>#REF!</v>
      </c>
    </row>
    <row r="8682" spans="1:18" ht="15" customHeight="1" x14ac:dyDescent="0.3">
      <c r="A8682" s="86"/>
      <c r="B8682" s="84"/>
      <c r="C8682" s="125"/>
      <c r="E8682" s="151"/>
      <c r="F8682" s="151"/>
      <c r="G8682" s="151"/>
      <c r="H8682" s="190" t="str">
        <f t="shared" si="1676"/>
        <v/>
      </c>
      <c r="J8682" s="195" t="str">
        <f>+IF(H8682="","",H8682/H8710)</f>
        <v/>
      </c>
      <c r="K8682" s="174"/>
      <c r="L8682" s="170"/>
      <c r="M8682" s="193" t="str">
        <f t="shared" si="1677"/>
        <v/>
      </c>
      <c r="N8682" s="194" t="str">
        <f t="shared" si="1674"/>
        <v/>
      </c>
      <c r="R8682" s="75" t="e">
        <f t="shared" si="1675"/>
        <v>#REF!</v>
      </c>
    </row>
    <row r="8683" spans="1:18" ht="15" customHeight="1" x14ac:dyDescent="0.3">
      <c r="A8683" s="86"/>
      <c r="B8683" s="84"/>
      <c r="C8683" s="125"/>
      <c r="E8683" s="151"/>
      <c r="F8683" s="151"/>
      <c r="G8683" s="151"/>
      <c r="H8683" s="190" t="str">
        <f t="shared" si="1676"/>
        <v/>
      </c>
      <c r="J8683" s="195" t="str">
        <f>+IF(H8683="","",H8683/H8710)</f>
        <v/>
      </c>
      <c r="K8683" s="174"/>
      <c r="L8683" s="170"/>
      <c r="M8683" s="193" t="str">
        <f t="shared" si="1677"/>
        <v/>
      </c>
      <c r="N8683" s="194" t="str">
        <f t="shared" si="1674"/>
        <v/>
      </c>
      <c r="R8683" s="75" t="e">
        <f t="shared" si="1675"/>
        <v>#REF!</v>
      </c>
    </row>
    <row r="8684" spans="1:18" ht="15" customHeight="1" x14ac:dyDescent="0.3">
      <c r="A8684" s="86"/>
      <c r="B8684" s="84"/>
      <c r="C8684" s="125"/>
      <c r="E8684" s="151"/>
      <c r="F8684" s="151"/>
      <c r="G8684" s="151"/>
      <c r="H8684" s="190" t="str">
        <f t="shared" si="1676"/>
        <v/>
      </c>
      <c r="J8684" s="195" t="str">
        <f>+IF(H8684="","",H8684/H8710)</f>
        <v/>
      </c>
      <c r="K8684" s="174"/>
      <c r="L8684" s="170"/>
      <c r="M8684" s="193" t="str">
        <f t="shared" si="1677"/>
        <v/>
      </c>
      <c r="N8684" s="194" t="str">
        <f t="shared" si="1674"/>
        <v/>
      </c>
      <c r="R8684" s="75" t="e">
        <f t="shared" si="1675"/>
        <v>#REF!</v>
      </c>
    </row>
    <row r="8685" spans="1:18" ht="15" customHeight="1" x14ac:dyDescent="0.3">
      <c r="A8685" s="86"/>
      <c r="B8685" s="84"/>
      <c r="C8685" s="125"/>
      <c r="E8685" s="151"/>
      <c r="F8685" s="151"/>
      <c r="G8685" s="151"/>
      <c r="H8685" s="190" t="str">
        <f t="shared" si="1676"/>
        <v/>
      </c>
      <c r="J8685" s="195" t="str">
        <f>+IF(H8685="","",H8685/H8710)</f>
        <v/>
      </c>
      <c r="K8685" s="174"/>
      <c r="L8685" s="170"/>
      <c r="M8685" s="193" t="str">
        <f t="shared" si="1677"/>
        <v/>
      </c>
      <c r="N8685" s="194" t="str">
        <f t="shared" si="1674"/>
        <v/>
      </c>
      <c r="R8685" s="75" t="e">
        <f t="shared" si="1675"/>
        <v>#REF!</v>
      </c>
    </row>
    <row r="8686" spans="1:18" ht="15" customHeight="1" x14ac:dyDescent="0.3">
      <c r="A8686" s="86"/>
      <c r="B8686" s="84"/>
      <c r="C8686" s="125"/>
      <c r="E8686" s="151"/>
      <c r="F8686" s="151"/>
      <c r="G8686" s="151"/>
      <c r="H8686" s="190" t="str">
        <f t="shared" si="1676"/>
        <v/>
      </c>
      <c r="J8686" s="195" t="str">
        <f>+IF(H8686="","",H8686/H8710)</f>
        <v/>
      </c>
      <c r="K8686" s="174"/>
      <c r="L8686" s="170"/>
      <c r="M8686" s="193" t="str">
        <f t="shared" si="1677"/>
        <v/>
      </c>
      <c r="N8686" s="194" t="str">
        <f t="shared" si="1674"/>
        <v/>
      </c>
      <c r="R8686" s="75" t="e">
        <f t="shared" si="1675"/>
        <v>#REF!</v>
      </c>
    </row>
    <row r="8687" spans="1:18" ht="15" customHeight="1" x14ac:dyDescent="0.3">
      <c r="A8687" s="86"/>
      <c r="B8687" s="84"/>
      <c r="C8687" s="125"/>
      <c r="E8687" s="151"/>
      <c r="F8687" s="151"/>
      <c r="G8687" s="151"/>
      <c r="H8687" s="190" t="str">
        <f t="shared" si="1676"/>
        <v/>
      </c>
      <c r="J8687" s="195" t="str">
        <f>+IF(H8687="","",H8687/H8710)</f>
        <v/>
      </c>
      <c r="K8687" s="174"/>
      <c r="L8687" s="170"/>
      <c r="M8687" s="193" t="str">
        <f t="shared" si="1677"/>
        <v/>
      </c>
      <c r="N8687" s="194" t="str">
        <f t="shared" si="1674"/>
        <v/>
      </c>
      <c r="R8687" s="75" t="e">
        <f t="shared" si="1675"/>
        <v>#REF!</v>
      </c>
    </row>
    <row r="8688" spans="1:18" ht="15" customHeight="1" x14ac:dyDescent="0.3">
      <c r="A8688" s="86"/>
      <c r="B8688" s="84"/>
      <c r="C8688" s="125"/>
      <c r="E8688" s="151"/>
      <c r="F8688" s="151"/>
      <c r="G8688" s="151"/>
      <c r="H8688" s="190" t="str">
        <f t="shared" si="1676"/>
        <v/>
      </c>
      <c r="J8688" s="195" t="str">
        <f>+IF(H8688="","",H8688/H8710)</f>
        <v/>
      </c>
      <c r="K8688" s="174"/>
      <c r="L8688" s="170"/>
      <c r="M8688" s="193" t="str">
        <f t="shared" si="1677"/>
        <v/>
      </c>
      <c r="N8688" s="194" t="str">
        <f t="shared" si="1674"/>
        <v/>
      </c>
      <c r="R8688" s="75" t="e">
        <f t="shared" si="1675"/>
        <v>#REF!</v>
      </c>
    </row>
    <row r="8689" spans="1:18" ht="15" customHeight="1" x14ac:dyDescent="0.3">
      <c r="A8689" s="86"/>
      <c r="B8689" s="84"/>
      <c r="C8689" s="125"/>
      <c r="E8689" s="151"/>
      <c r="F8689" s="151"/>
      <c r="G8689" s="151"/>
      <c r="H8689" s="190" t="str">
        <f t="shared" si="1676"/>
        <v/>
      </c>
      <c r="J8689" s="195" t="str">
        <f>+IF(H8689="","",H8689/H8710)</f>
        <v/>
      </c>
      <c r="K8689" s="174"/>
      <c r="L8689" s="170"/>
      <c r="M8689" s="193" t="str">
        <f t="shared" si="1677"/>
        <v/>
      </c>
      <c r="N8689" s="194" t="str">
        <f t="shared" si="1674"/>
        <v/>
      </c>
      <c r="R8689" s="75" t="e">
        <f t="shared" si="1675"/>
        <v>#REF!</v>
      </c>
    </row>
    <row r="8690" spans="1:18" ht="15" customHeight="1" x14ac:dyDescent="0.3">
      <c r="A8690" s="86"/>
      <c r="B8690" s="84"/>
      <c r="C8690" s="125"/>
      <c r="E8690" s="151"/>
      <c r="F8690" s="151"/>
      <c r="G8690" s="151"/>
      <c r="H8690" s="190" t="str">
        <f t="shared" si="1676"/>
        <v/>
      </c>
      <c r="J8690" s="195" t="str">
        <f>+IF(H8690="","",H8690/H8710)</f>
        <v/>
      </c>
      <c r="K8690" s="174"/>
      <c r="L8690" s="170"/>
      <c r="M8690" s="193" t="str">
        <f t="shared" si="1677"/>
        <v/>
      </c>
      <c r="N8690" s="194" t="str">
        <f t="shared" si="1674"/>
        <v/>
      </c>
      <c r="R8690" s="75" t="e">
        <f t="shared" si="1675"/>
        <v>#REF!</v>
      </c>
    </row>
    <row r="8691" spans="1:18" ht="15" customHeight="1" x14ac:dyDescent="0.3">
      <c r="A8691" s="86"/>
      <c r="B8691" s="84"/>
      <c r="C8691" s="125"/>
      <c r="E8691" s="151"/>
      <c r="F8691" s="151"/>
      <c r="G8691" s="151"/>
      <c r="H8691" s="190" t="str">
        <f t="shared" si="1676"/>
        <v/>
      </c>
      <c r="J8691" s="195" t="str">
        <f>+IF(H8691="","",H8691/H8710)</f>
        <v/>
      </c>
      <c r="K8691" s="174"/>
      <c r="L8691" s="170"/>
      <c r="M8691" s="193" t="str">
        <f t="shared" si="1677"/>
        <v/>
      </c>
      <c r="N8691" s="194" t="str">
        <f t="shared" si="1674"/>
        <v/>
      </c>
      <c r="R8691" s="75" t="e">
        <f t="shared" si="1675"/>
        <v>#REF!</v>
      </c>
    </row>
    <row r="8692" spans="1:18" ht="15" customHeight="1" x14ac:dyDescent="0.3">
      <c r="A8692" s="86"/>
      <c r="B8692" s="84"/>
      <c r="C8692" s="125"/>
      <c r="E8692" s="151"/>
      <c r="F8692" s="151"/>
      <c r="G8692" s="151"/>
      <c r="H8692" s="190" t="str">
        <f t="shared" si="1676"/>
        <v/>
      </c>
      <c r="J8692" s="195" t="str">
        <f>+IF(H8692="","",H8692/H8710)</f>
        <v/>
      </c>
      <c r="K8692" s="174"/>
      <c r="L8692" s="170"/>
      <c r="M8692" s="193" t="str">
        <f t="shared" si="1677"/>
        <v/>
      </c>
      <c r="N8692" s="194" t="str">
        <f t="shared" si="1674"/>
        <v/>
      </c>
      <c r="R8692" s="75" t="e">
        <f t="shared" si="1675"/>
        <v>#REF!</v>
      </c>
    </row>
    <row r="8693" spans="1:18" ht="15" customHeight="1" x14ac:dyDescent="0.3">
      <c r="A8693" s="86"/>
      <c r="B8693" s="84"/>
      <c r="C8693" s="125"/>
      <c r="E8693" s="151"/>
      <c r="F8693" s="151"/>
      <c r="G8693" s="151"/>
      <c r="H8693" s="190" t="str">
        <f t="shared" si="1676"/>
        <v/>
      </c>
      <c r="J8693" s="195" t="str">
        <f>+IF(H8693="","",H8693/H8710)</f>
        <v/>
      </c>
      <c r="K8693" s="174"/>
      <c r="L8693" s="170"/>
      <c r="M8693" s="193" t="str">
        <f t="shared" si="1677"/>
        <v/>
      </c>
      <c r="N8693" s="194" t="str">
        <f t="shared" si="1674"/>
        <v/>
      </c>
      <c r="R8693" s="75" t="e">
        <f t="shared" si="1675"/>
        <v>#REF!</v>
      </c>
    </row>
    <row r="8694" spans="1:18" ht="15" customHeight="1" x14ac:dyDescent="0.3">
      <c r="A8694" s="86"/>
      <c r="B8694" s="84"/>
      <c r="C8694" s="125"/>
      <c r="E8694" s="151"/>
      <c r="F8694" s="151"/>
      <c r="G8694" s="151"/>
      <c r="H8694" s="190" t="str">
        <f t="shared" si="1676"/>
        <v/>
      </c>
      <c r="J8694" s="195" t="str">
        <f>+IF(H8694="","",H8694/H8710)</f>
        <v/>
      </c>
      <c r="K8694" s="174"/>
      <c r="L8694" s="170"/>
      <c r="M8694" s="193" t="str">
        <f t="shared" si="1677"/>
        <v/>
      </c>
      <c r="N8694" s="194" t="str">
        <f t="shared" si="1674"/>
        <v/>
      </c>
      <c r="R8694" s="75" t="e">
        <f t="shared" si="1675"/>
        <v>#REF!</v>
      </c>
    </row>
    <row r="8695" spans="1:18" ht="15" customHeight="1" x14ac:dyDescent="0.3">
      <c r="A8695" s="86"/>
      <c r="B8695" s="84"/>
      <c r="C8695" s="125"/>
      <c r="E8695" s="151"/>
      <c r="F8695" s="151"/>
      <c r="G8695" s="151"/>
      <c r="H8695" s="190" t="str">
        <f t="shared" si="1676"/>
        <v/>
      </c>
      <c r="J8695" s="195" t="str">
        <f>+IF(H8695="","",H8695/H8710)</f>
        <v/>
      </c>
      <c r="K8695" s="174"/>
      <c r="L8695" s="170"/>
      <c r="M8695" s="193" t="str">
        <f t="shared" si="1677"/>
        <v/>
      </c>
      <c r="N8695" s="194" t="str">
        <f t="shared" si="1674"/>
        <v/>
      </c>
      <c r="R8695" s="75" t="e">
        <f t="shared" si="1675"/>
        <v>#REF!</v>
      </c>
    </row>
    <row r="8696" spans="1:18" ht="15" customHeight="1" x14ac:dyDescent="0.3">
      <c r="A8696" s="86"/>
      <c r="B8696" s="84"/>
      <c r="C8696" s="125"/>
      <c r="E8696" s="151"/>
      <c r="F8696" s="151"/>
      <c r="G8696" s="151"/>
      <c r="H8696" s="190" t="str">
        <f t="shared" si="1676"/>
        <v/>
      </c>
      <c r="J8696" s="195" t="str">
        <f>+IF(H8696="","",H8696/H8710)</f>
        <v/>
      </c>
      <c r="K8696" s="174"/>
      <c r="L8696" s="170"/>
      <c r="M8696" s="193" t="str">
        <f t="shared" si="1677"/>
        <v/>
      </c>
      <c r="N8696" s="194" t="str">
        <f t="shared" si="1674"/>
        <v/>
      </c>
      <c r="R8696" s="75" t="e">
        <f t="shared" si="1675"/>
        <v>#REF!</v>
      </c>
    </row>
    <row r="8697" spans="1:18" ht="15" customHeight="1" x14ac:dyDescent="0.3">
      <c r="A8697" s="86"/>
      <c r="B8697" s="84"/>
      <c r="C8697" s="125"/>
      <c r="E8697" s="151"/>
      <c r="F8697" s="151"/>
      <c r="G8697" s="151"/>
      <c r="H8697" s="190" t="str">
        <f t="shared" si="1676"/>
        <v/>
      </c>
      <c r="J8697" s="195" t="str">
        <f>+IF(H8697="","",H8697/H8710)</f>
        <v/>
      </c>
      <c r="K8697" s="174"/>
      <c r="L8697" s="170"/>
      <c r="M8697" s="193" t="str">
        <f t="shared" si="1677"/>
        <v/>
      </c>
      <c r="N8697" s="194" t="str">
        <f t="shared" si="1674"/>
        <v/>
      </c>
      <c r="R8697" s="75" t="e">
        <f t="shared" si="1675"/>
        <v>#REF!</v>
      </c>
    </row>
    <row r="8698" spans="1:18" ht="15" customHeight="1" x14ac:dyDescent="0.3">
      <c r="A8698" s="86"/>
      <c r="B8698" s="84"/>
      <c r="C8698" s="125"/>
      <c r="E8698" s="151"/>
      <c r="F8698" s="151"/>
      <c r="G8698" s="151"/>
      <c r="H8698" s="190" t="str">
        <f t="shared" si="1676"/>
        <v/>
      </c>
      <c r="J8698" s="195" t="str">
        <f>+IF(H8698="","",H8698/H8710)</f>
        <v/>
      </c>
      <c r="K8698" s="174"/>
      <c r="L8698" s="170"/>
      <c r="M8698" s="193" t="str">
        <f t="shared" si="1677"/>
        <v/>
      </c>
      <c r="N8698" s="194" t="str">
        <f t="shared" si="1674"/>
        <v/>
      </c>
      <c r="R8698" s="75" t="e">
        <f t="shared" si="1675"/>
        <v>#REF!</v>
      </c>
    </row>
    <row r="8699" spans="1:18" ht="15" customHeight="1" thickBot="1" x14ac:dyDescent="0.35">
      <c r="A8699" s="86"/>
      <c r="B8699" s="84"/>
      <c r="C8699" s="125"/>
      <c r="E8699" s="152"/>
      <c r="F8699" s="152"/>
      <c r="G8699" s="152"/>
      <c r="H8699" s="191" t="str">
        <f t="shared" si="1676"/>
        <v/>
      </c>
      <c r="J8699" s="195" t="str">
        <f>+IF(H8699="","",H8699/H8710)</f>
        <v/>
      </c>
      <c r="K8699" s="174"/>
      <c r="L8699" s="170"/>
      <c r="M8699" s="193" t="str">
        <f t="shared" si="1677"/>
        <v/>
      </c>
      <c r="N8699" s="194" t="str">
        <f t="shared" si="1674"/>
        <v/>
      </c>
      <c r="R8699" s="75" t="e">
        <f t="shared" si="1675"/>
        <v>#REF!</v>
      </c>
    </row>
    <row r="8700" spans="1:18" ht="15" customHeight="1" thickBot="1" x14ac:dyDescent="0.35">
      <c r="A8700" s="86"/>
      <c r="B8700" s="84"/>
      <c r="C8700" s="160"/>
      <c r="D8700" s="160"/>
      <c r="E8700" s="160"/>
      <c r="F8700" s="160"/>
      <c r="G8700" s="161" t="s">
        <v>29</v>
      </c>
      <c r="H8700" s="157">
        <f>SUM(H8674:H8699)</f>
        <v>14.007999999999999</v>
      </c>
      <c r="J8700" s="110">
        <f>SUM(J8674:J8699)</f>
        <v>0.67588562826290444</v>
      </c>
      <c r="K8700" s="109"/>
      <c r="L8700" s="109"/>
      <c r="M8700" s="109"/>
      <c r="N8700" s="110">
        <f>SUM(N8674:N8699)</f>
        <v>0.20404987117257084</v>
      </c>
    </row>
    <row r="8701" spans="1:18" s="73" customFormat="1" ht="15" customHeight="1" thickBot="1" x14ac:dyDescent="0.35">
      <c r="A8701" s="86"/>
      <c r="B8701" s="84"/>
      <c r="C8701" s="73" t="s">
        <v>12</v>
      </c>
      <c r="H8701" s="74"/>
      <c r="J8701" s="111"/>
      <c r="K8701" s="111"/>
      <c r="L8701" s="111"/>
      <c r="M8701" s="111"/>
      <c r="N8701" s="111"/>
    </row>
    <row r="8702" spans="1:18" ht="33" customHeight="1" thickBot="1" x14ac:dyDescent="0.35">
      <c r="A8702" s="86"/>
      <c r="B8702" s="84"/>
      <c r="C8702" s="122" t="s">
        <v>48</v>
      </c>
      <c r="D8702" s="129"/>
      <c r="E8702" s="130" t="s">
        <v>3</v>
      </c>
      <c r="F8702" s="130" t="s">
        <v>0</v>
      </c>
      <c r="G8702" s="123" t="s">
        <v>6</v>
      </c>
      <c r="H8702" s="124" t="s">
        <v>9</v>
      </c>
      <c r="J8702" s="106" t="s">
        <v>59</v>
      </c>
      <c r="K8702" s="107" t="s">
        <v>60</v>
      </c>
      <c r="L8702" s="107" t="s">
        <v>61</v>
      </c>
      <c r="M8702" s="107" t="s">
        <v>62</v>
      </c>
      <c r="N8702" s="108" t="s">
        <v>63</v>
      </c>
    </row>
    <row r="8703" spans="1:18" ht="15" customHeight="1" x14ac:dyDescent="0.3">
      <c r="A8703" s="86"/>
      <c r="B8703" s="84"/>
      <c r="C8703" s="125"/>
      <c r="E8703" s="149"/>
      <c r="F8703" s="146"/>
      <c r="G8703" s="154"/>
      <c r="H8703" s="186"/>
      <c r="J8703" s="195"/>
      <c r="K8703" s="175"/>
      <c r="L8703" s="175"/>
      <c r="M8703" s="193"/>
      <c r="N8703" s="194" t="str">
        <f>+IF(H8703="","",J8703*M8703)</f>
        <v/>
      </c>
      <c r="R8703" s="75" t="e">
        <f t="shared" ref="R8703:R8707" si="1678">+R8615+1</f>
        <v>#REF!</v>
      </c>
    </row>
    <row r="8704" spans="1:18" ht="15" customHeight="1" x14ac:dyDescent="0.3">
      <c r="A8704" s="86"/>
      <c r="B8704" s="84"/>
      <c r="C8704" s="125"/>
      <c r="E8704" s="149"/>
      <c r="F8704" s="146"/>
      <c r="G8704" s="154"/>
      <c r="H8704" s="186"/>
      <c r="J8704" s="195"/>
      <c r="K8704" s="175"/>
      <c r="L8704" s="175"/>
      <c r="M8704" s="193"/>
      <c r="N8704" s="194" t="str">
        <f>+IF(H8704="","",J8704*M8704)</f>
        <v/>
      </c>
      <c r="R8704" s="75" t="e">
        <f t="shared" si="1678"/>
        <v>#REF!</v>
      </c>
    </row>
    <row r="8705" spans="1:18" ht="15" customHeight="1" x14ac:dyDescent="0.3">
      <c r="A8705" s="86"/>
      <c r="B8705" s="84"/>
      <c r="C8705" s="125"/>
      <c r="E8705" s="149"/>
      <c r="F8705" s="146"/>
      <c r="G8705" s="154"/>
      <c r="H8705" s="186" t="str">
        <f>+IF(G8705="","",F8705*G8705)</f>
        <v/>
      </c>
      <c r="J8705" s="195" t="str">
        <f>+IF(H8705="","",H8705/H8709)</f>
        <v/>
      </c>
      <c r="K8705" s="175"/>
      <c r="L8705" s="175"/>
      <c r="M8705" s="193" t="str">
        <f>IF(L8705="NP", 0, (IF(L8705="EP", 1, (IF(L8705="ND", 0.4, "")))))</f>
        <v/>
      </c>
      <c r="N8705" s="194" t="str">
        <f>+IF(H8705="","",J8705*M8705)</f>
        <v/>
      </c>
      <c r="R8705" s="75" t="e">
        <f t="shared" si="1678"/>
        <v>#REF!</v>
      </c>
    </row>
    <row r="8706" spans="1:18" ht="15" customHeight="1" x14ac:dyDescent="0.3">
      <c r="A8706" s="86"/>
      <c r="B8706" s="84"/>
      <c r="C8706" s="125"/>
      <c r="E8706" s="149"/>
      <c r="F8706" s="146"/>
      <c r="G8706" s="154"/>
      <c r="H8706" s="186" t="str">
        <f>+IF(G8706="","",F8706*G8706)</f>
        <v/>
      </c>
      <c r="J8706" s="195" t="str">
        <f>+IF(H8706="","",H8706/H8710)</f>
        <v/>
      </c>
      <c r="K8706" s="175"/>
      <c r="L8706" s="175"/>
      <c r="M8706" s="193" t="str">
        <f>IF(L8706="NP", 0, (IF(L8706="EP", 1, (IF(L8706="ND", 0.4, "")))))</f>
        <v/>
      </c>
      <c r="N8706" s="194" t="str">
        <f>+IF(H8706="","",J8706*M8706)</f>
        <v/>
      </c>
      <c r="R8706" s="75" t="e">
        <f t="shared" si="1678"/>
        <v>#REF!</v>
      </c>
    </row>
    <row r="8707" spans="1:18" ht="15" customHeight="1" thickBot="1" x14ac:dyDescent="0.35">
      <c r="A8707" s="86"/>
      <c r="B8707" s="84"/>
      <c r="C8707" s="127"/>
      <c r="D8707" s="128"/>
      <c r="E8707" s="150"/>
      <c r="F8707" s="147"/>
      <c r="G8707" s="155"/>
      <c r="H8707" s="192" t="str">
        <f>+IF(G8707="","",F8707*G8707)</f>
        <v/>
      </c>
      <c r="J8707" s="195" t="str">
        <f>+IF(H8707="","",H8707/H8710)</f>
        <v/>
      </c>
      <c r="K8707" s="176"/>
      <c r="L8707" s="177"/>
      <c r="M8707" s="193" t="str">
        <f>IF(L8707="NP", 0, (IF(L8707="EP", 1, (IF(L8707="ND", 0.4, "")))))</f>
        <v/>
      </c>
      <c r="N8707" s="194" t="str">
        <f>+IF(H8707="","",J8707*M8707)</f>
        <v/>
      </c>
      <c r="R8707" s="75" t="e">
        <f t="shared" si="1678"/>
        <v>#REF!</v>
      </c>
    </row>
    <row r="8708" spans="1:18" ht="15" customHeight="1" thickBot="1" x14ac:dyDescent="0.35">
      <c r="A8708" s="86"/>
      <c r="B8708" s="84"/>
      <c r="C8708" s="160"/>
      <c r="D8708" s="160"/>
      <c r="E8708" s="160"/>
      <c r="F8708" s="160"/>
      <c r="G8708" s="161" t="s">
        <v>30</v>
      </c>
      <c r="H8708" s="157">
        <f>SUM(H8703:H8707)</f>
        <v>0</v>
      </c>
      <c r="J8708" s="110">
        <f>SUM(J8703:J8707)</f>
        <v>0</v>
      </c>
      <c r="K8708" s="109"/>
      <c r="L8708" s="109"/>
      <c r="M8708" s="109"/>
      <c r="N8708" s="110">
        <f>SUM(N8703:N8707)</f>
        <v>0</v>
      </c>
    </row>
    <row r="8709" spans="1:18" ht="13.5" customHeight="1" thickBot="1" x14ac:dyDescent="0.35">
      <c r="A8709" s="86"/>
      <c r="B8709" s="84"/>
      <c r="H8709" s="84"/>
      <c r="J8709" s="103"/>
      <c r="K8709" s="104"/>
      <c r="L8709" s="104"/>
      <c r="M8709" s="104"/>
      <c r="N8709" s="105"/>
    </row>
    <row r="8710" spans="1:18" ht="15" customHeight="1" x14ac:dyDescent="0.3">
      <c r="A8710" s="86"/>
      <c r="B8710" s="84"/>
      <c r="D8710" s="132" t="s">
        <v>13</v>
      </c>
      <c r="E8710" s="133"/>
      <c r="F8710" s="133"/>
      <c r="G8710" s="134"/>
      <c r="H8710" s="158">
        <f>+H8655+H8671+H8700+H8708</f>
        <v>20.7254</v>
      </c>
      <c r="J8710" s="113"/>
      <c r="K8710" s="78"/>
      <c r="M8710" s="78"/>
      <c r="N8710" s="114"/>
    </row>
    <row r="8711" spans="1:18" ht="15" customHeight="1" thickBot="1" x14ac:dyDescent="0.35">
      <c r="A8711" s="86"/>
      <c r="B8711" s="84"/>
      <c r="D8711" s="135" t="s">
        <v>67</v>
      </c>
      <c r="E8711" s="136"/>
      <c r="F8711" s="136"/>
      <c r="G8711" s="141">
        <f>+$Q$1</f>
        <v>0.15</v>
      </c>
      <c r="H8711" s="159">
        <f>+H8710*G8711</f>
        <v>3.1088100000000001</v>
      </c>
      <c r="J8711" s="115"/>
      <c r="K8711" s="116"/>
      <c r="L8711" s="116"/>
      <c r="M8711" s="116"/>
      <c r="N8711" s="117"/>
    </row>
    <row r="8712" spans="1:18" ht="15" customHeight="1" x14ac:dyDescent="0.3">
      <c r="A8712" s="86"/>
      <c r="B8712" s="84"/>
      <c r="D8712" s="135" t="s">
        <v>68</v>
      </c>
      <c r="E8712" s="136"/>
      <c r="F8712" s="136"/>
      <c r="G8712" s="141">
        <f>+$Q$2</f>
        <v>0</v>
      </c>
      <c r="H8712" s="159">
        <f>+(H8710+H8711)*G8712</f>
        <v>0</v>
      </c>
      <c r="J8712" s="120">
        <f>+J8655+J8671+J8700+J8708</f>
        <v>1</v>
      </c>
      <c r="K8712" s="118"/>
      <c r="L8712" s="118"/>
      <c r="M8712" s="118"/>
      <c r="N8712" s="120">
        <f>+N8655+N8671+N8700+N8708</f>
        <v>0.20404987117257084</v>
      </c>
    </row>
    <row r="8713" spans="1:18" ht="15" customHeight="1" thickBot="1" x14ac:dyDescent="0.35">
      <c r="A8713" s="86"/>
      <c r="B8713" s="84"/>
      <c r="C8713" s="75" t="s">
        <v>64</v>
      </c>
      <c r="D8713" s="135" t="s">
        <v>14</v>
      </c>
      <c r="E8713" s="136"/>
      <c r="F8713" s="136"/>
      <c r="G8713" s="137"/>
      <c r="H8713" s="159">
        <f>SUM(H8710:H8712)</f>
        <v>23.834209999999999</v>
      </c>
      <c r="J8713" s="121" t="s">
        <v>69</v>
      </c>
      <c r="K8713" s="119"/>
      <c r="L8713" s="119"/>
      <c r="M8713" s="119"/>
      <c r="N8713" s="121" t="s">
        <v>70</v>
      </c>
    </row>
    <row r="8714" spans="1:18" ht="15" customHeight="1" thickBot="1" x14ac:dyDescent="0.35">
      <c r="A8714" s="86"/>
      <c r="B8714" s="84"/>
      <c r="C8714" s="75" t="s">
        <v>64</v>
      </c>
      <c r="D8714" s="138" t="s">
        <v>15</v>
      </c>
      <c r="E8714" s="139"/>
      <c r="F8714" s="139"/>
      <c r="G8714" s="140"/>
      <c r="H8714" s="131">
        <f>+ROUND(H8713,2)</f>
        <v>23.83</v>
      </c>
      <c r="N8714" s="165">
        <f>+ROUND(N8712,4)</f>
        <v>0.20399999999999999</v>
      </c>
    </row>
    <row r="8715" spans="1:18" ht="13.5" customHeight="1" x14ac:dyDescent="0.3">
      <c r="A8715" s="86"/>
      <c r="B8715" s="84"/>
      <c r="G8715" s="76"/>
    </row>
    <row r="8716" spans="1:18" ht="13.5" customHeight="1" x14ac:dyDescent="0.3">
      <c r="A8716" s="86"/>
      <c r="B8716" s="84"/>
      <c r="G8716" s="76"/>
    </row>
    <row r="8717" spans="1:18" ht="15" customHeight="1" x14ac:dyDescent="0.3">
      <c r="A8717" s="83"/>
      <c r="B8717" s="84"/>
      <c r="G8717" s="76"/>
      <c r="H8717" s="84"/>
      <c r="J8717" s="85"/>
      <c r="K8717" s="85"/>
      <c r="L8717" s="85"/>
      <c r="M8717" s="85"/>
      <c r="N8717" s="85"/>
    </row>
    <row r="8718" spans="1:18" ht="14.1" customHeight="1" x14ac:dyDescent="0.3">
      <c r="A8718" s="86"/>
      <c r="B8718" s="84"/>
      <c r="C8718" s="87"/>
      <c r="D8718" s="87"/>
      <c r="E8718" s="87"/>
      <c r="F8718" s="87"/>
      <c r="G8718" s="87"/>
      <c r="H8718" s="87"/>
      <c r="K8718" s="78"/>
      <c r="M8718" s="78"/>
    </row>
    <row r="8719" spans="1:18" ht="12" customHeight="1" x14ac:dyDescent="0.3">
      <c r="A8719" s="86"/>
      <c r="B8719" s="84"/>
      <c r="C8719" s="73"/>
      <c r="D8719" s="73"/>
      <c r="E8719" s="73"/>
      <c r="F8719" s="73"/>
      <c r="G8719" s="73"/>
      <c r="H8719" s="73"/>
      <c r="K8719" s="78"/>
      <c r="M8719" s="78"/>
    </row>
    <row r="8720" spans="1:18" ht="12" customHeight="1" x14ac:dyDescent="0.3">
      <c r="A8720" s="86"/>
      <c r="B8720" s="84"/>
      <c r="G8720" s="88"/>
      <c r="H8720" s="84"/>
      <c r="K8720" s="78"/>
      <c r="M8720" s="78"/>
    </row>
    <row r="8721" spans="1:18" ht="14.25" customHeight="1" x14ac:dyDescent="0.3">
      <c r="A8721" s="86"/>
      <c r="B8721" s="84"/>
      <c r="C8721" s="89"/>
      <c r="D8721" s="90"/>
      <c r="E8721" s="90"/>
      <c r="F8721" s="90"/>
      <c r="G8721" s="90"/>
      <c r="H8721" s="91"/>
      <c r="K8721" s="78"/>
      <c r="M8721" s="78"/>
    </row>
    <row r="8722" spans="1:18" ht="14.25" customHeight="1" x14ac:dyDescent="0.3">
      <c r="A8722" s="86"/>
      <c r="B8722" s="84"/>
      <c r="C8722" s="89"/>
      <c r="H8722" s="84"/>
      <c r="K8722" s="78"/>
      <c r="M8722" s="78"/>
    </row>
    <row r="8723" spans="1:18" ht="12" customHeight="1" thickBot="1" x14ac:dyDescent="0.35">
      <c r="A8723" s="86"/>
      <c r="B8723" s="84"/>
      <c r="C8723" s="89"/>
      <c r="H8723" s="84"/>
      <c r="K8723" s="78"/>
      <c r="M8723" s="78"/>
    </row>
    <row r="8724" spans="1:18" ht="20.100000000000001" customHeight="1" thickBot="1" x14ac:dyDescent="0.35">
      <c r="A8724" s="86"/>
      <c r="B8724" s="84"/>
      <c r="C8724" s="142" t="s">
        <v>55</v>
      </c>
      <c r="D8724" s="143"/>
      <c r="E8724" s="143"/>
      <c r="F8724" s="143"/>
      <c r="G8724" s="143"/>
      <c r="H8724" s="144"/>
    </row>
    <row r="8725" spans="1:18" ht="20.100000000000001" customHeight="1" x14ac:dyDescent="0.3">
      <c r="A8725" s="86"/>
      <c r="B8725" s="84"/>
      <c r="C8725" s="92"/>
      <c r="H8725" s="93" t="s">
        <v>56</v>
      </c>
      <c r="I8725" s="84"/>
      <c r="J8725" s="97" t="s">
        <v>26</v>
      </c>
      <c r="K8725" s="98"/>
      <c r="L8725" s="98"/>
      <c r="M8725" s="98"/>
      <c r="N8725" s="99"/>
    </row>
    <row r="8726" spans="1:18" ht="16.5" customHeight="1" thickBot="1" x14ac:dyDescent="0.35">
      <c r="A8726" s="169"/>
      <c r="B8726" s="84"/>
      <c r="C8726" s="73" t="s">
        <v>57</v>
      </c>
      <c r="D8726" s="84">
        <v>100</v>
      </c>
      <c r="G8726" s="74" t="s">
        <v>4</v>
      </c>
      <c r="H8726" s="75" t="str">
        <f>+VLOOKUP(D8726,PRESUP!$A$6:$N$183,3,FALSE)</f>
        <v>m3-km</v>
      </c>
      <c r="I8726" s="84"/>
      <c r="J8726" s="100"/>
      <c r="K8726" s="101"/>
      <c r="L8726" s="101"/>
      <c r="M8726" s="101"/>
      <c r="N8726" s="102"/>
    </row>
    <row r="8727" spans="1:18" ht="32.25" customHeight="1" x14ac:dyDescent="0.3">
      <c r="A8727" s="86"/>
      <c r="B8727" s="84"/>
      <c r="C8727" s="22" t="str">
        <f>+VLOOKUP(D8726,PRESUP!$A$6:$N$183,14,FALSE)</f>
        <v>DETALLE: TRANSPORTE DE MATERIAL ENROCADO-PIEDRA, LONGITUD DE ACARREO DE 75-180 KM</v>
      </c>
      <c r="J8727" s="103"/>
      <c r="K8727" s="104"/>
      <c r="L8727" s="104"/>
      <c r="M8727" s="104"/>
      <c r="N8727" s="105"/>
      <c r="O8727" s="84" t="s">
        <v>71</v>
      </c>
      <c r="P8727" s="84" t="s">
        <v>73</v>
      </c>
      <c r="Q8727" s="84" t="s">
        <v>72</v>
      </c>
    </row>
    <row r="8728" spans="1:18" s="73" customFormat="1" ht="15" customHeight="1" thickBot="1" x14ac:dyDescent="0.35">
      <c r="A8728" s="86"/>
      <c r="B8728" s="84"/>
      <c r="C8728" s="73" t="s">
        <v>5</v>
      </c>
      <c r="D8728" s="94"/>
      <c r="E8728" s="94"/>
      <c r="F8728" s="94"/>
      <c r="G8728" s="196" t="s">
        <v>58</v>
      </c>
      <c r="H8728" s="197">
        <v>9.5999999999999992E-3</v>
      </c>
      <c r="J8728" s="162"/>
      <c r="K8728" s="163"/>
      <c r="L8728" s="163"/>
      <c r="M8728" s="163"/>
      <c r="N8728" s="164"/>
      <c r="O8728" s="166">
        <f>+H8802</f>
        <v>0.39</v>
      </c>
      <c r="P8728" s="168">
        <f>+H8798</f>
        <v>0.33551999999999998</v>
      </c>
      <c r="Q8728" s="167">
        <f>+N8802</f>
        <v>0</v>
      </c>
      <c r="R8728" s="73">
        <f t="shared" ref="R8728" si="1679">+D8726</f>
        <v>100</v>
      </c>
    </row>
    <row r="8729" spans="1:18" s="94" customFormat="1" ht="30" customHeight="1" thickBot="1" x14ac:dyDescent="0.35">
      <c r="A8729" s="86"/>
      <c r="B8729" s="84"/>
      <c r="C8729" s="122" t="s">
        <v>48</v>
      </c>
      <c r="D8729" s="123" t="s">
        <v>0</v>
      </c>
      <c r="E8729" s="123" t="s">
        <v>6</v>
      </c>
      <c r="F8729" s="123" t="s">
        <v>7</v>
      </c>
      <c r="G8729" s="123" t="s">
        <v>8</v>
      </c>
      <c r="H8729" s="124" t="s">
        <v>9</v>
      </c>
      <c r="J8729" s="106" t="s">
        <v>59</v>
      </c>
      <c r="K8729" s="107" t="s">
        <v>60</v>
      </c>
      <c r="L8729" s="107" t="s">
        <v>61</v>
      </c>
      <c r="M8729" s="107" t="s">
        <v>62</v>
      </c>
      <c r="N8729" s="108" t="s">
        <v>63</v>
      </c>
    </row>
    <row r="8730" spans="1:18" ht="15" customHeight="1" x14ac:dyDescent="0.3">
      <c r="A8730" s="86"/>
      <c r="B8730" s="84"/>
      <c r="C8730" s="125"/>
      <c r="D8730" s="145"/>
      <c r="E8730" s="148"/>
      <c r="F8730" s="148"/>
      <c r="G8730" s="153"/>
      <c r="H8730" s="126"/>
      <c r="J8730" s="171"/>
      <c r="K8730" s="172"/>
      <c r="L8730" s="170"/>
      <c r="M8730" s="156"/>
      <c r="N8730" s="173" t="str">
        <f t="shared" ref="N8730:N8742" si="1680">+IF(H8730="","",J8730*M8730)</f>
        <v/>
      </c>
    </row>
    <row r="8731" spans="1:18" ht="15" customHeight="1" x14ac:dyDescent="0.3">
      <c r="A8731" s="86"/>
      <c r="B8731" s="84"/>
      <c r="C8731" s="125" t="s">
        <v>342</v>
      </c>
      <c r="D8731" s="146">
        <v>1</v>
      </c>
      <c r="E8731" s="149">
        <v>28.73</v>
      </c>
      <c r="F8731" s="184">
        <f>+IF(E8731="","",D8731*E8731)</f>
        <v>28.73</v>
      </c>
      <c r="G8731" s="185">
        <f>+IF(F8731="","",H8728)</f>
        <v>9.5999999999999992E-3</v>
      </c>
      <c r="H8731" s="186">
        <f>+IF(G8731="","",F8731*G8731)</f>
        <v>0.275808</v>
      </c>
      <c r="J8731" s="195">
        <f>+IF(H8731="","",H8731/H8798)</f>
        <v>0.82203147353361949</v>
      </c>
      <c r="K8731" s="172">
        <v>548000014</v>
      </c>
      <c r="L8731" s="170" t="s">
        <v>77</v>
      </c>
      <c r="M8731" s="193">
        <f>IF(L8731="NP", 0, (IF(L8731="EP", 1, (IF(L8731="ND", 0.4, "")))))</f>
        <v>0</v>
      </c>
      <c r="N8731" s="194">
        <f t="shared" si="1680"/>
        <v>0</v>
      </c>
      <c r="R8731" s="75" t="e">
        <f t="shared" ref="R8731:R8742" si="1681">+R8643+1</f>
        <v>#REF!</v>
      </c>
    </row>
    <row r="8732" spans="1:18" ht="15" customHeight="1" x14ac:dyDescent="0.3">
      <c r="A8732" s="86"/>
      <c r="B8732" s="84"/>
      <c r="C8732" s="125"/>
      <c r="D8732" s="146"/>
      <c r="E8732" s="149"/>
      <c r="F8732" s="184"/>
      <c r="G8732" s="185"/>
      <c r="H8732" s="186"/>
      <c r="J8732" s="195"/>
      <c r="K8732" s="172"/>
      <c r="L8732" s="170"/>
      <c r="M8732" s="193"/>
      <c r="N8732" s="194" t="str">
        <f t="shared" si="1680"/>
        <v/>
      </c>
      <c r="R8732" s="75" t="e">
        <f t="shared" si="1681"/>
        <v>#REF!</v>
      </c>
    </row>
    <row r="8733" spans="1:18" ht="15" customHeight="1" x14ac:dyDescent="0.3">
      <c r="A8733" s="86"/>
      <c r="B8733" s="84"/>
      <c r="C8733" s="125"/>
      <c r="D8733" s="146"/>
      <c r="E8733" s="149"/>
      <c r="F8733" s="184"/>
      <c r="G8733" s="185"/>
      <c r="H8733" s="186"/>
      <c r="J8733" s="195"/>
      <c r="K8733" s="172"/>
      <c r="L8733" s="170"/>
      <c r="M8733" s="193"/>
      <c r="N8733" s="194" t="str">
        <f t="shared" si="1680"/>
        <v/>
      </c>
      <c r="R8733" s="75" t="e">
        <f t="shared" si="1681"/>
        <v>#REF!</v>
      </c>
    </row>
    <row r="8734" spans="1:18" ht="15" customHeight="1" x14ac:dyDescent="0.3">
      <c r="A8734" s="86"/>
      <c r="B8734" s="84"/>
      <c r="C8734" s="125"/>
      <c r="D8734" s="146"/>
      <c r="E8734" s="149"/>
      <c r="F8734" s="184"/>
      <c r="G8734" s="185"/>
      <c r="H8734" s="186"/>
      <c r="J8734" s="195"/>
      <c r="K8734" s="172"/>
      <c r="L8734" s="170"/>
      <c r="M8734" s="193"/>
      <c r="N8734" s="194" t="str">
        <f t="shared" si="1680"/>
        <v/>
      </c>
      <c r="R8734" s="75" t="e">
        <f t="shared" si="1681"/>
        <v>#REF!</v>
      </c>
    </row>
    <row r="8735" spans="1:18" ht="15" customHeight="1" x14ac:dyDescent="0.3">
      <c r="A8735" s="86"/>
      <c r="B8735" s="84"/>
      <c r="C8735" s="125"/>
      <c r="D8735" s="146"/>
      <c r="E8735" s="149"/>
      <c r="F8735" s="184"/>
      <c r="G8735" s="185"/>
      <c r="H8735" s="186"/>
      <c r="J8735" s="195"/>
      <c r="K8735" s="172"/>
      <c r="L8735" s="170"/>
      <c r="M8735" s="193"/>
      <c r="N8735" s="194" t="str">
        <f t="shared" si="1680"/>
        <v/>
      </c>
      <c r="R8735" s="75" t="e">
        <f t="shared" si="1681"/>
        <v>#REF!</v>
      </c>
    </row>
    <row r="8736" spans="1:18" ht="15" customHeight="1" x14ac:dyDescent="0.3">
      <c r="A8736" s="86"/>
      <c r="B8736" s="84"/>
      <c r="C8736" s="125"/>
      <c r="D8736" s="146"/>
      <c r="E8736" s="149"/>
      <c r="F8736" s="184"/>
      <c r="G8736" s="185"/>
      <c r="H8736" s="186"/>
      <c r="J8736" s="195"/>
      <c r="K8736" s="172"/>
      <c r="L8736" s="170"/>
      <c r="M8736" s="193"/>
      <c r="N8736" s="194" t="str">
        <f t="shared" si="1680"/>
        <v/>
      </c>
      <c r="R8736" s="75" t="e">
        <f t="shared" si="1681"/>
        <v>#REF!</v>
      </c>
    </row>
    <row r="8737" spans="1:18" ht="15" customHeight="1" x14ac:dyDescent="0.3">
      <c r="A8737" s="86"/>
      <c r="B8737" s="84"/>
      <c r="C8737" s="125"/>
      <c r="D8737" s="146"/>
      <c r="E8737" s="149"/>
      <c r="F8737" s="184"/>
      <c r="G8737" s="185"/>
      <c r="H8737" s="186"/>
      <c r="J8737" s="195"/>
      <c r="K8737" s="172"/>
      <c r="L8737" s="170"/>
      <c r="M8737" s="193"/>
      <c r="N8737" s="194" t="str">
        <f t="shared" si="1680"/>
        <v/>
      </c>
      <c r="R8737" s="75" t="e">
        <f t="shared" si="1681"/>
        <v>#REF!</v>
      </c>
    </row>
    <row r="8738" spans="1:18" ht="15" customHeight="1" x14ac:dyDescent="0.3">
      <c r="A8738" s="86"/>
      <c r="B8738" s="84"/>
      <c r="C8738" s="125"/>
      <c r="D8738" s="146"/>
      <c r="E8738" s="149"/>
      <c r="F8738" s="184"/>
      <c r="G8738" s="185"/>
      <c r="H8738" s="186"/>
      <c r="J8738" s="195"/>
      <c r="K8738" s="172"/>
      <c r="L8738" s="170"/>
      <c r="M8738" s="193"/>
      <c r="N8738" s="194" t="str">
        <f t="shared" si="1680"/>
        <v/>
      </c>
      <c r="R8738" s="75" t="e">
        <f t="shared" si="1681"/>
        <v>#REF!</v>
      </c>
    </row>
    <row r="8739" spans="1:18" ht="15" customHeight="1" x14ac:dyDescent="0.3">
      <c r="A8739" s="86"/>
      <c r="B8739" s="84"/>
      <c r="C8739" s="125"/>
      <c r="D8739" s="146"/>
      <c r="E8739" s="149"/>
      <c r="F8739" s="184" t="str">
        <f>+IF(E8739="","",D8739*E8739)</f>
        <v/>
      </c>
      <c r="G8739" s="185" t="str">
        <f>+IF(F8739="","",H8728)</f>
        <v/>
      </c>
      <c r="H8739" s="186" t="str">
        <f>+IF(G8739="","",F8739*G8739)</f>
        <v/>
      </c>
      <c r="J8739" s="195" t="str">
        <f>+IF(H8739="","",H8739/H8798)</f>
        <v/>
      </c>
      <c r="K8739" s="172"/>
      <c r="L8739" s="170"/>
      <c r="M8739" s="193" t="str">
        <f>IF(L8739="NP", 0, (IF(L8739="EP", 1, (IF(L8739="ND", 0.4, "")))))</f>
        <v/>
      </c>
      <c r="N8739" s="194" t="str">
        <f t="shared" si="1680"/>
        <v/>
      </c>
      <c r="R8739" s="75" t="e">
        <f t="shared" si="1681"/>
        <v>#REF!</v>
      </c>
    </row>
    <row r="8740" spans="1:18" ht="15" customHeight="1" x14ac:dyDescent="0.3">
      <c r="A8740" s="86"/>
      <c r="B8740" s="84"/>
      <c r="C8740" s="125"/>
      <c r="D8740" s="146"/>
      <c r="E8740" s="149"/>
      <c r="F8740" s="184" t="str">
        <f>+IF(E8740="","",D8740*E8740)</f>
        <v/>
      </c>
      <c r="G8740" s="185" t="str">
        <f>+IF(F8740="","",H8728)</f>
        <v/>
      </c>
      <c r="H8740" s="186" t="str">
        <f>+IF(G8740="","",F8740*G8740)</f>
        <v/>
      </c>
      <c r="J8740" s="195" t="str">
        <f>+IF(H8740="","",H8740/H8798)</f>
        <v/>
      </c>
      <c r="K8740" s="172"/>
      <c r="L8740" s="170"/>
      <c r="M8740" s="193" t="str">
        <f>IF(L8740="NP", 0, (IF(L8740="EP", 1, (IF(L8740="ND", 0.4, "")))))</f>
        <v/>
      </c>
      <c r="N8740" s="194" t="str">
        <f t="shared" si="1680"/>
        <v/>
      </c>
      <c r="R8740" s="75" t="e">
        <f t="shared" si="1681"/>
        <v>#REF!</v>
      </c>
    </row>
    <row r="8741" spans="1:18" ht="15" customHeight="1" x14ac:dyDescent="0.3">
      <c r="A8741" s="86"/>
      <c r="B8741" s="84"/>
      <c r="C8741" s="125"/>
      <c r="D8741" s="146"/>
      <c r="E8741" s="149"/>
      <c r="F8741" s="184" t="str">
        <f>+IF(E8741="","",D8741*E8741)</f>
        <v/>
      </c>
      <c r="G8741" s="185" t="str">
        <f>+IF(F8741="","",H8728)</f>
        <v/>
      </c>
      <c r="H8741" s="186" t="str">
        <f>+IF(G8741="","",F8741*G8741)</f>
        <v/>
      </c>
      <c r="J8741" s="195" t="str">
        <f>+IF(H8741="","",H8741/H8798)</f>
        <v/>
      </c>
      <c r="K8741" s="172"/>
      <c r="L8741" s="170"/>
      <c r="M8741" s="193" t="str">
        <f>IF(L8741="NP", 0, (IF(L8741="EP", 1, (IF(L8741="ND", 0.4, "")))))</f>
        <v/>
      </c>
      <c r="N8741" s="194" t="str">
        <f t="shared" si="1680"/>
        <v/>
      </c>
      <c r="R8741" s="75" t="e">
        <f t="shared" si="1681"/>
        <v>#REF!</v>
      </c>
    </row>
    <row r="8742" spans="1:18" ht="15" customHeight="1" thickBot="1" x14ac:dyDescent="0.35">
      <c r="A8742" s="86"/>
      <c r="B8742" s="84"/>
      <c r="C8742" s="127"/>
      <c r="D8742" s="147"/>
      <c r="E8742" s="150"/>
      <c r="F8742" s="187" t="str">
        <f>+IF(E8742="","",D8742*E8742)</f>
        <v/>
      </c>
      <c r="G8742" s="188" t="str">
        <f>+IF(F8742="","",H8727)</f>
        <v/>
      </c>
      <c r="H8742" s="189" t="str">
        <f>+IF(G8742="","",F8742*G8742)</f>
        <v/>
      </c>
      <c r="J8742" s="195" t="str">
        <f>+IF(H8742="","",H8742/H8798)</f>
        <v/>
      </c>
      <c r="K8742" s="172"/>
      <c r="L8742" s="170"/>
      <c r="M8742" s="193" t="str">
        <f>IF(L8742="NP", 0, (IF(L8742="EP", 1, (IF(L8742="ND", 0.4, "")))))</f>
        <v/>
      </c>
      <c r="N8742" s="194" t="str">
        <f t="shared" si="1680"/>
        <v/>
      </c>
      <c r="R8742" s="75" t="e">
        <f t="shared" si="1681"/>
        <v>#REF!</v>
      </c>
    </row>
    <row r="8743" spans="1:18" ht="15" customHeight="1" thickBot="1" x14ac:dyDescent="0.35">
      <c r="A8743" s="86"/>
      <c r="B8743" s="84"/>
      <c r="C8743" s="160"/>
      <c r="D8743" s="160"/>
      <c r="E8743" s="160"/>
      <c r="F8743" s="160"/>
      <c r="G8743" s="161" t="s">
        <v>27</v>
      </c>
      <c r="H8743" s="157">
        <f>SUM(H8730:H8742)</f>
        <v>0.275808</v>
      </c>
      <c r="J8743" s="110">
        <f>SUM(J8730:J8742)</f>
        <v>0.82203147353361949</v>
      </c>
      <c r="K8743" s="109"/>
      <c r="L8743" s="109"/>
      <c r="M8743" s="109"/>
      <c r="N8743" s="110">
        <f>SUM(N8730:N8742)</f>
        <v>0</v>
      </c>
    </row>
    <row r="8744" spans="1:18" s="73" customFormat="1" ht="15" customHeight="1" thickBot="1" x14ac:dyDescent="0.35">
      <c r="A8744" s="86"/>
      <c r="B8744" s="84"/>
      <c r="C8744" s="73" t="s">
        <v>10</v>
      </c>
      <c r="H8744" s="74"/>
      <c r="J8744" s="112"/>
      <c r="K8744" s="112"/>
      <c r="L8744" s="112"/>
      <c r="M8744" s="112"/>
      <c r="N8744" s="112"/>
    </row>
    <row r="8745" spans="1:18" ht="31.5" customHeight="1" thickBot="1" x14ac:dyDescent="0.35">
      <c r="A8745" s="86"/>
      <c r="B8745" s="84"/>
      <c r="C8745" s="122" t="s">
        <v>48</v>
      </c>
      <c r="D8745" s="123" t="s">
        <v>0</v>
      </c>
      <c r="E8745" s="123" t="s">
        <v>65</v>
      </c>
      <c r="F8745" s="123" t="s">
        <v>66</v>
      </c>
      <c r="G8745" s="123" t="s">
        <v>8</v>
      </c>
      <c r="H8745" s="124" t="s">
        <v>9</v>
      </c>
      <c r="J8745" s="106" t="s">
        <v>59</v>
      </c>
      <c r="K8745" s="107" t="s">
        <v>60</v>
      </c>
      <c r="L8745" s="107" t="s">
        <v>61</v>
      </c>
      <c r="M8745" s="107" t="s">
        <v>62</v>
      </c>
      <c r="N8745" s="108" t="s">
        <v>63</v>
      </c>
    </row>
    <row r="8746" spans="1:18" ht="15" customHeight="1" x14ac:dyDescent="0.3">
      <c r="A8746" s="86"/>
      <c r="B8746" s="84"/>
      <c r="C8746" s="125" t="s">
        <v>345</v>
      </c>
      <c r="D8746" s="146">
        <v>1</v>
      </c>
      <c r="E8746" s="149">
        <v>6.22</v>
      </c>
      <c r="F8746" s="184">
        <f>+IF(E8746="","",D8746*E8746)</f>
        <v>6.22</v>
      </c>
      <c r="G8746" s="185">
        <f>+IF(F8746="","",H8728)</f>
        <v>9.5999999999999992E-3</v>
      </c>
      <c r="H8746" s="186">
        <f>+IF(G8746="","",F8746*G8746)</f>
        <v>5.9711999999999994E-2</v>
      </c>
      <c r="I8746" s="95"/>
      <c r="J8746" s="195">
        <f>+IF(H8746="","",H8746/H8798)</f>
        <v>0.17796852646638053</v>
      </c>
      <c r="K8746" s="174">
        <v>851230012</v>
      </c>
      <c r="L8746" s="170" t="s">
        <v>77</v>
      </c>
      <c r="M8746" s="193">
        <v>0</v>
      </c>
      <c r="N8746" s="194">
        <f t="shared" ref="N8746:N8758" si="1682">+IF(H8746="","",J8746*M8746)</f>
        <v>0</v>
      </c>
      <c r="R8746" s="75" t="e">
        <f t="shared" ref="R8746:R8758" si="1683">+R8658+1</f>
        <v>#REF!</v>
      </c>
    </row>
    <row r="8747" spans="1:18" ht="15" customHeight="1" x14ac:dyDescent="0.25">
      <c r="A8747" s="86"/>
      <c r="B8747" s="84"/>
      <c r="C8747" s="125"/>
      <c r="D8747" s="146"/>
      <c r="E8747" s="209"/>
      <c r="F8747" s="184"/>
      <c r="G8747" s="185"/>
      <c r="H8747" s="186"/>
      <c r="J8747" s="195"/>
      <c r="K8747" s="174"/>
      <c r="L8747" s="170"/>
      <c r="M8747" s="193"/>
      <c r="N8747" s="194" t="str">
        <f t="shared" si="1682"/>
        <v/>
      </c>
      <c r="R8747" s="75" t="e">
        <f t="shared" si="1683"/>
        <v>#REF!</v>
      </c>
    </row>
    <row r="8748" spans="1:18" ht="15" customHeight="1" x14ac:dyDescent="0.25">
      <c r="A8748" s="86"/>
      <c r="B8748" s="84"/>
      <c r="C8748" s="125"/>
      <c r="D8748" s="146"/>
      <c r="E8748" s="209"/>
      <c r="F8748" s="184"/>
      <c r="G8748" s="185"/>
      <c r="H8748" s="186"/>
      <c r="J8748" s="195"/>
      <c r="K8748" s="174"/>
      <c r="L8748" s="170"/>
      <c r="M8748" s="193"/>
      <c r="N8748" s="194" t="str">
        <f t="shared" si="1682"/>
        <v/>
      </c>
      <c r="R8748" s="75" t="e">
        <f t="shared" si="1683"/>
        <v>#REF!</v>
      </c>
    </row>
    <row r="8749" spans="1:18" ht="15" customHeight="1" x14ac:dyDescent="0.3">
      <c r="A8749" s="86"/>
      <c r="B8749" s="84"/>
      <c r="C8749" s="125"/>
      <c r="D8749" s="146"/>
      <c r="E8749" s="149"/>
      <c r="F8749" s="184"/>
      <c r="G8749" s="185"/>
      <c r="H8749" s="186"/>
      <c r="J8749" s="195"/>
      <c r="K8749" s="174"/>
      <c r="L8749" s="170"/>
      <c r="M8749" s="193"/>
      <c r="N8749" s="194" t="str">
        <f t="shared" si="1682"/>
        <v/>
      </c>
      <c r="R8749" s="75" t="e">
        <f t="shared" si="1683"/>
        <v>#REF!</v>
      </c>
    </row>
    <row r="8750" spans="1:18" ht="15" customHeight="1" x14ac:dyDescent="0.3">
      <c r="A8750" s="86"/>
      <c r="B8750" s="84"/>
      <c r="C8750" s="125"/>
      <c r="D8750" s="146"/>
      <c r="E8750" s="149"/>
      <c r="F8750" s="184" t="str">
        <f t="shared" ref="F8750:F8758" si="1684">+IF(E8750="","",D8750*E8750)</f>
        <v/>
      </c>
      <c r="G8750" s="185" t="str">
        <f>+IF(F8750="","",H8728)</f>
        <v/>
      </c>
      <c r="H8750" s="186" t="str">
        <f t="shared" ref="H8750:H8758" si="1685">+IF(G8750="","",F8750*G8750)</f>
        <v/>
      </c>
      <c r="J8750" s="195" t="str">
        <f>+IF(H8750="","",H8750/H8798)</f>
        <v/>
      </c>
      <c r="K8750" s="174"/>
      <c r="L8750" s="170"/>
      <c r="M8750" s="193" t="str">
        <f t="shared" ref="M8750:M8758" si="1686">IF(L8750="NP", 0, (IF(L8750="EP", 1, (IF(L8750="ND", 0.4, "")))))</f>
        <v/>
      </c>
      <c r="N8750" s="194" t="str">
        <f t="shared" si="1682"/>
        <v/>
      </c>
      <c r="R8750" s="75" t="e">
        <f t="shared" si="1683"/>
        <v>#REF!</v>
      </c>
    </row>
    <row r="8751" spans="1:18" ht="15" customHeight="1" x14ac:dyDescent="0.3">
      <c r="A8751" s="86"/>
      <c r="B8751" s="84"/>
      <c r="C8751" s="125"/>
      <c r="D8751" s="146"/>
      <c r="E8751" s="149"/>
      <c r="F8751" s="184" t="str">
        <f t="shared" si="1684"/>
        <v/>
      </c>
      <c r="G8751" s="185" t="str">
        <f>+IF(F8751="","",H8728)</f>
        <v/>
      </c>
      <c r="H8751" s="186" t="str">
        <f t="shared" si="1685"/>
        <v/>
      </c>
      <c r="I8751" s="96"/>
      <c r="J8751" s="195" t="str">
        <f>+IF(H8751="","",H8751/H8798)</f>
        <v/>
      </c>
      <c r="K8751" s="174"/>
      <c r="L8751" s="170"/>
      <c r="M8751" s="193" t="str">
        <f t="shared" si="1686"/>
        <v/>
      </c>
      <c r="N8751" s="194" t="str">
        <f t="shared" si="1682"/>
        <v/>
      </c>
      <c r="R8751" s="75" t="e">
        <f t="shared" si="1683"/>
        <v>#REF!</v>
      </c>
    </row>
    <row r="8752" spans="1:18" ht="15" customHeight="1" x14ac:dyDescent="0.3">
      <c r="A8752" s="86"/>
      <c r="B8752" s="84"/>
      <c r="C8752" s="125"/>
      <c r="D8752" s="146"/>
      <c r="E8752" s="149"/>
      <c r="F8752" s="184" t="str">
        <f t="shared" si="1684"/>
        <v/>
      </c>
      <c r="G8752" s="185" t="str">
        <f>+IF(F8752="","",H8728)</f>
        <v/>
      </c>
      <c r="H8752" s="186" t="str">
        <f t="shared" si="1685"/>
        <v/>
      </c>
      <c r="J8752" s="195" t="str">
        <f>+IF(H8752="","",H8752/H8798)</f>
        <v/>
      </c>
      <c r="K8752" s="174"/>
      <c r="L8752" s="170"/>
      <c r="M8752" s="193" t="str">
        <f t="shared" si="1686"/>
        <v/>
      </c>
      <c r="N8752" s="194" t="str">
        <f t="shared" si="1682"/>
        <v/>
      </c>
      <c r="R8752" s="75" t="e">
        <f t="shared" si="1683"/>
        <v>#REF!</v>
      </c>
    </row>
    <row r="8753" spans="1:18" ht="15" customHeight="1" x14ac:dyDescent="0.3">
      <c r="A8753" s="86"/>
      <c r="B8753" s="84"/>
      <c r="C8753" s="125"/>
      <c r="D8753" s="146"/>
      <c r="E8753" s="149"/>
      <c r="F8753" s="184" t="str">
        <f t="shared" si="1684"/>
        <v/>
      </c>
      <c r="G8753" s="185" t="str">
        <f>+IF(F8753="","",H8728)</f>
        <v/>
      </c>
      <c r="H8753" s="186" t="str">
        <f t="shared" si="1685"/>
        <v/>
      </c>
      <c r="J8753" s="195" t="str">
        <f>+IF(H8753="","",H8753/H8798)</f>
        <v/>
      </c>
      <c r="K8753" s="174"/>
      <c r="L8753" s="170"/>
      <c r="M8753" s="193" t="str">
        <f t="shared" si="1686"/>
        <v/>
      </c>
      <c r="N8753" s="194" t="str">
        <f t="shared" si="1682"/>
        <v/>
      </c>
      <c r="R8753" s="75" t="e">
        <f t="shared" si="1683"/>
        <v>#REF!</v>
      </c>
    </row>
    <row r="8754" spans="1:18" ht="15" customHeight="1" x14ac:dyDescent="0.3">
      <c r="A8754" s="86"/>
      <c r="B8754" s="84"/>
      <c r="C8754" s="125"/>
      <c r="D8754" s="146"/>
      <c r="E8754" s="149"/>
      <c r="F8754" s="184" t="str">
        <f t="shared" si="1684"/>
        <v/>
      </c>
      <c r="G8754" s="185" t="str">
        <f>+IF(F8754="","",H8728)</f>
        <v/>
      </c>
      <c r="H8754" s="186" t="str">
        <f t="shared" si="1685"/>
        <v/>
      </c>
      <c r="I8754" s="96"/>
      <c r="J8754" s="195" t="str">
        <f>+IF(H8754="","",H8754/H8798)</f>
        <v/>
      </c>
      <c r="K8754" s="174"/>
      <c r="L8754" s="170"/>
      <c r="M8754" s="193" t="str">
        <f t="shared" si="1686"/>
        <v/>
      </c>
      <c r="N8754" s="194" t="str">
        <f t="shared" si="1682"/>
        <v/>
      </c>
      <c r="R8754" s="75" t="e">
        <f t="shared" si="1683"/>
        <v>#REF!</v>
      </c>
    </row>
    <row r="8755" spans="1:18" ht="15" customHeight="1" x14ac:dyDescent="0.3">
      <c r="A8755" s="86"/>
      <c r="B8755" s="84"/>
      <c r="C8755" s="125"/>
      <c r="D8755" s="146"/>
      <c r="E8755" s="149"/>
      <c r="F8755" s="184" t="str">
        <f t="shared" si="1684"/>
        <v/>
      </c>
      <c r="G8755" s="185" t="str">
        <f>+IF(F8755="","",H8728)</f>
        <v/>
      </c>
      <c r="H8755" s="186" t="str">
        <f t="shared" si="1685"/>
        <v/>
      </c>
      <c r="J8755" s="195" t="str">
        <f>+IF(H8755="","",H8755/H8798)</f>
        <v/>
      </c>
      <c r="K8755" s="174"/>
      <c r="L8755" s="170"/>
      <c r="M8755" s="193" t="str">
        <f t="shared" si="1686"/>
        <v/>
      </c>
      <c r="N8755" s="194" t="str">
        <f t="shared" si="1682"/>
        <v/>
      </c>
      <c r="R8755" s="75" t="e">
        <f t="shared" si="1683"/>
        <v>#REF!</v>
      </c>
    </row>
    <row r="8756" spans="1:18" ht="15" customHeight="1" x14ac:dyDescent="0.3">
      <c r="A8756" s="86"/>
      <c r="B8756" s="84"/>
      <c r="C8756" s="125"/>
      <c r="D8756" s="146"/>
      <c r="E8756" s="149"/>
      <c r="F8756" s="184" t="str">
        <f t="shared" si="1684"/>
        <v/>
      </c>
      <c r="G8756" s="185" t="str">
        <f>+IF(F8756="","",H8728)</f>
        <v/>
      </c>
      <c r="H8756" s="186" t="str">
        <f t="shared" si="1685"/>
        <v/>
      </c>
      <c r="I8756" s="96"/>
      <c r="J8756" s="195" t="str">
        <f>+IF(H8756="","",H8756/H8798)</f>
        <v/>
      </c>
      <c r="K8756" s="174"/>
      <c r="L8756" s="170"/>
      <c r="M8756" s="193" t="str">
        <f t="shared" si="1686"/>
        <v/>
      </c>
      <c r="N8756" s="194" t="str">
        <f t="shared" si="1682"/>
        <v/>
      </c>
      <c r="R8756" s="75" t="e">
        <f t="shared" si="1683"/>
        <v>#REF!</v>
      </c>
    </row>
    <row r="8757" spans="1:18" ht="15" customHeight="1" x14ac:dyDescent="0.3">
      <c r="A8757" s="86"/>
      <c r="B8757" s="84"/>
      <c r="C8757" s="125"/>
      <c r="D8757" s="146"/>
      <c r="E8757" s="149"/>
      <c r="F8757" s="184" t="str">
        <f t="shared" si="1684"/>
        <v/>
      </c>
      <c r="G8757" s="185" t="str">
        <f>+IF(F8757="","",H8728)</f>
        <v/>
      </c>
      <c r="H8757" s="186" t="str">
        <f t="shared" si="1685"/>
        <v/>
      </c>
      <c r="I8757" s="96"/>
      <c r="J8757" s="195" t="str">
        <f>+IF(H8757="","",H8757/H8798)</f>
        <v/>
      </c>
      <c r="K8757" s="174"/>
      <c r="L8757" s="170"/>
      <c r="M8757" s="193" t="str">
        <f t="shared" si="1686"/>
        <v/>
      </c>
      <c r="N8757" s="194" t="str">
        <f t="shared" si="1682"/>
        <v/>
      </c>
      <c r="R8757" s="75" t="e">
        <f t="shared" si="1683"/>
        <v>#REF!</v>
      </c>
    </row>
    <row r="8758" spans="1:18" ht="15" customHeight="1" thickBot="1" x14ac:dyDescent="0.35">
      <c r="A8758" s="86"/>
      <c r="B8758" s="84"/>
      <c r="C8758" s="127"/>
      <c r="D8758" s="147"/>
      <c r="E8758" s="150"/>
      <c r="F8758" s="187" t="str">
        <f t="shared" si="1684"/>
        <v/>
      </c>
      <c r="G8758" s="188" t="str">
        <f>+IF(F8758="","",H8727)</f>
        <v/>
      </c>
      <c r="H8758" s="189" t="str">
        <f t="shared" si="1685"/>
        <v/>
      </c>
      <c r="J8758" s="195" t="str">
        <f>+IF(H8758="","",H8758/H8798)</f>
        <v/>
      </c>
      <c r="K8758" s="174"/>
      <c r="L8758" s="170"/>
      <c r="M8758" s="193" t="str">
        <f t="shared" si="1686"/>
        <v/>
      </c>
      <c r="N8758" s="194" t="str">
        <f t="shared" si="1682"/>
        <v/>
      </c>
      <c r="R8758" s="75" t="e">
        <f t="shared" si="1683"/>
        <v>#REF!</v>
      </c>
    </row>
    <row r="8759" spans="1:18" ht="15" customHeight="1" thickBot="1" x14ac:dyDescent="0.35">
      <c r="A8759" s="86"/>
      <c r="B8759" s="84"/>
      <c r="C8759" s="160"/>
      <c r="D8759" s="160"/>
      <c r="E8759" s="160"/>
      <c r="F8759" s="160"/>
      <c r="G8759" s="161" t="s">
        <v>28</v>
      </c>
      <c r="H8759" s="157">
        <f>SUM(H8746:H8758)</f>
        <v>5.9711999999999994E-2</v>
      </c>
      <c r="J8759" s="110">
        <f>SUM(J8746:J8758)</f>
        <v>0.17796852646638053</v>
      </c>
      <c r="K8759" s="109"/>
      <c r="L8759" s="109"/>
      <c r="M8759" s="109"/>
      <c r="N8759" s="110">
        <f>SUM(N8746:N8758)</f>
        <v>0</v>
      </c>
    </row>
    <row r="8760" spans="1:18" s="73" customFormat="1" ht="15" customHeight="1" thickBot="1" x14ac:dyDescent="0.35">
      <c r="A8760" s="86"/>
      <c r="B8760" s="84"/>
      <c r="C8760" s="73" t="s">
        <v>11</v>
      </c>
      <c r="H8760" s="74"/>
      <c r="J8760" s="112"/>
      <c r="K8760" s="112"/>
      <c r="L8760" s="112"/>
      <c r="M8760" s="112"/>
      <c r="N8760" s="112"/>
    </row>
    <row r="8761" spans="1:18" ht="34.5" customHeight="1" thickBot="1" x14ac:dyDescent="0.35">
      <c r="A8761" s="86"/>
      <c r="B8761" s="84"/>
      <c r="C8761" s="122" t="s">
        <v>48</v>
      </c>
      <c r="D8761" s="129"/>
      <c r="E8761" s="123" t="s">
        <v>3</v>
      </c>
      <c r="F8761" s="123" t="s">
        <v>0</v>
      </c>
      <c r="G8761" s="123" t="s">
        <v>16</v>
      </c>
      <c r="H8761" s="124" t="s">
        <v>9</v>
      </c>
      <c r="J8761" s="106" t="s">
        <v>59</v>
      </c>
      <c r="K8761" s="107" t="s">
        <v>60</v>
      </c>
      <c r="L8761" s="107" t="s">
        <v>61</v>
      </c>
      <c r="M8761" s="107" t="s">
        <v>62</v>
      </c>
      <c r="N8761" s="108" t="s">
        <v>63</v>
      </c>
    </row>
    <row r="8762" spans="1:18" ht="15" customHeight="1" x14ac:dyDescent="0.3">
      <c r="A8762" s="86"/>
      <c r="B8762" s="84"/>
      <c r="C8762" s="125"/>
      <c r="E8762" s="151"/>
      <c r="F8762" s="151"/>
      <c r="G8762" s="151"/>
      <c r="H8762" s="190"/>
      <c r="J8762" s="195"/>
      <c r="K8762" s="174"/>
      <c r="L8762" s="170"/>
      <c r="M8762" s="193"/>
      <c r="N8762" s="194" t="str">
        <f t="shared" ref="N8762:N8787" si="1687">+IF(H8762="","",J8762*M8762)</f>
        <v/>
      </c>
      <c r="R8762" s="75" t="e">
        <f t="shared" ref="R8762:R8787" si="1688">+R8674+1</f>
        <v>#REF!</v>
      </c>
    </row>
    <row r="8763" spans="1:18" ht="15" customHeight="1" x14ac:dyDescent="0.3">
      <c r="A8763" s="86"/>
      <c r="B8763" s="84"/>
      <c r="C8763" s="125"/>
      <c r="E8763" s="151"/>
      <c r="F8763" s="151"/>
      <c r="G8763" s="151"/>
      <c r="H8763" s="190"/>
      <c r="J8763" s="195"/>
      <c r="K8763" s="218"/>
      <c r="L8763" s="212"/>
      <c r="M8763" s="193"/>
      <c r="N8763" s="194" t="str">
        <f t="shared" si="1687"/>
        <v/>
      </c>
      <c r="R8763" s="75" t="e">
        <f t="shared" si="1688"/>
        <v>#REF!</v>
      </c>
    </row>
    <row r="8764" spans="1:18" ht="15" customHeight="1" x14ac:dyDescent="0.3">
      <c r="A8764" s="86"/>
      <c r="B8764" s="84"/>
      <c r="C8764" s="125"/>
      <c r="E8764" s="151"/>
      <c r="F8764" s="151"/>
      <c r="G8764" s="151"/>
      <c r="H8764" s="190"/>
      <c r="J8764" s="195"/>
      <c r="K8764" s="212"/>
      <c r="L8764" s="212"/>
      <c r="M8764" s="193"/>
      <c r="N8764" s="194" t="str">
        <f t="shared" si="1687"/>
        <v/>
      </c>
      <c r="R8764" s="75" t="e">
        <f t="shared" si="1688"/>
        <v>#REF!</v>
      </c>
    </row>
    <row r="8765" spans="1:18" ht="15" customHeight="1" x14ac:dyDescent="0.3">
      <c r="A8765" s="86"/>
      <c r="B8765" s="84"/>
      <c r="C8765" s="125"/>
      <c r="E8765" s="151"/>
      <c r="F8765" s="151"/>
      <c r="G8765" s="151"/>
      <c r="H8765" s="190"/>
      <c r="J8765" s="195"/>
      <c r="K8765" s="211"/>
      <c r="L8765" s="212"/>
      <c r="M8765" s="193"/>
      <c r="N8765" s="194" t="str">
        <f t="shared" si="1687"/>
        <v/>
      </c>
      <c r="R8765" s="75" t="e">
        <f t="shared" si="1688"/>
        <v>#REF!</v>
      </c>
    </row>
    <row r="8766" spans="1:18" ht="15" customHeight="1" x14ac:dyDescent="0.3">
      <c r="A8766" s="86"/>
      <c r="B8766" s="84"/>
      <c r="C8766" s="125"/>
      <c r="E8766" s="151"/>
      <c r="F8766" s="151"/>
      <c r="G8766" s="151"/>
      <c r="H8766" s="190"/>
      <c r="J8766" s="195"/>
      <c r="K8766" s="211"/>
      <c r="L8766" s="210"/>
      <c r="M8766" s="193"/>
      <c r="N8766" s="194" t="str">
        <f t="shared" si="1687"/>
        <v/>
      </c>
      <c r="R8766" s="75" t="e">
        <f t="shared" si="1688"/>
        <v>#REF!</v>
      </c>
    </row>
    <row r="8767" spans="1:18" ht="15" customHeight="1" x14ac:dyDescent="0.3">
      <c r="A8767" s="86"/>
      <c r="B8767" s="84"/>
      <c r="C8767" s="125"/>
      <c r="E8767" s="151"/>
      <c r="F8767" s="151"/>
      <c r="G8767" s="151"/>
      <c r="H8767" s="190"/>
      <c r="J8767" s="195"/>
      <c r="K8767" s="174"/>
      <c r="L8767" s="170"/>
      <c r="M8767" s="193"/>
      <c r="N8767" s="194" t="str">
        <f t="shared" si="1687"/>
        <v/>
      </c>
      <c r="R8767" s="75" t="e">
        <f t="shared" si="1688"/>
        <v>#REF!</v>
      </c>
    </row>
    <row r="8768" spans="1:18" ht="15" customHeight="1" x14ac:dyDescent="0.3">
      <c r="A8768" s="86"/>
      <c r="B8768" s="84"/>
      <c r="C8768" s="125"/>
      <c r="E8768" s="151"/>
      <c r="F8768" s="151"/>
      <c r="G8768" s="151"/>
      <c r="H8768" s="190"/>
      <c r="J8768" s="195"/>
      <c r="K8768" s="174"/>
      <c r="L8768" s="170"/>
      <c r="M8768" s="193"/>
      <c r="N8768" s="194" t="str">
        <f t="shared" si="1687"/>
        <v/>
      </c>
      <c r="R8768" s="75" t="e">
        <f t="shared" si="1688"/>
        <v>#REF!</v>
      </c>
    </row>
    <row r="8769" spans="1:18" ht="15" customHeight="1" x14ac:dyDescent="0.3">
      <c r="A8769" s="86"/>
      <c r="B8769" s="84"/>
      <c r="C8769" s="125"/>
      <c r="E8769" s="151"/>
      <c r="F8769" s="151"/>
      <c r="G8769" s="151"/>
      <c r="H8769" s="190"/>
      <c r="J8769" s="195"/>
      <c r="K8769" s="174"/>
      <c r="L8769" s="170"/>
      <c r="M8769" s="193"/>
      <c r="N8769" s="194" t="str">
        <f t="shared" si="1687"/>
        <v/>
      </c>
      <c r="R8769" s="75" t="e">
        <f t="shared" si="1688"/>
        <v>#REF!</v>
      </c>
    </row>
    <row r="8770" spans="1:18" ht="15" customHeight="1" x14ac:dyDescent="0.3">
      <c r="A8770" s="86"/>
      <c r="B8770" s="84"/>
      <c r="C8770" s="125"/>
      <c r="E8770" s="151"/>
      <c r="F8770" s="151"/>
      <c r="G8770" s="151"/>
      <c r="H8770" s="190"/>
      <c r="J8770" s="195"/>
      <c r="K8770" s="174"/>
      <c r="L8770" s="170"/>
      <c r="M8770" s="193"/>
      <c r="N8770" s="194" t="str">
        <f t="shared" si="1687"/>
        <v/>
      </c>
      <c r="R8770" s="75" t="e">
        <f t="shared" si="1688"/>
        <v>#REF!</v>
      </c>
    </row>
    <row r="8771" spans="1:18" ht="15" customHeight="1" x14ac:dyDescent="0.3">
      <c r="A8771" s="86"/>
      <c r="B8771" s="84"/>
      <c r="C8771" s="125"/>
      <c r="E8771" s="151"/>
      <c r="F8771" s="151"/>
      <c r="G8771" s="151"/>
      <c r="H8771" s="190"/>
      <c r="J8771" s="195"/>
      <c r="K8771" s="174"/>
      <c r="L8771" s="170"/>
      <c r="M8771" s="193"/>
      <c r="N8771" s="194" t="str">
        <f t="shared" si="1687"/>
        <v/>
      </c>
      <c r="R8771" s="75" t="e">
        <f t="shared" si="1688"/>
        <v>#REF!</v>
      </c>
    </row>
    <row r="8772" spans="1:18" ht="15" customHeight="1" x14ac:dyDescent="0.3">
      <c r="A8772" s="86"/>
      <c r="B8772" s="84"/>
      <c r="C8772" s="125"/>
      <c r="E8772" s="151"/>
      <c r="F8772" s="151"/>
      <c r="G8772" s="151"/>
      <c r="H8772" s="190" t="str">
        <f t="shared" ref="H8772:H8787" si="1689">+IF(G8772="","",F8772*G8772)</f>
        <v/>
      </c>
      <c r="J8772" s="195" t="str">
        <f>+IF(H8772="","",H8772/H8798)</f>
        <v/>
      </c>
      <c r="K8772" s="174"/>
      <c r="L8772" s="170"/>
      <c r="M8772" s="193" t="str">
        <f t="shared" ref="M8772:M8787" si="1690">IF(L8772="NP", 0, (IF(L8772="EP", 1, (IF(L8772="ND", 0.4, "")))))</f>
        <v/>
      </c>
      <c r="N8772" s="194" t="str">
        <f t="shared" si="1687"/>
        <v/>
      </c>
      <c r="R8772" s="75" t="e">
        <f t="shared" si="1688"/>
        <v>#REF!</v>
      </c>
    </row>
    <row r="8773" spans="1:18" ht="15" customHeight="1" x14ac:dyDescent="0.3">
      <c r="A8773" s="86"/>
      <c r="B8773" s="84"/>
      <c r="C8773" s="125"/>
      <c r="E8773" s="151"/>
      <c r="F8773" s="151"/>
      <c r="G8773" s="151"/>
      <c r="H8773" s="190" t="str">
        <f t="shared" si="1689"/>
        <v/>
      </c>
      <c r="J8773" s="195" t="str">
        <f>+IF(H8773="","",H8773/H8798)</f>
        <v/>
      </c>
      <c r="K8773" s="174"/>
      <c r="L8773" s="170"/>
      <c r="M8773" s="193" t="str">
        <f t="shared" si="1690"/>
        <v/>
      </c>
      <c r="N8773" s="194" t="str">
        <f t="shared" si="1687"/>
        <v/>
      </c>
      <c r="R8773" s="75" t="e">
        <f t="shared" si="1688"/>
        <v>#REF!</v>
      </c>
    </row>
    <row r="8774" spans="1:18" ht="15" customHeight="1" x14ac:dyDescent="0.3">
      <c r="A8774" s="86"/>
      <c r="B8774" s="84"/>
      <c r="C8774" s="125"/>
      <c r="E8774" s="151"/>
      <c r="F8774" s="151"/>
      <c r="G8774" s="151"/>
      <c r="H8774" s="190" t="str">
        <f t="shared" si="1689"/>
        <v/>
      </c>
      <c r="J8774" s="195" t="str">
        <f>+IF(H8774="","",H8774/H8798)</f>
        <v/>
      </c>
      <c r="K8774" s="174"/>
      <c r="L8774" s="170"/>
      <c r="M8774" s="193" t="str">
        <f t="shared" si="1690"/>
        <v/>
      </c>
      <c r="N8774" s="194" t="str">
        <f t="shared" si="1687"/>
        <v/>
      </c>
      <c r="R8774" s="75" t="e">
        <f t="shared" si="1688"/>
        <v>#REF!</v>
      </c>
    </row>
    <row r="8775" spans="1:18" ht="15" customHeight="1" x14ac:dyDescent="0.3">
      <c r="A8775" s="86"/>
      <c r="B8775" s="84"/>
      <c r="C8775" s="125"/>
      <c r="E8775" s="151"/>
      <c r="F8775" s="151"/>
      <c r="G8775" s="151"/>
      <c r="H8775" s="190" t="str">
        <f t="shared" si="1689"/>
        <v/>
      </c>
      <c r="J8775" s="195" t="str">
        <f>+IF(H8775="","",H8775/H8798)</f>
        <v/>
      </c>
      <c r="K8775" s="174"/>
      <c r="L8775" s="170"/>
      <c r="M8775" s="193" t="str">
        <f t="shared" si="1690"/>
        <v/>
      </c>
      <c r="N8775" s="194" t="str">
        <f t="shared" si="1687"/>
        <v/>
      </c>
      <c r="R8775" s="75" t="e">
        <f t="shared" si="1688"/>
        <v>#REF!</v>
      </c>
    </row>
    <row r="8776" spans="1:18" ht="15" customHeight="1" x14ac:dyDescent="0.3">
      <c r="A8776" s="86"/>
      <c r="B8776" s="84"/>
      <c r="C8776" s="125"/>
      <c r="E8776" s="151"/>
      <c r="F8776" s="151"/>
      <c r="G8776" s="151"/>
      <c r="H8776" s="190" t="str">
        <f t="shared" si="1689"/>
        <v/>
      </c>
      <c r="J8776" s="195" t="str">
        <f>+IF(H8776="","",H8776/H8798)</f>
        <v/>
      </c>
      <c r="K8776" s="174"/>
      <c r="L8776" s="170"/>
      <c r="M8776" s="193" t="str">
        <f t="shared" si="1690"/>
        <v/>
      </c>
      <c r="N8776" s="194" t="str">
        <f t="shared" si="1687"/>
        <v/>
      </c>
      <c r="R8776" s="75" t="e">
        <f t="shared" si="1688"/>
        <v>#REF!</v>
      </c>
    </row>
    <row r="8777" spans="1:18" ht="15" customHeight="1" x14ac:dyDescent="0.3">
      <c r="A8777" s="86"/>
      <c r="B8777" s="84"/>
      <c r="C8777" s="125"/>
      <c r="E8777" s="151"/>
      <c r="F8777" s="151"/>
      <c r="G8777" s="151"/>
      <c r="H8777" s="190" t="str">
        <f t="shared" si="1689"/>
        <v/>
      </c>
      <c r="J8777" s="195" t="str">
        <f>+IF(H8777="","",H8777/H8798)</f>
        <v/>
      </c>
      <c r="K8777" s="174"/>
      <c r="L8777" s="170"/>
      <c r="M8777" s="193" t="str">
        <f t="shared" si="1690"/>
        <v/>
      </c>
      <c r="N8777" s="194" t="str">
        <f t="shared" si="1687"/>
        <v/>
      </c>
      <c r="R8777" s="75" t="e">
        <f t="shared" si="1688"/>
        <v>#REF!</v>
      </c>
    </row>
    <row r="8778" spans="1:18" ht="15" customHeight="1" x14ac:dyDescent="0.3">
      <c r="A8778" s="86"/>
      <c r="B8778" s="84"/>
      <c r="C8778" s="125"/>
      <c r="E8778" s="151"/>
      <c r="F8778" s="151"/>
      <c r="G8778" s="151"/>
      <c r="H8778" s="190" t="str">
        <f t="shared" si="1689"/>
        <v/>
      </c>
      <c r="J8778" s="195" t="str">
        <f>+IF(H8778="","",H8778/H8798)</f>
        <v/>
      </c>
      <c r="K8778" s="174"/>
      <c r="L8778" s="170"/>
      <c r="M8778" s="193" t="str">
        <f t="shared" si="1690"/>
        <v/>
      </c>
      <c r="N8778" s="194" t="str">
        <f t="shared" si="1687"/>
        <v/>
      </c>
      <c r="R8778" s="75" t="e">
        <f t="shared" si="1688"/>
        <v>#REF!</v>
      </c>
    </row>
    <row r="8779" spans="1:18" ht="15" customHeight="1" x14ac:dyDescent="0.3">
      <c r="A8779" s="86"/>
      <c r="B8779" s="84"/>
      <c r="C8779" s="125"/>
      <c r="E8779" s="151"/>
      <c r="F8779" s="151"/>
      <c r="G8779" s="151"/>
      <c r="H8779" s="190" t="str">
        <f t="shared" si="1689"/>
        <v/>
      </c>
      <c r="J8779" s="195" t="str">
        <f>+IF(H8779="","",H8779/H8798)</f>
        <v/>
      </c>
      <c r="K8779" s="174"/>
      <c r="L8779" s="170"/>
      <c r="M8779" s="193" t="str">
        <f t="shared" si="1690"/>
        <v/>
      </c>
      <c r="N8779" s="194" t="str">
        <f t="shared" si="1687"/>
        <v/>
      </c>
      <c r="R8779" s="75" t="e">
        <f t="shared" si="1688"/>
        <v>#REF!</v>
      </c>
    </row>
    <row r="8780" spans="1:18" ht="15" customHeight="1" x14ac:dyDescent="0.3">
      <c r="A8780" s="86"/>
      <c r="B8780" s="84"/>
      <c r="C8780" s="125"/>
      <c r="E8780" s="151"/>
      <c r="F8780" s="151"/>
      <c r="G8780" s="151"/>
      <c r="H8780" s="190" t="str">
        <f t="shared" si="1689"/>
        <v/>
      </c>
      <c r="J8780" s="195" t="str">
        <f>+IF(H8780="","",H8780/H8798)</f>
        <v/>
      </c>
      <c r="K8780" s="174"/>
      <c r="L8780" s="170"/>
      <c r="M8780" s="193" t="str">
        <f t="shared" si="1690"/>
        <v/>
      </c>
      <c r="N8780" s="194" t="str">
        <f t="shared" si="1687"/>
        <v/>
      </c>
      <c r="R8780" s="75" t="e">
        <f t="shared" si="1688"/>
        <v>#REF!</v>
      </c>
    </row>
    <row r="8781" spans="1:18" ht="15" customHeight="1" x14ac:dyDescent="0.3">
      <c r="A8781" s="86"/>
      <c r="B8781" s="84"/>
      <c r="C8781" s="125"/>
      <c r="E8781" s="151"/>
      <c r="F8781" s="151"/>
      <c r="G8781" s="151"/>
      <c r="H8781" s="190" t="str">
        <f t="shared" si="1689"/>
        <v/>
      </c>
      <c r="J8781" s="195" t="str">
        <f>+IF(H8781="","",H8781/H8798)</f>
        <v/>
      </c>
      <c r="K8781" s="174"/>
      <c r="L8781" s="170"/>
      <c r="M8781" s="193" t="str">
        <f t="shared" si="1690"/>
        <v/>
      </c>
      <c r="N8781" s="194" t="str">
        <f t="shared" si="1687"/>
        <v/>
      </c>
      <c r="R8781" s="75" t="e">
        <f t="shared" si="1688"/>
        <v>#REF!</v>
      </c>
    </row>
    <row r="8782" spans="1:18" ht="15" customHeight="1" x14ac:dyDescent="0.3">
      <c r="A8782" s="86"/>
      <c r="B8782" s="84"/>
      <c r="C8782" s="125"/>
      <c r="E8782" s="151"/>
      <c r="F8782" s="151"/>
      <c r="G8782" s="151"/>
      <c r="H8782" s="190" t="str">
        <f t="shared" si="1689"/>
        <v/>
      </c>
      <c r="J8782" s="195" t="str">
        <f>+IF(H8782="","",H8782/H8798)</f>
        <v/>
      </c>
      <c r="K8782" s="174"/>
      <c r="L8782" s="170"/>
      <c r="M8782" s="193" t="str">
        <f t="shared" si="1690"/>
        <v/>
      </c>
      <c r="N8782" s="194" t="str">
        <f t="shared" si="1687"/>
        <v/>
      </c>
      <c r="R8782" s="75" t="e">
        <f t="shared" si="1688"/>
        <v>#REF!</v>
      </c>
    </row>
    <row r="8783" spans="1:18" ht="15" customHeight="1" x14ac:dyDescent="0.3">
      <c r="A8783" s="86"/>
      <c r="B8783" s="84"/>
      <c r="C8783" s="125"/>
      <c r="E8783" s="151"/>
      <c r="F8783" s="151"/>
      <c r="G8783" s="151"/>
      <c r="H8783" s="190" t="str">
        <f t="shared" si="1689"/>
        <v/>
      </c>
      <c r="J8783" s="195" t="str">
        <f>+IF(H8783="","",H8783/H8798)</f>
        <v/>
      </c>
      <c r="K8783" s="174"/>
      <c r="L8783" s="170"/>
      <c r="M8783" s="193" t="str">
        <f t="shared" si="1690"/>
        <v/>
      </c>
      <c r="N8783" s="194" t="str">
        <f t="shared" si="1687"/>
        <v/>
      </c>
      <c r="R8783" s="75" t="e">
        <f t="shared" si="1688"/>
        <v>#REF!</v>
      </c>
    </row>
    <row r="8784" spans="1:18" ht="15" customHeight="1" x14ac:dyDescent="0.3">
      <c r="A8784" s="86"/>
      <c r="B8784" s="84"/>
      <c r="C8784" s="125"/>
      <c r="E8784" s="151"/>
      <c r="F8784" s="151"/>
      <c r="G8784" s="151"/>
      <c r="H8784" s="190" t="str">
        <f t="shared" si="1689"/>
        <v/>
      </c>
      <c r="J8784" s="195" t="str">
        <f>+IF(H8784="","",H8784/H8798)</f>
        <v/>
      </c>
      <c r="K8784" s="174"/>
      <c r="L8784" s="170"/>
      <c r="M8784" s="193" t="str">
        <f t="shared" si="1690"/>
        <v/>
      </c>
      <c r="N8784" s="194" t="str">
        <f t="shared" si="1687"/>
        <v/>
      </c>
      <c r="R8784" s="75" t="e">
        <f t="shared" si="1688"/>
        <v>#REF!</v>
      </c>
    </row>
    <row r="8785" spans="1:18" ht="15" customHeight="1" x14ac:dyDescent="0.3">
      <c r="A8785" s="86"/>
      <c r="B8785" s="84"/>
      <c r="C8785" s="125"/>
      <c r="E8785" s="151"/>
      <c r="F8785" s="151"/>
      <c r="G8785" s="151"/>
      <c r="H8785" s="190" t="str">
        <f t="shared" si="1689"/>
        <v/>
      </c>
      <c r="J8785" s="195" t="str">
        <f>+IF(H8785="","",H8785/H8798)</f>
        <v/>
      </c>
      <c r="K8785" s="174"/>
      <c r="L8785" s="170"/>
      <c r="M8785" s="193" t="str">
        <f t="shared" si="1690"/>
        <v/>
      </c>
      <c r="N8785" s="194" t="str">
        <f t="shared" si="1687"/>
        <v/>
      </c>
      <c r="R8785" s="75" t="e">
        <f t="shared" si="1688"/>
        <v>#REF!</v>
      </c>
    </row>
    <row r="8786" spans="1:18" ht="15" customHeight="1" x14ac:dyDescent="0.3">
      <c r="A8786" s="86"/>
      <c r="B8786" s="84"/>
      <c r="C8786" s="125"/>
      <c r="E8786" s="151"/>
      <c r="F8786" s="151"/>
      <c r="G8786" s="151"/>
      <c r="H8786" s="190" t="str">
        <f t="shared" si="1689"/>
        <v/>
      </c>
      <c r="J8786" s="195" t="str">
        <f>+IF(H8786="","",H8786/H8798)</f>
        <v/>
      </c>
      <c r="K8786" s="174"/>
      <c r="L8786" s="170"/>
      <c r="M8786" s="193" t="str">
        <f t="shared" si="1690"/>
        <v/>
      </c>
      <c r="N8786" s="194" t="str">
        <f t="shared" si="1687"/>
        <v/>
      </c>
      <c r="R8786" s="75" t="e">
        <f t="shared" si="1688"/>
        <v>#REF!</v>
      </c>
    </row>
    <row r="8787" spans="1:18" ht="15" customHeight="1" thickBot="1" x14ac:dyDescent="0.35">
      <c r="A8787" s="86"/>
      <c r="B8787" s="84"/>
      <c r="C8787" s="125"/>
      <c r="E8787" s="152"/>
      <c r="F8787" s="152"/>
      <c r="G8787" s="152"/>
      <c r="H8787" s="191" t="str">
        <f t="shared" si="1689"/>
        <v/>
      </c>
      <c r="J8787" s="195" t="str">
        <f>+IF(H8787="","",H8787/H8798)</f>
        <v/>
      </c>
      <c r="K8787" s="174"/>
      <c r="L8787" s="170"/>
      <c r="M8787" s="193" t="str">
        <f t="shared" si="1690"/>
        <v/>
      </c>
      <c r="N8787" s="194" t="str">
        <f t="shared" si="1687"/>
        <v/>
      </c>
      <c r="R8787" s="75" t="e">
        <f t="shared" si="1688"/>
        <v>#REF!</v>
      </c>
    </row>
    <row r="8788" spans="1:18" ht="15" customHeight="1" thickBot="1" x14ac:dyDescent="0.35">
      <c r="A8788" s="86"/>
      <c r="B8788" s="84"/>
      <c r="C8788" s="160"/>
      <c r="D8788" s="160"/>
      <c r="E8788" s="160"/>
      <c r="F8788" s="160"/>
      <c r="G8788" s="161" t="s">
        <v>29</v>
      </c>
      <c r="H8788" s="157">
        <f>SUM(H8762:H8787)</f>
        <v>0</v>
      </c>
      <c r="J8788" s="110">
        <f>SUM(J8762:J8787)</f>
        <v>0</v>
      </c>
      <c r="K8788" s="109"/>
      <c r="L8788" s="109"/>
      <c r="M8788" s="109"/>
      <c r="N8788" s="110">
        <f>SUM(N8762:N8787)</f>
        <v>0</v>
      </c>
    </row>
    <row r="8789" spans="1:18" s="73" customFormat="1" ht="15" customHeight="1" thickBot="1" x14ac:dyDescent="0.35">
      <c r="A8789" s="86"/>
      <c r="B8789" s="84"/>
      <c r="C8789" s="73" t="s">
        <v>12</v>
      </c>
      <c r="H8789" s="74"/>
      <c r="J8789" s="111"/>
      <c r="K8789" s="111"/>
      <c r="L8789" s="111"/>
      <c r="M8789" s="111"/>
      <c r="N8789" s="111"/>
    </row>
    <row r="8790" spans="1:18" ht="33" customHeight="1" thickBot="1" x14ac:dyDescent="0.35">
      <c r="A8790" s="86"/>
      <c r="B8790" s="84"/>
      <c r="C8790" s="122" t="s">
        <v>48</v>
      </c>
      <c r="D8790" s="129"/>
      <c r="E8790" s="130" t="s">
        <v>3</v>
      </c>
      <c r="F8790" s="130" t="s">
        <v>0</v>
      </c>
      <c r="G8790" s="123" t="s">
        <v>6</v>
      </c>
      <c r="H8790" s="124" t="s">
        <v>9</v>
      </c>
      <c r="J8790" s="106" t="s">
        <v>59</v>
      </c>
      <c r="K8790" s="107" t="s">
        <v>60</v>
      </c>
      <c r="L8790" s="107" t="s">
        <v>61</v>
      </c>
      <c r="M8790" s="107" t="s">
        <v>62</v>
      </c>
      <c r="N8790" s="108" t="s">
        <v>63</v>
      </c>
    </row>
    <row r="8791" spans="1:18" ht="15" customHeight="1" x14ac:dyDescent="0.3">
      <c r="A8791" s="86"/>
      <c r="B8791" s="84"/>
      <c r="C8791" s="125"/>
      <c r="E8791" s="149"/>
      <c r="F8791" s="146"/>
      <c r="G8791" s="154"/>
      <c r="H8791" s="186"/>
      <c r="J8791" s="195"/>
      <c r="K8791" s="175"/>
      <c r="L8791" s="175"/>
      <c r="M8791" s="193"/>
      <c r="N8791" s="194" t="str">
        <f>+IF(H8791="","",J8791*M8791)</f>
        <v/>
      </c>
      <c r="R8791" s="75" t="e">
        <f t="shared" ref="R8791:R8795" si="1691">+R8703+1</f>
        <v>#REF!</v>
      </c>
    </row>
    <row r="8792" spans="1:18" ht="15" customHeight="1" x14ac:dyDescent="0.3">
      <c r="A8792" s="86"/>
      <c r="B8792" s="84"/>
      <c r="C8792" s="125"/>
      <c r="E8792" s="149"/>
      <c r="F8792" s="146"/>
      <c r="G8792" s="154"/>
      <c r="H8792" s="186"/>
      <c r="J8792" s="195"/>
      <c r="K8792" s="175"/>
      <c r="L8792" s="175"/>
      <c r="M8792" s="193"/>
      <c r="N8792" s="194" t="str">
        <f>+IF(H8792="","",J8792*M8792)</f>
        <v/>
      </c>
      <c r="R8792" s="75" t="e">
        <f t="shared" si="1691"/>
        <v>#REF!</v>
      </c>
    </row>
    <row r="8793" spans="1:18" ht="15" customHeight="1" x14ac:dyDescent="0.3">
      <c r="A8793" s="86"/>
      <c r="B8793" s="84"/>
      <c r="C8793" s="125"/>
      <c r="E8793" s="149"/>
      <c r="F8793" s="146"/>
      <c r="G8793" s="154"/>
      <c r="H8793" s="186" t="str">
        <f>+IF(G8793="","",F8793*G8793)</f>
        <v/>
      </c>
      <c r="J8793" s="195" t="str">
        <f>+IF(H8793="","",H8793/H8797)</f>
        <v/>
      </c>
      <c r="K8793" s="175"/>
      <c r="L8793" s="175"/>
      <c r="M8793" s="193" t="str">
        <f>IF(L8793="NP", 0, (IF(L8793="EP", 1, (IF(L8793="ND", 0.4, "")))))</f>
        <v/>
      </c>
      <c r="N8793" s="194" t="str">
        <f>+IF(H8793="","",J8793*M8793)</f>
        <v/>
      </c>
      <c r="R8793" s="75" t="e">
        <f t="shared" si="1691"/>
        <v>#REF!</v>
      </c>
    </row>
    <row r="8794" spans="1:18" ht="15" customHeight="1" x14ac:dyDescent="0.3">
      <c r="A8794" s="86"/>
      <c r="B8794" s="84"/>
      <c r="C8794" s="125"/>
      <c r="E8794" s="149"/>
      <c r="F8794" s="146"/>
      <c r="G8794" s="154"/>
      <c r="H8794" s="186" t="str">
        <f>+IF(G8794="","",F8794*G8794)</f>
        <v/>
      </c>
      <c r="J8794" s="195" t="str">
        <f>+IF(H8794="","",H8794/H8798)</f>
        <v/>
      </c>
      <c r="K8794" s="175"/>
      <c r="L8794" s="175"/>
      <c r="M8794" s="193" t="str">
        <f>IF(L8794="NP", 0, (IF(L8794="EP", 1, (IF(L8794="ND", 0.4, "")))))</f>
        <v/>
      </c>
      <c r="N8794" s="194" t="str">
        <f>+IF(H8794="","",J8794*M8794)</f>
        <v/>
      </c>
      <c r="R8794" s="75" t="e">
        <f t="shared" si="1691"/>
        <v>#REF!</v>
      </c>
    </row>
    <row r="8795" spans="1:18" ht="15" customHeight="1" thickBot="1" x14ac:dyDescent="0.35">
      <c r="A8795" s="86"/>
      <c r="B8795" s="84"/>
      <c r="C8795" s="127"/>
      <c r="D8795" s="128"/>
      <c r="E8795" s="150"/>
      <c r="F8795" s="147"/>
      <c r="G8795" s="155"/>
      <c r="H8795" s="192" t="str">
        <f>+IF(G8795="","",F8795*G8795)</f>
        <v/>
      </c>
      <c r="J8795" s="195" t="str">
        <f>+IF(H8795="","",H8795/H8798)</f>
        <v/>
      </c>
      <c r="K8795" s="176"/>
      <c r="L8795" s="177"/>
      <c r="M8795" s="193" t="str">
        <f>IF(L8795="NP", 0, (IF(L8795="EP", 1, (IF(L8795="ND", 0.4, "")))))</f>
        <v/>
      </c>
      <c r="N8795" s="194" t="str">
        <f>+IF(H8795="","",J8795*M8795)</f>
        <v/>
      </c>
      <c r="R8795" s="75" t="e">
        <f t="shared" si="1691"/>
        <v>#REF!</v>
      </c>
    </row>
    <row r="8796" spans="1:18" ht="15" customHeight="1" thickBot="1" x14ac:dyDescent="0.35">
      <c r="A8796" s="86"/>
      <c r="B8796" s="84"/>
      <c r="C8796" s="160"/>
      <c r="D8796" s="160"/>
      <c r="E8796" s="160"/>
      <c r="F8796" s="160"/>
      <c r="G8796" s="161" t="s">
        <v>30</v>
      </c>
      <c r="H8796" s="157">
        <f>SUM(H8791:H8795)</f>
        <v>0</v>
      </c>
      <c r="J8796" s="110">
        <f>SUM(J8791:J8795)</f>
        <v>0</v>
      </c>
      <c r="K8796" s="109"/>
      <c r="L8796" s="109"/>
      <c r="M8796" s="109"/>
      <c r="N8796" s="110">
        <f>SUM(N8791:N8795)</f>
        <v>0</v>
      </c>
    </row>
    <row r="8797" spans="1:18" ht="13.5" customHeight="1" thickBot="1" x14ac:dyDescent="0.35">
      <c r="A8797" s="86"/>
      <c r="B8797" s="84"/>
      <c r="H8797" s="84"/>
      <c r="J8797" s="103"/>
      <c r="K8797" s="104"/>
      <c r="L8797" s="104"/>
      <c r="M8797" s="104"/>
      <c r="N8797" s="105"/>
    </row>
    <row r="8798" spans="1:18" ht="15" customHeight="1" x14ac:dyDescent="0.3">
      <c r="A8798" s="86"/>
      <c r="B8798" s="84"/>
      <c r="D8798" s="132" t="s">
        <v>13</v>
      </c>
      <c r="E8798" s="133"/>
      <c r="F8798" s="133"/>
      <c r="G8798" s="134"/>
      <c r="H8798" s="158">
        <f>+H8743+H8759+H8788+H8796</f>
        <v>0.33551999999999998</v>
      </c>
      <c r="J8798" s="113"/>
      <c r="K8798" s="78"/>
      <c r="M8798" s="78"/>
      <c r="N8798" s="114"/>
    </row>
    <row r="8799" spans="1:18" ht="15" customHeight="1" thickBot="1" x14ac:dyDescent="0.35">
      <c r="A8799" s="86"/>
      <c r="B8799" s="84"/>
      <c r="D8799" s="135" t="s">
        <v>67</v>
      </c>
      <c r="E8799" s="136"/>
      <c r="F8799" s="136"/>
      <c r="G8799" s="141">
        <f>+$Q$1</f>
        <v>0.15</v>
      </c>
      <c r="H8799" s="159">
        <f>+H8798*G8799</f>
        <v>5.0327999999999998E-2</v>
      </c>
      <c r="J8799" s="115"/>
      <c r="K8799" s="116"/>
      <c r="L8799" s="116"/>
      <c r="M8799" s="116"/>
      <c r="N8799" s="117"/>
    </row>
    <row r="8800" spans="1:18" ht="15" customHeight="1" x14ac:dyDescent="0.3">
      <c r="A8800" s="86"/>
      <c r="B8800" s="84"/>
      <c r="D8800" s="135" t="s">
        <v>68</v>
      </c>
      <c r="E8800" s="136"/>
      <c r="F8800" s="136"/>
      <c r="G8800" s="141">
        <f>+$Q$2</f>
        <v>0</v>
      </c>
      <c r="H8800" s="159">
        <f>+(H8798+H8799)*G8800</f>
        <v>0</v>
      </c>
      <c r="J8800" s="120">
        <f>+J8743+J8759+J8788+J8796</f>
        <v>1</v>
      </c>
      <c r="K8800" s="118"/>
      <c r="L8800" s="118"/>
      <c r="M8800" s="118"/>
      <c r="N8800" s="120">
        <f>+N8743+N8759+N8788+N8796</f>
        <v>0</v>
      </c>
    </row>
    <row r="8801" spans="1:18" ht="15" customHeight="1" thickBot="1" x14ac:dyDescent="0.35">
      <c r="A8801" s="86"/>
      <c r="B8801" s="84"/>
      <c r="C8801" s="75" t="s">
        <v>64</v>
      </c>
      <c r="D8801" s="135" t="s">
        <v>14</v>
      </c>
      <c r="E8801" s="136"/>
      <c r="F8801" s="136"/>
      <c r="G8801" s="137"/>
      <c r="H8801" s="159">
        <f>SUM(H8798:H8800)</f>
        <v>0.38584799999999997</v>
      </c>
      <c r="J8801" s="121" t="s">
        <v>69</v>
      </c>
      <c r="K8801" s="119"/>
      <c r="L8801" s="119"/>
      <c r="M8801" s="119"/>
      <c r="N8801" s="121" t="s">
        <v>70</v>
      </c>
    </row>
    <row r="8802" spans="1:18" ht="15" customHeight="1" thickBot="1" x14ac:dyDescent="0.35">
      <c r="A8802" s="86"/>
      <c r="B8802" s="84"/>
      <c r="C8802" s="75" t="s">
        <v>64</v>
      </c>
      <c r="D8802" s="138" t="s">
        <v>15</v>
      </c>
      <c r="E8802" s="139"/>
      <c r="F8802" s="139"/>
      <c r="G8802" s="140"/>
      <c r="H8802" s="131">
        <f>+ROUND(H8801,2)</f>
        <v>0.39</v>
      </c>
      <c r="N8802" s="165">
        <f>+ROUND(N8800,4)</f>
        <v>0</v>
      </c>
    </row>
    <row r="8803" spans="1:18" ht="13.5" customHeight="1" x14ac:dyDescent="0.3">
      <c r="A8803" s="86"/>
      <c r="B8803" s="84"/>
      <c r="G8803" s="76"/>
    </row>
    <row r="8804" spans="1:18" ht="13.5" customHeight="1" x14ac:dyDescent="0.3">
      <c r="A8804" s="86"/>
      <c r="B8804" s="84"/>
      <c r="G8804" s="76"/>
    </row>
    <row r="8805" spans="1:18" ht="15" customHeight="1" x14ac:dyDescent="0.3">
      <c r="A8805" s="83"/>
      <c r="B8805" s="84"/>
      <c r="G8805" s="76"/>
      <c r="H8805" s="84"/>
      <c r="J8805" s="85"/>
      <c r="K8805" s="85"/>
      <c r="L8805" s="85"/>
      <c r="M8805" s="85"/>
      <c r="N8805" s="85"/>
    </row>
    <row r="8806" spans="1:18" ht="14.1" customHeight="1" x14ac:dyDescent="0.3">
      <c r="A8806" s="86"/>
      <c r="B8806" s="84"/>
      <c r="C8806" s="87"/>
      <c r="D8806" s="87"/>
      <c r="E8806" s="87"/>
      <c r="F8806" s="87"/>
      <c r="G8806" s="87"/>
      <c r="H8806" s="87"/>
      <c r="K8806" s="78"/>
      <c r="M8806" s="78"/>
    </row>
    <row r="8807" spans="1:18" ht="12" customHeight="1" x14ac:dyDescent="0.3">
      <c r="A8807" s="86"/>
      <c r="B8807" s="84"/>
      <c r="C8807" s="73"/>
      <c r="D8807" s="73"/>
      <c r="E8807" s="73"/>
      <c r="F8807" s="73"/>
      <c r="G8807" s="73"/>
      <c r="H8807" s="73"/>
      <c r="K8807" s="78"/>
      <c r="M8807" s="78"/>
    </row>
    <row r="8808" spans="1:18" ht="12" customHeight="1" x14ac:dyDescent="0.3">
      <c r="A8808" s="86"/>
      <c r="B8808" s="84"/>
      <c r="G8808" s="88"/>
      <c r="H8808" s="84"/>
      <c r="K8808" s="78"/>
      <c r="M8808" s="78"/>
    </row>
    <row r="8809" spans="1:18" ht="14.25" customHeight="1" x14ac:dyDescent="0.3">
      <c r="A8809" s="86"/>
      <c r="B8809" s="84"/>
      <c r="C8809" s="89"/>
      <c r="D8809" s="90"/>
      <c r="E8809" s="90"/>
      <c r="F8809" s="90"/>
      <c r="G8809" s="90"/>
      <c r="H8809" s="91"/>
      <c r="K8809" s="78"/>
      <c r="M8809" s="78"/>
    </row>
    <row r="8810" spans="1:18" ht="14.25" customHeight="1" x14ac:dyDescent="0.3">
      <c r="A8810" s="86"/>
      <c r="B8810" s="84"/>
      <c r="C8810" s="89"/>
      <c r="H8810" s="84"/>
      <c r="K8810" s="78"/>
      <c r="M8810" s="78"/>
    </row>
    <row r="8811" spans="1:18" ht="12" customHeight="1" thickBot="1" x14ac:dyDescent="0.35">
      <c r="A8811" s="86"/>
      <c r="B8811" s="84"/>
      <c r="C8811" s="89"/>
      <c r="H8811" s="84"/>
      <c r="K8811" s="78"/>
      <c r="M8811" s="78"/>
    </row>
    <row r="8812" spans="1:18" ht="20.100000000000001" customHeight="1" thickBot="1" x14ac:dyDescent="0.35">
      <c r="A8812" s="86"/>
      <c r="B8812" s="84"/>
      <c r="C8812" s="142" t="s">
        <v>55</v>
      </c>
      <c r="D8812" s="143"/>
      <c r="E8812" s="143"/>
      <c r="F8812" s="143"/>
      <c r="G8812" s="143"/>
      <c r="H8812" s="144"/>
    </row>
    <row r="8813" spans="1:18" ht="20.100000000000001" customHeight="1" x14ac:dyDescent="0.3">
      <c r="A8813" s="86"/>
      <c r="B8813" s="84"/>
      <c r="C8813" s="92"/>
      <c r="H8813" s="93" t="s">
        <v>56</v>
      </c>
      <c r="I8813" s="84"/>
      <c r="J8813" s="97" t="s">
        <v>26</v>
      </c>
      <c r="K8813" s="98"/>
      <c r="L8813" s="98"/>
      <c r="M8813" s="98"/>
      <c r="N8813" s="99"/>
    </row>
    <row r="8814" spans="1:18" ht="16.5" customHeight="1" thickBot="1" x14ac:dyDescent="0.35">
      <c r="A8814" s="169"/>
      <c r="B8814" s="84"/>
      <c r="C8814" s="73" t="s">
        <v>57</v>
      </c>
      <c r="D8814" s="84">
        <v>101</v>
      </c>
      <c r="G8814" s="74" t="s">
        <v>4</v>
      </c>
      <c r="H8814" s="75" t="str">
        <f>+VLOOKUP(D8814,PRESUP!$A$6:$N$183,3,FALSE)</f>
        <v>m3</v>
      </c>
      <c r="I8814" s="84"/>
      <c r="J8814" s="100"/>
      <c r="K8814" s="101"/>
      <c r="L8814" s="101"/>
      <c r="M8814" s="101"/>
      <c r="N8814" s="102"/>
    </row>
    <row r="8815" spans="1:18" ht="32.25" customHeight="1" x14ac:dyDescent="0.3">
      <c r="A8815" s="86"/>
      <c r="B8815" s="84"/>
      <c r="C8815" s="22" t="str">
        <f>+VLOOKUP(D8814,PRESUP!$A$6:$N$183,14,FALSE)</f>
        <v>DETALLE: RELLENO COMPACTADO (compactador manual)</v>
      </c>
      <c r="J8815" s="103"/>
      <c r="K8815" s="104"/>
      <c r="L8815" s="104"/>
      <c r="M8815" s="104"/>
      <c r="N8815" s="105"/>
      <c r="O8815" s="84" t="s">
        <v>71</v>
      </c>
      <c r="P8815" s="84" t="s">
        <v>73</v>
      </c>
      <c r="Q8815" s="84" t="s">
        <v>72</v>
      </c>
    </row>
    <row r="8816" spans="1:18" s="73" customFormat="1" ht="15" customHeight="1" thickBot="1" x14ac:dyDescent="0.35">
      <c r="A8816" s="86"/>
      <c r="B8816" s="84"/>
      <c r="C8816" s="73" t="s">
        <v>5</v>
      </c>
      <c r="D8816" s="94"/>
      <c r="E8816" s="94"/>
      <c r="F8816" s="94"/>
      <c r="G8816" s="196" t="s">
        <v>58</v>
      </c>
      <c r="H8816" s="197">
        <v>0.5</v>
      </c>
      <c r="J8816" s="162"/>
      <c r="K8816" s="163"/>
      <c r="L8816" s="163"/>
      <c r="M8816" s="163"/>
      <c r="N8816" s="164"/>
      <c r="O8816" s="166">
        <f>+H8890</f>
        <v>14.06</v>
      </c>
      <c r="P8816" s="168">
        <f>+H8886</f>
        <v>12.225249999999999</v>
      </c>
      <c r="Q8816" s="167">
        <f>+N8890</f>
        <v>8.1100000000000005E-2</v>
      </c>
      <c r="R8816" s="73">
        <f t="shared" ref="R8816" si="1692">+D8814</f>
        <v>101</v>
      </c>
    </row>
    <row r="8817" spans="1:18" s="94" customFormat="1" ht="30" customHeight="1" thickBot="1" x14ac:dyDescent="0.35">
      <c r="A8817" s="86"/>
      <c r="B8817" s="84"/>
      <c r="C8817" s="122" t="s">
        <v>48</v>
      </c>
      <c r="D8817" s="123" t="s">
        <v>0</v>
      </c>
      <c r="E8817" s="123" t="s">
        <v>6</v>
      </c>
      <c r="F8817" s="123" t="s">
        <v>7</v>
      </c>
      <c r="G8817" s="123" t="s">
        <v>8</v>
      </c>
      <c r="H8817" s="124" t="s">
        <v>9</v>
      </c>
      <c r="J8817" s="106" t="s">
        <v>59</v>
      </c>
      <c r="K8817" s="107" t="s">
        <v>60</v>
      </c>
      <c r="L8817" s="107" t="s">
        <v>61</v>
      </c>
      <c r="M8817" s="107" t="s">
        <v>62</v>
      </c>
      <c r="N8817" s="108" t="s">
        <v>63</v>
      </c>
    </row>
    <row r="8818" spans="1:18" ht="15" customHeight="1" x14ac:dyDescent="0.3">
      <c r="A8818" s="86"/>
      <c r="B8818" s="84"/>
      <c r="C8818" s="125" t="s">
        <v>78</v>
      </c>
      <c r="D8818" s="145" t="s">
        <v>20</v>
      </c>
      <c r="E8818" s="148"/>
      <c r="F8818" s="148" t="s">
        <v>64</v>
      </c>
      <c r="G8818" s="153" t="s">
        <v>20</v>
      </c>
      <c r="H8818" s="126">
        <f>+H8847*0.05</f>
        <v>0.33025000000000004</v>
      </c>
      <c r="J8818" s="171">
        <f>+IF(H8818="","",H8818/H8886)</f>
        <v>2.7013762499744388E-2</v>
      </c>
      <c r="K8818" s="172">
        <v>4292100117</v>
      </c>
      <c r="L8818" s="170" t="s">
        <v>77</v>
      </c>
      <c r="M8818" s="156">
        <v>0</v>
      </c>
      <c r="N8818" s="173">
        <f t="shared" ref="N8818:N8830" si="1693">+IF(H8818="","",J8818*M8818)</f>
        <v>0</v>
      </c>
    </row>
    <row r="8819" spans="1:18" ht="15" customHeight="1" x14ac:dyDescent="0.3">
      <c r="A8819" s="86"/>
      <c r="B8819" s="84"/>
      <c r="C8819" s="125" t="s">
        <v>389</v>
      </c>
      <c r="D8819" s="146">
        <v>1</v>
      </c>
      <c r="E8819" s="149">
        <v>3.84</v>
      </c>
      <c r="F8819" s="184">
        <f t="shared" ref="F8819:F8830" si="1694">+IF(E8819="","",D8819*E8819)</f>
        <v>3.84</v>
      </c>
      <c r="G8819" s="185">
        <f>+IF(F8819="","",H8816)</f>
        <v>0.5</v>
      </c>
      <c r="H8819" s="186">
        <f t="shared" ref="H8819:H8830" si="1695">+IF(G8819="","",F8819*G8819)</f>
        <v>1.92</v>
      </c>
      <c r="J8819" s="195">
        <f>+IF(H8819="","",H8819/H8886)</f>
        <v>0.15705200302652297</v>
      </c>
      <c r="K8819" s="172">
        <v>4292100117</v>
      </c>
      <c r="L8819" s="170" t="s">
        <v>77</v>
      </c>
      <c r="M8819" s="193">
        <f t="shared" ref="M8819:M8830" si="1696">IF(L8819="NP", 0, (IF(L8819="EP", 1, (IF(L8819="ND", 0.4, "")))))</f>
        <v>0</v>
      </c>
      <c r="N8819" s="194">
        <f t="shared" si="1693"/>
        <v>0</v>
      </c>
      <c r="R8819" s="75" t="e">
        <f t="shared" ref="R8819:R8830" si="1697">+R8731+1</f>
        <v>#REF!</v>
      </c>
    </row>
    <row r="8820" spans="1:18" ht="15" customHeight="1" x14ac:dyDescent="0.3">
      <c r="A8820" s="86"/>
      <c r="B8820" s="84"/>
      <c r="C8820" s="125"/>
      <c r="D8820" s="146"/>
      <c r="E8820" s="149"/>
      <c r="F8820" s="184" t="str">
        <f t="shared" si="1694"/>
        <v/>
      </c>
      <c r="G8820" s="185" t="str">
        <f>+IF(F8820="","",H8816)</f>
        <v/>
      </c>
      <c r="H8820" s="186" t="str">
        <f t="shared" si="1695"/>
        <v/>
      </c>
      <c r="J8820" s="195" t="str">
        <f>+IF(H8820="","",H8820/H8886)</f>
        <v/>
      </c>
      <c r="K8820" s="172"/>
      <c r="L8820" s="170"/>
      <c r="M8820" s="193" t="str">
        <f t="shared" si="1696"/>
        <v/>
      </c>
      <c r="N8820" s="194" t="str">
        <f t="shared" si="1693"/>
        <v/>
      </c>
      <c r="R8820" s="75" t="e">
        <f t="shared" si="1697"/>
        <v>#REF!</v>
      </c>
    </row>
    <row r="8821" spans="1:18" ht="15" customHeight="1" x14ac:dyDescent="0.3">
      <c r="A8821" s="86"/>
      <c r="B8821" s="84"/>
      <c r="C8821" s="125"/>
      <c r="D8821" s="146"/>
      <c r="E8821" s="149"/>
      <c r="F8821" s="184" t="str">
        <f t="shared" si="1694"/>
        <v/>
      </c>
      <c r="G8821" s="185" t="str">
        <f>+IF(F8821="","",H8816)</f>
        <v/>
      </c>
      <c r="H8821" s="186" t="str">
        <f t="shared" si="1695"/>
        <v/>
      </c>
      <c r="J8821" s="195" t="str">
        <f>+IF(H8821="","",H8821/H8886)</f>
        <v/>
      </c>
      <c r="K8821" s="172"/>
      <c r="L8821" s="170"/>
      <c r="M8821" s="193" t="str">
        <f t="shared" si="1696"/>
        <v/>
      </c>
      <c r="N8821" s="194" t="str">
        <f t="shared" si="1693"/>
        <v/>
      </c>
      <c r="R8821" s="75" t="e">
        <f t="shared" si="1697"/>
        <v>#REF!</v>
      </c>
    </row>
    <row r="8822" spans="1:18" ht="15" customHeight="1" x14ac:dyDescent="0.3">
      <c r="A8822" s="86"/>
      <c r="B8822" s="84"/>
      <c r="C8822" s="125"/>
      <c r="D8822" s="146"/>
      <c r="E8822" s="149"/>
      <c r="F8822" s="184" t="str">
        <f t="shared" si="1694"/>
        <v/>
      </c>
      <c r="G8822" s="185" t="str">
        <f>+IF(F8822="","",H8816)</f>
        <v/>
      </c>
      <c r="H8822" s="186" t="str">
        <f t="shared" si="1695"/>
        <v/>
      </c>
      <c r="J8822" s="195" t="str">
        <f>+IF(H8822="","",H8822/H8886)</f>
        <v/>
      </c>
      <c r="K8822" s="172"/>
      <c r="L8822" s="170"/>
      <c r="M8822" s="193" t="str">
        <f t="shared" si="1696"/>
        <v/>
      </c>
      <c r="N8822" s="194" t="str">
        <f t="shared" si="1693"/>
        <v/>
      </c>
      <c r="R8822" s="75" t="e">
        <f t="shared" si="1697"/>
        <v>#REF!</v>
      </c>
    </row>
    <row r="8823" spans="1:18" ht="15" customHeight="1" x14ac:dyDescent="0.3">
      <c r="A8823" s="86"/>
      <c r="B8823" s="84"/>
      <c r="C8823" s="125"/>
      <c r="D8823" s="146"/>
      <c r="E8823" s="149"/>
      <c r="F8823" s="184" t="str">
        <f t="shared" si="1694"/>
        <v/>
      </c>
      <c r="G8823" s="185" t="str">
        <f>+IF(F8823="","",H8816)</f>
        <v/>
      </c>
      <c r="H8823" s="186" t="str">
        <f t="shared" si="1695"/>
        <v/>
      </c>
      <c r="J8823" s="195" t="str">
        <f>+IF(H8823="","",H8823/H8886)</f>
        <v/>
      </c>
      <c r="K8823" s="172"/>
      <c r="L8823" s="170"/>
      <c r="M8823" s="193" t="str">
        <f t="shared" si="1696"/>
        <v/>
      </c>
      <c r="N8823" s="194" t="str">
        <f t="shared" si="1693"/>
        <v/>
      </c>
      <c r="R8823" s="75" t="e">
        <f t="shared" si="1697"/>
        <v>#REF!</v>
      </c>
    </row>
    <row r="8824" spans="1:18" ht="15" customHeight="1" x14ac:dyDescent="0.3">
      <c r="A8824" s="86"/>
      <c r="B8824" s="84"/>
      <c r="C8824" s="125"/>
      <c r="D8824" s="146"/>
      <c r="E8824" s="149"/>
      <c r="F8824" s="184" t="str">
        <f t="shared" si="1694"/>
        <v/>
      </c>
      <c r="G8824" s="185" t="str">
        <f>+IF(F8824="","",H8816)</f>
        <v/>
      </c>
      <c r="H8824" s="186" t="str">
        <f t="shared" si="1695"/>
        <v/>
      </c>
      <c r="J8824" s="195" t="str">
        <f>+IF(H8824="","",H8824/H8886)</f>
        <v/>
      </c>
      <c r="K8824" s="172"/>
      <c r="L8824" s="170"/>
      <c r="M8824" s="193" t="str">
        <f t="shared" si="1696"/>
        <v/>
      </c>
      <c r="N8824" s="194" t="str">
        <f t="shared" si="1693"/>
        <v/>
      </c>
      <c r="R8824" s="75" t="e">
        <f t="shared" si="1697"/>
        <v>#REF!</v>
      </c>
    </row>
    <row r="8825" spans="1:18" ht="15" customHeight="1" x14ac:dyDescent="0.3">
      <c r="A8825" s="86"/>
      <c r="B8825" s="84"/>
      <c r="C8825" s="125"/>
      <c r="D8825" s="146"/>
      <c r="E8825" s="149"/>
      <c r="F8825" s="184" t="str">
        <f t="shared" si="1694"/>
        <v/>
      </c>
      <c r="G8825" s="185" t="str">
        <f>+IF(F8825="","",H8816)</f>
        <v/>
      </c>
      <c r="H8825" s="186" t="str">
        <f t="shared" si="1695"/>
        <v/>
      </c>
      <c r="J8825" s="195" t="str">
        <f>+IF(H8825="","",H8825/H8886)</f>
        <v/>
      </c>
      <c r="K8825" s="172"/>
      <c r="L8825" s="170"/>
      <c r="M8825" s="193" t="str">
        <f t="shared" si="1696"/>
        <v/>
      </c>
      <c r="N8825" s="194" t="str">
        <f t="shared" si="1693"/>
        <v/>
      </c>
      <c r="R8825" s="75" t="e">
        <f t="shared" si="1697"/>
        <v>#REF!</v>
      </c>
    </row>
    <row r="8826" spans="1:18" ht="15" customHeight="1" x14ac:dyDescent="0.3">
      <c r="A8826" s="86"/>
      <c r="B8826" s="84"/>
      <c r="C8826" s="125"/>
      <c r="D8826" s="146"/>
      <c r="E8826" s="149"/>
      <c r="F8826" s="184" t="str">
        <f t="shared" si="1694"/>
        <v/>
      </c>
      <c r="G8826" s="185" t="str">
        <f>+IF(F8826="","",H8816)</f>
        <v/>
      </c>
      <c r="H8826" s="186" t="str">
        <f t="shared" si="1695"/>
        <v/>
      </c>
      <c r="J8826" s="195" t="str">
        <f>+IF(H8826="","",H8826/H8886)</f>
        <v/>
      </c>
      <c r="K8826" s="172"/>
      <c r="L8826" s="170"/>
      <c r="M8826" s="193" t="str">
        <f t="shared" si="1696"/>
        <v/>
      </c>
      <c r="N8826" s="194" t="str">
        <f t="shared" si="1693"/>
        <v/>
      </c>
      <c r="R8826" s="75" t="e">
        <f t="shared" si="1697"/>
        <v>#REF!</v>
      </c>
    </row>
    <row r="8827" spans="1:18" ht="15" customHeight="1" x14ac:dyDescent="0.3">
      <c r="A8827" s="86"/>
      <c r="B8827" s="84"/>
      <c r="C8827" s="125"/>
      <c r="D8827" s="146"/>
      <c r="E8827" s="149"/>
      <c r="F8827" s="184" t="str">
        <f t="shared" si="1694"/>
        <v/>
      </c>
      <c r="G8827" s="185" t="str">
        <f>+IF(F8827="","",H8816)</f>
        <v/>
      </c>
      <c r="H8827" s="186" t="str">
        <f t="shared" si="1695"/>
        <v/>
      </c>
      <c r="J8827" s="195" t="str">
        <f>+IF(H8827="","",H8827/H8886)</f>
        <v/>
      </c>
      <c r="K8827" s="172"/>
      <c r="L8827" s="170"/>
      <c r="M8827" s="193" t="str">
        <f t="shared" si="1696"/>
        <v/>
      </c>
      <c r="N8827" s="194" t="str">
        <f t="shared" si="1693"/>
        <v/>
      </c>
      <c r="R8827" s="75" t="e">
        <f t="shared" si="1697"/>
        <v>#REF!</v>
      </c>
    </row>
    <row r="8828" spans="1:18" ht="15" customHeight="1" x14ac:dyDescent="0.3">
      <c r="A8828" s="86"/>
      <c r="B8828" s="84"/>
      <c r="C8828" s="125"/>
      <c r="D8828" s="146"/>
      <c r="E8828" s="149"/>
      <c r="F8828" s="184" t="str">
        <f t="shared" si="1694"/>
        <v/>
      </c>
      <c r="G8828" s="185" t="str">
        <f>+IF(F8828="","",H8816)</f>
        <v/>
      </c>
      <c r="H8828" s="186" t="str">
        <f t="shared" si="1695"/>
        <v/>
      </c>
      <c r="J8828" s="195" t="str">
        <f>+IF(H8828="","",H8828/H8886)</f>
        <v/>
      </c>
      <c r="K8828" s="172"/>
      <c r="L8828" s="170"/>
      <c r="M8828" s="193" t="str">
        <f t="shared" si="1696"/>
        <v/>
      </c>
      <c r="N8828" s="194" t="str">
        <f t="shared" si="1693"/>
        <v/>
      </c>
      <c r="R8828" s="75" t="e">
        <f t="shared" si="1697"/>
        <v>#REF!</v>
      </c>
    </row>
    <row r="8829" spans="1:18" ht="15" customHeight="1" x14ac:dyDescent="0.3">
      <c r="A8829" s="86"/>
      <c r="B8829" s="84"/>
      <c r="C8829" s="125"/>
      <c r="D8829" s="146"/>
      <c r="E8829" s="149"/>
      <c r="F8829" s="184" t="str">
        <f t="shared" si="1694"/>
        <v/>
      </c>
      <c r="G8829" s="185" t="str">
        <f>+IF(F8829="","",H8816)</f>
        <v/>
      </c>
      <c r="H8829" s="186" t="str">
        <f t="shared" si="1695"/>
        <v/>
      </c>
      <c r="J8829" s="195" t="str">
        <f>+IF(H8829="","",H8829/H8886)</f>
        <v/>
      </c>
      <c r="K8829" s="172"/>
      <c r="L8829" s="170"/>
      <c r="M8829" s="193" t="str">
        <f t="shared" si="1696"/>
        <v/>
      </c>
      <c r="N8829" s="194" t="str">
        <f t="shared" si="1693"/>
        <v/>
      </c>
      <c r="R8829" s="75" t="e">
        <f t="shared" si="1697"/>
        <v>#REF!</v>
      </c>
    </row>
    <row r="8830" spans="1:18" ht="15" customHeight="1" thickBot="1" x14ac:dyDescent="0.35">
      <c r="A8830" s="86"/>
      <c r="B8830" s="84"/>
      <c r="C8830" s="127"/>
      <c r="D8830" s="147"/>
      <c r="E8830" s="150"/>
      <c r="F8830" s="187" t="str">
        <f t="shared" si="1694"/>
        <v/>
      </c>
      <c r="G8830" s="188" t="str">
        <f>+IF(F8830="","",H8815)</f>
        <v/>
      </c>
      <c r="H8830" s="189" t="str">
        <f t="shared" si="1695"/>
        <v/>
      </c>
      <c r="J8830" s="195" t="str">
        <f>+IF(H8830="","",H8830/H8886)</f>
        <v/>
      </c>
      <c r="K8830" s="172"/>
      <c r="L8830" s="170"/>
      <c r="M8830" s="193" t="str">
        <f t="shared" si="1696"/>
        <v/>
      </c>
      <c r="N8830" s="194" t="str">
        <f t="shared" si="1693"/>
        <v/>
      </c>
      <c r="R8830" s="75" t="e">
        <f t="shared" si="1697"/>
        <v>#REF!</v>
      </c>
    </row>
    <row r="8831" spans="1:18" ht="15" customHeight="1" thickBot="1" x14ac:dyDescent="0.35">
      <c r="A8831" s="86"/>
      <c r="B8831" s="84"/>
      <c r="C8831" s="160"/>
      <c r="D8831" s="160"/>
      <c r="E8831" s="160"/>
      <c r="F8831" s="160"/>
      <c r="G8831" s="161" t="s">
        <v>27</v>
      </c>
      <c r="H8831" s="157">
        <f>SUM(H8818:H8830)</f>
        <v>2.2502499999999999</v>
      </c>
      <c r="J8831" s="110">
        <f>SUM(J8818:J8830)</f>
        <v>0.18406576552626736</v>
      </c>
      <c r="K8831" s="109"/>
      <c r="L8831" s="109"/>
      <c r="M8831" s="109"/>
      <c r="N8831" s="110">
        <f>SUM(N8818:N8830)</f>
        <v>0</v>
      </c>
    </row>
    <row r="8832" spans="1:18" s="73" customFormat="1" ht="15" customHeight="1" thickBot="1" x14ac:dyDescent="0.35">
      <c r="A8832" s="86"/>
      <c r="B8832" s="84"/>
      <c r="C8832" s="73" t="s">
        <v>10</v>
      </c>
      <c r="H8832" s="74"/>
      <c r="J8832" s="112"/>
      <c r="K8832" s="112"/>
      <c r="L8832" s="112"/>
      <c r="M8832" s="112"/>
      <c r="N8832" s="112"/>
    </row>
    <row r="8833" spans="1:18" ht="31.5" customHeight="1" thickBot="1" x14ac:dyDescent="0.35">
      <c r="A8833" s="86"/>
      <c r="B8833" s="84"/>
      <c r="C8833" s="122" t="s">
        <v>48</v>
      </c>
      <c r="D8833" s="123" t="s">
        <v>0</v>
      </c>
      <c r="E8833" s="123" t="s">
        <v>65</v>
      </c>
      <c r="F8833" s="123" t="s">
        <v>66</v>
      </c>
      <c r="G8833" s="123" t="s">
        <v>8</v>
      </c>
      <c r="H8833" s="124" t="s">
        <v>9</v>
      </c>
      <c r="J8833" s="106" t="s">
        <v>59</v>
      </c>
      <c r="K8833" s="107" t="s">
        <v>60</v>
      </c>
      <c r="L8833" s="107" t="s">
        <v>61</v>
      </c>
      <c r="M8833" s="107" t="s">
        <v>62</v>
      </c>
      <c r="N8833" s="108" t="s">
        <v>63</v>
      </c>
    </row>
    <row r="8834" spans="1:18" ht="15" customHeight="1" x14ac:dyDescent="0.3">
      <c r="A8834" s="86"/>
      <c r="B8834" s="84"/>
      <c r="C8834" s="125" t="s">
        <v>326</v>
      </c>
      <c r="D8834" s="146">
        <v>2</v>
      </c>
      <c r="E8834" s="149">
        <v>4.2300000000000004</v>
      </c>
      <c r="F8834" s="184">
        <f t="shared" ref="F8834:F8835" si="1698">+IF(E8834="","",D8834*E8834)</f>
        <v>8.4600000000000009</v>
      </c>
      <c r="G8834" s="185">
        <f>+IF(F8834="","",H8816)</f>
        <v>0.5</v>
      </c>
      <c r="H8834" s="186">
        <f t="shared" ref="H8834:H8835" si="1699">+IF(G8834="","",F8834*G8834)</f>
        <v>4.2300000000000004</v>
      </c>
      <c r="I8834" s="95"/>
      <c r="J8834" s="195">
        <f>+IF(H8834="","",H8834/H8886)</f>
        <v>0.34600519416780851</v>
      </c>
      <c r="K8834" s="174">
        <v>851230012</v>
      </c>
      <c r="L8834" s="170" t="s">
        <v>77</v>
      </c>
      <c r="M8834" s="193">
        <v>0</v>
      </c>
      <c r="N8834" s="194">
        <f t="shared" ref="N8834:N8846" si="1700">+IF(H8834="","",J8834*M8834)</f>
        <v>0</v>
      </c>
      <c r="R8834" s="75" t="e">
        <f t="shared" ref="R8834:R8846" si="1701">+R8746+1</f>
        <v>#REF!</v>
      </c>
    </row>
    <row r="8835" spans="1:18" ht="15" customHeight="1" x14ac:dyDescent="0.25">
      <c r="A8835" s="86"/>
      <c r="B8835" s="84"/>
      <c r="C8835" s="125" t="s">
        <v>309</v>
      </c>
      <c r="D8835" s="146">
        <v>1</v>
      </c>
      <c r="E8835" s="209">
        <v>4.75</v>
      </c>
      <c r="F8835" s="184">
        <f t="shared" si="1698"/>
        <v>4.75</v>
      </c>
      <c r="G8835" s="185">
        <f>+IF(F8835="","",H8816)</f>
        <v>0.5</v>
      </c>
      <c r="H8835" s="186">
        <f t="shared" si="1699"/>
        <v>2.375</v>
      </c>
      <c r="J8835" s="195">
        <f>+IF(H8835="","",H8835/H8886)</f>
        <v>0.19427005582707921</v>
      </c>
      <c r="K8835" s="174">
        <v>851230012</v>
      </c>
      <c r="L8835" s="170" t="s">
        <v>77</v>
      </c>
      <c r="M8835" s="193">
        <v>0</v>
      </c>
      <c r="N8835" s="194">
        <f t="shared" si="1700"/>
        <v>0</v>
      </c>
      <c r="R8835" s="75" t="e">
        <f t="shared" si="1701"/>
        <v>#REF!</v>
      </c>
    </row>
    <row r="8836" spans="1:18" ht="15" customHeight="1" x14ac:dyDescent="0.3">
      <c r="A8836" s="86"/>
      <c r="B8836" s="84"/>
      <c r="C8836" s="125"/>
      <c r="D8836" s="146"/>
      <c r="E8836" s="149"/>
      <c r="F8836" s="184"/>
      <c r="G8836" s="185"/>
      <c r="H8836" s="186"/>
      <c r="J8836" s="195"/>
      <c r="K8836" s="174"/>
      <c r="L8836" s="170"/>
      <c r="M8836" s="193"/>
      <c r="N8836" s="194" t="str">
        <f t="shared" si="1700"/>
        <v/>
      </c>
      <c r="R8836" s="75" t="e">
        <f t="shared" si="1701"/>
        <v>#REF!</v>
      </c>
    </row>
    <row r="8837" spans="1:18" ht="15" customHeight="1" x14ac:dyDescent="0.3">
      <c r="A8837" s="86"/>
      <c r="B8837" s="84"/>
      <c r="C8837" s="125"/>
      <c r="D8837" s="146"/>
      <c r="E8837" s="149"/>
      <c r="F8837" s="184"/>
      <c r="G8837" s="185"/>
      <c r="H8837" s="186"/>
      <c r="J8837" s="195"/>
      <c r="K8837" s="174"/>
      <c r="L8837" s="170"/>
      <c r="M8837" s="193"/>
      <c r="N8837" s="194" t="str">
        <f t="shared" si="1700"/>
        <v/>
      </c>
      <c r="R8837" s="75" t="e">
        <f t="shared" si="1701"/>
        <v>#REF!</v>
      </c>
    </row>
    <row r="8838" spans="1:18" ht="15" customHeight="1" x14ac:dyDescent="0.3">
      <c r="A8838" s="86"/>
      <c r="B8838" s="84"/>
      <c r="C8838" s="125"/>
      <c r="D8838" s="146"/>
      <c r="E8838" s="149"/>
      <c r="F8838" s="184"/>
      <c r="G8838" s="185"/>
      <c r="H8838" s="186"/>
      <c r="J8838" s="195"/>
      <c r="K8838" s="174"/>
      <c r="L8838" s="170"/>
      <c r="M8838" s="193"/>
      <c r="N8838" s="194" t="str">
        <f t="shared" si="1700"/>
        <v/>
      </c>
      <c r="R8838" s="75" t="e">
        <f t="shared" si="1701"/>
        <v>#REF!</v>
      </c>
    </row>
    <row r="8839" spans="1:18" ht="15" customHeight="1" x14ac:dyDescent="0.3">
      <c r="A8839" s="86"/>
      <c r="B8839" s="84"/>
      <c r="C8839" s="125"/>
      <c r="D8839" s="146"/>
      <c r="E8839" s="149"/>
      <c r="F8839" s="184" t="str">
        <f t="shared" ref="F8839:F8846" si="1702">+IF(E8839="","",D8839*E8839)</f>
        <v/>
      </c>
      <c r="G8839" s="185" t="str">
        <f>+IF(F8839="","",H8816)</f>
        <v/>
      </c>
      <c r="H8839" s="186" t="str">
        <f t="shared" ref="H8839:H8846" si="1703">+IF(G8839="","",F8839*G8839)</f>
        <v/>
      </c>
      <c r="I8839" s="96"/>
      <c r="J8839" s="195" t="str">
        <f>+IF(H8839="","",H8839/H8886)</f>
        <v/>
      </c>
      <c r="K8839" s="174"/>
      <c r="L8839" s="170"/>
      <c r="M8839" s="193" t="str">
        <f t="shared" ref="M8839:M8846" si="1704">IF(L8839="NP", 0, (IF(L8839="EP", 1, (IF(L8839="ND", 0.4, "")))))</f>
        <v/>
      </c>
      <c r="N8839" s="194" t="str">
        <f t="shared" si="1700"/>
        <v/>
      </c>
      <c r="R8839" s="75" t="e">
        <f t="shared" si="1701"/>
        <v>#REF!</v>
      </c>
    </row>
    <row r="8840" spans="1:18" ht="15" customHeight="1" x14ac:dyDescent="0.3">
      <c r="A8840" s="86"/>
      <c r="B8840" s="84"/>
      <c r="C8840" s="125"/>
      <c r="D8840" s="146"/>
      <c r="E8840" s="149"/>
      <c r="F8840" s="184" t="str">
        <f t="shared" si="1702"/>
        <v/>
      </c>
      <c r="G8840" s="185" t="str">
        <f>+IF(F8840="","",H8816)</f>
        <v/>
      </c>
      <c r="H8840" s="186" t="str">
        <f t="shared" si="1703"/>
        <v/>
      </c>
      <c r="J8840" s="195" t="str">
        <f>+IF(H8840="","",H8840/H8886)</f>
        <v/>
      </c>
      <c r="K8840" s="174"/>
      <c r="L8840" s="170"/>
      <c r="M8840" s="193" t="str">
        <f t="shared" si="1704"/>
        <v/>
      </c>
      <c r="N8840" s="194" t="str">
        <f t="shared" si="1700"/>
        <v/>
      </c>
      <c r="R8840" s="75" t="e">
        <f t="shared" si="1701"/>
        <v>#REF!</v>
      </c>
    </row>
    <row r="8841" spans="1:18" ht="15" customHeight="1" x14ac:dyDescent="0.3">
      <c r="A8841" s="86"/>
      <c r="B8841" s="84"/>
      <c r="C8841" s="125"/>
      <c r="D8841" s="146"/>
      <c r="E8841" s="149"/>
      <c r="F8841" s="184" t="str">
        <f t="shared" si="1702"/>
        <v/>
      </c>
      <c r="G8841" s="185" t="str">
        <f>+IF(F8841="","",H8816)</f>
        <v/>
      </c>
      <c r="H8841" s="186" t="str">
        <f t="shared" si="1703"/>
        <v/>
      </c>
      <c r="J8841" s="195" t="str">
        <f>+IF(H8841="","",H8841/H8886)</f>
        <v/>
      </c>
      <c r="K8841" s="174"/>
      <c r="L8841" s="170"/>
      <c r="M8841" s="193" t="str">
        <f t="shared" si="1704"/>
        <v/>
      </c>
      <c r="N8841" s="194" t="str">
        <f t="shared" si="1700"/>
        <v/>
      </c>
      <c r="R8841" s="75" t="e">
        <f t="shared" si="1701"/>
        <v>#REF!</v>
      </c>
    </row>
    <row r="8842" spans="1:18" ht="15" customHeight="1" x14ac:dyDescent="0.3">
      <c r="A8842" s="86"/>
      <c r="B8842" s="84"/>
      <c r="C8842" s="125"/>
      <c r="D8842" s="146"/>
      <c r="E8842" s="149"/>
      <c r="F8842" s="184" t="str">
        <f t="shared" si="1702"/>
        <v/>
      </c>
      <c r="G8842" s="185" t="str">
        <f>+IF(F8842="","",H8816)</f>
        <v/>
      </c>
      <c r="H8842" s="186" t="str">
        <f t="shared" si="1703"/>
        <v/>
      </c>
      <c r="I8842" s="96"/>
      <c r="J8842" s="195" t="str">
        <f>+IF(H8842="","",H8842/H8886)</f>
        <v/>
      </c>
      <c r="K8842" s="174"/>
      <c r="L8842" s="170"/>
      <c r="M8842" s="193" t="str">
        <f t="shared" si="1704"/>
        <v/>
      </c>
      <c r="N8842" s="194" t="str">
        <f t="shared" si="1700"/>
        <v/>
      </c>
      <c r="R8842" s="75" t="e">
        <f t="shared" si="1701"/>
        <v>#REF!</v>
      </c>
    </row>
    <row r="8843" spans="1:18" ht="15" customHeight="1" x14ac:dyDescent="0.3">
      <c r="A8843" s="86"/>
      <c r="B8843" s="84"/>
      <c r="C8843" s="125"/>
      <c r="D8843" s="146"/>
      <c r="E8843" s="149"/>
      <c r="F8843" s="184" t="str">
        <f t="shared" si="1702"/>
        <v/>
      </c>
      <c r="G8843" s="185" t="str">
        <f>+IF(F8843="","",H8816)</f>
        <v/>
      </c>
      <c r="H8843" s="186" t="str">
        <f t="shared" si="1703"/>
        <v/>
      </c>
      <c r="J8843" s="195" t="str">
        <f>+IF(H8843="","",H8843/H8886)</f>
        <v/>
      </c>
      <c r="K8843" s="174"/>
      <c r="L8843" s="170"/>
      <c r="M8843" s="193" t="str">
        <f t="shared" si="1704"/>
        <v/>
      </c>
      <c r="N8843" s="194" t="str">
        <f t="shared" si="1700"/>
        <v/>
      </c>
      <c r="R8843" s="75" t="e">
        <f t="shared" si="1701"/>
        <v>#REF!</v>
      </c>
    </row>
    <row r="8844" spans="1:18" ht="15" customHeight="1" x14ac:dyDescent="0.3">
      <c r="A8844" s="86"/>
      <c r="B8844" s="84"/>
      <c r="C8844" s="125"/>
      <c r="D8844" s="146"/>
      <c r="E8844" s="149"/>
      <c r="F8844" s="184" t="str">
        <f t="shared" si="1702"/>
        <v/>
      </c>
      <c r="G8844" s="185" t="str">
        <f>+IF(F8844="","",H8816)</f>
        <v/>
      </c>
      <c r="H8844" s="186" t="str">
        <f t="shared" si="1703"/>
        <v/>
      </c>
      <c r="I8844" s="96"/>
      <c r="J8844" s="195" t="str">
        <f>+IF(H8844="","",H8844/H8886)</f>
        <v/>
      </c>
      <c r="K8844" s="174"/>
      <c r="L8844" s="170"/>
      <c r="M8844" s="193" t="str">
        <f t="shared" si="1704"/>
        <v/>
      </c>
      <c r="N8844" s="194" t="str">
        <f t="shared" si="1700"/>
        <v/>
      </c>
      <c r="R8844" s="75" t="e">
        <f t="shared" si="1701"/>
        <v>#REF!</v>
      </c>
    </row>
    <row r="8845" spans="1:18" ht="15" customHeight="1" x14ac:dyDescent="0.3">
      <c r="A8845" s="86"/>
      <c r="B8845" s="84"/>
      <c r="C8845" s="125"/>
      <c r="D8845" s="146"/>
      <c r="E8845" s="149"/>
      <c r="F8845" s="184" t="str">
        <f t="shared" si="1702"/>
        <v/>
      </c>
      <c r="G8845" s="185" t="str">
        <f>+IF(F8845="","",H8816)</f>
        <v/>
      </c>
      <c r="H8845" s="186" t="str">
        <f t="shared" si="1703"/>
        <v/>
      </c>
      <c r="I8845" s="96"/>
      <c r="J8845" s="195" t="str">
        <f>+IF(H8845="","",H8845/H8886)</f>
        <v/>
      </c>
      <c r="K8845" s="174"/>
      <c r="L8845" s="170"/>
      <c r="M8845" s="193" t="str">
        <f t="shared" si="1704"/>
        <v/>
      </c>
      <c r="N8845" s="194" t="str">
        <f t="shared" si="1700"/>
        <v/>
      </c>
      <c r="R8845" s="75" t="e">
        <f t="shared" si="1701"/>
        <v>#REF!</v>
      </c>
    </row>
    <row r="8846" spans="1:18" ht="15" customHeight="1" thickBot="1" x14ac:dyDescent="0.35">
      <c r="A8846" s="86"/>
      <c r="B8846" s="84"/>
      <c r="C8846" s="127"/>
      <c r="D8846" s="147"/>
      <c r="E8846" s="150"/>
      <c r="F8846" s="187" t="str">
        <f t="shared" si="1702"/>
        <v/>
      </c>
      <c r="G8846" s="188" t="str">
        <f>+IF(F8846="","",H8815)</f>
        <v/>
      </c>
      <c r="H8846" s="189" t="str">
        <f t="shared" si="1703"/>
        <v/>
      </c>
      <c r="J8846" s="195" t="str">
        <f>+IF(H8846="","",H8846/H8886)</f>
        <v/>
      </c>
      <c r="K8846" s="174"/>
      <c r="L8846" s="170"/>
      <c r="M8846" s="193" t="str">
        <f t="shared" si="1704"/>
        <v/>
      </c>
      <c r="N8846" s="194" t="str">
        <f t="shared" si="1700"/>
        <v/>
      </c>
      <c r="R8846" s="75" t="e">
        <f t="shared" si="1701"/>
        <v>#REF!</v>
      </c>
    </row>
    <row r="8847" spans="1:18" ht="15" customHeight="1" thickBot="1" x14ac:dyDescent="0.35">
      <c r="A8847" s="86"/>
      <c r="B8847" s="84"/>
      <c r="C8847" s="160"/>
      <c r="D8847" s="160"/>
      <c r="E8847" s="160"/>
      <c r="F8847" s="160"/>
      <c r="G8847" s="161" t="s">
        <v>28</v>
      </c>
      <c r="H8847" s="157">
        <f>SUM(H8834:H8846)</f>
        <v>6.6050000000000004</v>
      </c>
      <c r="J8847" s="110">
        <f>SUM(J8834:J8846)</f>
        <v>0.54027524999488774</v>
      </c>
      <c r="K8847" s="109"/>
      <c r="L8847" s="109"/>
      <c r="M8847" s="109"/>
      <c r="N8847" s="110">
        <f>SUM(N8834:N8846)</f>
        <v>0</v>
      </c>
    </row>
    <row r="8848" spans="1:18" s="73" customFormat="1" ht="15" customHeight="1" thickBot="1" x14ac:dyDescent="0.35">
      <c r="A8848" s="86"/>
      <c r="B8848" s="84"/>
      <c r="C8848" s="73" t="s">
        <v>11</v>
      </c>
      <c r="H8848" s="74"/>
      <c r="J8848" s="112"/>
      <c r="K8848" s="112"/>
      <c r="L8848" s="112"/>
      <c r="M8848" s="112"/>
      <c r="N8848" s="112"/>
    </row>
    <row r="8849" spans="1:18" ht="34.5" customHeight="1" thickBot="1" x14ac:dyDescent="0.35">
      <c r="A8849" s="86"/>
      <c r="B8849" s="84"/>
      <c r="C8849" s="122" t="s">
        <v>48</v>
      </c>
      <c r="D8849" s="129"/>
      <c r="E8849" s="123" t="s">
        <v>3</v>
      </c>
      <c r="F8849" s="123" t="s">
        <v>0</v>
      </c>
      <c r="G8849" s="123" t="s">
        <v>16</v>
      </c>
      <c r="H8849" s="124" t="s">
        <v>9</v>
      </c>
      <c r="J8849" s="106" t="s">
        <v>59</v>
      </c>
      <c r="K8849" s="107" t="s">
        <v>60</v>
      </c>
      <c r="L8849" s="107" t="s">
        <v>61</v>
      </c>
      <c r="M8849" s="107" t="s">
        <v>62</v>
      </c>
      <c r="N8849" s="108" t="s">
        <v>63</v>
      </c>
    </row>
    <row r="8850" spans="1:18" ht="15" customHeight="1" x14ac:dyDescent="0.3">
      <c r="A8850" s="86"/>
      <c r="B8850" s="84"/>
      <c r="C8850" s="125" t="s">
        <v>376</v>
      </c>
      <c r="E8850" s="151" t="s">
        <v>87</v>
      </c>
      <c r="F8850" s="151">
        <v>0.25</v>
      </c>
      <c r="G8850" s="151">
        <v>1.24</v>
      </c>
      <c r="H8850" s="190">
        <f t="shared" ref="H8850:H8851" si="1705">+IF(G8850="","",F8850*G8850)</f>
        <v>0.31</v>
      </c>
      <c r="J8850" s="195">
        <f>+IF(H8850="","",H8850/H8886)</f>
        <v>2.5357354655324023E-2</v>
      </c>
      <c r="K8850" s="218">
        <v>180000111</v>
      </c>
      <c r="L8850" s="212" t="s">
        <v>76</v>
      </c>
      <c r="M8850" s="193">
        <v>0.217</v>
      </c>
      <c r="N8850" s="194">
        <f t="shared" ref="N8850:N8875" si="1706">+IF(H8850="","",J8850*M8850)</f>
        <v>5.502545960205313E-3</v>
      </c>
      <c r="R8850" s="75" t="e">
        <f t="shared" ref="R8850:R8875" si="1707">+R8762+1</f>
        <v>#REF!</v>
      </c>
    </row>
    <row r="8851" spans="1:18" ht="15" customHeight="1" x14ac:dyDescent="0.3">
      <c r="A8851" s="86"/>
      <c r="B8851" s="84"/>
      <c r="C8851" s="125" t="s">
        <v>374</v>
      </c>
      <c r="E8851" s="151" t="s">
        <v>87</v>
      </c>
      <c r="F8851" s="151">
        <v>1.2</v>
      </c>
      <c r="G8851" s="151">
        <v>2.5499999999999998</v>
      </c>
      <c r="H8851" s="190">
        <f t="shared" si="1705"/>
        <v>3.0599999999999996</v>
      </c>
      <c r="J8851" s="195">
        <f>+IF(H8851="","",H8851/H8886)</f>
        <v>0.250301629823521</v>
      </c>
      <c r="K8851" s="212">
        <v>153200015</v>
      </c>
      <c r="L8851" s="212" t="s">
        <v>76</v>
      </c>
      <c r="M8851" s="193">
        <v>0.3019</v>
      </c>
      <c r="N8851" s="194">
        <f t="shared" si="1706"/>
        <v>7.5566062043720988E-2</v>
      </c>
      <c r="R8851" s="75" t="e">
        <f t="shared" si="1707"/>
        <v>#REF!</v>
      </c>
    </row>
    <row r="8852" spans="1:18" ht="15" customHeight="1" x14ac:dyDescent="0.3">
      <c r="A8852" s="86"/>
      <c r="B8852" s="84"/>
      <c r="C8852" s="125"/>
      <c r="E8852" s="151"/>
      <c r="F8852" s="151"/>
      <c r="G8852" s="151"/>
      <c r="H8852" s="190"/>
      <c r="J8852" s="195"/>
      <c r="K8852" s="174"/>
      <c r="L8852" s="170"/>
      <c r="M8852" s="193"/>
      <c r="N8852" s="194" t="str">
        <f t="shared" si="1706"/>
        <v/>
      </c>
      <c r="R8852" s="75" t="e">
        <f t="shared" si="1707"/>
        <v>#REF!</v>
      </c>
    </row>
    <row r="8853" spans="1:18" ht="15" customHeight="1" x14ac:dyDescent="0.3">
      <c r="A8853" s="86"/>
      <c r="B8853" s="84"/>
      <c r="C8853" s="125"/>
      <c r="E8853" s="151"/>
      <c r="F8853" s="151"/>
      <c r="G8853" s="151"/>
      <c r="H8853" s="190"/>
      <c r="J8853" s="195"/>
      <c r="K8853" s="211"/>
      <c r="L8853" s="212"/>
      <c r="M8853" s="193"/>
      <c r="N8853" s="194" t="str">
        <f t="shared" si="1706"/>
        <v/>
      </c>
      <c r="R8853" s="75" t="e">
        <f t="shared" si="1707"/>
        <v>#REF!</v>
      </c>
    </row>
    <row r="8854" spans="1:18" ht="15" customHeight="1" x14ac:dyDescent="0.3">
      <c r="A8854" s="86"/>
      <c r="B8854" s="84"/>
      <c r="C8854" s="125"/>
      <c r="E8854" s="151"/>
      <c r="F8854" s="151"/>
      <c r="G8854" s="151"/>
      <c r="H8854" s="190"/>
      <c r="J8854" s="195"/>
      <c r="K8854" s="174"/>
      <c r="L8854" s="170"/>
      <c r="M8854" s="193"/>
      <c r="N8854" s="194" t="str">
        <f t="shared" si="1706"/>
        <v/>
      </c>
      <c r="R8854" s="75" t="e">
        <f t="shared" si="1707"/>
        <v>#REF!</v>
      </c>
    </row>
    <row r="8855" spans="1:18" ht="15" customHeight="1" x14ac:dyDescent="0.3">
      <c r="A8855" s="86"/>
      <c r="B8855" s="84"/>
      <c r="C8855" s="125"/>
      <c r="E8855" s="151"/>
      <c r="F8855" s="151"/>
      <c r="G8855" s="151"/>
      <c r="H8855" s="190"/>
      <c r="J8855" s="195"/>
      <c r="K8855" s="174"/>
      <c r="L8855" s="170"/>
      <c r="M8855" s="193"/>
      <c r="N8855" s="194" t="str">
        <f t="shared" si="1706"/>
        <v/>
      </c>
      <c r="R8855" s="75" t="e">
        <f t="shared" si="1707"/>
        <v>#REF!</v>
      </c>
    </row>
    <row r="8856" spans="1:18" ht="15" customHeight="1" x14ac:dyDescent="0.3">
      <c r="A8856" s="86"/>
      <c r="B8856" s="84"/>
      <c r="C8856" s="125"/>
      <c r="E8856" s="151"/>
      <c r="F8856" s="151"/>
      <c r="G8856" s="151"/>
      <c r="H8856" s="190"/>
      <c r="J8856" s="195"/>
      <c r="K8856" s="174"/>
      <c r="L8856" s="170"/>
      <c r="M8856" s="193"/>
      <c r="N8856" s="194" t="str">
        <f t="shared" si="1706"/>
        <v/>
      </c>
      <c r="R8856" s="75" t="e">
        <f t="shared" si="1707"/>
        <v>#REF!</v>
      </c>
    </row>
    <row r="8857" spans="1:18" ht="15" customHeight="1" x14ac:dyDescent="0.3">
      <c r="A8857" s="86"/>
      <c r="B8857" s="84"/>
      <c r="C8857" s="125"/>
      <c r="E8857" s="151"/>
      <c r="F8857" s="151"/>
      <c r="G8857" s="151"/>
      <c r="H8857" s="190"/>
      <c r="J8857" s="195"/>
      <c r="K8857" s="211"/>
      <c r="L8857" s="210"/>
      <c r="M8857" s="193"/>
      <c r="N8857" s="194" t="str">
        <f t="shared" si="1706"/>
        <v/>
      </c>
      <c r="R8857" s="75" t="e">
        <f t="shared" si="1707"/>
        <v>#REF!</v>
      </c>
    </row>
    <row r="8858" spans="1:18" ht="15" customHeight="1" x14ac:dyDescent="0.3">
      <c r="A8858" s="86"/>
      <c r="B8858" s="84"/>
      <c r="C8858" s="125"/>
      <c r="E8858" s="151"/>
      <c r="F8858" s="151"/>
      <c r="G8858" s="151"/>
      <c r="H8858" s="190"/>
      <c r="J8858" s="195"/>
      <c r="K8858" s="174"/>
      <c r="L8858" s="170"/>
      <c r="M8858" s="193"/>
      <c r="N8858" s="194" t="str">
        <f t="shared" si="1706"/>
        <v/>
      </c>
      <c r="R8858" s="75" t="e">
        <f t="shared" si="1707"/>
        <v>#REF!</v>
      </c>
    </row>
    <row r="8859" spans="1:18" ht="15" customHeight="1" x14ac:dyDescent="0.3">
      <c r="A8859" s="86"/>
      <c r="B8859" s="84"/>
      <c r="C8859" s="125"/>
      <c r="E8859" s="151"/>
      <c r="F8859" s="151"/>
      <c r="G8859" s="151"/>
      <c r="H8859" s="190" t="str">
        <f t="shared" ref="H8859:H8875" si="1708">+IF(G8859="","",F8859*G8859)</f>
        <v/>
      </c>
      <c r="J8859" s="195" t="str">
        <f>+IF(H8859="","",H8859/H8886)</f>
        <v/>
      </c>
      <c r="K8859" s="174"/>
      <c r="L8859" s="170"/>
      <c r="M8859" s="193" t="str">
        <f t="shared" ref="M8859:M8875" si="1709">IF(L8859="NP", 0, (IF(L8859="EP", 1, (IF(L8859="ND", 0.4, "")))))</f>
        <v/>
      </c>
      <c r="N8859" s="194" t="str">
        <f t="shared" si="1706"/>
        <v/>
      </c>
      <c r="R8859" s="75" t="e">
        <f t="shared" si="1707"/>
        <v>#REF!</v>
      </c>
    </row>
    <row r="8860" spans="1:18" ht="15" customHeight="1" x14ac:dyDescent="0.3">
      <c r="A8860" s="86"/>
      <c r="B8860" s="84"/>
      <c r="C8860" s="125"/>
      <c r="E8860" s="151"/>
      <c r="F8860" s="151"/>
      <c r="G8860" s="151"/>
      <c r="H8860" s="190" t="str">
        <f t="shared" si="1708"/>
        <v/>
      </c>
      <c r="J8860" s="195" t="str">
        <f>+IF(H8860="","",H8860/H8886)</f>
        <v/>
      </c>
      <c r="K8860" s="174"/>
      <c r="L8860" s="170"/>
      <c r="M8860" s="193" t="str">
        <f t="shared" si="1709"/>
        <v/>
      </c>
      <c r="N8860" s="194" t="str">
        <f t="shared" si="1706"/>
        <v/>
      </c>
      <c r="R8860" s="75" t="e">
        <f t="shared" si="1707"/>
        <v>#REF!</v>
      </c>
    </row>
    <row r="8861" spans="1:18" ht="15" customHeight="1" x14ac:dyDescent="0.3">
      <c r="A8861" s="86"/>
      <c r="B8861" s="84"/>
      <c r="C8861" s="125"/>
      <c r="E8861" s="151"/>
      <c r="F8861" s="151"/>
      <c r="G8861" s="151"/>
      <c r="H8861" s="190" t="str">
        <f t="shared" si="1708"/>
        <v/>
      </c>
      <c r="J8861" s="195" t="str">
        <f>+IF(H8861="","",H8861/H8886)</f>
        <v/>
      </c>
      <c r="K8861" s="174"/>
      <c r="L8861" s="170"/>
      <c r="M8861" s="193" t="str">
        <f t="shared" si="1709"/>
        <v/>
      </c>
      <c r="N8861" s="194" t="str">
        <f t="shared" si="1706"/>
        <v/>
      </c>
      <c r="R8861" s="75" t="e">
        <f t="shared" si="1707"/>
        <v>#REF!</v>
      </c>
    </row>
    <row r="8862" spans="1:18" ht="15" customHeight="1" x14ac:dyDescent="0.3">
      <c r="A8862" s="86"/>
      <c r="B8862" s="84"/>
      <c r="C8862" s="125"/>
      <c r="E8862" s="151"/>
      <c r="F8862" s="151"/>
      <c r="G8862" s="151"/>
      <c r="H8862" s="190" t="str">
        <f t="shared" si="1708"/>
        <v/>
      </c>
      <c r="J8862" s="195" t="str">
        <f>+IF(H8862="","",H8862/H8886)</f>
        <v/>
      </c>
      <c r="K8862" s="174"/>
      <c r="L8862" s="170"/>
      <c r="M8862" s="193" t="str">
        <f t="shared" si="1709"/>
        <v/>
      </c>
      <c r="N8862" s="194" t="str">
        <f t="shared" si="1706"/>
        <v/>
      </c>
      <c r="R8862" s="75" t="e">
        <f t="shared" si="1707"/>
        <v>#REF!</v>
      </c>
    </row>
    <row r="8863" spans="1:18" ht="15" customHeight="1" x14ac:dyDescent="0.3">
      <c r="A8863" s="86"/>
      <c r="B8863" s="84"/>
      <c r="C8863" s="125"/>
      <c r="E8863" s="151"/>
      <c r="F8863" s="151"/>
      <c r="G8863" s="151"/>
      <c r="H8863" s="190" t="str">
        <f t="shared" si="1708"/>
        <v/>
      </c>
      <c r="J8863" s="195" t="str">
        <f>+IF(H8863="","",H8863/H8886)</f>
        <v/>
      </c>
      <c r="K8863" s="174"/>
      <c r="L8863" s="170"/>
      <c r="M8863" s="193" t="str">
        <f t="shared" si="1709"/>
        <v/>
      </c>
      <c r="N8863" s="194" t="str">
        <f t="shared" si="1706"/>
        <v/>
      </c>
      <c r="R8863" s="75" t="e">
        <f t="shared" si="1707"/>
        <v>#REF!</v>
      </c>
    </row>
    <row r="8864" spans="1:18" ht="15" customHeight="1" x14ac:dyDescent="0.3">
      <c r="A8864" s="86"/>
      <c r="B8864" s="84"/>
      <c r="C8864" s="125"/>
      <c r="E8864" s="151"/>
      <c r="F8864" s="151"/>
      <c r="G8864" s="151"/>
      <c r="H8864" s="190" t="str">
        <f t="shared" si="1708"/>
        <v/>
      </c>
      <c r="J8864" s="195" t="str">
        <f>+IF(H8864="","",H8864/H8886)</f>
        <v/>
      </c>
      <c r="K8864" s="174"/>
      <c r="L8864" s="170"/>
      <c r="M8864" s="193" t="str">
        <f t="shared" si="1709"/>
        <v/>
      </c>
      <c r="N8864" s="194" t="str">
        <f t="shared" si="1706"/>
        <v/>
      </c>
      <c r="R8864" s="75" t="e">
        <f t="shared" si="1707"/>
        <v>#REF!</v>
      </c>
    </row>
    <row r="8865" spans="1:18" ht="15" customHeight="1" x14ac:dyDescent="0.3">
      <c r="A8865" s="86"/>
      <c r="B8865" s="84"/>
      <c r="C8865" s="125"/>
      <c r="E8865" s="151"/>
      <c r="F8865" s="151"/>
      <c r="G8865" s="151"/>
      <c r="H8865" s="190" t="str">
        <f t="shared" si="1708"/>
        <v/>
      </c>
      <c r="J8865" s="195" t="str">
        <f>+IF(H8865="","",H8865/H8886)</f>
        <v/>
      </c>
      <c r="K8865" s="174"/>
      <c r="L8865" s="170"/>
      <c r="M8865" s="193" t="str">
        <f t="shared" si="1709"/>
        <v/>
      </c>
      <c r="N8865" s="194" t="str">
        <f t="shared" si="1706"/>
        <v/>
      </c>
      <c r="R8865" s="75" t="e">
        <f t="shared" si="1707"/>
        <v>#REF!</v>
      </c>
    </row>
    <row r="8866" spans="1:18" ht="15" customHeight="1" x14ac:dyDescent="0.3">
      <c r="A8866" s="86"/>
      <c r="B8866" s="84"/>
      <c r="C8866" s="125"/>
      <c r="E8866" s="151"/>
      <c r="F8866" s="151"/>
      <c r="G8866" s="151"/>
      <c r="H8866" s="190" t="str">
        <f t="shared" si="1708"/>
        <v/>
      </c>
      <c r="J8866" s="195" t="str">
        <f>+IF(H8866="","",H8866/H8886)</f>
        <v/>
      </c>
      <c r="K8866" s="174"/>
      <c r="L8866" s="170"/>
      <c r="M8866" s="193" t="str">
        <f t="shared" si="1709"/>
        <v/>
      </c>
      <c r="N8866" s="194" t="str">
        <f t="shared" si="1706"/>
        <v/>
      </c>
      <c r="R8866" s="75" t="e">
        <f t="shared" si="1707"/>
        <v>#REF!</v>
      </c>
    </row>
    <row r="8867" spans="1:18" ht="15" customHeight="1" x14ac:dyDescent="0.3">
      <c r="A8867" s="86"/>
      <c r="B8867" s="84"/>
      <c r="C8867" s="125"/>
      <c r="E8867" s="151"/>
      <c r="F8867" s="151"/>
      <c r="G8867" s="151"/>
      <c r="H8867" s="190" t="str">
        <f t="shared" si="1708"/>
        <v/>
      </c>
      <c r="J8867" s="195" t="str">
        <f>+IF(H8867="","",H8867/H8886)</f>
        <v/>
      </c>
      <c r="K8867" s="174"/>
      <c r="L8867" s="170"/>
      <c r="M8867" s="193" t="str">
        <f t="shared" si="1709"/>
        <v/>
      </c>
      <c r="N8867" s="194" t="str">
        <f t="shared" si="1706"/>
        <v/>
      </c>
      <c r="R8867" s="75" t="e">
        <f t="shared" si="1707"/>
        <v>#REF!</v>
      </c>
    </row>
    <row r="8868" spans="1:18" ht="15" customHeight="1" x14ac:dyDescent="0.3">
      <c r="A8868" s="86"/>
      <c r="B8868" s="84"/>
      <c r="C8868" s="125"/>
      <c r="E8868" s="151"/>
      <c r="F8868" s="151"/>
      <c r="G8868" s="151"/>
      <c r="H8868" s="190" t="str">
        <f t="shared" si="1708"/>
        <v/>
      </c>
      <c r="J8868" s="195" t="str">
        <f>+IF(H8868="","",H8868/H8886)</f>
        <v/>
      </c>
      <c r="K8868" s="174"/>
      <c r="L8868" s="170"/>
      <c r="M8868" s="193" t="str">
        <f t="shared" si="1709"/>
        <v/>
      </c>
      <c r="N8868" s="194" t="str">
        <f t="shared" si="1706"/>
        <v/>
      </c>
      <c r="R8868" s="75" t="e">
        <f t="shared" si="1707"/>
        <v>#REF!</v>
      </c>
    </row>
    <row r="8869" spans="1:18" ht="15" customHeight="1" x14ac:dyDescent="0.3">
      <c r="A8869" s="86"/>
      <c r="B8869" s="84"/>
      <c r="C8869" s="125"/>
      <c r="E8869" s="151"/>
      <c r="F8869" s="151"/>
      <c r="G8869" s="151"/>
      <c r="H8869" s="190" t="str">
        <f t="shared" si="1708"/>
        <v/>
      </c>
      <c r="J8869" s="195" t="str">
        <f>+IF(H8869="","",H8869/H8886)</f>
        <v/>
      </c>
      <c r="K8869" s="174"/>
      <c r="L8869" s="170"/>
      <c r="M8869" s="193" t="str">
        <f t="shared" si="1709"/>
        <v/>
      </c>
      <c r="N8869" s="194" t="str">
        <f t="shared" si="1706"/>
        <v/>
      </c>
      <c r="R8869" s="75" t="e">
        <f t="shared" si="1707"/>
        <v>#REF!</v>
      </c>
    </row>
    <row r="8870" spans="1:18" ht="15" customHeight="1" x14ac:dyDescent="0.3">
      <c r="A8870" s="86"/>
      <c r="B8870" s="84"/>
      <c r="C8870" s="125"/>
      <c r="E8870" s="151"/>
      <c r="F8870" s="151"/>
      <c r="G8870" s="151"/>
      <c r="H8870" s="190" t="str">
        <f t="shared" si="1708"/>
        <v/>
      </c>
      <c r="J8870" s="195" t="str">
        <f>+IF(H8870="","",H8870/H8886)</f>
        <v/>
      </c>
      <c r="K8870" s="174"/>
      <c r="L8870" s="170"/>
      <c r="M8870" s="193" t="str">
        <f t="shared" si="1709"/>
        <v/>
      </c>
      <c r="N8870" s="194" t="str">
        <f t="shared" si="1706"/>
        <v/>
      </c>
      <c r="R8870" s="75" t="e">
        <f t="shared" si="1707"/>
        <v>#REF!</v>
      </c>
    </row>
    <row r="8871" spans="1:18" ht="15" customHeight="1" x14ac:dyDescent="0.3">
      <c r="A8871" s="86"/>
      <c r="B8871" s="84"/>
      <c r="C8871" s="125"/>
      <c r="E8871" s="151"/>
      <c r="F8871" s="151"/>
      <c r="G8871" s="151"/>
      <c r="H8871" s="190" t="str">
        <f t="shared" si="1708"/>
        <v/>
      </c>
      <c r="J8871" s="195" t="str">
        <f>+IF(H8871="","",H8871/H8886)</f>
        <v/>
      </c>
      <c r="K8871" s="174"/>
      <c r="L8871" s="170"/>
      <c r="M8871" s="193" t="str">
        <f t="shared" si="1709"/>
        <v/>
      </c>
      <c r="N8871" s="194" t="str">
        <f t="shared" si="1706"/>
        <v/>
      </c>
      <c r="R8871" s="75" t="e">
        <f t="shared" si="1707"/>
        <v>#REF!</v>
      </c>
    </row>
    <row r="8872" spans="1:18" ht="15" customHeight="1" x14ac:dyDescent="0.3">
      <c r="A8872" s="86"/>
      <c r="B8872" s="84"/>
      <c r="C8872" s="125"/>
      <c r="E8872" s="151"/>
      <c r="F8872" s="151"/>
      <c r="G8872" s="151"/>
      <c r="H8872" s="190" t="str">
        <f t="shared" si="1708"/>
        <v/>
      </c>
      <c r="J8872" s="195" t="str">
        <f>+IF(H8872="","",H8872/H8886)</f>
        <v/>
      </c>
      <c r="K8872" s="174"/>
      <c r="L8872" s="170"/>
      <c r="M8872" s="193" t="str">
        <f t="shared" si="1709"/>
        <v/>
      </c>
      <c r="N8872" s="194" t="str">
        <f t="shared" si="1706"/>
        <v/>
      </c>
      <c r="R8872" s="75" t="e">
        <f t="shared" si="1707"/>
        <v>#REF!</v>
      </c>
    </row>
    <row r="8873" spans="1:18" ht="15" customHeight="1" x14ac:dyDescent="0.3">
      <c r="A8873" s="86"/>
      <c r="B8873" s="84"/>
      <c r="C8873" s="125"/>
      <c r="E8873" s="151"/>
      <c r="F8873" s="151"/>
      <c r="G8873" s="151"/>
      <c r="H8873" s="190" t="str">
        <f t="shared" si="1708"/>
        <v/>
      </c>
      <c r="J8873" s="195" t="str">
        <f>+IF(H8873="","",H8873/H8886)</f>
        <v/>
      </c>
      <c r="K8873" s="174"/>
      <c r="L8873" s="170"/>
      <c r="M8873" s="193" t="str">
        <f t="shared" si="1709"/>
        <v/>
      </c>
      <c r="N8873" s="194" t="str">
        <f t="shared" si="1706"/>
        <v/>
      </c>
      <c r="R8873" s="75" t="e">
        <f t="shared" si="1707"/>
        <v>#REF!</v>
      </c>
    </row>
    <row r="8874" spans="1:18" ht="15" customHeight="1" x14ac:dyDescent="0.3">
      <c r="A8874" s="86"/>
      <c r="B8874" s="84"/>
      <c r="C8874" s="125"/>
      <c r="E8874" s="151"/>
      <c r="F8874" s="151"/>
      <c r="G8874" s="151"/>
      <c r="H8874" s="190" t="str">
        <f t="shared" si="1708"/>
        <v/>
      </c>
      <c r="J8874" s="195" t="str">
        <f>+IF(H8874="","",H8874/H8886)</f>
        <v/>
      </c>
      <c r="K8874" s="174"/>
      <c r="L8874" s="170"/>
      <c r="M8874" s="193" t="str">
        <f t="shared" si="1709"/>
        <v/>
      </c>
      <c r="N8874" s="194" t="str">
        <f t="shared" si="1706"/>
        <v/>
      </c>
      <c r="R8874" s="75" t="e">
        <f t="shared" si="1707"/>
        <v>#REF!</v>
      </c>
    </row>
    <row r="8875" spans="1:18" ht="15" customHeight="1" thickBot="1" x14ac:dyDescent="0.35">
      <c r="A8875" s="86"/>
      <c r="B8875" s="84"/>
      <c r="C8875" s="125"/>
      <c r="E8875" s="152"/>
      <c r="F8875" s="152"/>
      <c r="G8875" s="152"/>
      <c r="H8875" s="191" t="str">
        <f t="shared" si="1708"/>
        <v/>
      </c>
      <c r="J8875" s="195" t="str">
        <f>+IF(H8875="","",H8875/H8886)</f>
        <v/>
      </c>
      <c r="K8875" s="174"/>
      <c r="L8875" s="170"/>
      <c r="M8875" s="193" t="str">
        <f t="shared" si="1709"/>
        <v/>
      </c>
      <c r="N8875" s="194" t="str">
        <f t="shared" si="1706"/>
        <v/>
      </c>
      <c r="R8875" s="75" t="e">
        <f t="shared" si="1707"/>
        <v>#REF!</v>
      </c>
    </row>
    <row r="8876" spans="1:18" ht="15" customHeight="1" thickBot="1" x14ac:dyDescent="0.35">
      <c r="A8876" s="86"/>
      <c r="B8876" s="84"/>
      <c r="C8876" s="160"/>
      <c r="D8876" s="160"/>
      <c r="E8876" s="160"/>
      <c r="F8876" s="160"/>
      <c r="G8876" s="161" t="s">
        <v>29</v>
      </c>
      <c r="H8876" s="157">
        <f>SUM(H8850:H8875)</f>
        <v>3.3699999999999997</v>
      </c>
      <c r="J8876" s="110">
        <f>SUM(J8850:J8875)</f>
        <v>0.27565898447884501</v>
      </c>
      <c r="K8876" s="109"/>
      <c r="L8876" s="109"/>
      <c r="M8876" s="109"/>
      <c r="N8876" s="110">
        <f>SUM(N8850:N8875)</f>
        <v>8.1068608003926304E-2</v>
      </c>
    </row>
    <row r="8877" spans="1:18" s="73" customFormat="1" ht="15" customHeight="1" thickBot="1" x14ac:dyDescent="0.35">
      <c r="A8877" s="86"/>
      <c r="B8877" s="84"/>
      <c r="C8877" s="73" t="s">
        <v>12</v>
      </c>
      <c r="H8877" s="74"/>
      <c r="J8877" s="111"/>
      <c r="K8877" s="111"/>
      <c r="L8877" s="111"/>
      <c r="M8877" s="111"/>
      <c r="N8877" s="111"/>
    </row>
    <row r="8878" spans="1:18" ht="33" customHeight="1" thickBot="1" x14ac:dyDescent="0.35">
      <c r="A8878" s="86"/>
      <c r="B8878" s="84"/>
      <c r="C8878" s="122" t="s">
        <v>48</v>
      </c>
      <c r="D8878" s="129"/>
      <c r="E8878" s="130" t="s">
        <v>3</v>
      </c>
      <c r="F8878" s="130" t="s">
        <v>0</v>
      </c>
      <c r="G8878" s="123" t="s">
        <v>6</v>
      </c>
      <c r="H8878" s="124" t="s">
        <v>9</v>
      </c>
      <c r="J8878" s="106" t="s">
        <v>59</v>
      </c>
      <c r="K8878" s="107" t="s">
        <v>60</v>
      </c>
      <c r="L8878" s="107" t="s">
        <v>61</v>
      </c>
      <c r="M8878" s="107" t="s">
        <v>62</v>
      </c>
      <c r="N8878" s="108" t="s">
        <v>63</v>
      </c>
    </row>
    <row r="8879" spans="1:18" ht="15" customHeight="1" x14ac:dyDescent="0.3">
      <c r="A8879" s="86"/>
      <c r="B8879" s="84"/>
      <c r="C8879" s="125"/>
      <c r="E8879" s="149"/>
      <c r="F8879" s="146"/>
      <c r="G8879" s="154"/>
      <c r="H8879" s="186" t="str">
        <f>+IF(G8879="","",F8879*G8879)</f>
        <v/>
      </c>
      <c r="J8879" s="195" t="str">
        <f>+IF(H8879="","",H8879/H8886)</f>
        <v/>
      </c>
      <c r="K8879" s="175"/>
      <c r="L8879" s="175"/>
      <c r="M8879" s="193" t="str">
        <f>IF(L8879="NP", 0, (IF(L8879="EP", 1, (IF(L8879="ND", 0.4, "")))))</f>
        <v/>
      </c>
      <c r="N8879" s="194" t="str">
        <f>+IF(H8879="","",J8879*M8879)</f>
        <v/>
      </c>
      <c r="R8879" s="75" t="e">
        <f t="shared" ref="R8879:R8883" si="1710">+R8791+1</f>
        <v>#REF!</v>
      </c>
    </row>
    <row r="8880" spans="1:18" ht="15" customHeight="1" x14ac:dyDescent="0.3">
      <c r="A8880" s="86"/>
      <c r="B8880" s="84"/>
      <c r="C8880" s="125"/>
      <c r="E8880" s="149"/>
      <c r="F8880" s="146"/>
      <c r="G8880" s="154"/>
      <c r="H8880" s="186" t="str">
        <f>+IF(G8880="","",F8880*G8880)</f>
        <v/>
      </c>
      <c r="J8880" s="195" t="str">
        <f>+IF(H8880="","",H8880/H8884)</f>
        <v/>
      </c>
      <c r="K8880" s="175"/>
      <c r="L8880" s="175"/>
      <c r="M8880" s="193" t="str">
        <f>IF(L8880="NP", 0, (IF(L8880="EP", 1, (IF(L8880="ND", 0.4, "")))))</f>
        <v/>
      </c>
      <c r="N8880" s="194" t="str">
        <f>+IF(H8880="","",J8880*M8880)</f>
        <v/>
      </c>
      <c r="R8880" s="75" t="e">
        <f t="shared" si="1710"/>
        <v>#REF!</v>
      </c>
    </row>
    <row r="8881" spans="1:18" ht="15" customHeight="1" x14ac:dyDescent="0.3">
      <c r="A8881" s="86"/>
      <c r="B8881" s="84"/>
      <c r="C8881" s="125"/>
      <c r="E8881" s="149"/>
      <c r="F8881" s="146"/>
      <c r="G8881" s="154"/>
      <c r="H8881" s="186" t="str">
        <f>+IF(G8881="","",F8881*G8881)</f>
        <v/>
      </c>
      <c r="J8881" s="195" t="str">
        <f>+IF(H8881="","",H8881/H8885)</f>
        <v/>
      </c>
      <c r="K8881" s="175"/>
      <c r="L8881" s="175"/>
      <c r="M8881" s="193" t="str">
        <f>IF(L8881="NP", 0, (IF(L8881="EP", 1, (IF(L8881="ND", 0.4, "")))))</f>
        <v/>
      </c>
      <c r="N8881" s="194" t="str">
        <f>+IF(H8881="","",J8881*M8881)</f>
        <v/>
      </c>
      <c r="R8881" s="75" t="e">
        <f t="shared" si="1710"/>
        <v>#REF!</v>
      </c>
    </row>
    <row r="8882" spans="1:18" ht="15" customHeight="1" x14ac:dyDescent="0.3">
      <c r="A8882" s="86"/>
      <c r="B8882" s="84"/>
      <c r="C8882" s="125"/>
      <c r="E8882" s="149"/>
      <c r="F8882" s="146"/>
      <c r="G8882" s="154"/>
      <c r="H8882" s="186" t="str">
        <f>+IF(G8882="","",F8882*G8882)</f>
        <v/>
      </c>
      <c r="J8882" s="195" t="str">
        <f>+IF(H8882="","",H8882/H8886)</f>
        <v/>
      </c>
      <c r="K8882" s="175"/>
      <c r="L8882" s="175"/>
      <c r="M8882" s="193" t="str">
        <f>IF(L8882="NP", 0, (IF(L8882="EP", 1, (IF(L8882="ND", 0.4, "")))))</f>
        <v/>
      </c>
      <c r="N8882" s="194" t="str">
        <f>+IF(H8882="","",J8882*M8882)</f>
        <v/>
      </c>
      <c r="R8882" s="75" t="e">
        <f t="shared" si="1710"/>
        <v>#REF!</v>
      </c>
    </row>
    <row r="8883" spans="1:18" ht="15" customHeight="1" thickBot="1" x14ac:dyDescent="0.35">
      <c r="A8883" s="86"/>
      <c r="B8883" s="84"/>
      <c r="C8883" s="127"/>
      <c r="D8883" s="128"/>
      <c r="E8883" s="150"/>
      <c r="F8883" s="147"/>
      <c r="G8883" s="155"/>
      <c r="H8883" s="192" t="str">
        <f>+IF(G8883="","",F8883*G8883)</f>
        <v/>
      </c>
      <c r="J8883" s="195" t="str">
        <f>+IF(H8883="","",H8883/H8886)</f>
        <v/>
      </c>
      <c r="K8883" s="176"/>
      <c r="L8883" s="177"/>
      <c r="M8883" s="193" t="str">
        <f>IF(L8883="NP", 0, (IF(L8883="EP", 1, (IF(L8883="ND", 0.4, "")))))</f>
        <v/>
      </c>
      <c r="N8883" s="194" t="str">
        <f>+IF(H8883="","",J8883*M8883)</f>
        <v/>
      </c>
      <c r="R8883" s="75" t="e">
        <f t="shared" si="1710"/>
        <v>#REF!</v>
      </c>
    </row>
    <row r="8884" spans="1:18" ht="15" customHeight="1" thickBot="1" x14ac:dyDescent="0.35">
      <c r="A8884" s="86"/>
      <c r="B8884" s="84"/>
      <c r="C8884" s="160"/>
      <c r="D8884" s="160"/>
      <c r="E8884" s="160"/>
      <c r="F8884" s="160"/>
      <c r="G8884" s="161" t="s">
        <v>30</v>
      </c>
      <c r="H8884" s="157">
        <f>SUM(H8879:H8883)</f>
        <v>0</v>
      </c>
      <c r="J8884" s="110">
        <f>SUM(J8879:J8883)</f>
        <v>0</v>
      </c>
      <c r="K8884" s="109"/>
      <c r="L8884" s="109"/>
      <c r="M8884" s="109"/>
      <c r="N8884" s="110">
        <f>SUM(N8879:N8883)</f>
        <v>0</v>
      </c>
    </row>
    <row r="8885" spans="1:18" ht="13.5" customHeight="1" thickBot="1" x14ac:dyDescent="0.35">
      <c r="A8885" s="86"/>
      <c r="B8885" s="84"/>
      <c r="H8885" s="84"/>
      <c r="J8885" s="103"/>
      <c r="K8885" s="104"/>
      <c r="L8885" s="104"/>
      <c r="M8885" s="104"/>
      <c r="N8885" s="105"/>
    </row>
    <row r="8886" spans="1:18" ht="15" customHeight="1" x14ac:dyDescent="0.3">
      <c r="A8886" s="86"/>
      <c r="B8886" s="84"/>
      <c r="D8886" s="132" t="s">
        <v>13</v>
      </c>
      <c r="E8886" s="133"/>
      <c r="F8886" s="133"/>
      <c r="G8886" s="134"/>
      <c r="H8886" s="158">
        <f>+H8831+H8847+H8876+H8884</f>
        <v>12.225249999999999</v>
      </c>
      <c r="J8886" s="113"/>
      <c r="K8886" s="78"/>
      <c r="M8886" s="78"/>
      <c r="N8886" s="114"/>
    </row>
    <row r="8887" spans="1:18" ht="15" customHeight="1" thickBot="1" x14ac:dyDescent="0.35">
      <c r="A8887" s="86"/>
      <c r="B8887" s="84"/>
      <c r="D8887" s="135" t="s">
        <v>67</v>
      </c>
      <c r="E8887" s="136"/>
      <c r="F8887" s="136"/>
      <c r="G8887" s="141">
        <f>+$Q$1</f>
        <v>0.15</v>
      </c>
      <c r="H8887" s="159">
        <f>+H8886*G8887</f>
        <v>1.8337874999999997</v>
      </c>
      <c r="J8887" s="115"/>
      <c r="K8887" s="116"/>
      <c r="L8887" s="116"/>
      <c r="M8887" s="116"/>
      <c r="N8887" s="117"/>
    </row>
    <row r="8888" spans="1:18" ht="15" customHeight="1" x14ac:dyDescent="0.3">
      <c r="A8888" s="86"/>
      <c r="B8888" s="84"/>
      <c r="D8888" s="135" t="s">
        <v>68</v>
      </c>
      <c r="E8888" s="136"/>
      <c r="F8888" s="136"/>
      <c r="G8888" s="141">
        <f>+$Q$2</f>
        <v>0</v>
      </c>
      <c r="H8888" s="159">
        <f>+(H8886+H8887)*G8888</f>
        <v>0</v>
      </c>
      <c r="J8888" s="120">
        <f>+J8831+J8847+J8876+J8884</f>
        <v>1.0000000000000002</v>
      </c>
      <c r="K8888" s="118"/>
      <c r="L8888" s="118"/>
      <c r="M8888" s="118"/>
      <c r="N8888" s="120">
        <f>+N8831+N8847+N8876+N8884</f>
        <v>8.1068608003926304E-2</v>
      </c>
    </row>
    <row r="8889" spans="1:18" ht="15" customHeight="1" thickBot="1" x14ac:dyDescent="0.35">
      <c r="A8889" s="86"/>
      <c r="B8889" s="84"/>
      <c r="C8889" s="75" t="s">
        <v>64</v>
      </c>
      <c r="D8889" s="135" t="s">
        <v>14</v>
      </c>
      <c r="E8889" s="136"/>
      <c r="F8889" s="136"/>
      <c r="G8889" s="137"/>
      <c r="H8889" s="159">
        <f>SUM(H8886:H8888)</f>
        <v>14.059037499999999</v>
      </c>
      <c r="J8889" s="121" t="s">
        <v>69</v>
      </c>
      <c r="K8889" s="119"/>
      <c r="L8889" s="119"/>
      <c r="M8889" s="119"/>
      <c r="N8889" s="121" t="s">
        <v>70</v>
      </c>
    </row>
    <row r="8890" spans="1:18" ht="15" customHeight="1" thickBot="1" x14ac:dyDescent="0.35">
      <c r="A8890" s="86"/>
      <c r="B8890" s="84"/>
      <c r="C8890" s="75" t="s">
        <v>64</v>
      </c>
      <c r="D8890" s="138" t="s">
        <v>15</v>
      </c>
      <c r="E8890" s="139"/>
      <c r="F8890" s="139"/>
      <c r="G8890" s="140"/>
      <c r="H8890" s="131">
        <f>+ROUND(H8889,2)</f>
        <v>14.06</v>
      </c>
      <c r="N8890" s="165">
        <f>+ROUND(N8888,4)</f>
        <v>8.1100000000000005E-2</v>
      </c>
    </row>
    <row r="8891" spans="1:18" ht="13.5" customHeight="1" x14ac:dyDescent="0.3">
      <c r="A8891" s="86"/>
      <c r="B8891" s="84"/>
      <c r="G8891" s="76"/>
    </row>
    <row r="8892" spans="1:18" ht="13.5" customHeight="1" x14ac:dyDescent="0.3">
      <c r="A8892" s="86"/>
      <c r="B8892" s="84"/>
      <c r="G8892" s="76"/>
    </row>
    <row r="8893" spans="1:18" ht="15" customHeight="1" x14ac:dyDescent="0.3">
      <c r="A8893" s="83"/>
      <c r="B8893" s="84"/>
      <c r="G8893" s="76"/>
      <c r="H8893" s="84"/>
      <c r="J8893" s="85"/>
      <c r="K8893" s="85"/>
      <c r="L8893" s="85"/>
      <c r="M8893" s="85"/>
      <c r="N8893" s="85"/>
    </row>
    <row r="8894" spans="1:18" ht="14.1" customHeight="1" x14ac:dyDescent="0.3">
      <c r="A8894" s="86"/>
      <c r="B8894" s="84"/>
      <c r="C8894" s="87"/>
      <c r="D8894" s="87"/>
      <c r="E8894" s="87"/>
      <c r="F8894" s="87"/>
      <c r="G8894" s="87"/>
      <c r="H8894" s="87"/>
      <c r="K8894" s="78"/>
      <c r="M8894" s="78"/>
    </row>
    <row r="8895" spans="1:18" ht="12" customHeight="1" x14ac:dyDescent="0.3">
      <c r="A8895" s="86"/>
      <c r="B8895" s="84"/>
      <c r="C8895" s="73"/>
      <c r="D8895" s="73"/>
      <c r="E8895" s="73"/>
      <c r="F8895" s="73"/>
      <c r="G8895" s="73"/>
      <c r="H8895" s="73"/>
      <c r="K8895" s="78"/>
      <c r="M8895" s="78"/>
    </row>
    <row r="8896" spans="1:18" ht="12" customHeight="1" x14ac:dyDescent="0.3">
      <c r="A8896" s="86"/>
      <c r="B8896" s="84"/>
      <c r="G8896" s="88"/>
      <c r="H8896" s="84"/>
      <c r="K8896" s="78"/>
      <c r="M8896" s="78"/>
    </row>
    <row r="8897" spans="1:18" ht="14.25" customHeight="1" x14ac:dyDescent="0.3">
      <c r="A8897" s="86"/>
      <c r="B8897" s="84"/>
      <c r="C8897" s="89"/>
      <c r="D8897" s="90"/>
      <c r="E8897" s="90"/>
      <c r="F8897" s="90"/>
      <c r="G8897" s="90"/>
      <c r="H8897" s="91"/>
      <c r="K8897" s="78"/>
      <c r="M8897" s="78"/>
    </row>
    <row r="8898" spans="1:18" ht="14.25" customHeight="1" x14ac:dyDescent="0.3">
      <c r="A8898" s="86"/>
      <c r="B8898" s="84"/>
      <c r="C8898" s="89"/>
      <c r="H8898" s="84"/>
      <c r="K8898" s="78"/>
      <c r="M8898" s="78"/>
    </row>
    <row r="8899" spans="1:18" ht="12" customHeight="1" thickBot="1" x14ac:dyDescent="0.35">
      <c r="A8899" s="86"/>
      <c r="B8899" s="84"/>
      <c r="C8899" s="89"/>
      <c r="H8899" s="84"/>
      <c r="K8899" s="78"/>
      <c r="M8899" s="78"/>
    </row>
    <row r="8900" spans="1:18" ht="20.100000000000001" customHeight="1" thickBot="1" x14ac:dyDescent="0.35">
      <c r="A8900" s="86"/>
      <c r="B8900" s="84"/>
      <c r="C8900" s="142" t="s">
        <v>55</v>
      </c>
      <c r="D8900" s="143"/>
      <c r="E8900" s="143"/>
      <c r="F8900" s="143"/>
      <c r="G8900" s="143"/>
      <c r="H8900" s="144"/>
    </row>
    <row r="8901" spans="1:18" ht="20.100000000000001" customHeight="1" x14ac:dyDescent="0.3">
      <c r="A8901" s="86"/>
      <c r="B8901" s="84"/>
      <c r="C8901" s="92"/>
      <c r="H8901" s="93" t="s">
        <v>56</v>
      </c>
      <c r="I8901" s="84"/>
      <c r="J8901" s="97" t="s">
        <v>26</v>
      </c>
      <c r="K8901" s="98"/>
      <c r="L8901" s="98"/>
      <c r="M8901" s="98"/>
      <c r="N8901" s="99"/>
    </row>
    <row r="8902" spans="1:18" ht="16.5" customHeight="1" thickBot="1" x14ac:dyDescent="0.35">
      <c r="A8902" s="169"/>
      <c r="B8902" s="84"/>
      <c r="C8902" s="73" t="s">
        <v>57</v>
      </c>
      <c r="D8902" s="84">
        <v>102</v>
      </c>
      <c r="G8902" s="74" t="s">
        <v>4</v>
      </c>
      <c r="H8902" s="75" t="str">
        <f>+VLOOKUP(D8902,PRESUP!$A$6:$N$183,3,FALSE)</f>
        <v>m3</v>
      </c>
      <c r="I8902" s="84"/>
      <c r="J8902" s="100"/>
      <c r="K8902" s="101"/>
      <c r="L8902" s="101"/>
      <c r="M8902" s="101"/>
      <c r="N8902" s="102"/>
    </row>
    <row r="8903" spans="1:18" ht="32.25" customHeight="1" x14ac:dyDescent="0.3">
      <c r="A8903" s="86"/>
      <c r="B8903" s="84"/>
      <c r="C8903" s="22" t="str">
        <f>+VLOOKUP(D8902,PRESUP!$A$6:$N$183,14,FALSE)</f>
        <v>DETALLE: HORMIGON NO ESTRUCTURAL CLASE "E"  (f´c=180 kg/cm2) PARA REPLANTILLOS</v>
      </c>
      <c r="J8903" s="103"/>
      <c r="K8903" s="104"/>
      <c r="L8903" s="104"/>
      <c r="M8903" s="104"/>
      <c r="N8903" s="105"/>
      <c r="O8903" s="84" t="s">
        <v>71</v>
      </c>
      <c r="P8903" s="84" t="s">
        <v>73</v>
      </c>
      <c r="Q8903" s="84" t="s">
        <v>72</v>
      </c>
    </row>
    <row r="8904" spans="1:18" s="73" customFormat="1" ht="15" customHeight="1" thickBot="1" x14ac:dyDescent="0.35">
      <c r="A8904" s="86"/>
      <c r="B8904" s="84"/>
      <c r="C8904" s="73" t="s">
        <v>5</v>
      </c>
      <c r="D8904" s="94"/>
      <c r="E8904" s="94"/>
      <c r="F8904" s="94"/>
      <c r="G8904" s="196" t="s">
        <v>58</v>
      </c>
      <c r="H8904" s="197">
        <v>0.83330000000000004</v>
      </c>
      <c r="J8904" s="162"/>
      <c r="K8904" s="163"/>
      <c r="L8904" s="163"/>
      <c r="M8904" s="163"/>
      <c r="N8904" s="164"/>
      <c r="O8904" s="166">
        <f>+H8978</f>
        <v>139.75</v>
      </c>
      <c r="P8904" s="168">
        <f>+H8974</f>
        <v>121.51890159999999</v>
      </c>
      <c r="Q8904" s="167">
        <f>+N8978</f>
        <v>0.24030000000000001</v>
      </c>
      <c r="R8904" s="73">
        <f t="shared" ref="R8904" si="1711">+D8902</f>
        <v>102</v>
      </c>
    </row>
    <row r="8905" spans="1:18" s="94" customFormat="1" ht="30" customHeight="1" thickBot="1" x14ac:dyDescent="0.35">
      <c r="A8905" s="86"/>
      <c r="B8905" s="84"/>
      <c r="C8905" s="122" t="s">
        <v>48</v>
      </c>
      <c r="D8905" s="123" t="s">
        <v>0</v>
      </c>
      <c r="E8905" s="123" t="s">
        <v>6</v>
      </c>
      <c r="F8905" s="123" t="s">
        <v>7</v>
      </c>
      <c r="G8905" s="123" t="s">
        <v>8</v>
      </c>
      <c r="H8905" s="124" t="s">
        <v>9</v>
      </c>
      <c r="J8905" s="106" t="s">
        <v>59</v>
      </c>
      <c r="K8905" s="107" t="s">
        <v>60</v>
      </c>
      <c r="L8905" s="107" t="s">
        <v>61</v>
      </c>
      <c r="M8905" s="107" t="s">
        <v>62</v>
      </c>
      <c r="N8905" s="108" t="s">
        <v>63</v>
      </c>
    </row>
    <row r="8906" spans="1:18" ht="15" customHeight="1" x14ac:dyDescent="0.3">
      <c r="A8906" s="86"/>
      <c r="B8906" s="84"/>
      <c r="C8906" s="125" t="s">
        <v>78</v>
      </c>
      <c r="D8906" s="145" t="s">
        <v>20</v>
      </c>
      <c r="E8906" s="148"/>
      <c r="F8906" s="148" t="s">
        <v>64</v>
      </c>
      <c r="G8906" s="153" t="s">
        <v>20</v>
      </c>
      <c r="H8906" s="126">
        <f>+H8935*0.05</f>
        <v>1.6099356</v>
      </c>
      <c r="J8906" s="171">
        <f>+IF(H8906="","",H8906/H8974)</f>
        <v>1.324843772287685E-2</v>
      </c>
      <c r="K8906" s="172">
        <v>4292100117</v>
      </c>
      <c r="L8906" s="170" t="s">
        <v>77</v>
      </c>
      <c r="M8906" s="156">
        <v>0</v>
      </c>
      <c r="N8906" s="173">
        <f t="shared" ref="N8906:N8918" si="1712">+IF(H8906="","",J8906*M8906)</f>
        <v>0</v>
      </c>
    </row>
    <row r="8907" spans="1:18" ht="15" customHeight="1" x14ac:dyDescent="0.3">
      <c r="A8907" s="86"/>
      <c r="B8907" s="84"/>
      <c r="C8907" s="125" t="s">
        <v>375</v>
      </c>
      <c r="D8907" s="146">
        <v>1</v>
      </c>
      <c r="E8907" s="149">
        <v>4.38</v>
      </c>
      <c r="F8907" s="184">
        <f>+IF(E8907="","",D8907*E8907)</f>
        <v>4.38</v>
      </c>
      <c r="G8907" s="185">
        <f>+IF(F8907="","",H8904)</f>
        <v>0.83330000000000004</v>
      </c>
      <c r="H8907" s="186">
        <f>+IF(G8907="","",F8907*G8907)</f>
        <v>3.6498539999999999</v>
      </c>
      <c r="J8907" s="195">
        <f>+IF(H8907="","",H8907/H8974)</f>
        <v>3.0035278067391619E-2</v>
      </c>
      <c r="K8907" s="172">
        <v>4292100117</v>
      </c>
      <c r="L8907" s="170" t="s">
        <v>77</v>
      </c>
      <c r="M8907" s="193">
        <f>IF(L8907="NP", 0, (IF(L8907="EP", 1, (IF(L8907="ND", 0.4, "")))))</f>
        <v>0</v>
      </c>
      <c r="N8907" s="194">
        <f t="shared" si="1712"/>
        <v>0</v>
      </c>
      <c r="R8907" s="75" t="e">
        <f t="shared" ref="R8907:R8918" si="1713">+R8819+1</f>
        <v>#REF!</v>
      </c>
    </row>
    <row r="8908" spans="1:18" ht="15" customHeight="1" x14ac:dyDescent="0.3">
      <c r="A8908" s="86"/>
      <c r="B8908" s="84"/>
      <c r="C8908" s="125"/>
      <c r="D8908" s="146"/>
      <c r="E8908" s="149"/>
      <c r="F8908" s="184"/>
      <c r="G8908" s="185"/>
      <c r="H8908" s="186"/>
      <c r="J8908" s="195"/>
      <c r="K8908" s="172"/>
      <c r="L8908" s="170"/>
      <c r="M8908" s="193"/>
      <c r="N8908" s="194" t="str">
        <f t="shared" si="1712"/>
        <v/>
      </c>
      <c r="R8908" s="75" t="e">
        <f t="shared" si="1713"/>
        <v>#REF!</v>
      </c>
    </row>
    <row r="8909" spans="1:18" ht="15" customHeight="1" x14ac:dyDescent="0.3">
      <c r="A8909" s="86"/>
      <c r="B8909" s="84"/>
      <c r="C8909" s="125"/>
      <c r="D8909" s="146"/>
      <c r="E8909" s="149"/>
      <c r="F8909" s="184"/>
      <c r="G8909" s="185"/>
      <c r="H8909" s="186"/>
      <c r="J8909" s="195"/>
      <c r="K8909" s="172"/>
      <c r="L8909" s="170"/>
      <c r="M8909" s="193"/>
      <c r="N8909" s="194" t="str">
        <f t="shared" si="1712"/>
        <v/>
      </c>
      <c r="R8909" s="75" t="e">
        <f t="shared" si="1713"/>
        <v>#REF!</v>
      </c>
    </row>
    <row r="8910" spans="1:18" ht="15" customHeight="1" x14ac:dyDescent="0.3">
      <c r="A8910" s="86"/>
      <c r="B8910" s="84"/>
      <c r="C8910" s="125"/>
      <c r="D8910" s="146"/>
      <c r="E8910" s="149"/>
      <c r="F8910" s="184"/>
      <c r="G8910" s="185"/>
      <c r="H8910" s="186"/>
      <c r="J8910" s="195"/>
      <c r="K8910" s="172"/>
      <c r="L8910" s="170"/>
      <c r="M8910" s="193"/>
      <c r="N8910" s="194" t="str">
        <f t="shared" si="1712"/>
        <v/>
      </c>
      <c r="R8910" s="75" t="e">
        <f t="shared" si="1713"/>
        <v>#REF!</v>
      </c>
    </row>
    <row r="8911" spans="1:18" ht="15" customHeight="1" x14ac:dyDescent="0.3">
      <c r="A8911" s="86"/>
      <c r="B8911" s="84"/>
      <c r="C8911" s="125"/>
      <c r="D8911" s="146"/>
      <c r="E8911" s="149"/>
      <c r="F8911" s="184"/>
      <c r="G8911" s="185"/>
      <c r="H8911" s="186"/>
      <c r="J8911" s="195"/>
      <c r="K8911" s="172"/>
      <c r="L8911" s="170"/>
      <c r="M8911" s="193"/>
      <c r="N8911" s="194" t="str">
        <f t="shared" si="1712"/>
        <v/>
      </c>
      <c r="R8911" s="75" t="e">
        <f t="shared" si="1713"/>
        <v>#REF!</v>
      </c>
    </row>
    <row r="8912" spans="1:18" ht="15" customHeight="1" x14ac:dyDescent="0.3">
      <c r="A8912" s="86"/>
      <c r="B8912" s="84"/>
      <c r="C8912" s="125"/>
      <c r="D8912" s="146"/>
      <c r="E8912" s="149"/>
      <c r="F8912" s="184" t="str">
        <f t="shared" ref="F8912:F8918" si="1714">+IF(E8912="","",D8912*E8912)</f>
        <v/>
      </c>
      <c r="G8912" s="185" t="str">
        <f>+IF(F8912="","",H8904)</f>
        <v/>
      </c>
      <c r="H8912" s="186" t="str">
        <f t="shared" ref="H8912:H8918" si="1715">+IF(G8912="","",F8912*G8912)</f>
        <v/>
      </c>
      <c r="J8912" s="195" t="str">
        <f>+IF(H8912="","",H8912/H8974)</f>
        <v/>
      </c>
      <c r="K8912" s="172"/>
      <c r="L8912" s="170"/>
      <c r="M8912" s="193" t="str">
        <f t="shared" ref="M8912:M8918" si="1716">IF(L8912="NP", 0, (IF(L8912="EP", 1, (IF(L8912="ND", 0.4, "")))))</f>
        <v/>
      </c>
      <c r="N8912" s="194" t="str">
        <f t="shared" si="1712"/>
        <v/>
      </c>
      <c r="R8912" s="75" t="e">
        <f t="shared" si="1713"/>
        <v>#REF!</v>
      </c>
    </row>
    <row r="8913" spans="1:18" ht="15" customHeight="1" x14ac:dyDescent="0.3">
      <c r="A8913" s="86"/>
      <c r="B8913" s="84"/>
      <c r="C8913" s="125"/>
      <c r="D8913" s="146"/>
      <c r="E8913" s="149"/>
      <c r="F8913" s="184" t="str">
        <f t="shared" si="1714"/>
        <v/>
      </c>
      <c r="G8913" s="185" t="str">
        <f>+IF(F8913="","",H8904)</f>
        <v/>
      </c>
      <c r="H8913" s="186" t="str">
        <f t="shared" si="1715"/>
        <v/>
      </c>
      <c r="J8913" s="195" t="str">
        <f>+IF(H8913="","",H8913/H8974)</f>
        <v/>
      </c>
      <c r="K8913" s="172"/>
      <c r="L8913" s="170"/>
      <c r="M8913" s="193" t="str">
        <f t="shared" si="1716"/>
        <v/>
      </c>
      <c r="N8913" s="194" t="str">
        <f t="shared" si="1712"/>
        <v/>
      </c>
      <c r="R8913" s="75" t="e">
        <f t="shared" si="1713"/>
        <v>#REF!</v>
      </c>
    </row>
    <row r="8914" spans="1:18" ht="15" customHeight="1" x14ac:dyDescent="0.3">
      <c r="A8914" s="86"/>
      <c r="B8914" s="84"/>
      <c r="C8914" s="125"/>
      <c r="D8914" s="146"/>
      <c r="E8914" s="149"/>
      <c r="F8914" s="184" t="str">
        <f t="shared" si="1714"/>
        <v/>
      </c>
      <c r="G8914" s="185" t="str">
        <f>+IF(F8914="","",H8904)</f>
        <v/>
      </c>
      <c r="H8914" s="186" t="str">
        <f t="shared" si="1715"/>
        <v/>
      </c>
      <c r="J8914" s="195" t="str">
        <f>+IF(H8914="","",H8914/H8974)</f>
        <v/>
      </c>
      <c r="K8914" s="172"/>
      <c r="L8914" s="170"/>
      <c r="M8914" s="193" t="str">
        <f t="shared" si="1716"/>
        <v/>
      </c>
      <c r="N8914" s="194" t="str">
        <f t="shared" si="1712"/>
        <v/>
      </c>
      <c r="R8914" s="75" t="e">
        <f t="shared" si="1713"/>
        <v>#REF!</v>
      </c>
    </row>
    <row r="8915" spans="1:18" ht="15" customHeight="1" x14ac:dyDescent="0.3">
      <c r="A8915" s="86"/>
      <c r="B8915" s="84"/>
      <c r="C8915" s="125"/>
      <c r="D8915" s="146"/>
      <c r="E8915" s="149"/>
      <c r="F8915" s="184" t="str">
        <f t="shared" si="1714"/>
        <v/>
      </c>
      <c r="G8915" s="185" t="str">
        <f>+IF(F8915="","",H8904)</f>
        <v/>
      </c>
      <c r="H8915" s="186" t="str">
        <f t="shared" si="1715"/>
        <v/>
      </c>
      <c r="J8915" s="195" t="str">
        <f>+IF(H8915="","",H8915/H8974)</f>
        <v/>
      </c>
      <c r="K8915" s="172"/>
      <c r="L8915" s="170"/>
      <c r="M8915" s="193" t="str">
        <f t="shared" si="1716"/>
        <v/>
      </c>
      <c r="N8915" s="194" t="str">
        <f t="shared" si="1712"/>
        <v/>
      </c>
      <c r="R8915" s="75" t="e">
        <f t="shared" si="1713"/>
        <v>#REF!</v>
      </c>
    </row>
    <row r="8916" spans="1:18" ht="15" customHeight="1" x14ac:dyDescent="0.3">
      <c r="A8916" s="86"/>
      <c r="B8916" s="84"/>
      <c r="C8916" s="125"/>
      <c r="D8916" s="146"/>
      <c r="E8916" s="149"/>
      <c r="F8916" s="184" t="str">
        <f t="shared" si="1714"/>
        <v/>
      </c>
      <c r="G8916" s="185" t="str">
        <f>+IF(F8916="","",H8904)</f>
        <v/>
      </c>
      <c r="H8916" s="186" t="str">
        <f t="shared" si="1715"/>
        <v/>
      </c>
      <c r="J8916" s="195" t="str">
        <f>+IF(H8916="","",H8916/H8974)</f>
        <v/>
      </c>
      <c r="K8916" s="172"/>
      <c r="L8916" s="170"/>
      <c r="M8916" s="193" t="str">
        <f t="shared" si="1716"/>
        <v/>
      </c>
      <c r="N8916" s="194" t="str">
        <f t="shared" si="1712"/>
        <v/>
      </c>
      <c r="R8916" s="75" t="e">
        <f t="shared" si="1713"/>
        <v>#REF!</v>
      </c>
    </row>
    <row r="8917" spans="1:18" ht="15" customHeight="1" x14ac:dyDescent="0.3">
      <c r="A8917" s="86"/>
      <c r="B8917" s="84"/>
      <c r="C8917" s="125"/>
      <c r="D8917" s="146"/>
      <c r="E8917" s="149"/>
      <c r="F8917" s="184" t="str">
        <f t="shared" si="1714"/>
        <v/>
      </c>
      <c r="G8917" s="185" t="str">
        <f>+IF(F8917="","",H8904)</f>
        <v/>
      </c>
      <c r="H8917" s="186" t="str">
        <f t="shared" si="1715"/>
        <v/>
      </c>
      <c r="J8917" s="195" t="str">
        <f>+IF(H8917="","",H8917/H8974)</f>
        <v/>
      </c>
      <c r="K8917" s="172"/>
      <c r="L8917" s="170"/>
      <c r="M8917" s="193" t="str">
        <f t="shared" si="1716"/>
        <v/>
      </c>
      <c r="N8917" s="194" t="str">
        <f t="shared" si="1712"/>
        <v/>
      </c>
      <c r="R8917" s="75" t="e">
        <f t="shared" si="1713"/>
        <v>#REF!</v>
      </c>
    </row>
    <row r="8918" spans="1:18" ht="15" customHeight="1" thickBot="1" x14ac:dyDescent="0.35">
      <c r="A8918" s="86"/>
      <c r="B8918" s="84"/>
      <c r="C8918" s="127"/>
      <c r="D8918" s="147"/>
      <c r="E8918" s="150"/>
      <c r="F8918" s="187" t="str">
        <f t="shared" si="1714"/>
        <v/>
      </c>
      <c r="G8918" s="188" t="str">
        <f>+IF(F8918="","",H8903)</f>
        <v/>
      </c>
      <c r="H8918" s="189" t="str">
        <f t="shared" si="1715"/>
        <v/>
      </c>
      <c r="J8918" s="195" t="str">
        <f>+IF(H8918="","",H8918/H8974)</f>
        <v/>
      </c>
      <c r="K8918" s="172"/>
      <c r="L8918" s="170"/>
      <c r="M8918" s="193" t="str">
        <f t="shared" si="1716"/>
        <v/>
      </c>
      <c r="N8918" s="194" t="str">
        <f t="shared" si="1712"/>
        <v/>
      </c>
      <c r="R8918" s="75" t="e">
        <f t="shared" si="1713"/>
        <v>#REF!</v>
      </c>
    </row>
    <row r="8919" spans="1:18" ht="15" customHeight="1" thickBot="1" x14ac:dyDescent="0.35">
      <c r="A8919" s="86"/>
      <c r="B8919" s="84"/>
      <c r="C8919" s="160"/>
      <c r="D8919" s="160"/>
      <c r="E8919" s="160"/>
      <c r="F8919" s="160"/>
      <c r="G8919" s="161" t="s">
        <v>27</v>
      </c>
      <c r="H8919" s="157">
        <f>SUM(H8906:H8918)</f>
        <v>5.2597895999999995</v>
      </c>
      <c r="J8919" s="110">
        <f>SUM(J8906:J8918)</f>
        <v>4.3283715790268469E-2</v>
      </c>
      <c r="K8919" s="109"/>
      <c r="L8919" s="109"/>
      <c r="M8919" s="109"/>
      <c r="N8919" s="110">
        <f>SUM(N8906:N8918)</f>
        <v>0</v>
      </c>
    </row>
    <row r="8920" spans="1:18" s="73" customFormat="1" ht="15" customHeight="1" thickBot="1" x14ac:dyDescent="0.35">
      <c r="A8920" s="86"/>
      <c r="B8920" s="84"/>
      <c r="C8920" s="73" t="s">
        <v>10</v>
      </c>
      <c r="H8920" s="74"/>
      <c r="J8920" s="112"/>
      <c r="K8920" s="112"/>
      <c r="L8920" s="112"/>
      <c r="M8920" s="112"/>
      <c r="N8920" s="112"/>
    </row>
    <row r="8921" spans="1:18" ht="31.5" customHeight="1" thickBot="1" x14ac:dyDescent="0.35">
      <c r="A8921" s="86"/>
      <c r="B8921" s="84"/>
      <c r="C8921" s="122" t="s">
        <v>48</v>
      </c>
      <c r="D8921" s="123" t="s">
        <v>0</v>
      </c>
      <c r="E8921" s="123" t="s">
        <v>65</v>
      </c>
      <c r="F8921" s="123" t="s">
        <v>66</v>
      </c>
      <c r="G8921" s="123" t="s">
        <v>8</v>
      </c>
      <c r="H8921" s="124" t="s">
        <v>9</v>
      </c>
      <c r="J8921" s="106" t="s">
        <v>59</v>
      </c>
      <c r="K8921" s="107" t="s">
        <v>60</v>
      </c>
      <c r="L8921" s="107" t="s">
        <v>61</v>
      </c>
      <c r="M8921" s="107" t="s">
        <v>62</v>
      </c>
      <c r="N8921" s="108" t="s">
        <v>63</v>
      </c>
    </row>
    <row r="8922" spans="1:18" ht="15" customHeight="1" x14ac:dyDescent="0.3">
      <c r="A8922" s="86"/>
      <c r="B8922" s="84"/>
      <c r="C8922" s="125" t="s">
        <v>326</v>
      </c>
      <c r="D8922" s="146">
        <v>7</v>
      </c>
      <c r="E8922" s="149">
        <v>4.2300000000000004</v>
      </c>
      <c r="F8922" s="184">
        <f t="shared" ref="F8922:F8934" si="1717">+IF(E8922="","",D8922*E8922)</f>
        <v>29.610000000000003</v>
      </c>
      <c r="G8922" s="185">
        <f>+IF(F8922="","",H8904)</f>
        <v>0.83330000000000004</v>
      </c>
      <c r="H8922" s="186">
        <f t="shared" ref="H8922:H8934" si="1718">+IF(G8922="","",F8922*G8922)</f>
        <v>24.674013000000002</v>
      </c>
      <c r="I8922" s="95"/>
      <c r="J8922" s="195">
        <f>+IF(H8922="","",H8922/H8974)</f>
        <v>0.2030467085788735</v>
      </c>
      <c r="K8922" s="174">
        <v>851230012</v>
      </c>
      <c r="L8922" s="170" t="s">
        <v>77</v>
      </c>
      <c r="M8922" s="193">
        <v>0</v>
      </c>
      <c r="N8922" s="194">
        <f t="shared" ref="N8922:N8934" si="1719">+IF(H8922="","",J8922*M8922)</f>
        <v>0</v>
      </c>
      <c r="R8922" s="75" t="e">
        <f t="shared" ref="R8922:R8934" si="1720">+R8834+1</f>
        <v>#REF!</v>
      </c>
    </row>
    <row r="8923" spans="1:18" ht="15" customHeight="1" x14ac:dyDescent="0.25">
      <c r="A8923" s="86"/>
      <c r="B8923" s="84"/>
      <c r="C8923" s="125" t="s">
        <v>309</v>
      </c>
      <c r="D8923" s="146">
        <v>1</v>
      </c>
      <c r="E8923" s="209">
        <v>4.75</v>
      </c>
      <c r="F8923" s="184">
        <f t="shared" si="1717"/>
        <v>4.75</v>
      </c>
      <c r="G8923" s="185">
        <f>+IF(F8923="","",H8904)</f>
        <v>0.83330000000000004</v>
      </c>
      <c r="H8923" s="186">
        <f t="shared" si="1718"/>
        <v>3.9581750000000002</v>
      </c>
      <c r="J8923" s="195">
        <f>+IF(H8923="","",H8923/H8974)</f>
        <v>3.2572504753449819E-2</v>
      </c>
      <c r="K8923" s="174">
        <v>851230012</v>
      </c>
      <c r="L8923" s="170" t="s">
        <v>77</v>
      </c>
      <c r="M8923" s="193">
        <v>0</v>
      </c>
      <c r="N8923" s="194">
        <f t="shared" si="1719"/>
        <v>0</v>
      </c>
      <c r="R8923" s="75" t="e">
        <f t="shared" si="1720"/>
        <v>#REF!</v>
      </c>
    </row>
    <row r="8924" spans="1:18" ht="15" customHeight="1" x14ac:dyDescent="0.25">
      <c r="A8924" s="86"/>
      <c r="B8924" s="84"/>
      <c r="C8924" s="125" t="s">
        <v>372</v>
      </c>
      <c r="D8924" s="146">
        <v>1</v>
      </c>
      <c r="E8924" s="209">
        <v>4.28</v>
      </c>
      <c r="F8924" s="184">
        <f t="shared" si="1717"/>
        <v>4.28</v>
      </c>
      <c r="G8924" s="185">
        <f>+IF(F8924="","",H8904)</f>
        <v>0.83330000000000004</v>
      </c>
      <c r="H8924" s="186">
        <f t="shared" si="1718"/>
        <v>3.5665240000000002</v>
      </c>
      <c r="J8924" s="195">
        <f>+IF(H8924="","",H8924/H8974)</f>
        <v>2.9349541125213728E-2</v>
      </c>
      <c r="K8924" s="174">
        <v>851230012</v>
      </c>
      <c r="L8924" s="170" t="s">
        <v>77</v>
      </c>
      <c r="M8924" s="193">
        <v>0</v>
      </c>
      <c r="N8924" s="194">
        <f t="shared" si="1719"/>
        <v>0</v>
      </c>
      <c r="R8924" s="75" t="e">
        <f t="shared" si="1720"/>
        <v>#REF!</v>
      </c>
    </row>
    <row r="8925" spans="1:18" ht="15" customHeight="1" x14ac:dyDescent="0.3">
      <c r="A8925" s="86"/>
      <c r="B8925" s="84"/>
      <c r="C8925" s="125"/>
      <c r="D8925" s="146"/>
      <c r="E8925" s="149"/>
      <c r="F8925" s="184" t="str">
        <f t="shared" si="1717"/>
        <v/>
      </c>
      <c r="G8925" s="185" t="str">
        <f>+IF(F8925="","",H8904)</f>
        <v/>
      </c>
      <c r="H8925" s="186" t="str">
        <f t="shared" si="1718"/>
        <v/>
      </c>
      <c r="J8925" s="195" t="str">
        <f>+IF(H8925="","",H8925/H8974)</f>
        <v/>
      </c>
      <c r="K8925" s="174"/>
      <c r="L8925" s="170"/>
      <c r="M8925" s="193" t="str">
        <f t="shared" ref="M8925:M8934" si="1721">IF(L8925="NP", 0, (IF(L8925="EP", 1, (IF(L8925="ND", 0.4, "")))))</f>
        <v/>
      </c>
      <c r="N8925" s="194" t="str">
        <f t="shared" si="1719"/>
        <v/>
      </c>
      <c r="R8925" s="75" t="e">
        <f t="shared" si="1720"/>
        <v>#REF!</v>
      </c>
    </row>
    <row r="8926" spans="1:18" ht="15" customHeight="1" x14ac:dyDescent="0.3">
      <c r="A8926" s="86"/>
      <c r="B8926" s="84"/>
      <c r="C8926" s="125"/>
      <c r="D8926" s="146"/>
      <c r="E8926" s="149"/>
      <c r="F8926" s="184" t="str">
        <f t="shared" si="1717"/>
        <v/>
      </c>
      <c r="G8926" s="185" t="str">
        <f>+IF(F8926="","",H8904)</f>
        <v/>
      </c>
      <c r="H8926" s="186" t="str">
        <f t="shared" si="1718"/>
        <v/>
      </c>
      <c r="J8926" s="195" t="str">
        <f>+IF(H8926="","",H8926/H8974)</f>
        <v/>
      </c>
      <c r="K8926" s="174"/>
      <c r="L8926" s="170"/>
      <c r="M8926" s="193" t="str">
        <f t="shared" si="1721"/>
        <v/>
      </c>
      <c r="N8926" s="194" t="str">
        <f t="shared" si="1719"/>
        <v/>
      </c>
      <c r="R8926" s="75" t="e">
        <f t="shared" si="1720"/>
        <v>#REF!</v>
      </c>
    </row>
    <row r="8927" spans="1:18" ht="15" customHeight="1" x14ac:dyDescent="0.3">
      <c r="A8927" s="86"/>
      <c r="B8927" s="84"/>
      <c r="C8927" s="125"/>
      <c r="D8927" s="146"/>
      <c r="E8927" s="149"/>
      <c r="F8927" s="184" t="str">
        <f t="shared" si="1717"/>
        <v/>
      </c>
      <c r="G8927" s="185" t="str">
        <f>+IF(F8927="","",H8904)</f>
        <v/>
      </c>
      <c r="H8927" s="186" t="str">
        <f t="shared" si="1718"/>
        <v/>
      </c>
      <c r="I8927" s="96"/>
      <c r="J8927" s="195" t="str">
        <f>+IF(H8927="","",H8927/H8974)</f>
        <v/>
      </c>
      <c r="K8927" s="174"/>
      <c r="L8927" s="170"/>
      <c r="M8927" s="193" t="str">
        <f t="shared" si="1721"/>
        <v/>
      </c>
      <c r="N8927" s="194" t="str">
        <f t="shared" si="1719"/>
        <v/>
      </c>
      <c r="R8927" s="75" t="e">
        <f t="shared" si="1720"/>
        <v>#REF!</v>
      </c>
    </row>
    <row r="8928" spans="1:18" ht="15" customHeight="1" x14ac:dyDescent="0.3">
      <c r="A8928" s="86"/>
      <c r="B8928" s="84"/>
      <c r="C8928" s="125"/>
      <c r="D8928" s="146"/>
      <c r="E8928" s="149"/>
      <c r="F8928" s="184" t="str">
        <f t="shared" si="1717"/>
        <v/>
      </c>
      <c r="G8928" s="185" t="str">
        <f>+IF(F8928="","",H8904)</f>
        <v/>
      </c>
      <c r="H8928" s="186" t="str">
        <f t="shared" si="1718"/>
        <v/>
      </c>
      <c r="J8928" s="195" t="str">
        <f>+IF(H8928="","",H8928/H8974)</f>
        <v/>
      </c>
      <c r="K8928" s="174"/>
      <c r="L8928" s="170"/>
      <c r="M8928" s="193" t="str">
        <f t="shared" si="1721"/>
        <v/>
      </c>
      <c r="N8928" s="194" t="str">
        <f t="shared" si="1719"/>
        <v/>
      </c>
      <c r="R8928" s="75" t="e">
        <f t="shared" si="1720"/>
        <v>#REF!</v>
      </c>
    </row>
    <row r="8929" spans="1:18" ht="15" customHeight="1" x14ac:dyDescent="0.3">
      <c r="A8929" s="86"/>
      <c r="B8929" s="84"/>
      <c r="C8929" s="125"/>
      <c r="D8929" s="146"/>
      <c r="E8929" s="149"/>
      <c r="F8929" s="184" t="str">
        <f t="shared" si="1717"/>
        <v/>
      </c>
      <c r="G8929" s="185" t="str">
        <f>+IF(F8929="","",H8904)</f>
        <v/>
      </c>
      <c r="H8929" s="186" t="str">
        <f t="shared" si="1718"/>
        <v/>
      </c>
      <c r="J8929" s="195" t="str">
        <f>+IF(H8929="","",H8929/H8974)</f>
        <v/>
      </c>
      <c r="K8929" s="174"/>
      <c r="L8929" s="170"/>
      <c r="M8929" s="193" t="str">
        <f t="shared" si="1721"/>
        <v/>
      </c>
      <c r="N8929" s="194" t="str">
        <f t="shared" si="1719"/>
        <v/>
      </c>
      <c r="R8929" s="75" t="e">
        <f t="shared" si="1720"/>
        <v>#REF!</v>
      </c>
    </row>
    <row r="8930" spans="1:18" ht="15" customHeight="1" x14ac:dyDescent="0.3">
      <c r="A8930" s="86"/>
      <c r="B8930" s="84"/>
      <c r="C8930" s="125"/>
      <c r="D8930" s="146"/>
      <c r="E8930" s="149"/>
      <c r="F8930" s="184" t="str">
        <f t="shared" si="1717"/>
        <v/>
      </c>
      <c r="G8930" s="185" t="str">
        <f>+IF(F8930="","",H8904)</f>
        <v/>
      </c>
      <c r="H8930" s="186" t="str">
        <f t="shared" si="1718"/>
        <v/>
      </c>
      <c r="I8930" s="96"/>
      <c r="J8930" s="195" t="str">
        <f>+IF(H8930="","",H8930/H8974)</f>
        <v/>
      </c>
      <c r="K8930" s="174"/>
      <c r="L8930" s="170"/>
      <c r="M8930" s="193" t="str">
        <f t="shared" si="1721"/>
        <v/>
      </c>
      <c r="N8930" s="194" t="str">
        <f t="shared" si="1719"/>
        <v/>
      </c>
      <c r="R8930" s="75" t="e">
        <f t="shared" si="1720"/>
        <v>#REF!</v>
      </c>
    </row>
    <row r="8931" spans="1:18" ht="15" customHeight="1" x14ac:dyDescent="0.3">
      <c r="A8931" s="86"/>
      <c r="B8931" s="84"/>
      <c r="C8931" s="125"/>
      <c r="D8931" s="146"/>
      <c r="E8931" s="149"/>
      <c r="F8931" s="184" t="str">
        <f t="shared" si="1717"/>
        <v/>
      </c>
      <c r="G8931" s="185" t="str">
        <f>+IF(F8931="","",H8904)</f>
        <v/>
      </c>
      <c r="H8931" s="186" t="str">
        <f t="shared" si="1718"/>
        <v/>
      </c>
      <c r="J8931" s="195" t="str">
        <f>+IF(H8931="","",H8931/H8974)</f>
        <v/>
      </c>
      <c r="K8931" s="174"/>
      <c r="L8931" s="170"/>
      <c r="M8931" s="193" t="str">
        <f t="shared" si="1721"/>
        <v/>
      </c>
      <c r="N8931" s="194" t="str">
        <f t="shared" si="1719"/>
        <v/>
      </c>
      <c r="R8931" s="75" t="e">
        <f t="shared" si="1720"/>
        <v>#REF!</v>
      </c>
    </row>
    <row r="8932" spans="1:18" ht="15" customHeight="1" x14ac:dyDescent="0.3">
      <c r="A8932" s="86"/>
      <c r="B8932" s="84"/>
      <c r="C8932" s="125"/>
      <c r="D8932" s="146"/>
      <c r="E8932" s="149"/>
      <c r="F8932" s="184" t="str">
        <f t="shared" si="1717"/>
        <v/>
      </c>
      <c r="G8932" s="185" t="str">
        <f>+IF(F8932="","",H8904)</f>
        <v/>
      </c>
      <c r="H8932" s="186" t="str">
        <f t="shared" si="1718"/>
        <v/>
      </c>
      <c r="I8932" s="96"/>
      <c r="J8932" s="195" t="str">
        <f>+IF(H8932="","",H8932/H8974)</f>
        <v/>
      </c>
      <c r="K8932" s="174"/>
      <c r="L8932" s="170"/>
      <c r="M8932" s="193" t="str">
        <f t="shared" si="1721"/>
        <v/>
      </c>
      <c r="N8932" s="194" t="str">
        <f t="shared" si="1719"/>
        <v/>
      </c>
      <c r="R8932" s="75" t="e">
        <f t="shared" si="1720"/>
        <v>#REF!</v>
      </c>
    </row>
    <row r="8933" spans="1:18" ht="15" customHeight="1" x14ac:dyDescent="0.3">
      <c r="A8933" s="86"/>
      <c r="B8933" s="84"/>
      <c r="C8933" s="125"/>
      <c r="D8933" s="146"/>
      <c r="E8933" s="149"/>
      <c r="F8933" s="184" t="str">
        <f t="shared" si="1717"/>
        <v/>
      </c>
      <c r="G8933" s="185" t="str">
        <f>+IF(F8933="","",H8904)</f>
        <v/>
      </c>
      <c r="H8933" s="186" t="str">
        <f t="shared" si="1718"/>
        <v/>
      </c>
      <c r="I8933" s="96"/>
      <c r="J8933" s="195" t="str">
        <f>+IF(H8933="","",H8933/H8974)</f>
        <v/>
      </c>
      <c r="K8933" s="174"/>
      <c r="L8933" s="170"/>
      <c r="M8933" s="193" t="str">
        <f t="shared" si="1721"/>
        <v/>
      </c>
      <c r="N8933" s="194" t="str">
        <f t="shared" si="1719"/>
        <v/>
      </c>
      <c r="R8933" s="75" t="e">
        <f t="shared" si="1720"/>
        <v>#REF!</v>
      </c>
    </row>
    <row r="8934" spans="1:18" ht="15" customHeight="1" thickBot="1" x14ac:dyDescent="0.35">
      <c r="A8934" s="86"/>
      <c r="B8934" s="84"/>
      <c r="C8934" s="127"/>
      <c r="D8934" s="147"/>
      <c r="E8934" s="150"/>
      <c r="F8934" s="187" t="str">
        <f t="shared" si="1717"/>
        <v/>
      </c>
      <c r="G8934" s="188" t="str">
        <f>+IF(F8934="","",H8903)</f>
        <v/>
      </c>
      <c r="H8934" s="189" t="str">
        <f t="shared" si="1718"/>
        <v/>
      </c>
      <c r="J8934" s="195" t="str">
        <f>+IF(H8934="","",H8934/H8974)</f>
        <v/>
      </c>
      <c r="K8934" s="174"/>
      <c r="L8934" s="170"/>
      <c r="M8934" s="193" t="str">
        <f t="shared" si="1721"/>
        <v/>
      </c>
      <c r="N8934" s="194" t="str">
        <f t="shared" si="1719"/>
        <v/>
      </c>
      <c r="R8934" s="75" t="e">
        <f t="shared" si="1720"/>
        <v>#REF!</v>
      </c>
    </row>
    <row r="8935" spans="1:18" ht="15" customHeight="1" thickBot="1" x14ac:dyDescent="0.35">
      <c r="A8935" s="86"/>
      <c r="B8935" s="84"/>
      <c r="C8935" s="160"/>
      <c r="D8935" s="160"/>
      <c r="E8935" s="160"/>
      <c r="F8935" s="160"/>
      <c r="G8935" s="161" t="s">
        <v>28</v>
      </c>
      <c r="H8935" s="157">
        <f>SUM(H8922:H8934)</f>
        <v>32.198712</v>
      </c>
      <c r="J8935" s="110">
        <f>SUM(J8922:J8934)</f>
        <v>0.26496875445753704</v>
      </c>
      <c r="K8935" s="109"/>
      <c r="L8935" s="109"/>
      <c r="M8935" s="109"/>
      <c r="N8935" s="110">
        <f>SUM(N8922:N8934)</f>
        <v>0</v>
      </c>
    </row>
    <row r="8936" spans="1:18" s="73" customFormat="1" ht="15" customHeight="1" thickBot="1" x14ac:dyDescent="0.35">
      <c r="A8936" s="86"/>
      <c r="B8936" s="84"/>
      <c r="C8936" s="73" t="s">
        <v>11</v>
      </c>
      <c r="H8936" s="74"/>
      <c r="J8936" s="112"/>
      <c r="K8936" s="112"/>
      <c r="L8936" s="112"/>
      <c r="M8936" s="112"/>
      <c r="N8936" s="112"/>
    </row>
    <row r="8937" spans="1:18" ht="34.5" customHeight="1" thickBot="1" x14ac:dyDescent="0.35">
      <c r="A8937" s="86"/>
      <c r="B8937" s="84"/>
      <c r="C8937" s="122" t="s">
        <v>48</v>
      </c>
      <c r="D8937" s="129"/>
      <c r="E8937" s="123" t="s">
        <v>3</v>
      </c>
      <c r="F8937" s="123" t="s">
        <v>0</v>
      </c>
      <c r="G8937" s="123" t="s">
        <v>16</v>
      </c>
      <c r="H8937" s="124" t="s">
        <v>9</v>
      </c>
      <c r="J8937" s="106" t="s">
        <v>59</v>
      </c>
      <c r="K8937" s="107" t="s">
        <v>60</v>
      </c>
      <c r="L8937" s="107" t="s">
        <v>61</v>
      </c>
      <c r="M8937" s="107" t="s">
        <v>62</v>
      </c>
      <c r="N8937" s="108" t="s">
        <v>63</v>
      </c>
    </row>
    <row r="8938" spans="1:18" ht="15" customHeight="1" x14ac:dyDescent="0.3">
      <c r="A8938" s="86"/>
      <c r="B8938" s="84"/>
      <c r="C8938" s="125" t="s">
        <v>376</v>
      </c>
      <c r="E8938" s="151" t="s">
        <v>32</v>
      </c>
      <c r="F8938" s="151">
        <v>0.21</v>
      </c>
      <c r="G8938" s="151">
        <v>1.24</v>
      </c>
      <c r="H8938" s="190">
        <f t="shared" ref="H8938:H8963" si="1722">+IF(G8938="","",F8938*G8938)</f>
        <v>0.26039999999999996</v>
      </c>
      <c r="J8938" s="195">
        <f>+IF(H8938="","",H8938/H8974)</f>
        <v>2.1428765119779519E-3</v>
      </c>
      <c r="K8938" s="174">
        <v>180000111</v>
      </c>
      <c r="L8938" s="170" t="s">
        <v>76</v>
      </c>
      <c r="M8938" s="193">
        <v>0.217</v>
      </c>
      <c r="N8938" s="194">
        <f t="shared" ref="N8938:N8963" si="1723">+IF(H8938="","",J8938*M8938)</f>
        <v>4.6500420309921554E-4</v>
      </c>
      <c r="R8938" s="75" t="e">
        <f t="shared" ref="R8938:R8963" si="1724">+R8850+1</f>
        <v>#REF!</v>
      </c>
    </row>
    <row r="8939" spans="1:18" ht="15" customHeight="1" x14ac:dyDescent="0.3">
      <c r="A8939" s="86"/>
      <c r="B8939" s="84"/>
      <c r="C8939" s="125" t="s">
        <v>377</v>
      </c>
      <c r="E8939" s="151" t="s">
        <v>32</v>
      </c>
      <c r="F8939" s="151">
        <v>1.05</v>
      </c>
      <c r="G8939" s="151">
        <v>11.5</v>
      </c>
      <c r="H8939" s="190">
        <f t="shared" si="1722"/>
        <v>12.075000000000001</v>
      </c>
      <c r="J8939" s="195">
        <f>+IF(H8939="","",H8939/H8974)</f>
        <v>9.9367257611880866E-2</v>
      </c>
      <c r="K8939" s="174">
        <v>352605342021</v>
      </c>
      <c r="L8939" s="170" t="s">
        <v>76</v>
      </c>
      <c r="M8939" s="193">
        <v>0.20180000000000001</v>
      </c>
      <c r="N8939" s="194">
        <f t="shared" si="1723"/>
        <v>2.0052312586077561E-2</v>
      </c>
      <c r="R8939" s="75" t="e">
        <f t="shared" si="1724"/>
        <v>#REF!</v>
      </c>
    </row>
    <row r="8940" spans="1:18" ht="15" customHeight="1" x14ac:dyDescent="0.3">
      <c r="A8940" s="86"/>
      <c r="B8940" s="84"/>
      <c r="C8940" s="125" t="s">
        <v>378</v>
      </c>
      <c r="E8940" s="151" t="s">
        <v>32</v>
      </c>
      <c r="F8940" s="151">
        <v>0.74</v>
      </c>
      <c r="G8940" s="151">
        <v>13.25</v>
      </c>
      <c r="H8940" s="190">
        <f t="shared" si="1722"/>
        <v>9.8049999999999997</v>
      </c>
      <c r="J8940" s="195">
        <f>+IF(H8940="","",H8940/H8974)</f>
        <v>8.068703609809455E-2</v>
      </c>
      <c r="K8940" s="174">
        <v>352605342021</v>
      </c>
      <c r="L8940" s="170" t="s">
        <v>76</v>
      </c>
      <c r="M8940" s="193">
        <v>0.20180000000000001</v>
      </c>
      <c r="N8940" s="194">
        <f t="shared" si="1723"/>
        <v>1.628264388459548E-2</v>
      </c>
      <c r="R8940" s="75" t="e">
        <f t="shared" si="1724"/>
        <v>#REF!</v>
      </c>
    </row>
    <row r="8941" spans="1:18" ht="15" customHeight="1" x14ac:dyDescent="0.3">
      <c r="A8941" s="86"/>
      <c r="B8941" s="84"/>
      <c r="C8941" s="125" t="s">
        <v>379</v>
      </c>
      <c r="E8941" s="151" t="s">
        <v>42</v>
      </c>
      <c r="F8941" s="151">
        <v>344</v>
      </c>
      <c r="G8941" s="151">
        <v>0.18</v>
      </c>
      <c r="H8941" s="190">
        <f t="shared" si="1722"/>
        <v>61.919999999999995</v>
      </c>
      <c r="J8941" s="195">
        <f>+IF(H8941="","",H8941/H8974)</f>
        <v>0.50955035953024119</v>
      </c>
      <c r="K8941" s="174">
        <v>374400011</v>
      </c>
      <c r="L8941" s="170" t="s">
        <v>76</v>
      </c>
      <c r="M8941" s="193">
        <v>0.39939999999999998</v>
      </c>
      <c r="N8941" s="194">
        <f t="shared" si="1723"/>
        <v>0.20351441359637831</v>
      </c>
      <c r="R8941" s="75" t="e">
        <f t="shared" si="1724"/>
        <v>#REF!</v>
      </c>
    </row>
    <row r="8942" spans="1:18" ht="15" customHeight="1" x14ac:dyDescent="0.3">
      <c r="A8942" s="86"/>
      <c r="B8942" s="84"/>
      <c r="C8942" s="125"/>
      <c r="E8942" s="151"/>
      <c r="F8942" s="151"/>
      <c r="G8942" s="151"/>
      <c r="H8942" s="190" t="str">
        <f t="shared" si="1722"/>
        <v/>
      </c>
      <c r="J8942" s="195" t="str">
        <f>+IF(H8942="","",H8942/H8974)</f>
        <v/>
      </c>
      <c r="K8942" s="174"/>
      <c r="L8942" s="170"/>
      <c r="M8942" s="193" t="str">
        <f t="shared" ref="M8942:M8963" si="1725">IF(L8942="NP", 0, (IF(L8942="EP", 1, (IF(L8942="ND", 0.4, "")))))</f>
        <v/>
      </c>
      <c r="N8942" s="194" t="str">
        <f t="shared" si="1723"/>
        <v/>
      </c>
      <c r="R8942" s="75" t="e">
        <f t="shared" si="1724"/>
        <v>#REF!</v>
      </c>
    </row>
    <row r="8943" spans="1:18" ht="15" customHeight="1" x14ac:dyDescent="0.3">
      <c r="A8943" s="86"/>
      <c r="B8943" s="84"/>
      <c r="C8943" s="125"/>
      <c r="E8943" s="151"/>
      <c r="F8943" s="151"/>
      <c r="G8943" s="151"/>
      <c r="H8943" s="190" t="str">
        <f t="shared" si="1722"/>
        <v/>
      </c>
      <c r="J8943" s="195" t="str">
        <f>+IF(H8943="","",H8943/H8974)</f>
        <v/>
      </c>
      <c r="K8943" s="174"/>
      <c r="L8943" s="170"/>
      <c r="M8943" s="193" t="str">
        <f t="shared" si="1725"/>
        <v/>
      </c>
      <c r="N8943" s="194" t="str">
        <f t="shared" si="1723"/>
        <v/>
      </c>
      <c r="R8943" s="75" t="e">
        <f t="shared" si="1724"/>
        <v>#REF!</v>
      </c>
    </row>
    <row r="8944" spans="1:18" ht="15" customHeight="1" x14ac:dyDescent="0.3">
      <c r="A8944" s="86"/>
      <c r="B8944" s="84"/>
      <c r="C8944" s="125"/>
      <c r="E8944" s="151"/>
      <c r="F8944" s="151"/>
      <c r="G8944" s="151"/>
      <c r="H8944" s="190" t="str">
        <f t="shared" si="1722"/>
        <v/>
      </c>
      <c r="J8944" s="195" t="str">
        <f>+IF(H8944="","",H8944/H8974)</f>
        <v/>
      </c>
      <c r="K8944" s="174"/>
      <c r="L8944" s="170"/>
      <c r="M8944" s="193" t="str">
        <f t="shared" si="1725"/>
        <v/>
      </c>
      <c r="N8944" s="194" t="str">
        <f t="shared" si="1723"/>
        <v/>
      </c>
      <c r="R8944" s="75" t="e">
        <f t="shared" si="1724"/>
        <v>#REF!</v>
      </c>
    </row>
    <row r="8945" spans="1:18" ht="15" customHeight="1" x14ac:dyDescent="0.3">
      <c r="A8945" s="86"/>
      <c r="B8945" s="84"/>
      <c r="C8945" s="125"/>
      <c r="E8945" s="151"/>
      <c r="F8945" s="151"/>
      <c r="G8945" s="151"/>
      <c r="H8945" s="190" t="str">
        <f t="shared" si="1722"/>
        <v/>
      </c>
      <c r="J8945" s="195" t="str">
        <f>+IF(H8945="","",H8945/H8974)</f>
        <v/>
      </c>
      <c r="K8945" s="174"/>
      <c r="L8945" s="170"/>
      <c r="M8945" s="193" t="str">
        <f t="shared" si="1725"/>
        <v/>
      </c>
      <c r="N8945" s="194" t="str">
        <f t="shared" si="1723"/>
        <v/>
      </c>
      <c r="R8945" s="75" t="e">
        <f t="shared" si="1724"/>
        <v>#REF!</v>
      </c>
    </row>
    <row r="8946" spans="1:18" ht="15" customHeight="1" x14ac:dyDescent="0.3">
      <c r="A8946" s="86"/>
      <c r="B8946" s="84"/>
      <c r="C8946" s="125"/>
      <c r="E8946" s="151"/>
      <c r="F8946" s="151"/>
      <c r="G8946" s="151"/>
      <c r="H8946" s="190" t="str">
        <f t="shared" si="1722"/>
        <v/>
      </c>
      <c r="J8946" s="195" t="str">
        <f>+IF(H8946="","",H8946/H8974)</f>
        <v/>
      </c>
      <c r="K8946" s="174"/>
      <c r="L8946" s="170"/>
      <c r="M8946" s="193" t="str">
        <f t="shared" si="1725"/>
        <v/>
      </c>
      <c r="N8946" s="194" t="str">
        <f t="shared" si="1723"/>
        <v/>
      </c>
      <c r="R8946" s="75" t="e">
        <f t="shared" si="1724"/>
        <v>#REF!</v>
      </c>
    </row>
    <row r="8947" spans="1:18" ht="15" customHeight="1" x14ac:dyDescent="0.3">
      <c r="A8947" s="86"/>
      <c r="B8947" s="84"/>
      <c r="C8947" s="125"/>
      <c r="E8947" s="151"/>
      <c r="F8947" s="151"/>
      <c r="G8947" s="151"/>
      <c r="H8947" s="190" t="str">
        <f t="shared" si="1722"/>
        <v/>
      </c>
      <c r="J8947" s="195" t="str">
        <f>+IF(H8947="","",H8947/H8974)</f>
        <v/>
      </c>
      <c r="K8947" s="174"/>
      <c r="L8947" s="170"/>
      <c r="M8947" s="193" t="str">
        <f t="shared" si="1725"/>
        <v/>
      </c>
      <c r="N8947" s="194" t="str">
        <f t="shared" si="1723"/>
        <v/>
      </c>
      <c r="R8947" s="75" t="e">
        <f t="shared" si="1724"/>
        <v>#REF!</v>
      </c>
    </row>
    <row r="8948" spans="1:18" ht="15" customHeight="1" x14ac:dyDescent="0.3">
      <c r="A8948" s="86"/>
      <c r="B8948" s="84"/>
      <c r="C8948" s="125"/>
      <c r="E8948" s="151"/>
      <c r="F8948" s="151"/>
      <c r="G8948" s="151"/>
      <c r="H8948" s="190" t="str">
        <f t="shared" si="1722"/>
        <v/>
      </c>
      <c r="J8948" s="195" t="str">
        <f>+IF(H8948="","",H8948/H8974)</f>
        <v/>
      </c>
      <c r="K8948" s="174"/>
      <c r="L8948" s="170"/>
      <c r="M8948" s="193" t="str">
        <f t="shared" si="1725"/>
        <v/>
      </c>
      <c r="N8948" s="194" t="str">
        <f t="shared" si="1723"/>
        <v/>
      </c>
      <c r="R8948" s="75" t="e">
        <f t="shared" si="1724"/>
        <v>#REF!</v>
      </c>
    </row>
    <row r="8949" spans="1:18" ht="15" customHeight="1" x14ac:dyDescent="0.3">
      <c r="A8949" s="86"/>
      <c r="B8949" s="84"/>
      <c r="C8949" s="125"/>
      <c r="E8949" s="151"/>
      <c r="F8949" s="151"/>
      <c r="G8949" s="151"/>
      <c r="H8949" s="190" t="str">
        <f t="shared" si="1722"/>
        <v/>
      </c>
      <c r="J8949" s="195" t="str">
        <f>+IF(H8949="","",H8949/H8974)</f>
        <v/>
      </c>
      <c r="K8949" s="174"/>
      <c r="L8949" s="170"/>
      <c r="M8949" s="193" t="str">
        <f t="shared" si="1725"/>
        <v/>
      </c>
      <c r="N8949" s="194" t="str">
        <f t="shared" si="1723"/>
        <v/>
      </c>
      <c r="R8949" s="75" t="e">
        <f t="shared" si="1724"/>
        <v>#REF!</v>
      </c>
    </row>
    <row r="8950" spans="1:18" ht="15" customHeight="1" x14ac:dyDescent="0.3">
      <c r="A8950" s="86"/>
      <c r="B8950" s="84"/>
      <c r="C8950" s="125"/>
      <c r="E8950" s="151"/>
      <c r="F8950" s="151"/>
      <c r="G8950" s="151"/>
      <c r="H8950" s="190" t="str">
        <f t="shared" si="1722"/>
        <v/>
      </c>
      <c r="J8950" s="195" t="str">
        <f>+IF(H8950="","",H8950/H8974)</f>
        <v/>
      </c>
      <c r="K8950" s="174"/>
      <c r="L8950" s="170"/>
      <c r="M8950" s="193" t="str">
        <f t="shared" si="1725"/>
        <v/>
      </c>
      <c r="N8950" s="194" t="str">
        <f t="shared" si="1723"/>
        <v/>
      </c>
      <c r="R8950" s="75" t="e">
        <f t="shared" si="1724"/>
        <v>#REF!</v>
      </c>
    </row>
    <row r="8951" spans="1:18" ht="15" customHeight="1" x14ac:dyDescent="0.3">
      <c r="A8951" s="86"/>
      <c r="B8951" s="84"/>
      <c r="C8951" s="125"/>
      <c r="E8951" s="151"/>
      <c r="F8951" s="151"/>
      <c r="G8951" s="151"/>
      <c r="H8951" s="190" t="str">
        <f t="shared" si="1722"/>
        <v/>
      </c>
      <c r="J8951" s="195" t="str">
        <f>+IF(H8951="","",H8951/H8974)</f>
        <v/>
      </c>
      <c r="K8951" s="174"/>
      <c r="L8951" s="170"/>
      <c r="M8951" s="193" t="str">
        <f t="shared" si="1725"/>
        <v/>
      </c>
      <c r="N8951" s="194" t="str">
        <f t="shared" si="1723"/>
        <v/>
      </c>
      <c r="R8951" s="75" t="e">
        <f t="shared" si="1724"/>
        <v>#REF!</v>
      </c>
    </row>
    <row r="8952" spans="1:18" ht="15" customHeight="1" x14ac:dyDescent="0.3">
      <c r="A8952" s="86"/>
      <c r="B8952" s="84"/>
      <c r="C8952" s="125"/>
      <c r="E8952" s="151"/>
      <c r="F8952" s="151"/>
      <c r="G8952" s="151"/>
      <c r="H8952" s="190" t="str">
        <f t="shared" si="1722"/>
        <v/>
      </c>
      <c r="J8952" s="195" t="str">
        <f>+IF(H8952="","",H8952/H8974)</f>
        <v/>
      </c>
      <c r="K8952" s="174"/>
      <c r="L8952" s="170"/>
      <c r="M8952" s="193" t="str">
        <f t="shared" si="1725"/>
        <v/>
      </c>
      <c r="N8952" s="194" t="str">
        <f t="shared" si="1723"/>
        <v/>
      </c>
      <c r="R8952" s="75" t="e">
        <f t="shared" si="1724"/>
        <v>#REF!</v>
      </c>
    </row>
    <row r="8953" spans="1:18" ht="15" customHeight="1" x14ac:dyDescent="0.3">
      <c r="A8953" s="86"/>
      <c r="B8953" s="84"/>
      <c r="C8953" s="125"/>
      <c r="E8953" s="151"/>
      <c r="F8953" s="151"/>
      <c r="G8953" s="151"/>
      <c r="H8953" s="190" t="str">
        <f t="shared" si="1722"/>
        <v/>
      </c>
      <c r="J8953" s="195" t="str">
        <f>+IF(H8953="","",H8953/H8974)</f>
        <v/>
      </c>
      <c r="K8953" s="174"/>
      <c r="L8953" s="170"/>
      <c r="M8953" s="193" t="str">
        <f t="shared" si="1725"/>
        <v/>
      </c>
      <c r="N8953" s="194" t="str">
        <f t="shared" si="1723"/>
        <v/>
      </c>
      <c r="R8953" s="75" t="e">
        <f t="shared" si="1724"/>
        <v>#REF!</v>
      </c>
    </row>
    <row r="8954" spans="1:18" ht="15" customHeight="1" x14ac:dyDescent="0.3">
      <c r="A8954" s="86"/>
      <c r="B8954" s="84"/>
      <c r="C8954" s="125"/>
      <c r="E8954" s="151"/>
      <c r="F8954" s="151"/>
      <c r="G8954" s="151"/>
      <c r="H8954" s="190" t="str">
        <f t="shared" si="1722"/>
        <v/>
      </c>
      <c r="J8954" s="195" t="str">
        <f>+IF(H8954="","",H8954/H8974)</f>
        <v/>
      </c>
      <c r="K8954" s="174"/>
      <c r="L8954" s="170"/>
      <c r="M8954" s="193" t="str">
        <f t="shared" si="1725"/>
        <v/>
      </c>
      <c r="N8954" s="194" t="str">
        <f t="shared" si="1723"/>
        <v/>
      </c>
      <c r="R8954" s="75" t="e">
        <f t="shared" si="1724"/>
        <v>#REF!</v>
      </c>
    </row>
    <row r="8955" spans="1:18" ht="15" customHeight="1" x14ac:dyDescent="0.3">
      <c r="A8955" s="86"/>
      <c r="B8955" s="84"/>
      <c r="C8955" s="125"/>
      <c r="E8955" s="151"/>
      <c r="F8955" s="151"/>
      <c r="G8955" s="151"/>
      <c r="H8955" s="190" t="str">
        <f t="shared" si="1722"/>
        <v/>
      </c>
      <c r="J8955" s="195" t="str">
        <f>+IF(H8955="","",H8955/H8974)</f>
        <v/>
      </c>
      <c r="K8955" s="174"/>
      <c r="L8955" s="170"/>
      <c r="M8955" s="193" t="str">
        <f t="shared" si="1725"/>
        <v/>
      </c>
      <c r="N8955" s="194" t="str">
        <f t="shared" si="1723"/>
        <v/>
      </c>
      <c r="R8955" s="75" t="e">
        <f t="shared" si="1724"/>
        <v>#REF!</v>
      </c>
    </row>
    <row r="8956" spans="1:18" ht="15" customHeight="1" x14ac:dyDescent="0.3">
      <c r="A8956" s="86"/>
      <c r="B8956" s="84"/>
      <c r="C8956" s="125"/>
      <c r="E8956" s="151"/>
      <c r="F8956" s="151"/>
      <c r="G8956" s="151"/>
      <c r="H8956" s="190" t="str">
        <f t="shared" si="1722"/>
        <v/>
      </c>
      <c r="J8956" s="195" t="str">
        <f>+IF(H8956="","",H8956/H8974)</f>
        <v/>
      </c>
      <c r="K8956" s="174"/>
      <c r="L8956" s="170"/>
      <c r="M8956" s="193" t="str">
        <f t="shared" si="1725"/>
        <v/>
      </c>
      <c r="N8956" s="194" t="str">
        <f t="shared" si="1723"/>
        <v/>
      </c>
      <c r="R8956" s="75" t="e">
        <f t="shared" si="1724"/>
        <v>#REF!</v>
      </c>
    </row>
    <row r="8957" spans="1:18" ht="15" customHeight="1" x14ac:dyDescent="0.3">
      <c r="A8957" s="86"/>
      <c r="B8957" s="84"/>
      <c r="C8957" s="125"/>
      <c r="E8957" s="151"/>
      <c r="F8957" s="151"/>
      <c r="G8957" s="151"/>
      <c r="H8957" s="190" t="str">
        <f t="shared" si="1722"/>
        <v/>
      </c>
      <c r="J8957" s="195" t="str">
        <f>+IF(H8957="","",H8957/H8974)</f>
        <v/>
      </c>
      <c r="K8957" s="174"/>
      <c r="L8957" s="170"/>
      <c r="M8957" s="193" t="str">
        <f t="shared" si="1725"/>
        <v/>
      </c>
      <c r="N8957" s="194" t="str">
        <f t="shared" si="1723"/>
        <v/>
      </c>
      <c r="R8957" s="75" t="e">
        <f t="shared" si="1724"/>
        <v>#REF!</v>
      </c>
    </row>
    <row r="8958" spans="1:18" ht="15" customHeight="1" x14ac:dyDescent="0.3">
      <c r="A8958" s="86"/>
      <c r="B8958" s="84"/>
      <c r="C8958" s="125"/>
      <c r="E8958" s="151"/>
      <c r="F8958" s="151"/>
      <c r="G8958" s="151"/>
      <c r="H8958" s="190" t="str">
        <f t="shared" si="1722"/>
        <v/>
      </c>
      <c r="J8958" s="195" t="str">
        <f>+IF(H8958="","",H8958/H8974)</f>
        <v/>
      </c>
      <c r="K8958" s="174"/>
      <c r="L8958" s="170"/>
      <c r="M8958" s="193" t="str">
        <f t="shared" si="1725"/>
        <v/>
      </c>
      <c r="N8958" s="194" t="str">
        <f t="shared" si="1723"/>
        <v/>
      </c>
      <c r="R8958" s="75" t="e">
        <f t="shared" si="1724"/>
        <v>#REF!</v>
      </c>
    </row>
    <row r="8959" spans="1:18" ht="15" customHeight="1" x14ac:dyDescent="0.3">
      <c r="A8959" s="86"/>
      <c r="B8959" s="84"/>
      <c r="C8959" s="125"/>
      <c r="E8959" s="151"/>
      <c r="F8959" s="151"/>
      <c r="G8959" s="151"/>
      <c r="H8959" s="190" t="str">
        <f t="shared" si="1722"/>
        <v/>
      </c>
      <c r="J8959" s="195" t="str">
        <f>+IF(H8959="","",H8959/H8974)</f>
        <v/>
      </c>
      <c r="K8959" s="174"/>
      <c r="L8959" s="170"/>
      <c r="M8959" s="193" t="str">
        <f t="shared" si="1725"/>
        <v/>
      </c>
      <c r="N8959" s="194" t="str">
        <f t="shared" si="1723"/>
        <v/>
      </c>
      <c r="R8959" s="75" t="e">
        <f t="shared" si="1724"/>
        <v>#REF!</v>
      </c>
    </row>
    <row r="8960" spans="1:18" ht="15" customHeight="1" x14ac:dyDescent="0.3">
      <c r="A8960" s="86"/>
      <c r="B8960" s="84"/>
      <c r="C8960" s="125"/>
      <c r="E8960" s="151"/>
      <c r="F8960" s="151"/>
      <c r="G8960" s="151"/>
      <c r="H8960" s="190" t="str">
        <f t="shared" si="1722"/>
        <v/>
      </c>
      <c r="J8960" s="195" t="str">
        <f>+IF(H8960="","",H8960/H8974)</f>
        <v/>
      </c>
      <c r="K8960" s="174"/>
      <c r="L8960" s="170"/>
      <c r="M8960" s="193" t="str">
        <f t="shared" si="1725"/>
        <v/>
      </c>
      <c r="N8960" s="194" t="str">
        <f t="shared" si="1723"/>
        <v/>
      </c>
      <c r="R8960" s="75" t="e">
        <f t="shared" si="1724"/>
        <v>#REF!</v>
      </c>
    </row>
    <row r="8961" spans="1:18" ht="15" customHeight="1" x14ac:dyDescent="0.3">
      <c r="A8961" s="86"/>
      <c r="B8961" s="84"/>
      <c r="C8961" s="125"/>
      <c r="E8961" s="151"/>
      <c r="F8961" s="151"/>
      <c r="G8961" s="151"/>
      <c r="H8961" s="190" t="str">
        <f t="shared" si="1722"/>
        <v/>
      </c>
      <c r="J8961" s="195" t="str">
        <f>+IF(H8961="","",H8961/H8974)</f>
        <v/>
      </c>
      <c r="K8961" s="174"/>
      <c r="L8961" s="170"/>
      <c r="M8961" s="193" t="str">
        <f t="shared" si="1725"/>
        <v/>
      </c>
      <c r="N8961" s="194" t="str">
        <f t="shared" si="1723"/>
        <v/>
      </c>
      <c r="R8961" s="75" t="e">
        <f t="shared" si="1724"/>
        <v>#REF!</v>
      </c>
    </row>
    <row r="8962" spans="1:18" ht="15" customHeight="1" x14ac:dyDescent="0.3">
      <c r="A8962" s="86"/>
      <c r="B8962" s="84"/>
      <c r="C8962" s="125"/>
      <c r="E8962" s="151"/>
      <c r="F8962" s="151"/>
      <c r="G8962" s="151"/>
      <c r="H8962" s="190" t="str">
        <f t="shared" si="1722"/>
        <v/>
      </c>
      <c r="J8962" s="195" t="str">
        <f>+IF(H8962="","",H8962/H8974)</f>
        <v/>
      </c>
      <c r="K8962" s="174"/>
      <c r="L8962" s="170"/>
      <c r="M8962" s="193" t="str">
        <f t="shared" si="1725"/>
        <v/>
      </c>
      <c r="N8962" s="194" t="str">
        <f t="shared" si="1723"/>
        <v/>
      </c>
      <c r="R8962" s="75" t="e">
        <f t="shared" si="1724"/>
        <v>#REF!</v>
      </c>
    </row>
    <row r="8963" spans="1:18" ht="15" customHeight="1" thickBot="1" x14ac:dyDescent="0.35">
      <c r="A8963" s="86"/>
      <c r="B8963" s="84"/>
      <c r="C8963" s="125"/>
      <c r="E8963" s="152"/>
      <c r="F8963" s="152"/>
      <c r="G8963" s="152"/>
      <c r="H8963" s="191" t="str">
        <f t="shared" si="1722"/>
        <v/>
      </c>
      <c r="J8963" s="195" t="str">
        <f>+IF(H8963="","",H8963/H8974)</f>
        <v/>
      </c>
      <c r="K8963" s="174"/>
      <c r="L8963" s="170"/>
      <c r="M8963" s="193" t="str">
        <f t="shared" si="1725"/>
        <v/>
      </c>
      <c r="N8963" s="194" t="str">
        <f t="shared" si="1723"/>
        <v/>
      </c>
      <c r="R8963" s="75" t="e">
        <f t="shared" si="1724"/>
        <v>#REF!</v>
      </c>
    </row>
    <row r="8964" spans="1:18" ht="15" customHeight="1" thickBot="1" x14ac:dyDescent="0.35">
      <c r="A8964" s="86"/>
      <c r="B8964" s="84"/>
      <c r="C8964" s="160"/>
      <c r="D8964" s="160"/>
      <c r="E8964" s="160"/>
      <c r="F8964" s="160"/>
      <c r="G8964" s="161" t="s">
        <v>29</v>
      </c>
      <c r="H8964" s="157">
        <f>SUM(H8938:H8963)</f>
        <v>84.060399999999987</v>
      </c>
      <c r="J8964" s="110">
        <f>SUM(J8938:J8963)</f>
        <v>0.69174752975219456</v>
      </c>
      <c r="K8964" s="109"/>
      <c r="L8964" s="109"/>
      <c r="M8964" s="109"/>
      <c r="N8964" s="110">
        <f>SUM(N8938:N8963)</f>
        <v>0.24031437427015057</v>
      </c>
    </row>
    <row r="8965" spans="1:18" s="73" customFormat="1" ht="15" customHeight="1" thickBot="1" x14ac:dyDescent="0.35">
      <c r="A8965" s="86"/>
      <c r="B8965" s="84"/>
      <c r="C8965" s="73" t="s">
        <v>12</v>
      </c>
      <c r="H8965" s="74"/>
      <c r="J8965" s="111"/>
      <c r="K8965" s="111"/>
      <c r="L8965" s="111"/>
      <c r="M8965" s="111"/>
      <c r="N8965" s="111"/>
    </row>
    <row r="8966" spans="1:18" ht="33" customHeight="1" thickBot="1" x14ac:dyDescent="0.35">
      <c r="A8966" s="86"/>
      <c r="B8966" s="84"/>
      <c r="C8966" s="122" t="s">
        <v>48</v>
      </c>
      <c r="D8966" s="129"/>
      <c r="E8966" s="130" t="s">
        <v>3</v>
      </c>
      <c r="F8966" s="130" t="s">
        <v>0</v>
      </c>
      <c r="G8966" s="123" t="s">
        <v>6</v>
      </c>
      <c r="H8966" s="124" t="s">
        <v>9</v>
      </c>
      <c r="J8966" s="106" t="s">
        <v>59</v>
      </c>
      <c r="K8966" s="107" t="s">
        <v>60</v>
      </c>
      <c r="L8966" s="107" t="s">
        <v>61</v>
      </c>
      <c r="M8966" s="107" t="s">
        <v>62</v>
      </c>
      <c r="N8966" s="108" t="s">
        <v>63</v>
      </c>
    </row>
    <row r="8967" spans="1:18" ht="15" customHeight="1" x14ac:dyDescent="0.3">
      <c r="A8967" s="86"/>
      <c r="B8967" s="84"/>
      <c r="C8967" s="125"/>
      <c r="E8967" s="149"/>
      <c r="F8967" s="146"/>
      <c r="G8967" s="154"/>
      <c r="H8967" s="186" t="str">
        <f>+IF(G8967="","",F8967*G8967)</f>
        <v/>
      </c>
      <c r="J8967" s="195" t="str">
        <f>+IF(H8967="","",H8967/H8974)</f>
        <v/>
      </c>
      <c r="K8967" s="175"/>
      <c r="L8967" s="175"/>
      <c r="M8967" s="193" t="str">
        <f>IF(L8967="NP", 0, (IF(L8967="EP", 1, (IF(L8967="ND", 0.4, "")))))</f>
        <v/>
      </c>
      <c r="N8967" s="194" t="str">
        <f>+IF(H8967="","",J8967*M8967)</f>
        <v/>
      </c>
      <c r="R8967" s="75" t="e">
        <f t="shared" ref="R8967:R8971" si="1726">+R8879+1</f>
        <v>#REF!</v>
      </c>
    </row>
    <row r="8968" spans="1:18" ht="15" customHeight="1" x14ac:dyDescent="0.3">
      <c r="A8968" s="86"/>
      <c r="B8968" s="84"/>
      <c r="C8968" s="125"/>
      <c r="E8968" s="149"/>
      <c r="F8968" s="146"/>
      <c r="G8968" s="154"/>
      <c r="H8968" s="186" t="str">
        <f>+IF(G8968="","",F8968*G8968)</f>
        <v/>
      </c>
      <c r="J8968" s="195" t="str">
        <f>+IF(H8968="","",H8968/H8972)</f>
        <v/>
      </c>
      <c r="K8968" s="175"/>
      <c r="L8968" s="175"/>
      <c r="M8968" s="193" t="str">
        <f>IF(L8968="NP", 0, (IF(L8968="EP", 1, (IF(L8968="ND", 0.4, "")))))</f>
        <v/>
      </c>
      <c r="N8968" s="194" t="str">
        <f>+IF(H8968="","",J8968*M8968)</f>
        <v/>
      </c>
      <c r="R8968" s="75" t="e">
        <f t="shared" si="1726"/>
        <v>#REF!</v>
      </c>
    </row>
    <row r="8969" spans="1:18" ht="15" customHeight="1" x14ac:dyDescent="0.3">
      <c r="A8969" s="86"/>
      <c r="B8969" s="84"/>
      <c r="C8969" s="125"/>
      <c r="E8969" s="149"/>
      <c r="F8969" s="146"/>
      <c r="G8969" s="154"/>
      <c r="H8969" s="186" t="str">
        <f>+IF(G8969="","",F8969*G8969)</f>
        <v/>
      </c>
      <c r="J8969" s="195" t="str">
        <f>+IF(H8969="","",H8969/H8973)</f>
        <v/>
      </c>
      <c r="K8969" s="175"/>
      <c r="L8969" s="175"/>
      <c r="M8969" s="193" t="str">
        <f>IF(L8969="NP", 0, (IF(L8969="EP", 1, (IF(L8969="ND", 0.4, "")))))</f>
        <v/>
      </c>
      <c r="N8969" s="194" t="str">
        <f>+IF(H8969="","",J8969*M8969)</f>
        <v/>
      </c>
      <c r="R8969" s="75" t="e">
        <f t="shared" si="1726"/>
        <v>#REF!</v>
      </c>
    </row>
    <row r="8970" spans="1:18" ht="15" customHeight="1" x14ac:dyDescent="0.3">
      <c r="A8970" s="86"/>
      <c r="B8970" s="84"/>
      <c r="C8970" s="125"/>
      <c r="E8970" s="149"/>
      <c r="F8970" s="146"/>
      <c r="G8970" s="154"/>
      <c r="H8970" s="186" t="str">
        <f>+IF(G8970="","",F8970*G8970)</f>
        <v/>
      </c>
      <c r="J8970" s="195" t="str">
        <f>+IF(H8970="","",H8970/H8974)</f>
        <v/>
      </c>
      <c r="K8970" s="175"/>
      <c r="L8970" s="175"/>
      <c r="M8970" s="193" t="str">
        <f>IF(L8970="NP", 0, (IF(L8970="EP", 1, (IF(L8970="ND", 0.4, "")))))</f>
        <v/>
      </c>
      <c r="N8970" s="194" t="str">
        <f>+IF(H8970="","",J8970*M8970)</f>
        <v/>
      </c>
      <c r="R8970" s="75" t="e">
        <f t="shared" si="1726"/>
        <v>#REF!</v>
      </c>
    </row>
    <row r="8971" spans="1:18" ht="15" customHeight="1" thickBot="1" x14ac:dyDescent="0.35">
      <c r="A8971" s="86"/>
      <c r="B8971" s="84"/>
      <c r="C8971" s="127"/>
      <c r="D8971" s="128"/>
      <c r="E8971" s="150"/>
      <c r="F8971" s="147"/>
      <c r="G8971" s="155"/>
      <c r="H8971" s="192" t="str">
        <f>+IF(G8971="","",F8971*G8971)</f>
        <v/>
      </c>
      <c r="J8971" s="195" t="str">
        <f>+IF(H8971="","",H8971/H8974)</f>
        <v/>
      </c>
      <c r="K8971" s="176"/>
      <c r="L8971" s="177"/>
      <c r="M8971" s="193" t="str">
        <f>IF(L8971="NP", 0, (IF(L8971="EP", 1, (IF(L8971="ND", 0.4, "")))))</f>
        <v/>
      </c>
      <c r="N8971" s="194" t="str">
        <f>+IF(H8971="","",J8971*M8971)</f>
        <v/>
      </c>
      <c r="R8971" s="75" t="e">
        <f t="shared" si="1726"/>
        <v>#REF!</v>
      </c>
    </row>
    <row r="8972" spans="1:18" ht="15" customHeight="1" thickBot="1" x14ac:dyDescent="0.35">
      <c r="A8972" s="86"/>
      <c r="B8972" s="84"/>
      <c r="C8972" s="160"/>
      <c r="D8972" s="160"/>
      <c r="E8972" s="160"/>
      <c r="F8972" s="160"/>
      <c r="G8972" s="161" t="s">
        <v>30</v>
      </c>
      <c r="H8972" s="157">
        <f>SUM(H8967:H8971)</f>
        <v>0</v>
      </c>
      <c r="J8972" s="110">
        <f>SUM(J8967:J8971)</f>
        <v>0</v>
      </c>
      <c r="K8972" s="109"/>
      <c r="L8972" s="109"/>
      <c r="M8972" s="109"/>
      <c r="N8972" s="110">
        <f>SUM(N8967:N8971)</f>
        <v>0</v>
      </c>
    </row>
    <row r="8973" spans="1:18" ht="13.5" customHeight="1" thickBot="1" x14ac:dyDescent="0.35">
      <c r="A8973" s="86"/>
      <c r="B8973" s="84"/>
      <c r="H8973" s="84"/>
      <c r="J8973" s="103"/>
      <c r="K8973" s="104"/>
      <c r="L8973" s="104"/>
      <c r="M8973" s="104"/>
      <c r="N8973" s="105"/>
    </row>
    <row r="8974" spans="1:18" ht="15" customHeight="1" x14ac:dyDescent="0.3">
      <c r="A8974" s="86"/>
      <c r="B8974" s="84"/>
      <c r="D8974" s="132" t="s">
        <v>13</v>
      </c>
      <c r="E8974" s="133"/>
      <c r="F8974" s="133"/>
      <c r="G8974" s="134"/>
      <c r="H8974" s="158">
        <f>+H8919+H8935+H8964+H8972</f>
        <v>121.51890159999999</v>
      </c>
      <c r="J8974" s="113"/>
      <c r="K8974" s="78"/>
      <c r="M8974" s="78"/>
      <c r="N8974" s="114"/>
    </row>
    <row r="8975" spans="1:18" ht="15" customHeight="1" thickBot="1" x14ac:dyDescent="0.35">
      <c r="A8975" s="86"/>
      <c r="B8975" s="84"/>
      <c r="D8975" s="135" t="s">
        <v>67</v>
      </c>
      <c r="E8975" s="136"/>
      <c r="F8975" s="136"/>
      <c r="G8975" s="141">
        <f>+$Q$1</f>
        <v>0.15</v>
      </c>
      <c r="H8975" s="159">
        <f>+H8974*G8975</f>
        <v>18.227835239999997</v>
      </c>
      <c r="J8975" s="115"/>
      <c r="K8975" s="116"/>
      <c r="L8975" s="116"/>
      <c r="M8975" s="116"/>
      <c r="N8975" s="117"/>
    </row>
    <row r="8976" spans="1:18" ht="15" customHeight="1" x14ac:dyDescent="0.3">
      <c r="A8976" s="86"/>
      <c r="B8976" s="84"/>
      <c r="D8976" s="135" t="s">
        <v>68</v>
      </c>
      <c r="E8976" s="136"/>
      <c r="F8976" s="136"/>
      <c r="G8976" s="141">
        <f>+$Q$2</f>
        <v>0</v>
      </c>
      <c r="H8976" s="159">
        <f>+(H8974+H8975)*G8976</f>
        <v>0</v>
      </c>
      <c r="J8976" s="120">
        <f>+J8919+J8935+J8964+J8972</f>
        <v>1</v>
      </c>
      <c r="K8976" s="118"/>
      <c r="L8976" s="118"/>
      <c r="M8976" s="118"/>
      <c r="N8976" s="120">
        <f>+N8919+N8935+N8964+N8972</f>
        <v>0.24031437427015057</v>
      </c>
    </row>
    <row r="8977" spans="1:18" ht="15" customHeight="1" thickBot="1" x14ac:dyDescent="0.35">
      <c r="A8977" s="86"/>
      <c r="B8977" s="84"/>
      <c r="C8977" s="75" t="s">
        <v>64</v>
      </c>
      <c r="D8977" s="135" t="s">
        <v>14</v>
      </c>
      <c r="E8977" s="136"/>
      <c r="F8977" s="136"/>
      <c r="G8977" s="137"/>
      <c r="H8977" s="159">
        <f>SUM(H8974:H8976)</f>
        <v>139.74673683999998</v>
      </c>
      <c r="J8977" s="121" t="s">
        <v>69</v>
      </c>
      <c r="K8977" s="119"/>
      <c r="L8977" s="119"/>
      <c r="M8977" s="119"/>
      <c r="N8977" s="121" t="s">
        <v>70</v>
      </c>
    </row>
    <row r="8978" spans="1:18" ht="15" customHeight="1" thickBot="1" x14ac:dyDescent="0.35">
      <c r="A8978" s="86"/>
      <c r="B8978" s="84"/>
      <c r="C8978" s="75" t="s">
        <v>64</v>
      </c>
      <c r="D8978" s="138" t="s">
        <v>15</v>
      </c>
      <c r="E8978" s="139"/>
      <c r="F8978" s="139"/>
      <c r="G8978" s="140"/>
      <c r="H8978" s="131">
        <f>+ROUND(H8977,2)</f>
        <v>139.75</v>
      </c>
      <c r="N8978" s="165">
        <f>+ROUND(N8976,4)</f>
        <v>0.24030000000000001</v>
      </c>
    </row>
    <row r="8979" spans="1:18" ht="13.5" customHeight="1" x14ac:dyDescent="0.3">
      <c r="A8979" s="86"/>
      <c r="B8979" s="84"/>
      <c r="G8979" s="76"/>
    </row>
    <row r="8980" spans="1:18" ht="13.5" customHeight="1" x14ac:dyDescent="0.3">
      <c r="A8980" s="86"/>
      <c r="B8980" s="84"/>
      <c r="G8980" s="76"/>
    </row>
    <row r="8981" spans="1:18" ht="15" customHeight="1" x14ac:dyDescent="0.3">
      <c r="A8981" s="83"/>
      <c r="B8981" s="84"/>
      <c r="G8981" s="76"/>
      <c r="H8981" s="84"/>
      <c r="J8981" s="85"/>
      <c r="K8981" s="85"/>
      <c r="L8981" s="85"/>
      <c r="M8981" s="85"/>
      <c r="N8981" s="85"/>
    </row>
    <row r="8982" spans="1:18" ht="14.1" customHeight="1" x14ac:dyDescent="0.3">
      <c r="A8982" s="86"/>
      <c r="B8982" s="84"/>
      <c r="C8982" s="87"/>
      <c r="D8982" s="87"/>
      <c r="E8982" s="87"/>
      <c r="F8982" s="87"/>
      <c r="G8982" s="87"/>
      <c r="H8982" s="87"/>
      <c r="K8982" s="78"/>
      <c r="M8982" s="78"/>
    </row>
    <row r="8983" spans="1:18" ht="12" customHeight="1" x14ac:dyDescent="0.3">
      <c r="A8983" s="86"/>
      <c r="B8983" s="84"/>
      <c r="C8983" s="73"/>
      <c r="D8983" s="73"/>
      <c r="E8983" s="73"/>
      <c r="F8983" s="73"/>
      <c r="G8983" s="73"/>
      <c r="H8983" s="73"/>
      <c r="K8983" s="78"/>
      <c r="M8983" s="78"/>
    </row>
    <row r="8984" spans="1:18" ht="12" customHeight="1" x14ac:dyDescent="0.3">
      <c r="A8984" s="86"/>
      <c r="B8984" s="84"/>
      <c r="G8984" s="88"/>
      <c r="H8984" s="84"/>
      <c r="K8984" s="78"/>
      <c r="M8984" s="78"/>
    </row>
    <row r="8985" spans="1:18" ht="14.25" customHeight="1" x14ac:dyDescent="0.3">
      <c r="A8985" s="86"/>
      <c r="B8985" s="84"/>
      <c r="C8985" s="89"/>
      <c r="D8985" s="90"/>
      <c r="E8985" s="90"/>
      <c r="F8985" s="90"/>
      <c r="G8985" s="90"/>
      <c r="H8985" s="91"/>
      <c r="K8985" s="78"/>
      <c r="M8985" s="78"/>
    </row>
    <row r="8986" spans="1:18" ht="14.25" customHeight="1" x14ac:dyDescent="0.3">
      <c r="A8986" s="86"/>
      <c r="B8986" s="84"/>
      <c r="C8986" s="89"/>
      <c r="H8986" s="84"/>
      <c r="K8986" s="78"/>
      <c r="M8986" s="78"/>
    </row>
    <row r="8987" spans="1:18" ht="12" customHeight="1" thickBot="1" x14ac:dyDescent="0.35">
      <c r="A8987" s="86"/>
      <c r="B8987" s="84"/>
      <c r="C8987" s="89"/>
      <c r="H8987" s="84"/>
      <c r="K8987" s="78"/>
      <c r="M8987" s="78"/>
    </row>
    <row r="8988" spans="1:18" ht="20.100000000000001" customHeight="1" thickBot="1" x14ac:dyDescent="0.35">
      <c r="A8988" s="86"/>
      <c r="B8988" s="84"/>
      <c r="C8988" s="142" t="s">
        <v>55</v>
      </c>
      <c r="D8988" s="143"/>
      <c r="E8988" s="143"/>
      <c r="F8988" s="143"/>
      <c r="G8988" s="143"/>
      <c r="H8988" s="144"/>
    </row>
    <row r="8989" spans="1:18" ht="20.100000000000001" customHeight="1" x14ac:dyDescent="0.3">
      <c r="A8989" s="86"/>
      <c r="B8989" s="84"/>
      <c r="C8989" s="92"/>
      <c r="H8989" s="93" t="s">
        <v>56</v>
      </c>
      <c r="I8989" s="84"/>
      <c r="J8989" s="97" t="s">
        <v>26</v>
      </c>
      <c r="K8989" s="98"/>
      <c r="L8989" s="98"/>
      <c r="M8989" s="98"/>
      <c r="N8989" s="99"/>
    </row>
    <row r="8990" spans="1:18" ht="16.5" customHeight="1" thickBot="1" x14ac:dyDescent="0.35">
      <c r="A8990" s="169"/>
      <c r="B8990" s="84"/>
      <c r="C8990" s="73" t="s">
        <v>57</v>
      </c>
      <c r="D8990" s="84">
        <v>103</v>
      </c>
      <c r="G8990" s="74" t="s">
        <v>4</v>
      </c>
      <c r="H8990" s="75" t="str">
        <f>+VLOOKUP(D8990,PRESUP!$A$6:$N$183,3,FALSE)</f>
        <v>m3</v>
      </c>
      <c r="I8990" s="84"/>
      <c r="J8990" s="100"/>
      <c r="K8990" s="101"/>
      <c r="L8990" s="101"/>
      <c r="M8990" s="101"/>
      <c r="N8990" s="102"/>
    </row>
    <row r="8991" spans="1:18" ht="32.25" customHeight="1" x14ac:dyDescent="0.3">
      <c r="A8991" s="86"/>
      <c r="B8991" s="84"/>
      <c r="C8991" s="22" t="str">
        <f>+VLOOKUP(D8990,PRESUP!$A$6:$N$183,14,FALSE)</f>
        <v>DETALLE: HORMIGON ESTRUCTURAL CLASE "A"  (f´c=280 kg/cm2) (INC. INHIBIDOR DE CORROSION Y ENCOFRADO)</v>
      </c>
      <c r="J8991" s="103"/>
      <c r="K8991" s="104"/>
      <c r="L8991" s="104"/>
      <c r="M8991" s="104"/>
      <c r="N8991" s="105"/>
      <c r="O8991" s="84" t="s">
        <v>71</v>
      </c>
      <c r="P8991" s="84" t="s">
        <v>73</v>
      </c>
      <c r="Q8991" s="84" t="s">
        <v>72</v>
      </c>
    </row>
    <row r="8992" spans="1:18" s="73" customFormat="1" ht="15" customHeight="1" thickBot="1" x14ac:dyDescent="0.35">
      <c r="A8992" s="86"/>
      <c r="B8992" s="84"/>
      <c r="C8992" s="73" t="s">
        <v>5</v>
      </c>
      <c r="D8992" s="94"/>
      <c r="E8992" s="94"/>
      <c r="F8992" s="94"/>
      <c r="G8992" s="196" t="s">
        <v>58</v>
      </c>
      <c r="H8992" s="197">
        <v>1.0308999999999999</v>
      </c>
      <c r="J8992" s="162"/>
      <c r="K8992" s="163"/>
      <c r="L8992" s="163"/>
      <c r="M8992" s="163"/>
      <c r="N8992" s="164"/>
      <c r="O8992" s="166">
        <f>+H9066</f>
        <v>282.64999999999998</v>
      </c>
      <c r="P8992" s="168">
        <f>+H9062</f>
        <v>245.77995444999999</v>
      </c>
      <c r="Q8992" s="167">
        <f>+N9066</f>
        <v>0.19950000000000001</v>
      </c>
      <c r="R8992" s="73">
        <f t="shared" ref="R8992" si="1727">+D8990</f>
        <v>103</v>
      </c>
    </row>
    <row r="8993" spans="1:18" s="94" customFormat="1" ht="30" customHeight="1" thickBot="1" x14ac:dyDescent="0.35">
      <c r="A8993" s="86"/>
      <c r="B8993" s="84"/>
      <c r="C8993" s="122" t="s">
        <v>48</v>
      </c>
      <c r="D8993" s="123" t="s">
        <v>0</v>
      </c>
      <c r="E8993" s="123" t="s">
        <v>6</v>
      </c>
      <c r="F8993" s="123" t="s">
        <v>7</v>
      </c>
      <c r="G8993" s="123" t="s">
        <v>8</v>
      </c>
      <c r="H8993" s="124" t="s">
        <v>9</v>
      </c>
      <c r="J8993" s="106" t="s">
        <v>59</v>
      </c>
      <c r="K8993" s="107" t="s">
        <v>60</v>
      </c>
      <c r="L8993" s="107" t="s">
        <v>61</v>
      </c>
      <c r="M8993" s="107" t="s">
        <v>62</v>
      </c>
      <c r="N8993" s="108" t="s">
        <v>63</v>
      </c>
    </row>
    <row r="8994" spans="1:18" ht="15" customHeight="1" x14ac:dyDescent="0.3">
      <c r="A8994" s="86"/>
      <c r="B8994" s="84"/>
      <c r="C8994" s="125" t="s">
        <v>78</v>
      </c>
      <c r="D8994" s="145" t="s">
        <v>20</v>
      </c>
      <c r="E8994" s="148"/>
      <c r="F8994" s="148" t="s">
        <v>64</v>
      </c>
      <c r="G8994" s="153" t="s">
        <v>20</v>
      </c>
      <c r="H8994" s="126">
        <f>+H9023*0.05</f>
        <v>3.9591714500000004</v>
      </c>
      <c r="J8994" s="171">
        <f>+IF(H8994="","",H8994/H9062)</f>
        <v>1.6108601935661236E-2</v>
      </c>
      <c r="K8994" s="172">
        <v>4292100117</v>
      </c>
      <c r="L8994" s="170" t="s">
        <v>77</v>
      </c>
      <c r="M8994" s="156">
        <v>0</v>
      </c>
      <c r="N8994" s="173">
        <f t="shared" ref="N8994:N9006" si="1728">+IF(H8994="","",J8994*M8994)</f>
        <v>0</v>
      </c>
    </row>
    <row r="8995" spans="1:18" ht="15" customHeight="1" x14ac:dyDescent="0.3">
      <c r="A8995" s="86"/>
      <c r="B8995" s="84"/>
      <c r="C8995" s="125" t="s">
        <v>375</v>
      </c>
      <c r="D8995" s="146">
        <v>1</v>
      </c>
      <c r="E8995" s="149">
        <v>4.38</v>
      </c>
      <c r="F8995" s="184">
        <f t="shared" ref="F8995:F8996" si="1729">+IF(E8995="","",D8995*E8995)</f>
        <v>4.38</v>
      </c>
      <c r="G8995" s="185">
        <f>+IF(F8995="","",H8992)</f>
        <v>1.0308999999999999</v>
      </c>
      <c r="H8995" s="186">
        <f t="shared" ref="H8995:H8996" si="1730">+IF(G8995="","",F8995*G8995)</f>
        <v>4.5153419999999995</v>
      </c>
      <c r="J8995" s="195">
        <f>+IF(H8995="","",H8995/H9062)</f>
        <v>1.8371481962816353E-2</v>
      </c>
      <c r="K8995" s="172">
        <v>4292100117</v>
      </c>
      <c r="L8995" s="170" t="s">
        <v>77</v>
      </c>
      <c r="M8995" s="193">
        <v>0</v>
      </c>
      <c r="N8995" s="194">
        <f t="shared" si="1728"/>
        <v>0</v>
      </c>
      <c r="R8995" s="75" t="e">
        <f t="shared" ref="R8995:R9006" si="1731">+R8907+1</f>
        <v>#REF!</v>
      </c>
    </row>
    <row r="8996" spans="1:18" ht="15" customHeight="1" x14ac:dyDescent="0.3">
      <c r="A8996" s="86"/>
      <c r="B8996" s="84"/>
      <c r="C8996" s="125" t="s">
        <v>380</v>
      </c>
      <c r="D8996" s="146">
        <v>2</v>
      </c>
      <c r="E8996" s="149">
        <v>3.84</v>
      </c>
      <c r="F8996" s="184">
        <f t="shared" si="1729"/>
        <v>7.68</v>
      </c>
      <c r="G8996" s="185">
        <f>+IF(F8996="","",H8992)</f>
        <v>1.0308999999999999</v>
      </c>
      <c r="H8996" s="186">
        <f t="shared" si="1730"/>
        <v>7.917311999999999</v>
      </c>
      <c r="J8996" s="195">
        <f>+IF(H8996="","",H8996/H9062)</f>
        <v>3.221300946904785E-2</v>
      </c>
      <c r="K8996" s="172">
        <v>4292100117</v>
      </c>
      <c r="L8996" s="170" t="s">
        <v>77</v>
      </c>
      <c r="M8996" s="193">
        <v>0</v>
      </c>
      <c r="N8996" s="194">
        <f t="shared" si="1728"/>
        <v>0</v>
      </c>
      <c r="R8996" s="75" t="e">
        <f t="shared" si="1731"/>
        <v>#REF!</v>
      </c>
    </row>
    <row r="8997" spans="1:18" ht="15" customHeight="1" x14ac:dyDescent="0.3">
      <c r="A8997" s="86"/>
      <c r="B8997" s="84"/>
      <c r="C8997" s="125"/>
      <c r="D8997" s="146"/>
      <c r="E8997" s="149"/>
      <c r="F8997" s="184"/>
      <c r="G8997" s="185"/>
      <c r="H8997" s="186"/>
      <c r="J8997" s="195"/>
      <c r="K8997" s="172"/>
      <c r="L8997" s="170"/>
      <c r="M8997" s="193"/>
      <c r="N8997" s="194" t="str">
        <f t="shared" si="1728"/>
        <v/>
      </c>
      <c r="R8997" s="75" t="e">
        <f t="shared" si="1731"/>
        <v>#REF!</v>
      </c>
    </row>
    <row r="8998" spans="1:18" ht="15" customHeight="1" x14ac:dyDescent="0.3">
      <c r="A8998" s="86"/>
      <c r="B8998" s="84"/>
      <c r="C8998" s="125"/>
      <c r="D8998" s="146"/>
      <c r="E8998" s="149"/>
      <c r="F8998" s="184"/>
      <c r="G8998" s="185"/>
      <c r="H8998" s="186"/>
      <c r="J8998" s="195"/>
      <c r="K8998" s="172"/>
      <c r="L8998" s="170"/>
      <c r="M8998" s="193"/>
      <c r="N8998" s="194" t="str">
        <f t="shared" si="1728"/>
        <v/>
      </c>
      <c r="R8998" s="75" t="e">
        <f t="shared" si="1731"/>
        <v>#REF!</v>
      </c>
    </row>
    <row r="8999" spans="1:18" ht="15" customHeight="1" x14ac:dyDescent="0.3">
      <c r="A8999" s="86"/>
      <c r="B8999" s="84"/>
      <c r="C8999" s="125"/>
      <c r="D8999" s="146"/>
      <c r="E8999" s="149"/>
      <c r="F8999" s="184"/>
      <c r="G8999" s="185"/>
      <c r="H8999" s="186"/>
      <c r="J8999" s="195"/>
      <c r="K8999" s="172"/>
      <c r="L8999" s="170"/>
      <c r="M8999" s="193"/>
      <c r="N8999" s="194" t="str">
        <f t="shared" si="1728"/>
        <v/>
      </c>
      <c r="R8999" s="75" t="e">
        <f t="shared" si="1731"/>
        <v>#REF!</v>
      </c>
    </row>
    <row r="9000" spans="1:18" ht="15" customHeight="1" x14ac:dyDescent="0.3">
      <c r="A9000" s="86"/>
      <c r="B9000" s="84"/>
      <c r="C9000" s="125"/>
      <c r="D9000" s="146"/>
      <c r="E9000" s="149"/>
      <c r="F9000" s="184" t="str">
        <f t="shared" ref="F9000:F9006" si="1732">+IF(E9000="","",D9000*E9000)</f>
        <v/>
      </c>
      <c r="G9000" s="185" t="str">
        <f>+IF(F9000="","",H8992)</f>
        <v/>
      </c>
      <c r="H9000" s="186" t="str">
        <f t="shared" ref="H9000:H9006" si="1733">+IF(G9000="","",F9000*G9000)</f>
        <v/>
      </c>
      <c r="J9000" s="195" t="str">
        <f>+IF(H9000="","",H9000/H9062)</f>
        <v/>
      </c>
      <c r="K9000" s="172"/>
      <c r="L9000" s="170"/>
      <c r="M9000" s="193" t="str">
        <f t="shared" ref="M9000:M9006" si="1734">IF(L9000="NP", 0, (IF(L9000="EP", 1, (IF(L9000="ND", 0.4, "")))))</f>
        <v/>
      </c>
      <c r="N9000" s="194" t="str">
        <f t="shared" si="1728"/>
        <v/>
      </c>
      <c r="R9000" s="75" t="e">
        <f t="shared" si="1731"/>
        <v>#REF!</v>
      </c>
    </row>
    <row r="9001" spans="1:18" ht="15" customHeight="1" x14ac:dyDescent="0.3">
      <c r="A9001" s="86"/>
      <c r="B9001" s="84"/>
      <c r="C9001" s="125"/>
      <c r="D9001" s="146"/>
      <c r="E9001" s="149"/>
      <c r="F9001" s="184" t="str">
        <f t="shared" si="1732"/>
        <v/>
      </c>
      <c r="G9001" s="185" t="str">
        <f>+IF(F9001="","",H8992)</f>
        <v/>
      </c>
      <c r="H9001" s="186" t="str">
        <f t="shared" si="1733"/>
        <v/>
      </c>
      <c r="J9001" s="195" t="str">
        <f>+IF(H9001="","",H9001/H9062)</f>
        <v/>
      </c>
      <c r="K9001" s="172"/>
      <c r="L9001" s="170"/>
      <c r="M9001" s="193" t="str">
        <f t="shared" si="1734"/>
        <v/>
      </c>
      <c r="N9001" s="194" t="str">
        <f t="shared" si="1728"/>
        <v/>
      </c>
      <c r="R9001" s="75" t="e">
        <f t="shared" si="1731"/>
        <v>#REF!</v>
      </c>
    </row>
    <row r="9002" spans="1:18" ht="15" customHeight="1" x14ac:dyDescent="0.3">
      <c r="A9002" s="86"/>
      <c r="B9002" s="84"/>
      <c r="C9002" s="125"/>
      <c r="D9002" s="146"/>
      <c r="E9002" s="149"/>
      <c r="F9002" s="184" t="str">
        <f t="shared" si="1732"/>
        <v/>
      </c>
      <c r="G9002" s="185" t="str">
        <f>+IF(F9002="","",H8992)</f>
        <v/>
      </c>
      <c r="H9002" s="186" t="str">
        <f t="shared" si="1733"/>
        <v/>
      </c>
      <c r="J9002" s="195" t="str">
        <f>+IF(H9002="","",H9002/H9062)</f>
        <v/>
      </c>
      <c r="K9002" s="172"/>
      <c r="L9002" s="170"/>
      <c r="M9002" s="193" t="str">
        <f t="shared" si="1734"/>
        <v/>
      </c>
      <c r="N9002" s="194" t="str">
        <f t="shared" si="1728"/>
        <v/>
      </c>
      <c r="R9002" s="75" t="e">
        <f t="shared" si="1731"/>
        <v>#REF!</v>
      </c>
    </row>
    <row r="9003" spans="1:18" ht="15" customHeight="1" x14ac:dyDescent="0.3">
      <c r="A9003" s="86"/>
      <c r="B9003" s="84"/>
      <c r="C9003" s="125"/>
      <c r="D9003" s="146"/>
      <c r="E9003" s="149"/>
      <c r="F9003" s="184" t="str">
        <f t="shared" si="1732"/>
        <v/>
      </c>
      <c r="G9003" s="185" t="str">
        <f>+IF(F9003="","",H8992)</f>
        <v/>
      </c>
      <c r="H9003" s="186" t="str">
        <f t="shared" si="1733"/>
        <v/>
      </c>
      <c r="J9003" s="195" t="str">
        <f>+IF(H9003="","",H9003/H9062)</f>
        <v/>
      </c>
      <c r="K9003" s="172"/>
      <c r="L9003" s="170"/>
      <c r="M9003" s="193" t="str">
        <f t="shared" si="1734"/>
        <v/>
      </c>
      <c r="N9003" s="194" t="str">
        <f t="shared" si="1728"/>
        <v/>
      </c>
      <c r="R9003" s="75" t="e">
        <f t="shared" si="1731"/>
        <v>#REF!</v>
      </c>
    </row>
    <row r="9004" spans="1:18" ht="15" customHeight="1" x14ac:dyDescent="0.3">
      <c r="A9004" s="86"/>
      <c r="B9004" s="84"/>
      <c r="C9004" s="125"/>
      <c r="D9004" s="146"/>
      <c r="E9004" s="149"/>
      <c r="F9004" s="184" t="str">
        <f t="shared" si="1732"/>
        <v/>
      </c>
      <c r="G9004" s="185" t="str">
        <f>+IF(F9004="","",H8992)</f>
        <v/>
      </c>
      <c r="H9004" s="186" t="str">
        <f t="shared" si="1733"/>
        <v/>
      </c>
      <c r="J9004" s="195" t="str">
        <f>+IF(H9004="","",H9004/H9062)</f>
        <v/>
      </c>
      <c r="K9004" s="172"/>
      <c r="L9004" s="170"/>
      <c r="M9004" s="193" t="str">
        <f t="shared" si="1734"/>
        <v/>
      </c>
      <c r="N9004" s="194" t="str">
        <f t="shared" si="1728"/>
        <v/>
      </c>
      <c r="R9004" s="75" t="e">
        <f t="shared" si="1731"/>
        <v>#REF!</v>
      </c>
    </row>
    <row r="9005" spans="1:18" ht="15" customHeight="1" x14ac:dyDescent="0.3">
      <c r="A9005" s="86"/>
      <c r="B9005" s="84"/>
      <c r="C9005" s="125"/>
      <c r="D9005" s="146"/>
      <c r="E9005" s="149"/>
      <c r="F9005" s="184" t="str">
        <f t="shared" si="1732"/>
        <v/>
      </c>
      <c r="G9005" s="185" t="str">
        <f>+IF(F9005="","",H8992)</f>
        <v/>
      </c>
      <c r="H9005" s="186" t="str">
        <f t="shared" si="1733"/>
        <v/>
      </c>
      <c r="J9005" s="195" t="str">
        <f>+IF(H9005="","",H9005/H9062)</f>
        <v/>
      </c>
      <c r="K9005" s="172"/>
      <c r="L9005" s="170"/>
      <c r="M9005" s="193" t="str">
        <f t="shared" si="1734"/>
        <v/>
      </c>
      <c r="N9005" s="194" t="str">
        <f t="shared" si="1728"/>
        <v/>
      </c>
      <c r="R9005" s="75" t="e">
        <f t="shared" si="1731"/>
        <v>#REF!</v>
      </c>
    </row>
    <row r="9006" spans="1:18" ht="15" customHeight="1" thickBot="1" x14ac:dyDescent="0.35">
      <c r="A9006" s="86"/>
      <c r="B9006" s="84"/>
      <c r="C9006" s="127"/>
      <c r="D9006" s="147"/>
      <c r="E9006" s="150"/>
      <c r="F9006" s="187" t="str">
        <f t="shared" si="1732"/>
        <v/>
      </c>
      <c r="G9006" s="188" t="str">
        <f>+IF(F9006="","",H8991)</f>
        <v/>
      </c>
      <c r="H9006" s="189" t="str">
        <f t="shared" si="1733"/>
        <v/>
      </c>
      <c r="J9006" s="195" t="str">
        <f>+IF(H9006="","",H9006/H9062)</f>
        <v/>
      </c>
      <c r="K9006" s="172"/>
      <c r="L9006" s="170"/>
      <c r="M9006" s="193" t="str">
        <f t="shared" si="1734"/>
        <v/>
      </c>
      <c r="N9006" s="194" t="str">
        <f t="shared" si="1728"/>
        <v/>
      </c>
      <c r="R9006" s="75" t="e">
        <f t="shared" si="1731"/>
        <v>#REF!</v>
      </c>
    </row>
    <row r="9007" spans="1:18" ht="15" customHeight="1" thickBot="1" x14ac:dyDescent="0.35">
      <c r="A9007" s="86"/>
      <c r="B9007" s="84"/>
      <c r="C9007" s="160"/>
      <c r="D9007" s="160"/>
      <c r="E9007" s="160"/>
      <c r="F9007" s="160"/>
      <c r="G9007" s="161" t="s">
        <v>27</v>
      </c>
      <c r="H9007" s="157">
        <f>SUM(H8994:H9006)</f>
        <v>16.391825449999999</v>
      </c>
      <c r="J9007" s="110">
        <f>SUM(J8994:J9006)</f>
        <v>6.6693093367525436E-2</v>
      </c>
      <c r="K9007" s="109"/>
      <c r="L9007" s="109"/>
      <c r="M9007" s="109"/>
      <c r="N9007" s="110">
        <f>SUM(N8994:N9006)</f>
        <v>0</v>
      </c>
    </row>
    <row r="9008" spans="1:18" s="73" customFormat="1" ht="15" customHeight="1" thickBot="1" x14ac:dyDescent="0.35">
      <c r="A9008" s="86"/>
      <c r="B9008" s="84"/>
      <c r="C9008" s="73" t="s">
        <v>10</v>
      </c>
      <c r="H9008" s="74"/>
      <c r="J9008" s="112"/>
      <c r="K9008" s="112"/>
      <c r="L9008" s="112"/>
      <c r="M9008" s="112"/>
      <c r="N9008" s="112"/>
    </row>
    <row r="9009" spans="1:18" ht="31.5" customHeight="1" thickBot="1" x14ac:dyDescent="0.35">
      <c r="A9009" s="86"/>
      <c r="B9009" s="84"/>
      <c r="C9009" s="122" t="s">
        <v>48</v>
      </c>
      <c r="D9009" s="123" t="s">
        <v>0</v>
      </c>
      <c r="E9009" s="123" t="s">
        <v>65</v>
      </c>
      <c r="F9009" s="123" t="s">
        <v>66</v>
      </c>
      <c r="G9009" s="123" t="s">
        <v>8</v>
      </c>
      <c r="H9009" s="124" t="s">
        <v>9</v>
      </c>
      <c r="J9009" s="106" t="s">
        <v>59</v>
      </c>
      <c r="K9009" s="107" t="s">
        <v>60</v>
      </c>
      <c r="L9009" s="107" t="s">
        <v>61</v>
      </c>
      <c r="M9009" s="107" t="s">
        <v>62</v>
      </c>
      <c r="N9009" s="108" t="s">
        <v>63</v>
      </c>
    </row>
    <row r="9010" spans="1:18" ht="15" customHeight="1" x14ac:dyDescent="0.3">
      <c r="A9010" s="86"/>
      <c r="B9010" s="84"/>
      <c r="C9010" s="125" t="s">
        <v>326</v>
      </c>
      <c r="D9010" s="146">
        <v>14</v>
      </c>
      <c r="E9010" s="149">
        <v>4.2300000000000004</v>
      </c>
      <c r="F9010" s="184">
        <f t="shared" ref="F9010:F9022" si="1735">+IF(E9010="","",D9010*E9010)</f>
        <v>59.220000000000006</v>
      </c>
      <c r="G9010" s="185">
        <f>+IF(F9010="","",H8992)</f>
        <v>1.0308999999999999</v>
      </c>
      <c r="H9010" s="186">
        <f t="shared" ref="H9010:H9022" si="1736">+IF(G9010="","",F9010*G9010)</f>
        <v>61.049897999999999</v>
      </c>
      <c r="I9010" s="95"/>
      <c r="J9010" s="195">
        <f>+IF(H9010="","",H9010/H9062)</f>
        <v>0.24839250270273619</v>
      </c>
      <c r="K9010" s="174">
        <v>851230012</v>
      </c>
      <c r="L9010" s="170" t="s">
        <v>77</v>
      </c>
      <c r="M9010" s="193">
        <v>0</v>
      </c>
      <c r="N9010" s="194">
        <f t="shared" ref="N9010:N9022" si="1737">+IF(H9010="","",J9010*M9010)</f>
        <v>0</v>
      </c>
      <c r="R9010" s="75" t="e">
        <f t="shared" ref="R9010:R9022" si="1738">+R8922+1</f>
        <v>#REF!</v>
      </c>
    </row>
    <row r="9011" spans="1:18" ht="15" customHeight="1" x14ac:dyDescent="0.25">
      <c r="A9011" s="86"/>
      <c r="B9011" s="84"/>
      <c r="C9011" s="125" t="s">
        <v>309</v>
      </c>
      <c r="D9011" s="146">
        <v>1</v>
      </c>
      <c r="E9011" s="209">
        <v>4.75</v>
      </c>
      <c r="F9011" s="184">
        <f t="shared" si="1735"/>
        <v>4.75</v>
      </c>
      <c r="G9011" s="185">
        <f>+IF(F9011="","",H8992)</f>
        <v>1.0308999999999999</v>
      </c>
      <c r="H9011" s="186">
        <f t="shared" si="1736"/>
        <v>4.8967749999999999</v>
      </c>
      <c r="J9011" s="195">
        <f>+IF(H9011="","",H9011/H9062)</f>
        <v>1.9923410804424127E-2</v>
      </c>
      <c r="K9011" s="174">
        <v>851230012</v>
      </c>
      <c r="L9011" s="170" t="s">
        <v>77</v>
      </c>
      <c r="M9011" s="193">
        <v>0</v>
      </c>
      <c r="N9011" s="194">
        <f t="shared" si="1737"/>
        <v>0</v>
      </c>
      <c r="R9011" s="75" t="e">
        <f t="shared" si="1738"/>
        <v>#REF!</v>
      </c>
    </row>
    <row r="9012" spans="1:18" ht="15" customHeight="1" x14ac:dyDescent="0.25">
      <c r="A9012" s="86"/>
      <c r="B9012" s="84"/>
      <c r="C9012" s="125" t="s">
        <v>381</v>
      </c>
      <c r="D9012" s="146">
        <v>1</v>
      </c>
      <c r="E9012" s="209">
        <v>4.28</v>
      </c>
      <c r="F9012" s="184">
        <f t="shared" si="1735"/>
        <v>4.28</v>
      </c>
      <c r="G9012" s="185">
        <f>+IF(F9012="","",H8992)</f>
        <v>1.0308999999999999</v>
      </c>
      <c r="H9012" s="186">
        <f t="shared" si="1736"/>
        <v>4.4122519999999996</v>
      </c>
      <c r="J9012" s="195">
        <f>+IF(H9012="","",H9012/H9062)</f>
        <v>1.7952041735354793E-2</v>
      </c>
      <c r="K9012" s="174">
        <v>851230012</v>
      </c>
      <c r="L9012" s="170" t="s">
        <v>77</v>
      </c>
      <c r="M9012" s="193">
        <v>0</v>
      </c>
      <c r="N9012" s="194">
        <f t="shared" si="1737"/>
        <v>0</v>
      </c>
      <c r="R9012" s="75" t="e">
        <f t="shared" si="1738"/>
        <v>#REF!</v>
      </c>
    </row>
    <row r="9013" spans="1:18" ht="15" customHeight="1" x14ac:dyDescent="0.3">
      <c r="A9013" s="86"/>
      <c r="B9013" s="84"/>
      <c r="C9013" s="125" t="s">
        <v>372</v>
      </c>
      <c r="D9013" s="146">
        <v>2</v>
      </c>
      <c r="E9013" s="149">
        <v>4.28</v>
      </c>
      <c r="F9013" s="184">
        <f t="shared" si="1735"/>
        <v>8.56</v>
      </c>
      <c r="G9013" s="185">
        <f>+IF(F9013="","",H8992)</f>
        <v>1.0308999999999999</v>
      </c>
      <c r="H9013" s="186">
        <f t="shared" si="1736"/>
        <v>8.8245039999999992</v>
      </c>
      <c r="J9013" s="195">
        <f>+IF(H9013="","",H9013/H9062)</f>
        <v>3.5904083470709586E-2</v>
      </c>
      <c r="K9013" s="174">
        <v>851230012</v>
      </c>
      <c r="L9013" s="170" t="s">
        <v>77</v>
      </c>
      <c r="M9013" s="193">
        <v>0</v>
      </c>
      <c r="N9013" s="194">
        <f t="shared" si="1737"/>
        <v>0</v>
      </c>
      <c r="R9013" s="75" t="e">
        <f t="shared" si="1738"/>
        <v>#REF!</v>
      </c>
    </row>
    <row r="9014" spans="1:18" ht="15" customHeight="1" x14ac:dyDescent="0.3">
      <c r="A9014" s="86"/>
      <c r="B9014" s="84"/>
      <c r="C9014" s="125"/>
      <c r="D9014" s="146"/>
      <c r="E9014" s="149"/>
      <c r="F9014" s="184" t="str">
        <f t="shared" si="1735"/>
        <v/>
      </c>
      <c r="G9014" s="185" t="str">
        <f>+IF(F9014="","",H8992)</f>
        <v/>
      </c>
      <c r="H9014" s="186" t="str">
        <f t="shared" si="1736"/>
        <v/>
      </c>
      <c r="J9014" s="195" t="str">
        <f>+IF(H9014="","",H9014/H9062)</f>
        <v/>
      </c>
      <c r="K9014" s="174"/>
      <c r="L9014" s="170"/>
      <c r="M9014" s="193" t="str">
        <f t="shared" ref="M9014:M9022" si="1739">IF(L9014="NP", 0, (IF(L9014="EP", 1, (IF(L9014="ND", 0.4, "")))))</f>
        <v/>
      </c>
      <c r="N9014" s="194" t="str">
        <f t="shared" si="1737"/>
        <v/>
      </c>
      <c r="R9014" s="75" t="e">
        <f t="shared" si="1738"/>
        <v>#REF!</v>
      </c>
    </row>
    <row r="9015" spans="1:18" ht="15" customHeight="1" x14ac:dyDescent="0.3">
      <c r="A9015" s="86"/>
      <c r="B9015" s="84"/>
      <c r="C9015" s="125"/>
      <c r="D9015" s="146"/>
      <c r="E9015" s="149"/>
      <c r="F9015" s="184" t="str">
        <f t="shared" si="1735"/>
        <v/>
      </c>
      <c r="G9015" s="185" t="str">
        <f>+IF(F9015="","",H8992)</f>
        <v/>
      </c>
      <c r="H9015" s="186" t="str">
        <f t="shared" si="1736"/>
        <v/>
      </c>
      <c r="I9015" s="96"/>
      <c r="J9015" s="195" t="str">
        <f>+IF(H9015="","",H9015/H9062)</f>
        <v/>
      </c>
      <c r="K9015" s="174"/>
      <c r="L9015" s="170"/>
      <c r="M9015" s="193" t="str">
        <f t="shared" si="1739"/>
        <v/>
      </c>
      <c r="N9015" s="194" t="str">
        <f t="shared" si="1737"/>
        <v/>
      </c>
      <c r="R9015" s="75" t="e">
        <f t="shared" si="1738"/>
        <v>#REF!</v>
      </c>
    </row>
    <row r="9016" spans="1:18" ht="15" customHeight="1" x14ac:dyDescent="0.3">
      <c r="A9016" s="86"/>
      <c r="B9016" s="84"/>
      <c r="C9016" s="125"/>
      <c r="D9016" s="146"/>
      <c r="E9016" s="149"/>
      <c r="F9016" s="184" t="str">
        <f t="shared" si="1735"/>
        <v/>
      </c>
      <c r="G9016" s="185" t="str">
        <f>+IF(F9016="","",H8992)</f>
        <v/>
      </c>
      <c r="H9016" s="186" t="str">
        <f t="shared" si="1736"/>
        <v/>
      </c>
      <c r="J9016" s="195" t="str">
        <f>+IF(H9016="","",H9016/H9062)</f>
        <v/>
      </c>
      <c r="K9016" s="174"/>
      <c r="L9016" s="170"/>
      <c r="M9016" s="193" t="str">
        <f t="shared" si="1739"/>
        <v/>
      </c>
      <c r="N9016" s="194" t="str">
        <f t="shared" si="1737"/>
        <v/>
      </c>
      <c r="R9016" s="75" t="e">
        <f t="shared" si="1738"/>
        <v>#REF!</v>
      </c>
    </row>
    <row r="9017" spans="1:18" ht="15" customHeight="1" x14ac:dyDescent="0.3">
      <c r="A9017" s="86"/>
      <c r="B9017" s="84"/>
      <c r="C9017" s="125"/>
      <c r="D9017" s="146"/>
      <c r="E9017" s="149"/>
      <c r="F9017" s="184" t="str">
        <f t="shared" si="1735"/>
        <v/>
      </c>
      <c r="G9017" s="185" t="str">
        <f>+IF(F9017="","",H8992)</f>
        <v/>
      </c>
      <c r="H9017" s="186" t="str">
        <f t="shared" si="1736"/>
        <v/>
      </c>
      <c r="J9017" s="195" t="str">
        <f>+IF(H9017="","",H9017/H9062)</f>
        <v/>
      </c>
      <c r="K9017" s="174"/>
      <c r="L9017" s="170"/>
      <c r="M9017" s="193" t="str">
        <f t="shared" si="1739"/>
        <v/>
      </c>
      <c r="N9017" s="194" t="str">
        <f t="shared" si="1737"/>
        <v/>
      </c>
      <c r="R9017" s="75" t="e">
        <f t="shared" si="1738"/>
        <v>#REF!</v>
      </c>
    </row>
    <row r="9018" spans="1:18" ht="15" customHeight="1" x14ac:dyDescent="0.3">
      <c r="A9018" s="86"/>
      <c r="B9018" s="84"/>
      <c r="C9018" s="125"/>
      <c r="D9018" s="146"/>
      <c r="E9018" s="149"/>
      <c r="F9018" s="184" t="str">
        <f t="shared" si="1735"/>
        <v/>
      </c>
      <c r="G9018" s="185" t="str">
        <f>+IF(F9018="","",H8992)</f>
        <v/>
      </c>
      <c r="H9018" s="186" t="str">
        <f t="shared" si="1736"/>
        <v/>
      </c>
      <c r="I9018" s="96"/>
      <c r="J9018" s="195" t="str">
        <f>+IF(H9018="","",H9018/H9062)</f>
        <v/>
      </c>
      <c r="K9018" s="174"/>
      <c r="L9018" s="170"/>
      <c r="M9018" s="193" t="str">
        <f t="shared" si="1739"/>
        <v/>
      </c>
      <c r="N9018" s="194" t="str">
        <f t="shared" si="1737"/>
        <v/>
      </c>
      <c r="R9018" s="75" t="e">
        <f t="shared" si="1738"/>
        <v>#REF!</v>
      </c>
    </row>
    <row r="9019" spans="1:18" ht="15" customHeight="1" x14ac:dyDescent="0.3">
      <c r="A9019" s="86"/>
      <c r="B9019" s="84"/>
      <c r="C9019" s="125"/>
      <c r="D9019" s="146"/>
      <c r="E9019" s="149"/>
      <c r="F9019" s="184" t="str">
        <f t="shared" si="1735"/>
        <v/>
      </c>
      <c r="G9019" s="185" t="str">
        <f>+IF(F9019="","",H8992)</f>
        <v/>
      </c>
      <c r="H9019" s="186" t="str">
        <f t="shared" si="1736"/>
        <v/>
      </c>
      <c r="J9019" s="195" t="str">
        <f>+IF(H9019="","",H9019/H9062)</f>
        <v/>
      </c>
      <c r="K9019" s="174"/>
      <c r="L9019" s="170"/>
      <c r="M9019" s="193" t="str">
        <f t="shared" si="1739"/>
        <v/>
      </c>
      <c r="N9019" s="194" t="str">
        <f t="shared" si="1737"/>
        <v/>
      </c>
      <c r="R9019" s="75" t="e">
        <f t="shared" si="1738"/>
        <v>#REF!</v>
      </c>
    </row>
    <row r="9020" spans="1:18" ht="15" customHeight="1" x14ac:dyDescent="0.3">
      <c r="A9020" s="86"/>
      <c r="B9020" s="84"/>
      <c r="C9020" s="125"/>
      <c r="D9020" s="146"/>
      <c r="E9020" s="149"/>
      <c r="F9020" s="184" t="str">
        <f t="shared" si="1735"/>
        <v/>
      </c>
      <c r="G9020" s="185" t="str">
        <f>+IF(F9020="","",H8992)</f>
        <v/>
      </c>
      <c r="H9020" s="186" t="str">
        <f t="shared" si="1736"/>
        <v/>
      </c>
      <c r="I9020" s="96"/>
      <c r="J9020" s="195" t="str">
        <f>+IF(H9020="","",H9020/H9062)</f>
        <v/>
      </c>
      <c r="K9020" s="174"/>
      <c r="L9020" s="170"/>
      <c r="M9020" s="193" t="str">
        <f t="shared" si="1739"/>
        <v/>
      </c>
      <c r="N9020" s="194" t="str">
        <f t="shared" si="1737"/>
        <v/>
      </c>
      <c r="R9020" s="75" t="e">
        <f t="shared" si="1738"/>
        <v>#REF!</v>
      </c>
    </row>
    <row r="9021" spans="1:18" ht="15" customHeight="1" x14ac:dyDescent="0.3">
      <c r="A9021" s="86"/>
      <c r="B9021" s="84"/>
      <c r="C9021" s="125"/>
      <c r="D9021" s="146"/>
      <c r="E9021" s="149"/>
      <c r="F9021" s="184" t="str">
        <f t="shared" si="1735"/>
        <v/>
      </c>
      <c r="G9021" s="185" t="str">
        <f>+IF(F9021="","",H8992)</f>
        <v/>
      </c>
      <c r="H9021" s="186" t="str">
        <f t="shared" si="1736"/>
        <v/>
      </c>
      <c r="I9021" s="96"/>
      <c r="J9021" s="195" t="str">
        <f>+IF(H9021="","",H9021/H9062)</f>
        <v/>
      </c>
      <c r="K9021" s="174"/>
      <c r="L9021" s="170"/>
      <c r="M9021" s="193" t="str">
        <f t="shared" si="1739"/>
        <v/>
      </c>
      <c r="N9021" s="194" t="str">
        <f t="shared" si="1737"/>
        <v/>
      </c>
      <c r="R9021" s="75" t="e">
        <f t="shared" si="1738"/>
        <v>#REF!</v>
      </c>
    </row>
    <row r="9022" spans="1:18" ht="15" customHeight="1" thickBot="1" x14ac:dyDescent="0.35">
      <c r="A9022" s="86"/>
      <c r="B9022" s="84"/>
      <c r="C9022" s="127"/>
      <c r="D9022" s="147"/>
      <c r="E9022" s="150"/>
      <c r="F9022" s="187" t="str">
        <f t="shared" si="1735"/>
        <v/>
      </c>
      <c r="G9022" s="188" t="str">
        <f>+IF(F9022="","",H8991)</f>
        <v/>
      </c>
      <c r="H9022" s="189" t="str">
        <f t="shared" si="1736"/>
        <v/>
      </c>
      <c r="J9022" s="195" t="str">
        <f>+IF(H9022="","",H9022/H9062)</f>
        <v/>
      </c>
      <c r="K9022" s="174"/>
      <c r="L9022" s="170"/>
      <c r="M9022" s="193" t="str">
        <f t="shared" si="1739"/>
        <v/>
      </c>
      <c r="N9022" s="194" t="str">
        <f t="shared" si="1737"/>
        <v/>
      </c>
      <c r="R9022" s="75" t="e">
        <f t="shared" si="1738"/>
        <v>#REF!</v>
      </c>
    </row>
    <row r="9023" spans="1:18" ht="15" customHeight="1" thickBot="1" x14ac:dyDescent="0.35">
      <c r="A9023" s="86"/>
      <c r="B9023" s="84"/>
      <c r="C9023" s="160"/>
      <c r="D9023" s="160"/>
      <c r="E9023" s="160"/>
      <c r="F9023" s="160"/>
      <c r="G9023" s="161" t="s">
        <v>28</v>
      </c>
      <c r="H9023" s="157">
        <f>SUM(H9010:H9022)</f>
        <v>79.183429000000004</v>
      </c>
      <c r="J9023" s="110">
        <f>SUM(J9010:J9022)</f>
        <v>0.32217203871322475</v>
      </c>
      <c r="K9023" s="109"/>
      <c r="L9023" s="109"/>
      <c r="M9023" s="109"/>
      <c r="N9023" s="110">
        <f>SUM(N9010:N9022)</f>
        <v>0</v>
      </c>
    </row>
    <row r="9024" spans="1:18" s="73" customFormat="1" ht="15" customHeight="1" thickBot="1" x14ac:dyDescent="0.35">
      <c r="A9024" s="86"/>
      <c r="B9024" s="84"/>
      <c r="C9024" s="73" t="s">
        <v>11</v>
      </c>
      <c r="H9024" s="74"/>
      <c r="J9024" s="112"/>
      <c r="K9024" s="112"/>
      <c r="L9024" s="112"/>
      <c r="M9024" s="112"/>
      <c r="N9024" s="112"/>
    </row>
    <row r="9025" spans="1:18" ht="34.5" customHeight="1" thickBot="1" x14ac:dyDescent="0.35">
      <c r="A9025" s="86"/>
      <c r="B9025" s="84"/>
      <c r="C9025" s="122" t="s">
        <v>48</v>
      </c>
      <c r="D9025" s="129"/>
      <c r="E9025" s="123" t="s">
        <v>3</v>
      </c>
      <c r="F9025" s="123" t="s">
        <v>0</v>
      </c>
      <c r="G9025" s="123" t="s">
        <v>16</v>
      </c>
      <c r="H9025" s="124" t="s">
        <v>9</v>
      </c>
      <c r="J9025" s="106" t="s">
        <v>59</v>
      </c>
      <c r="K9025" s="107" t="s">
        <v>60</v>
      </c>
      <c r="L9025" s="107" t="s">
        <v>61</v>
      </c>
      <c r="M9025" s="107" t="s">
        <v>62</v>
      </c>
      <c r="N9025" s="108" t="s">
        <v>63</v>
      </c>
    </row>
    <row r="9026" spans="1:18" ht="15" customHeight="1" x14ac:dyDescent="0.3">
      <c r="A9026" s="86"/>
      <c r="B9026" s="84"/>
      <c r="C9026" s="125" t="s">
        <v>382</v>
      </c>
      <c r="E9026" s="151" t="s">
        <v>385</v>
      </c>
      <c r="F9026" s="151">
        <v>0.33</v>
      </c>
      <c r="G9026" s="151">
        <v>46.02</v>
      </c>
      <c r="H9026" s="190">
        <f t="shared" ref="H9026:H9051" si="1740">+IF(G9026="","",F9026*G9026)</f>
        <v>15.186600000000002</v>
      </c>
      <c r="J9026" s="195">
        <f>+IF(H9026="","",H9026/H9062)</f>
        <v>6.178941661041553E-2</v>
      </c>
      <c r="K9026" s="174">
        <v>352605342021</v>
      </c>
      <c r="L9026" s="170" t="s">
        <v>76</v>
      </c>
      <c r="M9026" s="193">
        <v>0.20180000000000001</v>
      </c>
      <c r="N9026" s="194">
        <f t="shared" ref="N9026:N9051" si="1741">+IF(H9026="","",J9026*M9026)</f>
        <v>1.2469104271981854E-2</v>
      </c>
      <c r="R9026" s="75" t="e">
        <f t="shared" ref="R9026:R9051" si="1742">+R8938+1</f>
        <v>#REF!</v>
      </c>
    </row>
    <row r="9027" spans="1:18" ht="15" customHeight="1" x14ac:dyDescent="0.3">
      <c r="A9027" s="86"/>
      <c r="B9027" s="84"/>
      <c r="C9027" s="125" t="s">
        <v>376</v>
      </c>
      <c r="E9027" s="151" t="s">
        <v>32</v>
      </c>
      <c r="F9027" s="151">
        <v>0.28000000000000003</v>
      </c>
      <c r="G9027" s="151">
        <v>1.24</v>
      </c>
      <c r="H9027" s="190">
        <f t="shared" si="1740"/>
        <v>0.34720000000000001</v>
      </c>
      <c r="J9027" s="195">
        <f>+IF(H9027="","",H9027/H9062)</f>
        <v>1.4126457170885037E-3</v>
      </c>
      <c r="K9027" s="174">
        <v>180000111</v>
      </c>
      <c r="L9027" s="170" t="s">
        <v>76</v>
      </c>
      <c r="M9027" s="193">
        <v>0.217</v>
      </c>
      <c r="N9027" s="194">
        <f t="shared" si="1741"/>
        <v>3.0654412060820529E-4</v>
      </c>
      <c r="R9027" s="75" t="e">
        <f t="shared" si="1742"/>
        <v>#REF!</v>
      </c>
    </row>
    <row r="9028" spans="1:18" ht="15" customHeight="1" x14ac:dyDescent="0.3">
      <c r="A9028" s="86"/>
      <c r="B9028" s="84"/>
      <c r="C9028" s="125" t="s">
        <v>383</v>
      </c>
      <c r="E9028" s="151" t="s">
        <v>89</v>
      </c>
      <c r="F9028" s="151">
        <v>2.63</v>
      </c>
      <c r="G9028" s="151">
        <v>2.4300000000000002</v>
      </c>
      <c r="H9028" s="190">
        <f t="shared" si="1740"/>
        <v>6.3909000000000002</v>
      </c>
      <c r="J9028" s="195">
        <f>+IF(H9028="","",H9028/H9062)</f>
        <v>2.6002527400175456E-2</v>
      </c>
      <c r="K9028" s="174">
        <v>352605342021</v>
      </c>
      <c r="L9028" s="170" t="s">
        <v>76</v>
      </c>
      <c r="M9028" s="193">
        <v>0.20180000000000001</v>
      </c>
      <c r="N9028" s="194">
        <f t="shared" si="1741"/>
        <v>5.2473100293554077E-3</v>
      </c>
      <c r="R9028" s="75" t="e">
        <f t="shared" si="1742"/>
        <v>#REF!</v>
      </c>
    </row>
    <row r="9029" spans="1:18" ht="15" customHeight="1" x14ac:dyDescent="0.3">
      <c r="A9029" s="86"/>
      <c r="B9029" s="84"/>
      <c r="C9029" s="125" t="s">
        <v>384</v>
      </c>
      <c r="E9029" s="151" t="s">
        <v>386</v>
      </c>
      <c r="F9029" s="151">
        <v>0.6</v>
      </c>
      <c r="G9029" s="151">
        <v>25.5</v>
      </c>
      <c r="H9029" s="190">
        <f t="shared" si="1740"/>
        <v>15.299999999999999</v>
      </c>
      <c r="J9029" s="195">
        <f>+IF(H9029="","",H9029/H9062)</f>
        <v>6.2250804929303294E-2</v>
      </c>
      <c r="K9029" s="174">
        <v>352605342021</v>
      </c>
      <c r="L9029" s="170" t="s">
        <v>76</v>
      </c>
      <c r="M9029" s="193">
        <v>0.20180000000000001</v>
      </c>
      <c r="N9029" s="194">
        <f t="shared" si="1741"/>
        <v>1.2562212434733405E-2</v>
      </c>
      <c r="R9029" s="75" t="e">
        <f t="shared" si="1742"/>
        <v>#REF!</v>
      </c>
    </row>
    <row r="9030" spans="1:18" ht="15" customHeight="1" x14ac:dyDescent="0.3">
      <c r="A9030" s="86"/>
      <c r="B9030" s="84"/>
      <c r="C9030" s="125" t="s">
        <v>377</v>
      </c>
      <c r="E9030" s="151" t="s">
        <v>32</v>
      </c>
      <c r="F9030" s="151">
        <v>0.9</v>
      </c>
      <c r="G9030" s="151">
        <v>11.5</v>
      </c>
      <c r="H9030" s="190">
        <f t="shared" si="1740"/>
        <v>10.35</v>
      </c>
      <c r="J9030" s="195">
        <f>+IF(H9030="","",H9030/H9062)</f>
        <v>4.2110838628646348E-2</v>
      </c>
      <c r="K9030" s="174">
        <v>352605342021</v>
      </c>
      <c r="L9030" s="170" t="s">
        <v>76</v>
      </c>
      <c r="M9030" s="193">
        <v>0.20180000000000001</v>
      </c>
      <c r="N9030" s="194">
        <f t="shared" si="1741"/>
        <v>8.4979672352608338E-3</v>
      </c>
      <c r="R9030" s="75" t="e">
        <f t="shared" si="1742"/>
        <v>#REF!</v>
      </c>
    </row>
    <row r="9031" spans="1:18" ht="15" customHeight="1" x14ac:dyDescent="0.3">
      <c r="A9031" s="86"/>
      <c r="B9031" s="84"/>
      <c r="C9031" s="125" t="s">
        <v>378</v>
      </c>
      <c r="E9031" s="151" t="s">
        <v>32</v>
      </c>
      <c r="F9031" s="151">
        <v>0.6</v>
      </c>
      <c r="G9031" s="151">
        <v>13.25</v>
      </c>
      <c r="H9031" s="190">
        <f t="shared" si="1740"/>
        <v>7.9499999999999993</v>
      </c>
      <c r="J9031" s="195">
        <f>+IF(H9031="","",H9031/H9062)</f>
        <v>3.234600648287328E-2</v>
      </c>
      <c r="K9031" s="174">
        <v>352605342021</v>
      </c>
      <c r="L9031" s="170" t="s">
        <v>76</v>
      </c>
      <c r="M9031" s="193">
        <v>0.20180000000000001</v>
      </c>
      <c r="N9031" s="194">
        <f t="shared" si="1741"/>
        <v>6.5274241082438284E-3</v>
      </c>
      <c r="R9031" s="75" t="e">
        <f t="shared" si="1742"/>
        <v>#REF!</v>
      </c>
    </row>
    <row r="9032" spans="1:18" ht="15" customHeight="1" x14ac:dyDescent="0.3">
      <c r="A9032" s="86"/>
      <c r="B9032" s="84"/>
      <c r="C9032" s="125" t="s">
        <v>379</v>
      </c>
      <c r="E9032" s="151" t="s">
        <v>42</v>
      </c>
      <c r="F9032" s="151">
        <v>526</v>
      </c>
      <c r="G9032" s="151">
        <v>0.18</v>
      </c>
      <c r="H9032" s="190">
        <f t="shared" si="1740"/>
        <v>94.679999999999993</v>
      </c>
      <c r="J9032" s="195">
        <f>+IF(H9032="","",H9032/H9062)</f>
        <v>0.38522262815074743</v>
      </c>
      <c r="K9032" s="174">
        <v>374400011</v>
      </c>
      <c r="L9032" s="170" t="s">
        <v>76</v>
      </c>
      <c r="M9032" s="193">
        <v>0.39939999999999998</v>
      </c>
      <c r="N9032" s="194">
        <f t="shared" si="1741"/>
        <v>0.15385791768340851</v>
      </c>
      <c r="R9032" s="75" t="e">
        <f t="shared" si="1742"/>
        <v>#REF!</v>
      </c>
    </row>
    <row r="9033" spans="1:18" ht="15" customHeight="1" x14ac:dyDescent="0.3">
      <c r="A9033" s="86"/>
      <c r="B9033" s="84"/>
      <c r="C9033" s="125"/>
      <c r="E9033" s="151"/>
      <c r="F9033" s="151"/>
      <c r="G9033" s="151"/>
      <c r="H9033" s="190" t="str">
        <f t="shared" si="1740"/>
        <v/>
      </c>
      <c r="J9033" s="195" t="str">
        <f>+IF(H9033="","",H9033/H9062)</f>
        <v/>
      </c>
      <c r="K9033" s="174"/>
      <c r="L9033" s="170"/>
      <c r="M9033" s="193" t="str">
        <f t="shared" ref="M9033:M9051" si="1743">IF(L9033="NP", 0, (IF(L9033="EP", 1, (IF(L9033="ND", 0.4, "")))))</f>
        <v/>
      </c>
      <c r="N9033" s="194" t="str">
        <f t="shared" si="1741"/>
        <v/>
      </c>
      <c r="R9033" s="75" t="e">
        <f t="shared" si="1742"/>
        <v>#REF!</v>
      </c>
    </row>
    <row r="9034" spans="1:18" ht="15" customHeight="1" x14ac:dyDescent="0.3">
      <c r="A9034" s="86"/>
      <c r="B9034" s="84"/>
      <c r="C9034" s="125"/>
      <c r="E9034" s="151"/>
      <c r="F9034" s="151"/>
      <c r="G9034" s="151"/>
      <c r="H9034" s="190" t="str">
        <f t="shared" si="1740"/>
        <v/>
      </c>
      <c r="J9034" s="195" t="str">
        <f>+IF(H9034="","",H9034/H9062)</f>
        <v/>
      </c>
      <c r="K9034" s="174"/>
      <c r="L9034" s="170"/>
      <c r="M9034" s="193" t="str">
        <f t="shared" si="1743"/>
        <v/>
      </c>
      <c r="N9034" s="194" t="str">
        <f t="shared" si="1741"/>
        <v/>
      </c>
      <c r="R9034" s="75" t="e">
        <f t="shared" si="1742"/>
        <v>#REF!</v>
      </c>
    </row>
    <row r="9035" spans="1:18" ht="15" customHeight="1" x14ac:dyDescent="0.3">
      <c r="A9035" s="86"/>
      <c r="B9035" s="84"/>
      <c r="C9035" s="125"/>
      <c r="E9035" s="151"/>
      <c r="F9035" s="151"/>
      <c r="G9035" s="151"/>
      <c r="H9035" s="190" t="str">
        <f t="shared" si="1740"/>
        <v/>
      </c>
      <c r="J9035" s="195" t="str">
        <f>+IF(H9035="","",H9035/H9062)</f>
        <v/>
      </c>
      <c r="K9035" s="174"/>
      <c r="L9035" s="170"/>
      <c r="M9035" s="193" t="str">
        <f t="shared" si="1743"/>
        <v/>
      </c>
      <c r="N9035" s="194" t="str">
        <f t="shared" si="1741"/>
        <v/>
      </c>
      <c r="R9035" s="75" t="e">
        <f t="shared" si="1742"/>
        <v>#REF!</v>
      </c>
    </row>
    <row r="9036" spans="1:18" ht="15" customHeight="1" x14ac:dyDescent="0.3">
      <c r="A9036" s="86"/>
      <c r="B9036" s="84"/>
      <c r="C9036" s="125"/>
      <c r="E9036" s="151"/>
      <c r="F9036" s="151"/>
      <c r="G9036" s="151"/>
      <c r="H9036" s="190" t="str">
        <f t="shared" si="1740"/>
        <v/>
      </c>
      <c r="J9036" s="195" t="str">
        <f>+IF(H9036="","",H9036/H9062)</f>
        <v/>
      </c>
      <c r="K9036" s="174"/>
      <c r="L9036" s="170"/>
      <c r="M9036" s="193" t="str">
        <f t="shared" si="1743"/>
        <v/>
      </c>
      <c r="N9036" s="194" t="str">
        <f t="shared" si="1741"/>
        <v/>
      </c>
      <c r="R9036" s="75" t="e">
        <f t="shared" si="1742"/>
        <v>#REF!</v>
      </c>
    </row>
    <row r="9037" spans="1:18" ht="15" customHeight="1" x14ac:dyDescent="0.3">
      <c r="A9037" s="86"/>
      <c r="B9037" s="84"/>
      <c r="C9037" s="125"/>
      <c r="E9037" s="151"/>
      <c r="F9037" s="151"/>
      <c r="G9037" s="151"/>
      <c r="H9037" s="190" t="str">
        <f t="shared" si="1740"/>
        <v/>
      </c>
      <c r="J9037" s="195" t="str">
        <f>+IF(H9037="","",H9037/H9062)</f>
        <v/>
      </c>
      <c r="K9037" s="174"/>
      <c r="L9037" s="170"/>
      <c r="M9037" s="193" t="str">
        <f t="shared" si="1743"/>
        <v/>
      </c>
      <c r="N9037" s="194" t="str">
        <f t="shared" si="1741"/>
        <v/>
      </c>
      <c r="R9037" s="75" t="e">
        <f t="shared" si="1742"/>
        <v>#REF!</v>
      </c>
    </row>
    <row r="9038" spans="1:18" ht="15" customHeight="1" x14ac:dyDescent="0.3">
      <c r="A9038" s="86"/>
      <c r="B9038" s="84"/>
      <c r="C9038" s="125"/>
      <c r="E9038" s="151"/>
      <c r="F9038" s="151"/>
      <c r="G9038" s="151"/>
      <c r="H9038" s="190" t="str">
        <f t="shared" si="1740"/>
        <v/>
      </c>
      <c r="J9038" s="195" t="str">
        <f>+IF(H9038="","",H9038/H9062)</f>
        <v/>
      </c>
      <c r="K9038" s="174"/>
      <c r="L9038" s="170"/>
      <c r="M9038" s="193" t="str">
        <f t="shared" si="1743"/>
        <v/>
      </c>
      <c r="N9038" s="194" t="str">
        <f t="shared" si="1741"/>
        <v/>
      </c>
      <c r="R9038" s="75" t="e">
        <f t="shared" si="1742"/>
        <v>#REF!</v>
      </c>
    </row>
    <row r="9039" spans="1:18" ht="15" customHeight="1" x14ac:dyDescent="0.3">
      <c r="A9039" s="86"/>
      <c r="B9039" s="84"/>
      <c r="C9039" s="125"/>
      <c r="E9039" s="151"/>
      <c r="F9039" s="151"/>
      <c r="G9039" s="151"/>
      <c r="H9039" s="190" t="str">
        <f t="shared" si="1740"/>
        <v/>
      </c>
      <c r="J9039" s="195" t="str">
        <f>+IF(H9039="","",H9039/H9062)</f>
        <v/>
      </c>
      <c r="K9039" s="174"/>
      <c r="L9039" s="170"/>
      <c r="M9039" s="193" t="str">
        <f t="shared" si="1743"/>
        <v/>
      </c>
      <c r="N9039" s="194" t="str">
        <f t="shared" si="1741"/>
        <v/>
      </c>
      <c r="R9039" s="75" t="e">
        <f t="shared" si="1742"/>
        <v>#REF!</v>
      </c>
    </row>
    <row r="9040" spans="1:18" ht="15" customHeight="1" x14ac:dyDescent="0.3">
      <c r="A9040" s="86"/>
      <c r="B9040" s="84"/>
      <c r="C9040" s="125"/>
      <c r="E9040" s="151"/>
      <c r="F9040" s="151"/>
      <c r="G9040" s="151"/>
      <c r="H9040" s="190" t="str">
        <f t="shared" si="1740"/>
        <v/>
      </c>
      <c r="J9040" s="195" t="str">
        <f>+IF(H9040="","",H9040/H9062)</f>
        <v/>
      </c>
      <c r="K9040" s="174"/>
      <c r="L9040" s="170"/>
      <c r="M9040" s="193" t="str">
        <f t="shared" si="1743"/>
        <v/>
      </c>
      <c r="N9040" s="194" t="str">
        <f t="shared" si="1741"/>
        <v/>
      </c>
      <c r="R9040" s="75" t="e">
        <f t="shared" si="1742"/>
        <v>#REF!</v>
      </c>
    </row>
    <row r="9041" spans="1:18" ht="15" customHeight="1" x14ac:dyDescent="0.3">
      <c r="A9041" s="86"/>
      <c r="B9041" s="84"/>
      <c r="C9041" s="125"/>
      <c r="E9041" s="151"/>
      <c r="F9041" s="151"/>
      <c r="G9041" s="151"/>
      <c r="H9041" s="190" t="str">
        <f t="shared" si="1740"/>
        <v/>
      </c>
      <c r="J9041" s="195" t="str">
        <f>+IF(H9041="","",H9041/H9062)</f>
        <v/>
      </c>
      <c r="K9041" s="174"/>
      <c r="L9041" s="170"/>
      <c r="M9041" s="193" t="str">
        <f t="shared" si="1743"/>
        <v/>
      </c>
      <c r="N9041" s="194" t="str">
        <f t="shared" si="1741"/>
        <v/>
      </c>
      <c r="R9041" s="75" t="e">
        <f t="shared" si="1742"/>
        <v>#REF!</v>
      </c>
    </row>
    <row r="9042" spans="1:18" ht="15" customHeight="1" x14ac:dyDescent="0.3">
      <c r="A9042" s="86"/>
      <c r="B9042" s="84"/>
      <c r="C9042" s="125"/>
      <c r="E9042" s="151"/>
      <c r="F9042" s="151"/>
      <c r="G9042" s="151"/>
      <c r="H9042" s="190" t="str">
        <f t="shared" si="1740"/>
        <v/>
      </c>
      <c r="J9042" s="195" t="str">
        <f>+IF(H9042="","",H9042/H9062)</f>
        <v/>
      </c>
      <c r="K9042" s="174"/>
      <c r="L9042" s="170"/>
      <c r="M9042" s="193" t="str">
        <f t="shared" si="1743"/>
        <v/>
      </c>
      <c r="N9042" s="194" t="str">
        <f t="shared" si="1741"/>
        <v/>
      </c>
      <c r="R9042" s="75" t="e">
        <f t="shared" si="1742"/>
        <v>#REF!</v>
      </c>
    </row>
    <row r="9043" spans="1:18" ht="15" customHeight="1" x14ac:dyDescent="0.3">
      <c r="A9043" s="86"/>
      <c r="B9043" s="84"/>
      <c r="C9043" s="125"/>
      <c r="E9043" s="151"/>
      <c r="F9043" s="151"/>
      <c r="G9043" s="151"/>
      <c r="H9043" s="190" t="str">
        <f t="shared" si="1740"/>
        <v/>
      </c>
      <c r="J9043" s="195" t="str">
        <f>+IF(H9043="","",H9043/H9062)</f>
        <v/>
      </c>
      <c r="K9043" s="174"/>
      <c r="L9043" s="170"/>
      <c r="M9043" s="193" t="str">
        <f t="shared" si="1743"/>
        <v/>
      </c>
      <c r="N9043" s="194" t="str">
        <f t="shared" si="1741"/>
        <v/>
      </c>
      <c r="R9043" s="75" t="e">
        <f t="shared" si="1742"/>
        <v>#REF!</v>
      </c>
    </row>
    <row r="9044" spans="1:18" ht="15" customHeight="1" x14ac:dyDescent="0.3">
      <c r="A9044" s="86"/>
      <c r="B9044" s="84"/>
      <c r="C9044" s="125"/>
      <c r="E9044" s="151"/>
      <c r="F9044" s="151"/>
      <c r="G9044" s="151"/>
      <c r="H9044" s="190" t="str">
        <f t="shared" si="1740"/>
        <v/>
      </c>
      <c r="J9044" s="195" t="str">
        <f>+IF(H9044="","",H9044/H9062)</f>
        <v/>
      </c>
      <c r="K9044" s="174"/>
      <c r="L9044" s="170"/>
      <c r="M9044" s="193" t="str">
        <f t="shared" si="1743"/>
        <v/>
      </c>
      <c r="N9044" s="194" t="str">
        <f t="shared" si="1741"/>
        <v/>
      </c>
      <c r="R9044" s="75" t="e">
        <f t="shared" si="1742"/>
        <v>#REF!</v>
      </c>
    </row>
    <row r="9045" spans="1:18" ht="15" customHeight="1" x14ac:dyDescent="0.3">
      <c r="A9045" s="86"/>
      <c r="B9045" s="84"/>
      <c r="C9045" s="125"/>
      <c r="E9045" s="151"/>
      <c r="F9045" s="151"/>
      <c r="G9045" s="151"/>
      <c r="H9045" s="190" t="str">
        <f t="shared" si="1740"/>
        <v/>
      </c>
      <c r="J9045" s="195" t="str">
        <f>+IF(H9045="","",H9045/H9062)</f>
        <v/>
      </c>
      <c r="K9045" s="174"/>
      <c r="L9045" s="170"/>
      <c r="M9045" s="193" t="str">
        <f t="shared" si="1743"/>
        <v/>
      </c>
      <c r="N9045" s="194" t="str">
        <f t="shared" si="1741"/>
        <v/>
      </c>
      <c r="R9045" s="75" t="e">
        <f t="shared" si="1742"/>
        <v>#REF!</v>
      </c>
    </row>
    <row r="9046" spans="1:18" ht="15" customHeight="1" x14ac:dyDescent="0.3">
      <c r="A9046" s="86"/>
      <c r="B9046" s="84"/>
      <c r="C9046" s="125"/>
      <c r="E9046" s="151"/>
      <c r="F9046" s="151"/>
      <c r="G9046" s="151"/>
      <c r="H9046" s="190" t="str">
        <f t="shared" si="1740"/>
        <v/>
      </c>
      <c r="J9046" s="195" t="str">
        <f>+IF(H9046="","",H9046/H9062)</f>
        <v/>
      </c>
      <c r="K9046" s="174"/>
      <c r="L9046" s="170"/>
      <c r="M9046" s="193" t="str">
        <f t="shared" si="1743"/>
        <v/>
      </c>
      <c r="N9046" s="194" t="str">
        <f t="shared" si="1741"/>
        <v/>
      </c>
      <c r="R9046" s="75" t="e">
        <f t="shared" si="1742"/>
        <v>#REF!</v>
      </c>
    </row>
    <row r="9047" spans="1:18" ht="15" customHeight="1" x14ac:dyDescent="0.3">
      <c r="A9047" s="86"/>
      <c r="B9047" s="84"/>
      <c r="C9047" s="125"/>
      <c r="E9047" s="151"/>
      <c r="F9047" s="151"/>
      <c r="G9047" s="151"/>
      <c r="H9047" s="190" t="str">
        <f t="shared" si="1740"/>
        <v/>
      </c>
      <c r="J9047" s="195" t="str">
        <f>+IF(H9047="","",H9047/H9062)</f>
        <v/>
      </c>
      <c r="K9047" s="174"/>
      <c r="L9047" s="170"/>
      <c r="M9047" s="193" t="str">
        <f t="shared" si="1743"/>
        <v/>
      </c>
      <c r="N9047" s="194" t="str">
        <f t="shared" si="1741"/>
        <v/>
      </c>
      <c r="R9047" s="75" t="e">
        <f t="shared" si="1742"/>
        <v>#REF!</v>
      </c>
    </row>
    <row r="9048" spans="1:18" ht="15" customHeight="1" x14ac:dyDescent="0.3">
      <c r="A9048" s="86"/>
      <c r="B9048" s="84"/>
      <c r="C9048" s="125"/>
      <c r="E9048" s="151"/>
      <c r="F9048" s="151"/>
      <c r="G9048" s="151"/>
      <c r="H9048" s="190" t="str">
        <f t="shared" si="1740"/>
        <v/>
      </c>
      <c r="J9048" s="195" t="str">
        <f>+IF(H9048="","",H9048/H9062)</f>
        <v/>
      </c>
      <c r="K9048" s="174"/>
      <c r="L9048" s="170"/>
      <c r="M9048" s="193" t="str">
        <f t="shared" si="1743"/>
        <v/>
      </c>
      <c r="N9048" s="194" t="str">
        <f t="shared" si="1741"/>
        <v/>
      </c>
      <c r="R9048" s="75" t="e">
        <f t="shared" si="1742"/>
        <v>#REF!</v>
      </c>
    </row>
    <row r="9049" spans="1:18" ht="15" customHeight="1" x14ac:dyDescent="0.3">
      <c r="A9049" s="86"/>
      <c r="B9049" s="84"/>
      <c r="C9049" s="125"/>
      <c r="E9049" s="151"/>
      <c r="F9049" s="151"/>
      <c r="G9049" s="151"/>
      <c r="H9049" s="190" t="str">
        <f t="shared" si="1740"/>
        <v/>
      </c>
      <c r="J9049" s="195" t="str">
        <f>+IF(H9049="","",H9049/H9062)</f>
        <v/>
      </c>
      <c r="K9049" s="174"/>
      <c r="L9049" s="170"/>
      <c r="M9049" s="193" t="str">
        <f t="shared" si="1743"/>
        <v/>
      </c>
      <c r="N9049" s="194" t="str">
        <f t="shared" si="1741"/>
        <v/>
      </c>
      <c r="R9049" s="75" t="e">
        <f t="shared" si="1742"/>
        <v>#REF!</v>
      </c>
    </row>
    <row r="9050" spans="1:18" ht="15" customHeight="1" x14ac:dyDescent="0.3">
      <c r="A9050" s="86"/>
      <c r="B9050" s="84"/>
      <c r="C9050" s="125"/>
      <c r="E9050" s="151"/>
      <c r="F9050" s="151"/>
      <c r="G9050" s="151"/>
      <c r="H9050" s="190" t="str">
        <f t="shared" si="1740"/>
        <v/>
      </c>
      <c r="J9050" s="195" t="str">
        <f>+IF(H9050="","",H9050/H9062)</f>
        <v/>
      </c>
      <c r="K9050" s="174"/>
      <c r="L9050" s="170"/>
      <c r="M9050" s="193" t="str">
        <f t="shared" si="1743"/>
        <v/>
      </c>
      <c r="N9050" s="194" t="str">
        <f t="shared" si="1741"/>
        <v/>
      </c>
      <c r="R9050" s="75" t="e">
        <f t="shared" si="1742"/>
        <v>#REF!</v>
      </c>
    </row>
    <row r="9051" spans="1:18" ht="15" customHeight="1" thickBot="1" x14ac:dyDescent="0.35">
      <c r="A9051" s="86"/>
      <c r="B9051" s="84"/>
      <c r="C9051" s="125"/>
      <c r="E9051" s="152"/>
      <c r="F9051" s="152"/>
      <c r="G9051" s="152"/>
      <c r="H9051" s="191" t="str">
        <f t="shared" si="1740"/>
        <v/>
      </c>
      <c r="J9051" s="195" t="str">
        <f>+IF(H9051="","",H9051/H9062)</f>
        <v/>
      </c>
      <c r="K9051" s="174"/>
      <c r="L9051" s="170"/>
      <c r="M9051" s="193" t="str">
        <f t="shared" si="1743"/>
        <v/>
      </c>
      <c r="N9051" s="194" t="str">
        <f t="shared" si="1741"/>
        <v/>
      </c>
      <c r="R9051" s="75" t="e">
        <f t="shared" si="1742"/>
        <v>#REF!</v>
      </c>
    </row>
    <row r="9052" spans="1:18" ht="15" customHeight="1" thickBot="1" x14ac:dyDescent="0.35">
      <c r="A9052" s="86"/>
      <c r="B9052" s="84"/>
      <c r="C9052" s="160"/>
      <c r="D9052" s="160"/>
      <c r="E9052" s="160"/>
      <c r="F9052" s="160"/>
      <c r="G9052" s="161" t="s">
        <v>29</v>
      </c>
      <c r="H9052" s="157">
        <f>SUM(H9026:H9051)</f>
        <v>150.2047</v>
      </c>
      <c r="J9052" s="110">
        <f>SUM(J9026:J9051)</f>
        <v>0.61113486791924987</v>
      </c>
      <c r="K9052" s="109"/>
      <c r="L9052" s="109"/>
      <c r="M9052" s="109"/>
      <c r="N9052" s="110">
        <f>SUM(N9026:N9051)</f>
        <v>0.19946847988359204</v>
      </c>
    </row>
    <row r="9053" spans="1:18" s="73" customFormat="1" ht="15" customHeight="1" thickBot="1" x14ac:dyDescent="0.35">
      <c r="A9053" s="86"/>
      <c r="B9053" s="84"/>
      <c r="C9053" s="73" t="s">
        <v>12</v>
      </c>
      <c r="H9053" s="74"/>
      <c r="J9053" s="111"/>
      <c r="K9053" s="111"/>
      <c r="L9053" s="111"/>
      <c r="M9053" s="111"/>
      <c r="N9053" s="111"/>
    </row>
    <row r="9054" spans="1:18" ht="33" customHeight="1" thickBot="1" x14ac:dyDescent="0.35">
      <c r="A9054" s="86"/>
      <c r="B9054" s="84"/>
      <c r="C9054" s="122" t="s">
        <v>48</v>
      </c>
      <c r="D9054" s="129"/>
      <c r="E9054" s="130" t="s">
        <v>3</v>
      </c>
      <c r="F9054" s="130" t="s">
        <v>0</v>
      </c>
      <c r="G9054" s="123" t="s">
        <v>6</v>
      </c>
      <c r="H9054" s="124" t="s">
        <v>9</v>
      </c>
      <c r="J9054" s="106" t="s">
        <v>59</v>
      </c>
      <c r="K9054" s="107" t="s">
        <v>60</v>
      </c>
      <c r="L9054" s="107" t="s">
        <v>61</v>
      </c>
      <c r="M9054" s="107" t="s">
        <v>62</v>
      </c>
      <c r="N9054" s="108" t="s">
        <v>63</v>
      </c>
    </row>
    <row r="9055" spans="1:18" ht="15" customHeight="1" x14ac:dyDescent="0.3">
      <c r="A9055" s="86"/>
      <c r="B9055" s="84"/>
      <c r="C9055" s="125"/>
      <c r="E9055" s="149"/>
      <c r="F9055" s="146"/>
      <c r="G9055" s="154"/>
      <c r="H9055" s="186" t="str">
        <f>+IF(G9055="","",F9055*G9055)</f>
        <v/>
      </c>
      <c r="J9055" s="195" t="str">
        <f>+IF(H9055="","",H9055/H9062)</f>
        <v/>
      </c>
      <c r="K9055" s="175"/>
      <c r="L9055" s="175"/>
      <c r="M9055" s="193" t="str">
        <f>IF(L9055="NP", 0, (IF(L9055="EP", 1, (IF(L9055="ND", 0.4, "")))))</f>
        <v/>
      </c>
      <c r="N9055" s="194" t="str">
        <f>+IF(H9055="","",J9055*M9055)</f>
        <v/>
      </c>
      <c r="R9055" s="75" t="e">
        <f t="shared" ref="R9055:R9059" si="1744">+R8967+1</f>
        <v>#REF!</v>
      </c>
    </row>
    <row r="9056" spans="1:18" ht="15" customHeight="1" x14ac:dyDescent="0.3">
      <c r="A9056" s="86"/>
      <c r="B9056" s="84"/>
      <c r="C9056" s="125"/>
      <c r="E9056" s="149"/>
      <c r="F9056" s="146"/>
      <c r="G9056" s="154"/>
      <c r="H9056" s="186" t="str">
        <f>+IF(G9056="","",F9056*G9056)</f>
        <v/>
      </c>
      <c r="J9056" s="195" t="str">
        <f>+IF(H9056="","",H9056/H9060)</f>
        <v/>
      </c>
      <c r="K9056" s="175"/>
      <c r="L9056" s="175"/>
      <c r="M9056" s="193" t="str">
        <f>IF(L9056="NP", 0, (IF(L9056="EP", 1, (IF(L9056="ND", 0.4, "")))))</f>
        <v/>
      </c>
      <c r="N9056" s="194" t="str">
        <f>+IF(H9056="","",J9056*M9056)</f>
        <v/>
      </c>
      <c r="R9056" s="75" t="e">
        <f t="shared" si="1744"/>
        <v>#REF!</v>
      </c>
    </row>
    <row r="9057" spans="1:18" ht="15" customHeight="1" x14ac:dyDescent="0.3">
      <c r="A9057" s="86"/>
      <c r="B9057" s="84"/>
      <c r="C9057" s="125"/>
      <c r="E9057" s="149"/>
      <c r="F9057" s="146"/>
      <c r="G9057" s="154"/>
      <c r="H9057" s="186" t="str">
        <f>+IF(G9057="","",F9057*G9057)</f>
        <v/>
      </c>
      <c r="J9057" s="195" t="str">
        <f>+IF(H9057="","",H9057/H9061)</f>
        <v/>
      </c>
      <c r="K9057" s="175"/>
      <c r="L9057" s="175"/>
      <c r="M9057" s="193" t="str">
        <f>IF(L9057="NP", 0, (IF(L9057="EP", 1, (IF(L9057="ND", 0.4, "")))))</f>
        <v/>
      </c>
      <c r="N9057" s="194" t="str">
        <f>+IF(H9057="","",J9057*M9057)</f>
        <v/>
      </c>
      <c r="R9057" s="75" t="e">
        <f t="shared" si="1744"/>
        <v>#REF!</v>
      </c>
    </row>
    <row r="9058" spans="1:18" ht="15" customHeight="1" x14ac:dyDescent="0.3">
      <c r="A9058" s="86"/>
      <c r="B9058" s="84"/>
      <c r="C9058" s="125"/>
      <c r="E9058" s="149"/>
      <c r="F9058" s="146"/>
      <c r="G9058" s="154"/>
      <c r="H9058" s="186" t="str">
        <f>+IF(G9058="","",F9058*G9058)</f>
        <v/>
      </c>
      <c r="J9058" s="195" t="str">
        <f>+IF(H9058="","",H9058/H9062)</f>
        <v/>
      </c>
      <c r="K9058" s="175"/>
      <c r="L9058" s="175"/>
      <c r="M9058" s="193" t="str">
        <f>IF(L9058="NP", 0, (IF(L9058="EP", 1, (IF(L9058="ND", 0.4, "")))))</f>
        <v/>
      </c>
      <c r="N9058" s="194" t="str">
        <f>+IF(H9058="","",J9058*M9058)</f>
        <v/>
      </c>
      <c r="R9058" s="75" t="e">
        <f t="shared" si="1744"/>
        <v>#REF!</v>
      </c>
    </row>
    <row r="9059" spans="1:18" ht="15" customHeight="1" thickBot="1" x14ac:dyDescent="0.35">
      <c r="A9059" s="86"/>
      <c r="B9059" s="84"/>
      <c r="C9059" s="127"/>
      <c r="D9059" s="128"/>
      <c r="E9059" s="150"/>
      <c r="F9059" s="147"/>
      <c r="G9059" s="155"/>
      <c r="H9059" s="192" t="str">
        <f>+IF(G9059="","",F9059*G9059)</f>
        <v/>
      </c>
      <c r="J9059" s="195" t="str">
        <f>+IF(H9059="","",H9059/H9062)</f>
        <v/>
      </c>
      <c r="K9059" s="176"/>
      <c r="L9059" s="177"/>
      <c r="M9059" s="193" t="str">
        <f>IF(L9059="NP", 0, (IF(L9059="EP", 1, (IF(L9059="ND", 0.4, "")))))</f>
        <v/>
      </c>
      <c r="N9059" s="194" t="str">
        <f>+IF(H9059="","",J9059*M9059)</f>
        <v/>
      </c>
      <c r="R9059" s="75" t="e">
        <f t="shared" si="1744"/>
        <v>#REF!</v>
      </c>
    </row>
    <row r="9060" spans="1:18" ht="15" customHeight="1" thickBot="1" x14ac:dyDescent="0.35">
      <c r="A9060" s="86"/>
      <c r="B9060" s="84"/>
      <c r="C9060" s="160"/>
      <c r="D9060" s="160"/>
      <c r="E9060" s="160"/>
      <c r="F9060" s="160"/>
      <c r="G9060" s="161" t="s">
        <v>30</v>
      </c>
      <c r="H9060" s="157">
        <f>SUM(H9055:H9059)</f>
        <v>0</v>
      </c>
      <c r="J9060" s="110">
        <f>SUM(J9055:J9059)</f>
        <v>0</v>
      </c>
      <c r="K9060" s="109"/>
      <c r="L9060" s="109"/>
      <c r="M9060" s="109"/>
      <c r="N9060" s="110">
        <f>SUM(N9055:N9059)</f>
        <v>0</v>
      </c>
    </row>
    <row r="9061" spans="1:18" ht="13.5" customHeight="1" thickBot="1" x14ac:dyDescent="0.35">
      <c r="A9061" s="86"/>
      <c r="B9061" s="84"/>
      <c r="H9061" s="84"/>
      <c r="J9061" s="103"/>
      <c r="K9061" s="104"/>
      <c r="L9061" s="104"/>
      <c r="M9061" s="104"/>
      <c r="N9061" s="105"/>
    </row>
    <row r="9062" spans="1:18" ht="15" customHeight="1" x14ac:dyDescent="0.3">
      <c r="A9062" s="86"/>
      <c r="B9062" s="84"/>
      <c r="D9062" s="132" t="s">
        <v>13</v>
      </c>
      <c r="E9062" s="133"/>
      <c r="F9062" s="133"/>
      <c r="G9062" s="134"/>
      <c r="H9062" s="158">
        <f>+H9007+H9023+H9052+H9060</f>
        <v>245.77995444999999</v>
      </c>
      <c r="J9062" s="113"/>
      <c r="K9062" s="78"/>
      <c r="M9062" s="78"/>
      <c r="N9062" s="114"/>
    </row>
    <row r="9063" spans="1:18" ht="15" customHeight="1" thickBot="1" x14ac:dyDescent="0.35">
      <c r="A9063" s="86"/>
      <c r="B9063" s="84"/>
      <c r="D9063" s="135" t="s">
        <v>67</v>
      </c>
      <c r="E9063" s="136"/>
      <c r="F9063" s="136"/>
      <c r="G9063" s="141">
        <f>+$Q$1</f>
        <v>0.15</v>
      </c>
      <c r="H9063" s="159">
        <f>+H9062*G9063</f>
        <v>36.866993167499999</v>
      </c>
      <c r="J9063" s="115"/>
      <c r="K9063" s="116"/>
      <c r="L9063" s="116"/>
      <c r="M9063" s="116"/>
      <c r="N9063" s="117"/>
    </row>
    <row r="9064" spans="1:18" ht="15" customHeight="1" x14ac:dyDescent="0.3">
      <c r="A9064" s="86"/>
      <c r="B9064" s="84"/>
      <c r="D9064" s="135" t="s">
        <v>68</v>
      </c>
      <c r="E9064" s="136"/>
      <c r="F9064" s="136"/>
      <c r="G9064" s="141">
        <f>+$Q$2</f>
        <v>0</v>
      </c>
      <c r="H9064" s="159">
        <f>+(H9062+H9063)*G9064</f>
        <v>0</v>
      </c>
      <c r="J9064" s="120">
        <f>+J9007+J9023+J9052+J9060</f>
        <v>1</v>
      </c>
      <c r="K9064" s="118"/>
      <c r="L9064" s="118"/>
      <c r="M9064" s="118"/>
      <c r="N9064" s="120">
        <f>+N9007+N9023+N9052+N9060</f>
        <v>0.19946847988359204</v>
      </c>
    </row>
    <row r="9065" spans="1:18" ht="15" customHeight="1" thickBot="1" x14ac:dyDescent="0.35">
      <c r="A9065" s="86"/>
      <c r="B9065" s="84"/>
      <c r="C9065" s="75" t="s">
        <v>64</v>
      </c>
      <c r="D9065" s="135" t="s">
        <v>14</v>
      </c>
      <c r="E9065" s="136"/>
      <c r="F9065" s="136"/>
      <c r="G9065" s="137"/>
      <c r="H9065" s="159">
        <f>SUM(H9062:H9064)</f>
        <v>282.64694761750002</v>
      </c>
      <c r="J9065" s="121" t="s">
        <v>69</v>
      </c>
      <c r="K9065" s="119"/>
      <c r="L9065" s="119"/>
      <c r="M9065" s="119"/>
      <c r="N9065" s="121" t="s">
        <v>70</v>
      </c>
    </row>
    <row r="9066" spans="1:18" ht="15" customHeight="1" thickBot="1" x14ac:dyDescent="0.35">
      <c r="A9066" s="86"/>
      <c r="B9066" s="84"/>
      <c r="C9066" s="75" t="s">
        <v>64</v>
      </c>
      <c r="D9066" s="138" t="s">
        <v>15</v>
      </c>
      <c r="E9066" s="139"/>
      <c r="F9066" s="139"/>
      <c r="G9066" s="140"/>
      <c r="H9066" s="131">
        <f>+ROUND(H9065,2)</f>
        <v>282.64999999999998</v>
      </c>
      <c r="N9066" s="165">
        <f>+ROUND(N9064,4)</f>
        <v>0.19950000000000001</v>
      </c>
    </row>
    <row r="9067" spans="1:18" ht="13.5" customHeight="1" x14ac:dyDescent="0.3">
      <c r="A9067" s="86"/>
      <c r="B9067" s="84"/>
      <c r="G9067" s="76"/>
    </row>
    <row r="9068" spans="1:18" ht="13.5" customHeight="1" x14ac:dyDescent="0.3">
      <c r="A9068" s="86"/>
      <c r="B9068" s="84"/>
      <c r="G9068" s="76"/>
    </row>
    <row r="9069" spans="1:18" ht="15" customHeight="1" x14ac:dyDescent="0.3">
      <c r="A9069" s="83"/>
      <c r="B9069" s="84"/>
      <c r="G9069" s="76"/>
      <c r="H9069" s="84"/>
      <c r="J9069" s="85"/>
      <c r="K9069" s="85"/>
      <c r="L9069" s="85"/>
      <c r="M9069" s="85"/>
      <c r="N9069" s="85"/>
    </row>
    <row r="9070" spans="1:18" ht="14.1" customHeight="1" x14ac:dyDescent="0.3">
      <c r="A9070" s="86"/>
      <c r="B9070" s="84"/>
      <c r="C9070" s="87"/>
      <c r="D9070" s="87"/>
      <c r="E9070" s="87"/>
      <c r="F9070" s="87"/>
      <c r="G9070" s="87"/>
      <c r="H9070" s="87"/>
      <c r="K9070" s="78"/>
      <c r="M9070" s="78"/>
    </row>
    <row r="9071" spans="1:18" ht="12" customHeight="1" x14ac:dyDescent="0.3">
      <c r="A9071" s="86"/>
      <c r="B9071" s="84"/>
      <c r="C9071" s="73"/>
      <c r="D9071" s="73"/>
      <c r="E9071" s="73"/>
      <c r="F9071" s="73"/>
      <c r="G9071" s="73"/>
      <c r="H9071" s="73"/>
      <c r="K9071" s="78"/>
      <c r="M9071" s="78"/>
    </row>
    <row r="9072" spans="1:18" ht="12" customHeight="1" x14ac:dyDescent="0.3">
      <c r="A9072" s="86"/>
      <c r="B9072" s="84"/>
      <c r="G9072" s="88"/>
      <c r="H9072" s="84"/>
      <c r="K9072" s="78"/>
      <c r="M9072" s="78"/>
    </row>
    <row r="9073" spans="1:18" ht="14.25" customHeight="1" x14ac:dyDescent="0.3">
      <c r="A9073" s="86"/>
      <c r="B9073" s="84"/>
      <c r="C9073" s="89"/>
      <c r="D9073" s="90"/>
      <c r="E9073" s="90"/>
      <c r="F9073" s="90"/>
      <c r="G9073" s="90"/>
      <c r="H9073" s="91"/>
      <c r="K9073" s="78"/>
      <c r="M9073" s="78"/>
    </row>
    <row r="9074" spans="1:18" ht="14.25" customHeight="1" x14ac:dyDescent="0.3">
      <c r="A9074" s="86"/>
      <c r="B9074" s="84"/>
      <c r="C9074" s="89"/>
      <c r="H9074" s="84"/>
      <c r="K9074" s="78"/>
      <c r="M9074" s="78"/>
    </row>
    <row r="9075" spans="1:18" ht="12" customHeight="1" thickBot="1" x14ac:dyDescent="0.35">
      <c r="A9075" s="86"/>
      <c r="B9075" s="84"/>
      <c r="C9075" s="89"/>
      <c r="H9075" s="84"/>
      <c r="K9075" s="78"/>
      <c r="M9075" s="78"/>
    </row>
    <row r="9076" spans="1:18" ht="20.100000000000001" customHeight="1" thickBot="1" x14ac:dyDescent="0.35">
      <c r="A9076" s="86"/>
      <c r="B9076" s="84"/>
      <c r="C9076" s="142" t="s">
        <v>55</v>
      </c>
      <c r="D9076" s="143"/>
      <c r="E9076" s="143"/>
      <c r="F9076" s="143"/>
      <c r="G9076" s="143"/>
      <c r="H9076" s="144"/>
    </row>
    <row r="9077" spans="1:18" ht="20.100000000000001" customHeight="1" x14ac:dyDescent="0.3">
      <c r="A9077" s="86"/>
      <c r="B9077" s="84"/>
      <c r="C9077" s="92"/>
      <c r="H9077" s="93" t="s">
        <v>56</v>
      </c>
      <c r="I9077" s="84"/>
      <c r="J9077" s="97" t="s">
        <v>26</v>
      </c>
      <c r="K9077" s="98"/>
      <c r="L9077" s="98"/>
      <c r="M9077" s="98"/>
      <c r="N9077" s="99"/>
    </row>
    <row r="9078" spans="1:18" ht="16.5" customHeight="1" thickBot="1" x14ac:dyDescent="0.35">
      <c r="A9078" s="169"/>
      <c r="B9078" s="84"/>
      <c r="C9078" s="73" t="s">
        <v>57</v>
      </c>
      <c r="D9078" s="84">
        <v>104</v>
      </c>
      <c r="G9078" s="74" t="s">
        <v>4</v>
      </c>
      <c r="H9078" s="75" t="str">
        <f>+VLOOKUP(D9078,PRESUP!$A$6:$N$183,3,FALSE)</f>
        <v>Kg</v>
      </c>
      <c r="I9078" s="84"/>
      <c r="J9078" s="100"/>
      <c r="K9078" s="101"/>
      <c r="L9078" s="101"/>
      <c r="M9078" s="101"/>
      <c r="N9078" s="102"/>
    </row>
    <row r="9079" spans="1:18" ht="32.25" customHeight="1" x14ac:dyDescent="0.3">
      <c r="A9079" s="86"/>
      <c r="B9079" s="84"/>
      <c r="C9079" s="22" t="str">
        <f>+VLOOKUP(D9078,PRESUP!$A$6:$N$183,14,FALSE)</f>
        <v>DETALLE: ACERO DE REFUERZO EN BARRAS (f´y=4200 kg/cm2)</v>
      </c>
      <c r="J9079" s="103"/>
      <c r="K9079" s="104"/>
      <c r="L9079" s="104"/>
      <c r="M9079" s="104"/>
      <c r="N9079" s="105"/>
      <c r="O9079" s="84" t="s">
        <v>71</v>
      </c>
      <c r="P9079" s="84" t="s">
        <v>73</v>
      </c>
      <c r="Q9079" s="84" t="s">
        <v>72</v>
      </c>
    </row>
    <row r="9080" spans="1:18" s="73" customFormat="1" ht="15" customHeight="1" thickBot="1" x14ac:dyDescent="0.35">
      <c r="A9080" s="86"/>
      <c r="B9080" s="84"/>
      <c r="C9080" s="73" t="s">
        <v>5</v>
      </c>
      <c r="D9080" s="94"/>
      <c r="E9080" s="94"/>
      <c r="F9080" s="94"/>
      <c r="G9080" s="196" t="s">
        <v>58</v>
      </c>
      <c r="H9080" s="197">
        <v>4.5900000000000003E-2</v>
      </c>
      <c r="J9080" s="162"/>
      <c r="K9080" s="163"/>
      <c r="L9080" s="163"/>
      <c r="M9080" s="163"/>
      <c r="N9080" s="164"/>
      <c r="O9080" s="166">
        <f>+H9154</f>
        <v>2.69</v>
      </c>
      <c r="P9080" s="168">
        <f>+H9150</f>
        <v>2.33650555</v>
      </c>
      <c r="Q9080" s="167">
        <f>+N9154</f>
        <v>0.18229999999999999</v>
      </c>
      <c r="R9080" s="73">
        <f t="shared" ref="R9080" si="1745">+D9078</f>
        <v>104</v>
      </c>
    </row>
    <row r="9081" spans="1:18" s="94" customFormat="1" ht="30" customHeight="1" thickBot="1" x14ac:dyDescent="0.35">
      <c r="A9081" s="86"/>
      <c r="B9081" s="84"/>
      <c r="C9081" s="122" t="s">
        <v>48</v>
      </c>
      <c r="D9081" s="123" t="s">
        <v>0</v>
      </c>
      <c r="E9081" s="123" t="s">
        <v>6</v>
      </c>
      <c r="F9081" s="123" t="s">
        <v>7</v>
      </c>
      <c r="G9081" s="123" t="s">
        <v>8</v>
      </c>
      <c r="H9081" s="124" t="s">
        <v>9</v>
      </c>
      <c r="J9081" s="106" t="s">
        <v>59</v>
      </c>
      <c r="K9081" s="107" t="s">
        <v>60</v>
      </c>
      <c r="L9081" s="107" t="s">
        <v>61</v>
      </c>
      <c r="M9081" s="107" t="s">
        <v>62</v>
      </c>
      <c r="N9081" s="108" t="s">
        <v>63</v>
      </c>
    </row>
    <row r="9082" spans="1:18" ht="15" customHeight="1" x14ac:dyDescent="0.3">
      <c r="A9082" s="86"/>
      <c r="B9082" s="84"/>
      <c r="C9082" s="125" t="s">
        <v>78</v>
      </c>
      <c r="D9082" s="145" t="s">
        <v>20</v>
      </c>
      <c r="E9082" s="148"/>
      <c r="F9082" s="148" t="s">
        <v>64</v>
      </c>
      <c r="G9082" s="153" t="s">
        <v>20</v>
      </c>
      <c r="H9082" s="126">
        <f>+H9111*0.05</f>
        <v>4.0139550000000003E-2</v>
      </c>
      <c r="J9082" s="171">
        <f>+IF(H9082="","",H9082/H9150)</f>
        <v>1.7179308647479994E-2</v>
      </c>
      <c r="K9082" s="172">
        <v>4292100117</v>
      </c>
      <c r="L9082" s="170" t="s">
        <v>77</v>
      </c>
      <c r="M9082" s="156">
        <v>0</v>
      </c>
      <c r="N9082" s="173">
        <f t="shared" ref="N9082:N9094" si="1746">+IF(H9082="","",J9082*M9082)</f>
        <v>0</v>
      </c>
    </row>
    <row r="9083" spans="1:18" ht="15" customHeight="1" x14ac:dyDescent="0.3">
      <c r="A9083" s="86"/>
      <c r="B9083" s="84"/>
      <c r="C9083" s="125" t="s">
        <v>387</v>
      </c>
      <c r="D9083" s="146">
        <v>1</v>
      </c>
      <c r="E9083" s="149">
        <v>1.25</v>
      </c>
      <c r="F9083" s="184">
        <f t="shared" ref="F9083" si="1747">+IF(E9083="","",D9083*E9083)</f>
        <v>1.25</v>
      </c>
      <c r="G9083" s="185">
        <f>+IF(F9083="","",H9080)</f>
        <v>4.5900000000000003E-2</v>
      </c>
      <c r="H9083" s="186">
        <f t="shared" ref="H9083" si="1748">+IF(G9083="","",F9083*G9083)</f>
        <v>5.7375000000000002E-2</v>
      </c>
      <c r="J9083" s="195">
        <f>+IF(H9083="","",H9083/H9150)</f>
        <v>2.4555901440080036E-2</v>
      </c>
      <c r="K9083" s="172">
        <v>4292100117</v>
      </c>
      <c r="L9083" s="170" t="s">
        <v>77</v>
      </c>
      <c r="M9083" s="193">
        <v>0</v>
      </c>
      <c r="N9083" s="194">
        <f t="shared" si="1746"/>
        <v>0</v>
      </c>
      <c r="R9083" s="75" t="e">
        <f t="shared" ref="R9083:R9094" si="1749">+R8995+1</f>
        <v>#REF!</v>
      </c>
    </row>
    <row r="9084" spans="1:18" ht="15" customHeight="1" x14ac:dyDescent="0.3">
      <c r="A9084" s="86"/>
      <c r="B9084" s="84"/>
      <c r="C9084" s="125"/>
      <c r="D9084" s="146"/>
      <c r="E9084" s="149"/>
      <c r="F9084" s="184"/>
      <c r="G9084" s="185"/>
      <c r="H9084" s="186"/>
      <c r="J9084" s="195"/>
      <c r="K9084" s="172"/>
      <c r="L9084" s="170"/>
      <c r="M9084" s="193"/>
      <c r="N9084" s="194" t="str">
        <f t="shared" si="1746"/>
        <v/>
      </c>
      <c r="R9084" s="75" t="e">
        <f t="shared" si="1749"/>
        <v>#REF!</v>
      </c>
    </row>
    <row r="9085" spans="1:18" ht="15" customHeight="1" x14ac:dyDescent="0.3">
      <c r="A9085" s="86"/>
      <c r="B9085" s="84"/>
      <c r="C9085" s="125"/>
      <c r="D9085" s="146"/>
      <c r="E9085" s="149"/>
      <c r="F9085" s="184"/>
      <c r="G9085" s="185"/>
      <c r="H9085" s="186"/>
      <c r="J9085" s="195"/>
      <c r="K9085" s="172"/>
      <c r="L9085" s="170"/>
      <c r="M9085" s="193"/>
      <c r="N9085" s="194" t="str">
        <f t="shared" si="1746"/>
        <v/>
      </c>
      <c r="R9085" s="75" t="e">
        <f t="shared" si="1749"/>
        <v>#REF!</v>
      </c>
    </row>
    <row r="9086" spans="1:18" ht="15" customHeight="1" x14ac:dyDescent="0.3">
      <c r="A9086" s="86"/>
      <c r="B9086" s="84"/>
      <c r="C9086" s="125"/>
      <c r="D9086" s="146"/>
      <c r="E9086" s="149"/>
      <c r="F9086" s="184"/>
      <c r="G9086" s="185"/>
      <c r="H9086" s="186"/>
      <c r="J9086" s="195"/>
      <c r="K9086" s="172"/>
      <c r="L9086" s="170"/>
      <c r="M9086" s="193"/>
      <c r="N9086" s="194" t="str">
        <f t="shared" si="1746"/>
        <v/>
      </c>
      <c r="R9086" s="75" t="e">
        <f t="shared" si="1749"/>
        <v>#REF!</v>
      </c>
    </row>
    <row r="9087" spans="1:18" ht="15" customHeight="1" x14ac:dyDescent="0.3">
      <c r="A9087" s="86"/>
      <c r="B9087" s="84"/>
      <c r="C9087" s="125"/>
      <c r="D9087" s="146"/>
      <c r="E9087" s="149"/>
      <c r="F9087" s="184" t="str">
        <f t="shared" ref="F9087:F9094" si="1750">+IF(E9087="","",D9087*E9087)</f>
        <v/>
      </c>
      <c r="G9087" s="185" t="str">
        <f>+IF(F9087="","",H9080)</f>
        <v/>
      </c>
      <c r="H9087" s="186" t="str">
        <f t="shared" ref="H9087:H9094" si="1751">+IF(G9087="","",F9087*G9087)</f>
        <v/>
      </c>
      <c r="J9087" s="195" t="str">
        <f>+IF(H9087="","",H9087/H9150)</f>
        <v/>
      </c>
      <c r="K9087" s="172"/>
      <c r="L9087" s="170"/>
      <c r="M9087" s="193" t="str">
        <f t="shared" ref="M9087:M9094" si="1752">IF(L9087="NP", 0, (IF(L9087="EP", 1, (IF(L9087="ND", 0.4, "")))))</f>
        <v/>
      </c>
      <c r="N9087" s="194" t="str">
        <f t="shared" si="1746"/>
        <v/>
      </c>
      <c r="R9087" s="75" t="e">
        <f t="shared" si="1749"/>
        <v>#REF!</v>
      </c>
    </row>
    <row r="9088" spans="1:18" ht="15" customHeight="1" x14ac:dyDescent="0.3">
      <c r="A9088" s="86"/>
      <c r="B9088" s="84"/>
      <c r="C9088" s="125"/>
      <c r="D9088" s="146"/>
      <c r="E9088" s="149"/>
      <c r="F9088" s="184" t="str">
        <f t="shared" si="1750"/>
        <v/>
      </c>
      <c r="G9088" s="185" t="str">
        <f>+IF(F9088="","",H9080)</f>
        <v/>
      </c>
      <c r="H9088" s="186" t="str">
        <f t="shared" si="1751"/>
        <v/>
      </c>
      <c r="J9088" s="195" t="str">
        <f>+IF(H9088="","",H9088/H9150)</f>
        <v/>
      </c>
      <c r="K9088" s="172"/>
      <c r="L9088" s="170"/>
      <c r="M9088" s="193" t="str">
        <f t="shared" si="1752"/>
        <v/>
      </c>
      <c r="N9088" s="194" t="str">
        <f t="shared" si="1746"/>
        <v/>
      </c>
      <c r="R9088" s="75" t="e">
        <f t="shared" si="1749"/>
        <v>#REF!</v>
      </c>
    </row>
    <row r="9089" spans="1:18" ht="15" customHeight="1" x14ac:dyDescent="0.3">
      <c r="A9089" s="86"/>
      <c r="B9089" s="84"/>
      <c r="C9089" s="125"/>
      <c r="D9089" s="146"/>
      <c r="E9089" s="149"/>
      <c r="F9089" s="184" t="str">
        <f t="shared" si="1750"/>
        <v/>
      </c>
      <c r="G9089" s="185" t="str">
        <f>+IF(F9089="","",H9080)</f>
        <v/>
      </c>
      <c r="H9089" s="186" t="str">
        <f t="shared" si="1751"/>
        <v/>
      </c>
      <c r="J9089" s="195" t="str">
        <f>+IF(H9089="","",H9089/H9150)</f>
        <v/>
      </c>
      <c r="K9089" s="172"/>
      <c r="L9089" s="170"/>
      <c r="M9089" s="193" t="str">
        <f t="shared" si="1752"/>
        <v/>
      </c>
      <c r="N9089" s="194" t="str">
        <f t="shared" si="1746"/>
        <v/>
      </c>
      <c r="R9089" s="75" t="e">
        <f t="shared" si="1749"/>
        <v>#REF!</v>
      </c>
    </row>
    <row r="9090" spans="1:18" ht="15" customHeight="1" x14ac:dyDescent="0.3">
      <c r="A9090" s="86"/>
      <c r="B9090" s="84"/>
      <c r="C9090" s="125"/>
      <c r="D9090" s="146"/>
      <c r="E9090" s="149"/>
      <c r="F9090" s="184" t="str">
        <f t="shared" si="1750"/>
        <v/>
      </c>
      <c r="G9090" s="185" t="str">
        <f>+IF(F9090="","",H9080)</f>
        <v/>
      </c>
      <c r="H9090" s="186" t="str">
        <f t="shared" si="1751"/>
        <v/>
      </c>
      <c r="J9090" s="195" t="str">
        <f>+IF(H9090="","",H9090/H9150)</f>
        <v/>
      </c>
      <c r="K9090" s="172"/>
      <c r="L9090" s="170"/>
      <c r="M9090" s="193" t="str">
        <f t="shared" si="1752"/>
        <v/>
      </c>
      <c r="N9090" s="194" t="str">
        <f t="shared" si="1746"/>
        <v/>
      </c>
      <c r="R9090" s="75" t="e">
        <f t="shared" si="1749"/>
        <v>#REF!</v>
      </c>
    </row>
    <row r="9091" spans="1:18" ht="15" customHeight="1" x14ac:dyDescent="0.3">
      <c r="A9091" s="86"/>
      <c r="B9091" s="84"/>
      <c r="C9091" s="125"/>
      <c r="D9091" s="146"/>
      <c r="E9091" s="149"/>
      <c r="F9091" s="184" t="str">
        <f t="shared" si="1750"/>
        <v/>
      </c>
      <c r="G9091" s="185" t="str">
        <f>+IF(F9091="","",H9080)</f>
        <v/>
      </c>
      <c r="H9091" s="186" t="str">
        <f t="shared" si="1751"/>
        <v/>
      </c>
      <c r="J9091" s="195" t="str">
        <f>+IF(H9091="","",H9091/H9150)</f>
        <v/>
      </c>
      <c r="K9091" s="172"/>
      <c r="L9091" s="170"/>
      <c r="M9091" s="193" t="str">
        <f t="shared" si="1752"/>
        <v/>
      </c>
      <c r="N9091" s="194" t="str">
        <f t="shared" si="1746"/>
        <v/>
      </c>
      <c r="R9091" s="75" t="e">
        <f t="shared" si="1749"/>
        <v>#REF!</v>
      </c>
    </row>
    <row r="9092" spans="1:18" ht="15" customHeight="1" x14ac:dyDescent="0.3">
      <c r="A9092" s="86"/>
      <c r="B9092" s="84"/>
      <c r="C9092" s="125"/>
      <c r="D9092" s="146"/>
      <c r="E9092" s="149"/>
      <c r="F9092" s="184" t="str">
        <f t="shared" si="1750"/>
        <v/>
      </c>
      <c r="G9092" s="185" t="str">
        <f>+IF(F9092="","",H9080)</f>
        <v/>
      </c>
      <c r="H9092" s="186" t="str">
        <f t="shared" si="1751"/>
        <v/>
      </c>
      <c r="J9092" s="195" t="str">
        <f>+IF(H9092="","",H9092/H9150)</f>
        <v/>
      </c>
      <c r="K9092" s="172"/>
      <c r="L9092" s="170"/>
      <c r="M9092" s="193" t="str">
        <f t="shared" si="1752"/>
        <v/>
      </c>
      <c r="N9092" s="194" t="str">
        <f t="shared" si="1746"/>
        <v/>
      </c>
      <c r="R9092" s="75" t="e">
        <f t="shared" si="1749"/>
        <v>#REF!</v>
      </c>
    </row>
    <row r="9093" spans="1:18" ht="15" customHeight="1" x14ac:dyDescent="0.3">
      <c r="A9093" s="86"/>
      <c r="B9093" s="84"/>
      <c r="C9093" s="125"/>
      <c r="D9093" s="146"/>
      <c r="E9093" s="149"/>
      <c r="F9093" s="184" t="str">
        <f t="shared" si="1750"/>
        <v/>
      </c>
      <c r="G9093" s="185" t="str">
        <f>+IF(F9093="","",H9080)</f>
        <v/>
      </c>
      <c r="H9093" s="186" t="str">
        <f t="shared" si="1751"/>
        <v/>
      </c>
      <c r="J9093" s="195" t="str">
        <f>+IF(H9093="","",H9093/H9150)</f>
        <v/>
      </c>
      <c r="K9093" s="172"/>
      <c r="L9093" s="170"/>
      <c r="M9093" s="193" t="str">
        <f t="shared" si="1752"/>
        <v/>
      </c>
      <c r="N9093" s="194" t="str">
        <f t="shared" si="1746"/>
        <v/>
      </c>
      <c r="R9093" s="75" t="e">
        <f t="shared" si="1749"/>
        <v>#REF!</v>
      </c>
    </row>
    <row r="9094" spans="1:18" ht="15" customHeight="1" thickBot="1" x14ac:dyDescent="0.35">
      <c r="A9094" s="86"/>
      <c r="B9094" s="84"/>
      <c r="C9094" s="127"/>
      <c r="D9094" s="147"/>
      <c r="E9094" s="150"/>
      <c r="F9094" s="187" t="str">
        <f t="shared" si="1750"/>
        <v/>
      </c>
      <c r="G9094" s="188" t="str">
        <f>+IF(F9094="","",H9079)</f>
        <v/>
      </c>
      <c r="H9094" s="189" t="str">
        <f t="shared" si="1751"/>
        <v/>
      </c>
      <c r="J9094" s="195" t="str">
        <f>+IF(H9094="","",H9094/H9150)</f>
        <v/>
      </c>
      <c r="K9094" s="172"/>
      <c r="L9094" s="170"/>
      <c r="M9094" s="193" t="str">
        <f t="shared" si="1752"/>
        <v/>
      </c>
      <c r="N9094" s="194" t="str">
        <f t="shared" si="1746"/>
        <v/>
      </c>
      <c r="R9094" s="75" t="e">
        <f t="shared" si="1749"/>
        <v>#REF!</v>
      </c>
    </row>
    <row r="9095" spans="1:18" ht="15" customHeight="1" thickBot="1" x14ac:dyDescent="0.35">
      <c r="A9095" s="86"/>
      <c r="B9095" s="84"/>
      <c r="C9095" s="160"/>
      <c r="D9095" s="160"/>
      <c r="E9095" s="160"/>
      <c r="F9095" s="160"/>
      <c r="G9095" s="161" t="s">
        <v>27</v>
      </c>
      <c r="H9095" s="157">
        <f>SUM(H9082:H9094)</f>
        <v>9.7514550000000005E-2</v>
      </c>
      <c r="J9095" s="110">
        <f>SUM(J9082:J9094)</f>
        <v>4.173521008756003E-2</v>
      </c>
      <c r="K9095" s="109"/>
      <c r="L9095" s="109"/>
      <c r="M9095" s="109"/>
      <c r="N9095" s="110">
        <f>SUM(N9082:N9094)</f>
        <v>0</v>
      </c>
    </row>
    <row r="9096" spans="1:18" s="73" customFormat="1" ht="15" customHeight="1" thickBot="1" x14ac:dyDescent="0.35">
      <c r="A9096" s="86"/>
      <c r="B9096" s="84"/>
      <c r="C9096" s="73" t="s">
        <v>10</v>
      </c>
      <c r="H9096" s="74"/>
      <c r="J9096" s="112"/>
      <c r="K9096" s="112"/>
      <c r="L9096" s="112"/>
      <c r="M9096" s="112"/>
      <c r="N9096" s="112"/>
    </row>
    <row r="9097" spans="1:18" ht="31.5" customHeight="1" thickBot="1" x14ac:dyDescent="0.35">
      <c r="A9097" s="86"/>
      <c r="B9097" s="84"/>
      <c r="C9097" s="122" t="s">
        <v>48</v>
      </c>
      <c r="D9097" s="123" t="s">
        <v>0</v>
      </c>
      <c r="E9097" s="123" t="s">
        <v>65</v>
      </c>
      <c r="F9097" s="123" t="s">
        <v>66</v>
      </c>
      <c r="G9097" s="123" t="s">
        <v>8</v>
      </c>
      <c r="H9097" s="124" t="s">
        <v>9</v>
      </c>
      <c r="J9097" s="106" t="s">
        <v>59</v>
      </c>
      <c r="K9097" s="107" t="s">
        <v>60</v>
      </c>
      <c r="L9097" s="107" t="s">
        <v>61</v>
      </c>
      <c r="M9097" s="107" t="s">
        <v>62</v>
      </c>
      <c r="N9097" s="108" t="s">
        <v>63</v>
      </c>
    </row>
    <row r="9098" spans="1:18" ht="15" customHeight="1" x14ac:dyDescent="0.3">
      <c r="A9098" s="86"/>
      <c r="B9098" s="84"/>
      <c r="C9098" s="125" t="s">
        <v>326</v>
      </c>
      <c r="D9098" s="146">
        <v>2</v>
      </c>
      <c r="E9098" s="149">
        <v>4.2300000000000004</v>
      </c>
      <c r="F9098" s="184">
        <f t="shared" ref="F9098:F9110" si="1753">+IF(E9098="","",D9098*E9098)</f>
        <v>8.4600000000000009</v>
      </c>
      <c r="G9098" s="185">
        <f>+IF(F9098="","",H9080)</f>
        <v>4.5900000000000003E-2</v>
      </c>
      <c r="H9098" s="186">
        <f t="shared" ref="H9098:H9110" si="1754">+IF(G9098="","",F9098*G9098)</f>
        <v>0.38831400000000005</v>
      </c>
      <c r="I9098" s="95"/>
      <c r="J9098" s="195">
        <f>+IF(H9098="","",H9098/H9150)</f>
        <v>0.16619434094646171</v>
      </c>
      <c r="K9098" s="174">
        <v>851230012</v>
      </c>
      <c r="L9098" s="170" t="s">
        <v>77</v>
      </c>
      <c r="M9098" s="193">
        <v>0</v>
      </c>
      <c r="N9098" s="194">
        <f t="shared" ref="N9098:N9110" si="1755">+IF(H9098="","",J9098*M9098)</f>
        <v>0</v>
      </c>
      <c r="R9098" s="75" t="e">
        <f t="shared" ref="R9098:R9110" si="1756">+R9010+1</f>
        <v>#REF!</v>
      </c>
    </row>
    <row r="9099" spans="1:18" ht="15" customHeight="1" x14ac:dyDescent="0.25">
      <c r="A9099" s="86"/>
      <c r="B9099" s="84"/>
      <c r="C9099" s="125" t="s">
        <v>309</v>
      </c>
      <c r="D9099" s="146">
        <v>1</v>
      </c>
      <c r="E9099" s="209">
        <v>4.75</v>
      </c>
      <c r="F9099" s="184">
        <f t="shared" si="1753"/>
        <v>4.75</v>
      </c>
      <c r="G9099" s="185">
        <f>+IF(F9099="","",H9080)</f>
        <v>4.5900000000000003E-2</v>
      </c>
      <c r="H9099" s="186">
        <f t="shared" si="1754"/>
        <v>0.21802500000000002</v>
      </c>
      <c r="J9099" s="195">
        <f>+IF(H9099="","",H9099/H9150)</f>
        <v>9.3312425472304145E-2</v>
      </c>
      <c r="K9099" s="174">
        <v>851230012</v>
      </c>
      <c r="L9099" s="170" t="s">
        <v>77</v>
      </c>
      <c r="M9099" s="193">
        <v>0</v>
      </c>
      <c r="N9099" s="194">
        <f t="shared" si="1755"/>
        <v>0</v>
      </c>
      <c r="R9099" s="75" t="e">
        <f t="shared" si="1756"/>
        <v>#REF!</v>
      </c>
    </row>
    <row r="9100" spans="1:18" ht="15" customHeight="1" x14ac:dyDescent="0.25">
      <c r="A9100" s="86"/>
      <c r="B9100" s="84"/>
      <c r="C9100" s="125" t="s">
        <v>388</v>
      </c>
      <c r="D9100" s="146">
        <v>1</v>
      </c>
      <c r="E9100" s="209">
        <v>4.28</v>
      </c>
      <c r="F9100" s="184">
        <f t="shared" si="1753"/>
        <v>4.28</v>
      </c>
      <c r="G9100" s="185">
        <f>+IF(F9100="","",H9080)</f>
        <v>4.5900000000000003E-2</v>
      </c>
      <c r="H9100" s="186">
        <f t="shared" si="1754"/>
        <v>0.19645200000000002</v>
      </c>
      <c r="J9100" s="195">
        <f>+IF(H9100="","",H9100/H9150)</f>
        <v>8.4079406530834053E-2</v>
      </c>
      <c r="K9100" s="174">
        <v>851230012</v>
      </c>
      <c r="L9100" s="170" t="s">
        <v>77</v>
      </c>
      <c r="M9100" s="193">
        <v>0</v>
      </c>
      <c r="N9100" s="194">
        <f t="shared" si="1755"/>
        <v>0</v>
      </c>
      <c r="R9100" s="75" t="e">
        <f t="shared" si="1756"/>
        <v>#REF!</v>
      </c>
    </row>
    <row r="9101" spans="1:18" ht="15" customHeight="1" x14ac:dyDescent="0.3">
      <c r="A9101" s="86"/>
      <c r="B9101" s="84"/>
      <c r="C9101" s="125"/>
      <c r="D9101" s="146"/>
      <c r="E9101" s="149" t="s">
        <v>64</v>
      </c>
      <c r="F9101" s="184" t="str">
        <f t="shared" si="1753"/>
        <v/>
      </c>
      <c r="G9101" s="185" t="str">
        <f>+IF(F9101="","",H9080)</f>
        <v/>
      </c>
      <c r="H9101" s="186" t="str">
        <f t="shared" si="1754"/>
        <v/>
      </c>
      <c r="J9101" s="195" t="str">
        <f>+IF(H9101="","",H9101/H9150)</f>
        <v/>
      </c>
      <c r="K9101" s="174"/>
      <c r="L9101" s="170"/>
      <c r="M9101" s="193" t="str">
        <f t="shared" ref="M9101:M9110" si="1757">IF(L9101="NP", 0, (IF(L9101="EP", 1, (IF(L9101="ND", 0.4, "")))))</f>
        <v/>
      </c>
      <c r="N9101" s="194" t="str">
        <f t="shared" si="1755"/>
        <v/>
      </c>
      <c r="R9101" s="75" t="e">
        <f t="shared" si="1756"/>
        <v>#REF!</v>
      </c>
    </row>
    <row r="9102" spans="1:18" ht="15" customHeight="1" x14ac:dyDescent="0.3">
      <c r="A9102" s="86"/>
      <c r="B9102" s="84"/>
      <c r="C9102" s="125"/>
      <c r="D9102" s="146"/>
      <c r="E9102" s="149"/>
      <c r="F9102" s="184" t="str">
        <f t="shared" si="1753"/>
        <v/>
      </c>
      <c r="G9102" s="185" t="str">
        <f>+IF(F9102="","",H9080)</f>
        <v/>
      </c>
      <c r="H9102" s="186" t="str">
        <f t="shared" si="1754"/>
        <v/>
      </c>
      <c r="J9102" s="195" t="str">
        <f>+IF(H9102="","",H9102/H9150)</f>
        <v/>
      </c>
      <c r="K9102" s="174"/>
      <c r="L9102" s="170"/>
      <c r="M9102" s="193" t="str">
        <f t="shared" si="1757"/>
        <v/>
      </c>
      <c r="N9102" s="194" t="str">
        <f t="shared" si="1755"/>
        <v/>
      </c>
      <c r="R9102" s="75" t="e">
        <f t="shared" si="1756"/>
        <v>#REF!</v>
      </c>
    </row>
    <row r="9103" spans="1:18" ht="15" customHeight="1" x14ac:dyDescent="0.3">
      <c r="A9103" s="86"/>
      <c r="B9103" s="84"/>
      <c r="C9103" s="125"/>
      <c r="D9103" s="146"/>
      <c r="E9103" s="149"/>
      <c r="F9103" s="184" t="str">
        <f t="shared" si="1753"/>
        <v/>
      </c>
      <c r="G9103" s="185" t="str">
        <f>+IF(F9103="","",H9080)</f>
        <v/>
      </c>
      <c r="H9103" s="186" t="str">
        <f t="shared" si="1754"/>
        <v/>
      </c>
      <c r="I9103" s="96"/>
      <c r="J9103" s="195" t="str">
        <f>+IF(H9103="","",H9103/H9150)</f>
        <v/>
      </c>
      <c r="K9103" s="174"/>
      <c r="L9103" s="170"/>
      <c r="M9103" s="193" t="str">
        <f t="shared" si="1757"/>
        <v/>
      </c>
      <c r="N9103" s="194" t="str">
        <f t="shared" si="1755"/>
        <v/>
      </c>
      <c r="R9103" s="75" t="e">
        <f t="shared" si="1756"/>
        <v>#REF!</v>
      </c>
    </row>
    <row r="9104" spans="1:18" ht="15" customHeight="1" x14ac:dyDescent="0.3">
      <c r="A9104" s="86"/>
      <c r="B9104" s="84"/>
      <c r="C9104" s="125"/>
      <c r="D9104" s="146"/>
      <c r="E9104" s="149"/>
      <c r="F9104" s="184" t="str">
        <f t="shared" si="1753"/>
        <v/>
      </c>
      <c r="G9104" s="185" t="str">
        <f>+IF(F9104="","",H9080)</f>
        <v/>
      </c>
      <c r="H9104" s="186" t="str">
        <f t="shared" si="1754"/>
        <v/>
      </c>
      <c r="J9104" s="195" t="str">
        <f>+IF(H9104="","",H9104/H9150)</f>
        <v/>
      </c>
      <c r="K9104" s="174"/>
      <c r="L9104" s="170"/>
      <c r="M9104" s="193" t="str">
        <f t="shared" si="1757"/>
        <v/>
      </c>
      <c r="N9104" s="194" t="str">
        <f t="shared" si="1755"/>
        <v/>
      </c>
      <c r="R9104" s="75" t="e">
        <f t="shared" si="1756"/>
        <v>#REF!</v>
      </c>
    </row>
    <row r="9105" spans="1:18" ht="15" customHeight="1" x14ac:dyDescent="0.3">
      <c r="A9105" s="86"/>
      <c r="B9105" s="84"/>
      <c r="C9105" s="125"/>
      <c r="D9105" s="146"/>
      <c r="E9105" s="149"/>
      <c r="F9105" s="184" t="str">
        <f t="shared" si="1753"/>
        <v/>
      </c>
      <c r="G9105" s="185" t="str">
        <f>+IF(F9105="","",H9080)</f>
        <v/>
      </c>
      <c r="H9105" s="186" t="str">
        <f t="shared" si="1754"/>
        <v/>
      </c>
      <c r="J9105" s="195" t="str">
        <f>+IF(H9105="","",H9105/H9150)</f>
        <v/>
      </c>
      <c r="K9105" s="174"/>
      <c r="L9105" s="170"/>
      <c r="M9105" s="193" t="str">
        <f t="shared" si="1757"/>
        <v/>
      </c>
      <c r="N9105" s="194" t="str">
        <f t="shared" si="1755"/>
        <v/>
      </c>
      <c r="R9105" s="75" t="e">
        <f t="shared" si="1756"/>
        <v>#REF!</v>
      </c>
    </row>
    <row r="9106" spans="1:18" ht="15" customHeight="1" x14ac:dyDescent="0.3">
      <c r="A9106" s="86"/>
      <c r="B9106" s="84"/>
      <c r="C9106" s="125"/>
      <c r="D9106" s="146"/>
      <c r="E9106" s="149"/>
      <c r="F9106" s="184" t="str">
        <f t="shared" si="1753"/>
        <v/>
      </c>
      <c r="G9106" s="185" t="str">
        <f>+IF(F9106="","",H9080)</f>
        <v/>
      </c>
      <c r="H9106" s="186" t="str">
        <f t="shared" si="1754"/>
        <v/>
      </c>
      <c r="I9106" s="96"/>
      <c r="J9106" s="195" t="str">
        <f>+IF(H9106="","",H9106/H9150)</f>
        <v/>
      </c>
      <c r="K9106" s="174"/>
      <c r="L9106" s="170"/>
      <c r="M9106" s="193" t="str">
        <f t="shared" si="1757"/>
        <v/>
      </c>
      <c r="N9106" s="194" t="str">
        <f t="shared" si="1755"/>
        <v/>
      </c>
      <c r="R9106" s="75" t="e">
        <f t="shared" si="1756"/>
        <v>#REF!</v>
      </c>
    </row>
    <row r="9107" spans="1:18" ht="15" customHeight="1" x14ac:dyDescent="0.3">
      <c r="A9107" s="86"/>
      <c r="B9107" s="84"/>
      <c r="C9107" s="125"/>
      <c r="D9107" s="146"/>
      <c r="E9107" s="149"/>
      <c r="F9107" s="184" t="str">
        <f t="shared" si="1753"/>
        <v/>
      </c>
      <c r="G9107" s="185" t="str">
        <f>+IF(F9107="","",H9080)</f>
        <v/>
      </c>
      <c r="H9107" s="186" t="str">
        <f t="shared" si="1754"/>
        <v/>
      </c>
      <c r="J9107" s="195" t="str">
        <f>+IF(H9107="","",H9107/H9150)</f>
        <v/>
      </c>
      <c r="K9107" s="174"/>
      <c r="L9107" s="170"/>
      <c r="M9107" s="193" t="str">
        <f t="shared" si="1757"/>
        <v/>
      </c>
      <c r="N9107" s="194" t="str">
        <f t="shared" si="1755"/>
        <v/>
      </c>
      <c r="R9107" s="75" t="e">
        <f t="shared" si="1756"/>
        <v>#REF!</v>
      </c>
    </row>
    <row r="9108" spans="1:18" ht="15" customHeight="1" x14ac:dyDescent="0.3">
      <c r="A9108" s="86"/>
      <c r="B9108" s="84"/>
      <c r="C9108" s="125"/>
      <c r="D9108" s="146"/>
      <c r="E9108" s="149"/>
      <c r="F9108" s="184" t="str">
        <f t="shared" si="1753"/>
        <v/>
      </c>
      <c r="G9108" s="185" t="str">
        <f>+IF(F9108="","",H9080)</f>
        <v/>
      </c>
      <c r="H9108" s="186" t="str">
        <f t="shared" si="1754"/>
        <v/>
      </c>
      <c r="I9108" s="96"/>
      <c r="J9108" s="195" t="str">
        <f>+IF(H9108="","",H9108/H9150)</f>
        <v/>
      </c>
      <c r="K9108" s="174"/>
      <c r="L9108" s="170"/>
      <c r="M9108" s="193" t="str">
        <f t="shared" si="1757"/>
        <v/>
      </c>
      <c r="N9108" s="194" t="str">
        <f t="shared" si="1755"/>
        <v/>
      </c>
      <c r="R9108" s="75" t="e">
        <f t="shared" si="1756"/>
        <v>#REF!</v>
      </c>
    </row>
    <row r="9109" spans="1:18" ht="15" customHeight="1" x14ac:dyDescent="0.3">
      <c r="A9109" s="86"/>
      <c r="B9109" s="84"/>
      <c r="C9109" s="125"/>
      <c r="D9109" s="146"/>
      <c r="E9109" s="149"/>
      <c r="F9109" s="184" t="str">
        <f t="shared" si="1753"/>
        <v/>
      </c>
      <c r="G9109" s="185" t="str">
        <f>+IF(F9109="","",H9080)</f>
        <v/>
      </c>
      <c r="H9109" s="186" t="str">
        <f t="shared" si="1754"/>
        <v/>
      </c>
      <c r="I9109" s="96"/>
      <c r="J9109" s="195" t="str">
        <f>+IF(H9109="","",H9109/H9150)</f>
        <v/>
      </c>
      <c r="K9109" s="174"/>
      <c r="L9109" s="170"/>
      <c r="M9109" s="193" t="str">
        <f t="shared" si="1757"/>
        <v/>
      </c>
      <c r="N9109" s="194" t="str">
        <f t="shared" si="1755"/>
        <v/>
      </c>
      <c r="R9109" s="75" t="e">
        <f t="shared" si="1756"/>
        <v>#REF!</v>
      </c>
    </row>
    <row r="9110" spans="1:18" ht="15" customHeight="1" thickBot="1" x14ac:dyDescent="0.35">
      <c r="A9110" s="86"/>
      <c r="B9110" s="84"/>
      <c r="C9110" s="127"/>
      <c r="D9110" s="147"/>
      <c r="E9110" s="150"/>
      <c r="F9110" s="187" t="str">
        <f t="shared" si="1753"/>
        <v/>
      </c>
      <c r="G9110" s="188" t="str">
        <f>+IF(F9110="","",H9079)</f>
        <v/>
      </c>
      <c r="H9110" s="189" t="str">
        <f t="shared" si="1754"/>
        <v/>
      </c>
      <c r="J9110" s="195" t="str">
        <f>+IF(H9110="","",H9110/H9150)</f>
        <v/>
      </c>
      <c r="K9110" s="174"/>
      <c r="L9110" s="170"/>
      <c r="M9110" s="193" t="str">
        <f t="shared" si="1757"/>
        <v/>
      </c>
      <c r="N9110" s="194" t="str">
        <f t="shared" si="1755"/>
        <v/>
      </c>
      <c r="R9110" s="75" t="e">
        <f t="shared" si="1756"/>
        <v>#REF!</v>
      </c>
    </row>
    <row r="9111" spans="1:18" ht="15" customHeight="1" thickBot="1" x14ac:dyDescent="0.35">
      <c r="A9111" s="86"/>
      <c r="B9111" s="84"/>
      <c r="C9111" s="160"/>
      <c r="D9111" s="160"/>
      <c r="E9111" s="160"/>
      <c r="F9111" s="160"/>
      <c r="G9111" s="161" t="s">
        <v>28</v>
      </c>
      <c r="H9111" s="157">
        <f>SUM(H9098:H9110)</f>
        <v>0.80279100000000003</v>
      </c>
      <c r="J9111" s="110">
        <f>SUM(J9098:J9110)</f>
        <v>0.34358617294959992</v>
      </c>
      <c r="K9111" s="109"/>
      <c r="L9111" s="109"/>
      <c r="M9111" s="109"/>
      <c r="N9111" s="110">
        <f>SUM(N9098:N9110)</f>
        <v>0</v>
      </c>
    </row>
    <row r="9112" spans="1:18" s="73" customFormat="1" ht="15" customHeight="1" thickBot="1" x14ac:dyDescent="0.35">
      <c r="A9112" s="86"/>
      <c r="B9112" s="84"/>
      <c r="C9112" s="73" t="s">
        <v>11</v>
      </c>
      <c r="H9112" s="74"/>
      <c r="J9112" s="112"/>
      <c r="K9112" s="112"/>
      <c r="L9112" s="112"/>
      <c r="M9112" s="112"/>
      <c r="N9112" s="112"/>
    </row>
    <row r="9113" spans="1:18" ht="34.5" customHeight="1" thickBot="1" x14ac:dyDescent="0.35">
      <c r="A9113" s="86"/>
      <c r="B9113" s="84"/>
      <c r="C9113" s="122" t="s">
        <v>48</v>
      </c>
      <c r="D9113" s="129"/>
      <c r="E9113" s="123" t="s">
        <v>3</v>
      </c>
      <c r="F9113" s="123" t="s">
        <v>0</v>
      </c>
      <c r="G9113" s="123" t="s">
        <v>16</v>
      </c>
      <c r="H9113" s="124" t="s">
        <v>9</v>
      </c>
      <c r="J9113" s="106" t="s">
        <v>59</v>
      </c>
      <c r="K9113" s="107" t="s">
        <v>60</v>
      </c>
      <c r="L9113" s="107" t="s">
        <v>61</v>
      </c>
      <c r="M9113" s="107" t="s">
        <v>62</v>
      </c>
      <c r="N9113" s="108" t="s">
        <v>63</v>
      </c>
    </row>
    <row r="9114" spans="1:18" ht="15" customHeight="1" x14ac:dyDescent="0.3">
      <c r="A9114" s="86"/>
      <c r="B9114" s="84"/>
      <c r="C9114" s="125" t="s">
        <v>312</v>
      </c>
      <c r="E9114" s="151" t="s">
        <v>89</v>
      </c>
      <c r="F9114" s="151">
        <v>0.05</v>
      </c>
      <c r="G9114" s="151">
        <v>1.1200000000000001</v>
      </c>
      <c r="H9114" s="190">
        <f t="shared" ref="H9114:H9115" si="1758">+IF(G9114="","",F9114*G9114)</f>
        <v>5.6000000000000008E-2</v>
      </c>
      <c r="J9114" s="195">
        <f>+IF(H9114="","",H9114/H9150)</f>
        <v>2.3967415784653286E-2</v>
      </c>
      <c r="K9114" s="174">
        <v>411211912</v>
      </c>
      <c r="L9114" s="170" t="s">
        <v>76</v>
      </c>
      <c r="M9114" s="193">
        <v>0.29659999999999997</v>
      </c>
      <c r="N9114" s="194">
        <f t="shared" ref="N9114:N9139" si="1759">+IF(H9114="","",J9114*M9114)</f>
        <v>7.1087355217281639E-3</v>
      </c>
      <c r="R9114" s="75" t="e">
        <f t="shared" ref="R9114:R9139" si="1760">+R9026+1</f>
        <v>#REF!</v>
      </c>
    </row>
    <row r="9115" spans="1:18" ht="15" customHeight="1" x14ac:dyDescent="0.3">
      <c r="A9115" s="86"/>
      <c r="B9115" s="84"/>
      <c r="C9115" s="125" t="s">
        <v>320</v>
      </c>
      <c r="E9115" s="151" t="s">
        <v>89</v>
      </c>
      <c r="F9115" s="151">
        <v>1.03</v>
      </c>
      <c r="G9115" s="151">
        <v>1.34</v>
      </c>
      <c r="H9115" s="190">
        <f t="shared" si="1758"/>
        <v>1.3802000000000001</v>
      </c>
      <c r="J9115" s="195">
        <f>+IF(H9115="","",H9115/H9150)</f>
        <v>0.59071120117818687</v>
      </c>
      <c r="K9115" s="218">
        <v>411211912</v>
      </c>
      <c r="L9115" s="212" t="s">
        <v>76</v>
      </c>
      <c r="M9115" s="193">
        <v>0.29659999999999997</v>
      </c>
      <c r="N9115" s="194">
        <f t="shared" si="1759"/>
        <v>0.17520494226945021</v>
      </c>
      <c r="R9115" s="75" t="e">
        <f t="shared" si="1760"/>
        <v>#REF!</v>
      </c>
    </row>
    <row r="9116" spans="1:18" ht="15" customHeight="1" x14ac:dyDescent="0.3">
      <c r="A9116" s="86"/>
      <c r="B9116" s="84"/>
      <c r="C9116" s="125"/>
      <c r="E9116" s="151"/>
      <c r="F9116" s="151"/>
      <c r="G9116" s="151"/>
      <c r="H9116" s="190"/>
      <c r="J9116" s="195"/>
      <c r="K9116" s="212"/>
      <c r="L9116" s="212"/>
      <c r="M9116" s="193"/>
      <c r="N9116" s="194" t="str">
        <f t="shared" si="1759"/>
        <v/>
      </c>
      <c r="R9116" s="75" t="e">
        <f t="shared" si="1760"/>
        <v>#REF!</v>
      </c>
    </row>
    <row r="9117" spans="1:18" ht="15" customHeight="1" x14ac:dyDescent="0.3">
      <c r="A9117" s="86"/>
      <c r="B9117" s="84"/>
      <c r="C9117" s="125"/>
      <c r="E9117" s="151"/>
      <c r="F9117" s="151"/>
      <c r="G9117" s="151"/>
      <c r="H9117" s="190"/>
      <c r="J9117" s="195"/>
      <c r="K9117" s="211"/>
      <c r="L9117" s="212"/>
      <c r="M9117" s="193"/>
      <c r="N9117" s="194" t="str">
        <f t="shared" si="1759"/>
        <v/>
      </c>
      <c r="R9117" s="75" t="e">
        <f t="shared" si="1760"/>
        <v>#REF!</v>
      </c>
    </row>
    <row r="9118" spans="1:18" ht="15" customHeight="1" x14ac:dyDescent="0.3">
      <c r="A9118" s="86"/>
      <c r="B9118" s="84"/>
      <c r="C9118" s="125"/>
      <c r="E9118" s="151"/>
      <c r="F9118" s="151"/>
      <c r="G9118" s="151"/>
      <c r="H9118" s="190"/>
      <c r="J9118" s="195"/>
      <c r="K9118" s="174"/>
      <c r="L9118" s="170"/>
      <c r="M9118" s="193"/>
      <c r="N9118" s="194" t="str">
        <f t="shared" si="1759"/>
        <v/>
      </c>
      <c r="R9118" s="75" t="e">
        <f t="shared" si="1760"/>
        <v>#REF!</v>
      </c>
    </row>
    <row r="9119" spans="1:18" ht="15" customHeight="1" x14ac:dyDescent="0.3">
      <c r="A9119" s="86"/>
      <c r="B9119" s="84"/>
      <c r="C9119" s="125"/>
      <c r="E9119" s="151"/>
      <c r="F9119" s="151"/>
      <c r="G9119" s="151"/>
      <c r="H9119" s="190"/>
      <c r="J9119" s="195"/>
      <c r="K9119" s="174"/>
      <c r="L9119" s="170"/>
      <c r="M9119" s="193"/>
      <c r="N9119" s="194" t="str">
        <f t="shared" si="1759"/>
        <v/>
      </c>
      <c r="R9119" s="75" t="e">
        <f t="shared" si="1760"/>
        <v>#REF!</v>
      </c>
    </row>
    <row r="9120" spans="1:18" ht="15" customHeight="1" x14ac:dyDescent="0.3">
      <c r="A9120" s="86"/>
      <c r="B9120" s="84"/>
      <c r="C9120" s="125"/>
      <c r="E9120" s="151"/>
      <c r="F9120" s="151"/>
      <c r="G9120" s="151"/>
      <c r="H9120" s="190"/>
      <c r="J9120" s="195"/>
      <c r="K9120" s="174"/>
      <c r="L9120" s="170"/>
      <c r="M9120" s="193"/>
      <c r="N9120" s="194" t="str">
        <f t="shared" si="1759"/>
        <v/>
      </c>
      <c r="R9120" s="75" t="e">
        <f t="shared" si="1760"/>
        <v>#REF!</v>
      </c>
    </row>
    <row r="9121" spans="1:18" ht="15" customHeight="1" x14ac:dyDescent="0.3">
      <c r="A9121" s="86"/>
      <c r="B9121" s="84"/>
      <c r="C9121" s="125"/>
      <c r="E9121" s="151"/>
      <c r="F9121" s="151"/>
      <c r="G9121" s="151"/>
      <c r="H9121" s="190"/>
      <c r="J9121" s="195"/>
      <c r="K9121" s="211"/>
      <c r="L9121" s="210"/>
      <c r="M9121" s="193"/>
      <c r="N9121" s="194" t="str">
        <f t="shared" si="1759"/>
        <v/>
      </c>
      <c r="R9121" s="75" t="e">
        <f t="shared" si="1760"/>
        <v>#REF!</v>
      </c>
    </row>
    <row r="9122" spans="1:18" ht="15" customHeight="1" x14ac:dyDescent="0.3">
      <c r="A9122" s="86"/>
      <c r="B9122" s="84"/>
      <c r="C9122" s="125"/>
      <c r="E9122" s="151"/>
      <c r="F9122" s="151"/>
      <c r="G9122" s="151"/>
      <c r="H9122" s="190"/>
      <c r="J9122" s="195"/>
      <c r="K9122" s="174"/>
      <c r="L9122" s="170"/>
      <c r="M9122" s="193"/>
      <c r="N9122" s="194" t="str">
        <f t="shared" si="1759"/>
        <v/>
      </c>
      <c r="R9122" s="75" t="e">
        <f t="shared" si="1760"/>
        <v>#REF!</v>
      </c>
    </row>
    <row r="9123" spans="1:18" ht="15" customHeight="1" x14ac:dyDescent="0.3">
      <c r="A9123" s="86"/>
      <c r="B9123" s="84"/>
      <c r="C9123" s="125"/>
      <c r="E9123" s="151"/>
      <c r="F9123" s="151"/>
      <c r="G9123" s="151"/>
      <c r="H9123" s="190"/>
      <c r="J9123" s="195"/>
      <c r="K9123" s="174"/>
      <c r="L9123" s="170"/>
      <c r="M9123" s="193"/>
      <c r="N9123" s="194" t="str">
        <f t="shared" si="1759"/>
        <v/>
      </c>
      <c r="R9123" s="75" t="e">
        <f t="shared" si="1760"/>
        <v>#REF!</v>
      </c>
    </row>
    <row r="9124" spans="1:18" ht="15" customHeight="1" x14ac:dyDescent="0.3">
      <c r="A9124" s="86"/>
      <c r="B9124" s="84"/>
      <c r="C9124" s="125"/>
      <c r="E9124" s="151"/>
      <c r="F9124" s="151"/>
      <c r="G9124" s="151"/>
      <c r="H9124" s="190" t="str">
        <f t="shared" ref="H9124:H9139" si="1761">+IF(G9124="","",F9124*G9124)</f>
        <v/>
      </c>
      <c r="J9124" s="195" t="str">
        <f>+IF(H9124="","",H9124/H9150)</f>
        <v/>
      </c>
      <c r="K9124" s="174"/>
      <c r="L9124" s="170"/>
      <c r="M9124" s="193" t="str">
        <f t="shared" ref="M9124:M9139" si="1762">IF(L9124="NP", 0, (IF(L9124="EP", 1, (IF(L9124="ND", 0.4, "")))))</f>
        <v/>
      </c>
      <c r="N9124" s="194" t="str">
        <f t="shared" si="1759"/>
        <v/>
      </c>
      <c r="R9124" s="75" t="e">
        <f t="shared" si="1760"/>
        <v>#REF!</v>
      </c>
    </row>
    <row r="9125" spans="1:18" ht="15" customHeight="1" x14ac:dyDescent="0.3">
      <c r="A9125" s="86"/>
      <c r="B9125" s="84"/>
      <c r="C9125" s="125"/>
      <c r="E9125" s="151"/>
      <c r="F9125" s="151"/>
      <c r="G9125" s="151"/>
      <c r="H9125" s="190" t="str">
        <f t="shared" si="1761"/>
        <v/>
      </c>
      <c r="J9125" s="195" t="str">
        <f>+IF(H9125="","",H9125/H9150)</f>
        <v/>
      </c>
      <c r="K9125" s="174"/>
      <c r="L9125" s="170"/>
      <c r="M9125" s="193" t="str">
        <f t="shared" si="1762"/>
        <v/>
      </c>
      <c r="N9125" s="194" t="str">
        <f t="shared" si="1759"/>
        <v/>
      </c>
      <c r="R9125" s="75" t="e">
        <f t="shared" si="1760"/>
        <v>#REF!</v>
      </c>
    </row>
    <row r="9126" spans="1:18" ht="15" customHeight="1" x14ac:dyDescent="0.3">
      <c r="A9126" s="86"/>
      <c r="B9126" s="84"/>
      <c r="C9126" s="125"/>
      <c r="E9126" s="151"/>
      <c r="F9126" s="151"/>
      <c r="G9126" s="151"/>
      <c r="H9126" s="190" t="str">
        <f t="shared" si="1761"/>
        <v/>
      </c>
      <c r="J9126" s="195" t="str">
        <f>+IF(H9126="","",H9126/H9150)</f>
        <v/>
      </c>
      <c r="K9126" s="174"/>
      <c r="L9126" s="170"/>
      <c r="M9126" s="193" t="str">
        <f t="shared" si="1762"/>
        <v/>
      </c>
      <c r="N9126" s="194" t="str">
        <f t="shared" si="1759"/>
        <v/>
      </c>
      <c r="R9126" s="75" t="e">
        <f t="shared" si="1760"/>
        <v>#REF!</v>
      </c>
    </row>
    <row r="9127" spans="1:18" ht="15" customHeight="1" x14ac:dyDescent="0.3">
      <c r="A9127" s="86"/>
      <c r="B9127" s="84"/>
      <c r="C9127" s="125"/>
      <c r="E9127" s="151"/>
      <c r="F9127" s="151"/>
      <c r="G9127" s="151"/>
      <c r="H9127" s="190" t="str">
        <f t="shared" si="1761"/>
        <v/>
      </c>
      <c r="J9127" s="195" t="str">
        <f>+IF(H9127="","",H9127/H9150)</f>
        <v/>
      </c>
      <c r="K9127" s="174"/>
      <c r="L9127" s="170"/>
      <c r="M9127" s="193" t="str">
        <f t="shared" si="1762"/>
        <v/>
      </c>
      <c r="N9127" s="194" t="str">
        <f t="shared" si="1759"/>
        <v/>
      </c>
      <c r="R9127" s="75" t="e">
        <f t="shared" si="1760"/>
        <v>#REF!</v>
      </c>
    </row>
    <row r="9128" spans="1:18" ht="15" customHeight="1" x14ac:dyDescent="0.3">
      <c r="A9128" s="86"/>
      <c r="B9128" s="84"/>
      <c r="C9128" s="125"/>
      <c r="E9128" s="151"/>
      <c r="F9128" s="151"/>
      <c r="G9128" s="151"/>
      <c r="H9128" s="190" t="str">
        <f t="shared" si="1761"/>
        <v/>
      </c>
      <c r="J9128" s="195" t="str">
        <f>+IF(H9128="","",H9128/H9150)</f>
        <v/>
      </c>
      <c r="K9128" s="174"/>
      <c r="L9128" s="170"/>
      <c r="M9128" s="193" t="str">
        <f t="shared" si="1762"/>
        <v/>
      </c>
      <c r="N9128" s="194" t="str">
        <f t="shared" si="1759"/>
        <v/>
      </c>
      <c r="R9128" s="75" t="e">
        <f t="shared" si="1760"/>
        <v>#REF!</v>
      </c>
    </row>
    <row r="9129" spans="1:18" ht="15" customHeight="1" x14ac:dyDescent="0.3">
      <c r="A9129" s="86"/>
      <c r="B9129" s="84"/>
      <c r="C9129" s="125"/>
      <c r="E9129" s="151"/>
      <c r="F9129" s="151"/>
      <c r="G9129" s="151"/>
      <c r="H9129" s="190" t="str">
        <f t="shared" si="1761"/>
        <v/>
      </c>
      <c r="J9129" s="195" t="str">
        <f>+IF(H9129="","",H9129/H9150)</f>
        <v/>
      </c>
      <c r="K9129" s="174"/>
      <c r="L9129" s="170"/>
      <c r="M9129" s="193" t="str">
        <f t="shared" si="1762"/>
        <v/>
      </c>
      <c r="N9129" s="194" t="str">
        <f t="shared" si="1759"/>
        <v/>
      </c>
      <c r="R9129" s="75" t="e">
        <f t="shared" si="1760"/>
        <v>#REF!</v>
      </c>
    </row>
    <row r="9130" spans="1:18" ht="15" customHeight="1" x14ac:dyDescent="0.3">
      <c r="A9130" s="86"/>
      <c r="B9130" s="84"/>
      <c r="C9130" s="125"/>
      <c r="E9130" s="151"/>
      <c r="F9130" s="151"/>
      <c r="G9130" s="151"/>
      <c r="H9130" s="190" t="str">
        <f t="shared" si="1761"/>
        <v/>
      </c>
      <c r="J9130" s="195" t="str">
        <f>+IF(H9130="","",H9130/H9150)</f>
        <v/>
      </c>
      <c r="K9130" s="174"/>
      <c r="L9130" s="170"/>
      <c r="M9130" s="193" t="str">
        <f t="shared" si="1762"/>
        <v/>
      </c>
      <c r="N9130" s="194" t="str">
        <f t="shared" si="1759"/>
        <v/>
      </c>
      <c r="R9130" s="75" t="e">
        <f t="shared" si="1760"/>
        <v>#REF!</v>
      </c>
    </row>
    <row r="9131" spans="1:18" ht="15" customHeight="1" x14ac:dyDescent="0.3">
      <c r="A9131" s="86"/>
      <c r="B9131" s="84"/>
      <c r="C9131" s="125"/>
      <c r="E9131" s="151"/>
      <c r="F9131" s="151"/>
      <c r="G9131" s="151"/>
      <c r="H9131" s="190" t="str">
        <f t="shared" si="1761"/>
        <v/>
      </c>
      <c r="J9131" s="195" t="str">
        <f>+IF(H9131="","",H9131/H9150)</f>
        <v/>
      </c>
      <c r="K9131" s="174"/>
      <c r="L9131" s="170"/>
      <c r="M9131" s="193" t="str">
        <f t="shared" si="1762"/>
        <v/>
      </c>
      <c r="N9131" s="194" t="str">
        <f t="shared" si="1759"/>
        <v/>
      </c>
      <c r="R9131" s="75" t="e">
        <f t="shared" si="1760"/>
        <v>#REF!</v>
      </c>
    </row>
    <row r="9132" spans="1:18" ht="15" customHeight="1" x14ac:dyDescent="0.3">
      <c r="A9132" s="86"/>
      <c r="B9132" s="84"/>
      <c r="C9132" s="125"/>
      <c r="E9132" s="151"/>
      <c r="F9132" s="151"/>
      <c r="G9132" s="151"/>
      <c r="H9132" s="190" t="str">
        <f t="shared" si="1761"/>
        <v/>
      </c>
      <c r="J9132" s="195" t="str">
        <f>+IF(H9132="","",H9132/H9150)</f>
        <v/>
      </c>
      <c r="K9132" s="174"/>
      <c r="L9132" s="170"/>
      <c r="M9132" s="193" t="str">
        <f t="shared" si="1762"/>
        <v/>
      </c>
      <c r="N9132" s="194" t="str">
        <f t="shared" si="1759"/>
        <v/>
      </c>
      <c r="R9132" s="75" t="e">
        <f t="shared" si="1760"/>
        <v>#REF!</v>
      </c>
    </row>
    <row r="9133" spans="1:18" ht="15" customHeight="1" x14ac:dyDescent="0.3">
      <c r="A9133" s="86"/>
      <c r="B9133" s="84"/>
      <c r="C9133" s="125"/>
      <c r="E9133" s="151"/>
      <c r="F9133" s="151"/>
      <c r="G9133" s="151"/>
      <c r="H9133" s="190" t="str">
        <f t="shared" si="1761"/>
        <v/>
      </c>
      <c r="J9133" s="195" t="str">
        <f>+IF(H9133="","",H9133/H9150)</f>
        <v/>
      </c>
      <c r="K9133" s="174"/>
      <c r="L9133" s="170"/>
      <c r="M9133" s="193" t="str">
        <f t="shared" si="1762"/>
        <v/>
      </c>
      <c r="N9133" s="194" t="str">
        <f t="shared" si="1759"/>
        <v/>
      </c>
      <c r="R9133" s="75" t="e">
        <f t="shared" si="1760"/>
        <v>#REF!</v>
      </c>
    </row>
    <row r="9134" spans="1:18" ht="15" customHeight="1" x14ac:dyDescent="0.3">
      <c r="A9134" s="86"/>
      <c r="B9134" s="84"/>
      <c r="C9134" s="125"/>
      <c r="E9134" s="151"/>
      <c r="F9134" s="151"/>
      <c r="G9134" s="151"/>
      <c r="H9134" s="190" t="str">
        <f t="shared" si="1761"/>
        <v/>
      </c>
      <c r="J9134" s="195" t="str">
        <f>+IF(H9134="","",H9134/H9150)</f>
        <v/>
      </c>
      <c r="K9134" s="174"/>
      <c r="L9134" s="170"/>
      <c r="M9134" s="193" t="str">
        <f t="shared" si="1762"/>
        <v/>
      </c>
      <c r="N9134" s="194" t="str">
        <f t="shared" si="1759"/>
        <v/>
      </c>
      <c r="R9134" s="75" t="e">
        <f t="shared" si="1760"/>
        <v>#REF!</v>
      </c>
    </row>
    <row r="9135" spans="1:18" ht="15" customHeight="1" x14ac:dyDescent="0.3">
      <c r="A9135" s="86"/>
      <c r="B9135" s="84"/>
      <c r="C9135" s="125"/>
      <c r="E9135" s="151"/>
      <c r="F9135" s="151"/>
      <c r="G9135" s="151"/>
      <c r="H9135" s="190" t="str">
        <f t="shared" si="1761"/>
        <v/>
      </c>
      <c r="J9135" s="195" t="str">
        <f>+IF(H9135="","",H9135/H9150)</f>
        <v/>
      </c>
      <c r="K9135" s="174"/>
      <c r="L9135" s="170"/>
      <c r="M9135" s="193" t="str">
        <f t="shared" si="1762"/>
        <v/>
      </c>
      <c r="N9135" s="194" t="str">
        <f t="shared" si="1759"/>
        <v/>
      </c>
      <c r="R9135" s="75" t="e">
        <f t="shared" si="1760"/>
        <v>#REF!</v>
      </c>
    </row>
    <row r="9136" spans="1:18" ht="15" customHeight="1" x14ac:dyDescent="0.3">
      <c r="A9136" s="86"/>
      <c r="B9136" s="84"/>
      <c r="C9136" s="125"/>
      <c r="E9136" s="151"/>
      <c r="F9136" s="151"/>
      <c r="G9136" s="151"/>
      <c r="H9136" s="190" t="str">
        <f t="shared" si="1761"/>
        <v/>
      </c>
      <c r="J9136" s="195" t="str">
        <f>+IF(H9136="","",H9136/H9150)</f>
        <v/>
      </c>
      <c r="K9136" s="174"/>
      <c r="L9136" s="170"/>
      <c r="M9136" s="193" t="str">
        <f t="shared" si="1762"/>
        <v/>
      </c>
      <c r="N9136" s="194" t="str">
        <f t="shared" si="1759"/>
        <v/>
      </c>
      <c r="R9136" s="75" t="e">
        <f t="shared" si="1760"/>
        <v>#REF!</v>
      </c>
    </row>
    <row r="9137" spans="1:18" ht="15" customHeight="1" x14ac:dyDescent="0.3">
      <c r="A9137" s="86"/>
      <c r="B9137" s="84"/>
      <c r="C9137" s="125"/>
      <c r="E9137" s="151"/>
      <c r="F9137" s="151"/>
      <c r="G9137" s="151"/>
      <c r="H9137" s="190" t="str">
        <f t="shared" si="1761"/>
        <v/>
      </c>
      <c r="J9137" s="195" t="str">
        <f>+IF(H9137="","",H9137/H9150)</f>
        <v/>
      </c>
      <c r="K9137" s="174"/>
      <c r="L9137" s="170"/>
      <c r="M9137" s="193" t="str">
        <f t="shared" si="1762"/>
        <v/>
      </c>
      <c r="N9137" s="194" t="str">
        <f t="shared" si="1759"/>
        <v/>
      </c>
      <c r="R9137" s="75" t="e">
        <f t="shared" si="1760"/>
        <v>#REF!</v>
      </c>
    </row>
    <row r="9138" spans="1:18" ht="15" customHeight="1" x14ac:dyDescent="0.3">
      <c r="A9138" s="86"/>
      <c r="B9138" s="84"/>
      <c r="C9138" s="125"/>
      <c r="E9138" s="151"/>
      <c r="F9138" s="151"/>
      <c r="G9138" s="151"/>
      <c r="H9138" s="190" t="str">
        <f t="shared" si="1761"/>
        <v/>
      </c>
      <c r="J9138" s="195" t="str">
        <f>+IF(H9138="","",H9138/H9150)</f>
        <v/>
      </c>
      <c r="K9138" s="174"/>
      <c r="L9138" s="170"/>
      <c r="M9138" s="193" t="str">
        <f t="shared" si="1762"/>
        <v/>
      </c>
      <c r="N9138" s="194" t="str">
        <f t="shared" si="1759"/>
        <v/>
      </c>
      <c r="R9138" s="75" t="e">
        <f t="shared" si="1760"/>
        <v>#REF!</v>
      </c>
    </row>
    <row r="9139" spans="1:18" ht="15" customHeight="1" thickBot="1" x14ac:dyDescent="0.35">
      <c r="A9139" s="86"/>
      <c r="B9139" s="84"/>
      <c r="C9139" s="125"/>
      <c r="E9139" s="152"/>
      <c r="F9139" s="152"/>
      <c r="G9139" s="152"/>
      <c r="H9139" s="191" t="str">
        <f t="shared" si="1761"/>
        <v/>
      </c>
      <c r="J9139" s="195" t="str">
        <f>+IF(H9139="","",H9139/H9150)</f>
        <v/>
      </c>
      <c r="K9139" s="174"/>
      <c r="L9139" s="170"/>
      <c r="M9139" s="193" t="str">
        <f t="shared" si="1762"/>
        <v/>
      </c>
      <c r="N9139" s="194" t="str">
        <f t="shared" si="1759"/>
        <v/>
      </c>
      <c r="R9139" s="75" t="e">
        <f t="shared" si="1760"/>
        <v>#REF!</v>
      </c>
    </row>
    <row r="9140" spans="1:18" ht="15" customHeight="1" thickBot="1" x14ac:dyDescent="0.35">
      <c r="A9140" s="86"/>
      <c r="B9140" s="84"/>
      <c r="C9140" s="160"/>
      <c r="D9140" s="160"/>
      <c r="E9140" s="160"/>
      <c r="F9140" s="160"/>
      <c r="G9140" s="161" t="s">
        <v>29</v>
      </c>
      <c r="H9140" s="157">
        <f>SUM(H9114:H9139)</f>
        <v>1.4362000000000001</v>
      </c>
      <c r="J9140" s="110">
        <f>SUM(J9114:J9139)</f>
        <v>0.61467861696284021</v>
      </c>
      <c r="K9140" s="109"/>
      <c r="L9140" s="109"/>
      <c r="M9140" s="109"/>
      <c r="N9140" s="110">
        <f>SUM(N9114:N9139)</f>
        <v>0.18231367779117838</v>
      </c>
    </row>
    <row r="9141" spans="1:18" s="73" customFormat="1" ht="15" customHeight="1" thickBot="1" x14ac:dyDescent="0.35">
      <c r="A9141" s="86"/>
      <c r="B9141" s="84"/>
      <c r="C9141" s="73" t="s">
        <v>12</v>
      </c>
      <c r="H9141" s="74"/>
      <c r="J9141" s="111"/>
      <c r="K9141" s="111"/>
      <c r="L9141" s="111"/>
      <c r="M9141" s="111"/>
      <c r="N9141" s="111"/>
    </row>
    <row r="9142" spans="1:18" ht="33" customHeight="1" thickBot="1" x14ac:dyDescent="0.35">
      <c r="A9142" s="86"/>
      <c r="B9142" s="84"/>
      <c r="C9142" s="122" t="s">
        <v>48</v>
      </c>
      <c r="D9142" s="129"/>
      <c r="E9142" s="130" t="s">
        <v>3</v>
      </c>
      <c r="F9142" s="130" t="s">
        <v>0</v>
      </c>
      <c r="G9142" s="123" t="s">
        <v>6</v>
      </c>
      <c r="H9142" s="124" t="s">
        <v>9</v>
      </c>
      <c r="J9142" s="106" t="s">
        <v>59</v>
      </c>
      <c r="K9142" s="107" t="s">
        <v>60</v>
      </c>
      <c r="L9142" s="107" t="s">
        <v>61</v>
      </c>
      <c r="M9142" s="107" t="s">
        <v>62</v>
      </c>
      <c r="N9142" s="108" t="s">
        <v>63</v>
      </c>
    </row>
    <row r="9143" spans="1:18" ht="15" customHeight="1" x14ac:dyDescent="0.3">
      <c r="A9143" s="86"/>
      <c r="B9143" s="84"/>
      <c r="C9143" s="125"/>
      <c r="E9143" s="149"/>
      <c r="F9143" s="146"/>
      <c r="G9143" s="154"/>
      <c r="H9143" s="186"/>
      <c r="J9143" s="195"/>
      <c r="K9143" s="175"/>
      <c r="L9143" s="175"/>
      <c r="M9143" s="193"/>
      <c r="N9143" s="194" t="str">
        <f>+IF(H9143="","",J9143*M9143)</f>
        <v/>
      </c>
      <c r="R9143" s="75" t="e">
        <f t="shared" ref="R9143:R9147" si="1763">+R9055+1</f>
        <v>#REF!</v>
      </c>
    </row>
    <row r="9144" spans="1:18" ht="15" customHeight="1" x14ac:dyDescent="0.3">
      <c r="A9144" s="86"/>
      <c r="B9144" s="84"/>
      <c r="C9144" s="125"/>
      <c r="E9144" s="149"/>
      <c r="F9144" s="146"/>
      <c r="G9144" s="154"/>
      <c r="H9144" s="186"/>
      <c r="J9144" s="195"/>
      <c r="K9144" s="175"/>
      <c r="L9144" s="175"/>
      <c r="M9144" s="193"/>
      <c r="N9144" s="194" t="str">
        <f>+IF(H9144="","",J9144*M9144)</f>
        <v/>
      </c>
      <c r="R9144" s="75" t="e">
        <f t="shared" si="1763"/>
        <v>#REF!</v>
      </c>
    </row>
    <row r="9145" spans="1:18" ht="15" customHeight="1" x14ac:dyDescent="0.3">
      <c r="A9145" s="86"/>
      <c r="B9145" s="84"/>
      <c r="C9145" s="125"/>
      <c r="E9145" s="149"/>
      <c r="F9145" s="146"/>
      <c r="G9145" s="154"/>
      <c r="H9145" s="186" t="str">
        <f>+IF(G9145="","",F9145*G9145)</f>
        <v/>
      </c>
      <c r="J9145" s="195" t="str">
        <f>+IF(H9145="","",H9145/H9149)</f>
        <v/>
      </c>
      <c r="K9145" s="175"/>
      <c r="L9145" s="175"/>
      <c r="M9145" s="193" t="str">
        <f>IF(L9145="NP", 0, (IF(L9145="EP", 1, (IF(L9145="ND", 0.4, "")))))</f>
        <v/>
      </c>
      <c r="N9145" s="194" t="str">
        <f>+IF(H9145="","",J9145*M9145)</f>
        <v/>
      </c>
      <c r="R9145" s="75" t="e">
        <f t="shared" si="1763"/>
        <v>#REF!</v>
      </c>
    </row>
    <row r="9146" spans="1:18" ht="15" customHeight="1" x14ac:dyDescent="0.3">
      <c r="A9146" s="86"/>
      <c r="B9146" s="84"/>
      <c r="C9146" s="125"/>
      <c r="E9146" s="149"/>
      <c r="F9146" s="146"/>
      <c r="G9146" s="154"/>
      <c r="H9146" s="186" t="str">
        <f>+IF(G9146="","",F9146*G9146)</f>
        <v/>
      </c>
      <c r="J9146" s="195" t="str">
        <f>+IF(H9146="","",H9146/H9150)</f>
        <v/>
      </c>
      <c r="K9146" s="175"/>
      <c r="L9146" s="175"/>
      <c r="M9146" s="193" t="str">
        <f>IF(L9146="NP", 0, (IF(L9146="EP", 1, (IF(L9146="ND", 0.4, "")))))</f>
        <v/>
      </c>
      <c r="N9146" s="194" t="str">
        <f>+IF(H9146="","",J9146*M9146)</f>
        <v/>
      </c>
      <c r="R9146" s="75" t="e">
        <f t="shared" si="1763"/>
        <v>#REF!</v>
      </c>
    </row>
    <row r="9147" spans="1:18" ht="15" customHeight="1" thickBot="1" x14ac:dyDescent="0.35">
      <c r="A9147" s="86"/>
      <c r="B9147" s="84"/>
      <c r="C9147" s="127"/>
      <c r="D9147" s="128"/>
      <c r="E9147" s="150"/>
      <c r="F9147" s="147"/>
      <c r="G9147" s="155"/>
      <c r="H9147" s="192" t="str">
        <f>+IF(G9147="","",F9147*G9147)</f>
        <v/>
      </c>
      <c r="J9147" s="195" t="str">
        <f>+IF(H9147="","",H9147/H9150)</f>
        <v/>
      </c>
      <c r="K9147" s="176"/>
      <c r="L9147" s="177"/>
      <c r="M9147" s="193" t="str">
        <f>IF(L9147="NP", 0, (IF(L9147="EP", 1, (IF(L9147="ND", 0.4, "")))))</f>
        <v/>
      </c>
      <c r="N9147" s="194" t="str">
        <f>+IF(H9147="","",J9147*M9147)</f>
        <v/>
      </c>
      <c r="R9147" s="75" t="e">
        <f t="shared" si="1763"/>
        <v>#REF!</v>
      </c>
    </row>
    <row r="9148" spans="1:18" ht="15" customHeight="1" thickBot="1" x14ac:dyDescent="0.35">
      <c r="A9148" s="86"/>
      <c r="B9148" s="84"/>
      <c r="C9148" s="160"/>
      <c r="D9148" s="160"/>
      <c r="E9148" s="160"/>
      <c r="F9148" s="160"/>
      <c r="G9148" s="161" t="s">
        <v>30</v>
      </c>
      <c r="H9148" s="157">
        <f>SUM(H9143:H9147)</f>
        <v>0</v>
      </c>
      <c r="J9148" s="110">
        <f>SUM(J9143:J9147)</f>
        <v>0</v>
      </c>
      <c r="K9148" s="109"/>
      <c r="L9148" s="109"/>
      <c r="M9148" s="109"/>
      <c r="N9148" s="110">
        <f>SUM(N9143:N9147)</f>
        <v>0</v>
      </c>
    </row>
    <row r="9149" spans="1:18" ht="13.5" customHeight="1" thickBot="1" x14ac:dyDescent="0.35">
      <c r="A9149" s="86"/>
      <c r="B9149" s="84"/>
      <c r="H9149" s="84"/>
      <c r="J9149" s="103"/>
      <c r="K9149" s="104"/>
      <c r="L9149" s="104"/>
      <c r="M9149" s="104"/>
      <c r="N9149" s="105"/>
    </row>
    <row r="9150" spans="1:18" ht="15" customHeight="1" x14ac:dyDescent="0.3">
      <c r="A9150" s="86"/>
      <c r="B9150" s="84"/>
      <c r="D9150" s="132" t="s">
        <v>13</v>
      </c>
      <c r="E9150" s="133"/>
      <c r="F9150" s="133"/>
      <c r="G9150" s="134"/>
      <c r="H9150" s="158">
        <f>+H9095+H9111+H9140+H9148</f>
        <v>2.33650555</v>
      </c>
      <c r="J9150" s="113"/>
      <c r="K9150" s="78"/>
      <c r="M9150" s="78"/>
      <c r="N9150" s="114"/>
    </row>
    <row r="9151" spans="1:18" ht="15" customHeight="1" thickBot="1" x14ac:dyDescent="0.35">
      <c r="A9151" s="86"/>
      <c r="B9151" s="84"/>
      <c r="D9151" s="135" t="s">
        <v>67</v>
      </c>
      <c r="E9151" s="136"/>
      <c r="F9151" s="136"/>
      <c r="G9151" s="141">
        <f>+$Q$1</f>
        <v>0.15</v>
      </c>
      <c r="H9151" s="159">
        <f>+H9150*G9151</f>
        <v>0.35047583249999997</v>
      </c>
      <c r="J9151" s="115"/>
      <c r="K9151" s="116"/>
      <c r="L9151" s="116"/>
      <c r="M9151" s="116"/>
      <c r="N9151" s="117"/>
    </row>
    <row r="9152" spans="1:18" ht="15" customHeight="1" x14ac:dyDescent="0.3">
      <c r="A9152" s="86"/>
      <c r="B9152" s="84"/>
      <c r="D9152" s="135" t="s">
        <v>68</v>
      </c>
      <c r="E9152" s="136"/>
      <c r="F9152" s="136"/>
      <c r="G9152" s="141">
        <f>+$Q$2</f>
        <v>0</v>
      </c>
      <c r="H9152" s="159">
        <f>+(H9150+H9151)*G9152</f>
        <v>0</v>
      </c>
      <c r="J9152" s="120">
        <f>+J9095+J9111+J9140+J9148</f>
        <v>1.0000000000000002</v>
      </c>
      <c r="K9152" s="118"/>
      <c r="L9152" s="118"/>
      <c r="M9152" s="118"/>
      <c r="N9152" s="120">
        <f>+N9095+N9111+N9140+N9148</f>
        <v>0.18231367779117838</v>
      </c>
    </row>
    <row r="9153" spans="1:18" ht="15" customHeight="1" thickBot="1" x14ac:dyDescent="0.35">
      <c r="A9153" s="86"/>
      <c r="B9153" s="84"/>
      <c r="C9153" s="75" t="s">
        <v>64</v>
      </c>
      <c r="D9153" s="135" t="s">
        <v>14</v>
      </c>
      <c r="E9153" s="136"/>
      <c r="F9153" s="136"/>
      <c r="G9153" s="137"/>
      <c r="H9153" s="159">
        <f>SUM(H9150:H9152)</f>
        <v>2.6869813825</v>
      </c>
      <c r="J9153" s="121" t="s">
        <v>69</v>
      </c>
      <c r="K9153" s="119"/>
      <c r="L9153" s="119"/>
      <c r="M9153" s="119"/>
      <c r="N9153" s="121" t="s">
        <v>70</v>
      </c>
    </row>
    <row r="9154" spans="1:18" ht="15" customHeight="1" thickBot="1" x14ac:dyDescent="0.35">
      <c r="A9154" s="86"/>
      <c r="B9154" s="84"/>
      <c r="C9154" s="75" t="s">
        <v>64</v>
      </c>
      <c r="D9154" s="138" t="s">
        <v>15</v>
      </c>
      <c r="E9154" s="139"/>
      <c r="F9154" s="139"/>
      <c r="G9154" s="140"/>
      <c r="H9154" s="131">
        <f>+ROUND(H9153,2)</f>
        <v>2.69</v>
      </c>
      <c r="N9154" s="165">
        <f>+ROUND(N9152,4)</f>
        <v>0.18229999999999999</v>
      </c>
    </row>
    <row r="9155" spans="1:18" ht="13.5" customHeight="1" x14ac:dyDescent="0.3">
      <c r="A9155" s="86"/>
      <c r="B9155" s="84"/>
      <c r="G9155" s="76"/>
    </row>
    <row r="9156" spans="1:18" ht="13.5" customHeight="1" x14ac:dyDescent="0.3">
      <c r="A9156" s="86"/>
      <c r="B9156" s="84"/>
      <c r="G9156" s="76"/>
    </row>
    <row r="9157" spans="1:18" ht="15" customHeight="1" x14ac:dyDescent="0.3">
      <c r="A9157" s="83"/>
      <c r="B9157" s="84"/>
      <c r="G9157" s="76"/>
      <c r="H9157" s="84"/>
      <c r="J9157" s="85"/>
      <c r="K9157" s="85"/>
      <c r="L9157" s="85"/>
      <c r="M9157" s="85"/>
      <c r="N9157" s="85"/>
    </row>
    <row r="9158" spans="1:18" ht="14.1" customHeight="1" x14ac:dyDescent="0.3">
      <c r="A9158" s="86"/>
      <c r="B9158" s="84"/>
      <c r="C9158" s="87"/>
      <c r="D9158" s="87"/>
      <c r="E9158" s="87"/>
      <c r="F9158" s="87"/>
      <c r="G9158" s="87"/>
      <c r="H9158" s="87"/>
      <c r="K9158" s="78"/>
      <c r="M9158" s="78"/>
    </row>
    <row r="9159" spans="1:18" ht="12" customHeight="1" x14ac:dyDescent="0.3">
      <c r="A9159" s="86"/>
      <c r="B9159" s="84"/>
      <c r="C9159" s="73"/>
      <c r="D9159" s="73"/>
      <c r="E9159" s="73"/>
      <c r="F9159" s="73"/>
      <c r="G9159" s="73"/>
      <c r="H9159" s="73"/>
      <c r="K9159" s="78"/>
      <c r="M9159" s="78"/>
    </row>
    <row r="9160" spans="1:18" ht="12" customHeight="1" x14ac:dyDescent="0.3">
      <c r="A9160" s="86"/>
      <c r="B9160" s="84"/>
      <c r="G9160" s="88"/>
      <c r="H9160" s="84"/>
      <c r="K9160" s="78"/>
      <c r="M9160" s="78"/>
    </row>
    <row r="9161" spans="1:18" ht="14.25" customHeight="1" x14ac:dyDescent="0.3">
      <c r="A9161" s="86"/>
      <c r="B9161" s="84"/>
      <c r="C9161" s="89"/>
      <c r="D9161" s="90"/>
      <c r="E9161" s="90"/>
      <c r="F9161" s="90"/>
      <c r="G9161" s="90"/>
      <c r="H9161" s="91"/>
      <c r="K9161" s="78"/>
      <c r="M9161" s="78"/>
    </row>
    <row r="9162" spans="1:18" ht="14.25" customHeight="1" x14ac:dyDescent="0.3">
      <c r="A9162" s="86"/>
      <c r="B9162" s="84"/>
      <c r="C9162" s="89"/>
      <c r="H9162" s="84"/>
      <c r="K9162" s="78"/>
      <c r="M9162" s="78"/>
    </row>
    <row r="9163" spans="1:18" ht="12" customHeight="1" thickBot="1" x14ac:dyDescent="0.35">
      <c r="A9163" s="86"/>
      <c r="B9163" s="84"/>
      <c r="C9163" s="89"/>
      <c r="H9163" s="84"/>
      <c r="K9163" s="78"/>
      <c r="M9163" s="78"/>
    </row>
    <row r="9164" spans="1:18" ht="20.100000000000001" customHeight="1" thickBot="1" x14ac:dyDescent="0.35">
      <c r="A9164" s="86"/>
      <c r="B9164" s="84"/>
      <c r="C9164" s="142" t="s">
        <v>55</v>
      </c>
      <c r="D9164" s="143"/>
      <c r="E9164" s="143"/>
      <c r="F9164" s="143"/>
      <c r="G9164" s="143"/>
      <c r="H9164" s="144"/>
    </row>
    <row r="9165" spans="1:18" ht="20.100000000000001" customHeight="1" x14ac:dyDescent="0.3">
      <c r="A9165" s="86"/>
      <c r="B9165" s="84"/>
      <c r="C9165" s="92"/>
      <c r="H9165" s="93" t="s">
        <v>56</v>
      </c>
      <c r="I9165" s="84"/>
      <c r="J9165" s="97" t="s">
        <v>26</v>
      </c>
      <c r="K9165" s="98"/>
      <c r="L9165" s="98"/>
      <c r="M9165" s="98"/>
      <c r="N9165" s="99"/>
    </row>
    <row r="9166" spans="1:18" ht="16.5" customHeight="1" thickBot="1" x14ac:dyDescent="0.35">
      <c r="A9166" s="169"/>
      <c r="B9166" s="84"/>
      <c r="C9166" s="73" t="s">
        <v>57</v>
      </c>
      <c r="D9166" s="84">
        <v>105</v>
      </c>
      <c r="G9166" s="74" t="s">
        <v>4</v>
      </c>
      <c r="H9166" s="75" t="str">
        <f>+VLOOKUP(D9166,PRESUP!$A$6:$N$183,3,FALSE)</f>
        <v>m2</v>
      </c>
      <c r="I9166" s="84"/>
      <c r="J9166" s="100"/>
      <c r="K9166" s="101"/>
      <c r="L9166" s="101"/>
      <c r="M9166" s="101"/>
      <c r="N9166" s="102"/>
    </row>
    <row r="9167" spans="1:18" ht="32.25" customHeight="1" x14ac:dyDescent="0.3">
      <c r="A9167" s="86"/>
      <c r="B9167" s="84"/>
      <c r="C9167" s="22" t="str">
        <f>+VLOOKUP(D9166,PRESUP!$A$6:$N$183,14,FALSE)</f>
        <v>DETALLE: CUBIERTA DE POLICARBONATO SIN ESTRUCTURA</v>
      </c>
      <c r="J9167" s="103"/>
      <c r="K9167" s="104"/>
      <c r="L9167" s="104"/>
      <c r="M9167" s="104"/>
      <c r="N9167" s="105"/>
      <c r="O9167" s="84" t="s">
        <v>71</v>
      </c>
      <c r="P9167" s="84" t="s">
        <v>73</v>
      </c>
      <c r="Q9167" s="84" t="s">
        <v>72</v>
      </c>
    </row>
    <row r="9168" spans="1:18" s="73" customFormat="1" ht="15" customHeight="1" thickBot="1" x14ac:dyDescent="0.35">
      <c r="A9168" s="86"/>
      <c r="B9168" s="84"/>
      <c r="C9168" s="73" t="s">
        <v>5</v>
      </c>
      <c r="D9168" s="94"/>
      <c r="E9168" s="94"/>
      <c r="F9168" s="94"/>
      <c r="G9168" s="196" t="s">
        <v>58</v>
      </c>
      <c r="H9168" s="197">
        <v>0.61180000000000001</v>
      </c>
      <c r="J9168" s="162"/>
      <c r="K9168" s="163"/>
      <c r="L9168" s="163"/>
      <c r="M9168" s="163"/>
      <c r="N9168" s="164"/>
      <c r="O9168" s="166">
        <f>+H9242</f>
        <v>23.48</v>
      </c>
      <c r="P9168" s="168">
        <f>+H9238</f>
        <v>20.419183850000003</v>
      </c>
      <c r="Q9168" s="167">
        <f>+N9242</f>
        <v>0.1179</v>
      </c>
      <c r="R9168" s="73">
        <f t="shared" ref="R9168" si="1764">+D9166</f>
        <v>105</v>
      </c>
    </row>
    <row r="9169" spans="1:18" s="94" customFormat="1" ht="30" customHeight="1" thickBot="1" x14ac:dyDescent="0.35">
      <c r="A9169" s="86"/>
      <c r="B9169" s="84"/>
      <c r="C9169" s="122" t="s">
        <v>48</v>
      </c>
      <c r="D9169" s="123" t="s">
        <v>0</v>
      </c>
      <c r="E9169" s="123" t="s">
        <v>6</v>
      </c>
      <c r="F9169" s="123" t="s">
        <v>7</v>
      </c>
      <c r="G9169" s="123" t="s">
        <v>8</v>
      </c>
      <c r="H9169" s="124" t="s">
        <v>9</v>
      </c>
      <c r="J9169" s="106" t="s">
        <v>59</v>
      </c>
      <c r="K9169" s="107" t="s">
        <v>60</v>
      </c>
      <c r="L9169" s="107" t="s">
        <v>61</v>
      </c>
      <c r="M9169" s="107" t="s">
        <v>62</v>
      </c>
      <c r="N9169" s="108" t="s">
        <v>63</v>
      </c>
    </row>
    <row r="9170" spans="1:18" ht="15" customHeight="1" x14ac:dyDescent="0.3">
      <c r="A9170" s="86"/>
      <c r="B9170" s="84"/>
      <c r="C9170" s="125" t="s">
        <v>78</v>
      </c>
      <c r="D9170" s="145" t="s">
        <v>20</v>
      </c>
      <c r="E9170" s="148"/>
      <c r="F9170" s="148" t="s">
        <v>64</v>
      </c>
      <c r="G9170" s="153" t="s">
        <v>20</v>
      </c>
      <c r="H9170" s="126">
        <f>+H9199*0.05</f>
        <v>0.4042468500000001</v>
      </c>
      <c r="J9170" s="171">
        <f>+IF(H9170="","",H9170/H9238)</f>
        <v>1.9797404880117185E-2</v>
      </c>
      <c r="K9170" s="210">
        <v>4292100117</v>
      </c>
      <c r="L9170" s="210" t="s">
        <v>77</v>
      </c>
      <c r="M9170" s="156">
        <v>0</v>
      </c>
      <c r="N9170" s="173">
        <f t="shared" ref="N9170:N9182" si="1765">+IF(H9170="","",J9170*M9170)</f>
        <v>0</v>
      </c>
    </row>
    <row r="9171" spans="1:18" ht="15" customHeight="1" x14ac:dyDescent="0.3">
      <c r="A9171" s="86"/>
      <c r="B9171" s="84"/>
      <c r="C9171" s="125"/>
      <c r="D9171" s="146"/>
      <c r="E9171" s="149"/>
      <c r="F9171" s="184" t="str">
        <f t="shared" ref="F9171:F9182" si="1766">+IF(E9171="","",D9171*E9171)</f>
        <v/>
      </c>
      <c r="G9171" s="185" t="str">
        <f>+IF(F9171="","",H9168)</f>
        <v/>
      </c>
      <c r="H9171" s="186" t="str">
        <f t="shared" ref="H9171:H9182" si="1767">+IF(G9171="","",F9171*G9171)</f>
        <v/>
      </c>
      <c r="J9171" s="195" t="str">
        <f>+IF(H9171="","",H9171/H9238)</f>
        <v/>
      </c>
      <c r="K9171" s="172"/>
      <c r="L9171" s="170"/>
      <c r="M9171" s="193" t="str">
        <f t="shared" ref="M9171:M9182" si="1768">IF(L9171="NP", 0, (IF(L9171="EP", 1, (IF(L9171="ND", 0.4, "")))))</f>
        <v/>
      </c>
      <c r="N9171" s="194" t="str">
        <f t="shared" si="1765"/>
        <v/>
      </c>
      <c r="R9171" s="75" t="e">
        <f t="shared" ref="R9171:R9182" si="1769">+R9083+1</f>
        <v>#REF!</v>
      </c>
    </row>
    <row r="9172" spans="1:18" ht="15" customHeight="1" x14ac:dyDescent="0.3">
      <c r="A9172" s="86"/>
      <c r="B9172" s="84"/>
      <c r="C9172" s="125"/>
      <c r="D9172" s="146"/>
      <c r="E9172" s="149"/>
      <c r="F9172" s="184" t="str">
        <f t="shared" si="1766"/>
        <v/>
      </c>
      <c r="G9172" s="185" t="str">
        <f>+IF(F9172="","",H9168)</f>
        <v/>
      </c>
      <c r="H9172" s="186" t="str">
        <f t="shared" si="1767"/>
        <v/>
      </c>
      <c r="J9172" s="195" t="str">
        <f>+IF(H9172="","",H9172/H9238)</f>
        <v/>
      </c>
      <c r="K9172" s="172"/>
      <c r="L9172" s="170"/>
      <c r="M9172" s="193" t="str">
        <f t="shared" si="1768"/>
        <v/>
      </c>
      <c r="N9172" s="194" t="str">
        <f t="shared" si="1765"/>
        <v/>
      </c>
      <c r="R9172" s="75" t="e">
        <f t="shared" si="1769"/>
        <v>#REF!</v>
      </c>
    </row>
    <row r="9173" spans="1:18" ht="15" customHeight="1" x14ac:dyDescent="0.3">
      <c r="A9173" s="86"/>
      <c r="B9173" s="84"/>
      <c r="C9173" s="125"/>
      <c r="D9173" s="146"/>
      <c r="E9173" s="149"/>
      <c r="F9173" s="184" t="str">
        <f t="shared" si="1766"/>
        <v/>
      </c>
      <c r="G9173" s="185" t="str">
        <f>+IF(F9173="","",H9168)</f>
        <v/>
      </c>
      <c r="H9173" s="186" t="str">
        <f t="shared" si="1767"/>
        <v/>
      </c>
      <c r="J9173" s="195" t="str">
        <f>+IF(H9173="","",H9173/H9238)</f>
        <v/>
      </c>
      <c r="K9173" s="172"/>
      <c r="L9173" s="170"/>
      <c r="M9173" s="193" t="str">
        <f t="shared" si="1768"/>
        <v/>
      </c>
      <c r="N9173" s="194" t="str">
        <f t="shared" si="1765"/>
        <v/>
      </c>
      <c r="R9173" s="75" t="e">
        <f t="shared" si="1769"/>
        <v>#REF!</v>
      </c>
    </row>
    <row r="9174" spans="1:18" ht="15" customHeight="1" x14ac:dyDescent="0.3">
      <c r="A9174" s="86"/>
      <c r="B9174" s="84"/>
      <c r="C9174" s="125"/>
      <c r="D9174" s="146"/>
      <c r="E9174" s="149"/>
      <c r="F9174" s="184" t="str">
        <f t="shared" si="1766"/>
        <v/>
      </c>
      <c r="G9174" s="185" t="str">
        <f>+IF(F9174="","",H9168)</f>
        <v/>
      </c>
      <c r="H9174" s="186" t="str">
        <f t="shared" si="1767"/>
        <v/>
      </c>
      <c r="J9174" s="195" t="str">
        <f>+IF(H9174="","",H9174/H9238)</f>
        <v/>
      </c>
      <c r="K9174" s="172"/>
      <c r="L9174" s="170"/>
      <c r="M9174" s="193" t="str">
        <f t="shared" si="1768"/>
        <v/>
      </c>
      <c r="N9174" s="194" t="str">
        <f t="shared" si="1765"/>
        <v/>
      </c>
      <c r="R9174" s="75" t="e">
        <f t="shared" si="1769"/>
        <v>#REF!</v>
      </c>
    </row>
    <row r="9175" spans="1:18" ht="15" customHeight="1" x14ac:dyDescent="0.3">
      <c r="A9175" s="86"/>
      <c r="B9175" s="84"/>
      <c r="C9175" s="125"/>
      <c r="D9175" s="146"/>
      <c r="E9175" s="149"/>
      <c r="F9175" s="184" t="str">
        <f t="shared" si="1766"/>
        <v/>
      </c>
      <c r="G9175" s="185" t="str">
        <f>+IF(F9175="","",H9168)</f>
        <v/>
      </c>
      <c r="H9175" s="186" t="str">
        <f t="shared" si="1767"/>
        <v/>
      </c>
      <c r="J9175" s="195" t="str">
        <f>+IF(H9175="","",H9175/H9238)</f>
        <v/>
      </c>
      <c r="K9175" s="172"/>
      <c r="L9175" s="170"/>
      <c r="M9175" s="193" t="str">
        <f t="shared" si="1768"/>
        <v/>
      </c>
      <c r="N9175" s="194" t="str">
        <f t="shared" si="1765"/>
        <v/>
      </c>
      <c r="R9175" s="75" t="e">
        <f t="shared" si="1769"/>
        <v>#REF!</v>
      </c>
    </row>
    <row r="9176" spans="1:18" ht="15" customHeight="1" x14ac:dyDescent="0.3">
      <c r="A9176" s="86"/>
      <c r="B9176" s="84"/>
      <c r="C9176" s="125"/>
      <c r="D9176" s="146"/>
      <c r="E9176" s="149"/>
      <c r="F9176" s="184" t="str">
        <f t="shared" si="1766"/>
        <v/>
      </c>
      <c r="G9176" s="185" t="str">
        <f>+IF(F9176="","",H9168)</f>
        <v/>
      </c>
      <c r="H9176" s="186" t="str">
        <f t="shared" si="1767"/>
        <v/>
      </c>
      <c r="J9176" s="195" t="str">
        <f>+IF(H9176="","",H9176/H9238)</f>
        <v/>
      </c>
      <c r="K9176" s="172"/>
      <c r="L9176" s="170"/>
      <c r="M9176" s="193" t="str">
        <f t="shared" si="1768"/>
        <v/>
      </c>
      <c r="N9176" s="194" t="str">
        <f t="shared" si="1765"/>
        <v/>
      </c>
      <c r="R9176" s="75" t="e">
        <f t="shared" si="1769"/>
        <v>#REF!</v>
      </c>
    </row>
    <row r="9177" spans="1:18" ht="15" customHeight="1" x14ac:dyDescent="0.3">
      <c r="A9177" s="86"/>
      <c r="B9177" s="84"/>
      <c r="C9177" s="125"/>
      <c r="D9177" s="146"/>
      <c r="E9177" s="149"/>
      <c r="F9177" s="184" t="str">
        <f t="shared" si="1766"/>
        <v/>
      </c>
      <c r="G9177" s="185" t="str">
        <f>+IF(F9177="","",H9168)</f>
        <v/>
      </c>
      <c r="H9177" s="186" t="str">
        <f t="shared" si="1767"/>
        <v/>
      </c>
      <c r="J9177" s="195" t="str">
        <f>+IF(H9177="","",H9177/H9238)</f>
        <v/>
      </c>
      <c r="K9177" s="172"/>
      <c r="L9177" s="170"/>
      <c r="M9177" s="193" t="str">
        <f t="shared" si="1768"/>
        <v/>
      </c>
      <c r="N9177" s="194" t="str">
        <f t="shared" si="1765"/>
        <v/>
      </c>
      <c r="R9177" s="75" t="e">
        <f t="shared" si="1769"/>
        <v>#REF!</v>
      </c>
    </row>
    <row r="9178" spans="1:18" ht="15" customHeight="1" x14ac:dyDescent="0.3">
      <c r="A9178" s="86"/>
      <c r="B9178" s="84"/>
      <c r="C9178" s="125"/>
      <c r="D9178" s="146"/>
      <c r="E9178" s="149"/>
      <c r="F9178" s="184" t="str">
        <f t="shared" si="1766"/>
        <v/>
      </c>
      <c r="G9178" s="185" t="str">
        <f>+IF(F9178="","",H9168)</f>
        <v/>
      </c>
      <c r="H9178" s="186" t="str">
        <f t="shared" si="1767"/>
        <v/>
      </c>
      <c r="J9178" s="195" t="str">
        <f>+IF(H9178="","",H9178/H9238)</f>
        <v/>
      </c>
      <c r="K9178" s="172"/>
      <c r="L9178" s="170"/>
      <c r="M9178" s="193" t="str">
        <f t="shared" si="1768"/>
        <v/>
      </c>
      <c r="N9178" s="194" t="str">
        <f t="shared" si="1765"/>
        <v/>
      </c>
      <c r="R9178" s="75" t="e">
        <f t="shared" si="1769"/>
        <v>#REF!</v>
      </c>
    </row>
    <row r="9179" spans="1:18" ht="15" customHeight="1" x14ac:dyDescent="0.3">
      <c r="A9179" s="86"/>
      <c r="B9179" s="84"/>
      <c r="C9179" s="125"/>
      <c r="D9179" s="146"/>
      <c r="E9179" s="149"/>
      <c r="F9179" s="184" t="str">
        <f t="shared" si="1766"/>
        <v/>
      </c>
      <c r="G9179" s="185" t="str">
        <f>+IF(F9179="","",H9168)</f>
        <v/>
      </c>
      <c r="H9179" s="186" t="str">
        <f t="shared" si="1767"/>
        <v/>
      </c>
      <c r="J9179" s="195" t="str">
        <f>+IF(H9179="","",H9179/H9238)</f>
        <v/>
      </c>
      <c r="K9179" s="172"/>
      <c r="L9179" s="170"/>
      <c r="M9179" s="193" t="str">
        <f t="shared" si="1768"/>
        <v/>
      </c>
      <c r="N9179" s="194" t="str">
        <f t="shared" si="1765"/>
        <v/>
      </c>
      <c r="R9179" s="75" t="e">
        <f t="shared" si="1769"/>
        <v>#REF!</v>
      </c>
    </row>
    <row r="9180" spans="1:18" ht="15" customHeight="1" x14ac:dyDescent="0.3">
      <c r="A9180" s="86"/>
      <c r="B9180" s="84"/>
      <c r="C9180" s="125"/>
      <c r="D9180" s="146"/>
      <c r="E9180" s="149"/>
      <c r="F9180" s="184" t="str">
        <f t="shared" si="1766"/>
        <v/>
      </c>
      <c r="G9180" s="185" t="str">
        <f>+IF(F9180="","",H9168)</f>
        <v/>
      </c>
      <c r="H9180" s="186" t="str">
        <f t="shared" si="1767"/>
        <v/>
      </c>
      <c r="J9180" s="195" t="str">
        <f>+IF(H9180="","",H9180/H9238)</f>
        <v/>
      </c>
      <c r="K9180" s="172"/>
      <c r="L9180" s="170"/>
      <c r="M9180" s="193" t="str">
        <f t="shared" si="1768"/>
        <v/>
      </c>
      <c r="N9180" s="194" t="str">
        <f t="shared" si="1765"/>
        <v/>
      </c>
      <c r="R9180" s="75" t="e">
        <f t="shared" si="1769"/>
        <v>#REF!</v>
      </c>
    </row>
    <row r="9181" spans="1:18" ht="15" customHeight="1" x14ac:dyDescent="0.3">
      <c r="A9181" s="86"/>
      <c r="B9181" s="84"/>
      <c r="C9181" s="125"/>
      <c r="D9181" s="146"/>
      <c r="E9181" s="149"/>
      <c r="F9181" s="184" t="str">
        <f t="shared" si="1766"/>
        <v/>
      </c>
      <c r="G9181" s="185" t="str">
        <f>+IF(F9181="","",H9168)</f>
        <v/>
      </c>
      <c r="H9181" s="186" t="str">
        <f t="shared" si="1767"/>
        <v/>
      </c>
      <c r="J9181" s="195" t="str">
        <f>+IF(H9181="","",H9181/H9238)</f>
        <v/>
      </c>
      <c r="K9181" s="172"/>
      <c r="L9181" s="170"/>
      <c r="M9181" s="193" t="str">
        <f t="shared" si="1768"/>
        <v/>
      </c>
      <c r="N9181" s="194" t="str">
        <f t="shared" si="1765"/>
        <v/>
      </c>
      <c r="R9181" s="75" t="e">
        <f t="shared" si="1769"/>
        <v>#REF!</v>
      </c>
    </row>
    <row r="9182" spans="1:18" ht="15" customHeight="1" thickBot="1" x14ac:dyDescent="0.35">
      <c r="A9182" s="86"/>
      <c r="B9182" s="84"/>
      <c r="C9182" s="127"/>
      <c r="D9182" s="147"/>
      <c r="E9182" s="150"/>
      <c r="F9182" s="187" t="str">
        <f t="shared" si="1766"/>
        <v/>
      </c>
      <c r="G9182" s="188" t="str">
        <f>+IF(F9182="","",H9167)</f>
        <v/>
      </c>
      <c r="H9182" s="189" t="str">
        <f t="shared" si="1767"/>
        <v/>
      </c>
      <c r="J9182" s="195" t="str">
        <f>+IF(H9182="","",H9182/H9238)</f>
        <v/>
      </c>
      <c r="K9182" s="172"/>
      <c r="L9182" s="170"/>
      <c r="M9182" s="193" t="str">
        <f t="shared" si="1768"/>
        <v/>
      </c>
      <c r="N9182" s="194" t="str">
        <f t="shared" si="1765"/>
        <v/>
      </c>
      <c r="R9182" s="75" t="e">
        <f t="shared" si="1769"/>
        <v>#REF!</v>
      </c>
    </row>
    <row r="9183" spans="1:18" ht="15" customHeight="1" thickBot="1" x14ac:dyDescent="0.35">
      <c r="A9183" s="86"/>
      <c r="B9183" s="84"/>
      <c r="C9183" s="160"/>
      <c r="D9183" s="160"/>
      <c r="E9183" s="160"/>
      <c r="F9183" s="160"/>
      <c r="G9183" s="161" t="s">
        <v>27</v>
      </c>
      <c r="H9183" s="157">
        <f>SUM(H9170:H9182)</f>
        <v>0.4042468500000001</v>
      </c>
      <c r="J9183" s="110">
        <f>SUM(J9170:J9182)</f>
        <v>1.9797404880117185E-2</v>
      </c>
      <c r="K9183" s="109"/>
      <c r="L9183" s="109"/>
      <c r="M9183" s="109"/>
      <c r="N9183" s="110">
        <f>SUM(N9170:N9182)</f>
        <v>0</v>
      </c>
    </row>
    <row r="9184" spans="1:18" s="73" customFormat="1" ht="15" customHeight="1" thickBot="1" x14ac:dyDescent="0.35">
      <c r="A9184" s="86"/>
      <c r="B9184" s="84"/>
      <c r="C9184" s="73" t="s">
        <v>10</v>
      </c>
      <c r="H9184" s="74"/>
      <c r="J9184" s="112"/>
      <c r="K9184" s="112"/>
      <c r="L9184" s="112"/>
      <c r="M9184" s="112"/>
      <c r="N9184" s="112"/>
    </row>
    <row r="9185" spans="1:18" ht="31.5" customHeight="1" thickBot="1" x14ac:dyDescent="0.35">
      <c r="A9185" s="86"/>
      <c r="B9185" s="84"/>
      <c r="C9185" s="122" t="s">
        <v>48</v>
      </c>
      <c r="D9185" s="123" t="s">
        <v>0</v>
      </c>
      <c r="E9185" s="123" t="s">
        <v>65</v>
      </c>
      <c r="F9185" s="123" t="s">
        <v>66</v>
      </c>
      <c r="G9185" s="123" t="s">
        <v>8</v>
      </c>
      <c r="H9185" s="124" t="s">
        <v>9</v>
      </c>
      <c r="J9185" s="106" t="s">
        <v>59</v>
      </c>
      <c r="K9185" s="107" t="s">
        <v>60</v>
      </c>
      <c r="L9185" s="107" t="s">
        <v>61</v>
      </c>
      <c r="M9185" s="107" t="s">
        <v>62</v>
      </c>
      <c r="N9185" s="108" t="s">
        <v>63</v>
      </c>
    </row>
    <row r="9186" spans="1:18" ht="15" customHeight="1" x14ac:dyDescent="0.3">
      <c r="A9186" s="86"/>
      <c r="B9186" s="84"/>
      <c r="C9186" s="125" t="s">
        <v>326</v>
      </c>
      <c r="D9186" s="234">
        <v>2</v>
      </c>
      <c r="E9186" s="149">
        <v>4.2300000000000004</v>
      </c>
      <c r="F9186" s="184">
        <f t="shared" ref="F9186:F9198" si="1770">+IF(E9186="","",D9186*E9186)</f>
        <v>8.4600000000000009</v>
      </c>
      <c r="G9186" s="185">
        <f>+IF(F9186="","",H9168)</f>
        <v>0.61180000000000001</v>
      </c>
      <c r="H9186" s="186">
        <f t="shared" ref="H9186:H9198" si="1771">+IF(G9186="","",F9186*G9186)</f>
        <v>5.175828000000001</v>
      </c>
      <c r="I9186" s="95"/>
      <c r="J9186" s="195">
        <f>+IF(H9186="","",H9186/H9238)</f>
        <v>0.25347869131409972</v>
      </c>
      <c r="K9186" s="210">
        <v>851230012</v>
      </c>
      <c r="L9186" s="210" t="s">
        <v>77</v>
      </c>
      <c r="M9186" s="193">
        <v>0</v>
      </c>
      <c r="N9186" s="194">
        <f t="shared" ref="N9186:N9198" si="1772">+IF(H9186="","",J9186*M9186)</f>
        <v>0</v>
      </c>
      <c r="R9186" s="75" t="e">
        <f t="shared" ref="R9186:R9198" si="1773">+R9098+1</f>
        <v>#REF!</v>
      </c>
    </row>
    <row r="9187" spans="1:18" ht="25.2" customHeight="1" x14ac:dyDescent="0.25">
      <c r="A9187" s="86"/>
      <c r="B9187" s="84"/>
      <c r="C9187" s="226" t="s">
        <v>309</v>
      </c>
      <c r="D9187" s="235">
        <v>0.1</v>
      </c>
      <c r="E9187" s="209">
        <v>4.75</v>
      </c>
      <c r="F9187" s="184">
        <f t="shared" si="1770"/>
        <v>0.47500000000000003</v>
      </c>
      <c r="G9187" s="185">
        <f>+IF(F9187="","",H9168)</f>
        <v>0.61180000000000001</v>
      </c>
      <c r="H9187" s="186">
        <f t="shared" si="1771"/>
        <v>0.290605</v>
      </c>
      <c r="J9187" s="195">
        <f>+IF(H9187="","",H9187/H9238)</f>
        <v>1.423195961869945E-2</v>
      </c>
      <c r="K9187" s="210">
        <v>851230012</v>
      </c>
      <c r="L9187" s="210" t="s">
        <v>77</v>
      </c>
      <c r="M9187" s="193">
        <v>0</v>
      </c>
      <c r="N9187" s="194">
        <f t="shared" si="1772"/>
        <v>0</v>
      </c>
      <c r="R9187" s="75" t="e">
        <f t="shared" si="1773"/>
        <v>#REF!</v>
      </c>
    </row>
    <row r="9188" spans="1:18" ht="28.2" customHeight="1" x14ac:dyDescent="0.25">
      <c r="A9188" s="86"/>
      <c r="B9188" s="84"/>
      <c r="C9188" s="125" t="s">
        <v>381</v>
      </c>
      <c r="D9188" s="234">
        <v>1</v>
      </c>
      <c r="E9188" s="209">
        <v>4.28</v>
      </c>
      <c r="F9188" s="184">
        <f t="shared" si="1770"/>
        <v>4.28</v>
      </c>
      <c r="G9188" s="185">
        <f>+IF(F9188="","",H9168)</f>
        <v>0.61180000000000001</v>
      </c>
      <c r="H9188" s="186">
        <f t="shared" si="1771"/>
        <v>2.6185040000000002</v>
      </c>
      <c r="J9188" s="195">
        <f>+IF(H9188="","",H9188/H9238)</f>
        <v>0.12823744666954451</v>
      </c>
      <c r="K9188" s="210">
        <v>851230012</v>
      </c>
      <c r="L9188" s="210" t="s">
        <v>77</v>
      </c>
      <c r="M9188" s="193">
        <v>0</v>
      </c>
      <c r="N9188" s="194">
        <f t="shared" si="1772"/>
        <v>0</v>
      </c>
      <c r="R9188" s="75" t="e">
        <f t="shared" si="1773"/>
        <v>#REF!</v>
      </c>
    </row>
    <row r="9189" spans="1:18" ht="15" customHeight="1" x14ac:dyDescent="0.3">
      <c r="A9189" s="86"/>
      <c r="B9189" s="84"/>
      <c r="C9189" s="125"/>
      <c r="D9189" s="146"/>
      <c r="E9189" s="149"/>
      <c r="F9189" s="184" t="str">
        <f t="shared" si="1770"/>
        <v/>
      </c>
      <c r="G9189" s="185" t="str">
        <f>+IF(F9189="","",H9168)</f>
        <v/>
      </c>
      <c r="H9189" s="186" t="str">
        <f t="shared" si="1771"/>
        <v/>
      </c>
      <c r="J9189" s="195" t="str">
        <f>+IF(H9189="","",H9189/H9238)</f>
        <v/>
      </c>
      <c r="K9189" s="174"/>
      <c r="L9189" s="170"/>
      <c r="M9189" s="193" t="str">
        <f t="shared" ref="M9189:M9198" si="1774">IF(L9189="NP", 0, (IF(L9189="EP", 1, (IF(L9189="ND", 0.4, "")))))</f>
        <v/>
      </c>
      <c r="N9189" s="194" t="str">
        <f t="shared" si="1772"/>
        <v/>
      </c>
      <c r="R9189" s="75" t="e">
        <f t="shared" si="1773"/>
        <v>#REF!</v>
      </c>
    </row>
    <row r="9190" spans="1:18" ht="15" customHeight="1" x14ac:dyDescent="0.3">
      <c r="A9190" s="86"/>
      <c r="B9190" s="84"/>
      <c r="C9190" s="125"/>
      <c r="D9190" s="146"/>
      <c r="E9190" s="149"/>
      <c r="F9190" s="184" t="str">
        <f t="shared" si="1770"/>
        <v/>
      </c>
      <c r="G9190" s="185" t="str">
        <f>+IF(F9190="","",H9168)</f>
        <v/>
      </c>
      <c r="H9190" s="186" t="str">
        <f t="shared" si="1771"/>
        <v/>
      </c>
      <c r="J9190" s="195" t="str">
        <f>+IF(H9190="","",H9190/H9238)</f>
        <v/>
      </c>
      <c r="K9190" s="174"/>
      <c r="L9190" s="170"/>
      <c r="M9190" s="193" t="str">
        <f t="shared" si="1774"/>
        <v/>
      </c>
      <c r="N9190" s="194" t="str">
        <f t="shared" si="1772"/>
        <v/>
      </c>
      <c r="R9190" s="75" t="e">
        <f t="shared" si="1773"/>
        <v>#REF!</v>
      </c>
    </row>
    <row r="9191" spans="1:18" ht="15" customHeight="1" x14ac:dyDescent="0.3">
      <c r="A9191" s="86"/>
      <c r="B9191" s="84"/>
      <c r="C9191" s="125"/>
      <c r="D9191" s="146"/>
      <c r="E9191" s="149"/>
      <c r="F9191" s="184" t="str">
        <f t="shared" si="1770"/>
        <v/>
      </c>
      <c r="G9191" s="185" t="str">
        <f>+IF(F9191="","",H9168)</f>
        <v/>
      </c>
      <c r="H9191" s="186" t="str">
        <f t="shared" si="1771"/>
        <v/>
      </c>
      <c r="I9191" s="96"/>
      <c r="J9191" s="195" t="str">
        <f>+IF(H9191="","",H9191/H9238)</f>
        <v/>
      </c>
      <c r="K9191" s="174"/>
      <c r="L9191" s="170"/>
      <c r="M9191" s="193" t="str">
        <f t="shared" si="1774"/>
        <v/>
      </c>
      <c r="N9191" s="194" t="str">
        <f t="shared" si="1772"/>
        <v/>
      </c>
      <c r="R9191" s="75" t="e">
        <f t="shared" si="1773"/>
        <v>#REF!</v>
      </c>
    </row>
    <row r="9192" spans="1:18" ht="15" customHeight="1" x14ac:dyDescent="0.3">
      <c r="A9192" s="86"/>
      <c r="B9192" s="84"/>
      <c r="C9192" s="125"/>
      <c r="D9192" s="146"/>
      <c r="E9192" s="149"/>
      <c r="F9192" s="184" t="str">
        <f t="shared" si="1770"/>
        <v/>
      </c>
      <c r="G9192" s="185" t="str">
        <f>+IF(F9192="","",H9168)</f>
        <v/>
      </c>
      <c r="H9192" s="186" t="str">
        <f t="shared" si="1771"/>
        <v/>
      </c>
      <c r="J9192" s="195" t="str">
        <f>+IF(H9192="","",H9192/H9238)</f>
        <v/>
      </c>
      <c r="K9192" s="174"/>
      <c r="L9192" s="170"/>
      <c r="M9192" s="193" t="str">
        <f t="shared" si="1774"/>
        <v/>
      </c>
      <c r="N9192" s="194" t="str">
        <f t="shared" si="1772"/>
        <v/>
      </c>
      <c r="R9192" s="75" t="e">
        <f t="shared" si="1773"/>
        <v>#REF!</v>
      </c>
    </row>
    <row r="9193" spans="1:18" ht="15" customHeight="1" x14ac:dyDescent="0.3">
      <c r="A9193" s="86"/>
      <c r="B9193" s="84"/>
      <c r="C9193" s="125"/>
      <c r="D9193" s="146"/>
      <c r="E9193" s="149"/>
      <c r="F9193" s="184" t="str">
        <f t="shared" si="1770"/>
        <v/>
      </c>
      <c r="G9193" s="185" t="str">
        <f>+IF(F9193="","",H9168)</f>
        <v/>
      </c>
      <c r="H9193" s="186" t="str">
        <f t="shared" si="1771"/>
        <v/>
      </c>
      <c r="J9193" s="195" t="str">
        <f>+IF(H9193="","",H9193/H9238)</f>
        <v/>
      </c>
      <c r="K9193" s="174"/>
      <c r="L9193" s="170"/>
      <c r="M9193" s="193" t="str">
        <f t="shared" si="1774"/>
        <v/>
      </c>
      <c r="N9193" s="194" t="str">
        <f t="shared" si="1772"/>
        <v/>
      </c>
      <c r="R9193" s="75" t="e">
        <f t="shared" si="1773"/>
        <v>#REF!</v>
      </c>
    </row>
    <row r="9194" spans="1:18" ht="15" customHeight="1" x14ac:dyDescent="0.3">
      <c r="A9194" s="86"/>
      <c r="B9194" s="84"/>
      <c r="C9194" s="125"/>
      <c r="D9194" s="146"/>
      <c r="E9194" s="149"/>
      <c r="F9194" s="184" t="str">
        <f t="shared" si="1770"/>
        <v/>
      </c>
      <c r="G9194" s="185" t="str">
        <f>+IF(F9194="","",H9168)</f>
        <v/>
      </c>
      <c r="H9194" s="186" t="str">
        <f t="shared" si="1771"/>
        <v/>
      </c>
      <c r="I9194" s="96"/>
      <c r="J9194" s="195" t="str">
        <f>+IF(H9194="","",H9194/H9238)</f>
        <v/>
      </c>
      <c r="K9194" s="174"/>
      <c r="L9194" s="170"/>
      <c r="M9194" s="193" t="str">
        <f t="shared" si="1774"/>
        <v/>
      </c>
      <c r="N9194" s="194" t="str">
        <f t="shared" si="1772"/>
        <v/>
      </c>
      <c r="R9194" s="75" t="e">
        <f t="shared" si="1773"/>
        <v>#REF!</v>
      </c>
    </row>
    <row r="9195" spans="1:18" ht="15" customHeight="1" x14ac:dyDescent="0.3">
      <c r="A9195" s="86"/>
      <c r="B9195" s="84"/>
      <c r="C9195" s="125"/>
      <c r="D9195" s="146"/>
      <c r="E9195" s="149"/>
      <c r="F9195" s="184" t="str">
        <f t="shared" si="1770"/>
        <v/>
      </c>
      <c r="G9195" s="185" t="str">
        <f>+IF(F9195="","",H9168)</f>
        <v/>
      </c>
      <c r="H9195" s="186" t="str">
        <f t="shared" si="1771"/>
        <v/>
      </c>
      <c r="J9195" s="195" t="str">
        <f>+IF(H9195="","",H9195/H9238)</f>
        <v/>
      </c>
      <c r="K9195" s="174"/>
      <c r="L9195" s="170"/>
      <c r="M9195" s="193" t="str">
        <f t="shared" si="1774"/>
        <v/>
      </c>
      <c r="N9195" s="194" t="str">
        <f t="shared" si="1772"/>
        <v/>
      </c>
      <c r="R9195" s="75" t="e">
        <f t="shared" si="1773"/>
        <v>#REF!</v>
      </c>
    </row>
    <row r="9196" spans="1:18" ht="15" customHeight="1" x14ac:dyDescent="0.3">
      <c r="A9196" s="86"/>
      <c r="B9196" s="84"/>
      <c r="C9196" s="125"/>
      <c r="D9196" s="146"/>
      <c r="E9196" s="149"/>
      <c r="F9196" s="184" t="str">
        <f t="shared" si="1770"/>
        <v/>
      </c>
      <c r="G9196" s="185" t="str">
        <f>+IF(F9196="","",H9168)</f>
        <v/>
      </c>
      <c r="H9196" s="186" t="str">
        <f t="shared" si="1771"/>
        <v/>
      </c>
      <c r="I9196" s="96"/>
      <c r="J9196" s="195" t="str">
        <f>+IF(H9196="","",H9196/H9238)</f>
        <v/>
      </c>
      <c r="K9196" s="174"/>
      <c r="L9196" s="170"/>
      <c r="M9196" s="193" t="str">
        <f t="shared" si="1774"/>
        <v/>
      </c>
      <c r="N9196" s="194" t="str">
        <f t="shared" si="1772"/>
        <v/>
      </c>
      <c r="R9196" s="75" t="e">
        <f t="shared" si="1773"/>
        <v>#REF!</v>
      </c>
    </row>
    <row r="9197" spans="1:18" ht="15" customHeight="1" x14ac:dyDescent="0.3">
      <c r="A9197" s="86"/>
      <c r="B9197" s="84"/>
      <c r="C9197" s="125"/>
      <c r="D9197" s="146"/>
      <c r="E9197" s="149"/>
      <c r="F9197" s="184" t="str">
        <f t="shared" si="1770"/>
        <v/>
      </c>
      <c r="G9197" s="185" t="str">
        <f>+IF(F9197="","",H9168)</f>
        <v/>
      </c>
      <c r="H9197" s="186" t="str">
        <f t="shared" si="1771"/>
        <v/>
      </c>
      <c r="I9197" s="96"/>
      <c r="J9197" s="195" t="str">
        <f>+IF(H9197="","",H9197/H9238)</f>
        <v/>
      </c>
      <c r="K9197" s="174"/>
      <c r="L9197" s="170"/>
      <c r="M9197" s="193" t="str">
        <f t="shared" si="1774"/>
        <v/>
      </c>
      <c r="N9197" s="194" t="str">
        <f t="shared" si="1772"/>
        <v/>
      </c>
      <c r="R9197" s="75" t="e">
        <f t="shared" si="1773"/>
        <v>#REF!</v>
      </c>
    </row>
    <row r="9198" spans="1:18" ht="15" customHeight="1" thickBot="1" x14ac:dyDescent="0.35">
      <c r="A9198" s="86"/>
      <c r="B9198" s="84"/>
      <c r="C9198" s="127"/>
      <c r="D9198" s="147"/>
      <c r="E9198" s="150"/>
      <c r="F9198" s="187" t="str">
        <f t="shared" si="1770"/>
        <v/>
      </c>
      <c r="G9198" s="188" t="str">
        <f>+IF(F9198="","",H9167)</f>
        <v/>
      </c>
      <c r="H9198" s="189" t="str">
        <f t="shared" si="1771"/>
        <v/>
      </c>
      <c r="J9198" s="195" t="str">
        <f>+IF(H9198="","",H9198/H9238)</f>
        <v/>
      </c>
      <c r="K9198" s="174"/>
      <c r="L9198" s="170"/>
      <c r="M9198" s="193" t="str">
        <f t="shared" si="1774"/>
        <v/>
      </c>
      <c r="N9198" s="194" t="str">
        <f t="shared" si="1772"/>
        <v/>
      </c>
      <c r="R9198" s="75" t="e">
        <f t="shared" si="1773"/>
        <v>#REF!</v>
      </c>
    </row>
    <row r="9199" spans="1:18" ht="15" customHeight="1" thickBot="1" x14ac:dyDescent="0.35">
      <c r="A9199" s="86"/>
      <c r="B9199" s="84"/>
      <c r="C9199" s="160"/>
      <c r="D9199" s="160"/>
      <c r="E9199" s="160"/>
      <c r="F9199" s="160"/>
      <c r="G9199" s="161" t="s">
        <v>28</v>
      </c>
      <c r="H9199" s="157">
        <f>SUM(H9186:H9198)</f>
        <v>8.0849370000000018</v>
      </c>
      <c r="J9199" s="110">
        <f>SUM(J9186:J9198)</f>
        <v>0.39594809760234367</v>
      </c>
      <c r="K9199" s="109"/>
      <c r="L9199" s="109"/>
      <c r="M9199" s="109"/>
      <c r="N9199" s="110">
        <f>SUM(N9186:N9198)</f>
        <v>0</v>
      </c>
    </row>
    <row r="9200" spans="1:18" s="73" customFormat="1" ht="15" customHeight="1" thickBot="1" x14ac:dyDescent="0.35">
      <c r="A9200" s="86"/>
      <c r="B9200" s="84"/>
      <c r="C9200" s="73" t="s">
        <v>11</v>
      </c>
      <c r="H9200" s="74"/>
      <c r="J9200" s="112"/>
      <c r="K9200" s="112"/>
      <c r="L9200" s="112"/>
      <c r="M9200" s="112"/>
      <c r="N9200" s="112"/>
    </row>
    <row r="9201" spans="1:18" ht="34.5" customHeight="1" thickBot="1" x14ac:dyDescent="0.35">
      <c r="A9201" s="86"/>
      <c r="B9201" s="84"/>
      <c r="C9201" s="122" t="s">
        <v>48</v>
      </c>
      <c r="D9201" s="129"/>
      <c r="E9201" s="123" t="s">
        <v>3</v>
      </c>
      <c r="F9201" s="123" t="s">
        <v>0</v>
      </c>
      <c r="G9201" s="123" t="s">
        <v>16</v>
      </c>
      <c r="H9201" s="124" t="s">
        <v>9</v>
      </c>
      <c r="J9201" s="106" t="s">
        <v>59</v>
      </c>
      <c r="K9201" s="107" t="s">
        <v>60</v>
      </c>
      <c r="L9201" s="107" t="s">
        <v>61</v>
      </c>
      <c r="M9201" s="107" t="s">
        <v>62</v>
      </c>
      <c r="N9201" s="108" t="s">
        <v>63</v>
      </c>
    </row>
    <row r="9202" spans="1:18" ht="15" customHeight="1" x14ac:dyDescent="0.3">
      <c r="A9202" s="86"/>
      <c r="B9202" s="84"/>
      <c r="C9202" s="243" t="s">
        <v>482</v>
      </c>
      <c r="E9202" s="244" t="s">
        <v>80</v>
      </c>
      <c r="F9202" s="266">
        <v>0.09</v>
      </c>
      <c r="G9202" s="245">
        <v>130</v>
      </c>
      <c r="H9202" s="190">
        <f>+IF(G9202="","",F9202*G9202)</f>
        <v>11.7</v>
      </c>
      <c r="J9202" s="195">
        <f>+IF(H9202="","",H9202/H9238)</f>
        <v>0.57299058013036097</v>
      </c>
      <c r="K9202" s="221">
        <v>352605342021</v>
      </c>
      <c r="L9202" s="170" t="s">
        <v>76</v>
      </c>
      <c r="M9202" s="193">
        <v>0.20180000000000001</v>
      </c>
      <c r="N9202" s="194">
        <f t="shared" ref="N9202:N9227" si="1775">+IF(H9202="","",J9202*M9202)</f>
        <v>0.11562949907030685</v>
      </c>
      <c r="R9202" s="75" t="e">
        <f t="shared" ref="R9202:R9227" si="1776">+R9114+1</f>
        <v>#REF!</v>
      </c>
    </row>
    <row r="9203" spans="1:18" ht="15" customHeight="1" x14ac:dyDescent="0.3">
      <c r="A9203" s="86"/>
      <c r="B9203" s="84"/>
      <c r="C9203" s="243" t="s">
        <v>483</v>
      </c>
      <c r="E9203" s="244" t="s">
        <v>85</v>
      </c>
      <c r="F9203" s="245">
        <v>1</v>
      </c>
      <c r="G9203" s="245">
        <v>0.23</v>
      </c>
      <c r="H9203" s="190">
        <f>+IF(G9203="","",F9203*G9203)</f>
        <v>0.23</v>
      </c>
      <c r="J9203" s="195">
        <f>+IF(H9203="","",H9203/H9238)</f>
        <v>1.1263917387178038E-2</v>
      </c>
      <c r="K9203" s="221">
        <v>352605342021</v>
      </c>
      <c r="L9203" s="170" t="s">
        <v>76</v>
      </c>
      <c r="M9203" s="193">
        <v>0.20180000000000001</v>
      </c>
      <c r="N9203" s="194">
        <f t="shared" si="1775"/>
        <v>2.2730585287325279E-3</v>
      </c>
      <c r="R9203" s="75" t="e">
        <f t="shared" si="1776"/>
        <v>#REF!</v>
      </c>
    </row>
    <row r="9204" spans="1:18" ht="15" customHeight="1" x14ac:dyDescent="0.3">
      <c r="A9204" s="86"/>
      <c r="B9204" s="84"/>
      <c r="C9204" s="248"/>
      <c r="E9204" s="244"/>
      <c r="F9204" s="245"/>
      <c r="G9204" s="245"/>
      <c r="H9204" s="190"/>
      <c r="J9204" s="195"/>
      <c r="K9204" s="221"/>
      <c r="L9204" s="210"/>
      <c r="M9204" s="193"/>
      <c r="N9204" s="194" t="str">
        <f t="shared" si="1775"/>
        <v/>
      </c>
      <c r="R9204" s="75" t="e">
        <f t="shared" si="1776"/>
        <v>#REF!</v>
      </c>
    </row>
    <row r="9205" spans="1:18" ht="15" customHeight="1" x14ac:dyDescent="0.3">
      <c r="A9205" s="86"/>
      <c r="B9205" s="84"/>
      <c r="C9205" s="239"/>
      <c r="E9205" s="237"/>
      <c r="F9205" s="238"/>
      <c r="G9205" s="238"/>
      <c r="H9205" s="190"/>
      <c r="J9205" s="195"/>
      <c r="K9205" s="221"/>
      <c r="L9205" s="210"/>
      <c r="M9205" s="193"/>
      <c r="N9205" s="194" t="str">
        <f t="shared" si="1775"/>
        <v/>
      </c>
      <c r="R9205" s="75" t="e">
        <f t="shared" si="1776"/>
        <v>#REF!</v>
      </c>
    </row>
    <row r="9206" spans="1:18" ht="15" customHeight="1" x14ac:dyDescent="0.3">
      <c r="A9206" s="86"/>
      <c r="B9206" s="84"/>
      <c r="C9206" s="239"/>
      <c r="E9206" s="237"/>
      <c r="F9206" s="238"/>
      <c r="G9206" s="238"/>
      <c r="H9206" s="190"/>
      <c r="J9206" s="195"/>
      <c r="K9206" s="221"/>
      <c r="L9206" s="210"/>
      <c r="M9206" s="193"/>
      <c r="N9206" s="194" t="str">
        <f t="shared" si="1775"/>
        <v/>
      </c>
      <c r="R9206" s="75" t="e">
        <f t="shared" si="1776"/>
        <v>#REF!</v>
      </c>
    </row>
    <row r="9207" spans="1:18" ht="15" customHeight="1" x14ac:dyDescent="0.3">
      <c r="A9207" s="86"/>
      <c r="B9207" s="84"/>
      <c r="C9207" s="243"/>
      <c r="E9207" s="237"/>
      <c r="F9207" s="238"/>
      <c r="G9207" s="238"/>
      <c r="H9207" s="190"/>
      <c r="J9207" s="195"/>
      <c r="K9207" s="221"/>
      <c r="L9207" s="210"/>
      <c r="M9207" s="193"/>
      <c r="N9207" s="194" t="str">
        <f t="shared" si="1775"/>
        <v/>
      </c>
      <c r="R9207" s="75" t="e">
        <f t="shared" si="1776"/>
        <v>#REF!</v>
      </c>
    </row>
    <row r="9208" spans="1:18" ht="15" customHeight="1" x14ac:dyDescent="0.3">
      <c r="A9208" s="86"/>
      <c r="B9208" s="84"/>
      <c r="C9208" s="243"/>
      <c r="E9208" s="246"/>
      <c r="F9208" s="247"/>
      <c r="G9208" s="238"/>
      <c r="H9208" s="190"/>
      <c r="J9208" s="195"/>
      <c r="K9208" s="221"/>
      <c r="L9208" s="210"/>
      <c r="M9208" s="193"/>
      <c r="N9208" s="194" t="str">
        <f t="shared" si="1775"/>
        <v/>
      </c>
      <c r="R9208" s="75" t="e">
        <f t="shared" si="1776"/>
        <v>#REF!</v>
      </c>
    </row>
    <row r="9209" spans="1:18" ht="15" customHeight="1" x14ac:dyDescent="0.3">
      <c r="A9209" s="86"/>
      <c r="B9209" s="84"/>
      <c r="C9209" s="243"/>
      <c r="E9209" s="246"/>
      <c r="F9209" s="247"/>
      <c r="G9209" s="238"/>
      <c r="H9209" s="190"/>
      <c r="J9209" s="195"/>
      <c r="K9209" s="221"/>
      <c r="L9209" s="210"/>
      <c r="M9209" s="193"/>
      <c r="N9209" s="194" t="str">
        <f t="shared" si="1775"/>
        <v/>
      </c>
      <c r="R9209" s="75" t="e">
        <f t="shared" si="1776"/>
        <v>#REF!</v>
      </c>
    </row>
    <row r="9210" spans="1:18" ht="15" customHeight="1" x14ac:dyDescent="0.3">
      <c r="A9210" s="86"/>
      <c r="B9210" s="84"/>
      <c r="C9210" s="243"/>
      <c r="E9210" s="246"/>
      <c r="F9210" s="247"/>
      <c r="G9210" s="238"/>
      <c r="H9210" s="190"/>
      <c r="J9210" s="195"/>
      <c r="K9210" s="221"/>
      <c r="L9210" s="210"/>
      <c r="M9210" s="193"/>
      <c r="N9210" s="194" t="str">
        <f t="shared" si="1775"/>
        <v/>
      </c>
      <c r="R9210" s="75" t="e">
        <f t="shared" si="1776"/>
        <v>#REF!</v>
      </c>
    </row>
    <row r="9211" spans="1:18" ht="15" customHeight="1" x14ac:dyDescent="0.3">
      <c r="A9211" s="86"/>
      <c r="B9211" s="84"/>
      <c r="C9211" s="243"/>
      <c r="E9211" s="244"/>
      <c r="F9211" s="245"/>
      <c r="G9211" s="223"/>
      <c r="H9211" s="190"/>
      <c r="J9211" s="195"/>
      <c r="K9211" s="221"/>
      <c r="L9211" s="210"/>
      <c r="M9211" s="193"/>
      <c r="N9211" s="194" t="str">
        <f t="shared" si="1775"/>
        <v/>
      </c>
      <c r="R9211" s="75" t="e">
        <f t="shared" si="1776"/>
        <v>#REF!</v>
      </c>
    </row>
    <row r="9212" spans="1:18" ht="15" customHeight="1" x14ac:dyDescent="0.3">
      <c r="A9212" s="86"/>
      <c r="B9212" s="84"/>
      <c r="C9212" s="125"/>
      <c r="E9212" s="151"/>
      <c r="F9212" s="151"/>
      <c r="G9212" s="151"/>
      <c r="H9212" s="190"/>
      <c r="J9212" s="195"/>
      <c r="K9212" s="174"/>
      <c r="L9212" s="170"/>
      <c r="M9212" s="193"/>
      <c r="N9212" s="194" t="str">
        <f t="shared" si="1775"/>
        <v/>
      </c>
      <c r="R9212" s="75" t="e">
        <f t="shared" si="1776"/>
        <v>#REF!</v>
      </c>
    </row>
    <row r="9213" spans="1:18" ht="15" customHeight="1" x14ac:dyDescent="0.3">
      <c r="A9213" s="86"/>
      <c r="B9213" s="84"/>
      <c r="C9213" s="125"/>
      <c r="E9213" s="151"/>
      <c r="F9213" s="151"/>
      <c r="G9213" s="151"/>
      <c r="H9213" s="190" t="str">
        <f t="shared" ref="H9213:H9227" si="1777">+IF(G9213="","",F9213*G9213)</f>
        <v/>
      </c>
      <c r="J9213" s="195" t="str">
        <f>+IF(H9213="","",H9213/H9238)</f>
        <v/>
      </c>
      <c r="K9213" s="174"/>
      <c r="L9213" s="170"/>
      <c r="M9213" s="193" t="str">
        <f t="shared" ref="M9213:M9227" si="1778">IF(L9213="NP", 0, (IF(L9213="EP", 1, (IF(L9213="ND", 0.4, "")))))</f>
        <v/>
      </c>
      <c r="N9213" s="194" t="str">
        <f t="shared" si="1775"/>
        <v/>
      </c>
      <c r="R9213" s="75" t="e">
        <f t="shared" si="1776"/>
        <v>#REF!</v>
      </c>
    </row>
    <row r="9214" spans="1:18" ht="15" customHeight="1" x14ac:dyDescent="0.3">
      <c r="A9214" s="86"/>
      <c r="B9214" s="84"/>
      <c r="C9214" s="125"/>
      <c r="E9214" s="151"/>
      <c r="F9214" s="151"/>
      <c r="G9214" s="151"/>
      <c r="H9214" s="190" t="str">
        <f t="shared" si="1777"/>
        <v/>
      </c>
      <c r="J9214" s="195" t="str">
        <f>+IF(H9214="","",H9214/H9238)</f>
        <v/>
      </c>
      <c r="K9214" s="174"/>
      <c r="L9214" s="170"/>
      <c r="M9214" s="193" t="str">
        <f t="shared" si="1778"/>
        <v/>
      </c>
      <c r="N9214" s="194" t="str">
        <f t="shared" si="1775"/>
        <v/>
      </c>
      <c r="R9214" s="75" t="e">
        <f t="shared" si="1776"/>
        <v>#REF!</v>
      </c>
    </row>
    <row r="9215" spans="1:18" ht="15" customHeight="1" x14ac:dyDescent="0.3">
      <c r="A9215" s="86"/>
      <c r="B9215" s="84"/>
      <c r="C9215" s="125"/>
      <c r="E9215" s="151"/>
      <c r="F9215" s="151"/>
      <c r="G9215" s="151"/>
      <c r="H9215" s="190" t="str">
        <f t="shared" si="1777"/>
        <v/>
      </c>
      <c r="J9215" s="195" t="str">
        <f>+IF(H9215="","",H9215/H9238)</f>
        <v/>
      </c>
      <c r="K9215" s="174"/>
      <c r="L9215" s="170"/>
      <c r="M9215" s="193" t="str">
        <f t="shared" si="1778"/>
        <v/>
      </c>
      <c r="N9215" s="194" t="str">
        <f t="shared" si="1775"/>
        <v/>
      </c>
      <c r="R9215" s="75" t="e">
        <f t="shared" si="1776"/>
        <v>#REF!</v>
      </c>
    </row>
    <row r="9216" spans="1:18" ht="15" customHeight="1" x14ac:dyDescent="0.3">
      <c r="A9216" s="86"/>
      <c r="B9216" s="84"/>
      <c r="C9216" s="125"/>
      <c r="E9216" s="151"/>
      <c r="F9216" s="151"/>
      <c r="G9216" s="151"/>
      <c r="H9216" s="190" t="str">
        <f t="shared" si="1777"/>
        <v/>
      </c>
      <c r="J9216" s="195" t="str">
        <f>+IF(H9216="","",H9216/H9238)</f>
        <v/>
      </c>
      <c r="K9216" s="174"/>
      <c r="L9216" s="170"/>
      <c r="M9216" s="193" t="str">
        <f t="shared" si="1778"/>
        <v/>
      </c>
      <c r="N9216" s="194" t="str">
        <f t="shared" si="1775"/>
        <v/>
      </c>
      <c r="R9216" s="75" t="e">
        <f t="shared" si="1776"/>
        <v>#REF!</v>
      </c>
    </row>
    <row r="9217" spans="1:18" ht="15" customHeight="1" x14ac:dyDescent="0.3">
      <c r="A9217" s="86"/>
      <c r="B9217" s="84"/>
      <c r="C9217" s="125"/>
      <c r="E9217" s="151"/>
      <c r="F9217" s="151"/>
      <c r="G9217" s="151"/>
      <c r="H9217" s="190" t="str">
        <f t="shared" si="1777"/>
        <v/>
      </c>
      <c r="J9217" s="195" t="str">
        <f>+IF(H9217="","",H9217/H9238)</f>
        <v/>
      </c>
      <c r="K9217" s="174"/>
      <c r="L9217" s="170"/>
      <c r="M9217" s="193" t="str">
        <f t="shared" si="1778"/>
        <v/>
      </c>
      <c r="N9217" s="194" t="str">
        <f t="shared" si="1775"/>
        <v/>
      </c>
      <c r="R9217" s="75" t="e">
        <f t="shared" si="1776"/>
        <v>#REF!</v>
      </c>
    </row>
    <row r="9218" spans="1:18" ht="15" customHeight="1" x14ac:dyDescent="0.3">
      <c r="A9218" s="86"/>
      <c r="B9218" s="84"/>
      <c r="C9218" s="125"/>
      <c r="E9218" s="151"/>
      <c r="F9218" s="151"/>
      <c r="G9218" s="151"/>
      <c r="H9218" s="190" t="str">
        <f t="shared" si="1777"/>
        <v/>
      </c>
      <c r="J9218" s="195" t="str">
        <f>+IF(H9218="","",H9218/H9238)</f>
        <v/>
      </c>
      <c r="K9218" s="174"/>
      <c r="L9218" s="170"/>
      <c r="M9218" s="193" t="str">
        <f t="shared" si="1778"/>
        <v/>
      </c>
      <c r="N9218" s="194" t="str">
        <f t="shared" si="1775"/>
        <v/>
      </c>
      <c r="R9218" s="75" t="e">
        <f t="shared" si="1776"/>
        <v>#REF!</v>
      </c>
    </row>
    <row r="9219" spans="1:18" ht="15" customHeight="1" x14ac:dyDescent="0.3">
      <c r="A9219" s="86"/>
      <c r="B9219" s="84"/>
      <c r="C9219" s="125"/>
      <c r="E9219" s="151"/>
      <c r="F9219" s="151"/>
      <c r="G9219" s="151"/>
      <c r="H9219" s="190" t="str">
        <f t="shared" si="1777"/>
        <v/>
      </c>
      <c r="J9219" s="195" t="str">
        <f>+IF(H9219="","",H9219/H9238)</f>
        <v/>
      </c>
      <c r="K9219" s="174"/>
      <c r="L9219" s="170"/>
      <c r="M9219" s="193" t="str">
        <f t="shared" si="1778"/>
        <v/>
      </c>
      <c r="N9219" s="194" t="str">
        <f t="shared" si="1775"/>
        <v/>
      </c>
      <c r="R9219" s="75" t="e">
        <f t="shared" si="1776"/>
        <v>#REF!</v>
      </c>
    </row>
    <row r="9220" spans="1:18" ht="15" customHeight="1" x14ac:dyDescent="0.3">
      <c r="A9220" s="86"/>
      <c r="B9220" s="84"/>
      <c r="C9220" s="125"/>
      <c r="E9220" s="151"/>
      <c r="F9220" s="151"/>
      <c r="G9220" s="151"/>
      <c r="H9220" s="190" t="str">
        <f t="shared" si="1777"/>
        <v/>
      </c>
      <c r="J9220" s="195" t="str">
        <f>+IF(H9220="","",H9220/H9238)</f>
        <v/>
      </c>
      <c r="K9220" s="174"/>
      <c r="L9220" s="170"/>
      <c r="M9220" s="193" t="str">
        <f t="shared" si="1778"/>
        <v/>
      </c>
      <c r="N9220" s="194" t="str">
        <f t="shared" si="1775"/>
        <v/>
      </c>
      <c r="R9220" s="75" t="e">
        <f t="shared" si="1776"/>
        <v>#REF!</v>
      </c>
    </row>
    <row r="9221" spans="1:18" ht="15" customHeight="1" x14ac:dyDescent="0.3">
      <c r="A9221" s="86"/>
      <c r="B9221" s="84"/>
      <c r="C9221" s="125"/>
      <c r="E9221" s="151"/>
      <c r="F9221" s="151"/>
      <c r="G9221" s="151"/>
      <c r="H9221" s="190" t="str">
        <f t="shared" si="1777"/>
        <v/>
      </c>
      <c r="J9221" s="195" t="str">
        <f>+IF(H9221="","",H9221/H9238)</f>
        <v/>
      </c>
      <c r="K9221" s="174"/>
      <c r="L9221" s="170"/>
      <c r="M9221" s="193" t="str">
        <f t="shared" si="1778"/>
        <v/>
      </c>
      <c r="N9221" s="194" t="str">
        <f t="shared" si="1775"/>
        <v/>
      </c>
      <c r="R9221" s="75" t="e">
        <f t="shared" si="1776"/>
        <v>#REF!</v>
      </c>
    </row>
    <row r="9222" spans="1:18" ht="15" customHeight="1" x14ac:dyDescent="0.3">
      <c r="A9222" s="86"/>
      <c r="B9222" s="84"/>
      <c r="C9222" s="125"/>
      <c r="E9222" s="151"/>
      <c r="F9222" s="151"/>
      <c r="G9222" s="151"/>
      <c r="H9222" s="190" t="str">
        <f t="shared" si="1777"/>
        <v/>
      </c>
      <c r="J9222" s="195" t="str">
        <f>+IF(H9222="","",H9222/H9238)</f>
        <v/>
      </c>
      <c r="K9222" s="174"/>
      <c r="L9222" s="170"/>
      <c r="M9222" s="193" t="str">
        <f t="shared" si="1778"/>
        <v/>
      </c>
      <c r="N9222" s="194" t="str">
        <f t="shared" si="1775"/>
        <v/>
      </c>
      <c r="R9222" s="75" t="e">
        <f t="shared" si="1776"/>
        <v>#REF!</v>
      </c>
    </row>
    <row r="9223" spans="1:18" ht="15" customHeight="1" x14ac:dyDescent="0.3">
      <c r="A9223" s="86"/>
      <c r="B9223" s="84"/>
      <c r="C9223" s="125"/>
      <c r="E9223" s="151"/>
      <c r="F9223" s="151"/>
      <c r="G9223" s="151"/>
      <c r="H9223" s="190" t="str">
        <f t="shared" si="1777"/>
        <v/>
      </c>
      <c r="J9223" s="195" t="str">
        <f>+IF(H9223="","",H9223/H9238)</f>
        <v/>
      </c>
      <c r="K9223" s="174"/>
      <c r="L9223" s="170"/>
      <c r="M9223" s="193" t="str">
        <f t="shared" si="1778"/>
        <v/>
      </c>
      <c r="N9223" s="194" t="str">
        <f t="shared" si="1775"/>
        <v/>
      </c>
      <c r="R9223" s="75" t="e">
        <f t="shared" si="1776"/>
        <v>#REF!</v>
      </c>
    </row>
    <row r="9224" spans="1:18" ht="15" customHeight="1" x14ac:dyDescent="0.3">
      <c r="A9224" s="86"/>
      <c r="B9224" s="84"/>
      <c r="C9224" s="125"/>
      <c r="E9224" s="151"/>
      <c r="F9224" s="151"/>
      <c r="G9224" s="151"/>
      <c r="H9224" s="190" t="str">
        <f t="shared" si="1777"/>
        <v/>
      </c>
      <c r="J9224" s="195" t="str">
        <f>+IF(H9224="","",H9224/H9238)</f>
        <v/>
      </c>
      <c r="K9224" s="174"/>
      <c r="L9224" s="170"/>
      <c r="M9224" s="193" t="str">
        <f t="shared" si="1778"/>
        <v/>
      </c>
      <c r="N9224" s="194" t="str">
        <f t="shared" si="1775"/>
        <v/>
      </c>
      <c r="R9224" s="75" t="e">
        <f t="shared" si="1776"/>
        <v>#REF!</v>
      </c>
    </row>
    <row r="9225" spans="1:18" ht="15" customHeight="1" x14ac:dyDescent="0.3">
      <c r="A9225" s="86"/>
      <c r="B9225" s="84"/>
      <c r="C9225" s="125"/>
      <c r="E9225" s="151"/>
      <c r="F9225" s="151"/>
      <c r="G9225" s="151"/>
      <c r="H9225" s="190" t="str">
        <f t="shared" si="1777"/>
        <v/>
      </c>
      <c r="J9225" s="195" t="str">
        <f>+IF(H9225="","",H9225/H9238)</f>
        <v/>
      </c>
      <c r="K9225" s="174"/>
      <c r="L9225" s="170"/>
      <c r="M9225" s="193" t="str">
        <f t="shared" si="1778"/>
        <v/>
      </c>
      <c r="N9225" s="194" t="str">
        <f t="shared" si="1775"/>
        <v/>
      </c>
      <c r="R9225" s="75" t="e">
        <f t="shared" si="1776"/>
        <v>#REF!</v>
      </c>
    </row>
    <row r="9226" spans="1:18" ht="15" customHeight="1" x14ac:dyDescent="0.3">
      <c r="A9226" s="86"/>
      <c r="B9226" s="84"/>
      <c r="C9226" s="125"/>
      <c r="E9226" s="151"/>
      <c r="F9226" s="151"/>
      <c r="G9226" s="151"/>
      <c r="H9226" s="190" t="str">
        <f t="shared" si="1777"/>
        <v/>
      </c>
      <c r="J9226" s="195" t="str">
        <f>+IF(H9226="","",H9226/H9238)</f>
        <v/>
      </c>
      <c r="K9226" s="174"/>
      <c r="L9226" s="170"/>
      <c r="M9226" s="193" t="str">
        <f t="shared" si="1778"/>
        <v/>
      </c>
      <c r="N9226" s="194" t="str">
        <f t="shared" si="1775"/>
        <v/>
      </c>
      <c r="R9226" s="75" t="e">
        <f t="shared" si="1776"/>
        <v>#REF!</v>
      </c>
    </row>
    <row r="9227" spans="1:18" ht="15" customHeight="1" thickBot="1" x14ac:dyDescent="0.35">
      <c r="A9227" s="86"/>
      <c r="B9227" s="84"/>
      <c r="C9227" s="125"/>
      <c r="E9227" s="152"/>
      <c r="F9227" s="152"/>
      <c r="G9227" s="152"/>
      <c r="H9227" s="191" t="str">
        <f t="shared" si="1777"/>
        <v/>
      </c>
      <c r="J9227" s="195" t="str">
        <f>+IF(H9227="","",H9227/H9238)</f>
        <v/>
      </c>
      <c r="K9227" s="174"/>
      <c r="L9227" s="170"/>
      <c r="M9227" s="193" t="str">
        <f t="shared" si="1778"/>
        <v/>
      </c>
      <c r="N9227" s="194" t="str">
        <f t="shared" si="1775"/>
        <v/>
      </c>
      <c r="R9227" s="75" t="e">
        <f t="shared" si="1776"/>
        <v>#REF!</v>
      </c>
    </row>
    <row r="9228" spans="1:18" ht="15" customHeight="1" thickBot="1" x14ac:dyDescent="0.35">
      <c r="A9228" s="86"/>
      <c r="B9228" s="84"/>
      <c r="C9228" s="160"/>
      <c r="D9228" s="160"/>
      <c r="E9228" s="160"/>
      <c r="F9228" s="160"/>
      <c r="G9228" s="161" t="s">
        <v>29</v>
      </c>
      <c r="H9228" s="157">
        <f>SUM(H9202:H9227)</f>
        <v>11.93</v>
      </c>
      <c r="J9228" s="110">
        <f>SUM(J9202:J9227)</f>
        <v>0.584254497517539</v>
      </c>
      <c r="K9228" s="109"/>
      <c r="L9228" s="109"/>
      <c r="M9228" s="109"/>
      <c r="N9228" s="110">
        <f>SUM(N9202:N9227)</f>
        <v>0.11790255759903938</v>
      </c>
    </row>
    <row r="9229" spans="1:18" s="73" customFormat="1" ht="15" customHeight="1" thickBot="1" x14ac:dyDescent="0.35">
      <c r="A9229" s="86"/>
      <c r="B9229" s="84"/>
      <c r="C9229" s="73" t="s">
        <v>12</v>
      </c>
      <c r="H9229" s="74"/>
      <c r="J9229" s="111"/>
      <c r="K9229" s="111"/>
      <c r="L9229" s="111"/>
      <c r="M9229" s="111"/>
      <c r="N9229" s="111"/>
    </row>
    <row r="9230" spans="1:18" ht="33" customHeight="1" thickBot="1" x14ac:dyDescent="0.35">
      <c r="A9230" s="86"/>
      <c r="B9230" s="84"/>
      <c r="C9230" s="122" t="s">
        <v>48</v>
      </c>
      <c r="D9230" s="129"/>
      <c r="E9230" s="130" t="s">
        <v>3</v>
      </c>
      <c r="F9230" s="130" t="s">
        <v>0</v>
      </c>
      <c r="G9230" s="123" t="s">
        <v>6</v>
      </c>
      <c r="H9230" s="124" t="s">
        <v>9</v>
      </c>
      <c r="J9230" s="106" t="s">
        <v>59</v>
      </c>
      <c r="K9230" s="107" t="s">
        <v>60</v>
      </c>
      <c r="L9230" s="107" t="s">
        <v>61</v>
      </c>
      <c r="M9230" s="107" t="s">
        <v>62</v>
      </c>
      <c r="N9230" s="108" t="s">
        <v>63</v>
      </c>
    </row>
    <row r="9231" spans="1:18" ht="15" customHeight="1" x14ac:dyDescent="0.3">
      <c r="A9231" s="86"/>
      <c r="B9231" s="84"/>
      <c r="C9231" s="125"/>
      <c r="E9231" s="149"/>
      <c r="F9231" s="146"/>
      <c r="G9231" s="154"/>
      <c r="H9231" s="186" t="str">
        <f>+IF(G9231="","",F9231*G9231)</f>
        <v/>
      </c>
      <c r="J9231" s="195" t="str">
        <f>+IF(H9231="","",H9231/H9238)</f>
        <v/>
      </c>
      <c r="K9231" s="175"/>
      <c r="L9231" s="175"/>
      <c r="M9231" s="193" t="str">
        <f>IF(L9231="NP", 0, (IF(L9231="EP", 1, (IF(L9231="ND", 0.4, "")))))</f>
        <v/>
      </c>
      <c r="N9231" s="194" t="str">
        <f>+IF(H9231="","",J9231*M9231)</f>
        <v/>
      </c>
      <c r="R9231" s="75" t="e">
        <f t="shared" ref="R9231:R9235" si="1779">+R9143+1</f>
        <v>#REF!</v>
      </c>
    </row>
    <row r="9232" spans="1:18" ht="15" customHeight="1" x14ac:dyDescent="0.3">
      <c r="A9232" s="86"/>
      <c r="B9232" s="84"/>
      <c r="C9232" s="125"/>
      <c r="E9232" s="149"/>
      <c r="F9232" s="146"/>
      <c r="G9232" s="154"/>
      <c r="H9232" s="186" t="str">
        <f>+IF(G9232="","",F9232*G9232)</f>
        <v/>
      </c>
      <c r="J9232" s="195" t="str">
        <f>+IF(H9232="","",H9232/H9236)</f>
        <v/>
      </c>
      <c r="K9232" s="175"/>
      <c r="L9232" s="175"/>
      <c r="M9232" s="193" t="str">
        <f>IF(L9232="NP", 0, (IF(L9232="EP", 1, (IF(L9232="ND", 0.4, "")))))</f>
        <v/>
      </c>
      <c r="N9232" s="194" t="str">
        <f>+IF(H9232="","",J9232*M9232)</f>
        <v/>
      </c>
      <c r="R9232" s="75" t="e">
        <f t="shared" si="1779"/>
        <v>#REF!</v>
      </c>
    </row>
    <row r="9233" spans="1:18" ht="15" customHeight="1" x14ac:dyDescent="0.3">
      <c r="A9233" s="86"/>
      <c r="B9233" s="84"/>
      <c r="C9233" s="125"/>
      <c r="E9233" s="149"/>
      <c r="F9233" s="146"/>
      <c r="G9233" s="154"/>
      <c r="H9233" s="186" t="str">
        <f>+IF(G9233="","",F9233*G9233)</f>
        <v/>
      </c>
      <c r="J9233" s="195" t="str">
        <f>+IF(H9233="","",H9233/H9237)</f>
        <v/>
      </c>
      <c r="K9233" s="175"/>
      <c r="L9233" s="175"/>
      <c r="M9233" s="193" t="str">
        <f>IF(L9233="NP", 0, (IF(L9233="EP", 1, (IF(L9233="ND", 0.4, "")))))</f>
        <v/>
      </c>
      <c r="N9233" s="194" t="str">
        <f>+IF(H9233="","",J9233*M9233)</f>
        <v/>
      </c>
      <c r="R9233" s="75" t="e">
        <f t="shared" si="1779"/>
        <v>#REF!</v>
      </c>
    </row>
    <row r="9234" spans="1:18" ht="15" customHeight="1" x14ac:dyDescent="0.3">
      <c r="A9234" s="86"/>
      <c r="B9234" s="84"/>
      <c r="C9234" s="125"/>
      <c r="E9234" s="149"/>
      <c r="F9234" s="146"/>
      <c r="G9234" s="154"/>
      <c r="H9234" s="186" t="str">
        <f>+IF(G9234="","",F9234*G9234)</f>
        <v/>
      </c>
      <c r="J9234" s="195" t="str">
        <f>+IF(H9234="","",H9234/H9238)</f>
        <v/>
      </c>
      <c r="K9234" s="175"/>
      <c r="L9234" s="175"/>
      <c r="M9234" s="193" t="str">
        <f>IF(L9234="NP", 0, (IF(L9234="EP", 1, (IF(L9234="ND", 0.4, "")))))</f>
        <v/>
      </c>
      <c r="N9234" s="194" t="str">
        <f>+IF(H9234="","",J9234*M9234)</f>
        <v/>
      </c>
      <c r="R9234" s="75" t="e">
        <f t="shared" si="1779"/>
        <v>#REF!</v>
      </c>
    </row>
    <row r="9235" spans="1:18" ht="15" customHeight="1" thickBot="1" x14ac:dyDescent="0.35">
      <c r="A9235" s="86"/>
      <c r="B9235" s="84"/>
      <c r="C9235" s="127"/>
      <c r="D9235" s="128"/>
      <c r="E9235" s="150"/>
      <c r="F9235" s="147"/>
      <c r="G9235" s="155"/>
      <c r="H9235" s="192" t="str">
        <f>+IF(G9235="","",F9235*G9235)</f>
        <v/>
      </c>
      <c r="J9235" s="195" t="str">
        <f>+IF(H9235="","",H9235/H9238)</f>
        <v/>
      </c>
      <c r="K9235" s="176"/>
      <c r="L9235" s="177"/>
      <c r="M9235" s="193" t="str">
        <f>IF(L9235="NP", 0, (IF(L9235="EP", 1, (IF(L9235="ND", 0.4, "")))))</f>
        <v/>
      </c>
      <c r="N9235" s="194" t="str">
        <f>+IF(H9235="","",J9235*M9235)</f>
        <v/>
      </c>
      <c r="R9235" s="75" t="e">
        <f t="shared" si="1779"/>
        <v>#REF!</v>
      </c>
    </row>
    <row r="9236" spans="1:18" ht="15" customHeight="1" thickBot="1" x14ac:dyDescent="0.35">
      <c r="A9236" s="86"/>
      <c r="B9236" s="84"/>
      <c r="C9236" s="160"/>
      <c r="D9236" s="160"/>
      <c r="E9236" s="160"/>
      <c r="F9236" s="160"/>
      <c r="G9236" s="161" t="s">
        <v>30</v>
      </c>
      <c r="H9236" s="157">
        <f>SUM(H9231:H9235)</f>
        <v>0</v>
      </c>
      <c r="J9236" s="110">
        <f>SUM(J9231:J9235)</f>
        <v>0</v>
      </c>
      <c r="K9236" s="109"/>
      <c r="L9236" s="109"/>
      <c r="M9236" s="109"/>
      <c r="N9236" s="110">
        <f>SUM(N9231:N9235)</f>
        <v>0</v>
      </c>
    </row>
    <row r="9237" spans="1:18" ht="13.5" customHeight="1" thickBot="1" x14ac:dyDescent="0.35">
      <c r="A9237" s="86"/>
      <c r="B9237" s="84"/>
      <c r="H9237" s="84"/>
      <c r="J9237" s="103"/>
      <c r="K9237" s="104"/>
      <c r="L9237" s="104"/>
      <c r="M9237" s="104"/>
      <c r="N9237" s="105"/>
    </row>
    <row r="9238" spans="1:18" ht="15" customHeight="1" x14ac:dyDescent="0.3">
      <c r="A9238" s="86"/>
      <c r="B9238" s="84"/>
      <c r="D9238" s="132" t="s">
        <v>13</v>
      </c>
      <c r="E9238" s="133"/>
      <c r="F9238" s="133"/>
      <c r="G9238" s="134"/>
      <c r="H9238" s="158">
        <f>+H9183+H9199+H9228+H9236</f>
        <v>20.419183850000003</v>
      </c>
      <c r="J9238" s="113"/>
      <c r="K9238" s="78"/>
      <c r="M9238" s="78"/>
      <c r="N9238" s="114"/>
    </row>
    <row r="9239" spans="1:18" ht="15" customHeight="1" thickBot="1" x14ac:dyDescent="0.35">
      <c r="A9239" s="86"/>
      <c r="B9239" s="84"/>
      <c r="D9239" s="135" t="s">
        <v>67</v>
      </c>
      <c r="E9239" s="136"/>
      <c r="F9239" s="136"/>
      <c r="G9239" s="141">
        <f>+$Q$1</f>
        <v>0.15</v>
      </c>
      <c r="H9239" s="159">
        <f>+H9238*G9239</f>
        <v>3.0628775775000006</v>
      </c>
      <c r="J9239" s="115"/>
      <c r="K9239" s="116"/>
      <c r="L9239" s="116"/>
      <c r="M9239" s="116"/>
      <c r="N9239" s="117"/>
    </row>
    <row r="9240" spans="1:18" ht="15" customHeight="1" x14ac:dyDescent="0.3">
      <c r="A9240" s="86"/>
      <c r="B9240" s="84"/>
      <c r="D9240" s="135" t="s">
        <v>68</v>
      </c>
      <c r="E9240" s="136"/>
      <c r="F9240" s="136"/>
      <c r="G9240" s="141">
        <f>+$Q$2</f>
        <v>0</v>
      </c>
      <c r="H9240" s="159">
        <f>+(H9238+H9239)*G9240</f>
        <v>0</v>
      </c>
      <c r="J9240" s="120">
        <f>+J9183+J9199+J9228+J9236</f>
        <v>0.99999999999999978</v>
      </c>
      <c r="K9240" s="118"/>
      <c r="L9240" s="118"/>
      <c r="M9240" s="118"/>
      <c r="N9240" s="120">
        <f>+N9183+N9199+N9228+N9236</f>
        <v>0.11790255759903938</v>
      </c>
    </row>
    <row r="9241" spans="1:18" ht="15" customHeight="1" thickBot="1" x14ac:dyDescent="0.35">
      <c r="A9241" s="86"/>
      <c r="B9241" s="84"/>
      <c r="C9241" s="75" t="s">
        <v>64</v>
      </c>
      <c r="D9241" s="135" t="s">
        <v>14</v>
      </c>
      <c r="E9241" s="136"/>
      <c r="F9241" s="136"/>
      <c r="G9241" s="137"/>
      <c r="H9241" s="159">
        <f>SUM(H9238:H9240)</f>
        <v>23.482061427500003</v>
      </c>
      <c r="J9241" s="121" t="s">
        <v>69</v>
      </c>
      <c r="K9241" s="119"/>
      <c r="L9241" s="119"/>
      <c r="M9241" s="119"/>
      <c r="N9241" s="121" t="s">
        <v>70</v>
      </c>
    </row>
    <row r="9242" spans="1:18" ht="15" customHeight="1" thickBot="1" x14ac:dyDescent="0.35">
      <c r="A9242" s="86"/>
      <c r="B9242" s="84"/>
      <c r="C9242" s="75" t="s">
        <v>64</v>
      </c>
      <c r="D9242" s="138" t="s">
        <v>15</v>
      </c>
      <c r="E9242" s="139"/>
      <c r="F9242" s="139"/>
      <c r="G9242" s="140"/>
      <c r="H9242" s="131">
        <f>+ROUND(H9241,2)</f>
        <v>23.48</v>
      </c>
      <c r="N9242" s="165">
        <f>+ROUND(N9240,4)</f>
        <v>0.1179</v>
      </c>
    </row>
    <row r="9243" spans="1:18" ht="13.5" customHeight="1" x14ac:dyDescent="0.3">
      <c r="A9243" s="86"/>
      <c r="B9243" s="84"/>
      <c r="G9243" s="76"/>
    </row>
    <row r="9244" spans="1:18" ht="13.5" customHeight="1" x14ac:dyDescent="0.3">
      <c r="A9244" s="86"/>
      <c r="B9244" s="84"/>
      <c r="G9244" s="76"/>
    </row>
    <row r="9245" spans="1:18" ht="15" customHeight="1" x14ac:dyDescent="0.3">
      <c r="A9245" s="83"/>
      <c r="B9245" s="84"/>
      <c r="G9245" s="76"/>
      <c r="H9245" s="84"/>
      <c r="J9245" s="85"/>
      <c r="K9245" s="85"/>
      <c r="L9245" s="85"/>
      <c r="M9245" s="85"/>
      <c r="N9245" s="85"/>
    </row>
    <row r="9246" spans="1:18" ht="14.1" customHeight="1" x14ac:dyDescent="0.3">
      <c r="A9246" s="86"/>
      <c r="B9246" s="84"/>
      <c r="C9246" s="87"/>
      <c r="D9246" s="87"/>
      <c r="E9246" s="87"/>
      <c r="F9246" s="87"/>
      <c r="G9246" s="87"/>
      <c r="H9246" s="87"/>
      <c r="K9246" s="78"/>
      <c r="M9246" s="78"/>
    </row>
    <row r="9247" spans="1:18" ht="12" customHeight="1" x14ac:dyDescent="0.3">
      <c r="A9247" s="86"/>
      <c r="B9247" s="84"/>
      <c r="C9247" s="73"/>
      <c r="D9247" s="73"/>
      <c r="E9247" s="73"/>
      <c r="F9247" s="73"/>
      <c r="G9247" s="73"/>
      <c r="H9247" s="73"/>
      <c r="K9247" s="78"/>
      <c r="M9247" s="78"/>
    </row>
    <row r="9248" spans="1:18" ht="12" customHeight="1" x14ac:dyDescent="0.3">
      <c r="A9248" s="86"/>
      <c r="B9248" s="84"/>
      <c r="G9248" s="88"/>
      <c r="H9248" s="84"/>
      <c r="K9248" s="78"/>
      <c r="M9248" s="78"/>
    </row>
    <row r="9249" spans="1:18" ht="14.25" customHeight="1" x14ac:dyDescent="0.3">
      <c r="A9249" s="86"/>
      <c r="B9249" s="84"/>
      <c r="C9249" s="89"/>
      <c r="D9249" s="90"/>
      <c r="E9249" s="90"/>
      <c r="F9249" s="90"/>
      <c r="G9249" s="90"/>
      <c r="H9249" s="91"/>
      <c r="K9249" s="78"/>
      <c r="M9249" s="78"/>
    </row>
    <row r="9250" spans="1:18" ht="14.25" customHeight="1" x14ac:dyDescent="0.3">
      <c r="A9250" s="86"/>
      <c r="B9250" s="84"/>
      <c r="C9250" s="89"/>
      <c r="H9250" s="84"/>
      <c r="K9250" s="78"/>
      <c r="M9250" s="78"/>
    </row>
    <row r="9251" spans="1:18" ht="12" customHeight="1" thickBot="1" x14ac:dyDescent="0.35">
      <c r="A9251" s="86"/>
      <c r="B9251" s="84"/>
      <c r="C9251" s="89"/>
      <c r="H9251" s="84"/>
      <c r="K9251" s="78"/>
      <c r="M9251" s="78"/>
    </row>
    <row r="9252" spans="1:18" ht="20.100000000000001" customHeight="1" thickBot="1" x14ac:dyDescent="0.35">
      <c r="A9252" s="86"/>
      <c r="B9252" s="84"/>
      <c r="C9252" s="142" t="s">
        <v>55</v>
      </c>
      <c r="D9252" s="143"/>
      <c r="E9252" s="143"/>
      <c r="F9252" s="143"/>
      <c r="G9252" s="143"/>
      <c r="H9252" s="144"/>
    </row>
    <row r="9253" spans="1:18" ht="20.100000000000001" customHeight="1" x14ac:dyDescent="0.3">
      <c r="A9253" s="86"/>
      <c r="B9253" s="84"/>
      <c r="C9253" s="92"/>
      <c r="H9253" s="93" t="s">
        <v>56</v>
      </c>
      <c r="I9253" s="84"/>
      <c r="J9253" s="97" t="s">
        <v>26</v>
      </c>
      <c r="K9253" s="98"/>
      <c r="L9253" s="98"/>
      <c r="M9253" s="98"/>
      <c r="N9253" s="99"/>
    </row>
    <row r="9254" spans="1:18" ht="16.5" customHeight="1" thickBot="1" x14ac:dyDescent="0.35">
      <c r="A9254" s="169"/>
      <c r="B9254" s="84"/>
      <c r="C9254" s="73" t="s">
        <v>57</v>
      </c>
      <c r="D9254" s="84">
        <v>106</v>
      </c>
      <c r="G9254" s="74" t="s">
        <v>4</v>
      </c>
      <c r="H9254" s="75" t="str">
        <f>+VLOOKUP(D9254,PRESUP!$A$6:$N$183,3,FALSE)</f>
        <v>Kg</v>
      </c>
      <c r="I9254" s="84"/>
      <c r="J9254" s="100"/>
      <c r="K9254" s="101"/>
      <c r="L9254" s="101"/>
      <c r="M9254" s="101"/>
      <c r="N9254" s="102"/>
    </row>
    <row r="9255" spans="1:18" ht="32.25" customHeight="1" x14ac:dyDescent="0.3">
      <c r="A9255" s="86"/>
      <c r="B9255" s="84"/>
      <c r="C9255" s="22" t="str">
        <f>+VLOOKUP(D9254,PRESUP!$A$6:$N$183,14,FALSE)</f>
        <v>DETALLE: ACERO ESTRUCTURAL A36 (inc. Inhibidor de corrosion)</v>
      </c>
      <c r="J9255" s="103"/>
      <c r="K9255" s="104"/>
      <c r="L9255" s="104"/>
      <c r="M9255" s="104"/>
      <c r="N9255" s="105"/>
      <c r="O9255" s="84" t="s">
        <v>71</v>
      </c>
      <c r="P9255" s="84" t="s">
        <v>73</v>
      </c>
      <c r="Q9255" s="84" t="s">
        <v>72</v>
      </c>
    </row>
    <row r="9256" spans="1:18" s="73" customFormat="1" ht="15" customHeight="1" thickBot="1" x14ac:dyDescent="0.35">
      <c r="A9256" s="86"/>
      <c r="B9256" s="84"/>
      <c r="C9256" s="73" t="s">
        <v>5</v>
      </c>
      <c r="D9256" s="94"/>
      <c r="E9256" s="94"/>
      <c r="F9256" s="94"/>
      <c r="G9256" s="196" t="s">
        <v>58</v>
      </c>
      <c r="H9256" s="197">
        <v>5.74E-2</v>
      </c>
      <c r="J9256" s="162"/>
      <c r="K9256" s="163"/>
      <c r="L9256" s="163"/>
      <c r="M9256" s="163"/>
      <c r="N9256" s="164"/>
      <c r="O9256" s="166">
        <f>+H9330</f>
        <v>5.64</v>
      </c>
      <c r="P9256" s="168">
        <f>+H9326</f>
        <v>4.9066134999999989</v>
      </c>
      <c r="Q9256" s="167">
        <f>+N9330</f>
        <v>0.1244</v>
      </c>
      <c r="R9256" s="73">
        <f t="shared" ref="R9256" si="1780">+D9254</f>
        <v>106</v>
      </c>
    </row>
    <row r="9257" spans="1:18" s="94" customFormat="1" ht="30" customHeight="1" thickBot="1" x14ac:dyDescent="0.35">
      <c r="A9257" s="86"/>
      <c r="B9257" s="84"/>
      <c r="C9257" s="122" t="s">
        <v>48</v>
      </c>
      <c r="D9257" s="123" t="s">
        <v>0</v>
      </c>
      <c r="E9257" s="123" t="s">
        <v>6</v>
      </c>
      <c r="F9257" s="123" t="s">
        <v>7</v>
      </c>
      <c r="G9257" s="123" t="s">
        <v>8</v>
      </c>
      <c r="H9257" s="124" t="s">
        <v>9</v>
      </c>
      <c r="J9257" s="106" t="s">
        <v>59</v>
      </c>
      <c r="K9257" s="107" t="s">
        <v>60</v>
      </c>
      <c r="L9257" s="107" t="s">
        <v>61</v>
      </c>
      <c r="M9257" s="107" t="s">
        <v>62</v>
      </c>
      <c r="N9257" s="108" t="s">
        <v>63</v>
      </c>
    </row>
    <row r="9258" spans="1:18" ht="15" customHeight="1" x14ac:dyDescent="0.3">
      <c r="A9258" s="86"/>
      <c r="B9258" s="84"/>
      <c r="C9258" s="125" t="s">
        <v>78</v>
      </c>
      <c r="D9258" s="145" t="s">
        <v>20</v>
      </c>
      <c r="E9258" s="148"/>
      <c r="F9258" s="148" t="s">
        <v>64</v>
      </c>
      <c r="G9258" s="153" t="s">
        <v>20</v>
      </c>
      <c r="H9258" s="126">
        <f>+H9287*0.05</f>
        <v>7.4763499999999983E-2</v>
      </c>
      <c r="J9258" s="171">
        <f>+IF(H9258="","",H9258/H9326)</f>
        <v>1.5237291463857914E-2</v>
      </c>
      <c r="K9258" s="172">
        <v>4292100117</v>
      </c>
      <c r="L9258" s="170" t="s">
        <v>77</v>
      </c>
      <c r="M9258" s="156">
        <v>0</v>
      </c>
      <c r="N9258" s="173">
        <f t="shared" ref="N9258:N9270" si="1781">+IF(H9258="","",J9258*M9258)</f>
        <v>0</v>
      </c>
    </row>
    <row r="9259" spans="1:18" ht="15" customHeight="1" x14ac:dyDescent="0.3">
      <c r="A9259" s="86"/>
      <c r="B9259" s="84"/>
      <c r="C9259" s="125" t="s">
        <v>308</v>
      </c>
      <c r="D9259" s="146">
        <v>1</v>
      </c>
      <c r="E9259" s="149">
        <v>2.2000000000000002</v>
      </c>
      <c r="F9259" s="184">
        <f t="shared" ref="F9259:F9270" si="1782">+IF(E9259="","",D9259*E9259)</f>
        <v>2.2000000000000002</v>
      </c>
      <c r="G9259" s="185">
        <f>+IF(F9259="","",H9256)</f>
        <v>5.74E-2</v>
      </c>
      <c r="H9259" s="186">
        <f t="shared" ref="H9259:H9270" si="1783">+IF(G9259="","",F9259*G9259)</f>
        <v>0.12628</v>
      </c>
      <c r="J9259" s="195">
        <f>+IF(H9259="","",H9259/H9326)</f>
        <v>2.5736691915921244E-2</v>
      </c>
      <c r="K9259" s="172">
        <v>4292100117</v>
      </c>
      <c r="L9259" s="170" t="s">
        <v>77</v>
      </c>
      <c r="M9259" s="193">
        <f t="shared" ref="M9259:M9270" si="1784">IF(L9259="NP", 0, (IF(L9259="EP", 1, (IF(L9259="ND", 0.4, "")))))</f>
        <v>0</v>
      </c>
      <c r="N9259" s="194">
        <f t="shared" si="1781"/>
        <v>0</v>
      </c>
      <c r="R9259" s="75" t="e">
        <f t="shared" ref="R9259:R9270" si="1785">+R9171+1</f>
        <v>#REF!</v>
      </c>
    </row>
    <row r="9260" spans="1:18" ht="15" customHeight="1" x14ac:dyDescent="0.3">
      <c r="A9260" s="86"/>
      <c r="B9260" s="84"/>
      <c r="C9260" s="125" t="s">
        <v>393</v>
      </c>
      <c r="D9260" s="146">
        <v>1</v>
      </c>
      <c r="E9260" s="149">
        <v>1.25</v>
      </c>
      <c r="F9260" s="184">
        <f t="shared" si="1782"/>
        <v>1.25</v>
      </c>
      <c r="G9260" s="185">
        <f>+IF(F9260="","",H9256)</f>
        <v>5.74E-2</v>
      </c>
      <c r="H9260" s="186">
        <f t="shared" si="1783"/>
        <v>7.1749999999999994E-2</v>
      </c>
      <c r="J9260" s="195">
        <f>+IF(H9260="","",H9260/H9326)</f>
        <v>1.4623120406773431E-2</v>
      </c>
      <c r="K9260" s="172">
        <v>4292100117</v>
      </c>
      <c r="L9260" s="170" t="s">
        <v>77</v>
      </c>
      <c r="M9260" s="193">
        <f t="shared" si="1784"/>
        <v>0</v>
      </c>
      <c r="N9260" s="194">
        <f t="shared" si="1781"/>
        <v>0</v>
      </c>
      <c r="R9260" s="75" t="e">
        <f t="shared" si="1785"/>
        <v>#REF!</v>
      </c>
    </row>
    <row r="9261" spans="1:18" ht="15" customHeight="1" x14ac:dyDescent="0.3">
      <c r="A9261" s="86"/>
      <c r="B9261" s="84"/>
      <c r="C9261" s="125" t="s">
        <v>394</v>
      </c>
      <c r="D9261" s="146">
        <v>1</v>
      </c>
      <c r="E9261" s="149">
        <v>1.25</v>
      </c>
      <c r="F9261" s="184">
        <f t="shared" si="1782"/>
        <v>1.25</v>
      </c>
      <c r="G9261" s="185">
        <f>+IF(F9261="","",H9256)</f>
        <v>5.74E-2</v>
      </c>
      <c r="H9261" s="186">
        <f t="shared" si="1783"/>
        <v>7.1749999999999994E-2</v>
      </c>
      <c r="J9261" s="195">
        <f>+IF(H9261="","",H9261/H9326)</f>
        <v>1.4623120406773431E-2</v>
      </c>
      <c r="K9261" s="172">
        <v>4292100117</v>
      </c>
      <c r="L9261" s="170" t="s">
        <v>77</v>
      </c>
      <c r="M9261" s="193">
        <f t="shared" si="1784"/>
        <v>0</v>
      </c>
      <c r="N9261" s="194">
        <f t="shared" si="1781"/>
        <v>0</v>
      </c>
      <c r="R9261" s="75" t="e">
        <f t="shared" si="1785"/>
        <v>#REF!</v>
      </c>
    </row>
    <row r="9262" spans="1:18" ht="15" customHeight="1" x14ac:dyDescent="0.3">
      <c r="A9262" s="86"/>
      <c r="B9262" s="84"/>
      <c r="C9262" s="125" t="s">
        <v>395</v>
      </c>
      <c r="D9262" s="146">
        <v>1</v>
      </c>
      <c r="E9262" s="149">
        <v>7.5</v>
      </c>
      <c r="F9262" s="184">
        <f t="shared" si="1782"/>
        <v>7.5</v>
      </c>
      <c r="G9262" s="185">
        <f>+IF(F9262="","",H9256)</f>
        <v>5.74E-2</v>
      </c>
      <c r="H9262" s="186">
        <f t="shared" si="1783"/>
        <v>0.43049999999999999</v>
      </c>
      <c r="J9262" s="195">
        <f>+IF(H9262="","",H9262/H9326)</f>
        <v>8.7738722440640599E-2</v>
      </c>
      <c r="K9262" s="172">
        <v>4292100117</v>
      </c>
      <c r="L9262" s="170" t="s">
        <v>77</v>
      </c>
      <c r="M9262" s="193">
        <f t="shared" si="1784"/>
        <v>0</v>
      </c>
      <c r="N9262" s="194">
        <f t="shared" si="1781"/>
        <v>0</v>
      </c>
      <c r="R9262" s="75" t="e">
        <f t="shared" si="1785"/>
        <v>#REF!</v>
      </c>
    </row>
    <row r="9263" spans="1:18" ht="15" customHeight="1" x14ac:dyDescent="0.3">
      <c r="A9263" s="86"/>
      <c r="B9263" s="84"/>
      <c r="C9263" s="125"/>
      <c r="D9263" s="146"/>
      <c r="E9263" s="149"/>
      <c r="F9263" s="184" t="str">
        <f t="shared" si="1782"/>
        <v/>
      </c>
      <c r="G9263" s="185" t="str">
        <f>+IF(F9263="","",H9256)</f>
        <v/>
      </c>
      <c r="H9263" s="186" t="str">
        <f t="shared" si="1783"/>
        <v/>
      </c>
      <c r="J9263" s="195" t="str">
        <f>+IF(H9263="","",H9263/H9326)</f>
        <v/>
      </c>
      <c r="K9263" s="172"/>
      <c r="L9263" s="170"/>
      <c r="M9263" s="193" t="str">
        <f t="shared" si="1784"/>
        <v/>
      </c>
      <c r="N9263" s="194" t="str">
        <f t="shared" si="1781"/>
        <v/>
      </c>
      <c r="R9263" s="75" t="e">
        <f t="shared" si="1785"/>
        <v>#REF!</v>
      </c>
    </row>
    <row r="9264" spans="1:18" ht="15" customHeight="1" x14ac:dyDescent="0.3">
      <c r="A9264" s="86"/>
      <c r="B9264" s="84"/>
      <c r="C9264" s="125"/>
      <c r="D9264" s="146"/>
      <c r="E9264" s="149"/>
      <c r="F9264" s="184" t="str">
        <f t="shared" si="1782"/>
        <v/>
      </c>
      <c r="G9264" s="185" t="str">
        <f>+IF(F9264="","",H9256)</f>
        <v/>
      </c>
      <c r="H9264" s="186" t="str">
        <f t="shared" si="1783"/>
        <v/>
      </c>
      <c r="J9264" s="195" t="str">
        <f>+IF(H9264="","",H9264/H9326)</f>
        <v/>
      </c>
      <c r="K9264" s="172"/>
      <c r="L9264" s="170"/>
      <c r="M9264" s="193" t="str">
        <f t="shared" si="1784"/>
        <v/>
      </c>
      <c r="N9264" s="194" t="str">
        <f t="shared" si="1781"/>
        <v/>
      </c>
      <c r="R9264" s="75" t="e">
        <f t="shared" si="1785"/>
        <v>#REF!</v>
      </c>
    </row>
    <row r="9265" spans="1:18" ht="15" customHeight="1" x14ac:dyDescent="0.3">
      <c r="A9265" s="86"/>
      <c r="B9265" s="84"/>
      <c r="C9265" s="125"/>
      <c r="D9265" s="146"/>
      <c r="E9265" s="149"/>
      <c r="F9265" s="184" t="str">
        <f t="shared" si="1782"/>
        <v/>
      </c>
      <c r="G9265" s="185" t="str">
        <f>+IF(F9265="","",H9256)</f>
        <v/>
      </c>
      <c r="H9265" s="186" t="str">
        <f t="shared" si="1783"/>
        <v/>
      </c>
      <c r="J9265" s="195" t="str">
        <f>+IF(H9265="","",H9265/H9326)</f>
        <v/>
      </c>
      <c r="K9265" s="172"/>
      <c r="L9265" s="170"/>
      <c r="M9265" s="193" t="str">
        <f t="shared" si="1784"/>
        <v/>
      </c>
      <c r="N9265" s="194" t="str">
        <f t="shared" si="1781"/>
        <v/>
      </c>
      <c r="R9265" s="75" t="e">
        <f t="shared" si="1785"/>
        <v>#REF!</v>
      </c>
    </row>
    <row r="9266" spans="1:18" ht="15" customHeight="1" x14ac:dyDescent="0.3">
      <c r="A9266" s="86"/>
      <c r="B9266" s="84"/>
      <c r="C9266" s="125"/>
      <c r="D9266" s="146"/>
      <c r="E9266" s="149"/>
      <c r="F9266" s="184" t="str">
        <f t="shared" si="1782"/>
        <v/>
      </c>
      <c r="G9266" s="185" t="str">
        <f>+IF(F9266="","",H9256)</f>
        <v/>
      </c>
      <c r="H9266" s="186" t="str">
        <f t="shared" si="1783"/>
        <v/>
      </c>
      <c r="J9266" s="195" t="str">
        <f>+IF(H9266="","",H9266/H9326)</f>
        <v/>
      </c>
      <c r="K9266" s="172"/>
      <c r="L9266" s="170"/>
      <c r="M9266" s="193" t="str">
        <f t="shared" si="1784"/>
        <v/>
      </c>
      <c r="N9266" s="194" t="str">
        <f t="shared" si="1781"/>
        <v/>
      </c>
      <c r="R9266" s="75" t="e">
        <f t="shared" si="1785"/>
        <v>#REF!</v>
      </c>
    </row>
    <row r="9267" spans="1:18" ht="15" customHeight="1" x14ac:dyDescent="0.3">
      <c r="A9267" s="86"/>
      <c r="B9267" s="84"/>
      <c r="C9267" s="125"/>
      <c r="D9267" s="146"/>
      <c r="E9267" s="149"/>
      <c r="F9267" s="184" t="str">
        <f t="shared" si="1782"/>
        <v/>
      </c>
      <c r="G9267" s="185" t="str">
        <f>+IF(F9267="","",H9256)</f>
        <v/>
      </c>
      <c r="H9267" s="186" t="str">
        <f t="shared" si="1783"/>
        <v/>
      </c>
      <c r="J9267" s="195" t="str">
        <f>+IF(H9267="","",H9267/H9326)</f>
        <v/>
      </c>
      <c r="K9267" s="172"/>
      <c r="L9267" s="170"/>
      <c r="M9267" s="193" t="str">
        <f t="shared" si="1784"/>
        <v/>
      </c>
      <c r="N9267" s="194" t="str">
        <f t="shared" si="1781"/>
        <v/>
      </c>
      <c r="R9267" s="75" t="e">
        <f t="shared" si="1785"/>
        <v>#REF!</v>
      </c>
    </row>
    <row r="9268" spans="1:18" ht="15" customHeight="1" x14ac:dyDescent="0.3">
      <c r="A9268" s="86"/>
      <c r="B9268" s="84"/>
      <c r="C9268" s="125"/>
      <c r="D9268" s="146"/>
      <c r="E9268" s="149"/>
      <c r="F9268" s="184" t="str">
        <f t="shared" si="1782"/>
        <v/>
      </c>
      <c r="G9268" s="185" t="str">
        <f>+IF(F9268="","",H9256)</f>
        <v/>
      </c>
      <c r="H9268" s="186" t="str">
        <f t="shared" si="1783"/>
        <v/>
      </c>
      <c r="J9268" s="195" t="str">
        <f>+IF(H9268="","",H9268/H9326)</f>
        <v/>
      </c>
      <c r="K9268" s="172"/>
      <c r="L9268" s="170"/>
      <c r="M9268" s="193" t="str">
        <f t="shared" si="1784"/>
        <v/>
      </c>
      <c r="N9268" s="194" t="str">
        <f t="shared" si="1781"/>
        <v/>
      </c>
      <c r="R9268" s="75" t="e">
        <f t="shared" si="1785"/>
        <v>#REF!</v>
      </c>
    </row>
    <row r="9269" spans="1:18" ht="15" customHeight="1" x14ac:dyDescent="0.3">
      <c r="A9269" s="86"/>
      <c r="B9269" s="84"/>
      <c r="C9269" s="125"/>
      <c r="D9269" s="146"/>
      <c r="E9269" s="149"/>
      <c r="F9269" s="184" t="str">
        <f t="shared" si="1782"/>
        <v/>
      </c>
      <c r="G9269" s="185" t="str">
        <f>+IF(F9269="","",H9256)</f>
        <v/>
      </c>
      <c r="H9269" s="186" t="str">
        <f t="shared" si="1783"/>
        <v/>
      </c>
      <c r="J9269" s="195" t="str">
        <f>+IF(H9269="","",H9269/H9326)</f>
        <v/>
      </c>
      <c r="K9269" s="172"/>
      <c r="L9269" s="170"/>
      <c r="M9269" s="193" t="str">
        <f t="shared" si="1784"/>
        <v/>
      </c>
      <c r="N9269" s="194" t="str">
        <f t="shared" si="1781"/>
        <v/>
      </c>
      <c r="R9269" s="75" t="e">
        <f t="shared" si="1785"/>
        <v>#REF!</v>
      </c>
    </row>
    <row r="9270" spans="1:18" ht="15" customHeight="1" thickBot="1" x14ac:dyDescent="0.35">
      <c r="A9270" s="86"/>
      <c r="B9270" s="84"/>
      <c r="C9270" s="127"/>
      <c r="D9270" s="147"/>
      <c r="E9270" s="150"/>
      <c r="F9270" s="187" t="str">
        <f t="shared" si="1782"/>
        <v/>
      </c>
      <c r="G9270" s="188" t="str">
        <f>+IF(F9270="","",H9255)</f>
        <v/>
      </c>
      <c r="H9270" s="189" t="str">
        <f t="shared" si="1783"/>
        <v/>
      </c>
      <c r="J9270" s="195" t="str">
        <f>+IF(H9270="","",H9270/H9326)</f>
        <v/>
      </c>
      <c r="K9270" s="172"/>
      <c r="L9270" s="170"/>
      <c r="M9270" s="193" t="str">
        <f t="shared" si="1784"/>
        <v/>
      </c>
      <c r="N9270" s="194" t="str">
        <f t="shared" si="1781"/>
        <v/>
      </c>
      <c r="R9270" s="75" t="e">
        <f t="shared" si="1785"/>
        <v>#REF!</v>
      </c>
    </row>
    <row r="9271" spans="1:18" ht="15" customHeight="1" thickBot="1" x14ac:dyDescent="0.35">
      <c r="A9271" s="86"/>
      <c r="B9271" s="84"/>
      <c r="C9271" s="160"/>
      <c r="D9271" s="160"/>
      <c r="E9271" s="160"/>
      <c r="F9271" s="160"/>
      <c r="G9271" s="161" t="s">
        <v>27</v>
      </c>
      <c r="H9271" s="157">
        <f>SUM(H9258:H9270)</f>
        <v>0.7750435</v>
      </c>
      <c r="J9271" s="110">
        <f>SUM(J9258:J9270)</f>
        <v>0.15795894663396662</v>
      </c>
      <c r="K9271" s="109"/>
      <c r="L9271" s="109"/>
      <c r="M9271" s="109"/>
      <c r="N9271" s="110">
        <f>SUM(N9258:N9270)</f>
        <v>0</v>
      </c>
    </row>
    <row r="9272" spans="1:18" s="73" customFormat="1" ht="15" customHeight="1" thickBot="1" x14ac:dyDescent="0.35">
      <c r="A9272" s="86"/>
      <c r="B9272" s="84"/>
      <c r="C9272" s="73" t="s">
        <v>10</v>
      </c>
      <c r="H9272" s="74"/>
      <c r="J9272" s="112"/>
      <c r="K9272" s="112"/>
      <c r="L9272" s="112"/>
      <c r="M9272" s="112"/>
      <c r="N9272" s="112"/>
    </row>
    <row r="9273" spans="1:18" ht="31.5" customHeight="1" thickBot="1" x14ac:dyDescent="0.35">
      <c r="A9273" s="86"/>
      <c r="B9273" s="84"/>
      <c r="C9273" s="122" t="s">
        <v>48</v>
      </c>
      <c r="D9273" s="123" t="s">
        <v>0</v>
      </c>
      <c r="E9273" s="123" t="s">
        <v>65</v>
      </c>
      <c r="F9273" s="123" t="s">
        <v>66</v>
      </c>
      <c r="G9273" s="123" t="s">
        <v>8</v>
      </c>
      <c r="H9273" s="124" t="s">
        <v>9</v>
      </c>
      <c r="J9273" s="106" t="s">
        <v>59</v>
      </c>
      <c r="K9273" s="107" t="s">
        <v>60</v>
      </c>
      <c r="L9273" s="107" t="s">
        <v>61</v>
      </c>
      <c r="M9273" s="107" t="s">
        <v>62</v>
      </c>
      <c r="N9273" s="108" t="s">
        <v>63</v>
      </c>
    </row>
    <row r="9274" spans="1:18" ht="15" customHeight="1" x14ac:dyDescent="0.3">
      <c r="A9274" s="86"/>
      <c r="B9274" s="84"/>
      <c r="C9274" s="125" t="s">
        <v>326</v>
      </c>
      <c r="D9274" s="146">
        <v>2</v>
      </c>
      <c r="E9274" s="149">
        <v>4.2300000000000004</v>
      </c>
      <c r="F9274" s="184">
        <f t="shared" ref="F9274:F9286" si="1786">+IF(E9274="","",D9274*E9274)</f>
        <v>8.4600000000000009</v>
      </c>
      <c r="G9274" s="185">
        <f>+IF(F9274="","",H9256)</f>
        <v>5.74E-2</v>
      </c>
      <c r="H9274" s="186">
        <f t="shared" ref="H9274:H9286" si="1787">+IF(G9274="","",F9274*G9274)</f>
        <v>0.48560400000000004</v>
      </c>
      <c r="I9274" s="95"/>
      <c r="J9274" s="195">
        <f>+IF(H9274="","",H9274/H9326)</f>
        <v>9.8969278913042594E-2</v>
      </c>
      <c r="K9274" s="174">
        <v>851230012</v>
      </c>
      <c r="L9274" s="170" t="s">
        <v>77</v>
      </c>
      <c r="M9274" s="193">
        <v>0</v>
      </c>
      <c r="N9274" s="194">
        <f t="shared" ref="N9274:N9286" si="1788">+IF(H9274="","",J9274*M9274)</f>
        <v>0</v>
      </c>
      <c r="R9274" s="75" t="e">
        <f t="shared" ref="R9274:R9286" si="1789">+R9186+1</f>
        <v>#REF!</v>
      </c>
    </row>
    <row r="9275" spans="1:18" ht="15" customHeight="1" x14ac:dyDescent="0.25">
      <c r="A9275" s="86"/>
      <c r="B9275" s="84"/>
      <c r="C9275" s="125" t="s">
        <v>309</v>
      </c>
      <c r="D9275" s="146">
        <v>1</v>
      </c>
      <c r="E9275" s="209">
        <v>4.75</v>
      </c>
      <c r="F9275" s="184">
        <f t="shared" si="1786"/>
        <v>4.75</v>
      </c>
      <c r="G9275" s="185">
        <f>+IF(F9275="","",H9256)</f>
        <v>5.74E-2</v>
      </c>
      <c r="H9275" s="186">
        <f t="shared" si="1787"/>
        <v>0.27265</v>
      </c>
      <c r="J9275" s="195">
        <f>+IF(H9275="","",H9275/H9326)</f>
        <v>5.5567857545739043E-2</v>
      </c>
      <c r="K9275" s="174">
        <v>851230012</v>
      </c>
      <c r="L9275" s="170" t="s">
        <v>77</v>
      </c>
      <c r="M9275" s="193">
        <v>0</v>
      </c>
      <c r="N9275" s="194">
        <f t="shared" si="1788"/>
        <v>0</v>
      </c>
      <c r="R9275" s="75" t="e">
        <f t="shared" si="1789"/>
        <v>#REF!</v>
      </c>
    </row>
    <row r="9276" spans="1:18" ht="15" customHeight="1" x14ac:dyDescent="0.25">
      <c r="A9276" s="86"/>
      <c r="B9276" s="84"/>
      <c r="C9276" s="125" t="s">
        <v>388</v>
      </c>
      <c r="D9276" s="146">
        <v>1</v>
      </c>
      <c r="E9276" s="209">
        <v>4.28</v>
      </c>
      <c r="F9276" s="184">
        <f t="shared" si="1786"/>
        <v>4.28</v>
      </c>
      <c r="G9276" s="185">
        <f>+IF(F9276="","",H9256)</f>
        <v>5.74E-2</v>
      </c>
      <c r="H9276" s="186">
        <f t="shared" si="1787"/>
        <v>0.245672</v>
      </c>
      <c r="J9276" s="195">
        <f>+IF(H9276="","",H9276/H9326)</f>
        <v>5.0069564272792237E-2</v>
      </c>
      <c r="K9276" s="174">
        <v>851230012</v>
      </c>
      <c r="L9276" s="170" t="s">
        <v>77</v>
      </c>
      <c r="M9276" s="193">
        <v>0</v>
      </c>
      <c r="N9276" s="194">
        <f t="shared" si="1788"/>
        <v>0</v>
      </c>
      <c r="R9276" s="75" t="e">
        <f t="shared" si="1789"/>
        <v>#REF!</v>
      </c>
    </row>
    <row r="9277" spans="1:18" ht="15" customHeight="1" x14ac:dyDescent="0.3">
      <c r="A9277" s="86"/>
      <c r="B9277" s="84"/>
      <c r="C9277" s="125" t="s">
        <v>310</v>
      </c>
      <c r="D9277" s="146">
        <v>1</v>
      </c>
      <c r="E9277" s="149">
        <v>4.28</v>
      </c>
      <c r="F9277" s="184">
        <f t="shared" si="1786"/>
        <v>4.28</v>
      </c>
      <c r="G9277" s="185">
        <f>+IF(F9277="","",H9256)</f>
        <v>5.74E-2</v>
      </c>
      <c r="H9277" s="186">
        <f t="shared" si="1787"/>
        <v>0.245672</v>
      </c>
      <c r="J9277" s="195">
        <f>+IF(H9277="","",H9277/H9326)</f>
        <v>5.0069564272792237E-2</v>
      </c>
      <c r="K9277" s="174">
        <v>851230012</v>
      </c>
      <c r="L9277" s="170" t="s">
        <v>77</v>
      </c>
      <c r="M9277" s="193">
        <f t="shared" ref="M9277:M9286" si="1790">IF(L9277="NP", 0, (IF(L9277="EP", 1, (IF(L9277="ND", 0.4, "")))))</f>
        <v>0</v>
      </c>
      <c r="N9277" s="194">
        <f t="shared" si="1788"/>
        <v>0</v>
      </c>
      <c r="R9277" s="75" t="e">
        <f t="shared" si="1789"/>
        <v>#REF!</v>
      </c>
    </row>
    <row r="9278" spans="1:18" ht="15" customHeight="1" x14ac:dyDescent="0.3">
      <c r="A9278" s="86"/>
      <c r="B9278" s="84"/>
      <c r="C9278" s="125" t="s">
        <v>396</v>
      </c>
      <c r="D9278" s="146">
        <v>1</v>
      </c>
      <c r="E9278" s="149">
        <v>4.28</v>
      </c>
      <c r="F9278" s="184">
        <f t="shared" si="1786"/>
        <v>4.28</v>
      </c>
      <c r="G9278" s="185">
        <f>+IF(F9278="","",H9256)</f>
        <v>5.74E-2</v>
      </c>
      <c r="H9278" s="186">
        <f t="shared" si="1787"/>
        <v>0.245672</v>
      </c>
      <c r="J9278" s="195">
        <f>+IF(H9278="","",H9278/H9326)</f>
        <v>5.0069564272792237E-2</v>
      </c>
      <c r="K9278" s="174">
        <v>851230012</v>
      </c>
      <c r="L9278" s="170" t="s">
        <v>77</v>
      </c>
      <c r="M9278" s="193">
        <f t="shared" si="1790"/>
        <v>0</v>
      </c>
      <c r="N9278" s="194">
        <f t="shared" si="1788"/>
        <v>0</v>
      </c>
      <c r="R9278" s="75" t="e">
        <f t="shared" si="1789"/>
        <v>#REF!</v>
      </c>
    </row>
    <row r="9279" spans="1:18" ht="15" customHeight="1" x14ac:dyDescent="0.3">
      <c r="A9279" s="86"/>
      <c r="B9279" s="84"/>
      <c r="C9279" s="125"/>
      <c r="D9279" s="146"/>
      <c r="E9279" s="149"/>
      <c r="F9279" s="184" t="str">
        <f t="shared" si="1786"/>
        <v/>
      </c>
      <c r="G9279" s="185" t="str">
        <f>+IF(F9279="","",H9256)</f>
        <v/>
      </c>
      <c r="H9279" s="186" t="str">
        <f t="shared" si="1787"/>
        <v/>
      </c>
      <c r="I9279" s="96"/>
      <c r="J9279" s="195" t="str">
        <f>+IF(H9279="","",H9279/H9326)</f>
        <v/>
      </c>
      <c r="K9279" s="174"/>
      <c r="L9279" s="170"/>
      <c r="M9279" s="193" t="str">
        <f t="shared" si="1790"/>
        <v/>
      </c>
      <c r="N9279" s="194" t="str">
        <f t="shared" si="1788"/>
        <v/>
      </c>
      <c r="R9279" s="75" t="e">
        <f t="shared" si="1789"/>
        <v>#REF!</v>
      </c>
    </row>
    <row r="9280" spans="1:18" ht="15" customHeight="1" x14ac:dyDescent="0.3">
      <c r="A9280" s="86"/>
      <c r="B9280" s="84"/>
      <c r="C9280" s="125"/>
      <c r="D9280" s="146"/>
      <c r="E9280" s="149"/>
      <c r="F9280" s="184" t="str">
        <f t="shared" si="1786"/>
        <v/>
      </c>
      <c r="G9280" s="185" t="str">
        <f>+IF(F9280="","",H9256)</f>
        <v/>
      </c>
      <c r="H9280" s="186" t="str">
        <f t="shared" si="1787"/>
        <v/>
      </c>
      <c r="J9280" s="195" t="str">
        <f>+IF(H9280="","",H9280/H9326)</f>
        <v/>
      </c>
      <c r="K9280" s="174"/>
      <c r="L9280" s="170"/>
      <c r="M9280" s="193" t="str">
        <f t="shared" si="1790"/>
        <v/>
      </c>
      <c r="N9280" s="194" t="str">
        <f t="shared" si="1788"/>
        <v/>
      </c>
      <c r="R9280" s="75" t="e">
        <f t="shared" si="1789"/>
        <v>#REF!</v>
      </c>
    </row>
    <row r="9281" spans="1:18" ht="15" customHeight="1" x14ac:dyDescent="0.3">
      <c r="A9281" s="86"/>
      <c r="B9281" s="84"/>
      <c r="C9281" s="125"/>
      <c r="D9281" s="146"/>
      <c r="E9281" s="149"/>
      <c r="F9281" s="184" t="str">
        <f t="shared" si="1786"/>
        <v/>
      </c>
      <c r="G9281" s="185" t="str">
        <f>+IF(F9281="","",H9256)</f>
        <v/>
      </c>
      <c r="H9281" s="186" t="str">
        <f t="shared" si="1787"/>
        <v/>
      </c>
      <c r="J9281" s="195" t="str">
        <f>+IF(H9281="","",H9281/H9326)</f>
        <v/>
      </c>
      <c r="K9281" s="174"/>
      <c r="L9281" s="170"/>
      <c r="M9281" s="193" t="str">
        <f t="shared" si="1790"/>
        <v/>
      </c>
      <c r="N9281" s="194" t="str">
        <f t="shared" si="1788"/>
        <v/>
      </c>
      <c r="R9281" s="75" t="e">
        <f t="shared" si="1789"/>
        <v>#REF!</v>
      </c>
    </row>
    <row r="9282" spans="1:18" ht="15" customHeight="1" x14ac:dyDescent="0.3">
      <c r="A9282" s="86"/>
      <c r="B9282" s="84"/>
      <c r="C9282" s="125"/>
      <c r="D9282" s="146"/>
      <c r="E9282" s="149"/>
      <c r="F9282" s="184" t="str">
        <f t="shared" si="1786"/>
        <v/>
      </c>
      <c r="G9282" s="185" t="str">
        <f>+IF(F9282="","",H9256)</f>
        <v/>
      </c>
      <c r="H9282" s="186" t="str">
        <f t="shared" si="1787"/>
        <v/>
      </c>
      <c r="I9282" s="96"/>
      <c r="J9282" s="195" t="str">
        <f>+IF(H9282="","",H9282/H9326)</f>
        <v/>
      </c>
      <c r="K9282" s="174"/>
      <c r="L9282" s="170"/>
      <c r="M9282" s="193" t="str">
        <f t="shared" si="1790"/>
        <v/>
      </c>
      <c r="N9282" s="194" t="str">
        <f t="shared" si="1788"/>
        <v/>
      </c>
      <c r="R9282" s="75" t="e">
        <f t="shared" si="1789"/>
        <v>#REF!</v>
      </c>
    </row>
    <row r="9283" spans="1:18" ht="15" customHeight="1" x14ac:dyDescent="0.3">
      <c r="A9283" s="86"/>
      <c r="B9283" s="84"/>
      <c r="C9283" s="125"/>
      <c r="D9283" s="146"/>
      <c r="E9283" s="149"/>
      <c r="F9283" s="184" t="str">
        <f t="shared" si="1786"/>
        <v/>
      </c>
      <c r="G9283" s="185" t="str">
        <f>+IF(F9283="","",H9256)</f>
        <v/>
      </c>
      <c r="H9283" s="186" t="str">
        <f t="shared" si="1787"/>
        <v/>
      </c>
      <c r="J9283" s="195" t="str">
        <f>+IF(H9283="","",H9283/H9326)</f>
        <v/>
      </c>
      <c r="K9283" s="174"/>
      <c r="L9283" s="170"/>
      <c r="M9283" s="193" t="str">
        <f t="shared" si="1790"/>
        <v/>
      </c>
      <c r="N9283" s="194" t="str">
        <f t="shared" si="1788"/>
        <v/>
      </c>
      <c r="R9283" s="75" t="e">
        <f t="shared" si="1789"/>
        <v>#REF!</v>
      </c>
    </row>
    <row r="9284" spans="1:18" ht="15" customHeight="1" x14ac:dyDescent="0.3">
      <c r="A9284" s="86"/>
      <c r="B9284" s="84"/>
      <c r="C9284" s="125"/>
      <c r="D9284" s="146"/>
      <c r="E9284" s="149"/>
      <c r="F9284" s="184" t="str">
        <f t="shared" si="1786"/>
        <v/>
      </c>
      <c r="G9284" s="185" t="str">
        <f>+IF(F9284="","",H9256)</f>
        <v/>
      </c>
      <c r="H9284" s="186" t="str">
        <f t="shared" si="1787"/>
        <v/>
      </c>
      <c r="I9284" s="96"/>
      <c r="J9284" s="195" t="str">
        <f>+IF(H9284="","",H9284/H9326)</f>
        <v/>
      </c>
      <c r="K9284" s="174"/>
      <c r="L9284" s="170"/>
      <c r="M9284" s="193" t="str">
        <f t="shared" si="1790"/>
        <v/>
      </c>
      <c r="N9284" s="194" t="str">
        <f t="shared" si="1788"/>
        <v/>
      </c>
      <c r="R9284" s="75" t="e">
        <f t="shared" si="1789"/>
        <v>#REF!</v>
      </c>
    </row>
    <row r="9285" spans="1:18" ht="15" customHeight="1" x14ac:dyDescent="0.3">
      <c r="A9285" s="86"/>
      <c r="B9285" s="84"/>
      <c r="C9285" s="125"/>
      <c r="D9285" s="146"/>
      <c r="E9285" s="149"/>
      <c r="F9285" s="184" t="str">
        <f t="shared" si="1786"/>
        <v/>
      </c>
      <c r="G9285" s="185" t="str">
        <f>+IF(F9285="","",H9256)</f>
        <v/>
      </c>
      <c r="H9285" s="186" t="str">
        <f t="shared" si="1787"/>
        <v/>
      </c>
      <c r="I9285" s="96"/>
      <c r="J9285" s="195" t="str">
        <f>+IF(H9285="","",H9285/H9326)</f>
        <v/>
      </c>
      <c r="K9285" s="174"/>
      <c r="L9285" s="170"/>
      <c r="M9285" s="193" t="str">
        <f t="shared" si="1790"/>
        <v/>
      </c>
      <c r="N9285" s="194" t="str">
        <f t="shared" si="1788"/>
        <v/>
      </c>
      <c r="R9285" s="75" t="e">
        <f t="shared" si="1789"/>
        <v>#REF!</v>
      </c>
    </row>
    <row r="9286" spans="1:18" ht="15" customHeight="1" thickBot="1" x14ac:dyDescent="0.35">
      <c r="A9286" s="86"/>
      <c r="B9286" s="84"/>
      <c r="C9286" s="127"/>
      <c r="D9286" s="147"/>
      <c r="E9286" s="150"/>
      <c r="F9286" s="187" t="str">
        <f t="shared" si="1786"/>
        <v/>
      </c>
      <c r="G9286" s="188" t="str">
        <f>+IF(F9286="","",H9255)</f>
        <v/>
      </c>
      <c r="H9286" s="189" t="str">
        <f t="shared" si="1787"/>
        <v/>
      </c>
      <c r="J9286" s="195" t="str">
        <f>+IF(H9286="","",H9286/H9326)</f>
        <v/>
      </c>
      <c r="K9286" s="174"/>
      <c r="L9286" s="170"/>
      <c r="M9286" s="193" t="str">
        <f t="shared" si="1790"/>
        <v/>
      </c>
      <c r="N9286" s="194" t="str">
        <f t="shared" si="1788"/>
        <v/>
      </c>
      <c r="R9286" s="75" t="e">
        <f t="shared" si="1789"/>
        <v>#REF!</v>
      </c>
    </row>
    <row r="9287" spans="1:18" ht="15" customHeight="1" thickBot="1" x14ac:dyDescent="0.35">
      <c r="A9287" s="86"/>
      <c r="B9287" s="84"/>
      <c r="C9287" s="160"/>
      <c r="D9287" s="160"/>
      <c r="E9287" s="160"/>
      <c r="F9287" s="160"/>
      <c r="G9287" s="161" t="s">
        <v>28</v>
      </c>
      <c r="H9287" s="157">
        <f>SUM(H9274:H9286)</f>
        <v>1.4952699999999997</v>
      </c>
      <c r="J9287" s="110">
        <f>SUM(J9274:J9286)</f>
        <v>0.30474582927715838</v>
      </c>
      <c r="K9287" s="109"/>
      <c r="L9287" s="109"/>
      <c r="M9287" s="109"/>
      <c r="N9287" s="110">
        <f>SUM(N9274:N9286)</f>
        <v>0</v>
      </c>
    </row>
    <row r="9288" spans="1:18" s="73" customFormat="1" ht="15" customHeight="1" thickBot="1" x14ac:dyDescent="0.35">
      <c r="A9288" s="86"/>
      <c r="B9288" s="84"/>
      <c r="C9288" s="73" t="s">
        <v>11</v>
      </c>
      <c r="H9288" s="74"/>
      <c r="J9288" s="112"/>
      <c r="K9288" s="112"/>
      <c r="L9288" s="112"/>
      <c r="M9288" s="112"/>
      <c r="N9288" s="112"/>
    </row>
    <row r="9289" spans="1:18" ht="34.5" customHeight="1" thickBot="1" x14ac:dyDescent="0.35">
      <c r="A9289" s="86"/>
      <c r="B9289" s="84"/>
      <c r="C9289" s="122" t="s">
        <v>48</v>
      </c>
      <c r="D9289" s="129"/>
      <c r="E9289" s="123" t="s">
        <v>3</v>
      </c>
      <c r="F9289" s="123" t="s">
        <v>0</v>
      </c>
      <c r="G9289" s="123" t="s">
        <v>16</v>
      </c>
      <c r="H9289" s="124" t="s">
        <v>9</v>
      </c>
      <c r="J9289" s="106" t="s">
        <v>59</v>
      </c>
      <c r="K9289" s="107" t="s">
        <v>60</v>
      </c>
      <c r="L9289" s="107" t="s">
        <v>61</v>
      </c>
      <c r="M9289" s="107" t="s">
        <v>62</v>
      </c>
      <c r="N9289" s="108" t="s">
        <v>63</v>
      </c>
    </row>
    <row r="9290" spans="1:18" ht="15" customHeight="1" x14ac:dyDescent="0.3">
      <c r="A9290" s="86"/>
      <c r="B9290" s="84"/>
      <c r="C9290" s="125" t="s">
        <v>397</v>
      </c>
      <c r="E9290" s="151" t="s">
        <v>42</v>
      </c>
      <c r="F9290" s="151">
        <v>1.03</v>
      </c>
      <c r="G9290" s="151">
        <v>0.89</v>
      </c>
      <c r="H9290" s="190">
        <f t="shared" ref="H9290:H9315" si="1791">+IF(G9290="","",F9290*G9290)</f>
        <v>0.91670000000000007</v>
      </c>
      <c r="J9290" s="195">
        <f>+IF(H9290="","",H9290/H9326)</f>
        <v>0.18682947006117362</v>
      </c>
      <c r="K9290" s="174">
        <v>412110012</v>
      </c>
      <c r="L9290" s="170" t="s">
        <v>76</v>
      </c>
      <c r="M9290" s="193">
        <v>0.29659999999999997</v>
      </c>
      <c r="N9290" s="194">
        <f t="shared" ref="N9290:N9315" si="1792">+IF(H9290="","",J9290*M9290)</f>
        <v>5.5413620820144088E-2</v>
      </c>
      <c r="R9290" s="75" t="e">
        <f t="shared" ref="R9290:R9315" si="1793">+R9202+1</f>
        <v>#REF!</v>
      </c>
    </row>
    <row r="9291" spans="1:18" ht="15" customHeight="1" x14ac:dyDescent="0.3">
      <c r="A9291" s="86"/>
      <c r="B9291" s="84"/>
      <c r="C9291" s="125" t="s">
        <v>398</v>
      </c>
      <c r="E9291" s="151" t="s">
        <v>403</v>
      </c>
      <c r="F9291" s="151">
        <v>0.01</v>
      </c>
      <c r="G9291" s="151">
        <v>6.12</v>
      </c>
      <c r="H9291" s="190">
        <f t="shared" si="1791"/>
        <v>6.1200000000000004E-2</v>
      </c>
      <c r="J9291" s="195">
        <f>+IF(H9291="","",H9291/H9326)</f>
        <v>1.2472961238948211E-2</v>
      </c>
      <c r="K9291" s="174">
        <v>3529010778</v>
      </c>
      <c r="L9291" s="170" t="s">
        <v>77</v>
      </c>
      <c r="M9291" s="193">
        <v>0</v>
      </c>
      <c r="N9291" s="194">
        <f t="shared" si="1792"/>
        <v>0</v>
      </c>
      <c r="R9291" s="75" t="e">
        <f t="shared" si="1793"/>
        <v>#REF!</v>
      </c>
    </row>
    <row r="9292" spans="1:18" ht="15" customHeight="1" x14ac:dyDescent="0.3">
      <c r="A9292" s="86"/>
      <c r="B9292" s="84"/>
      <c r="C9292" s="125" t="s">
        <v>399</v>
      </c>
      <c r="E9292" s="151" t="s">
        <v>42</v>
      </c>
      <c r="F9292" s="151">
        <v>0.03</v>
      </c>
      <c r="G9292" s="151">
        <v>3.2</v>
      </c>
      <c r="H9292" s="190">
        <f t="shared" si="1791"/>
        <v>9.6000000000000002E-2</v>
      </c>
      <c r="J9292" s="195">
        <f>+IF(H9292="","",H9292/H9326)</f>
        <v>1.9565429394428565E-2</v>
      </c>
      <c r="K9292" s="174">
        <v>352605342021</v>
      </c>
      <c r="L9292" s="170" t="s">
        <v>76</v>
      </c>
      <c r="M9292" s="193">
        <v>0.20180000000000001</v>
      </c>
      <c r="N9292" s="194">
        <f t="shared" si="1792"/>
        <v>3.9483036517956845E-3</v>
      </c>
      <c r="R9292" s="75" t="e">
        <f t="shared" si="1793"/>
        <v>#REF!</v>
      </c>
    </row>
    <row r="9293" spans="1:18" ht="15" customHeight="1" x14ac:dyDescent="0.3">
      <c r="A9293" s="86"/>
      <c r="B9293" s="84"/>
      <c r="C9293" s="125" t="s">
        <v>400</v>
      </c>
      <c r="E9293" s="151" t="s">
        <v>385</v>
      </c>
      <c r="F9293" s="151">
        <v>1</v>
      </c>
      <c r="G9293" s="151">
        <v>0.02</v>
      </c>
      <c r="H9293" s="190">
        <f t="shared" si="1791"/>
        <v>0.02</v>
      </c>
      <c r="J9293" s="195">
        <f>+IF(H9293="","",H9293/H9326)</f>
        <v>4.0761311238392845E-3</v>
      </c>
      <c r="K9293" s="174">
        <v>445210011</v>
      </c>
      <c r="L9293" s="170" t="s">
        <v>76</v>
      </c>
      <c r="M9293" s="193">
        <v>0.4</v>
      </c>
      <c r="N9293" s="194">
        <f t="shared" si="1792"/>
        <v>1.6304524495357139E-3</v>
      </c>
      <c r="R9293" s="75" t="e">
        <f t="shared" si="1793"/>
        <v>#REF!</v>
      </c>
    </row>
    <row r="9294" spans="1:18" ht="15" customHeight="1" x14ac:dyDescent="0.3">
      <c r="A9294" s="86"/>
      <c r="B9294" s="84"/>
      <c r="C9294" s="125" t="s">
        <v>401</v>
      </c>
      <c r="E9294" s="151" t="s">
        <v>404</v>
      </c>
      <c r="F9294" s="151">
        <v>0.01</v>
      </c>
      <c r="G9294" s="151">
        <v>146</v>
      </c>
      <c r="H9294" s="190">
        <f t="shared" si="1791"/>
        <v>1.46</v>
      </c>
      <c r="J9294" s="195">
        <f>+IF(H9294="","",H9294/H9326)</f>
        <v>0.29755757204026778</v>
      </c>
      <c r="K9294" s="174">
        <v>352605342021</v>
      </c>
      <c r="L9294" s="170" t="s">
        <v>76</v>
      </c>
      <c r="M9294" s="193">
        <v>0.20180000000000001</v>
      </c>
      <c r="N9294" s="194">
        <f t="shared" si="1792"/>
        <v>6.0047118037726041E-2</v>
      </c>
      <c r="R9294" s="75" t="e">
        <f t="shared" si="1793"/>
        <v>#REF!</v>
      </c>
    </row>
    <row r="9295" spans="1:18" ht="15" customHeight="1" x14ac:dyDescent="0.3">
      <c r="A9295" s="86"/>
      <c r="B9295" s="84"/>
      <c r="C9295" s="125" t="s">
        <v>402</v>
      </c>
      <c r="E9295" s="151" t="s">
        <v>92</v>
      </c>
      <c r="F9295" s="151">
        <v>0.02</v>
      </c>
      <c r="G9295" s="151">
        <v>4.12</v>
      </c>
      <c r="H9295" s="190">
        <f t="shared" si="1791"/>
        <v>8.2400000000000001E-2</v>
      </c>
      <c r="J9295" s="195">
        <f>+IF(H9295="","",H9295/H9326)</f>
        <v>1.6793660230217854E-2</v>
      </c>
      <c r="K9295" s="174">
        <v>352605342021</v>
      </c>
      <c r="L9295" s="170" t="s">
        <v>76</v>
      </c>
      <c r="M9295" s="193">
        <v>0.20180000000000001</v>
      </c>
      <c r="N9295" s="194">
        <f t="shared" si="1792"/>
        <v>3.3889606344579631E-3</v>
      </c>
      <c r="R9295" s="75" t="e">
        <f t="shared" si="1793"/>
        <v>#REF!</v>
      </c>
    </row>
    <row r="9296" spans="1:18" ht="15" customHeight="1" x14ac:dyDescent="0.3">
      <c r="A9296" s="86"/>
      <c r="B9296" s="84"/>
      <c r="C9296" s="125"/>
      <c r="E9296" s="151"/>
      <c r="F9296" s="151"/>
      <c r="G9296" s="151"/>
      <c r="H9296" s="190" t="str">
        <f t="shared" si="1791"/>
        <v/>
      </c>
      <c r="J9296" s="195" t="str">
        <f>+IF(H9296="","",H9296/H9326)</f>
        <v/>
      </c>
      <c r="K9296" s="174"/>
      <c r="L9296" s="170"/>
      <c r="M9296" s="193" t="str">
        <f t="shared" ref="M9296:M9315" si="1794">IF(L9296="NP", 0, (IF(L9296="EP", 1, (IF(L9296="ND", 0.4, "")))))</f>
        <v/>
      </c>
      <c r="N9296" s="194" t="str">
        <f t="shared" si="1792"/>
        <v/>
      </c>
      <c r="R9296" s="75" t="e">
        <f t="shared" si="1793"/>
        <v>#REF!</v>
      </c>
    </row>
    <row r="9297" spans="1:18" ht="15" customHeight="1" x14ac:dyDescent="0.3">
      <c r="A9297" s="86"/>
      <c r="B9297" s="84"/>
      <c r="C9297" s="125"/>
      <c r="E9297" s="151"/>
      <c r="F9297" s="151"/>
      <c r="G9297" s="151"/>
      <c r="H9297" s="190" t="str">
        <f t="shared" si="1791"/>
        <v/>
      </c>
      <c r="J9297" s="195" t="str">
        <f>+IF(H9297="","",H9297/H9326)</f>
        <v/>
      </c>
      <c r="K9297" s="174"/>
      <c r="L9297" s="170"/>
      <c r="M9297" s="193" t="str">
        <f t="shared" si="1794"/>
        <v/>
      </c>
      <c r="N9297" s="194" t="str">
        <f t="shared" si="1792"/>
        <v/>
      </c>
      <c r="R9297" s="75" t="e">
        <f t="shared" si="1793"/>
        <v>#REF!</v>
      </c>
    </row>
    <row r="9298" spans="1:18" ht="15" customHeight="1" x14ac:dyDescent="0.3">
      <c r="A9298" s="86"/>
      <c r="B9298" s="84"/>
      <c r="C9298" s="125"/>
      <c r="E9298" s="151"/>
      <c r="F9298" s="151"/>
      <c r="G9298" s="151"/>
      <c r="H9298" s="190" t="str">
        <f t="shared" si="1791"/>
        <v/>
      </c>
      <c r="J9298" s="195" t="str">
        <f>+IF(H9298="","",H9298/H9326)</f>
        <v/>
      </c>
      <c r="K9298" s="174"/>
      <c r="L9298" s="170"/>
      <c r="M9298" s="193" t="str">
        <f t="shared" si="1794"/>
        <v/>
      </c>
      <c r="N9298" s="194" t="str">
        <f t="shared" si="1792"/>
        <v/>
      </c>
      <c r="R9298" s="75" t="e">
        <f t="shared" si="1793"/>
        <v>#REF!</v>
      </c>
    </row>
    <row r="9299" spans="1:18" ht="15" customHeight="1" x14ac:dyDescent="0.3">
      <c r="A9299" s="86"/>
      <c r="B9299" s="84"/>
      <c r="C9299" s="125"/>
      <c r="E9299" s="151"/>
      <c r="F9299" s="151"/>
      <c r="G9299" s="151"/>
      <c r="H9299" s="190" t="str">
        <f t="shared" si="1791"/>
        <v/>
      </c>
      <c r="J9299" s="195" t="str">
        <f>+IF(H9299="","",H9299/H9326)</f>
        <v/>
      </c>
      <c r="K9299" s="174"/>
      <c r="L9299" s="170"/>
      <c r="M9299" s="193" t="str">
        <f t="shared" si="1794"/>
        <v/>
      </c>
      <c r="N9299" s="194" t="str">
        <f t="shared" si="1792"/>
        <v/>
      </c>
      <c r="R9299" s="75" t="e">
        <f t="shared" si="1793"/>
        <v>#REF!</v>
      </c>
    </row>
    <row r="9300" spans="1:18" ht="15" customHeight="1" x14ac:dyDescent="0.3">
      <c r="A9300" s="86"/>
      <c r="B9300" s="84"/>
      <c r="C9300" s="125"/>
      <c r="E9300" s="151"/>
      <c r="F9300" s="151"/>
      <c r="G9300" s="151"/>
      <c r="H9300" s="190" t="str">
        <f t="shared" si="1791"/>
        <v/>
      </c>
      <c r="J9300" s="195" t="str">
        <f>+IF(H9300="","",H9300/H9326)</f>
        <v/>
      </c>
      <c r="K9300" s="174"/>
      <c r="L9300" s="170"/>
      <c r="M9300" s="193" t="str">
        <f t="shared" si="1794"/>
        <v/>
      </c>
      <c r="N9300" s="194" t="str">
        <f t="shared" si="1792"/>
        <v/>
      </c>
      <c r="R9300" s="75" t="e">
        <f t="shared" si="1793"/>
        <v>#REF!</v>
      </c>
    </row>
    <row r="9301" spans="1:18" ht="15" customHeight="1" x14ac:dyDescent="0.3">
      <c r="A9301" s="86"/>
      <c r="B9301" s="84"/>
      <c r="C9301" s="125"/>
      <c r="E9301" s="151"/>
      <c r="F9301" s="151"/>
      <c r="G9301" s="151"/>
      <c r="H9301" s="190" t="str">
        <f t="shared" si="1791"/>
        <v/>
      </c>
      <c r="J9301" s="195" t="str">
        <f>+IF(H9301="","",H9301/H9326)</f>
        <v/>
      </c>
      <c r="K9301" s="174"/>
      <c r="L9301" s="170"/>
      <c r="M9301" s="193" t="str">
        <f t="shared" si="1794"/>
        <v/>
      </c>
      <c r="N9301" s="194" t="str">
        <f t="shared" si="1792"/>
        <v/>
      </c>
      <c r="R9301" s="75" t="e">
        <f t="shared" si="1793"/>
        <v>#REF!</v>
      </c>
    </row>
    <row r="9302" spans="1:18" ht="15" customHeight="1" x14ac:dyDescent="0.3">
      <c r="A9302" s="86"/>
      <c r="B9302" s="84"/>
      <c r="C9302" s="125"/>
      <c r="E9302" s="151"/>
      <c r="F9302" s="151"/>
      <c r="G9302" s="151"/>
      <c r="H9302" s="190" t="str">
        <f t="shared" si="1791"/>
        <v/>
      </c>
      <c r="J9302" s="195" t="str">
        <f>+IF(H9302="","",H9302/H9326)</f>
        <v/>
      </c>
      <c r="K9302" s="174"/>
      <c r="L9302" s="170"/>
      <c r="M9302" s="193" t="str">
        <f t="shared" si="1794"/>
        <v/>
      </c>
      <c r="N9302" s="194" t="str">
        <f t="shared" si="1792"/>
        <v/>
      </c>
      <c r="R9302" s="75" t="e">
        <f t="shared" si="1793"/>
        <v>#REF!</v>
      </c>
    </row>
    <row r="9303" spans="1:18" ht="15" customHeight="1" x14ac:dyDescent="0.3">
      <c r="A9303" s="86"/>
      <c r="B9303" s="84"/>
      <c r="C9303" s="125"/>
      <c r="E9303" s="151"/>
      <c r="F9303" s="151"/>
      <c r="G9303" s="151"/>
      <c r="H9303" s="190" t="str">
        <f t="shared" si="1791"/>
        <v/>
      </c>
      <c r="J9303" s="195" t="str">
        <f>+IF(H9303="","",H9303/H9326)</f>
        <v/>
      </c>
      <c r="K9303" s="174"/>
      <c r="L9303" s="170"/>
      <c r="M9303" s="193" t="str">
        <f t="shared" si="1794"/>
        <v/>
      </c>
      <c r="N9303" s="194" t="str">
        <f t="shared" si="1792"/>
        <v/>
      </c>
      <c r="R9303" s="75" t="e">
        <f t="shared" si="1793"/>
        <v>#REF!</v>
      </c>
    </row>
    <row r="9304" spans="1:18" ht="15" customHeight="1" x14ac:dyDescent="0.3">
      <c r="A9304" s="86"/>
      <c r="B9304" s="84"/>
      <c r="C9304" s="125"/>
      <c r="E9304" s="151"/>
      <c r="F9304" s="151"/>
      <c r="G9304" s="151"/>
      <c r="H9304" s="190" t="str">
        <f t="shared" si="1791"/>
        <v/>
      </c>
      <c r="J9304" s="195" t="str">
        <f>+IF(H9304="","",H9304/H9326)</f>
        <v/>
      </c>
      <c r="K9304" s="174"/>
      <c r="L9304" s="170"/>
      <c r="M9304" s="193" t="str">
        <f t="shared" si="1794"/>
        <v/>
      </c>
      <c r="N9304" s="194" t="str">
        <f t="shared" si="1792"/>
        <v/>
      </c>
      <c r="R9304" s="75" t="e">
        <f t="shared" si="1793"/>
        <v>#REF!</v>
      </c>
    </row>
    <row r="9305" spans="1:18" ht="15" customHeight="1" x14ac:dyDescent="0.3">
      <c r="A9305" s="86"/>
      <c r="B9305" s="84"/>
      <c r="C9305" s="125"/>
      <c r="E9305" s="151"/>
      <c r="F9305" s="151"/>
      <c r="G9305" s="151"/>
      <c r="H9305" s="190" t="str">
        <f t="shared" si="1791"/>
        <v/>
      </c>
      <c r="J9305" s="195" t="str">
        <f>+IF(H9305="","",H9305/H9326)</f>
        <v/>
      </c>
      <c r="K9305" s="174"/>
      <c r="L9305" s="170"/>
      <c r="M9305" s="193" t="str">
        <f t="shared" si="1794"/>
        <v/>
      </c>
      <c r="N9305" s="194" t="str">
        <f t="shared" si="1792"/>
        <v/>
      </c>
      <c r="R9305" s="75" t="e">
        <f t="shared" si="1793"/>
        <v>#REF!</v>
      </c>
    </row>
    <row r="9306" spans="1:18" ht="15" customHeight="1" x14ac:dyDescent="0.3">
      <c r="A9306" s="86"/>
      <c r="B9306" s="84"/>
      <c r="C9306" s="125"/>
      <c r="E9306" s="151"/>
      <c r="F9306" s="151"/>
      <c r="G9306" s="151"/>
      <c r="H9306" s="190" t="str">
        <f t="shared" si="1791"/>
        <v/>
      </c>
      <c r="J9306" s="195" t="str">
        <f>+IF(H9306="","",H9306/H9326)</f>
        <v/>
      </c>
      <c r="K9306" s="174"/>
      <c r="L9306" s="170"/>
      <c r="M9306" s="193" t="str">
        <f t="shared" si="1794"/>
        <v/>
      </c>
      <c r="N9306" s="194" t="str">
        <f t="shared" si="1792"/>
        <v/>
      </c>
      <c r="R9306" s="75" t="e">
        <f t="shared" si="1793"/>
        <v>#REF!</v>
      </c>
    </row>
    <row r="9307" spans="1:18" ht="15" customHeight="1" x14ac:dyDescent="0.3">
      <c r="A9307" s="86"/>
      <c r="B9307" s="84"/>
      <c r="C9307" s="125"/>
      <c r="E9307" s="151"/>
      <c r="F9307" s="151"/>
      <c r="G9307" s="151"/>
      <c r="H9307" s="190" t="str">
        <f t="shared" si="1791"/>
        <v/>
      </c>
      <c r="J9307" s="195" t="str">
        <f>+IF(H9307="","",H9307/H9326)</f>
        <v/>
      </c>
      <c r="K9307" s="174"/>
      <c r="L9307" s="170"/>
      <c r="M9307" s="193" t="str">
        <f t="shared" si="1794"/>
        <v/>
      </c>
      <c r="N9307" s="194" t="str">
        <f t="shared" si="1792"/>
        <v/>
      </c>
      <c r="R9307" s="75" t="e">
        <f t="shared" si="1793"/>
        <v>#REF!</v>
      </c>
    </row>
    <row r="9308" spans="1:18" ht="15" customHeight="1" x14ac:dyDescent="0.3">
      <c r="A9308" s="86"/>
      <c r="B9308" s="84"/>
      <c r="C9308" s="125"/>
      <c r="E9308" s="151"/>
      <c r="F9308" s="151"/>
      <c r="G9308" s="151"/>
      <c r="H9308" s="190" t="str">
        <f t="shared" si="1791"/>
        <v/>
      </c>
      <c r="J9308" s="195" t="str">
        <f>+IF(H9308="","",H9308/H9326)</f>
        <v/>
      </c>
      <c r="K9308" s="174"/>
      <c r="L9308" s="170"/>
      <c r="M9308" s="193" t="str">
        <f t="shared" si="1794"/>
        <v/>
      </c>
      <c r="N9308" s="194" t="str">
        <f t="shared" si="1792"/>
        <v/>
      </c>
      <c r="R9308" s="75" t="e">
        <f t="shared" si="1793"/>
        <v>#REF!</v>
      </c>
    </row>
    <row r="9309" spans="1:18" ht="15" customHeight="1" x14ac:dyDescent="0.3">
      <c r="A9309" s="86"/>
      <c r="B9309" s="84"/>
      <c r="C9309" s="125"/>
      <c r="E9309" s="151"/>
      <c r="F9309" s="151"/>
      <c r="G9309" s="151"/>
      <c r="H9309" s="190" t="str">
        <f t="shared" si="1791"/>
        <v/>
      </c>
      <c r="J9309" s="195" t="str">
        <f>+IF(H9309="","",H9309/H9326)</f>
        <v/>
      </c>
      <c r="K9309" s="174"/>
      <c r="L9309" s="170"/>
      <c r="M9309" s="193" t="str">
        <f t="shared" si="1794"/>
        <v/>
      </c>
      <c r="N9309" s="194" t="str">
        <f t="shared" si="1792"/>
        <v/>
      </c>
      <c r="R9309" s="75" t="e">
        <f t="shared" si="1793"/>
        <v>#REF!</v>
      </c>
    </row>
    <row r="9310" spans="1:18" ht="15" customHeight="1" x14ac:dyDescent="0.3">
      <c r="A9310" s="86"/>
      <c r="B9310" s="84"/>
      <c r="C9310" s="125"/>
      <c r="E9310" s="151"/>
      <c r="F9310" s="151"/>
      <c r="G9310" s="151"/>
      <c r="H9310" s="190" t="str">
        <f t="shared" si="1791"/>
        <v/>
      </c>
      <c r="J9310" s="195" t="str">
        <f>+IF(H9310="","",H9310/H9326)</f>
        <v/>
      </c>
      <c r="K9310" s="174"/>
      <c r="L9310" s="170"/>
      <c r="M9310" s="193" t="str">
        <f t="shared" si="1794"/>
        <v/>
      </c>
      <c r="N9310" s="194" t="str">
        <f t="shared" si="1792"/>
        <v/>
      </c>
      <c r="R9310" s="75" t="e">
        <f t="shared" si="1793"/>
        <v>#REF!</v>
      </c>
    </row>
    <row r="9311" spans="1:18" ht="15" customHeight="1" x14ac:dyDescent="0.3">
      <c r="A9311" s="86"/>
      <c r="B9311" s="84"/>
      <c r="C9311" s="125"/>
      <c r="E9311" s="151"/>
      <c r="F9311" s="151"/>
      <c r="G9311" s="151"/>
      <c r="H9311" s="190" t="str">
        <f t="shared" si="1791"/>
        <v/>
      </c>
      <c r="J9311" s="195" t="str">
        <f>+IF(H9311="","",H9311/H9326)</f>
        <v/>
      </c>
      <c r="K9311" s="174"/>
      <c r="L9311" s="170"/>
      <c r="M9311" s="193" t="str">
        <f t="shared" si="1794"/>
        <v/>
      </c>
      <c r="N9311" s="194" t="str">
        <f t="shared" si="1792"/>
        <v/>
      </c>
      <c r="R9311" s="75" t="e">
        <f t="shared" si="1793"/>
        <v>#REF!</v>
      </c>
    </row>
    <row r="9312" spans="1:18" ht="15" customHeight="1" x14ac:dyDescent="0.3">
      <c r="A9312" s="86"/>
      <c r="B9312" s="84"/>
      <c r="C9312" s="125"/>
      <c r="E9312" s="151"/>
      <c r="F9312" s="151"/>
      <c r="G9312" s="151"/>
      <c r="H9312" s="190" t="str">
        <f t="shared" si="1791"/>
        <v/>
      </c>
      <c r="J9312" s="195" t="str">
        <f>+IF(H9312="","",H9312/H9326)</f>
        <v/>
      </c>
      <c r="K9312" s="174"/>
      <c r="L9312" s="170"/>
      <c r="M9312" s="193" t="str">
        <f t="shared" si="1794"/>
        <v/>
      </c>
      <c r="N9312" s="194" t="str">
        <f t="shared" si="1792"/>
        <v/>
      </c>
      <c r="R9312" s="75" t="e">
        <f t="shared" si="1793"/>
        <v>#REF!</v>
      </c>
    </row>
    <row r="9313" spans="1:18" ht="15" customHeight="1" x14ac:dyDescent="0.3">
      <c r="A9313" s="86"/>
      <c r="B9313" s="84"/>
      <c r="C9313" s="125"/>
      <c r="E9313" s="151"/>
      <c r="F9313" s="151"/>
      <c r="G9313" s="151"/>
      <c r="H9313" s="190" t="str">
        <f t="shared" si="1791"/>
        <v/>
      </c>
      <c r="J9313" s="195" t="str">
        <f>+IF(H9313="","",H9313/H9326)</f>
        <v/>
      </c>
      <c r="K9313" s="174"/>
      <c r="L9313" s="170"/>
      <c r="M9313" s="193" t="str">
        <f t="shared" si="1794"/>
        <v/>
      </c>
      <c r="N9313" s="194" t="str">
        <f t="shared" si="1792"/>
        <v/>
      </c>
      <c r="R9313" s="75" t="e">
        <f t="shared" si="1793"/>
        <v>#REF!</v>
      </c>
    </row>
    <row r="9314" spans="1:18" ht="15" customHeight="1" x14ac:dyDescent="0.3">
      <c r="A9314" s="86"/>
      <c r="B9314" s="84"/>
      <c r="C9314" s="125"/>
      <c r="E9314" s="151"/>
      <c r="F9314" s="151"/>
      <c r="G9314" s="151"/>
      <c r="H9314" s="190" t="str">
        <f t="shared" si="1791"/>
        <v/>
      </c>
      <c r="J9314" s="195" t="str">
        <f>+IF(H9314="","",H9314/H9326)</f>
        <v/>
      </c>
      <c r="K9314" s="174"/>
      <c r="L9314" s="170"/>
      <c r="M9314" s="193" t="str">
        <f t="shared" si="1794"/>
        <v/>
      </c>
      <c r="N9314" s="194" t="str">
        <f t="shared" si="1792"/>
        <v/>
      </c>
      <c r="R9314" s="75" t="e">
        <f t="shared" si="1793"/>
        <v>#REF!</v>
      </c>
    </row>
    <row r="9315" spans="1:18" ht="15" customHeight="1" thickBot="1" x14ac:dyDescent="0.35">
      <c r="A9315" s="86"/>
      <c r="B9315" s="84"/>
      <c r="C9315" s="125"/>
      <c r="E9315" s="152"/>
      <c r="F9315" s="152"/>
      <c r="G9315" s="152"/>
      <c r="H9315" s="191" t="str">
        <f t="shared" si="1791"/>
        <v/>
      </c>
      <c r="J9315" s="195" t="str">
        <f>+IF(H9315="","",H9315/H9326)</f>
        <v/>
      </c>
      <c r="K9315" s="174"/>
      <c r="L9315" s="170"/>
      <c r="M9315" s="193" t="str">
        <f t="shared" si="1794"/>
        <v/>
      </c>
      <c r="N9315" s="194" t="str">
        <f t="shared" si="1792"/>
        <v/>
      </c>
      <c r="R9315" s="75" t="e">
        <f t="shared" si="1793"/>
        <v>#REF!</v>
      </c>
    </row>
    <row r="9316" spans="1:18" ht="15" customHeight="1" thickBot="1" x14ac:dyDescent="0.35">
      <c r="A9316" s="86"/>
      <c r="B9316" s="84"/>
      <c r="C9316" s="160"/>
      <c r="D9316" s="160"/>
      <c r="E9316" s="160"/>
      <c r="F9316" s="160"/>
      <c r="G9316" s="161" t="s">
        <v>29</v>
      </c>
      <c r="H9316" s="157">
        <f>SUM(H9290:H9315)</f>
        <v>2.6362999999999999</v>
      </c>
      <c r="J9316" s="110">
        <f>SUM(J9290:J9315)</f>
        <v>0.53729522408887531</v>
      </c>
      <c r="K9316" s="109"/>
      <c r="L9316" s="109"/>
      <c r="M9316" s="109"/>
      <c r="N9316" s="110">
        <f>SUM(N9290:N9315)</f>
        <v>0.12442845559365949</v>
      </c>
    </row>
    <row r="9317" spans="1:18" s="73" customFormat="1" ht="15" customHeight="1" thickBot="1" x14ac:dyDescent="0.35">
      <c r="A9317" s="86"/>
      <c r="B9317" s="84"/>
      <c r="C9317" s="73" t="s">
        <v>12</v>
      </c>
      <c r="H9317" s="74"/>
      <c r="J9317" s="111"/>
      <c r="K9317" s="111"/>
      <c r="L9317" s="111"/>
      <c r="M9317" s="111"/>
      <c r="N9317" s="111"/>
    </row>
    <row r="9318" spans="1:18" ht="33" customHeight="1" thickBot="1" x14ac:dyDescent="0.35">
      <c r="A9318" s="86"/>
      <c r="B9318" s="84"/>
      <c r="C9318" s="122" t="s">
        <v>48</v>
      </c>
      <c r="D9318" s="129"/>
      <c r="E9318" s="130" t="s">
        <v>3</v>
      </c>
      <c r="F9318" s="130" t="s">
        <v>0</v>
      </c>
      <c r="G9318" s="123" t="s">
        <v>6</v>
      </c>
      <c r="H9318" s="124" t="s">
        <v>9</v>
      </c>
      <c r="J9318" s="106" t="s">
        <v>59</v>
      </c>
      <c r="K9318" s="107" t="s">
        <v>60</v>
      </c>
      <c r="L9318" s="107" t="s">
        <v>61</v>
      </c>
      <c r="M9318" s="107" t="s">
        <v>62</v>
      </c>
      <c r="N9318" s="108" t="s">
        <v>63</v>
      </c>
    </row>
    <row r="9319" spans="1:18" ht="15" customHeight="1" x14ac:dyDescent="0.3">
      <c r="A9319" s="86"/>
      <c r="B9319" s="84"/>
      <c r="C9319" s="125"/>
      <c r="E9319" s="149"/>
      <c r="F9319" s="146"/>
      <c r="G9319" s="154"/>
      <c r="H9319" s="186" t="str">
        <f>+IF(G9319="","",F9319*G9319)</f>
        <v/>
      </c>
      <c r="J9319" s="195" t="str">
        <f>+IF(H9319="","",H9319/H9326)</f>
        <v/>
      </c>
      <c r="K9319" s="175"/>
      <c r="L9319" s="175"/>
      <c r="M9319" s="193" t="str">
        <f>IF(L9319="NP", 0, (IF(L9319="EP", 1, (IF(L9319="ND", 0.4, "")))))</f>
        <v/>
      </c>
      <c r="N9319" s="194" t="str">
        <f>+IF(H9319="","",J9319*M9319)</f>
        <v/>
      </c>
      <c r="R9319" s="75" t="e">
        <f t="shared" ref="R9319:R9323" si="1795">+R9231+1</f>
        <v>#REF!</v>
      </c>
    </row>
    <row r="9320" spans="1:18" ht="15" customHeight="1" x14ac:dyDescent="0.3">
      <c r="A9320" s="86"/>
      <c r="B9320" s="84"/>
      <c r="C9320" s="125"/>
      <c r="E9320" s="149"/>
      <c r="F9320" s="146"/>
      <c r="G9320" s="154"/>
      <c r="H9320" s="186" t="str">
        <f>+IF(G9320="","",F9320*G9320)</f>
        <v/>
      </c>
      <c r="J9320" s="195" t="str">
        <f>+IF(H9320="","",H9320/H9324)</f>
        <v/>
      </c>
      <c r="K9320" s="175"/>
      <c r="L9320" s="175"/>
      <c r="M9320" s="193" t="str">
        <f>IF(L9320="NP", 0, (IF(L9320="EP", 1, (IF(L9320="ND", 0.4, "")))))</f>
        <v/>
      </c>
      <c r="N9320" s="194" t="str">
        <f>+IF(H9320="","",J9320*M9320)</f>
        <v/>
      </c>
      <c r="R9320" s="75" t="e">
        <f t="shared" si="1795"/>
        <v>#REF!</v>
      </c>
    </row>
    <row r="9321" spans="1:18" ht="15" customHeight="1" x14ac:dyDescent="0.3">
      <c r="A9321" s="86"/>
      <c r="B9321" s="84"/>
      <c r="C9321" s="125"/>
      <c r="E9321" s="149"/>
      <c r="F9321" s="146"/>
      <c r="G9321" s="154"/>
      <c r="H9321" s="186" t="str">
        <f>+IF(G9321="","",F9321*G9321)</f>
        <v/>
      </c>
      <c r="J9321" s="195" t="str">
        <f>+IF(H9321="","",H9321/H9325)</f>
        <v/>
      </c>
      <c r="K9321" s="175"/>
      <c r="L9321" s="175"/>
      <c r="M9321" s="193" t="str">
        <f>IF(L9321="NP", 0, (IF(L9321="EP", 1, (IF(L9321="ND", 0.4, "")))))</f>
        <v/>
      </c>
      <c r="N9321" s="194" t="str">
        <f>+IF(H9321="","",J9321*M9321)</f>
        <v/>
      </c>
      <c r="R9321" s="75" t="e">
        <f t="shared" si="1795"/>
        <v>#REF!</v>
      </c>
    </row>
    <row r="9322" spans="1:18" ht="15" customHeight="1" x14ac:dyDescent="0.3">
      <c r="A9322" s="86"/>
      <c r="B9322" s="84"/>
      <c r="C9322" s="125"/>
      <c r="E9322" s="149"/>
      <c r="F9322" s="146"/>
      <c r="G9322" s="154"/>
      <c r="H9322" s="186" t="str">
        <f>+IF(G9322="","",F9322*G9322)</f>
        <v/>
      </c>
      <c r="J9322" s="195" t="str">
        <f>+IF(H9322="","",H9322/H9326)</f>
        <v/>
      </c>
      <c r="K9322" s="175"/>
      <c r="L9322" s="175"/>
      <c r="M9322" s="193" t="str">
        <f>IF(L9322="NP", 0, (IF(L9322="EP", 1, (IF(L9322="ND", 0.4, "")))))</f>
        <v/>
      </c>
      <c r="N9322" s="194" t="str">
        <f>+IF(H9322="","",J9322*M9322)</f>
        <v/>
      </c>
      <c r="R9322" s="75" t="e">
        <f t="shared" si="1795"/>
        <v>#REF!</v>
      </c>
    </row>
    <row r="9323" spans="1:18" ht="15" customHeight="1" thickBot="1" x14ac:dyDescent="0.35">
      <c r="A9323" s="86"/>
      <c r="B9323" s="84"/>
      <c r="C9323" s="127"/>
      <c r="D9323" s="128"/>
      <c r="E9323" s="150"/>
      <c r="F9323" s="147"/>
      <c r="G9323" s="155"/>
      <c r="H9323" s="192" t="str">
        <f>+IF(G9323="","",F9323*G9323)</f>
        <v/>
      </c>
      <c r="J9323" s="195" t="str">
        <f>+IF(H9323="","",H9323/H9326)</f>
        <v/>
      </c>
      <c r="K9323" s="176"/>
      <c r="L9323" s="177"/>
      <c r="M9323" s="193" t="str">
        <f>IF(L9323="NP", 0, (IF(L9323="EP", 1, (IF(L9323="ND", 0.4, "")))))</f>
        <v/>
      </c>
      <c r="N9323" s="194" t="str">
        <f>+IF(H9323="","",J9323*M9323)</f>
        <v/>
      </c>
      <c r="R9323" s="75" t="e">
        <f t="shared" si="1795"/>
        <v>#REF!</v>
      </c>
    </row>
    <row r="9324" spans="1:18" ht="15" customHeight="1" thickBot="1" x14ac:dyDescent="0.35">
      <c r="A9324" s="86"/>
      <c r="B9324" s="84"/>
      <c r="C9324" s="160"/>
      <c r="D9324" s="160"/>
      <c r="E9324" s="160"/>
      <c r="F9324" s="160"/>
      <c r="G9324" s="161" t="s">
        <v>30</v>
      </c>
      <c r="H9324" s="157">
        <f>SUM(H9319:H9323)</f>
        <v>0</v>
      </c>
      <c r="J9324" s="110">
        <f>SUM(J9319:J9323)</f>
        <v>0</v>
      </c>
      <c r="K9324" s="109"/>
      <c r="L9324" s="109"/>
      <c r="M9324" s="109"/>
      <c r="N9324" s="110">
        <f>SUM(N9319:N9323)</f>
        <v>0</v>
      </c>
    </row>
    <row r="9325" spans="1:18" ht="13.5" customHeight="1" thickBot="1" x14ac:dyDescent="0.35">
      <c r="A9325" s="86"/>
      <c r="B9325" s="84"/>
      <c r="H9325" s="84"/>
      <c r="J9325" s="103"/>
      <c r="K9325" s="104"/>
      <c r="L9325" s="104"/>
      <c r="M9325" s="104"/>
      <c r="N9325" s="105"/>
    </row>
    <row r="9326" spans="1:18" ht="15" customHeight="1" x14ac:dyDescent="0.3">
      <c r="A9326" s="86"/>
      <c r="B9326" s="84"/>
      <c r="D9326" s="132" t="s">
        <v>13</v>
      </c>
      <c r="E9326" s="133"/>
      <c r="F9326" s="133"/>
      <c r="G9326" s="134"/>
      <c r="H9326" s="158">
        <f>+H9271+H9287+H9316+H9324</f>
        <v>4.9066134999999989</v>
      </c>
      <c r="J9326" s="113"/>
      <c r="K9326" s="78"/>
      <c r="M9326" s="78"/>
      <c r="N9326" s="114"/>
    </row>
    <row r="9327" spans="1:18" ht="15" customHeight="1" thickBot="1" x14ac:dyDescent="0.35">
      <c r="A9327" s="86"/>
      <c r="B9327" s="84"/>
      <c r="D9327" s="135" t="s">
        <v>67</v>
      </c>
      <c r="E9327" s="136"/>
      <c r="F9327" s="136"/>
      <c r="G9327" s="141">
        <f>+$Q$1</f>
        <v>0.15</v>
      </c>
      <c r="H9327" s="159">
        <f>+H9326*G9327</f>
        <v>0.73599202499999983</v>
      </c>
      <c r="J9327" s="115"/>
      <c r="K9327" s="116"/>
      <c r="L9327" s="116"/>
      <c r="M9327" s="116"/>
      <c r="N9327" s="117"/>
    </row>
    <row r="9328" spans="1:18" ht="15" customHeight="1" x14ac:dyDescent="0.3">
      <c r="A9328" s="86"/>
      <c r="B9328" s="84"/>
      <c r="D9328" s="135" t="s">
        <v>68</v>
      </c>
      <c r="E9328" s="136"/>
      <c r="F9328" s="136"/>
      <c r="G9328" s="141">
        <f>+$Q$2</f>
        <v>0</v>
      </c>
      <c r="H9328" s="159">
        <f>+(H9326+H9327)*G9328</f>
        <v>0</v>
      </c>
      <c r="J9328" s="120">
        <f>+J9271+J9287+J9316+J9324</f>
        <v>1.0000000000000004</v>
      </c>
      <c r="K9328" s="118"/>
      <c r="L9328" s="118"/>
      <c r="M9328" s="118"/>
      <c r="N9328" s="120">
        <f>+N9271+N9287+N9316+N9324</f>
        <v>0.12442845559365949</v>
      </c>
    </row>
    <row r="9329" spans="1:18" ht="15" customHeight="1" thickBot="1" x14ac:dyDescent="0.35">
      <c r="A9329" s="86"/>
      <c r="B9329" s="84"/>
      <c r="C9329" s="75" t="s">
        <v>64</v>
      </c>
      <c r="D9329" s="135" t="s">
        <v>14</v>
      </c>
      <c r="E9329" s="136"/>
      <c r="F9329" s="136"/>
      <c r="G9329" s="137"/>
      <c r="H9329" s="159">
        <f>SUM(H9326:H9328)</f>
        <v>5.6426055249999987</v>
      </c>
      <c r="J9329" s="121" t="s">
        <v>69</v>
      </c>
      <c r="K9329" s="119"/>
      <c r="L9329" s="119"/>
      <c r="M9329" s="119"/>
      <c r="N9329" s="121" t="s">
        <v>70</v>
      </c>
    </row>
    <row r="9330" spans="1:18" ht="15" customHeight="1" thickBot="1" x14ac:dyDescent="0.35">
      <c r="A9330" s="86"/>
      <c r="B9330" s="84"/>
      <c r="C9330" s="75" t="s">
        <v>64</v>
      </c>
      <c r="D9330" s="138" t="s">
        <v>15</v>
      </c>
      <c r="E9330" s="139"/>
      <c r="F9330" s="139"/>
      <c r="G9330" s="140"/>
      <c r="H9330" s="131">
        <f>+ROUND(H9329,2)</f>
        <v>5.64</v>
      </c>
      <c r="N9330" s="165">
        <f>+ROUND(N9328,4)</f>
        <v>0.1244</v>
      </c>
    </row>
    <row r="9331" spans="1:18" ht="13.5" customHeight="1" x14ac:dyDescent="0.3">
      <c r="A9331" s="86"/>
      <c r="B9331" s="84"/>
      <c r="G9331" s="76"/>
    </row>
    <row r="9332" spans="1:18" ht="13.5" customHeight="1" x14ac:dyDescent="0.3">
      <c r="A9332" s="86"/>
      <c r="B9332" s="84"/>
      <c r="G9332" s="76"/>
    </row>
    <row r="9333" spans="1:18" ht="15" customHeight="1" x14ac:dyDescent="0.3">
      <c r="A9333" s="83"/>
      <c r="B9333" s="84"/>
      <c r="G9333" s="76"/>
      <c r="H9333" s="84"/>
      <c r="J9333" s="85"/>
      <c r="K9333" s="85"/>
      <c r="L9333" s="85"/>
      <c r="M9333" s="85"/>
      <c r="N9333" s="85"/>
    </row>
    <row r="9334" spans="1:18" ht="14.1" customHeight="1" x14ac:dyDescent="0.3">
      <c r="A9334" s="86"/>
      <c r="B9334" s="84"/>
      <c r="C9334" s="87"/>
      <c r="D9334" s="87"/>
      <c r="E9334" s="87"/>
      <c r="F9334" s="87"/>
      <c r="G9334" s="87"/>
      <c r="H9334" s="87"/>
      <c r="K9334" s="78"/>
      <c r="M9334" s="78"/>
    </row>
    <row r="9335" spans="1:18" ht="12" customHeight="1" x14ac:dyDescent="0.3">
      <c r="A9335" s="86"/>
      <c r="B9335" s="84"/>
      <c r="C9335" s="73"/>
      <c r="D9335" s="73"/>
      <c r="E9335" s="73"/>
      <c r="F9335" s="73"/>
      <c r="G9335" s="73"/>
      <c r="H9335" s="73"/>
      <c r="K9335" s="78"/>
      <c r="M9335" s="78"/>
    </row>
    <row r="9336" spans="1:18" ht="12" customHeight="1" x14ac:dyDescent="0.3">
      <c r="A9336" s="86"/>
      <c r="B9336" s="84"/>
      <c r="G9336" s="88"/>
      <c r="H9336" s="84"/>
      <c r="K9336" s="78"/>
      <c r="M9336" s="78"/>
    </row>
    <row r="9337" spans="1:18" ht="14.25" customHeight="1" x14ac:dyDescent="0.3">
      <c r="A9337" s="86"/>
      <c r="B9337" s="84"/>
      <c r="C9337" s="89"/>
      <c r="D9337" s="90"/>
      <c r="E9337" s="90"/>
      <c r="F9337" s="90"/>
      <c r="G9337" s="90"/>
      <c r="H9337" s="91"/>
      <c r="K9337" s="78"/>
      <c r="M9337" s="78"/>
    </row>
    <row r="9338" spans="1:18" ht="14.25" customHeight="1" x14ac:dyDescent="0.3">
      <c r="A9338" s="86"/>
      <c r="B9338" s="84"/>
      <c r="C9338" s="89"/>
      <c r="H9338" s="84"/>
      <c r="K9338" s="78"/>
      <c r="M9338" s="78"/>
    </row>
    <row r="9339" spans="1:18" ht="12" customHeight="1" thickBot="1" x14ac:dyDescent="0.35">
      <c r="A9339" s="86"/>
      <c r="B9339" s="84"/>
      <c r="C9339" s="89"/>
      <c r="H9339" s="84"/>
      <c r="K9339" s="78"/>
      <c r="M9339" s="78"/>
    </row>
    <row r="9340" spans="1:18" ht="20.100000000000001" customHeight="1" thickBot="1" x14ac:dyDescent="0.35">
      <c r="A9340" s="86"/>
      <c r="B9340" s="84"/>
      <c r="C9340" s="142" t="s">
        <v>55</v>
      </c>
      <c r="D9340" s="143"/>
      <c r="E9340" s="143"/>
      <c r="F9340" s="143"/>
      <c r="G9340" s="143"/>
      <c r="H9340" s="144"/>
    </row>
    <row r="9341" spans="1:18" ht="20.100000000000001" customHeight="1" x14ac:dyDescent="0.3">
      <c r="A9341" s="86"/>
      <c r="B9341" s="84"/>
      <c r="C9341" s="92"/>
      <c r="H9341" s="93" t="s">
        <v>56</v>
      </c>
      <c r="I9341" s="84"/>
      <c r="J9341" s="97" t="s">
        <v>26</v>
      </c>
      <c r="K9341" s="98"/>
      <c r="L9341" s="98"/>
      <c r="M9341" s="98"/>
      <c r="N9341" s="99"/>
    </row>
    <row r="9342" spans="1:18" ht="16.5" customHeight="1" thickBot="1" x14ac:dyDescent="0.35">
      <c r="A9342" s="169"/>
      <c r="B9342" s="84"/>
      <c r="C9342" s="73" t="s">
        <v>57</v>
      </c>
      <c r="D9342" s="84">
        <v>107</v>
      </c>
      <c r="G9342" s="74" t="s">
        <v>4</v>
      </c>
      <c r="H9342" s="75" t="str">
        <f>+VLOOKUP(D9342,PRESUP!$A$6:$N$183,3,FALSE)</f>
        <v>m</v>
      </c>
      <c r="I9342" s="84"/>
      <c r="J9342" s="100"/>
      <c r="K9342" s="101"/>
      <c r="L9342" s="101"/>
      <c r="M9342" s="101"/>
      <c r="N9342" s="102"/>
    </row>
    <row r="9343" spans="1:18" ht="32.25" customHeight="1" x14ac:dyDescent="0.3">
      <c r="A9343" s="86"/>
      <c r="B9343" s="84"/>
      <c r="C9343" s="22" t="str">
        <f>+VLOOKUP(D9342,PRESUP!$A$6:$N$183,14,FALSE)</f>
        <v>DETALLE: SEÑALIZACION HORIZONTAL CONTINUA  CON PINTURA TERMOPLASTICA E=2,3 MM EN SECO  (VIA 15 CM AMARILLA O BLANCA/microesferas)</v>
      </c>
      <c r="J9343" s="103"/>
      <c r="K9343" s="104"/>
      <c r="L9343" s="104"/>
      <c r="M9343" s="104"/>
      <c r="N9343" s="105"/>
      <c r="O9343" s="84" t="s">
        <v>71</v>
      </c>
      <c r="P9343" s="84" t="s">
        <v>73</v>
      </c>
      <c r="Q9343" s="84" t="s">
        <v>72</v>
      </c>
    </row>
    <row r="9344" spans="1:18" s="73" customFormat="1" ht="15" customHeight="1" thickBot="1" x14ac:dyDescent="0.35">
      <c r="A9344" s="86"/>
      <c r="B9344" s="84"/>
      <c r="C9344" s="73" t="s">
        <v>5</v>
      </c>
      <c r="D9344" s="94"/>
      <c r="E9344" s="94"/>
      <c r="F9344" s="94"/>
      <c r="G9344" s="196" t="s">
        <v>58</v>
      </c>
      <c r="H9344" s="197">
        <v>9.4000000000000004E-3</v>
      </c>
      <c r="J9344" s="162"/>
      <c r="K9344" s="163"/>
      <c r="L9344" s="163"/>
      <c r="M9344" s="163"/>
      <c r="N9344" s="164"/>
      <c r="O9344" s="166">
        <f>+H9418</f>
        <v>4.54</v>
      </c>
      <c r="P9344" s="168">
        <f>+H9414</f>
        <v>3.9450775</v>
      </c>
      <c r="Q9344" s="167">
        <f>+N9418</f>
        <v>0.1641</v>
      </c>
      <c r="R9344" s="73">
        <f t="shared" ref="R9344" si="1796">+D9342</f>
        <v>107</v>
      </c>
    </row>
    <row r="9345" spans="1:18" s="94" customFormat="1" ht="30" customHeight="1" thickBot="1" x14ac:dyDescent="0.35">
      <c r="A9345" s="86"/>
      <c r="B9345" s="84"/>
      <c r="C9345" s="122" t="s">
        <v>48</v>
      </c>
      <c r="D9345" s="123" t="s">
        <v>0</v>
      </c>
      <c r="E9345" s="123" t="s">
        <v>6</v>
      </c>
      <c r="F9345" s="123" t="s">
        <v>7</v>
      </c>
      <c r="G9345" s="123" t="s">
        <v>8</v>
      </c>
      <c r="H9345" s="124" t="s">
        <v>9</v>
      </c>
      <c r="J9345" s="106" t="s">
        <v>59</v>
      </c>
      <c r="K9345" s="107" t="s">
        <v>60</v>
      </c>
      <c r="L9345" s="107" t="s">
        <v>61</v>
      </c>
      <c r="M9345" s="107" t="s">
        <v>62</v>
      </c>
      <c r="N9345" s="108" t="s">
        <v>63</v>
      </c>
    </row>
    <row r="9346" spans="1:18" ht="15" customHeight="1" x14ac:dyDescent="0.3">
      <c r="A9346" s="86"/>
      <c r="B9346" s="84"/>
      <c r="C9346" s="125" t="s">
        <v>78</v>
      </c>
      <c r="D9346" s="145" t="s">
        <v>20</v>
      </c>
      <c r="E9346" s="148"/>
      <c r="F9346" s="148" t="s">
        <v>64</v>
      </c>
      <c r="G9346" s="153" t="s">
        <v>20</v>
      </c>
      <c r="H9346" s="126">
        <f>+H9375*0.05</f>
        <v>1.0457500000000002E-2</v>
      </c>
      <c r="J9346" s="171">
        <f>+IF(H9346="","",H9346/H9414)</f>
        <v>2.6507717528996581E-3</v>
      </c>
      <c r="K9346" s="172">
        <v>4292100117</v>
      </c>
      <c r="L9346" s="170" t="s">
        <v>77</v>
      </c>
      <c r="M9346" s="156">
        <v>0</v>
      </c>
      <c r="N9346" s="173">
        <f t="shared" ref="N9346:N9358" si="1797">+IF(H9346="","",J9346*M9346)</f>
        <v>0</v>
      </c>
    </row>
    <row r="9347" spans="1:18" ht="15" customHeight="1" x14ac:dyDescent="0.3">
      <c r="A9347" s="86"/>
      <c r="B9347" s="84"/>
      <c r="C9347" s="125" t="s">
        <v>484</v>
      </c>
      <c r="D9347" s="146">
        <v>1</v>
      </c>
      <c r="E9347" s="149">
        <v>25</v>
      </c>
      <c r="F9347" s="184">
        <f t="shared" ref="F9347:F9358" si="1798">+IF(E9347="","",D9347*E9347)</f>
        <v>25</v>
      </c>
      <c r="G9347" s="185">
        <f>+IF(F9347="","",H9344)</f>
        <v>9.4000000000000004E-3</v>
      </c>
      <c r="H9347" s="186">
        <f t="shared" ref="H9347:H9358" si="1799">+IF(G9347="","",F9347*G9347)</f>
        <v>0.23500000000000001</v>
      </c>
      <c r="J9347" s="195">
        <f>+IF(H9347="","",H9347/H9414)</f>
        <v>5.9567904559542875E-2</v>
      </c>
      <c r="K9347" s="172">
        <v>548000014</v>
      </c>
      <c r="L9347" s="170" t="s">
        <v>77</v>
      </c>
      <c r="M9347" s="193">
        <f t="shared" ref="M9347:M9358" si="1800">IF(L9347="NP", 0, (IF(L9347="EP", 1, (IF(L9347="ND", 0.4, "")))))</f>
        <v>0</v>
      </c>
      <c r="N9347" s="194">
        <f t="shared" si="1797"/>
        <v>0</v>
      </c>
      <c r="R9347" s="75" t="e">
        <f t="shared" ref="R9347:R9358" si="1801">+R9259+1</f>
        <v>#REF!</v>
      </c>
    </row>
    <row r="9348" spans="1:18" ht="15" customHeight="1" x14ac:dyDescent="0.3">
      <c r="A9348" s="86"/>
      <c r="B9348" s="84"/>
      <c r="C9348" s="125" t="s">
        <v>485</v>
      </c>
      <c r="D9348" s="146">
        <v>1</v>
      </c>
      <c r="E9348" s="149">
        <v>30</v>
      </c>
      <c r="F9348" s="184">
        <f t="shared" si="1798"/>
        <v>30</v>
      </c>
      <c r="G9348" s="185">
        <f>+IF(F9348="","",H9344)</f>
        <v>9.4000000000000004E-3</v>
      </c>
      <c r="H9348" s="186">
        <f t="shared" si="1799"/>
        <v>0.28200000000000003</v>
      </c>
      <c r="J9348" s="195">
        <f>+IF(H9348="","",H9348/H9414)</f>
        <v>7.1481485471451459E-2</v>
      </c>
      <c r="K9348" s="172">
        <v>4292100117</v>
      </c>
      <c r="L9348" s="170" t="s">
        <v>77</v>
      </c>
      <c r="M9348" s="193">
        <f t="shared" si="1800"/>
        <v>0</v>
      </c>
      <c r="N9348" s="194">
        <f t="shared" si="1797"/>
        <v>0</v>
      </c>
      <c r="R9348" s="75" t="e">
        <f t="shared" si="1801"/>
        <v>#REF!</v>
      </c>
    </row>
    <row r="9349" spans="1:18" ht="15" customHeight="1" x14ac:dyDescent="0.3">
      <c r="A9349" s="86"/>
      <c r="B9349" s="84"/>
      <c r="C9349" s="125"/>
      <c r="D9349" s="146"/>
      <c r="E9349" s="149"/>
      <c r="F9349" s="184" t="str">
        <f t="shared" si="1798"/>
        <v/>
      </c>
      <c r="G9349" s="185" t="str">
        <f>+IF(F9349="","",H9344)</f>
        <v/>
      </c>
      <c r="H9349" s="186" t="str">
        <f t="shared" si="1799"/>
        <v/>
      </c>
      <c r="J9349" s="195" t="str">
        <f>+IF(H9349="","",H9349/H9414)</f>
        <v/>
      </c>
      <c r="K9349" s="172"/>
      <c r="L9349" s="170"/>
      <c r="M9349" s="193" t="str">
        <f t="shared" si="1800"/>
        <v/>
      </c>
      <c r="N9349" s="194" t="str">
        <f t="shared" si="1797"/>
        <v/>
      </c>
      <c r="R9349" s="75" t="e">
        <f t="shared" si="1801"/>
        <v>#REF!</v>
      </c>
    </row>
    <row r="9350" spans="1:18" ht="15" customHeight="1" x14ac:dyDescent="0.3">
      <c r="A9350" s="86"/>
      <c r="B9350" s="84"/>
      <c r="C9350" s="125"/>
      <c r="D9350" s="146"/>
      <c r="E9350" s="149"/>
      <c r="F9350" s="184" t="str">
        <f t="shared" si="1798"/>
        <v/>
      </c>
      <c r="G9350" s="185" t="str">
        <f>+IF(F9350="","",H9344)</f>
        <v/>
      </c>
      <c r="H9350" s="186" t="str">
        <f t="shared" si="1799"/>
        <v/>
      </c>
      <c r="J9350" s="195" t="str">
        <f>+IF(H9350="","",H9350/H9414)</f>
        <v/>
      </c>
      <c r="K9350" s="172"/>
      <c r="L9350" s="170"/>
      <c r="M9350" s="193" t="str">
        <f t="shared" si="1800"/>
        <v/>
      </c>
      <c r="N9350" s="194" t="str">
        <f t="shared" si="1797"/>
        <v/>
      </c>
      <c r="R9350" s="75" t="e">
        <f t="shared" si="1801"/>
        <v>#REF!</v>
      </c>
    </row>
    <row r="9351" spans="1:18" ht="15" customHeight="1" x14ac:dyDescent="0.3">
      <c r="A9351" s="86"/>
      <c r="B9351" s="84"/>
      <c r="C9351" s="125"/>
      <c r="D9351" s="146"/>
      <c r="E9351" s="149"/>
      <c r="F9351" s="184" t="str">
        <f t="shared" si="1798"/>
        <v/>
      </c>
      <c r="G9351" s="185" t="str">
        <f>+IF(F9351="","",H9344)</f>
        <v/>
      </c>
      <c r="H9351" s="186" t="str">
        <f t="shared" si="1799"/>
        <v/>
      </c>
      <c r="J9351" s="195" t="str">
        <f>+IF(H9351="","",H9351/H9414)</f>
        <v/>
      </c>
      <c r="K9351" s="172"/>
      <c r="L9351" s="170"/>
      <c r="M9351" s="193" t="str">
        <f t="shared" si="1800"/>
        <v/>
      </c>
      <c r="N9351" s="194" t="str">
        <f t="shared" si="1797"/>
        <v/>
      </c>
      <c r="R9351" s="75" t="e">
        <f t="shared" si="1801"/>
        <v>#REF!</v>
      </c>
    </row>
    <row r="9352" spans="1:18" ht="15" customHeight="1" x14ac:dyDescent="0.3">
      <c r="A9352" s="86"/>
      <c r="B9352" s="84"/>
      <c r="C9352" s="125"/>
      <c r="D9352" s="146"/>
      <c r="E9352" s="149"/>
      <c r="F9352" s="184" t="str">
        <f t="shared" si="1798"/>
        <v/>
      </c>
      <c r="G9352" s="185" t="str">
        <f>+IF(F9352="","",H9344)</f>
        <v/>
      </c>
      <c r="H9352" s="186" t="str">
        <f t="shared" si="1799"/>
        <v/>
      </c>
      <c r="J9352" s="195" t="str">
        <f>+IF(H9352="","",H9352/H9414)</f>
        <v/>
      </c>
      <c r="K9352" s="172"/>
      <c r="L9352" s="170"/>
      <c r="M9352" s="193" t="str">
        <f t="shared" si="1800"/>
        <v/>
      </c>
      <c r="N9352" s="194" t="str">
        <f t="shared" si="1797"/>
        <v/>
      </c>
      <c r="R9352" s="75" t="e">
        <f t="shared" si="1801"/>
        <v>#REF!</v>
      </c>
    </row>
    <row r="9353" spans="1:18" ht="15" customHeight="1" x14ac:dyDescent="0.3">
      <c r="A9353" s="86"/>
      <c r="B9353" s="84"/>
      <c r="C9353" s="125"/>
      <c r="D9353" s="146"/>
      <c r="E9353" s="149"/>
      <c r="F9353" s="184" t="str">
        <f t="shared" si="1798"/>
        <v/>
      </c>
      <c r="G9353" s="185" t="str">
        <f>+IF(F9353="","",H9344)</f>
        <v/>
      </c>
      <c r="H9353" s="186" t="str">
        <f t="shared" si="1799"/>
        <v/>
      </c>
      <c r="J9353" s="195" t="str">
        <f>+IF(H9353="","",H9353/H9414)</f>
        <v/>
      </c>
      <c r="K9353" s="172"/>
      <c r="L9353" s="170"/>
      <c r="M9353" s="193" t="str">
        <f t="shared" si="1800"/>
        <v/>
      </c>
      <c r="N9353" s="194" t="str">
        <f t="shared" si="1797"/>
        <v/>
      </c>
      <c r="R9353" s="75" t="e">
        <f t="shared" si="1801"/>
        <v>#REF!</v>
      </c>
    </row>
    <row r="9354" spans="1:18" ht="15" customHeight="1" x14ac:dyDescent="0.3">
      <c r="A9354" s="86"/>
      <c r="B9354" s="84"/>
      <c r="C9354" s="125"/>
      <c r="D9354" s="146"/>
      <c r="E9354" s="149"/>
      <c r="F9354" s="184" t="str">
        <f t="shared" si="1798"/>
        <v/>
      </c>
      <c r="G9354" s="185" t="str">
        <f>+IF(F9354="","",H9344)</f>
        <v/>
      </c>
      <c r="H9354" s="186" t="str">
        <f t="shared" si="1799"/>
        <v/>
      </c>
      <c r="J9354" s="195" t="str">
        <f>+IF(H9354="","",H9354/H9414)</f>
        <v/>
      </c>
      <c r="K9354" s="172"/>
      <c r="L9354" s="170"/>
      <c r="M9354" s="193" t="str">
        <f t="shared" si="1800"/>
        <v/>
      </c>
      <c r="N9354" s="194" t="str">
        <f t="shared" si="1797"/>
        <v/>
      </c>
      <c r="R9354" s="75" t="e">
        <f t="shared" si="1801"/>
        <v>#REF!</v>
      </c>
    </row>
    <row r="9355" spans="1:18" ht="15" customHeight="1" x14ac:dyDescent="0.3">
      <c r="A9355" s="86"/>
      <c r="B9355" s="84"/>
      <c r="C9355" s="125"/>
      <c r="D9355" s="146"/>
      <c r="E9355" s="149"/>
      <c r="F9355" s="184" t="str">
        <f t="shared" si="1798"/>
        <v/>
      </c>
      <c r="G9355" s="185" t="str">
        <f>+IF(F9355="","",H9344)</f>
        <v/>
      </c>
      <c r="H9355" s="186" t="str">
        <f t="shared" si="1799"/>
        <v/>
      </c>
      <c r="J9355" s="195" t="str">
        <f>+IF(H9355="","",H9355/H9414)</f>
        <v/>
      </c>
      <c r="K9355" s="172"/>
      <c r="L9355" s="170"/>
      <c r="M9355" s="193" t="str">
        <f t="shared" si="1800"/>
        <v/>
      </c>
      <c r="N9355" s="194" t="str">
        <f t="shared" si="1797"/>
        <v/>
      </c>
      <c r="R9355" s="75" t="e">
        <f t="shared" si="1801"/>
        <v>#REF!</v>
      </c>
    </row>
    <row r="9356" spans="1:18" ht="15" customHeight="1" x14ac:dyDescent="0.3">
      <c r="A9356" s="86"/>
      <c r="B9356" s="84"/>
      <c r="C9356" s="125"/>
      <c r="D9356" s="146"/>
      <c r="E9356" s="149"/>
      <c r="F9356" s="184" t="str">
        <f t="shared" si="1798"/>
        <v/>
      </c>
      <c r="G9356" s="185" t="str">
        <f>+IF(F9356="","",H9344)</f>
        <v/>
      </c>
      <c r="H9356" s="186" t="str">
        <f t="shared" si="1799"/>
        <v/>
      </c>
      <c r="J9356" s="195" t="str">
        <f>+IF(H9356="","",H9356/H9414)</f>
        <v/>
      </c>
      <c r="K9356" s="172"/>
      <c r="L9356" s="170"/>
      <c r="M9356" s="193" t="str">
        <f t="shared" si="1800"/>
        <v/>
      </c>
      <c r="N9356" s="194" t="str">
        <f t="shared" si="1797"/>
        <v/>
      </c>
      <c r="R9356" s="75" t="e">
        <f t="shared" si="1801"/>
        <v>#REF!</v>
      </c>
    </row>
    <row r="9357" spans="1:18" ht="15" customHeight="1" x14ac:dyDescent="0.3">
      <c r="A9357" s="86"/>
      <c r="B9357" s="84"/>
      <c r="C9357" s="125"/>
      <c r="D9357" s="146"/>
      <c r="E9357" s="149"/>
      <c r="F9357" s="184" t="str">
        <f t="shared" si="1798"/>
        <v/>
      </c>
      <c r="G9357" s="185" t="str">
        <f>+IF(F9357="","",H9344)</f>
        <v/>
      </c>
      <c r="H9357" s="186" t="str">
        <f t="shared" si="1799"/>
        <v/>
      </c>
      <c r="J9357" s="195" t="str">
        <f>+IF(H9357="","",H9357/H9414)</f>
        <v/>
      </c>
      <c r="K9357" s="172"/>
      <c r="L9357" s="170"/>
      <c r="M9357" s="193" t="str">
        <f t="shared" si="1800"/>
        <v/>
      </c>
      <c r="N9357" s="194" t="str">
        <f t="shared" si="1797"/>
        <v/>
      </c>
      <c r="R9357" s="75" t="e">
        <f t="shared" si="1801"/>
        <v>#REF!</v>
      </c>
    </row>
    <row r="9358" spans="1:18" ht="15" customHeight="1" thickBot="1" x14ac:dyDescent="0.35">
      <c r="A9358" s="86"/>
      <c r="B9358" s="84"/>
      <c r="C9358" s="127"/>
      <c r="D9358" s="147"/>
      <c r="E9358" s="150"/>
      <c r="F9358" s="187" t="str">
        <f t="shared" si="1798"/>
        <v/>
      </c>
      <c r="G9358" s="188" t="str">
        <f>+IF(F9358="","",H9343)</f>
        <v/>
      </c>
      <c r="H9358" s="189" t="str">
        <f t="shared" si="1799"/>
        <v/>
      </c>
      <c r="J9358" s="195" t="str">
        <f>+IF(H9358="","",H9358/H9414)</f>
        <v/>
      </c>
      <c r="K9358" s="172"/>
      <c r="L9358" s="170"/>
      <c r="M9358" s="193" t="str">
        <f t="shared" si="1800"/>
        <v/>
      </c>
      <c r="N9358" s="194" t="str">
        <f t="shared" si="1797"/>
        <v/>
      </c>
      <c r="R9358" s="75" t="e">
        <f t="shared" si="1801"/>
        <v>#REF!</v>
      </c>
    </row>
    <row r="9359" spans="1:18" ht="15" customHeight="1" thickBot="1" x14ac:dyDescent="0.35">
      <c r="A9359" s="86"/>
      <c r="B9359" s="84"/>
      <c r="C9359" s="160"/>
      <c r="D9359" s="160"/>
      <c r="E9359" s="160"/>
      <c r="F9359" s="160"/>
      <c r="G9359" s="161" t="s">
        <v>27</v>
      </c>
      <c r="H9359" s="157">
        <f>SUM(H9346:H9358)</f>
        <v>0.52745750000000002</v>
      </c>
      <c r="J9359" s="110">
        <f>SUM(J9346:J9358)</f>
        <v>0.13370016178389399</v>
      </c>
      <c r="K9359" s="109"/>
      <c r="L9359" s="109"/>
      <c r="M9359" s="109"/>
      <c r="N9359" s="110">
        <f>SUM(N9346:N9358)</f>
        <v>0</v>
      </c>
    </row>
    <row r="9360" spans="1:18" s="73" customFormat="1" ht="15" customHeight="1" thickBot="1" x14ac:dyDescent="0.35">
      <c r="A9360" s="86"/>
      <c r="B9360" s="84"/>
      <c r="C9360" s="73" t="s">
        <v>10</v>
      </c>
      <c r="H9360" s="74"/>
      <c r="J9360" s="112"/>
      <c r="K9360" s="112"/>
      <c r="L9360" s="112"/>
      <c r="M9360" s="112"/>
      <c r="N9360" s="112"/>
    </row>
    <row r="9361" spans="1:18" ht="31.5" customHeight="1" thickBot="1" x14ac:dyDescent="0.35">
      <c r="A9361" s="86"/>
      <c r="B9361" s="84"/>
      <c r="C9361" s="122" t="s">
        <v>48</v>
      </c>
      <c r="D9361" s="123" t="s">
        <v>0</v>
      </c>
      <c r="E9361" s="123" t="s">
        <v>65</v>
      </c>
      <c r="F9361" s="123" t="s">
        <v>66</v>
      </c>
      <c r="G9361" s="123" t="s">
        <v>8</v>
      </c>
      <c r="H9361" s="124" t="s">
        <v>9</v>
      </c>
      <c r="J9361" s="106" t="s">
        <v>59</v>
      </c>
      <c r="K9361" s="107" t="s">
        <v>60</v>
      </c>
      <c r="L9361" s="107" t="s">
        <v>61</v>
      </c>
      <c r="M9361" s="107" t="s">
        <v>62</v>
      </c>
      <c r="N9361" s="108" t="s">
        <v>63</v>
      </c>
    </row>
    <row r="9362" spans="1:18" ht="15" customHeight="1" x14ac:dyDescent="0.3">
      <c r="A9362" s="86"/>
      <c r="B9362" s="84"/>
      <c r="C9362" s="125" t="s">
        <v>489</v>
      </c>
      <c r="D9362" s="234">
        <v>1</v>
      </c>
      <c r="E9362" s="149">
        <v>4.5199999999999996</v>
      </c>
      <c r="F9362" s="184">
        <f t="shared" ref="F9362:F9374" si="1802">+IF(E9362="","",D9362*E9362)</f>
        <v>4.5199999999999996</v>
      </c>
      <c r="G9362" s="185">
        <f>+IF(F9362="","",H9344)</f>
        <v>9.4000000000000004E-3</v>
      </c>
      <c r="H9362" s="186">
        <f t="shared" ref="H9362:H9374" si="1803">+IF(G9362="","",F9362*G9362)</f>
        <v>4.2487999999999998E-2</v>
      </c>
      <c r="I9362" s="95"/>
      <c r="J9362" s="195">
        <f>+IF(H9362="","",H9362/H9414)</f>
        <v>1.076987714436535E-2</v>
      </c>
      <c r="K9362" s="174">
        <v>851230012</v>
      </c>
      <c r="L9362" s="170" t="s">
        <v>77</v>
      </c>
      <c r="M9362" s="193">
        <v>0</v>
      </c>
      <c r="N9362" s="194">
        <f t="shared" ref="N9362:N9374" si="1804">+IF(H9362="","",J9362*M9362)</f>
        <v>0</v>
      </c>
      <c r="R9362" s="75" t="e">
        <f t="shared" ref="R9362:R9374" si="1805">+R9274+1</f>
        <v>#REF!</v>
      </c>
    </row>
    <row r="9363" spans="1:18" ht="15" customHeight="1" x14ac:dyDescent="0.25">
      <c r="A9363" s="86"/>
      <c r="B9363" s="84"/>
      <c r="C9363" s="209" t="s">
        <v>358</v>
      </c>
      <c r="D9363" s="235">
        <v>1</v>
      </c>
      <c r="E9363" s="209">
        <v>4.5199999999999996</v>
      </c>
      <c r="F9363" s="184">
        <f t="shared" si="1802"/>
        <v>4.5199999999999996</v>
      </c>
      <c r="G9363" s="185">
        <f>+IF(F9363="","",H9344)</f>
        <v>9.4000000000000004E-3</v>
      </c>
      <c r="H9363" s="186">
        <f t="shared" si="1803"/>
        <v>4.2487999999999998E-2</v>
      </c>
      <c r="J9363" s="195">
        <f>+IF(H9363="","",H9363/H9414)</f>
        <v>1.076987714436535E-2</v>
      </c>
      <c r="K9363" s="174">
        <v>851230012</v>
      </c>
      <c r="L9363" s="170" t="s">
        <v>77</v>
      </c>
      <c r="M9363" s="193">
        <v>0</v>
      </c>
      <c r="N9363" s="194">
        <f t="shared" si="1804"/>
        <v>0</v>
      </c>
      <c r="R9363" s="75" t="e">
        <f t="shared" si="1805"/>
        <v>#REF!</v>
      </c>
    </row>
    <row r="9364" spans="1:18" ht="31.2" customHeight="1" x14ac:dyDescent="0.3">
      <c r="A9364" s="86"/>
      <c r="B9364" s="84"/>
      <c r="C9364" s="232" t="s">
        <v>309</v>
      </c>
      <c r="D9364" s="235">
        <v>1</v>
      </c>
      <c r="E9364" s="149">
        <v>4.75</v>
      </c>
      <c r="F9364" s="184">
        <f t="shared" si="1802"/>
        <v>4.75</v>
      </c>
      <c r="G9364" s="185">
        <f>+IF(F9364="","",H9344)</f>
        <v>9.4000000000000004E-3</v>
      </c>
      <c r="H9364" s="186">
        <f t="shared" si="1803"/>
        <v>4.4650000000000002E-2</v>
      </c>
      <c r="J9364" s="195">
        <f>+IF(H9364="","",H9364/H9414)</f>
        <v>1.1317901866313146E-2</v>
      </c>
      <c r="K9364" s="174">
        <v>851230012</v>
      </c>
      <c r="L9364" s="170" t="s">
        <v>77</v>
      </c>
      <c r="M9364" s="193">
        <v>0</v>
      </c>
      <c r="N9364" s="194">
        <f t="shared" si="1804"/>
        <v>0</v>
      </c>
      <c r="R9364" s="75" t="e">
        <f t="shared" si="1805"/>
        <v>#REF!</v>
      </c>
    </row>
    <row r="9365" spans="1:18" ht="30.6" customHeight="1" x14ac:dyDescent="0.3">
      <c r="A9365" s="86"/>
      <c r="B9365" s="84"/>
      <c r="C9365" s="125" t="s">
        <v>326</v>
      </c>
      <c r="D9365" s="146">
        <v>2</v>
      </c>
      <c r="E9365" s="149">
        <v>4.2300000000000004</v>
      </c>
      <c r="F9365" s="184">
        <f t="shared" si="1802"/>
        <v>8.4600000000000009</v>
      </c>
      <c r="G9365" s="185">
        <f>+IF(F9365="","",H9344)</f>
        <v>9.4000000000000004E-3</v>
      </c>
      <c r="H9365" s="186">
        <f t="shared" si="1803"/>
        <v>7.9524000000000011E-2</v>
      </c>
      <c r="J9365" s="195">
        <f>+IF(H9365="","",H9365/H9414)</f>
        <v>2.015777890294931E-2</v>
      </c>
      <c r="K9365" s="174">
        <v>851230012</v>
      </c>
      <c r="L9365" s="170" t="s">
        <v>77</v>
      </c>
      <c r="M9365" s="193">
        <f t="shared" ref="M9365:M9374" si="1806">IF(L9365="NP", 0, (IF(L9365="EP", 1, (IF(L9365="ND", 0.4, "")))))</f>
        <v>0</v>
      </c>
      <c r="N9365" s="194">
        <f t="shared" si="1804"/>
        <v>0</v>
      </c>
      <c r="R9365" s="75" t="e">
        <f t="shared" si="1805"/>
        <v>#REF!</v>
      </c>
    </row>
    <row r="9366" spans="1:18" ht="15" customHeight="1" x14ac:dyDescent="0.3">
      <c r="A9366" s="86"/>
      <c r="B9366" s="84"/>
      <c r="C9366" s="125"/>
      <c r="D9366" s="146"/>
      <c r="E9366" s="149"/>
      <c r="F9366" s="184" t="str">
        <f t="shared" si="1802"/>
        <v/>
      </c>
      <c r="G9366" s="185" t="str">
        <f>+IF(F9366="","",H9344)</f>
        <v/>
      </c>
      <c r="H9366" s="186" t="str">
        <f t="shared" si="1803"/>
        <v/>
      </c>
      <c r="J9366" s="195" t="str">
        <f>+IF(H9366="","",H9366/H9414)</f>
        <v/>
      </c>
      <c r="K9366" s="174"/>
      <c r="L9366" s="170"/>
      <c r="M9366" s="193" t="str">
        <f t="shared" si="1806"/>
        <v/>
      </c>
      <c r="N9366" s="194" t="str">
        <f t="shared" si="1804"/>
        <v/>
      </c>
      <c r="R9366" s="75" t="e">
        <f t="shared" si="1805"/>
        <v>#REF!</v>
      </c>
    </row>
    <row r="9367" spans="1:18" ht="15" customHeight="1" x14ac:dyDescent="0.3">
      <c r="A9367" s="86"/>
      <c r="B9367" s="84"/>
      <c r="C9367" s="125"/>
      <c r="D9367" s="146"/>
      <c r="E9367" s="149"/>
      <c r="F9367" s="184" t="str">
        <f t="shared" si="1802"/>
        <v/>
      </c>
      <c r="G9367" s="185" t="str">
        <f>+IF(F9367="","",H9344)</f>
        <v/>
      </c>
      <c r="H9367" s="186" t="str">
        <f t="shared" si="1803"/>
        <v/>
      </c>
      <c r="I9367" s="96"/>
      <c r="J9367" s="195" t="str">
        <f>+IF(H9367="","",H9367/H9414)</f>
        <v/>
      </c>
      <c r="K9367" s="174"/>
      <c r="L9367" s="170"/>
      <c r="M9367" s="193" t="str">
        <f t="shared" si="1806"/>
        <v/>
      </c>
      <c r="N9367" s="194" t="str">
        <f t="shared" si="1804"/>
        <v/>
      </c>
      <c r="R9367" s="75" t="e">
        <f t="shared" si="1805"/>
        <v>#REF!</v>
      </c>
    </row>
    <row r="9368" spans="1:18" ht="15" customHeight="1" x14ac:dyDescent="0.3">
      <c r="A9368" s="86"/>
      <c r="B9368" s="84"/>
      <c r="C9368" s="125"/>
      <c r="D9368" s="146"/>
      <c r="E9368" s="149"/>
      <c r="F9368" s="184" t="str">
        <f t="shared" si="1802"/>
        <v/>
      </c>
      <c r="G9368" s="185" t="str">
        <f>+IF(F9368="","",H9344)</f>
        <v/>
      </c>
      <c r="H9368" s="186" t="str">
        <f t="shared" si="1803"/>
        <v/>
      </c>
      <c r="J9368" s="195" t="str">
        <f>+IF(H9368="","",H9368/H9414)</f>
        <v/>
      </c>
      <c r="K9368" s="174"/>
      <c r="L9368" s="170"/>
      <c r="M9368" s="193" t="str">
        <f t="shared" si="1806"/>
        <v/>
      </c>
      <c r="N9368" s="194" t="str">
        <f t="shared" si="1804"/>
        <v/>
      </c>
      <c r="R9368" s="75" t="e">
        <f t="shared" si="1805"/>
        <v>#REF!</v>
      </c>
    </row>
    <row r="9369" spans="1:18" ht="15" customHeight="1" x14ac:dyDescent="0.3">
      <c r="A9369" s="86"/>
      <c r="B9369" s="84"/>
      <c r="C9369" s="125"/>
      <c r="D9369" s="146"/>
      <c r="E9369" s="149"/>
      <c r="F9369" s="184" t="str">
        <f t="shared" si="1802"/>
        <v/>
      </c>
      <c r="G9369" s="185" t="str">
        <f>+IF(F9369="","",H9344)</f>
        <v/>
      </c>
      <c r="H9369" s="186" t="str">
        <f t="shared" si="1803"/>
        <v/>
      </c>
      <c r="J9369" s="195" t="str">
        <f>+IF(H9369="","",H9369/H9414)</f>
        <v/>
      </c>
      <c r="K9369" s="174"/>
      <c r="L9369" s="170"/>
      <c r="M9369" s="193" t="str">
        <f t="shared" si="1806"/>
        <v/>
      </c>
      <c r="N9369" s="194" t="str">
        <f t="shared" si="1804"/>
        <v/>
      </c>
      <c r="R9369" s="75" t="e">
        <f t="shared" si="1805"/>
        <v>#REF!</v>
      </c>
    </row>
    <row r="9370" spans="1:18" ht="15" customHeight="1" x14ac:dyDescent="0.3">
      <c r="A9370" s="86"/>
      <c r="B9370" s="84"/>
      <c r="C9370" s="125"/>
      <c r="D9370" s="146"/>
      <c r="E9370" s="149"/>
      <c r="F9370" s="184" t="str">
        <f t="shared" si="1802"/>
        <v/>
      </c>
      <c r="G9370" s="185" t="str">
        <f>+IF(F9370="","",H9344)</f>
        <v/>
      </c>
      <c r="H9370" s="186" t="str">
        <f t="shared" si="1803"/>
        <v/>
      </c>
      <c r="I9370" s="96"/>
      <c r="J9370" s="195" t="str">
        <f>+IF(H9370="","",H9370/H9414)</f>
        <v/>
      </c>
      <c r="K9370" s="174"/>
      <c r="L9370" s="170"/>
      <c r="M9370" s="193" t="str">
        <f t="shared" si="1806"/>
        <v/>
      </c>
      <c r="N9370" s="194" t="str">
        <f t="shared" si="1804"/>
        <v/>
      </c>
      <c r="R9370" s="75" t="e">
        <f t="shared" si="1805"/>
        <v>#REF!</v>
      </c>
    </row>
    <row r="9371" spans="1:18" ht="15" customHeight="1" x14ac:dyDescent="0.3">
      <c r="A9371" s="86"/>
      <c r="B9371" s="84"/>
      <c r="C9371" s="125"/>
      <c r="D9371" s="146"/>
      <c r="E9371" s="149"/>
      <c r="F9371" s="184" t="str">
        <f t="shared" si="1802"/>
        <v/>
      </c>
      <c r="G9371" s="185" t="str">
        <f>+IF(F9371="","",H9344)</f>
        <v/>
      </c>
      <c r="H9371" s="186" t="str">
        <f t="shared" si="1803"/>
        <v/>
      </c>
      <c r="J9371" s="195" t="str">
        <f>+IF(H9371="","",H9371/H9414)</f>
        <v/>
      </c>
      <c r="K9371" s="174"/>
      <c r="L9371" s="170"/>
      <c r="M9371" s="193" t="str">
        <f t="shared" si="1806"/>
        <v/>
      </c>
      <c r="N9371" s="194" t="str">
        <f t="shared" si="1804"/>
        <v/>
      </c>
      <c r="R9371" s="75" t="e">
        <f t="shared" si="1805"/>
        <v>#REF!</v>
      </c>
    </row>
    <row r="9372" spans="1:18" ht="15" customHeight="1" x14ac:dyDescent="0.3">
      <c r="A9372" s="86"/>
      <c r="B9372" s="84"/>
      <c r="C9372" s="125"/>
      <c r="D9372" s="146"/>
      <c r="E9372" s="149"/>
      <c r="F9372" s="184" t="str">
        <f t="shared" si="1802"/>
        <v/>
      </c>
      <c r="G9372" s="185" t="str">
        <f>+IF(F9372="","",H9344)</f>
        <v/>
      </c>
      <c r="H9372" s="186" t="str">
        <f t="shared" si="1803"/>
        <v/>
      </c>
      <c r="I9372" s="96"/>
      <c r="J9372" s="195" t="str">
        <f>+IF(H9372="","",H9372/H9414)</f>
        <v/>
      </c>
      <c r="K9372" s="174"/>
      <c r="L9372" s="170"/>
      <c r="M9372" s="193" t="str">
        <f t="shared" si="1806"/>
        <v/>
      </c>
      <c r="N9372" s="194" t="str">
        <f t="shared" si="1804"/>
        <v/>
      </c>
      <c r="R9372" s="75" t="e">
        <f t="shared" si="1805"/>
        <v>#REF!</v>
      </c>
    </row>
    <row r="9373" spans="1:18" ht="15" customHeight="1" x14ac:dyDescent="0.3">
      <c r="A9373" s="86"/>
      <c r="B9373" s="84"/>
      <c r="C9373" s="125"/>
      <c r="D9373" s="146"/>
      <c r="E9373" s="149"/>
      <c r="F9373" s="184" t="str">
        <f t="shared" si="1802"/>
        <v/>
      </c>
      <c r="G9373" s="185" t="str">
        <f>+IF(F9373="","",H9344)</f>
        <v/>
      </c>
      <c r="H9373" s="186" t="str">
        <f t="shared" si="1803"/>
        <v/>
      </c>
      <c r="I9373" s="96"/>
      <c r="J9373" s="195" t="str">
        <f>+IF(H9373="","",H9373/H9414)</f>
        <v/>
      </c>
      <c r="K9373" s="174"/>
      <c r="L9373" s="170"/>
      <c r="M9373" s="193" t="str">
        <f t="shared" si="1806"/>
        <v/>
      </c>
      <c r="N9373" s="194" t="str">
        <f t="shared" si="1804"/>
        <v/>
      </c>
      <c r="R9373" s="75" t="e">
        <f t="shared" si="1805"/>
        <v>#REF!</v>
      </c>
    </row>
    <row r="9374" spans="1:18" ht="15" customHeight="1" thickBot="1" x14ac:dyDescent="0.35">
      <c r="A9374" s="86"/>
      <c r="B9374" s="84"/>
      <c r="C9374" s="127"/>
      <c r="D9374" s="147"/>
      <c r="E9374" s="150"/>
      <c r="F9374" s="187" t="str">
        <f t="shared" si="1802"/>
        <v/>
      </c>
      <c r="G9374" s="188" t="str">
        <f>+IF(F9374="","",H9343)</f>
        <v/>
      </c>
      <c r="H9374" s="189" t="str">
        <f t="shared" si="1803"/>
        <v/>
      </c>
      <c r="J9374" s="195" t="str">
        <f>+IF(H9374="","",H9374/H9414)</f>
        <v/>
      </c>
      <c r="K9374" s="174"/>
      <c r="L9374" s="170"/>
      <c r="M9374" s="193" t="str">
        <f t="shared" si="1806"/>
        <v/>
      </c>
      <c r="N9374" s="194" t="str">
        <f t="shared" si="1804"/>
        <v/>
      </c>
      <c r="R9374" s="75" t="e">
        <f t="shared" si="1805"/>
        <v>#REF!</v>
      </c>
    </row>
    <row r="9375" spans="1:18" ht="15" customHeight="1" thickBot="1" x14ac:dyDescent="0.35">
      <c r="A9375" s="86"/>
      <c r="B9375" s="84"/>
      <c r="C9375" s="160"/>
      <c r="D9375" s="160"/>
      <c r="E9375" s="160"/>
      <c r="F9375" s="160"/>
      <c r="G9375" s="161" t="s">
        <v>28</v>
      </c>
      <c r="H9375" s="157">
        <f>SUM(H9362:H9374)</f>
        <v>0.20915</v>
      </c>
      <c r="J9375" s="110">
        <f>SUM(J9362:J9374)</f>
        <v>5.3015435057993152E-2</v>
      </c>
      <c r="K9375" s="109"/>
      <c r="L9375" s="109"/>
      <c r="M9375" s="109"/>
      <c r="N9375" s="110">
        <f>SUM(N9362:N9374)</f>
        <v>0</v>
      </c>
    </row>
    <row r="9376" spans="1:18" s="73" customFormat="1" ht="15" customHeight="1" thickBot="1" x14ac:dyDescent="0.35">
      <c r="A9376" s="86"/>
      <c r="B9376" s="84"/>
      <c r="C9376" s="73" t="s">
        <v>11</v>
      </c>
      <c r="H9376" s="74"/>
      <c r="J9376" s="112"/>
      <c r="K9376" s="112"/>
      <c r="L9376" s="112"/>
      <c r="M9376" s="112"/>
      <c r="N9376" s="112"/>
    </row>
    <row r="9377" spans="1:18" ht="34.5" customHeight="1" thickBot="1" x14ac:dyDescent="0.35">
      <c r="A9377" s="86"/>
      <c r="B9377" s="84"/>
      <c r="C9377" s="122" t="s">
        <v>48</v>
      </c>
      <c r="D9377" s="129"/>
      <c r="E9377" s="123" t="s">
        <v>3</v>
      </c>
      <c r="F9377" s="123" t="s">
        <v>0</v>
      </c>
      <c r="G9377" s="123" t="s">
        <v>16</v>
      </c>
      <c r="H9377" s="124" t="s">
        <v>9</v>
      </c>
      <c r="J9377" s="106" t="s">
        <v>59</v>
      </c>
      <c r="K9377" s="107" t="s">
        <v>60</v>
      </c>
      <c r="L9377" s="107" t="s">
        <v>61</v>
      </c>
      <c r="M9377" s="107" t="s">
        <v>62</v>
      </c>
      <c r="N9377" s="108" t="s">
        <v>63</v>
      </c>
    </row>
    <row r="9378" spans="1:18" ht="15" customHeight="1" x14ac:dyDescent="0.3">
      <c r="A9378" s="86"/>
      <c r="B9378" s="84"/>
      <c r="C9378" s="239" t="s">
        <v>486</v>
      </c>
      <c r="E9378" s="237" t="s">
        <v>488</v>
      </c>
      <c r="F9378" s="257">
        <v>0.10100000000000001</v>
      </c>
      <c r="G9378" s="238">
        <v>1.47</v>
      </c>
      <c r="H9378" s="190">
        <f t="shared" ref="H9378:H9403" si="1807">+IF(G9378="","",F9378*G9378)</f>
        <v>0.14847000000000002</v>
      </c>
      <c r="J9378" s="195">
        <f>+IF(H9378="","",H9378/H9414)</f>
        <v>3.7634241659384386E-2</v>
      </c>
      <c r="K9378" s="225">
        <v>352605342021</v>
      </c>
      <c r="L9378" s="210" t="s">
        <v>76</v>
      </c>
      <c r="M9378" s="193">
        <v>0.20180000000000001</v>
      </c>
      <c r="N9378" s="194">
        <f t="shared" ref="N9378:N9403" si="1808">+IF(H9378="","",J9378*M9378)</f>
        <v>7.5945899668637693E-3</v>
      </c>
      <c r="R9378" s="75" t="e">
        <f t="shared" ref="R9378:R9403" si="1809">+R9290+1</f>
        <v>#REF!</v>
      </c>
    </row>
    <row r="9379" spans="1:18" ht="15" customHeight="1" x14ac:dyDescent="0.3">
      <c r="A9379" s="86"/>
      <c r="B9379" s="84"/>
      <c r="C9379" s="125" t="s">
        <v>487</v>
      </c>
      <c r="E9379" s="237" t="s">
        <v>86</v>
      </c>
      <c r="F9379" s="151">
        <v>0.36</v>
      </c>
      <c r="G9379" s="151">
        <v>8.5</v>
      </c>
      <c r="H9379" s="190">
        <f t="shared" si="1807"/>
        <v>3.06</v>
      </c>
      <c r="J9379" s="195">
        <f>+IF(H9379="","",H9379/H9414)</f>
        <v>0.77565016149872845</v>
      </c>
      <c r="K9379" s="174">
        <v>352605342021</v>
      </c>
      <c r="L9379" s="170" t="s">
        <v>76</v>
      </c>
      <c r="M9379" s="193">
        <v>0.20180000000000001</v>
      </c>
      <c r="N9379" s="194">
        <f t="shared" si="1808"/>
        <v>0.15652620259044342</v>
      </c>
      <c r="R9379" s="75" t="e">
        <f t="shared" si="1809"/>
        <v>#REF!</v>
      </c>
    </row>
    <row r="9380" spans="1:18" ht="15" customHeight="1" x14ac:dyDescent="0.3">
      <c r="A9380" s="86"/>
      <c r="B9380" s="84"/>
      <c r="C9380" s="125"/>
      <c r="E9380" s="151"/>
      <c r="F9380" s="151"/>
      <c r="G9380" s="151"/>
      <c r="H9380" s="190" t="str">
        <f t="shared" si="1807"/>
        <v/>
      </c>
      <c r="J9380" s="195" t="str">
        <f>+IF(H9380="","",H9380/H9414)</f>
        <v/>
      </c>
      <c r="K9380" s="174"/>
      <c r="L9380" s="170"/>
      <c r="M9380" s="193" t="str">
        <f t="shared" ref="M9380:M9403" si="1810">IF(L9380="NP", 0, (IF(L9380="EP", 1, (IF(L9380="ND", 0.4, "")))))</f>
        <v/>
      </c>
      <c r="N9380" s="194" t="str">
        <f t="shared" si="1808"/>
        <v/>
      </c>
      <c r="R9380" s="75" t="e">
        <f t="shared" si="1809"/>
        <v>#REF!</v>
      </c>
    </row>
    <row r="9381" spans="1:18" ht="15" customHeight="1" x14ac:dyDescent="0.3">
      <c r="A9381" s="86"/>
      <c r="B9381" s="84"/>
      <c r="C9381" s="125"/>
      <c r="E9381" s="151"/>
      <c r="F9381" s="151"/>
      <c r="G9381" s="151"/>
      <c r="H9381" s="190" t="str">
        <f t="shared" si="1807"/>
        <v/>
      </c>
      <c r="J9381" s="195" t="str">
        <f>+IF(H9381="","",H9381/H9414)</f>
        <v/>
      </c>
      <c r="K9381" s="174"/>
      <c r="L9381" s="170"/>
      <c r="M9381" s="193" t="str">
        <f t="shared" si="1810"/>
        <v/>
      </c>
      <c r="N9381" s="194" t="str">
        <f t="shared" si="1808"/>
        <v/>
      </c>
      <c r="R9381" s="75" t="e">
        <f t="shared" si="1809"/>
        <v>#REF!</v>
      </c>
    </row>
    <row r="9382" spans="1:18" ht="15" customHeight="1" x14ac:dyDescent="0.3">
      <c r="A9382" s="86"/>
      <c r="B9382" s="84"/>
      <c r="C9382" s="125"/>
      <c r="E9382" s="151"/>
      <c r="F9382" s="151"/>
      <c r="G9382" s="151"/>
      <c r="H9382" s="190" t="str">
        <f t="shared" si="1807"/>
        <v/>
      </c>
      <c r="J9382" s="195" t="str">
        <f>+IF(H9382="","",H9382/H9414)</f>
        <v/>
      </c>
      <c r="K9382" s="174"/>
      <c r="L9382" s="170"/>
      <c r="M9382" s="193" t="str">
        <f t="shared" si="1810"/>
        <v/>
      </c>
      <c r="N9382" s="194" t="str">
        <f t="shared" si="1808"/>
        <v/>
      </c>
      <c r="R9382" s="75" t="e">
        <f t="shared" si="1809"/>
        <v>#REF!</v>
      </c>
    </row>
    <row r="9383" spans="1:18" ht="15" customHeight="1" x14ac:dyDescent="0.3">
      <c r="A9383" s="86"/>
      <c r="B9383" s="84"/>
      <c r="C9383" s="125"/>
      <c r="E9383" s="151"/>
      <c r="F9383" s="151"/>
      <c r="G9383" s="151"/>
      <c r="H9383" s="190" t="str">
        <f t="shared" si="1807"/>
        <v/>
      </c>
      <c r="J9383" s="195" t="str">
        <f>+IF(H9383="","",H9383/H9414)</f>
        <v/>
      </c>
      <c r="K9383" s="174"/>
      <c r="L9383" s="170"/>
      <c r="M9383" s="193" t="str">
        <f t="shared" si="1810"/>
        <v/>
      </c>
      <c r="N9383" s="194" t="str">
        <f t="shared" si="1808"/>
        <v/>
      </c>
      <c r="R9383" s="75" t="e">
        <f t="shared" si="1809"/>
        <v>#REF!</v>
      </c>
    </row>
    <row r="9384" spans="1:18" ht="15" customHeight="1" x14ac:dyDescent="0.3">
      <c r="A9384" s="86"/>
      <c r="B9384" s="84"/>
      <c r="C9384" s="125"/>
      <c r="E9384" s="151"/>
      <c r="F9384" s="151"/>
      <c r="G9384" s="151"/>
      <c r="H9384" s="190" t="str">
        <f t="shared" si="1807"/>
        <v/>
      </c>
      <c r="J9384" s="195" t="str">
        <f>+IF(H9384="","",H9384/H9414)</f>
        <v/>
      </c>
      <c r="K9384" s="174"/>
      <c r="L9384" s="170"/>
      <c r="M9384" s="193" t="str">
        <f t="shared" si="1810"/>
        <v/>
      </c>
      <c r="N9384" s="194" t="str">
        <f t="shared" si="1808"/>
        <v/>
      </c>
      <c r="R9384" s="75" t="e">
        <f t="shared" si="1809"/>
        <v>#REF!</v>
      </c>
    </row>
    <row r="9385" spans="1:18" ht="15" customHeight="1" x14ac:dyDescent="0.3">
      <c r="A9385" s="86"/>
      <c r="B9385" s="84"/>
      <c r="C9385" s="125"/>
      <c r="E9385" s="151"/>
      <c r="F9385" s="151"/>
      <c r="G9385" s="151"/>
      <c r="H9385" s="190" t="str">
        <f t="shared" si="1807"/>
        <v/>
      </c>
      <c r="J9385" s="195" t="str">
        <f>+IF(H9385="","",H9385/H9414)</f>
        <v/>
      </c>
      <c r="K9385" s="174"/>
      <c r="L9385" s="170"/>
      <c r="M9385" s="193" t="str">
        <f t="shared" si="1810"/>
        <v/>
      </c>
      <c r="N9385" s="194" t="str">
        <f t="shared" si="1808"/>
        <v/>
      </c>
      <c r="R9385" s="75" t="e">
        <f t="shared" si="1809"/>
        <v>#REF!</v>
      </c>
    </row>
    <row r="9386" spans="1:18" ht="15" customHeight="1" x14ac:dyDescent="0.3">
      <c r="A9386" s="86"/>
      <c r="B9386" s="84"/>
      <c r="C9386" s="125"/>
      <c r="E9386" s="151"/>
      <c r="F9386" s="151"/>
      <c r="G9386" s="151"/>
      <c r="H9386" s="190" t="str">
        <f t="shared" si="1807"/>
        <v/>
      </c>
      <c r="J9386" s="195" t="str">
        <f>+IF(H9386="","",H9386/H9414)</f>
        <v/>
      </c>
      <c r="K9386" s="174"/>
      <c r="L9386" s="170"/>
      <c r="M9386" s="193" t="str">
        <f t="shared" si="1810"/>
        <v/>
      </c>
      <c r="N9386" s="194" t="str">
        <f t="shared" si="1808"/>
        <v/>
      </c>
      <c r="R9386" s="75" t="e">
        <f t="shared" si="1809"/>
        <v>#REF!</v>
      </c>
    </row>
    <row r="9387" spans="1:18" ht="15" customHeight="1" x14ac:dyDescent="0.3">
      <c r="A9387" s="86"/>
      <c r="B9387" s="84"/>
      <c r="C9387" s="125"/>
      <c r="E9387" s="151"/>
      <c r="F9387" s="151"/>
      <c r="G9387" s="151"/>
      <c r="H9387" s="190" t="str">
        <f t="shared" si="1807"/>
        <v/>
      </c>
      <c r="J9387" s="195" t="str">
        <f>+IF(H9387="","",H9387/H9414)</f>
        <v/>
      </c>
      <c r="K9387" s="174"/>
      <c r="L9387" s="170"/>
      <c r="M9387" s="193" t="str">
        <f t="shared" si="1810"/>
        <v/>
      </c>
      <c r="N9387" s="194" t="str">
        <f t="shared" si="1808"/>
        <v/>
      </c>
      <c r="R9387" s="75" t="e">
        <f t="shared" si="1809"/>
        <v>#REF!</v>
      </c>
    </row>
    <row r="9388" spans="1:18" ht="15" customHeight="1" x14ac:dyDescent="0.3">
      <c r="A9388" s="86"/>
      <c r="B9388" s="84"/>
      <c r="C9388" s="125"/>
      <c r="E9388" s="151"/>
      <c r="F9388" s="151"/>
      <c r="G9388" s="151"/>
      <c r="H9388" s="190" t="str">
        <f t="shared" si="1807"/>
        <v/>
      </c>
      <c r="J9388" s="195" t="str">
        <f>+IF(H9388="","",H9388/H9414)</f>
        <v/>
      </c>
      <c r="K9388" s="174"/>
      <c r="L9388" s="170"/>
      <c r="M9388" s="193" t="str">
        <f t="shared" si="1810"/>
        <v/>
      </c>
      <c r="N9388" s="194" t="str">
        <f t="shared" si="1808"/>
        <v/>
      </c>
      <c r="R9388" s="75" t="e">
        <f t="shared" si="1809"/>
        <v>#REF!</v>
      </c>
    </row>
    <row r="9389" spans="1:18" ht="15" customHeight="1" x14ac:dyDescent="0.3">
      <c r="A9389" s="86"/>
      <c r="B9389" s="84"/>
      <c r="C9389" s="125"/>
      <c r="E9389" s="151"/>
      <c r="F9389" s="151"/>
      <c r="G9389" s="151"/>
      <c r="H9389" s="190" t="str">
        <f t="shared" si="1807"/>
        <v/>
      </c>
      <c r="J9389" s="195" t="str">
        <f>+IF(H9389="","",H9389/H9414)</f>
        <v/>
      </c>
      <c r="K9389" s="174"/>
      <c r="L9389" s="170"/>
      <c r="M9389" s="193" t="str">
        <f t="shared" si="1810"/>
        <v/>
      </c>
      <c r="N9389" s="194" t="str">
        <f t="shared" si="1808"/>
        <v/>
      </c>
      <c r="R9389" s="75" t="e">
        <f t="shared" si="1809"/>
        <v>#REF!</v>
      </c>
    </row>
    <row r="9390" spans="1:18" ht="15" customHeight="1" x14ac:dyDescent="0.3">
      <c r="A9390" s="86"/>
      <c r="B9390" s="84"/>
      <c r="C9390" s="125"/>
      <c r="E9390" s="151"/>
      <c r="F9390" s="151"/>
      <c r="G9390" s="151"/>
      <c r="H9390" s="190" t="str">
        <f t="shared" si="1807"/>
        <v/>
      </c>
      <c r="J9390" s="195" t="str">
        <f>+IF(H9390="","",H9390/H9414)</f>
        <v/>
      </c>
      <c r="K9390" s="174"/>
      <c r="L9390" s="170"/>
      <c r="M9390" s="193" t="str">
        <f t="shared" si="1810"/>
        <v/>
      </c>
      <c r="N9390" s="194" t="str">
        <f t="shared" si="1808"/>
        <v/>
      </c>
      <c r="R9390" s="75" t="e">
        <f t="shared" si="1809"/>
        <v>#REF!</v>
      </c>
    </row>
    <row r="9391" spans="1:18" ht="15" customHeight="1" x14ac:dyDescent="0.3">
      <c r="A9391" s="86"/>
      <c r="B9391" s="84"/>
      <c r="C9391" s="125"/>
      <c r="E9391" s="151"/>
      <c r="F9391" s="151"/>
      <c r="G9391" s="151"/>
      <c r="H9391" s="190" t="str">
        <f t="shared" si="1807"/>
        <v/>
      </c>
      <c r="J9391" s="195" t="str">
        <f>+IF(H9391="","",H9391/H9414)</f>
        <v/>
      </c>
      <c r="K9391" s="174"/>
      <c r="L9391" s="170"/>
      <c r="M9391" s="193" t="str">
        <f t="shared" si="1810"/>
        <v/>
      </c>
      <c r="N9391" s="194" t="str">
        <f t="shared" si="1808"/>
        <v/>
      </c>
      <c r="R9391" s="75" t="e">
        <f t="shared" si="1809"/>
        <v>#REF!</v>
      </c>
    </row>
    <row r="9392" spans="1:18" ht="15" customHeight="1" x14ac:dyDescent="0.3">
      <c r="A9392" s="86"/>
      <c r="B9392" s="84"/>
      <c r="C9392" s="125"/>
      <c r="E9392" s="151"/>
      <c r="F9392" s="151"/>
      <c r="G9392" s="151"/>
      <c r="H9392" s="190" t="str">
        <f t="shared" si="1807"/>
        <v/>
      </c>
      <c r="J9392" s="195" t="str">
        <f>+IF(H9392="","",H9392/H9414)</f>
        <v/>
      </c>
      <c r="K9392" s="174"/>
      <c r="L9392" s="170"/>
      <c r="M9392" s="193" t="str">
        <f t="shared" si="1810"/>
        <v/>
      </c>
      <c r="N9392" s="194" t="str">
        <f t="shared" si="1808"/>
        <v/>
      </c>
      <c r="R9392" s="75" t="e">
        <f t="shared" si="1809"/>
        <v>#REF!</v>
      </c>
    </row>
    <row r="9393" spans="1:18" ht="15" customHeight="1" x14ac:dyDescent="0.3">
      <c r="A9393" s="86"/>
      <c r="B9393" s="84"/>
      <c r="C9393" s="125"/>
      <c r="E9393" s="151"/>
      <c r="F9393" s="151"/>
      <c r="G9393" s="151"/>
      <c r="H9393" s="190" t="str">
        <f t="shared" si="1807"/>
        <v/>
      </c>
      <c r="J9393" s="195" t="str">
        <f>+IF(H9393="","",H9393/H9414)</f>
        <v/>
      </c>
      <c r="K9393" s="174"/>
      <c r="L9393" s="170"/>
      <c r="M9393" s="193" t="str">
        <f t="shared" si="1810"/>
        <v/>
      </c>
      <c r="N9393" s="194" t="str">
        <f t="shared" si="1808"/>
        <v/>
      </c>
      <c r="R9393" s="75" t="e">
        <f t="shared" si="1809"/>
        <v>#REF!</v>
      </c>
    </row>
    <row r="9394" spans="1:18" ht="15" customHeight="1" x14ac:dyDescent="0.3">
      <c r="A9394" s="86"/>
      <c r="B9394" s="84"/>
      <c r="C9394" s="125"/>
      <c r="E9394" s="151"/>
      <c r="F9394" s="151"/>
      <c r="G9394" s="151"/>
      <c r="H9394" s="190" t="str">
        <f t="shared" si="1807"/>
        <v/>
      </c>
      <c r="J9394" s="195" t="str">
        <f>+IF(H9394="","",H9394/H9414)</f>
        <v/>
      </c>
      <c r="K9394" s="174"/>
      <c r="L9394" s="170"/>
      <c r="M9394" s="193" t="str">
        <f t="shared" si="1810"/>
        <v/>
      </c>
      <c r="N9394" s="194" t="str">
        <f t="shared" si="1808"/>
        <v/>
      </c>
      <c r="R9394" s="75" t="e">
        <f t="shared" si="1809"/>
        <v>#REF!</v>
      </c>
    </row>
    <row r="9395" spans="1:18" ht="15" customHeight="1" x14ac:dyDescent="0.3">
      <c r="A9395" s="86"/>
      <c r="B9395" s="84"/>
      <c r="C9395" s="125"/>
      <c r="E9395" s="151"/>
      <c r="F9395" s="151"/>
      <c r="G9395" s="151"/>
      <c r="H9395" s="190" t="str">
        <f t="shared" si="1807"/>
        <v/>
      </c>
      <c r="J9395" s="195" t="str">
        <f>+IF(H9395="","",H9395/H9414)</f>
        <v/>
      </c>
      <c r="K9395" s="174"/>
      <c r="L9395" s="170"/>
      <c r="M9395" s="193" t="str">
        <f t="shared" si="1810"/>
        <v/>
      </c>
      <c r="N9395" s="194" t="str">
        <f t="shared" si="1808"/>
        <v/>
      </c>
      <c r="R9395" s="75" t="e">
        <f t="shared" si="1809"/>
        <v>#REF!</v>
      </c>
    </row>
    <row r="9396" spans="1:18" ht="15" customHeight="1" x14ac:dyDescent="0.3">
      <c r="A9396" s="86"/>
      <c r="B9396" s="84"/>
      <c r="C9396" s="125"/>
      <c r="E9396" s="151"/>
      <c r="F9396" s="151"/>
      <c r="G9396" s="151"/>
      <c r="H9396" s="190" t="str">
        <f t="shared" si="1807"/>
        <v/>
      </c>
      <c r="J9396" s="195" t="str">
        <f>+IF(H9396="","",H9396/H9414)</f>
        <v/>
      </c>
      <c r="K9396" s="174"/>
      <c r="L9396" s="170"/>
      <c r="M9396" s="193" t="str">
        <f t="shared" si="1810"/>
        <v/>
      </c>
      <c r="N9396" s="194" t="str">
        <f t="shared" si="1808"/>
        <v/>
      </c>
      <c r="R9396" s="75" t="e">
        <f t="shared" si="1809"/>
        <v>#REF!</v>
      </c>
    </row>
    <row r="9397" spans="1:18" ht="15" customHeight="1" x14ac:dyDescent="0.3">
      <c r="A9397" s="86"/>
      <c r="B9397" s="84"/>
      <c r="C9397" s="125"/>
      <c r="E9397" s="151"/>
      <c r="F9397" s="151"/>
      <c r="G9397" s="151"/>
      <c r="H9397" s="190" t="str">
        <f t="shared" si="1807"/>
        <v/>
      </c>
      <c r="J9397" s="195" t="str">
        <f>+IF(H9397="","",H9397/H9414)</f>
        <v/>
      </c>
      <c r="K9397" s="174"/>
      <c r="L9397" s="170"/>
      <c r="M9397" s="193" t="str">
        <f t="shared" si="1810"/>
        <v/>
      </c>
      <c r="N9397" s="194" t="str">
        <f t="shared" si="1808"/>
        <v/>
      </c>
      <c r="R9397" s="75" t="e">
        <f t="shared" si="1809"/>
        <v>#REF!</v>
      </c>
    </row>
    <row r="9398" spans="1:18" ht="15" customHeight="1" x14ac:dyDescent="0.3">
      <c r="A9398" s="86"/>
      <c r="B9398" s="84"/>
      <c r="C9398" s="125"/>
      <c r="E9398" s="151"/>
      <c r="F9398" s="151"/>
      <c r="G9398" s="151"/>
      <c r="H9398" s="190" t="str">
        <f t="shared" si="1807"/>
        <v/>
      </c>
      <c r="J9398" s="195" t="str">
        <f>+IF(H9398="","",H9398/H9414)</f>
        <v/>
      </c>
      <c r="K9398" s="174"/>
      <c r="L9398" s="170"/>
      <c r="M9398" s="193" t="str">
        <f t="shared" si="1810"/>
        <v/>
      </c>
      <c r="N9398" s="194" t="str">
        <f t="shared" si="1808"/>
        <v/>
      </c>
      <c r="R9398" s="75" t="e">
        <f t="shared" si="1809"/>
        <v>#REF!</v>
      </c>
    </row>
    <row r="9399" spans="1:18" ht="15" customHeight="1" x14ac:dyDescent="0.3">
      <c r="A9399" s="86"/>
      <c r="B9399" s="84"/>
      <c r="C9399" s="125"/>
      <c r="E9399" s="151"/>
      <c r="F9399" s="151"/>
      <c r="G9399" s="151"/>
      <c r="H9399" s="190" t="str">
        <f t="shared" si="1807"/>
        <v/>
      </c>
      <c r="J9399" s="195" t="str">
        <f>+IF(H9399="","",H9399/H9414)</f>
        <v/>
      </c>
      <c r="K9399" s="174"/>
      <c r="L9399" s="170"/>
      <c r="M9399" s="193" t="str">
        <f t="shared" si="1810"/>
        <v/>
      </c>
      <c r="N9399" s="194" t="str">
        <f t="shared" si="1808"/>
        <v/>
      </c>
      <c r="R9399" s="75" t="e">
        <f t="shared" si="1809"/>
        <v>#REF!</v>
      </c>
    </row>
    <row r="9400" spans="1:18" ht="15" customHeight="1" x14ac:dyDescent="0.3">
      <c r="A9400" s="86"/>
      <c r="B9400" s="84"/>
      <c r="C9400" s="125"/>
      <c r="E9400" s="151"/>
      <c r="F9400" s="151"/>
      <c r="G9400" s="151"/>
      <c r="H9400" s="190" t="str">
        <f t="shared" si="1807"/>
        <v/>
      </c>
      <c r="J9400" s="195" t="str">
        <f>+IF(H9400="","",H9400/H9414)</f>
        <v/>
      </c>
      <c r="K9400" s="174"/>
      <c r="L9400" s="170"/>
      <c r="M9400" s="193" t="str">
        <f t="shared" si="1810"/>
        <v/>
      </c>
      <c r="N9400" s="194" t="str">
        <f t="shared" si="1808"/>
        <v/>
      </c>
      <c r="R9400" s="75" t="e">
        <f t="shared" si="1809"/>
        <v>#REF!</v>
      </c>
    </row>
    <row r="9401" spans="1:18" ht="15" customHeight="1" x14ac:dyDescent="0.3">
      <c r="A9401" s="86"/>
      <c r="B9401" s="84"/>
      <c r="C9401" s="125"/>
      <c r="E9401" s="151"/>
      <c r="F9401" s="151"/>
      <c r="G9401" s="151"/>
      <c r="H9401" s="190" t="str">
        <f t="shared" si="1807"/>
        <v/>
      </c>
      <c r="J9401" s="195" t="str">
        <f>+IF(H9401="","",H9401/H9414)</f>
        <v/>
      </c>
      <c r="K9401" s="174"/>
      <c r="L9401" s="170"/>
      <c r="M9401" s="193" t="str">
        <f t="shared" si="1810"/>
        <v/>
      </c>
      <c r="N9401" s="194" t="str">
        <f t="shared" si="1808"/>
        <v/>
      </c>
      <c r="R9401" s="75" t="e">
        <f t="shared" si="1809"/>
        <v>#REF!</v>
      </c>
    </row>
    <row r="9402" spans="1:18" ht="15" customHeight="1" x14ac:dyDescent="0.3">
      <c r="A9402" s="86"/>
      <c r="B9402" s="84"/>
      <c r="C9402" s="125"/>
      <c r="E9402" s="151"/>
      <c r="F9402" s="151"/>
      <c r="G9402" s="151"/>
      <c r="H9402" s="190" t="str">
        <f t="shared" si="1807"/>
        <v/>
      </c>
      <c r="J9402" s="195" t="str">
        <f>+IF(H9402="","",H9402/H9414)</f>
        <v/>
      </c>
      <c r="K9402" s="174"/>
      <c r="L9402" s="170"/>
      <c r="M9402" s="193" t="str">
        <f t="shared" si="1810"/>
        <v/>
      </c>
      <c r="N9402" s="194" t="str">
        <f t="shared" si="1808"/>
        <v/>
      </c>
      <c r="R9402" s="75" t="e">
        <f t="shared" si="1809"/>
        <v>#REF!</v>
      </c>
    </row>
    <row r="9403" spans="1:18" ht="15" customHeight="1" thickBot="1" x14ac:dyDescent="0.35">
      <c r="A9403" s="86"/>
      <c r="B9403" s="84"/>
      <c r="C9403" s="125"/>
      <c r="E9403" s="152"/>
      <c r="F9403" s="152"/>
      <c r="G9403" s="152"/>
      <c r="H9403" s="191" t="str">
        <f t="shared" si="1807"/>
        <v/>
      </c>
      <c r="J9403" s="195" t="str">
        <f>+IF(H9403="","",H9403/H9414)</f>
        <v/>
      </c>
      <c r="K9403" s="174"/>
      <c r="L9403" s="170"/>
      <c r="M9403" s="193" t="str">
        <f t="shared" si="1810"/>
        <v/>
      </c>
      <c r="N9403" s="194" t="str">
        <f t="shared" si="1808"/>
        <v/>
      </c>
      <c r="R9403" s="75" t="e">
        <f t="shared" si="1809"/>
        <v>#REF!</v>
      </c>
    </row>
    <row r="9404" spans="1:18" ht="15" customHeight="1" thickBot="1" x14ac:dyDescent="0.35">
      <c r="A9404" s="86"/>
      <c r="B9404" s="84"/>
      <c r="C9404" s="160"/>
      <c r="D9404" s="160"/>
      <c r="E9404" s="160"/>
      <c r="F9404" s="160"/>
      <c r="G9404" s="161" t="s">
        <v>29</v>
      </c>
      <c r="H9404" s="157">
        <f>SUM(H9378:H9403)</f>
        <v>3.2084700000000002</v>
      </c>
      <c r="J9404" s="110">
        <f>SUM(J9378:J9403)</f>
        <v>0.81328440315811279</v>
      </c>
      <c r="K9404" s="109"/>
      <c r="L9404" s="109"/>
      <c r="M9404" s="109"/>
      <c r="N9404" s="110">
        <f>SUM(N9378:N9403)</f>
        <v>0.16412079255730719</v>
      </c>
    </row>
    <row r="9405" spans="1:18" s="73" customFormat="1" ht="15" customHeight="1" thickBot="1" x14ac:dyDescent="0.35">
      <c r="A9405" s="86"/>
      <c r="B9405" s="84"/>
      <c r="C9405" s="73" t="s">
        <v>12</v>
      </c>
      <c r="H9405" s="74"/>
      <c r="J9405" s="111"/>
      <c r="K9405" s="111"/>
      <c r="L9405" s="111"/>
      <c r="M9405" s="111"/>
      <c r="N9405" s="111"/>
    </row>
    <row r="9406" spans="1:18" ht="33" customHeight="1" thickBot="1" x14ac:dyDescent="0.35">
      <c r="A9406" s="86"/>
      <c r="B9406" s="84"/>
      <c r="C9406" s="122" t="s">
        <v>48</v>
      </c>
      <c r="D9406" s="129"/>
      <c r="E9406" s="130" t="s">
        <v>3</v>
      </c>
      <c r="F9406" s="130" t="s">
        <v>0</v>
      </c>
      <c r="G9406" s="123" t="s">
        <v>6</v>
      </c>
      <c r="H9406" s="124" t="s">
        <v>9</v>
      </c>
      <c r="J9406" s="106" t="s">
        <v>59</v>
      </c>
      <c r="K9406" s="107" t="s">
        <v>60</v>
      </c>
      <c r="L9406" s="107" t="s">
        <v>61</v>
      </c>
      <c r="M9406" s="107" t="s">
        <v>62</v>
      </c>
      <c r="N9406" s="108" t="s">
        <v>63</v>
      </c>
    </row>
    <row r="9407" spans="1:18" ht="15" customHeight="1" x14ac:dyDescent="0.3">
      <c r="A9407" s="86"/>
      <c r="B9407" s="84"/>
      <c r="C9407" s="125"/>
      <c r="E9407" s="149"/>
      <c r="F9407" s="146"/>
      <c r="G9407" s="154"/>
      <c r="H9407" s="186" t="str">
        <f>+IF(G9407="","",F9407*G9407)</f>
        <v/>
      </c>
      <c r="J9407" s="195" t="str">
        <f>+IF(H9407="","",H9407/H9414)</f>
        <v/>
      </c>
      <c r="K9407" s="175"/>
      <c r="L9407" s="175"/>
      <c r="M9407" s="193" t="str">
        <f>IF(L9407="NP", 0, (IF(L9407="EP", 1, (IF(L9407="ND", 0.4, "")))))</f>
        <v/>
      </c>
      <c r="N9407" s="194" t="str">
        <f>+IF(H9407="","",J9407*M9407)</f>
        <v/>
      </c>
      <c r="R9407" s="75" t="e">
        <f t="shared" ref="R9407:R9411" si="1811">+R9319+1</f>
        <v>#REF!</v>
      </c>
    </row>
    <row r="9408" spans="1:18" ht="15" customHeight="1" x14ac:dyDescent="0.3">
      <c r="A9408" s="86"/>
      <c r="B9408" s="84"/>
      <c r="C9408" s="125"/>
      <c r="E9408" s="149"/>
      <c r="F9408" s="146"/>
      <c r="G9408" s="154"/>
      <c r="H9408" s="186" t="str">
        <f>+IF(G9408="","",F9408*G9408)</f>
        <v/>
      </c>
      <c r="J9408" s="195" t="str">
        <f>+IF(H9408="","",H9408/H9412)</f>
        <v/>
      </c>
      <c r="K9408" s="175"/>
      <c r="L9408" s="175"/>
      <c r="M9408" s="193" t="str">
        <f>IF(L9408="NP", 0, (IF(L9408="EP", 1, (IF(L9408="ND", 0.4, "")))))</f>
        <v/>
      </c>
      <c r="N9408" s="194" t="str">
        <f>+IF(H9408="","",J9408*M9408)</f>
        <v/>
      </c>
      <c r="R9408" s="75" t="e">
        <f t="shared" si="1811"/>
        <v>#REF!</v>
      </c>
    </row>
    <row r="9409" spans="1:18" ht="15" customHeight="1" x14ac:dyDescent="0.3">
      <c r="A9409" s="86"/>
      <c r="B9409" s="84"/>
      <c r="C9409" s="125"/>
      <c r="E9409" s="149"/>
      <c r="F9409" s="146"/>
      <c r="G9409" s="154"/>
      <c r="H9409" s="186" t="str">
        <f>+IF(G9409="","",F9409*G9409)</f>
        <v/>
      </c>
      <c r="J9409" s="195" t="str">
        <f>+IF(H9409="","",H9409/H9413)</f>
        <v/>
      </c>
      <c r="K9409" s="175"/>
      <c r="L9409" s="175"/>
      <c r="M9409" s="193" t="str">
        <f>IF(L9409="NP", 0, (IF(L9409="EP", 1, (IF(L9409="ND", 0.4, "")))))</f>
        <v/>
      </c>
      <c r="N9409" s="194" t="str">
        <f>+IF(H9409="","",J9409*M9409)</f>
        <v/>
      </c>
      <c r="R9409" s="75" t="e">
        <f t="shared" si="1811"/>
        <v>#REF!</v>
      </c>
    </row>
    <row r="9410" spans="1:18" ht="15" customHeight="1" x14ac:dyDescent="0.3">
      <c r="A9410" s="86"/>
      <c r="B9410" s="84"/>
      <c r="C9410" s="125"/>
      <c r="E9410" s="149"/>
      <c r="F9410" s="146"/>
      <c r="G9410" s="154"/>
      <c r="H9410" s="186" t="str">
        <f>+IF(G9410="","",F9410*G9410)</f>
        <v/>
      </c>
      <c r="J9410" s="195" t="str">
        <f>+IF(H9410="","",H9410/H9414)</f>
        <v/>
      </c>
      <c r="K9410" s="175"/>
      <c r="L9410" s="175"/>
      <c r="M9410" s="193" t="str">
        <f>IF(L9410="NP", 0, (IF(L9410="EP", 1, (IF(L9410="ND", 0.4, "")))))</f>
        <v/>
      </c>
      <c r="N9410" s="194" t="str">
        <f>+IF(H9410="","",J9410*M9410)</f>
        <v/>
      </c>
      <c r="R9410" s="75" t="e">
        <f t="shared" si="1811"/>
        <v>#REF!</v>
      </c>
    </row>
    <row r="9411" spans="1:18" ht="15" customHeight="1" thickBot="1" x14ac:dyDescent="0.35">
      <c r="A9411" s="86"/>
      <c r="B9411" s="84"/>
      <c r="C9411" s="127"/>
      <c r="D9411" s="128"/>
      <c r="E9411" s="150"/>
      <c r="F9411" s="147"/>
      <c r="G9411" s="155"/>
      <c r="H9411" s="192" t="str">
        <f>+IF(G9411="","",F9411*G9411)</f>
        <v/>
      </c>
      <c r="J9411" s="195" t="str">
        <f>+IF(H9411="","",H9411/H9414)</f>
        <v/>
      </c>
      <c r="K9411" s="176"/>
      <c r="L9411" s="177"/>
      <c r="M9411" s="193" t="str">
        <f>IF(L9411="NP", 0, (IF(L9411="EP", 1, (IF(L9411="ND", 0.4, "")))))</f>
        <v/>
      </c>
      <c r="N9411" s="194" t="str">
        <f>+IF(H9411="","",J9411*M9411)</f>
        <v/>
      </c>
      <c r="R9411" s="75" t="e">
        <f t="shared" si="1811"/>
        <v>#REF!</v>
      </c>
    </row>
    <row r="9412" spans="1:18" ht="15" customHeight="1" thickBot="1" x14ac:dyDescent="0.35">
      <c r="A9412" s="86"/>
      <c r="B9412" s="84"/>
      <c r="C9412" s="160"/>
      <c r="D9412" s="160"/>
      <c r="E9412" s="160"/>
      <c r="F9412" s="160"/>
      <c r="G9412" s="161" t="s">
        <v>30</v>
      </c>
      <c r="H9412" s="157">
        <f>SUM(H9407:H9411)</f>
        <v>0</v>
      </c>
      <c r="J9412" s="110">
        <f>SUM(J9407:J9411)</f>
        <v>0</v>
      </c>
      <c r="K9412" s="109"/>
      <c r="L9412" s="109"/>
      <c r="M9412" s="109"/>
      <c r="N9412" s="110">
        <f>SUM(N9407:N9411)</f>
        <v>0</v>
      </c>
    </row>
    <row r="9413" spans="1:18" ht="13.5" customHeight="1" thickBot="1" x14ac:dyDescent="0.35">
      <c r="A9413" s="86"/>
      <c r="B9413" s="84"/>
      <c r="H9413" s="84"/>
      <c r="J9413" s="103"/>
      <c r="K9413" s="104"/>
      <c r="L9413" s="104"/>
      <c r="M9413" s="104"/>
      <c r="N9413" s="105"/>
    </row>
    <row r="9414" spans="1:18" ht="15" customHeight="1" x14ac:dyDescent="0.3">
      <c r="A9414" s="86"/>
      <c r="B9414" s="84"/>
      <c r="D9414" s="132" t="s">
        <v>13</v>
      </c>
      <c r="E9414" s="133"/>
      <c r="F9414" s="133"/>
      <c r="G9414" s="134"/>
      <c r="H9414" s="158">
        <f>+H9359+H9375+H9404+H9412</f>
        <v>3.9450775</v>
      </c>
      <c r="J9414" s="113"/>
      <c r="K9414" s="78"/>
      <c r="M9414" s="78"/>
      <c r="N9414" s="114"/>
    </row>
    <row r="9415" spans="1:18" ht="15" customHeight="1" thickBot="1" x14ac:dyDescent="0.35">
      <c r="A9415" s="86"/>
      <c r="B9415" s="84"/>
      <c r="D9415" s="135" t="s">
        <v>67</v>
      </c>
      <c r="E9415" s="136"/>
      <c r="F9415" s="136"/>
      <c r="G9415" s="141">
        <f>+$Q$1</f>
        <v>0.15</v>
      </c>
      <c r="H9415" s="159">
        <f>+H9414*G9415</f>
        <v>0.59176162499999996</v>
      </c>
      <c r="J9415" s="115"/>
      <c r="K9415" s="116"/>
      <c r="L9415" s="116"/>
      <c r="M9415" s="116"/>
      <c r="N9415" s="117"/>
    </row>
    <row r="9416" spans="1:18" ht="15" customHeight="1" x14ac:dyDescent="0.3">
      <c r="A9416" s="86"/>
      <c r="B9416" s="84"/>
      <c r="D9416" s="135" t="s">
        <v>68</v>
      </c>
      <c r="E9416" s="136"/>
      <c r="F9416" s="136"/>
      <c r="G9416" s="141">
        <f>+$Q$2</f>
        <v>0</v>
      </c>
      <c r="H9416" s="159">
        <f>+(H9414+H9415)*G9416</f>
        <v>0</v>
      </c>
      <c r="J9416" s="120">
        <f>+J9359+J9375+J9404+J9412</f>
        <v>1</v>
      </c>
      <c r="K9416" s="118"/>
      <c r="L9416" s="118"/>
      <c r="M9416" s="118"/>
      <c r="N9416" s="120">
        <f>+N9359+N9375+N9404+N9412</f>
        <v>0.16412079255730719</v>
      </c>
    </row>
    <row r="9417" spans="1:18" ht="15" customHeight="1" thickBot="1" x14ac:dyDescent="0.35">
      <c r="A9417" s="86"/>
      <c r="B9417" s="84"/>
      <c r="C9417" s="75" t="s">
        <v>64</v>
      </c>
      <c r="D9417" s="135" t="s">
        <v>14</v>
      </c>
      <c r="E9417" s="136"/>
      <c r="F9417" s="136"/>
      <c r="G9417" s="137"/>
      <c r="H9417" s="159">
        <f>SUM(H9414:H9416)</f>
        <v>4.5368391250000002</v>
      </c>
      <c r="J9417" s="121" t="s">
        <v>69</v>
      </c>
      <c r="K9417" s="119"/>
      <c r="L9417" s="119"/>
      <c r="M9417" s="119"/>
      <c r="N9417" s="121" t="s">
        <v>70</v>
      </c>
    </row>
    <row r="9418" spans="1:18" ht="15" customHeight="1" thickBot="1" x14ac:dyDescent="0.35">
      <c r="A9418" s="86"/>
      <c r="B9418" s="84"/>
      <c r="C9418" s="75" t="s">
        <v>64</v>
      </c>
      <c r="D9418" s="138" t="s">
        <v>15</v>
      </c>
      <c r="E9418" s="139"/>
      <c r="F9418" s="139"/>
      <c r="G9418" s="140"/>
      <c r="H9418" s="131">
        <f>+ROUND(H9417,2)</f>
        <v>4.54</v>
      </c>
      <c r="N9418" s="165">
        <f>+ROUND(N9416,4)</f>
        <v>0.1641</v>
      </c>
    </row>
    <row r="9419" spans="1:18" ht="13.5" customHeight="1" x14ac:dyDescent="0.3">
      <c r="A9419" s="86"/>
      <c r="B9419" s="84"/>
      <c r="G9419" s="76"/>
    </row>
    <row r="9420" spans="1:18" ht="13.5" customHeight="1" x14ac:dyDescent="0.3">
      <c r="A9420" s="86"/>
      <c r="B9420" s="84"/>
      <c r="G9420" s="76"/>
    </row>
    <row r="9421" spans="1:18" ht="15" customHeight="1" x14ac:dyDescent="0.3">
      <c r="A9421" s="83"/>
      <c r="B9421" s="84"/>
      <c r="G9421" s="76"/>
      <c r="H9421" s="84"/>
      <c r="J9421" s="85"/>
      <c r="K9421" s="85"/>
      <c r="L9421" s="85"/>
      <c r="M9421" s="85"/>
      <c r="N9421" s="85"/>
    </row>
    <row r="9422" spans="1:18" ht="14.1" customHeight="1" x14ac:dyDescent="0.3">
      <c r="A9422" s="86"/>
      <c r="B9422" s="84"/>
      <c r="C9422" s="87"/>
      <c r="D9422" s="87"/>
      <c r="E9422" s="87"/>
      <c r="F9422" s="87"/>
      <c r="G9422" s="87"/>
      <c r="H9422" s="87"/>
      <c r="K9422" s="78"/>
      <c r="M9422" s="78"/>
    </row>
    <row r="9423" spans="1:18" ht="12" customHeight="1" x14ac:dyDescent="0.3">
      <c r="A9423" s="86"/>
      <c r="B9423" s="84"/>
      <c r="C9423" s="73"/>
      <c r="D9423" s="73"/>
      <c r="E9423" s="73"/>
      <c r="F9423" s="73"/>
      <c r="G9423" s="73"/>
      <c r="H9423" s="73"/>
      <c r="K9423" s="78"/>
      <c r="M9423" s="78"/>
    </row>
    <row r="9424" spans="1:18" ht="12" customHeight="1" x14ac:dyDescent="0.3">
      <c r="A9424" s="86"/>
      <c r="B9424" s="84"/>
      <c r="G9424" s="88"/>
      <c r="H9424" s="84"/>
      <c r="K9424" s="78"/>
      <c r="M9424" s="78"/>
    </row>
    <row r="9425" spans="1:18" ht="14.25" customHeight="1" x14ac:dyDescent="0.3">
      <c r="A9425" s="86"/>
      <c r="B9425" s="84"/>
      <c r="C9425" s="89"/>
      <c r="D9425" s="90"/>
      <c r="E9425" s="90"/>
      <c r="F9425" s="90"/>
      <c r="G9425" s="90"/>
      <c r="H9425" s="91"/>
      <c r="K9425" s="78"/>
      <c r="M9425" s="78"/>
    </row>
    <row r="9426" spans="1:18" ht="14.25" customHeight="1" x14ac:dyDescent="0.3">
      <c r="A9426" s="86"/>
      <c r="B9426" s="84"/>
      <c r="C9426" s="89"/>
      <c r="H9426" s="84"/>
      <c r="K9426" s="78"/>
      <c r="M9426" s="78"/>
    </row>
    <row r="9427" spans="1:18" ht="12" customHeight="1" thickBot="1" x14ac:dyDescent="0.35">
      <c r="A9427" s="86"/>
      <c r="B9427" s="84"/>
      <c r="C9427" s="89"/>
      <c r="H9427" s="84"/>
      <c r="K9427" s="78"/>
      <c r="M9427" s="78"/>
    </row>
    <row r="9428" spans="1:18" ht="20.100000000000001" customHeight="1" thickBot="1" x14ac:dyDescent="0.35">
      <c r="A9428" s="86"/>
      <c r="B9428" s="84"/>
      <c r="C9428" s="142" t="s">
        <v>55</v>
      </c>
      <c r="D9428" s="143"/>
      <c r="E9428" s="143"/>
      <c r="F9428" s="143"/>
      <c r="G9428" s="143"/>
      <c r="H9428" s="144"/>
    </row>
    <row r="9429" spans="1:18" ht="20.100000000000001" customHeight="1" x14ac:dyDescent="0.3">
      <c r="A9429" s="86"/>
      <c r="B9429" s="84"/>
      <c r="C9429" s="92"/>
      <c r="H9429" s="93" t="s">
        <v>56</v>
      </c>
      <c r="I9429" s="84"/>
      <c r="J9429" s="97" t="s">
        <v>26</v>
      </c>
      <c r="K9429" s="98"/>
      <c r="L9429" s="98"/>
      <c r="M9429" s="98"/>
      <c r="N9429" s="99"/>
    </row>
    <row r="9430" spans="1:18" ht="16.5" customHeight="1" thickBot="1" x14ac:dyDescent="0.35">
      <c r="A9430" s="169"/>
      <c r="B9430" s="84"/>
      <c r="C9430" s="73" t="s">
        <v>57</v>
      </c>
      <c r="D9430" s="84">
        <v>108</v>
      </c>
      <c r="G9430" s="74" t="s">
        <v>4</v>
      </c>
      <c r="H9430" s="75" t="str">
        <f>+VLOOKUP(D9430,PRESUP!$A$6:$N$183,3,FALSE)</f>
        <v>m</v>
      </c>
      <c r="I9430" s="84"/>
      <c r="J9430" s="100"/>
      <c r="K9430" s="101"/>
      <c r="L9430" s="101"/>
      <c r="M9430" s="101"/>
      <c r="N9430" s="102"/>
    </row>
    <row r="9431" spans="1:18" ht="32.25" customHeight="1" x14ac:dyDescent="0.3">
      <c r="A9431" s="86"/>
      <c r="B9431" s="84"/>
      <c r="C9431" s="22" t="str">
        <f>+VLOOKUP(D9430,PRESUP!$A$6:$N$183,14,FALSE)</f>
        <v>DETALLE: SEÑALIZACION HORIZONTAL SEGMENTADA  CON PINTURA TERMOPLASTICA E=2,3 MM EN SECO  (VIA 15 CM AMARILLA O BLANCA/microesferas)</v>
      </c>
      <c r="J9431" s="103"/>
      <c r="K9431" s="104"/>
      <c r="L9431" s="104"/>
      <c r="M9431" s="104"/>
      <c r="N9431" s="105"/>
      <c r="O9431" s="84" t="s">
        <v>71</v>
      </c>
      <c r="P9431" s="84" t="s">
        <v>73</v>
      </c>
      <c r="Q9431" s="84" t="s">
        <v>72</v>
      </c>
    </row>
    <row r="9432" spans="1:18" s="73" customFormat="1" ht="15" customHeight="1" thickBot="1" x14ac:dyDescent="0.35">
      <c r="A9432" s="86"/>
      <c r="B9432" s="84"/>
      <c r="C9432" s="73" t="s">
        <v>5</v>
      </c>
      <c r="D9432" s="94"/>
      <c r="E9432" s="94"/>
      <c r="F9432" s="94"/>
      <c r="G9432" s="196" t="s">
        <v>58</v>
      </c>
      <c r="H9432" s="197">
        <v>3.8999999999999998E-3</v>
      </c>
      <c r="J9432" s="162"/>
      <c r="K9432" s="163"/>
      <c r="L9432" s="163"/>
      <c r="M9432" s="163"/>
      <c r="N9432" s="164"/>
      <c r="O9432" s="166">
        <f>+H9506</f>
        <v>2.57</v>
      </c>
      <c r="P9432" s="168">
        <f>+H9502</f>
        <v>2.2306957500000002</v>
      </c>
      <c r="Q9432" s="167">
        <f>+N9506</f>
        <v>0.17419999999999999</v>
      </c>
      <c r="R9432" s="73">
        <f t="shared" ref="R9432" si="1812">+D9430</f>
        <v>108</v>
      </c>
    </row>
    <row r="9433" spans="1:18" s="94" customFormat="1" ht="30" customHeight="1" thickBot="1" x14ac:dyDescent="0.35">
      <c r="A9433" s="86"/>
      <c r="B9433" s="84"/>
      <c r="C9433" s="122" t="s">
        <v>48</v>
      </c>
      <c r="D9433" s="123" t="s">
        <v>0</v>
      </c>
      <c r="E9433" s="123" t="s">
        <v>6</v>
      </c>
      <c r="F9433" s="123" t="s">
        <v>7</v>
      </c>
      <c r="G9433" s="123" t="s">
        <v>8</v>
      </c>
      <c r="H9433" s="124" t="s">
        <v>9</v>
      </c>
      <c r="J9433" s="106" t="s">
        <v>59</v>
      </c>
      <c r="K9433" s="107" t="s">
        <v>60</v>
      </c>
      <c r="L9433" s="107" t="s">
        <v>61</v>
      </c>
      <c r="M9433" s="107" t="s">
        <v>62</v>
      </c>
      <c r="N9433" s="108" t="s">
        <v>63</v>
      </c>
    </row>
    <row r="9434" spans="1:18" ht="15" customHeight="1" x14ac:dyDescent="0.3">
      <c r="A9434" s="86"/>
      <c r="B9434" s="84"/>
      <c r="C9434" s="125" t="s">
        <v>78</v>
      </c>
      <c r="D9434" s="145" t="s">
        <v>20</v>
      </c>
      <c r="E9434" s="148"/>
      <c r="F9434" s="148" t="s">
        <v>64</v>
      </c>
      <c r="G9434" s="153" t="s">
        <v>20</v>
      </c>
      <c r="H9434" s="126">
        <f>+H9463*0.05</f>
        <v>4.3387499999999997E-3</v>
      </c>
      <c r="J9434" s="171">
        <f>+IF(H9434="","",H9434/H9502)</f>
        <v>1.9450209648716099E-3</v>
      </c>
      <c r="K9434" s="172">
        <v>4292100117</v>
      </c>
      <c r="L9434" s="170" t="s">
        <v>77</v>
      </c>
      <c r="M9434" s="156">
        <v>0</v>
      </c>
      <c r="N9434" s="173">
        <f t="shared" ref="N9434:N9446" si="1813">+IF(H9434="","",J9434*M9434)</f>
        <v>0</v>
      </c>
    </row>
    <row r="9435" spans="1:18" ht="15" customHeight="1" x14ac:dyDescent="0.3">
      <c r="A9435" s="86"/>
      <c r="B9435" s="84"/>
      <c r="C9435" s="125" t="s">
        <v>484</v>
      </c>
      <c r="D9435" s="146">
        <v>1</v>
      </c>
      <c r="E9435" s="149">
        <v>25</v>
      </c>
      <c r="F9435" s="184">
        <f t="shared" ref="F9435:F9446" si="1814">+IF(E9435="","",D9435*E9435)</f>
        <v>25</v>
      </c>
      <c r="G9435" s="185">
        <f>+IF(F9435="","",H9432)</f>
        <v>3.8999999999999998E-3</v>
      </c>
      <c r="H9435" s="186">
        <f t="shared" ref="H9435:H9446" si="1815">+IF(G9435="","",F9435*G9435)</f>
        <v>9.7499999999999989E-2</v>
      </c>
      <c r="J9435" s="195">
        <f>+IF(H9435="","",H9435/H9502)</f>
        <v>4.3708336289249659E-2</v>
      </c>
      <c r="K9435" s="172">
        <v>548000014</v>
      </c>
      <c r="L9435" s="170" t="s">
        <v>77</v>
      </c>
      <c r="M9435" s="193">
        <f t="shared" ref="M9435:M9446" si="1816">IF(L9435="NP", 0, (IF(L9435="EP", 1, (IF(L9435="ND", 0.4, "")))))</f>
        <v>0</v>
      </c>
      <c r="N9435" s="194">
        <f t="shared" si="1813"/>
        <v>0</v>
      </c>
      <c r="R9435" s="75" t="e">
        <f t="shared" ref="R9435:R9446" si="1817">+R9347+1</f>
        <v>#REF!</v>
      </c>
    </row>
    <row r="9436" spans="1:18" ht="15" customHeight="1" x14ac:dyDescent="0.3">
      <c r="A9436" s="86"/>
      <c r="B9436" s="84"/>
      <c r="C9436" s="125" t="s">
        <v>485</v>
      </c>
      <c r="D9436" s="146">
        <v>1</v>
      </c>
      <c r="E9436" s="149">
        <v>30</v>
      </c>
      <c r="F9436" s="184">
        <f t="shared" si="1814"/>
        <v>30</v>
      </c>
      <c r="G9436" s="185">
        <f>+IF(F9436="","",H9432)</f>
        <v>3.8999999999999998E-3</v>
      </c>
      <c r="H9436" s="186">
        <f t="shared" si="1815"/>
        <v>0.11699999999999999</v>
      </c>
      <c r="J9436" s="195">
        <f>+IF(H9436="","",H9436/H9502)</f>
        <v>5.245000354709959E-2</v>
      </c>
      <c r="K9436" s="172">
        <v>4292100117</v>
      </c>
      <c r="L9436" s="170" t="s">
        <v>77</v>
      </c>
      <c r="M9436" s="193">
        <f t="shared" si="1816"/>
        <v>0</v>
      </c>
      <c r="N9436" s="194">
        <f t="shared" si="1813"/>
        <v>0</v>
      </c>
      <c r="R9436" s="75" t="e">
        <f t="shared" si="1817"/>
        <v>#REF!</v>
      </c>
    </row>
    <row r="9437" spans="1:18" ht="15" customHeight="1" x14ac:dyDescent="0.3">
      <c r="A9437" s="86"/>
      <c r="B9437" s="84"/>
      <c r="C9437" s="125"/>
      <c r="D9437" s="146"/>
      <c r="E9437" s="149"/>
      <c r="F9437" s="184" t="str">
        <f t="shared" si="1814"/>
        <v/>
      </c>
      <c r="G9437" s="185" t="str">
        <f>+IF(F9437="","",H9432)</f>
        <v/>
      </c>
      <c r="H9437" s="186" t="str">
        <f t="shared" si="1815"/>
        <v/>
      </c>
      <c r="J9437" s="195" t="str">
        <f>+IF(H9437="","",H9437/H9502)</f>
        <v/>
      </c>
      <c r="K9437" s="172"/>
      <c r="L9437" s="170"/>
      <c r="M9437" s="193" t="str">
        <f t="shared" si="1816"/>
        <v/>
      </c>
      <c r="N9437" s="194" t="str">
        <f t="shared" si="1813"/>
        <v/>
      </c>
      <c r="R9437" s="75" t="e">
        <f t="shared" si="1817"/>
        <v>#REF!</v>
      </c>
    </row>
    <row r="9438" spans="1:18" ht="15" customHeight="1" x14ac:dyDescent="0.3">
      <c r="A9438" s="86"/>
      <c r="B9438" s="84"/>
      <c r="C9438" s="125"/>
      <c r="D9438" s="146"/>
      <c r="E9438" s="149"/>
      <c r="F9438" s="184" t="str">
        <f t="shared" si="1814"/>
        <v/>
      </c>
      <c r="G9438" s="185" t="str">
        <f>+IF(F9438="","",H9432)</f>
        <v/>
      </c>
      <c r="H9438" s="186" t="str">
        <f t="shared" si="1815"/>
        <v/>
      </c>
      <c r="J9438" s="195" t="str">
        <f>+IF(H9438="","",H9438/H9502)</f>
        <v/>
      </c>
      <c r="K9438" s="172"/>
      <c r="L9438" s="170"/>
      <c r="M9438" s="193" t="str">
        <f t="shared" si="1816"/>
        <v/>
      </c>
      <c r="N9438" s="194" t="str">
        <f t="shared" si="1813"/>
        <v/>
      </c>
      <c r="R9438" s="75" t="e">
        <f t="shared" si="1817"/>
        <v>#REF!</v>
      </c>
    </row>
    <row r="9439" spans="1:18" ht="15" customHeight="1" x14ac:dyDescent="0.3">
      <c r="A9439" s="86"/>
      <c r="B9439" s="84"/>
      <c r="C9439" s="125"/>
      <c r="D9439" s="146"/>
      <c r="E9439" s="149"/>
      <c r="F9439" s="184" t="str">
        <f t="shared" si="1814"/>
        <v/>
      </c>
      <c r="G9439" s="185" t="str">
        <f>+IF(F9439="","",H9432)</f>
        <v/>
      </c>
      <c r="H9439" s="186" t="str">
        <f t="shared" si="1815"/>
        <v/>
      </c>
      <c r="J9439" s="195" t="str">
        <f>+IF(H9439="","",H9439/H9502)</f>
        <v/>
      </c>
      <c r="K9439" s="172"/>
      <c r="L9439" s="170"/>
      <c r="M9439" s="193" t="str">
        <f t="shared" si="1816"/>
        <v/>
      </c>
      <c r="N9439" s="194" t="str">
        <f t="shared" si="1813"/>
        <v/>
      </c>
      <c r="R9439" s="75" t="e">
        <f t="shared" si="1817"/>
        <v>#REF!</v>
      </c>
    </row>
    <row r="9440" spans="1:18" ht="15" customHeight="1" x14ac:dyDescent="0.3">
      <c r="A9440" s="86"/>
      <c r="B9440" s="84"/>
      <c r="C9440" s="125"/>
      <c r="D9440" s="146"/>
      <c r="E9440" s="149"/>
      <c r="F9440" s="184" t="str">
        <f t="shared" si="1814"/>
        <v/>
      </c>
      <c r="G9440" s="185" t="str">
        <f>+IF(F9440="","",H9432)</f>
        <v/>
      </c>
      <c r="H9440" s="186" t="str">
        <f t="shared" si="1815"/>
        <v/>
      </c>
      <c r="J9440" s="195" t="str">
        <f>+IF(H9440="","",H9440/H9502)</f>
        <v/>
      </c>
      <c r="K9440" s="172"/>
      <c r="L9440" s="170"/>
      <c r="M9440" s="193" t="str">
        <f t="shared" si="1816"/>
        <v/>
      </c>
      <c r="N9440" s="194" t="str">
        <f t="shared" si="1813"/>
        <v/>
      </c>
      <c r="R9440" s="75" t="e">
        <f t="shared" si="1817"/>
        <v>#REF!</v>
      </c>
    </row>
    <row r="9441" spans="1:18" ht="15" customHeight="1" x14ac:dyDescent="0.3">
      <c r="A9441" s="86"/>
      <c r="B9441" s="84"/>
      <c r="C9441" s="125"/>
      <c r="D9441" s="146"/>
      <c r="E9441" s="149"/>
      <c r="F9441" s="184" t="str">
        <f t="shared" si="1814"/>
        <v/>
      </c>
      <c r="G9441" s="185" t="str">
        <f>+IF(F9441="","",H9432)</f>
        <v/>
      </c>
      <c r="H9441" s="186" t="str">
        <f t="shared" si="1815"/>
        <v/>
      </c>
      <c r="J9441" s="195" t="str">
        <f>+IF(H9441="","",H9441/H9502)</f>
        <v/>
      </c>
      <c r="K9441" s="172"/>
      <c r="L9441" s="170"/>
      <c r="M9441" s="193" t="str">
        <f t="shared" si="1816"/>
        <v/>
      </c>
      <c r="N9441" s="194" t="str">
        <f t="shared" si="1813"/>
        <v/>
      </c>
      <c r="R9441" s="75" t="e">
        <f t="shared" si="1817"/>
        <v>#REF!</v>
      </c>
    </row>
    <row r="9442" spans="1:18" ht="15" customHeight="1" x14ac:dyDescent="0.3">
      <c r="A9442" s="86"/>
      <c r="B9442" s="84"/>
      <c r="C9442" s="125"/>
      <c r="D9442" s="146"/>
      <c r="E9442" s="149"/>
      <c r="F9442" s="184" t="str">
        <f t="shared" si="1814"/>
        <v/>
      </c>
      <c r="G9442" s="185" t="str">
        <f>+IF(F9442="","",H9432)</f>
        <v/>
      </c>
      <c r="H9442" s="186" t="str">
        <f t="shared" si="1815"/>
        <v/>
      </c>
      <c r="J9442" s="195" t="str">
        <f>+IF(H9442="","",H9442/H9502)</f>
        <v/>
      </c>
      <c r="K9442" s="172"/>
      <c r="L9442" s="170"/>
      <c r="M9442" s="193" t="str">
        <f t="shared" si="1816"/>
        <v/>
      </c>
      <c r="N9442" s="194" t="str">
        <f t="shared" si="1813"/>
        <v/>
      </c>
      <c r="R9442" s="75" t="e">
        <f t="shared" si="1817"/>
        <v>#REF!</v>
      </c>
    </row>
    <row r="9443" spans="1:18" ht="15" customHeight="1" x14ac:dyDescent="0.3">
      <c r="A9443" s="86"/>
      <c r="B9443" s="84"/>
      <c r="C9443" s="125"/>
      <c r="D9443" s="146"/>
      <c r="E9443" s="149"/>
      <c r="F9443" s="184" t="str">
        <f t="shared" si="1814"/>
        <v/>
      </c>
      <c r="G9443" s="185" t="str">
        <f>+IF(F9443="","",H9432)</f>
        <v/>
      </c>
      <c r="H9443" s="186" t="str">
        <f t="shared" si="1815"/>
        <v/>
      </c>
      <c r="J9443" s="195" t="str">
        <f>+IF(H9443="","",H9443/H9502)</f>
        <v/>
      </c>
      <c r="K9443" s="172"/>
      <c r="L9443" s="170"/>
      <c r="M9443" s="193" t="str">
        <f t="shared" si="1816"/>
        <v/>
      </c>
      <c r="N9443" s="194" t="str">
        <f t="shared" si="1813"/>
        <v/>
      </c>
      <c r="R9443" s="75" t="e">
        <f t="shared" si="1817"/>
        <v>#REF!</v>
      </c>
    </row>
    <row r="9444" spans="1:18" ht="15" customHeight="1" x14ac:dyDescent="0.3">
      <c r="A9444" s="86"/>
      <c r="B9444" s="84"/>
      <c r="C9444" s="125"/>
      <c r="D9444" s="146"/>
      <c r="E9444" s="149"/>
      <c r="F9444" s="184" t="str">
        <f t="shared" si="1814"/>
        <v/>
      </c>
      <c r="G9444" s="185" t="str">
        <f>+IF(F9444="","",H9432)</f>
        <v/>
      </c>
      <c r="H9444" s="186" t="str">
        <f t="shared" si="1815"/>
        <v/>
      </c>
      <c r="J9444" s="195" t="str">
        <f>+IF(H9444="","",H9444/H9502)</f>
        <v/>
      </c>
      <c r="K9444" s="172"/>
      <c r="L9444" s="170"/>
      <c r="M9444" s="193" t="str">
        <f t="shared" si="1816"/>
        <v/>
      </c>
      <c r="N9444" s="194" t="str">
        <f t="shared" si="1813"/>
        <v/>
      </c>
      <c r="R9444" s="75" t="e">
        <f t="shared" si="1817"/>
        <v>#REF!</v>
      </c>
    </row>
    <row r="9445" spans="1:18" ht="15" customHeight="1" x14ac:dyDescent="0.3">
      <c r="A9445" s="86"/>
      <c r="B9445" s="84"/>
      <c r="C9445" s="125"/>
      <c r="D9445" s="146"/>
      <c r="E9445" s="149"/>
      <c r="F9445" s="184" t="str">
        <f t="shared" si="1814"/>
        <v/>
      </c>
      <c r="G9445" s="185" t="str">
        <f>+IF(F9445="","",H9432)</f>
        <v/>
      </c>
      <c r="H9445" s="186" t="str">
        <f t="shared" si="1815"/>
        <v/>
      </c>
      <c r="J9445" s="195" t="str">
        <f>+IF(H9445="","",H9445/H9502)</f>
        <v/>
      </c>
      <c r="K9445" s="172"/>
      <c r="L9445" s="170"/>
      <c r="M9445" s="193" t="str">
        <f t="shared" si="1816"/>
        <v/>
      </c>
      <c r="N9445" s="194" t="str">
        <f t="shared" si="1813"/>
        <v/>
      </c>
      <c r="R9445" s="75" t="e">
        <f t="shared" si="1817"/>
        <v>#REF!</v>
      </c>
    </row>
    <row r="9446" spans="1:18" ht="15" customHeight="1" thickBot="1" x14ac:dyDescent="0.35">
      <c r="A9446" s="86"/>
      <c r="B9446" s="84"/>
      <c r="C9446" s="127"/>
      <c r="D9446" s="147"/>
      <c r="E9446" s="150"/>
      <c r="F9446" s="187" t="str">
        <f t="shared" si="1814"/>
        <v/>
      </c>
      <c r="G9446" s="188" t="str">
        <f>+IF(F9446="","",H9431)</f>
        <v/>
      </c>
      <c r="H9446" s="189" t="str">
        <f t="shared" si="1815"/>
        <v/>
      </c>
      <c r="J9446" s="195" t="str">
        <f>+IF(H9446="","",H9446/H9502)</f>
        <v/>
      </c>
      <c r="K9446" s="172"/>
      <c r="L9446" s="170"/>
      <c r="M9446" s="193" t="str">
        <f t="shared" si="1816"/>
        <v/>
      </c>
      <c r="N9446" s="194" t="str">
        <f t="shared" si="1813"/>
        <v/>
      </c>
      <c r="R9446" s="75" t="e">
        <f t="shared" si="1817"/>
        <v>#REF!</v>
      </c>
    </row>
    <row r="9447" spans="1:18" ht="15" customHeight="1" thickBot="1" x14ac:dyDescent="0.35">
      <c r="A9447" s="86"/>
      <c r="B9447" s="84"/>
      <c r="C9447" s="160"/>
      <c r="D9447" s="160"/>
      <c r="E9447" s="160"/>
      <c r="F9447" s="160"/>
      <c r="G9447" s="161" t="s">
        <v>27</v>
      </c>
      <c r="H9447" s="157">
        <f>SUM(H9434:H9446)</f>
        <v>0.21883874999999997</v>
      </c>
      <c r="J9447" s="110">
        <f>SUM(J9434:J9446)</f>
        <v>9.8103360801220868E-2</v>
      </c>
      <c r="K9447" s="109"/>
      <c r="L9447" s="109"/>
      <c r="M9447" s="109"/>
      <c r="N9447" s="110">
        <f>SUM(N9434:N9446)</f>
        <v>0</v>
      </c>
    </row>
    <row r="9448" spans="1:18" s="73" customFormat="1" ht="15" customHeight="1" thickBot="1" x14ac:dyDescent="0.35">
      <c r="A9448" s="86"/>
      <c r="B9448" s="84"/>
      <c r="C9448" s="73" t="s">
        <v>10</v>
      </c>
      <c r="H9448" s="74"/>
      <c r="J9448" s="112"/>
      <c r="K9448" s="112"/>
      <c r="L9448" s="112"/>
      <c r="M9448" s="112"/>
      <c r="N9448" s="112"/>
    </row>
    <row r="9449" spans="1:18" ht="31.5" customHeight="1" thickBot="1" x14ac:dyDescent="0.35">
      <c r="A9449" s="86"/>
      <c r="B9449" s="84"/>
      <c r="C9449" s="122" t="s">
        <v>48</v>
      </c>
      <c r="D9449" s="123" t="s">
        <v>0</v>
      </c>
      <c r="E9449" s="123" t="s">
        <v>65</v>
      </c>
      <c r="F9449" s="123" t="s">
        <v>66</v>
      </c>
      <c r="G9449" s="123" t="s">
        <v>8</v>
      </c>
      <c r="H9449" s="124" t="s">
        <v>9</v>
      </c>
      <c r="J9449" s="106" t="s">
        <v>59</v>
      </c>
      <c r="K9449" s="107" t="s">
        <v>60</v>
      </c>
      <c r="L9449" s="107" t="s">
        <v>61</v>
      </c>
      <c r="M9449" s="107" t="s">
        <v>62</v>
      </c>
      <c r="N9449" s="108" t="s">
        <v>63</v>
      </c>
    </row>
    <row r="9450" spans="1:18" ht="15" customHeight="1" x14ac:dyDescent="0.3">
      <c r="A9450" s="86"/>
      <c r="B9450" s="84"/>
      <c r="C9450" s="125" t="s">
        <v>489</v>
      </c>
      <c r="D9450" s="227">
        <v>1</v>
      </c>
      <c r="E9450" s="149">
        <v>4.5199999999999996</v>
      </c>
      <c r="F9450" s="184">
        <f t="shared" ref="F9450:F9462" si="1818">+IF(E9450="","",D9450*E9450)</f>
        <v>4.5199999999999996</v>
      </c>
      <c r="G9450" s="185">
        <f>+IF(F9450="","",H9432)</f>
        <v>3.8999999999999998E-3</v>
      </c>
      <c r="H9450" s="186">
        <f t="shared" ref="H9450:H9462" si="1819">+IF(G9450="","",F9450*G9450)</f>
        <v>1.7627999999999998E-2</v>
      </c>
      <c r="I9450" s="95"/>
      <c r="J9450" s="195">
        <f>+IF(H9450="","",H9450/H9502)</f>
        <v>7.9024672010963373E-3</v>
      </c>
      <c r="K9450" s="210">
        <v>851230012</v>
      </c>
      <c r="L9450" s="210" t="s">
        <v>77</v>
      </c>
      <c r="M9450" s="193">
        <v>0</v>
      </c>
      <c r="N9450" s="194">
        <f t="shared" ref="N9450:N9462" si="1820">+IF(H9450="","",J9450*M9450)</f>
        <v>0</v>
      </c>
      <c r="R9450" s="75" t="e">
        <f t="shared" ref="R9450:R9462" si="1821">+R9362+1</f>
        <v>#REF!</v>
      </c>
    </row>
    <row r="9451" spans="1:18" ht="15" customHeight="1" x14ac:dyDescent="0.25">
      <c r="A9451" s="86"/>
      <c r="B9451" s="84"/>
      <c r="C9451" s="209" t="s">
        <v>358</v>
      </c>
      <c r="D9451" s="228">
        <v>1</v>
      </c>
      <c r="E9451" s="209">
        <v>4.5199999999999996</v>
      </c>
      <c r="F9451" s="184">
        <f t="shared" si="1818"/>
        <v>4.5199999999999996</v>
      </c>
      <c r="G9451" s="185">
        <f>+IF(F9451="","",H9432)</f>
        <v>3.8999999999999998E-3</v>
      </c>
      <c r="H9451" s="186">
        <f t="shared" si="1819"/>
        <v>1.7627999999999998E-2</v>
      </c>
      <c r="J9451" s="195">
        <f>+IF(H9451="","",H9451/H9502)</f>
        <v>7.9024672010963373E-3</v>
      </c>
      <c r="K9451" s="210">
        <v>851230012</v>
      </c>
      <c r="L9451" s="210" t="s">
        <v>77</v>
      </c>
      <c r="M9451" s="193">
        <v>0</v>
      </c>
      <c r="N9451" s="194">
        <f t="shared" si="1820"/>
        <v>0</v>
      </c>
      <c r="R9451" s="75" t="e">
        <f t="shared" si="1821"/>
        <v>#REF!</v>
      </c>
    </row>
    <row r="9452" spans="1:18" ht="15" customHeight="1" x14ac:dyDescent="0.3">
      <c r="A9452" s="86"/>
      <c r="B9452" s="84"/>
      <c r="C9452" s="125" t="s">
        <v>309</v>
      </c>
      <c r="D9452" s="227">
        <v>1</v>
      </c>
      <c r="E9452" s="149">
        <v>4.75</v>
      </c>
      <c r="F9452" s="184">
        <f t="shared" si="1818"/>
        <v>4.75</v>
      </c>
      <c r="G9452" s="185">
        <f>+IF(F9452="","",H9432)</f>
        <v>3.8999999999999998E-3</v>
      </c>
      <c r="H9452" s="186">
        <f t="shared" si="1819"/>
        <v>1.8525E-2</v>
      </c>
      <c r="J9452" s="195">
        <f>+IF(H9452="","",H9452/H9502)</f>
        <v>8.3045838949574353E-3</v>
      </c>
      <c r="K9452" s="210">
        <v>851230012</v>
      </c>
      <c r="L9452" s="210" t="s">
        <v>77</v>
      </c>
      <c r="M9452" s="193">
        <v>0</v>
      </c>
      <c r="N9452" s="194">
        <f t="shared" si="1820"/>
        <v>0</v>
      </c>
      <c r="R9452" s="75" t="e">
        <f t="shared" si="1821"/>
        <v>#REF!</v>
      </c>
    </row>
    <row r="9453" spans="1:18" ht="15" customHeight="1" x14ac:dyDescent="0.3">
      <c r="A9453" s="86"/>
      <c r="B9453" s="84"/>
      <c r="C9453" s="125" t="s">
        <v>326</v>
      </c>
      <c r="D9453" s="227">
        <v>2</v>
      </c>
      <c r="E9453" s="240">
        <v>4.2300000000000004</v>
      </c>
      <c r="F9453" s="184">
        <f t="shared" si="1818"/>
        <v>8.4600000000000009</v>
      </c>
      <c r="G9453" s="185">
        <f>+IF(F9453="","",H9432)</f>
        <v>3.8999999999999998E-3</v>
      </c>
      <c r="H9453" s="186">
        <f t="shared" si="1819"/>
        <v>3.2994000000000002E-2</v>
      </c>
      <c r="J9453" s="195">
        <f>+IF(H9453="","",H9453/H9502)</f>
        <v>1.4790901000282087E-2</v>
      </c>
      <c r="K9453" s="174">
        <v>851230012</v>
      </c>
      <c r="L9453" s="170" t="s">
        <v>77</v>
      </c>
      <c r="M9453" s="193">
        <f t="shared" ref="M9453:M9462" si="1822">IF(L9453="NP", 0, (IF(L9453="EP", 1, (IF(L9453="ND", 0.4, "")))))</f>
        <v>0</v>
      </c>
      <c r="N9453" s="194">
        <f t="shared" si="1820"/>
        <v>0</v>
      </c>
      <c r="R9453" s="75" t="e">
        <f t="shared" si="1821"/>
        <v>#REF!</v>
      </c>
    </row>
    <row r="9454" spans="1:18" ht="15" customHeight="1" x14ac:dyDescent="0.3">
      <c r="A9454" s="86"/>
      <c r="B9454" s="84"/>
      <c r="C9454" s="125"/>
      <c r="D9454" s="146"/>
      <c r="E9454" s="149"/>
      <c r="F9454" s="184" t="str">
        <f t="shared" si="1818"/>
        <v/>
      </c>
      <c r="G9454" s="185" t="str">
        <f>+IF(F9454="","",H9432)</f>
        <v/>
      </c>
      <c r="H9454" s="186" t="str">
        <f t="shared" si="1819"/>
        <v/>
      </c>
      <c r="J9454" s="195" t="str">
        <f>+IF(H9454="","",H9454/H9502)</f>
        <v/>
      </c>
      <c r="K9454" s="174"/>
      <c r="L9454" s="170"/>
      <c r="M9454" s="193" t="str">
        <f t="shared" si="1822"/>
        <v/>
      </c>
      <c r="N9454" s="194" t="str">
        <f t="shared" si="1820"/>
        <v/>
      </c>
      <c r="R9454" s="75" t="e">
        <f t="shared" si="1821"/>
        <v>#REF!</v>
      </c>
    </row>
    <row r="9455" spans="1:18" ht="15" customHeight="1" x14ac:dyDescent="0.3">
      <c r="A9455" s="86"/>
      <c r="B9455" s="84"/>
      <c r="C9455" s="125"/>
      <c r="D9455" s="146"/>
      <c r="E9455" s="149"/>
      <c r="F9455" s="184" t="str">
        <f t="shared" si="1818"/>
        <v/>
      </c>
      <c r="G9455" s="185" t="str">
        <f>+IF(F9455="","",H9432)</f>
        <v/>
      </c>
      <c r="H9455" s="186" t="str">
        <f t="shared" si="1819"/>
        <v/>
      </c>
      <c r="I9455" s="96"/>
      <c r="J9455" s="195" t="str">
        <f>+IF(H9455="","",H9455/H9502)</f>
        <v/>
      </c>
      <c r="K9455" s="174"/>
      <c r="L9455" s="170"/>
      <c r="M9455" s="193" t="str">
        <f t="shared" si="1822"/>
        <v/>
      </c>
      <c r="N9455" s="194" t="str">
        <f t="shared" si="1820"/>
        <v/>
      </c>
      <c r="R9455" s="75" t="e">
        <f t="shared" si="1821"/>
        <v>#REF!</v>
      </c>
    </row>
    <row r="9456" spans="1:18" ht="15" customHeight="1" x14ac:dyDescent="0.3">
      <c r="A9456" s="86"/>
      <c r="B9456" s="84"/>
      <c r="C9456" s="125"/>
      <c r="D9456" s="146"/>
      <c r="E9456" s="149"/>
      <c r="F9456" s="184" t="str">
        <f t="shared" si="1818"/>
        <v/>
      </c>
      <c r="G9456" s="185" t="str">
        <f>+IF(F9456="","",H9432)</f>
        <v/>
      </c>
      <c r="H9456" s="186" t="str">
        <f t="shared" si="1819"/>
        <v/>
      </c>
      <c r="J9456" s="195" t="str">
        <f>+IF(H9456="","",H9456/H9502)</f>
        <v/>
      </c>
      <c r="K9456" s="174"/>
      <c r="L9456" s="170"/>
      <c r="M9456" s="193" t="str">
        <f t="shared" si="1822"/>
        <v/>
      </c>
      <c r="N9456" s="194" t="str">
        <f t="shared" si="1820"/>
        <v/>
      </c>
      <c r="R9456" s="75" t="e">
        <f t="shared" si="1821"/>
        <v>#REF!</v>
      </c>
    </row>
    <row r="9457" spans="1:18" ht="15" customHeight="1" x14ac:dyDescent="0.3">
      <c r="A9457" s="86"/>
      <c r="B9457" s="84"/>
      <c r="C9457" s="125"/>
      <c r="D9457" s="146"/>
      <c r="E9457" s="149"/>
      <c r="F9457" s="184" t="str">
        <f t="shared" si="1818"/>
        <v/>
      </c>
      <c r="G9457" s="185" t="str">
        <f>+IF(F9457="","",H9432)</f>
        <v/>
      </c>
      <c r="H9457" s="186" t="str">
        <f t="shared" si="1819"/>
        <v/>
      </c>
      <c r="J9457" s="195" t="str">
        <f>+IF(H9457="","",H9457/H9502)</f>
        <v/>
      </c>
      <c r="K9457" s="174"/>
      <c r="L9457" s="170"/>
      <c r="M9457" s="193" t="str">
        <f t="shared" si="1822"/>
        <v/>
      </c>
      <c r="N9457" s="194" t="str">
        <f t="shared" si="1820"/>
        <v/>
      </c>
      <c r="R9457" s="75" t="e">
        <f t="shared" si="1821"/>
        <v>#REF!</v>
      </c>
    </row>
    <row r="9458" spans="1:18" ht="15" customHeight="1" x14ac:dyDescent="0.3">
      <c r="A9458" s="86"/>
      <c r="B9458" s="84"/>
      <c r="C9458" s="125"/>
      <c r="D9458" s="146"/>
      <c r="E9458" s="149"/>
      <c r="F9458" s="184" t="str">
        <f t="shared" si="1818"/>
        <v/>
      </c>
      <c r="G9458" s="185" t="str">
        <f>+IF(F9458="","",H9432)</f>
        <v/>
      </c>
      <c r="H9458" s="186" t="str">
        <f t="shared" si="1819"/>
        <v/>
      </c>
      <c r="I9458" s="96"/>
      <c r="J9458" s="195" t="str">
        <f>+IF(H9458="","",H9458/H9502)</f>
        <v/>
      </c>
      <c r="K9458" s="174"/>
      <c r="L9458" s="170"/>
      <c r="M9458" s="193" t="str">
        <f t="shared" si="1822"/>
        <v/>
      </c>
      <c r="N9458" s="194" t="str">
        <f t="shared" si="1820"/>
        <v/>
      </c>
      <c r="R9458" s="75" t="e">
        <f t="shared" si="1821"/>
        <v>#REF!</v>
      </c>
    </row>
    <row r="9459" spans="1:18" ht="15" customHeight="1" x14ac:dyDescent="0.3">
      <c r="A9459" s="86"/>
      <c r="B9459" s="84"/>
      <c r="C9459" s="125"/>
      <c r="D9459" s="146"/>
      <c r="E9459" s="149"/>
      <c r="F9459" s="184" t="str">
        <f t="shared" si="1818"/>
        <v/>
      </c>
      <c r="G9459" s="185" t="str">
        <f>+IF(F9459="","",H9432)</f>
        <v/>
      </c>
      <c r="H9459" s="186" t="str">
        <f t="shared" si="1819"/>
        <v/>
      </c>
      <c r="J9459" s="195" t="str">
        <f>+IF(H9459="","",H9459/H9502)</f>
        <v/>
      </c>
      <c r="K9459" s="174"/>
      <c r="L9459" s="170"/>
      <c r="M9459" s="193" t="str">
        <f t="shared" si="1822"/>
        <v/>
      </c>
      <c r="N9459" s="194" t="str">
        <f t="shared" si="1820"/>
        <v/>
      </c>
      <c r="R9459" s="75" t="e">
        <f t="shared" si="1821"/>
        <v>#REF!</v>
      </c>
    </row>
    <row r="9460" spans="1:18" ht="15" customHeight="1" x14ac:dyDescent="0.3">
      <c r="A9460" s="86"/>
      <c r="B9460" s="84"/>
      <c r="C9460" s="125"/>
      <c r="D9460" s="146"/>
      <c r="E9460" s="149"/>
      <c r="F9460" s="184" t="str">
        <f t="shared" si="1818"/>
        <v/>
      </c>
      <c r="G9460" s="185" t="str">
        <f>+IF(F9460="","",H9432)</f>
        <v/>
      </c>
      <c r="H9460" s="186" t="str">
        <f t="shared" si="1819"/>
        <v/>
      </c>
      <c r="I9460" s="96"/>
      <c r="J9460" s="195" t="str">
        <f>+IF(H9460="","",H9460/H9502)</f>
        <v/>
      </c>
      <c r="K9460" s="174"/>
      <c r="L9460" s="170"/>
      <c r="M9460" s="193" t="str">
        <f t="shared" si="1822"/>
        <v/>
      </c>
      <c r="N9460" s="194" t="str">
        <f t="shared" si="1820"/>
        <v/>
      </c>
      <c r="R9460" s="75" t="e">
        <f t="shared" si="1821"/>
        <v>#REF!</v>
      </c>
    </row>
    <row r="9461" spans="1:18" ht="15" customHeight="1" x14ac:dyDescent="0.3">
      <c r="A9461" s="86"/>
      <c r="B9461" s="84"/>
      <c r="C9461" s="125"/>
      <c r="D9461" s="146"/>
      <c r="E9461" s="149"/>
      <c r="F9461" s="184" t="str">
        <f t="shared" si="1818"/>
        <v/>
      </c>
      <c r="G9461" s="185" t="str">
        <f>+IF(F9461="","",H9432)</f>
        <v/>
      </c>
      <c r="H9461" s="186" t="str">
        <f t="shared" si="1819"/>
        <v/>
      </c>
      <c r="I9461" s="96"/>
      <c r="J9461" s="195" t="str">
        <f>+IF(H9461="","",H9461/H9502)</f>
        <v/>
      </c>
      <c r="K9461" s="174"/>
      <c r="L9461" s="170"/>
      <c r="M9461" s="193" t="str">
        <f t="shared" si="1822"/>
        <v/>
      </c>
      <c r="N9461" s="194" t="str">
        <f t="shared" si="1820"/>
        <v/>
      </c>
      <c r="R9461" s="75" t="e">
        <f t="shared" si="1821"/>
        <v>#REF!</v>
      </c>
    </row>
    <row r="9462" spans="1:18" ht="15" customHeight="1" thickBot="1" x14ac:dyDescent="0.35">
      <c r="A9462" s="86"/>
      <c r="B9462" s="84"/>
      <c r="C9462" s="127"/>
      <c r="D9462" s="147"/>
      <c r="E9462" s="150"/>
      <c r="F9462" s="187" t="str">
        <f t="shared" si="1818"/>
        <v/>
      </c>
      <c r="G9462" s="188" t="str">
        <f>+IF(F9462="","",H9431)</f>
        <v/>
      </c>
      <c r="H9462" s="189" t="str">
        <f t="shared" si="1819"/>
        <v/>
      </c>
      <c r="J9462" s="195" t="str">
        <f>+IF(H9462="","",H9462/H9502)</f>
        <v/>
      </c>
      <c r="K9462" s="174"/>
      <c r="L9462" s="170"/>
      <c r="M9462" s="193" t="str">
        <f t="shared" si="1822"/>
        <v/>
      </c>
      <c r="N9462" s="194" t="str">
        <f t="shared" si="1820"/>
        <v/>
      </c>
      <c r="R9462" s="75" t="e">
        <f t="shared" si="1821"/>
        <v>#REF!</v>
      </c>
    </row>
    <row r="9463" spans="1:18" ht="15" customHeight="1" thickBot="1" x14ac:dyDescent="0.35">
      <c r="A9463" s="86"/>
      <c r="B9463" s="84"/>
      <c r="C9463" s="160"/>
      <c r="D9463" s="160"/>
      <c r="E9463" s="160"/>
      <c r="F9463" s="160"/>
      <c r="G9463" s="161" t="s">
        <v>28</v>
      </c>
      <c r="H9463" s="157">
        <f>SUM(H9450:H9462)</f>
        <v>8.6774999999999991E-2</v>
      </c>
      <c r="J9463" s="110">
        <f>SUM(J9450:J9462)</f>
        <v>3.8900419297432196E-2</v>
      </c>
      <c r="K9463" s="109"/>
      <c r="L9463" s="109"/>
      <c r="M9463" s="109"/>
      <c r="N9463" s="110">
        <f>SUM(N9450:N9462)</f>
        <v>0</v>
      </c>
    </row>
    <row r="9464" spans="1:18" s="73" customFormat="1" ht="15" customHeight="1" thickBot="1" x14ac:dyDescent="0.35">
      <c r="A9464" s="86"/>
      <c r="B9464" s="84"/>
      <c r="C9464" s="73" t="s">
        <v>11</v>
      </c>
      <c r="H9464" s="74"/>
      <c r="J9464" s="112"/>
      <c r="K9464" s="112"/>
      <c r="L9464" s="112"/>
      <c r="M9464" s="112"/>
      <c r="N9464" s="112"/>
    </row>
    <row r="9465" spans="1:18" ht="34.5" customHeight="1" thickBot="1" x14ac:dyDescent="0.35">
      <c r="A9465" s="86"/>
      <c r="B9465" s="84"/>
      <c r="C9465" s="122" t="s">
        <v>48</v>
      </c>
      <c r="D9465" s="129"/>
      <c r="E9465" s="123" t="s">
        <v>3</v>
      </c>
      <c r="F9465" s="123" t="s">
        <v>0</v>
      </c>
      <c r="G9465" s="123" t="s">
        <v>16</v>
      </c>
      <c r="H9465" s="124" t="s">
        <v>9</v>
      </c>
      <c r="J9465" s="106" t="s">
        <v>59</v>
      </c>
      <c r="K9465" s="107" t="s">
        <v>60</v>
      </c>
      <c r="L9465" s="107" t="s">
        <v>61</v>
      </c>
      <c r="M9465" s="107" t="s">
        <v>62</v>
      </c>
      <c r="N9465" s="108" t="s">
        <v>63</v>
      </c>
    </row>
    <row r="9466" spans="1:18" ht="15" customHeight="1" x14ac:dyDescent="0.3">
      <c r="A9466" s="86"/>
      <c r="B9466" s="84"/>
      <c r="C9466" s="125" t="s">
        <v>486</v>
      </c>
      <c r="E9466" s="230" t="s">
        <v>89</v>
      </c>
      <c r="F9466" s="267">
        <v>6.0600000000000001E-2</v>
      </c>
      <c r="G9466" s="223">
        <v>1.47</v>
      </c>
      <c r="H9466" s="190">
        <f t="shared" ref="H9466:H9491" si="1823">+IF(G9466="","",F9466*G9466)</f>
        <v>8.9081999999999995E-2</v>
      </c>
      <c r="J9466" s="195">
        <f>+IF(H9466="","",H9466/H9502)</f>
        <v>3.9934625777630135E-2</v>
      </c>
      <c r="K9466" s="174">
        <v>352605342021</v>
      </c>
      <c r="L9466" s="170" t="s">
        <v>76</v>
      </c>
      <c r="M9466" s="193">
        <v>0.20180000000000001</v>
      </c>
      <c r="N9466" s="194">
        <f t="shared" ref="N9466:N9491" si="1824">+IF(H9466="","",J9466*M9466)</f>
        <v>8.0588074819257609E-3</v>
      </c>
      <c r="R9466" s="75" t="e">
        <f t="shared" ref="R9466:R9491" si="1825">+R9378+1</f>
        <v>#REF!</v>
      </c>
    </row>
    <row r="9467" spans="1:18" ht="15" customHeight="1" x14ac:dyDescent="0.3">
      <c r="A9467" s="86"/>
      <c r="B9467" s="84"/>
      <c r="C9467" s="125" t="s">
        <v>487</v>
      </c>
      <c r="E9467" s="237" t="s">
        <v>86</v>
      </c>
      <c r="F9467" s="257">
        <v>0.216</v>
      </c>
      <c r="G9467" s="238">
        <v>8.5</v>
      </c>
      <c r="H9467" s="190">
        <f t="shared" si="1823"/>
        <v>1.8360000000000001</v>
      </c>
      <c r="J9467" s="195">
        <f>+IF(H9467="","",H9467/H9502)</f>
        <v>0.82306159412371671</v>
      </c>
      <c r="K9467" s="174">
        <v>352605342021</v>
      </c>
      <c r="L9467" s="170" t="s">
        <v>76</v>
      </c>
      <c r="M9467" s="193">
        <v>0.20180000000000001</v>
      </c>
      <c r="N9467" s="194">
        <f t="shared" si="1824"/>
        <v>0.16609382969416603</v>
      </c>
      <c r="R9467" s="75" t="e">
        <f t="shared" si="1825"/>
        <v>#REF!</v>
      </c>
    </row>
    <row r="9468" spans="1:18" ht="15" customHeight="1" x14ac:dyDescent="0.3">
      <c r="A9468" s="86"/>
      <c r="B9468" s="84"/>
      <c r="C9468" s="125"/>
      <c r="E9468" s="151"/>
      <c r="F9468" s="151"/>
      <c r="G9468" s="151"/>
      <c r="H9468" s="190" t="str">
        <f t="shared" si="1823"/>
        <v/>
      </c>
      <c r="J9468" s="195" t="str">
        <f>+IF(H9468="","",H9468/H9502)</f>
        <v/>
      </c>
      <c r="K9468" s="174"/>
      <c r="L9468" s="170"/>
      <c r="M9468" s="193" t="str">
        <f t="shared" ref="M9468:M9491" si="1826">IF(L9468="NP", 0, (IF(L9468="EP", 1, (IF(L9468="ND", 0.4, "")))))</f>
        <v/>
      </c>
      <c r="N9468" s="194" t="str">
        <f t="shared" si="1824"/>
        <v/>
      </c>
      <c r="R9468" s="75" t="e">
        <f t="shared" si="1825"/>
        <v>#REF!</v>
      </c>
    </row>
    <row r="9469" spans="1:18" ht="15" customHeight="1" x14ac:dyDescent="0.3">
      <c r="A9469" s="86"/>
      <c r="B9469" s="84"/>
      <c r="C9469" s="125"/>
      <c r="E9469" s="151"/>
      <c r="F9469" s="151"/>
      <c r="G9469" s="151"/>
      <c r="H9469" s="190" t="str">
        <f t="shared" si="1823"/>
        <v/>
      </c>
      <c r="J9469" s="195" t="str">
        <f>+IF(H9469="","",H9469/H9502)</f>
        <v/>
      </c>
      <c r="K9469" s="174"/>
      <c r="L9469" s="170"/>
      <c r="M9469" s="193" t="str">
        <f t="shared" si="1826"/>
        <v/>
      </c>
      <c r="N9469" s="194" t="str">
        <f t="shared" si="1824"/>
        <v/>
      </c>
      <c r="R9469" s="75" t="e">
        <f t="shared" si="1825"/>
        <v>#REF!</v>
      </c>
    </row>
    <row r="9470" spans="1:18" ht="15" customHeight="1" x14ac:dyDescent="0.3">
      <c r="A9470" s="86"/>
      <c r="B9470" s="84"/>
      <c r="C9470" s="125"/>
      <c r="E9470" s="151"/>
      <c r="F9470" s="151"/>
      <c r="G9470" s="151"/>
      <c r="H9470" s="190" t="str">
        <f t="shared" si="1823"/>
        <v/>
      </c>
      <c r="J9470" s="195" t="str">
        <f>+IF(H9470="","",H9470/H9502)</f>
        <v/>
      </c>
      <c r="K9470" s="174"/>
      <c r="L9470" s="170"/>
      <c r="M9470" s="193" t="str">
        <f t="shared" si="1826"/>
        <v/>
      </c>
      <c r="N9470" s="194" t="str">
        <f t="shared" si="1824"/>
        <v/>
      </c>
      <c r="R9470" s="75" t="e">
        <f t="shared" si="1825"/>
        <v>#REF!</v>
      </c>
    </row>
    <row r="9471" spans="1:18" ht="15" customHeight="1" x14ac:dyDescent="0.3">
      <c r="A9471" s="86"/>
      <c r="B9471" s="84"/>
      <c r="C9471" s="125"/>
      <c r="E9471" s="151"/>
      <c r="F9471" s="151"/>
      <c r="G9471" s="151"/>
      <c r="H9471" s="190" t="str">
        <f t="shared" si="1823"/>
        <v/>
      </c>
      <c r="J9471" s="195" t="str">
        <f>+IF(H9471="","",H9471/H9502)</f>
        <v/>
      </c>
      <c r="K9471" s="174"/>
      <c r="L9471" s="170"/>
      <c r="M9471" s="193" t="str">
        <f t="shared" si="1826"/>
        <v/>
      </c>
      <c r="N9471" s="194" t="str">
        <f t="shared" si="1824"/>
        <v/>
      </c>
      <c r="R9471" s="75" t="e">
        <f t="shared" si="1825"/>
        <v>#REF!</v>
      </c>
    </row>
    <row r="9472" spans="1:18" ht="15" customHeight="1" x14ac:dyDescent="0.3">
      <c r="A9472" s="86"/>
      <c r="B9472" s="84"/>
      <c r="C9472" s="125"/>
      <c r="E9472" s="151"/>
      <c r="F9472" s="151"/>
      <c r="G9472" s="151"/>
      <c r="H9472" s="190" t="str">
        <f t="shared" si="1823"/>
        <v/>
      </c>
      <c r="J9472" s="195" t="str">
        <f>+IF(H9472="","",H9472/H9502)</f>
        <v/>
      </c>
      <c r="K9472" s="174"/>
      <c r="L9472" s="170"/>
      <c r="M9472" s="193" t="str">
        <f t="shared" si="1826"/>
        <v/>
      </c>
      <c r="N9472" s="194" t="str">
        <f t="shared" si="1824"/>
        <v/>
      </c>
      <c r="R9472" s="75" t="e">
        <f t="shared" si="1825"/>
        <v>#REF!</v>
      </c>
    </row>
    <row r="9473" spans="1:18" ht="15" customHeight="1" x14ac:dyDescent="0.3">
      <c r="A9473" s="86"/>
      <c r="B9473" s="84"/>
      <c r="C9473" s="125"/>
      <c r="E9473" s="151"/>
      <c r="F9473" s="151"/>
      <c r="G9473" s="151"/>
      <c r="H9473" s="190" t="str">
        <f t="shared" si="1823"/>
        <v/>
      </c>
      <c r="J9473" s="195" t="str">
        <f>+IF(H9473="","",H9473/H9502)</f>
        <v/>
      </c>
      <c r="K9473" s="174"/>
      <c r="L9473" s="170"/>
      <c r="M9473" s="193" t="str">
        <f t="shared" si="1826"/>
        <v/>
      </c>
      <c r="N9473" s="194" t="str">
        <f t="shared" si="1824"/>
        <v/>
      </c>
      <c r="R9473" s="75" t="e">
        <f t="shared" si="1825"/>
        <v>#REF!</v>
      </c>
    </row>
    <row r="9474" spans="1:18" ht="15" customHeight="1" x14ac:dyDescent="0.3">
      <c r="A9474" s="86"/>
      <c r="B9474" s="84"/>
      <c r="C9474" s="125"/>
      <c r="E9474" s="151"/>
      <c r="F9474" s="151"/>
      <c r="G9474" s="151"/>
      <c r="H9474" s="190" t="str">
        <f t="shared" si="1823"/>
        <v/>
      </c>
      <c r="J9474" s="195" t="str">
        <f>+IF(H9474="","",H9474/H9502)</f>
        <v/>
      </c>
      <c r="K9474" s="174"/>
      <c r="L9474" s="170"/>
      <c r="M9474" s="193" t="str">
        <f t="shared" si="1826"/>
        <v/>
      </c>
      <c r="N9474" s="194" t="str">
        <f t="shared" si="1824"/>
        <v/>
      </c>
      <c r="R9474" s="75" t="e">
        <f t="shared" si="1825"/>
        <v>#REF!</v>
      </c>
    </row>
    <row r="9475" spans="1:18" ht="15" customHeight="1" x14ac:dyDescent="0.3">
      <c r="A9475" s="86"/>
      <c r="B9475" s="84"/>
      <c r="C9475" s="125"/>
      <c r="E9475" s="151"/>
      <c r="F9475" s="151"/>
      <c r="G9475" s="151"/>
      <c r="H9475" s="190" t="str">
        <f t="shared" si="1823"/>
        <v/>
      </c>
      <c r="J9475" s="195" t="str">
        <f>+IF(H9475="","",H9475/H9502)</f>
        <v/>
      </c>
      <c r="K9475" s="174"/>
      <c r="L9475" s="170"/>
      <c r="M9475" s="193" t="str">
        <f t="shared" si="1826"/>
        <v/>
      </c>
      <c r="N9475" s="194" t="str">
        <f t="shared" si="1824"/>
        <v/>
      </c>
      <c r="R9475" s="75" t="e">
        <f t="shared" si="1825"/>
        <v>#REF!</v>
      </c>
    </row>
    <row r="9476" spans="1:18" ht="15" customHeight="1" x14ac:dyDescent="0.3">
      <c r="A9476" s="86"/>
      <c r="B9476" s="84"/>
      <c r="C9476" s="125"/>
      <c r="E9476" s="151"/>
      <c r="F9476" s="151"/>
      <c r="G9476" s="151"/>
      <c r="H9476" s="190" t="str">
        <f t="shared" si="1823"/>
        <v/>
      </c>
      <c r="J9476" s="195" t="str">
        <f>+IF(H9476="","",H9476/H9502)</f>
        <v/>
      </c>
      <c r="K9476" s="174"/>
      <c r="L9476" s="170"/>
      <c r="M9476" s="193" t="str">
        <f t="shared" si="1826"/>
        <v/>
      </c>
      <c r="N9476" s="194" t="str">
        <f t="shared" si="1824"/>
        <v/>
      </c>
      <c r="R9476" s="75" t="e">
        <f t="shared" si="1825"/>
        <v>#REF!</v>
      </c>
    </row>
    <row r="9477" spans="1:18" ht="15" customHeight="1" x14ac:dyDescent="0.3">
      <c r="A9477" s="86"/>
      <c r="B9477" s="84"/>
      <c r="C9477" s="125"/>
      <c r="E9477" s="151"/>
      <c r="F9477" s="151"/>
      <c r="G9477" s="151"/>
      <c r="H9477" s="190" t="str">
        <f t="shared" si="1823"/>
        <v/>
      </c>
      <c r="J9477" s="195" t="str">
        <f>+IF(H9477="","",H9477/H9502)</f>
        <v/>
      </c>
      <c r="K9477" s="174"/>
      <c r="L9477" s="170"/>
      <c r="M9477" s="193" t="str">
        <f t="shared" si="1826"/>
        <v/>
      </c>
      <c r="N9477" s="194" t="str">
        <f t="shared" si="1824"/>
        <v/>
      </c>
      <c r="R9477" s="75" t="e">
        <f t="shared" si="1825"/>
        <v>#REF!</v>
      </c>
    </row>
    <row r="9478" spans="1:18" ht="15" customHeight="1" x14ac:dyDescent="0.3">
      <c r="A9478" s="86"/>
      <c r="B9478" s="84"/>
      <c r="C9478" s="125"/>
      <c r="E9478" s="151"/>
      <c r="F9478" s="151"/>
      <c r="G9478" s="151"/>
      <c r="H9478" s="190" t="str">
        <f t="shared" si="1823"/>
        <v/>
      </c>
      <c r="J9478" s="195" t="str">
        <f>+IF(H9478="","",H9478/H9502)</f>
        <v/>
      </c>
      <c r="K9478" s="174"/>
      <c r="L9478" s="170"/>
      <c r="M9478" s="193" t="str">
        <f t="shared" si="1826"/>
        <v/>
      </c>
      <c r="N9478" s="194" t="str">
        <f t="shared" si="1824"/>
        <v/>
      </c>
      <c r="R9478" s="75" t="e">
        <f t="shared" si="1825"/>
        <v>#REF!</v>
      </c>
    </row>
    <row r="9479" spans="1:18" ht="15" customHeight="1" x14ac:dyDescent="0.3">
      <c r="A9479" s="86"/>
      <c r="B9479" s="84"/>
      <c r="C9479" s="125"/>
      <c r="E9479" s="151"/>
      <c r="F9479" s="151"/>
      <c r="G9479" s="151"/>
      <c r="H9479" s="190" t="str">
        <f t="shared" si="1823"/>
        <v/>
      </c>
      <c r="J9479" s="195" t="str">
        <f>+IF(H9479="","",H9479/H9502)</f>
        <v/>
      </c>
      <c r="K9479" s="174"/>
      <c r="L9479" s="170"/>
      <c r="M9479" s="193" t="str">
        <f t="shared" si="1826"/>
        <v/>
      </c>
      <c r="N9479" s="194" t="str">
        <f t="shared" si="1824"/>
        <v/>
      </c>
      <c r="R9479" s="75" t="e">
        <f t="shared" si="1825"/>
        <v>#REF!</v>
      </c>
    </row>
    <row r="9480" spans="1:18" ht="15" customHeight="1" x14ac:dyDescent="0.3">
      <c r="A9480" s="86"/>
      <c r="B9480" s="84"/>
      <c r="C9480" s="125"/>
      <c r="E9480" s="151"/>
      <c r="F9480" s="151"/>
      <c r="G9480" s="151"/>
      <c r="H9480" s="190" t="str">
        <f t="shared" si="1823"/>
        <v/>
      </c>
      <c r="J9480" s="195" t="str">
        <f>+IF(H9480="","",H9480/H9502)</f>
        <v/>
      </c>
      <c r="K9480" s="174"/>
      <c r="L9480" s="170"/>
      <c r="M9480" s="193" t="str">
        <f t="shared" si="1826"/>
        <v/>
      </c>
      <c r="N9480" s="194" t="str">
        <f t="shared" si="1824"/>
        <v/>
      </c>
      <c r="R9480" s="75" t="e">
        <f t="shared" si="1825"/>
        <v>#REF!</v>
      </c>
    </row>
    <row r="9481" spans="1:18" ht="15" customHeight="1" x14ac:dyDescent="0.3">
      <c r="A9481" s="86"/>
      <c r="B9481" s="84"/>
      <c r="C9481" s="125"/>
      <c r="E9481" s="151"/>
      <c r="F9481" s="151"/>
      <c r="G9481" s="151"/>
      <c r="H9481" s="190" t="str">
        <f t="shared" si="1823"/>
        <v/>
      </c>
      <c r="J9481" s="195" t="str">
        <f>+IF(H9481="","",H9481/H9502)</f>
        <v/>
      </c>
      <c r="K9481" s="174"/>
      <c r="L9481" s="170"/>
      <c r="M9481" s="193" t="str">
        <f t="shared" si="1826"/>
        <v/>
      </c>
      <c r="N9481" s="194" t="str">
        <f t="shared" si="1824"/>
        <v/>
      </c>
      <c r="R9481" s="75" t="e">
        <f t="shared" si="1825"/>
        <v>#REF!</v>
      </c>
    </row>
    <row r="9482" spans="1:18" ht="15" customHeight="1" x14ac:dyDescent="0.3">
      <c r="A9482" s="86"/>
      <c r="B9482" s="84"/>
      <c r="C9482" s="125"/>
      <c r="E9482" s="151"/>
      <c r="F9482" s="151"/>
      <c r="G9482" s="151"/>
      <c r="H9482" s="190" t="str">
        <f t="shared" si="1823"/>
        <v/>
      </c>
      <c r="J9482" s="195" t="str">
        <f>+IF(H9482="","",H9482/H9502)</f>
        <v/>
      </c>
      <c r="K9482" s="174"/>
      <c r="L9482" s="170"/>
      <c r="M9482" s="193" t="str">
        <f t="shared" si="1826"/>
        <v/>
      </c>
      <c r="N9482" s="194" t="str">
        <f t="shared" si="1824"/>
        <v/>
      </c>
      <c r="R9482" s="75" t="e">
        <f t="shared" si="1825"/>
        <v>#REF!</v>
      </c>
    </row>
    <row r="9483" spans="1:18" ht="15" customHeight="1" x14ac:dyDescent="0.3">
      <c r="A9483" s="86"/>
      <c r="B9483" s="84"/>
      <c r="C9483" s="125"/>
      <c r="E9483" s="151"/>
      <c r="F9483" s="151"/>
      <c r="G9483" s="151"/>
      <c r="H9483" s="190" t="str">
        <f t="shared" si="1823"/>
        <v/>
      </c>
      <c r="J9483" s="195" t="str">
        <f>+IF(H9483="","",H9483/H9502)</f>
        <v/>
      </c>
      <c r="K9483" s="174"/>
      <c r="L9483" s="170"/>
      <c r="M9483" s="193" t="str">
        <f t="shared" si="1826"/>
        <v/>
      </c>
      <c r="N9483" s="194" t="str">
        <f t="shared" si="1824"/>
        <v/>
      </c>
      <c r="R9483" s="75" t="e">
        <f t="shared" si="1825"/>
        <v>#REF!</v>
      </c>
    </row>
    <row r="9484" spans="1:18" ht="15" customHeight="1" x14ac:dyDescent="0.3">
      <c r="A9484" s="86"/>
      <c r="B9484" s="84"/>
      <c r="C9484" s="125"/>
      <c r="E9484" s="151"/>
      <c r="F9484" s="151"/>
      <c r="G9484" s="151"/>
      <c r="H9484" s="190" t="str">
        <f t="shared" si="1823"/>
        <v/>
      </c>
      <c r="J9484" s="195" t="str">
        <f>+IF(H9484="","",H9484/H9502)</f>
        <v/>
      </c>
      <c r="K9484" s="174"/>
      <c r="L9484" s="170"/>
      <c r="M9484" s="193" t="str">
        <f t="shared" si="1826"/>
        <v/>
      </c>
      <c r="N9484" s="194" t="str">
        <f t="shared" si="1824"/>
        <v/>
      </c>
      <c r="R9484" s="75" t="e">
        <f t="shared" si="1825"/>
        <v>#REF!</v>
      </c>
    </row>
    <row r="9485" spans="1:18" ht="15" customHeight="1" x14ac:dyDescent="0.3">
      <c r="A9485" s="86"/>
      <c r="B9485" s="84"/>
      <c r="C9485" s="125"/>
      <c r="E9485" s="151"/>
      <c r="F9485" s="151"/>
      <c r="G9485" s="151"/>
      <c r="H9485" s="190" t="str">
        <f t="shared" si="1823"/>
        <v/>
      </c>
      <c r="J9485" s="195" t="str">
        <f>+IF(H9485="","",H9485/H9502)</f>
        <v/>
      </c>
      <c r="K9485" s="174"/>
      <c r="L9485" s="170"/>
      <c r="M9485" s="193" t="str">
        <f t="shared" si="1826"/>
        <v/>
      </c>
      <c r="N9485" s="194" t="str">
        <f t="shared" si="1824"/>
        <v/>
      </c>
      <c r="R9485" s="75" t="e">
        <f t="shared" si="1825"/>
        <v>#REF!</v>
      </c>
    </row>
    <row r="9486" spans="1:18" ht="15" customHeight="1" x14ac:dyDescent="0.3">
      <c r="A9486" s="86"/>
      <c r="B9486" s="84"/>
      <c r="C9486" s="125"/>
      <c r="E9486" s="151"/>
      <c r="F9486" s="151"/>
      <c r="G9486" s="151"/>
      <c r="H9486" s="190" t="str">
        <f t="shared" si="1823"/>
        <v/>
      </c>
      <c r="J9486" s="195" t="str">
        <f>+IF(H9486="","",H9486/H9502)</f>
        <v/>
      </c>
      <c r="K9486" s="174"/>
      <c r="L9486" s="170"/>
      <c r="M9486" s="193" t="str">
        <f t="shared" si="1826"/>
        <v/>
      </c>
      <c r="N9486" s="194" t="str">
        <f t="shared" si="1824"/>
        <v/>
      </c>
      <c r="R9486" s="75" t="e">
        <f t="shared" si="1825"/>
        <v>#REF!</v>
      </c>
    </row>
    <row r="9487" spans="1:18" ht="15" customHeight="1" x14ac:dyDescent="0.3">
      <c r="A9487" s="86"/>
      <c r="B9487" s="84"/>
      <c r="C9487" s="125"/>
      <c r="E9487" s="151"/>
      <c r="F9487" s="151"/>
      <c r="G9487" s="151"/>
      <c r="H9487" s="190" t="str">
        <f t="shared" si="1823"/>
        <v/>
      </c>
      <c r="J9487" s="195" t="str">
        <f>+IF(H9487="","",H9487/H9502)</f>
        <v/>
      </c>
      <c r="K9487" s="174"/>
      <c r="L9487" s="170"/>
      <c r="M9487" s="193" t="str">
        <f t="shared" si="1826"/>
        <v/>
      </c>
      <c r="N9487" s="194" t="str">
        <f t="shared" si="1824"/>
        <v/>
      </c>
      <c r="R9487" s="75" t="e">
        <f t="shared" si="1825"/>
        <v>#REF!</v>
      </c>
    </row>
    <row r="9488" spans="1:18" ht="15" customHeight="1" x14ac:dyDescent="0.3">
      <c r="A9488" s="86"/>
      <c r="B9488" s="84"/>
      <c r="C9488" s="125"/>
      <c r="E9488" s="151"/>
      <c r="F9488" s="151"/>
      <c r="G9488" s="151"/>
      <c r="H9488" s="190" t="str">
        <f t="shared" si="1823"/>
        <v/>
      </c>
      <c r="J9488" s="195" t="str">
        <f>+IF(H9488="","",H9488/H9502)</f>
        <v/>
      </c>
      <c r="K9488" s="174"/>
      <c r="L9488" s="170"/>
      <c r="M9488" s="193" t="str">
        <f t="shared" si="1826"/>
        <v/>
      </c>
      <c r="N9488" s="194" t="str">
        <f t="shared" si="1824"/>
        <v/>
      </c>
      <c r="R9488" s="75" t="e">
        <f t="shared" si="1825"/>
        <v>#REF!</v>
      </c>
    </row>
    <row r="9489" spans="1:18" ht="15" customHeight="1" x14ac:dyDescent="0.3">
      <c r="A9489" s="86"/>
      <c r="B9489" s="84"/>
      <c r="C9489" s="125"/>
      <c r="E9489" s="151"/>
      <c r="F9489" s="151"/>
      <c r="G9489" s="151"/>
      <c r="H9489" s="190" t="str">
        <f t="shared" si="1823"/>
        <v/>
      </c>
      <c r="J9489" s="195" t="str">
        <f>+IF(H9489="","",H9489/H9502)</f>
        <v/>
      </c>
      <c r="K9489" s="174"/>
      <c r="L9489" s="170"/>
      <c r="M9489" s="193" t="str">
        <f t="shared" si="1826"/>
        <v/>
      </c>
      <c r="N9489" s="194" t="str">
        <f t="shared" si="1824"/>
        <v/>
      </c>
      <c r="R9489" s="75" t="e">
        <f t="shared" si="1825"/>
        <v>#REF!</v>
      </c>
    </row>
    <row r="9490" spans="1:18" ht="15" customHeight="1" x14ac:dyDescent="0.3">
      <c r="A9490" s="86"/>
      <c r="B9490" s="84"/>
      <c r="C9490" s="125"/>
      <c r="E9490" s="151"/>
      <c r="F9490" s="151"/>
      <c r="G9490" s="151"/>
      <c r="H9490" s="190" t="str">
        <f t="shared" si="1823"/>
        <v/>
      </c>
      <c r="J9490" s="195" t="str">
        <f>+IF(H9490="","",H9490/H9502)</f>
        <v/>
      </c>
      <c r="K9490" s="174"/>
      <c r="L9490" s="170"/>
      <c r="M9490" s="193" t="str">
        <f t="shared" si="1826"/>
        <v/>
      </c>
      <c r="N9490" s="194" t="str">
        <f t="shared" si="1824"/>
        <v/>
      </c>
      <c r="R9490" s="75" t="e">
        <f t="shared" si="1825"/>
        <v>#REF!</v>
      </c>
    </row>
    <row r="9491" spans="1:18" ht="15" customHeight="1" thickBot="1" x14ac:dyDescent="0.35">
      <c r="A9491" s="86"/>
      <c r="B9491" s="84"/>
      <c r="C9491" s="125"/>
      <c r="E9491" s="152"/>
      <c r="F9491" s="152"/>
      <c r="G9491" s="152"/>
      <c r="H9491" s="191" t="str">
        <f t="shared" si="1823"/>
        <v/>
      </c>
      <c r="J9491" s="195" t="str">
        <f>+IF(H9491="","",H9491/H9502)</f>
        <v/>
      </c>
      <c r="K9491" s="174"/>
      <c r="L9491" s="170"/>
      <c r="M9491" s="193" t="str">
        <f t="shared" si="1826"/>
        <v/>
      </c>
      <c r="N9491" s="194" t="str">
        <f t="shared" si="1824"/>
        <v/>
      </c>
      <c r="R9491" s="75" t="e">
        <f t="shared" si="1825"/>
        <v>#REF!</v>
      </c>
    </row>
    <row r="9492" spans="1:18" ht="15" customHeight="1" thickBot="1" x14ac:dyDescent="0.35">
      <c r="A9492" s="86"/>
      <c r="B9492" s="84"/>
      <c r="C9492" s="160"/>
      <c r="D9492" s="160"/>
      <c r="E9492" s="160"/>
      <c r="F9492" s="160"/>
      <c r="G9492" s="161" t="s">
        <v>29</v>
      </c>
      <c r="H9492" s="157">
        <f>SUM(H9466:H9491)</f>
        <v>1.9250820000000002</v>
      </c>
      <c r="J9492" s="110">
        <f>SUM(J9466:J9491)</f>
        <v>0.86299621990134689</v>
      </c>
      <c r="K9492" s="109"/>
      <c r="L9492" s="109"/>
      <c r="M9492" s="109"/>
      <c r="N9492" s="110">
        <f>SUM(N9466:N9491)</f>
        <v>0.17415263717609178</v>
      </c>
    </row>
    <row r="9493" spans="1:18" s="73" customFormat="1" ht="15" customHeight="1" thickBot="1" x14ac:dyDescent="0.35">
      <c r="A9493" s="86"/>
      <c r="B9493" s="84"/>
      <c r="C9493" s="73" t="s">
        <v>12</v>
      </c>
      <c r="H9493" s="74"/>
      <c r="J9493" s="111"/>
      <c r="K9493" s="111"/>
      <c r="L9493" s="111"/>
      <c r="M9493" s="111"/>
      <c r="N9493" s="111"/>
    </row>
    <row r="9494" spans="1:18" ht="33" customHeight="1" thickBot="1" x14ac:dyDescent="0.35">
      <c r="A9494" s="86"/>
      <c r="B9494" s="84"/>
      <c r="C9494" s="122" t="s">
        <v>48</v>
      </c>
      <c r="D9494" s="129"/>
      <c r="E9494" s="130" t="s">
        <v>3</v>
      </c>
      <c r="F9494" s="130" t="s">
        <v>0</v>
      </c>
      <c r="G9494" s="123" t="s">
        <v>6</v>
      </c>
      <c r="H9494" s="124" t="s">
        <v>9</v>
      </c>
      <c r="J9494" s="106" t="s">
        <v>59</v>
      </c>
      <c r="K9494" s="107" t="s">
        <v>60</v>
      </c>
      <c r="L9494" s="107" t="s">
        <v>61</v>
      </c>
      <c r="M9494" s="107" t="s">
        <v>62</v>
      </c>
      <c r="N9494" s="108" t="s">
        <v>63</v>
      </c>
    </row>
    <row r="9495" spans="1:18" ht="15" customHeight="1" x14ac:dyDescent="0.3">
      <c r="A9495" s="86"/>
      <c r="B9495" s="84"/>
      <c r="C9495" s="125"/>
      <c r="E9495" s="149"/>
      <c r="F9495" s="146"/>
      <c r="G9495" s="154"/>
      <c r="H9495" s="186" t="str">
        <f>+IF(G9495="","",F9495*G9495)</f>
        <v/>
      </c>
      <c r="J9495" s="195" t="str">
        <f>+IF(H9495="","",H9495/H9502)</f>
        <v/>
      </c>
      <c r="K9495" s="175"/>
      <c r="L9495" s="175"/>
      <c r="M9495" s="193" t="str">
        <f>IF(L9495="NP", 0, (IF(L9495="EP", 1, (IF(L9495="ND", 0.4, "")))))</f>
        <v/>
      </c>
      <c r="N9495" s="194" t="str">
        <f>+IF(H9495="","",J9495*M9495)</f>
        <v/>
      </c>
      <c r="R9495" s="75" t="e">
        <f t="shared" ref="R9495:R9499" si="1827">+R9407+1</f>
        <v>#REF!</v>
      </c>
    </row>
    <row r="9496" spans="1:18" ht="15" customHeight="1" x14ac:dyDescent="0.3">
      <c r="A9496" s="86"/>
      <c r="B9496" s="84"/>
      <c r="C9496" s="125"/>
      <c r="E9496" s="149"/>
      <c r="F9496" s="146"/>
      <c r="G9496" s="154"/>
      <c r="H9496" s="186" t="str">
        <f>+IF(G9496="","",F9496*G9496)</f>
        <v/>
      </c>
      <c r="J9496" s="195" t="str">
        <f>+IF(H9496="","",H9496/H9500)</f>
        <v/>
      </c>
      <c r="K9496" s="175"/>
      <c r="L9496" s="175"/>
      <c r="M9496" s="193" t="str">
        <f>IF(L9496="NP", 0, (IF(L9496="EP", 1, (IF(L9496="ND", 0.4, "")))))</f>
        <v/>
      </c>
      <c r="N9496" s="194" t="str">
        <f>+IF(H9496="","",J9496*M9496)</f>
        <v/>
      </c>
      <c r="R9496" s="75" t="e">
        <f t="shared" si="1827"/>
        <v>#REF!</v>
      </c>
    </row>
    <row r="9497" spans="1:18" ht="15" customHeight="1" x14ac:dyDescent="0.3">
      <c r="A9497" s="86"/>
      <c r="B9497" s="84"/>
      <c r="C9497" s="125"/>
      <c r="E9497" s="149"/>
      <c r="F9497" s="146"/>
      <c r="G9497" s="154"/>
      <c r="H9497" s="186" t="str">
        <f>+IF(G9497="","",F9497*G9497)</f>
        <v/>
      </c>
      <c r="J9497" s="195" t="str">
        <f>+IF(H9497="","",H9497/H9501)</f>
        <v/>
      </c>
      <c r="K9497" s="175"/>
      <c r="L9497" s="175"/>
      <c r="M9497" s="193" t="str">
        <f>IF(L9497="NP", 0, (IF(L9497="EP", 1, (IF(L9497="ND", 0.4, "")))))</f>
        <v/>
      </c>
      <c r="N9497" s="194" t="str">
        <f>+IF(H9497="","",J9497*M9497)</f>
        <v/>
      </c>
      <c r="R9497" s="75" t="e">
        <f t="shared" si="1827"/>
        <v>#REF!</v>
      </c>
    </row>
    <row r="9498" spans="1:18" ht="15" customHeight="1" x14ac:dyDescent="0.3">
      <c r="A9498" s="86"/>
      <c r="B9498" s="84"/>
      <c r="C9498" s="125"/>
      <c r="E9498" s="149"/>
      <c r="F9498" s="146"/>
      <c r="G9498" s="154"/>
      <c r="H9498" s="186" t="str">
        <f>+IF(G9498="","",F9498*G9498)</f>
        <v/>
      </c>
      <c r="J9498" s="195" t="str">
        <f>+IF(H9498="","",H9498/H9502)</f>
        <v/>
      </c>
      <c r="K9498" s="175"/>
      <c r="L9498" s="175"/>
      <c r="M9498" s="193" t="str">
        <f>IF(L9498="NP", 0, (IF(L9498="EP", 1, (IF(L9498="ND", 0.4, "")))))</f>
        <v/>
      </c>
      <c r="N9498" s="194" t="str">
        <f>+IF(H9498="","",J9498*M9498)</f>
        <v/>
      </c>
      <c r="R9498" s="75" t="e">
        <f t="shared" si="1827"/>
        <v>#REF!</v>
      </c>
    </row>
    <row r="9499" spans="1:18" ht="15" customHeight="1" thickBot="1" x14ac:dyDescent="0.35">
      <c r="A9499" s="86"/>
      <c r="B9499" s="84"/>
      <c r="C9499" s="127"/>
      <c r="D9499" s="128"/>
      <c r="E9499" s="150"/>
      <c r="F9499" s="147"/>
      <c r="G9499" s="155"/>
      <c r="H9499" s="192" t="str">
        <f>+IF(G9499="","",F9499*G9499)</f>
        <v/>
      </c>
      <c r="J9499" s="195" t="str">
        <f>+IF(H9499="","",H9499/H9502)</f>
        <v/>
      </c>
      <c r="K9499" s="176"/>
      <c r="L9499" s="177"/>
      <c r="M9499" s="193" t="str">
        <f>IF(L9499="NP", 0, (IF(L9499="EP", 1, (IF(L9499="ND", 0.4, "")))))</f>
        <v/>
      </c>
      <c r="N9499" s="194" t="str">
        <f>+IF(H9499="","",J9499*M9499)</f>
        <v/>
      </c>
      <c r="R9499" s="75" t="e">
        <f t="shared" si="1827"/>
        <v>#REF!</v>
      </c>
    </row>
    <row r="9500" spans="1:18" ht="15" customHeight="1" thickBot="1" x14ac:dyDescent="0.35">
      <c r="A9500" s="86"/>
      <c r="B9500" s="84"/>
      <c r="C9500" s="160"/>
      <c r="D9500" s="160"/>
      <c r="E9500" s="160"/>
      <c r="F9500" s="160"/>
      <c r="G9500" s="161" t="s">
        <v>30</v>
      </c>
      <c r="H9500" s="157">
        <f>SUM(H9495:H9499)</f>
        <v>0</v>
      </c>
      <c r="J9500" s="110">
        <f>SUM(J9495:J9499)</f>
        <v>0</v>
      </c>
      <c r="K9500" s="109"/>
      <c r="L9500" s="109"/>
      <c r="M9500" s="109"/>
      <c r="N9500" s="110">
        <f>SUM(N9495:N9499)</f>
        <v>0</v>
      </c>
    </row>
    <row r="9501" spans="1:18" ht="13.5" customHeight="1" thickBot="1" x14ac:dyDescent="0.35">
      <c r="A9501" s="86"/>
      <c r="B9501" s="84"/>
      <c r="H9501" s="84"/>
      <c r="J9501" s="103"/>
      <c r="K9501" s="104"/>
      <c r="L9501" s="104"/>
      <c r="M9501" s="104"/>
      <c r="N9501" s="105"/>
    </row>
    <row r="9502" spans="1:18" ht="15" customHeight="1" x14ac:dyDescent="0.3">
      <c r="A9502" s="86"/>
      <c r="B9502" s="84"/>
      <c r="D9502" s="132" t="s">
        <v>13</v>
      </c>
      <c r="E9502" s="133"/>
      <c r="F9502" s="133"/>
      <c r="G9502" s="134"/>
      <c r="H9502" s="158">
        <f>+H9447+H9463+H9492+H9500</f>
        <v>2.2306957500000002</v>
      </c>
      <c r="J9502" s="113"/>
      <c r="K9502" s="78"/>
      <c r="M9502" s="78"/>
      <c r="N9502" s="114"/>
    </row>
    <row r="9503" spans="1:18" ht="15" customHeight="1" thickBot="1" x14ac:dyDescent="0.35">
      <c r="A9503" s="86"/>
      <c r="B9503" s="84"/>
      <c r="D9503" s="135" t="s">
        <v>67</v>
      </c>
      <c r="E9503" s="136"/>
      <c r="F9503" s="136"/>
      <c r="G9503" s="141">
        <f>+$Q$1</f>
        <v>0.15</v>
      </c>
      <c r="H9503" s="159">
        <f>+H9502*G9503</f>
        <v>0.33460436250000003</v>
      </c>
      <c r="J9503" s="115"/>
      <c r="K9503" s="116"/>
      <c r="L9503" s="116"/>
      <c r="M9503" s="116"/>
      <c r="N9503" s="117"/>
    </row>
    <row r="9504" spans="1:18" ht="15" customHeight="1" x14ac:dyDescent="0.3">
      <c r="A9504" s="86"/>
      <c r="B9504" s="84"/>
      <c r="D9504" s="135" t="s">
        <v>68</v>
      </c>
      <c r="E9504" s="136"/>
      <c r="F9504" s="136"/>
      <c r="G9504" s="141">
        <f>+$Q$2</f>
        <v>0</v>
      </c>
      <c r="H9504" s="159">
        <f>+(H9502+H9503)*G9504</f>
        <v>0</v>
      </c>
      <c r="J9504" s="120">
        <f>+J9447+J9463+J9492+J9500</f>
        <v>1</v>
      </c>
      <c r="K9504" s="118"/>
      <c r="L9504" s="118"/>
      <c r="M9504" s="118"/>
      <c r="N9504" s="120">
        <f>+N9447+N9463+N9492+N9500</f>
        <v>0.17415263717609178</v>
      </c>
    </row>
    <row r="9505" spans="1:18" ht="15" customHeight="1" thickBot="1" x14ac:dyDescent="0.35">
      <c r="A9505" s="86"/>
      <c r="B9505" s="84"/>
      <c r="C9505" s="75" t="s">
        <v>64</v>
      </c>
      <c r="D9505" s="135" t="s">
        <v>14</v>
      </c>
      <c r="E9505" s="136"/>
      <c r="F9505" s="136"/>
      <c r="G9505" s="137"/>
      <c r="H9505" s="159">
        <f>SUM(H9502:H9504)</f>
        <v>2.5653001125000001</v>
      </c>
      <c r="J9505" s="121" t="s">
        <v>69</v>
      </c>
      <c r="K9505" s="119"/>
      <c r="L9505" s="119"/>
      <c r="M9505" s="119"/>
      <c r="N9505" s="121" t="s">
        <v>70</v>
      </c>
    </row>
    <row r="9506" spans="1:18" ht="15" customHeight="1" thickBot="1" x14ac:dyDescent="0.35">
      <c r="A9506" s="86"/>
      <c r="B9506" s="84"/>
      <c r="C9506" s="75" t="s">
        <v>64</v>
      </c>
      <c r="D9506" s="138" t="s">
        <v>15</v>
      </c>
      <c r="E9506" s="139"/>
      <c r="F9506" s="139"/>
      <c r="G9506" s="140"/>
      <c r="H9506" s="131">
        <f>+ROUND(H9505,2)</f>
        <v>2.57</v>
      </c>
      <c r="N9506" s="165">
        <f>+ROUND(N9504,4)</f>
        <v>0.17419999999999999</v>
      </c>
    </row>
    <row r="9507" spans="1:18" ht="13.5" customHeight="1" x14ac:dyDescent="0.3">
      <c r="A9507" s="86"/>
      <c r="B9507" s="84"/>
      <c r="G9507" s="76"/>
    </row>
    <row r="9508" spans="1:18" ht="13.5" customHeight="1" x14ac:dyDescent="0.3">
      <c r="A9508" s="86"/>
      <c r="B9508" s="84"/>
      <c r="G9508" s="76"/>
    </row>
    <row r="9509" spans="1:18" ht="15" customHeight="1" x14ac:dyDescent="0.3">
      <c r="A9509" s="83"/>
      <c r="B9509" s="84"/>
      <c r="G9509" s="76"/>
      <c r="H9509" s="84"/>
      <c r="J9509" s="85"/>
      <c r="K9509" s="85"/>
      <c r="L9509" s="85"/>
      <c r="M9509" s="85"/>
      <c r="N9509" s="85"/>
    </row>
    <row r="9510" spans="1:18" ht="14.1" customHeight="1" x14ac:dyDescent="0.3">
      <c r="A9510" s="86"/>
      <c r="B9510" s="84"/>
      <c r="C9510" s="87"/>
      <c r="D9510" s="87"/>
      <c r="E9510" s="87"/>
      <c r="F9510" s="87"/>
      <c r="G9510" s="87"/>
      <c r="H9510" s="87"/>
      <c r="K9510" s="78"/>
      <c r="M9510" s="78"/>
    </row>
    <row r="9511" spans="1:18" ht="12" customHeight="1" x14ac:dyDescent="0.3">
      <c r="A9511" s="86"/>
      <c r="B9511" s="84"/>
      <c r="C9511" s="73"/>
      <c r="D9511" s="73"/>
      <c r="E9511" s="73"/>
      <c r="F9511" s="73"/>
      <c r="G9511" s="73"/>
      <c r="H9511" s="73"/>
      <c r="K9511" s="78"/>
      <c r="M9511" s="78"/>
    </row>
    <row r="9512" spans="1:18" ht="12" customHeight="1" x14ac:dyDescent="0.3">
      <c r="A9512" s="86"/>
      <c r="B9512" s="84"/>
      <c r="G9512" s="88"/>
      <c r="H9512" s="84"/>
      <c r="K9512" s="78"/>
      <c r="M9512" s="78"/>
    </row>
    <row r="9513" spans="1:18" ht="14.25" customHeight="1" x14ac:dyDescent="0.3">
      <c r="A9513" s="86"/>
      <c r="B9513" s="84"/>
      <c r="C9513" s="89"/>
      <c r="D9513" s="90"/>
      <c r="E9513" s="90"/>
      <c r="F9513" s="90"/>
      <c r="G9513" s="90"/>
      <c r="H9513" s="91"/>
      <c r="K9513" s="78"/>
      <c r="M9513" s="78"/>
    </row>
    <row r="9514" spans="1:18" ht="14.25" customHeight="1" x14ac:dyDescent="0.3">
      <c r="A9514" s="86"/>
      <c r="B9514" s="84"/>
      <c r="C9514" s="89"/>
      <c r="H9514" s="84"/>
      <c r="K9514" s="78"/>
      <c r="M9514" s="78"/>
    </row>
    <row r="9515" spans="1:18" ht="12" customHeight="1" thickBot="1" x14ac:dyDescent="0.35">
      <c r="A9515" s="86"/>
      <c r="B9515" s="84"/>
      <c r="C9515" s="89"/>
      <c r="H9515" s="84"/>
      <c r="K9515" s="78"/>
      <c r="M9515" s="78"/>
    </row>
    <row r="9516" spans="1:18" ht="20.100000000000001" customHeight="1" thickBot="1" x14ac:dyDescent="0.35">
      <c r="A9516" s="86"/>
      <c r="B9516" s="84"/>
      <c r="C9516" s="142" t="s">
        <v>55</v>
      </c>
      <c r="D9516" s="143"/>
      <c r="E9516" s="143"/>
      <c r="F9516" s="143"/>
      <c r="G9516" s="143"/>
      <c r="H9516" s="144"/>
    </row>
    <row r="9517" spans="1:18" ht="20.100000000000001" customHeight="1" x14ac:dyDescent="0.3">
      <c r="A9517" s="86"/>
      <c r="B9517" s="84"/>
      <c r="C9517" s="92"/>
      <c r="H9517" s="93" t="s">
        <v>56</v>
      </c>
      <c r="I9517" s="84"/>
      <c r="J9517" s="97" t="s">
        <v>26</v>
      </c>
      <c r="K9517" s="98"/>
      <c r="L9517" s="98"/>
      <c r="M9517" s="98"/>
      <c r="N9517" s="99"/>
    </row>
    <row r="9518" spans="1:18" ht="16.5" customHeight="1" thickBot="1" x14ac:dyDescent="0.35">
      <c r="A9518" s="169"/>
      <c r="B9518" s="84"/>
      <c r="C9518" s="73" t="s">
        <v>57</v>
      </c>
      <c r="D9518" s="84">
        <v>109</v>
      </c>
      <c r="G9518" s="74" t="s">
        <v>4</v>
      </c>
      <c r="H9518" s="75" t="str">
        <f>+VLOOKUP(D9518,PRESUP!$A$6:$N$183,3,FALSE)</f>
        <v>m2</v>
      </c>
      <c r="I9518" s="84"/>
      <c r="J9518" s="100"/>
      <c r="K9518" s="101"/>
      <c r="L9518" s="101"/>
      <c r="M9518" s="101"/>
      <c r="N9518" s="102"/>
    </row>
    <row r="9519" spans="1:18" ht="32.25" customHeight="1" x14ac:dyDescent="0.3">
      <c r="A9519" s="86"/>
      <c r="B9519" s="84"/>
      <c r="C9519" s="22" t="str">
        <f>+VLOOKUP(D9518,PRESUP!$A$6:$N$183,14,FALSE)</f>
        <v>DETALLE: MARCAS DE PAVIMENTO C/PINTURA TERMOPLÁSTICA E=2.3MM (SECO) "PASOS CEBRA, FLECHAS, LEYENDAS"</v>
      </c>
      <c r="J9519" s="103"/>
      <c r="K9519" s="104"/>
      <c r="L9519" s="104"/>
      <c r="M9519" s="104"/>
      <c r="N9519" s="105"/>
      <c r="O9519" s="84" t="s">
        <v>71</v>
      </c>
      <c r="P9519" s="84" t="s">
        <v>73</v>
      </c>
      <c r="Q9519" s="84" t="s">
        <v>72</v>
      </c>
    </row>
    <row r="9520" spans="1:18" s="73" customFormat="1" ht="15" customHeight="1" thickBot="1" x14ac:dyDescent="0.35">
      <c r="A9520" s="86"/>
      <c r="B9520" s="84"/>
      <c r="C9520" s="73" t="s">
        <v>5</v>
      </c>
      <c r="D9520" s="94"/>
      <c r="E9520" s="94"/>
      <c r="F9520" s="94"/>
      <c r="G9520" s="196" t="s">
        <v>58</v>
      </c>
      <c r="H9520" s="197">
        <v>6.7000000000000004E-2</v>
      </c>
      <c r="J9520" s="162"/>
      <c r="K9520" s="163"/>
      <c r="L9520" s="163"/>
      <c r="M9520" s="163"/>
      <c r="N9520" s="164"/>
      <c r="O9520" s="166">
        <f>+H9594</f>
        <v>34.32</v>
      </c>
      <c r="P9520" s="168">
        <f>+H9590</f>
        <v>29.845387500000001</v>
      </c>
      <c r="Q9520" s="167">
        <f>+N9594</f>
        <v>0.1744</v>
      </c>
      <c r="R9520" s="73">
        <f t="shared" ref="R9520" si="1828">+D9518</f>
        <v>109</v>
      </c>
    </row>
    <row r="9521" spans="1:18" s="94" customFormat="1" ht="30" customHeight="1" thickBot="1" x14ac:dyDescent="0.35">
      <c r="A9521" s="86"/>
      <c r="B9521" s="84"/>
      <c r="C9521" s="122" t="s">
        <v>48</v>
      </c>
      <c r="D9521" s="123" t="s">
        <v>0</v>
      </c>
      <c r="E9521" s="123" t="s">
        <v>6</v>
      </c>
      <c r="F9521" s="123" t="s">
        <v>7</v>
      </c>
      <c r="G9521" s="123" t="s">
        <v>8</v>
      </c>
      <c r="H9521" s="124" t="s">
        <v>9</v>
      </c>
      <c r="J9521" s="106" t="s">
        <v>59</v>
      </c>
      <c r="K9521" s="107" t="s">
        <v>60</v>
      </c>
      <c r="L9521" s="107" t="s">
        <v>61</v>
      </c>
      <c r="M9521" s="107" t="s">
        <v>62</v>
      </c>
      <c r="N9521" s="108" t="s">
        <v>63</v>
      </c>
    </row>
    <row r="9522" spans="1:18" ht="15" customHeight="1" x14ac:dyDescent="0.3">
      <c r="A9522" s="86"/>
      <c r="B9522" s="84"/>
      <c r="C9522" s="125" t="s">
        <v>78</v>
      </c>
      <c r="D9522" s="145" t="s">
        <v>20</v>
      </c>
      <c r="E9522" s="148"/>
      <c r="F9522" s="148" t="s">
        <v>64</v>
      </c>
      <c r="G9522" s="153" t="s">
        <v>20</v>
      </c>
      <c r="H9522" s="126">
        <f>+H9551*0.05</f>
        <v>7.4537500000000007E-2</v>
      </c>
      <c r="J9522" s="171">
        <f>+IF(H9522="","",H9522/H9590)</f>
        <v>2.4974545899261653E-3</v>
      </c>
      <c r="K9522" s="172">
        <v>4292100117</v>
      </c>
      <c r="L9522" s="170" t="s">
        <v>77</v>
      </c>
      <c r="M9522" s="156">
        <v>0</v>
      </c>
      <c r="N9522" s="173">
        <f t="shared" ref="N9522:N9534" si="1829">+IF(H9522="","",J9522*M9522)</f>
        <v>0</v>
      </c>
    </row>
    <row r="9523" spans="1:18" ht="15" customHeight="1" x14ac:dyDescent="0.3">
      <c r="A9523" s="86"/>
      <c r="B9523" s="84"/>
      <c r="C9523" s="125" t="s">
        <v>484</v>
      </c>
      <c r="D9523" s="146">
        <v>1</v>
      </c>
      <c r="E9523" s="149">
        <v>25</v>
      </c>
      <c r="F9523" s="184">
        <f t="shared" ref="F9523:F9534" si="1830">+IF(E9523="","",D9523*E9523)</f>
        <v>25</v>
      </c>
      <c r="G9523" s="185">
        <f>+IF(F9523="","",H9520)</f>
        <v>6.7000000000000004E-2</v>
      </c>
      <c r="H9523" s="186">
        <f t="shared" ref="H9523:H9534" si="1831">+IF(G9523="","",F9523*G9523)</f>
        <v>1.675</v>
      </c>
      <c r="J9523" s="195">
        <f>+IF(H9523="","",H9523/H9590)</f>
        <v>5.612257505452057E-2</v>
      </c>
      <c r="K9523" s="172">
        <v>548000014</v>
      </c>
      <c r="L9523" s="170" t="s">
        <v>77</v>
      </c>
      <c r="M9523" s="193">
        <f t="shared" ref="M9523:M9534" si="1832">IF(L9523="NP", 0, (IF(L9523="EP", 1, (IF(L9523="ND", 0.4, "")))))</f>
        <v>0</v>
      </c>
      <c r="N9523" s="194">
        <f t="shared" si="1829"/>
        <v>0</v>
      </c>
      <c r="R9523" s="75" t="e">
        <f t="shared" ref="R9523:R9534" si="1833">+R9435+1</f>
        <v>#REF!</v>
      </c>
    </row>
    <row r="9524" spans="1:18" ht="15" customHeight="1" x14ac:dyDescent="0.3">
      <c r="A9524" s="86"/>
      <c r="B9524" s="84"/>
      <c r="C9524" s="125" t="s">
        <v>485</v>
      </c>
      <c r="D9524" s="146">
        <v>1</v>
      </c>
      <c r="E9524" s="149">
        <v>30</v>
      </c>
      <c r="F9524" s="184">
        <f t="shared" si="1830"/>
        <v>30</v>
      </c>
      <c r="G9524" s="185">
        <f>+IF(F9524="","",H9520)</f>
        <v>6.7000000000000004E-2</v>
      </c>
      <c r="H9524" s="186">
        <f t="shared" si="1831"/>
        <v>2.0100000000000002</v>
      </c>
      <c r="J9524" s="195">
        <f>+IF(H9524="","",H9524/H9590)</f>
        <v>6.7347090065424692E-2</v>
      </c>
      <c r="K9524" s="172">
        <v>4292100117</v>
      </c>
      <c r="L9524" s="170" t="s">
        <v>77</v>
      </c>
      <c r="M9524" s="193">
        <f t="shared" si="1832"/>
        <v>0</v>
      </c>
      <c r="N9524" s="194">
        <f t="shared" si="1829"/>
        <v>0</v>
      </c>
      <c r="R9524" s="75" t="e">
        <f t="shared" si="1833"/>
        <v>#REF!</v>
      </c>
    </row>
    <row r="9525" spans="1:18" ht="15" customHeight="1" x14ac:dyDescent="0.3">
      <c r="A9525" s="86"/>
      <c r="B9525" s="84"/>
      <c r="C9525" s="125"/>
      <c r="D9525" s="146"/>
      <c r="E9525" s="149"/>
      <c r="F9525" s="184" t="str">
        <f t="shared" si="1830"/>
        <v/>
      </c>
      <c r="G9525" s="185" t="str">
        <f>+IF(F9525="","",H9520)</f>
        <v/>
      </c>
      <c r="H9525" s="186" t="str">
        <f t="shared" si="1831"/>
        <v/>
      </c>
      <c r="J9525" s="195" t="str">
        <f>+IF(H9525="","",H9525/H9590)</f>
        <v/>
      </c>
      <c r="K9525" s="172"/>
      <c r="L9525" s="170"/>
      <c r="M9525" s="193" t="str">
        <f t="shared" si="1832"/>
        <v/>
      </c>
      <c r="N9525" s="194" t="str">
        <f t="shared" si="1829"/>
        <v/>
      </c>
      <c r="R9525" s="75" t="e">
        <f t="shared" si="1833"/>
        <v>#REF!</v>
      </c>
    </row>
    <row r="9526" spans="1:18" ht="15" customHeight="1" x14ac:dyDescent="0.3">
      <c r="A9526" s="86"/>
      <c r="B9526" s="84"/>
      <c r="C9526" s="125"/>
      <c r="D9526" s="146"/>
      <c r="E9526" s="149"/>
      <c r="F9526" s="184" t="str">
        <f t="shared" si="1830"/>
        <v/>
      </c>
      <c r="G9526" s="185" t="str">
        <f>+IF(F9526="","",H9520)</f>
        <v/>
      </c>
      <c r="H9526" s="186" t="str">
        <f t="shared" si="1831"/>
        <v/>
      </c>
      <c r="J9526" s="195" t="str">
        <f>+IF(H9526="","",H9526/H9590)</f>
        <v/>
      </c>
      <c r="K9526" s="172"/>
      <c r="L9526" s="170"/>
      <c r="M9526" s="193" t="str">
        <f t="shared" si="1832"/>
        <v/>
      </c>
      <c r="N9526" s="194" t="str">
        <f t="shared" si="1829"/>
        <v/>
      </c>
      <c r="R9526" s="75" t="e">
        <f t="shared" si="1833"/>
        <v>#REF!</v>
      </c>
    </row>
    <row r="9527" spans="1:18" ht="15" customHeight="1" x14ac:dyDescent="0.3">
      <c r="A9527" s="86"/>
      <c r="B9527" s="84"/>
      <c r="C9527" s="125"/>
      <c r="D9527" s="146"/>
      <c r="E9527" s="149"/>
      <c r="F9527" s="184" t="str">
        <f t="shared" si="1830"/>
        <v/>
      </c>
      <c r="G9527" s="185" t="str">
        <f>+IF(F9527="","",H9520)</f>
        <v/>
      </c>
      <c r="H9527" s="186" t="str">
        <f t="shared" si="1831"/>
        <v/>
      </c>
      <c r="J9527" s="195" t="str">
        <f>+IF(H9527="","",H9527/H9590)</f>
        <v/>
      </c>
      <c r="K9527" s="172"/>
      <c r="L9527" s="170"/>
      <c r="M9527" s="193" t="str">
        <f t="shared" si="1832"/>
        <v/>
      </c>
      <c r="N9527" s="194" t="str">
        <f t="shared" si="1829"/>
        <v/>
      </c>
      <c r="R9527" s="75" t="e">
        <f t="shared" si="1833"/>
        <v>#REF!</v>
      </c>
    </row>
    <row r="9528" spans="1:18" ht="15" customHeight="1" x14ac:dyDescent="0.3">
      <c r="A9528" s="86"/>
      <c r="B9528" s="84"/>
      <c r="C9528" s="125"/>
      <c r="D9528" s="146"/>
      <c r="E9528" s="149"/>
      <c r="F9528" s="184" t="str">
        <f t="shared" si="1830"/>
        <v/>
      </c>
      <c r="G9528" s="185" t="str">
        <f>+IF(F9528="","",H9520)</f>
        <v/>
      </c>
      <c r="H9528" s="186" t="str">
        <f t="shared" si="1831"/>
        <v/>
      </c>
      <c r="J9528" s="195" t="str">
        <f>+IF(H9528="","",H9528/H9590)</f>
        <v/>
      </c>
      <c r="K9528" s="172"/>
      <c r="L9528" s="170"/>
      <c r="M9528" s="193" t="str">
        <f t="shared" si="1832"/>
        <v/>
      </c>
      <c r="N9528" s="194" t="str">
        <f t="shared" si="1829"/>
        <v/>
      </c>
      <c r="R9528" s="75" t="e">
        <f t="shared" si="1833"/>
        <v>#REF!</v>
      </c>
    </row>
    <row r="9529" spans="1:18" ht="15" customHeight="1" x14ac:dyDescent="0.3">
      <c r="A9529" s="86"/>
      <c r="B9529" s="84"/>
      <c r="C9529" s="125"/>
      <c r="D9529" s="146"/>
      <c r="E9529" s="149"/>
      <c r="F9529" s="184" t="str">
        <f t="shared" si="1830"/>
        <v/>
      </c>
      <c r="G9529" s="185" t="str">
        <f>+IF(F9529="","",H9520)</f>
        <v/>
      </c>
      <c r="H9529" s="186" t="str">
        <f t="shared" si="1831"/>
        <v/>
      </c>
      <c r="J9529" s="195" t="str">
        <f>+IF(H9529="","",H9529/H9590)</f>
        <v/>
      </c>
      <c r="K9529" s="172"/>
      <c r="L9529" s="170"/>
      <c r="M9529" s="193" t="str">
        <f t="shared" si="1832"/>
        <v/>
      </c>
      <c r="N9529" s="194" t="str">
        <f t="shared" si="1829"/>
        <v/>
      </c>
      <c r="R9529" s="75" t="e">
        <f t="shared" si="1833"/>
        <v>#REF!</v>
      </c>
    </row>
    <row r="9530" spans="1:18" ht="15" customHeight="1" x14ac:dyDescent="0.3">
      <c r="A9530" s="86"/>
      <c r="B9530" s="84"/>
      <c r="C9530" s="125"/>
      <c r="D9530" s="146"/>
      <c r="E9530" s="149"/>
      <c r="F9530" s="184" t="str">
        <f t="shared" si="1830"/>
        <v/>
      </c>
      <c r="G9530" s="185" t="str">
        <f>+IF(F9530="","",H9520)</f>
        <v/>
      </c>
      <c r="H9530" s="186" t="str">
        <f t="shared" si="1831"/>
        <v/>
      </c>
      <c r="J9530" s="195" t="str">
        <f>+IF(H9530="","",H9530/H9590)</f>
        <v/>
      </c>
      <c r="K9530" s="172"/>
      <c r="L9530" s="170"/>
      <c r="M9530" s="193" t="str">
        <f t="shared" si="1832"/>
        <v/>
      </c>
      <c r="N9530" s="194" t="str">
        <f t="shared" si="1829"/>
        <v/>
      </c>
      <c r="R9530" s="75" t="e">
        <f t="shared" si="1833"/>
        <v>#REF!</v>
      </c>
    </row>
    <row r="9531" spans="1:18" ht="15" customHeight="1" x14ac:dyDescent="0.3">
      <c r="A9531" s="86"/>
      <c r="B9531" s="84"/>
      <c r="C9531" s="125"/>
      <c r="D9531" s="146"/>
      <c r="E9531" s="149"/>
      <c r="F9531" s="184" t="str">
        <f t="shared" si="1830"/>
        <v/>
      </c>
      <c r="G9531" s="185" t="str">
        <f>+IF(F9531="","",H9520)</f>
        <v/>
      </c>
      <c r="H9531" s="186" t="str">
        <f t="shared" si="1831"/>
        <v/>
      </c>
      <c r="J9531" s="195" t="str">
        <f>+IF(H9531="","",H9531/H9590)</f>
        <v/>
      </c>
      <c r="K9531" s="172"/>
      <c r="L9531" s="170"/>
      <c r="M9531" s="193" t="str">
        <f t="shared" si="1832"/>
        <v/>
      </c>
      <c r="N9531" s="194" t="str">
        <f t="shared" si="1829"/>
        <v/>
      </c>
      <c r="R9531" s="75" t="e">
        <f t="shared" si="1833"/>
        <v>#REF!</v>
      </c>
    </row>
    <row r="9532" spans="1:18" ht="15" customHeight="1" x14ac:dyDescent="0.3">
      <c r="A9532" s="86"/>
      <c r="B9532" s="84"/>
      <c r="C9532" s="125"/>
      <c r="D9532" s="146"/>
      <c r="E9532" s="149"/>
      <c r="F9532" s="184" t="str">
        <f t="shared" si="1830"/>
        <v/>
      </c>
      <c r="G9532" s="185" t="str">
        <f>+IF(F9532="","",H9520)</f>
        <v/>
      </c>
      <c r="H9532" s="186" t="str">
        <f t="shared" si="1831"/>
        <v/>
      </c>
      <c r="J9532" s="195" t="str">
        <f>+IF(H9532="","",H9532/H9590)</f>
        <v/>
      </c>
      <c r="K9532" s="172"/>
      <c r="L9532" s="170"/>
      <c r="M9532" s="193" t="str">
        <f t="shared" si="1832"/>
        <v/>
      </c>
      <c r="N9532" s="194" t="str">
        <f t="shared" si="1829"/>
        <v/>
      </c>
      <c r="R9532" s="75" t="e">
        <f t="shared" si="1833"/>
        <v>#REF!</v>
      </c>
    </row>
    <row r="9533" spans="1:18" ht="15" customHeight="1" x14ac:dyDescent="0.3">
      <c r="A9533" s="86"/>
      <c r="B9533" s="84"/>
      <c r="C9533" s="125"/>
      <c r="D9533" s="146"/>
      <c r="E9533" s="149"/>
      <c r="F9533" s="184" t="str">
        <f t="shared" si="1830"/>
        <v/>
      </c>
      <c r="G9533" s="185" t="str">
        <f>+IF(F9533="","",H9520)</f>
        <v/>
      </c>
      <c r="H9533" s="186" t="str">
        <f t="shared" si="1831"/>
        <v/>
      </c>
      <c r="J9533" s="195" t="str">
        <f>+IF(H9533="","",H9533/H9590)</f>
        <v/>
      </c>
      <c r="K9533" s="172"/>
      <c r="L9533" s="170"/>
      <c r="M9533" s="193" t="str">
        <f t="shared" si="1832"/>
        <v/>
      </c>
      <c r="N9533" s="194" t="str">
        <f t="shared" si="1829"/>
        <v/>
      </c>
      <c r="R9533" s="75" t="e">
        <f t="shared" si="1833"/>
        <v>#REF!</v>
      </c>
    </row>
    <row r="9534" spans="1:18" ht="15" customHeight="1" thickBot="1" x14ac:dyDescent="0.35">
      <c r="A9534" s="86"/>
      <c r="B9534" s="84"/>
      <c r="C9534" s="127"/>
      <c r="D9534" s="147"/>
      <c r="E9534" s="150"/>
      <c r="F9534" s="187" t="str">
        <f t="shared" si="1830"/>
        <v/>
      </c>
      <c r="G9534" s="188" t="str">
        <f>+IF(F9534="","",H9519)</f>
        <v/>
      </c>
      <c r="H9534" s="189" t="str">
        <f t="shared" si="1831"/>
        <v/>
      </c>
      <c r="J9534" s="195" t="str">
        <f>+IF(H9534="","",H9534/H9590)</f>
        <v/>
      </c>
      <c r="K9534" s="172"/>
      <c r="L9534" s="170"/>
      <c r="M9534" s="193" t="str">
        <f t="shared" si="1832"/>
        <v/>
      </c>
      <c r="N9534" s="194" t="str">
        <f t="shared" si="1829"/>
        <v/>
      </c>
      <c r="R9534" s="75" t="e">
        <f t="shared" si="1833"/>
        <v>#REF!</v>
      </c>
    </row>
    <row r="9535" spans="1:18" ht="15" customHeight="1" thickBot="1" x14ac:dyDescent="0.35">
      <c r="A9535" s="86"/>
      <c r="B9535" s="84"/>
      <c r="C9535" s="160"/>
      <c r="D9535" s="160"/>
      <c r="E9535" s="160"/>
      <c r="F9535" s="160"/>
      <c r="G9535" s="161" t="s">
        <v>27</v>
      </c>
      <c r="H9535" s="157">
        <f>SUM(H9522:H9534)</f>
        <v>3.7595375000000004</v>
      </c>
      <c r="J9535" s="110">
        <f>SUM(J9522:J9534)</f>
        <v>0.12596711970987143</v>
      </c>
      <c r="K9535" s="109"/>
      <c r="L9535" s="109"/>
      <c r="M9535" s="109"/>
      <c r="N9535" s="110">
        <f>SUM(N9522:N9534)</f>
        <v>0</v>
      </c>
    </row>
    <row r="9536" spans="1:18" s="73" customFormat="1" ht="15" customHeight="1" thickBot="1" x14ac:dyDescent="0.35">
      <c r="A9536" s="86"/>
      <c r="B9536" s="84"/>
      <c r="C9536" s="73" t="s">
        <v>10</v>
      </c>
      <c r="H9536" s="74"/>
      <c r="J9536" s="112"/>
      <c r="K9536" s="112"/>
      <c r="L9536" s="112"/>
      <c r="M9536" s="112"/>
      <c r="N9536" s="112"/>
    </row>
    <row r="9537" spans="1:18" ht="31.5" customHeight="1" thickBot="1" x14ac:dyDescent="0.35">
      <c r="A9537" s="86"/>
      <c r="B9537" s="84"/>
      <c r="C9537" s="122" t="s">
        <v>48</v>
      </c>
      <c r="D9537" s="123" t="s">
        <v>0</v>
      </c>
      <c r="E9537" s="123" t="s">
        <v>65</v>
      </c>
      <c r="F9537" s="123" t="s">
        <v>66</v>
      </c>
      <c r="G9537" s="123" t="s">
        <v>8</v>
      </c>
      <c r="H9537" s="124" t="s">
        <v>9</v>
      </c>
      <c r="J9537" s="106" t="s">
        <v>59</v>
      </c>
      <c r="K9537" s="107" t="s">
        <v>60</v>
      </c>
      <c r="L9537" s="107" t="s">
        <v>61</v>
      </c>
      <c r="M9537" s="107" t="s">
        <v>62</v>
      </c>
      <c r="N9537" s="108" t="s">
        <v>63</v>
      </c>
    </row>
    <row r="9538" spans="1:18" ht="15" customHeight="1" x14ac:dyDescent="0.3">
      <c r="A9538" s="86"/>
      <c r="B9538" s="84"/>
      <c r="C9538" s="125" t="s">
        <v>326</v>
      </c>
      <c r="D9538" s="227">
        <v>2</v>
      </c>
      <c r="E9538" s="240">
        <v>4.2300000000000004</v>
      </c>
      <c r="F9538" s="184">
        <f t="shared" ref="F9538:F9550" si="1834">+IF(E9538="","",D9538*E9538)</f>
        <v>8.4600000000000009</v>
      </c>
      <c r="G9538" s="185">
        <f>+IF(F9538="","",H9520)</f>
        <v>6.7000000000000004E-2</v>
      </c>
      <c r="H9538" s="186">
        <f t="shared" ref="H9538:H9550" si="1835">+IF(G9538="","",F9538*G9538)</f>
        <v>0.5668200000000001</v>
      </c>
      <c r="I9538" s="95"/>
      <c r="J9538" s="195">
        <f>+IF(H9538="","",H9538/H9590)</f>
        <v>1.8991879398449762E-2</v>
      </c>
      <c r="K9538" s="210">
        <v>851230012</v>
      </c>
      <c r="L9538" s="210" t="s">
        <v>77</v>
      </c>
      <c r="M9538" s="193">
        <v>0</v>
      </c>
      <c r="N9538" s="194">
        <f t="shared" ref="N9538:N9550" si="1836">+IF(H9538="","",J9538*M9538)</f>
        <v>0</v>
      </c>
      <c r="R9538" s="75" t="e">
        <f t="shared" ref="R9538:R9550" si="1837">+R9450+1</f>
        <v>#REF!</v>
      </c>
    </row>
    <row r="9539" spans="1:18" ht="15" customHeight="1" x14ac:dyDescent="0.3">
      <c r="A9539" s="86"/>
      <c r="B9539" s="84"/>
      <c r="C9539" s="125" t="s">
        <v>309</v>
      </c>
      <c r="D9539" s="227">
        <v>1</v>
      </c>
      <c r="E9539" s="149">
        <v>4.75</v>
      </c>
      <c r="F9539" s="184">
        <f t="shared" si="1834"/>
        <v>4.75</v>
      </c>
      <c r="G9539" s="185">
        <f>+IF(F9539="","",H9520)</f>
        <v>6.7000000000000004E-2</v>
      </c>
      <c r="H9539" s="186">
        <f t="shared" si="1835"/>
        <v>0.31825000000000003</v>
      </c>
      <c r="J9539" s="195">
        <f>+IF(H9539="","",H9539/H9590)</f>
        <v>1.0663289260358909E-2</v>
      </c>
      <c r="K9539" s="210">
        <v>851230012</v>
      </c>
      <c r="L9539" s="210" t="s">
        <v>77</v>
      </c>
      <c r="M9539" s="193">
        <v>0</v>
      </c>
      <c r="N9539" s="194">
        <f t="shared" si="1836"/>
        <v>0</v>
      </c>
      <c r="R9539" s="75" t="e">
        <f t="shared" si="1837"/>
        <v>#REF!</v>
      </c>
    </row>
    <row r="9540" spans="1:18" ht="15" customHeight="1" x14ac:dyDescent="0.3">
      <c r="A9540" s="86"/>
      <c r="B9540" s="84"/>
      <c r="C9540" s="125" t="s">
        <v>489</v>
      </c>
      <c r="D9540" s="227">
        <v>1</v>
      </c>
      <c r="E9540" s="149">
        <v>4.5199999999999996</v>
      </c>
      <c r="F9540" s="184">
        <f t="shared" si="1834"/>
        <v>4.5199999999999996</v>
      </c>
      <c r="G9540" s="185">
        <f>+IF(F9540="","",H9520)</f>
        <v>6.7000000000000004E-2</v>
      </c>
      <c r="H9540" s="186">
        <f t="shared" si="1835"/>
        <v>0.30284</v>
      </c>
      <c r="J9540" s="195">
        <f>+IF(H9540="","",H9540/H9590)</f>
        <v>1.0146961569857319E-2</v>
      </c>
      <c r="K9540" s="210">
        <v>851230012</v>
      </c>
      <c r="L9540" s="210" t="s">
        <v>77</v>
      </c>
      <c r="M9540" s="193">
        <v>0</v>
      </c>
      <c r="N9540" s="194">
        <f t="shared" si="1836"/>
        <v>0</v>
      </c>
      <c r="R9540" s="75" t="e">
        <f t="shared" si="1837"/>
        <v>#REF!</v>
      </c>
    </row>
    <row r="9541" spans="1:18" ht="27" customHeight="1" x14ac:dyDescent="0.25">
      <c r="A9541" s="86"/>
      <c r="B9541" s="84"/>
      <c r="C9541" s="209" t="s">
        <v>358</v>
      </c>
      <c r="D9541" s="228">
        <v>1</v>
      </c>
      <c r="E9541" s="209">
        <v>4.5199999999999996</v>
      </c>
      <c r="F9541" s="184">
        <f t="shared" si="1834"/>
        <v>4.5199999999999996</v>
      </c>
      <c r="G9541" s="185">
        <f>+IF(F9541="","",H9520)</f>
        <v>6.7000000000000004E-2</v>
      </c>
      <c r="H9541" s="186">
        <f t="shared" si="1835"/>
        <v>0.30284</v>
      </c>
      <c r="J9541" s="195">
        <f>+IF(H9541="","",H9541/H9590)</f>
        <v>1.0146961569857319E-2</v>
      </c>
      <c r="K9541" s="174">
        <v>851230012</v>
      </c>
      <c r="L9541" s="170" t="s">
        <v>77</v>
      </c>
      <c r="M9541" s="193">
        <f t="shared" ref="M9541:M9550" si="1838">IF(L9541="NP", 0, (IF(L9541="EP", 1, (IF(L9541="ND", 0.4, "")))))</f>
        <v>0</v>
      </c>
      <c r="N9541" s="194">
        <f t="shared" si="1836"/>
        <v>0</v>
      </c>
      <c r="R9541" s="75" t="e">
        <f t="shared" si="1837"/>
        <v>#REF!</v>
      </c>
    </row>
    <row r="9542" spans="1:18" ht="15" customHeight="1" x14ac:dyDescent="0.3">
      <c r="A9542" s="86"/>
      <c r="B9542" s="84"/>
      <c r="C9542" s="125"/>
      <c r="D9542" s="146"/>
      <c r="E9542" s="149"/>
      <c r="F9542" s="184" t="str">
        <f t="shared" si="1834"/>
        <v/>
      </c>
      <c r="G9542" s="185" t="str">
        <f>+IF(F9542="","",H9520)</f>
        <v/>
      </c>
      <c r="H9542" s="186" t="str">
        <f t="shared" si="1835"/>
        <v/>
      </c>
      <c r="J9542" s="195" t="str">
        <f>+IF(H9542="","",H9542/H9590)</f>
        <v/>
      </c>
      <c r="K9542" s="174"/>
      <c r="L9542" s="170"/>
      <c r="M9542" s="193" t="str">
        <f t="shared" si="1838"/>
        <v/>
      </c>
      <c r="N9542" s="194" t="str">
        <f t="shared" si="1836"/>
        <v/>
      </c>
      <c r="R9542" s="75" t="e">
        <f t="shared" si="1837"/>
        <v>#REF!</v>
      </c>
    </row>
    <row r="9543" spans="1:18" ht="15" customHeight="1" x14ac:dyDescent="0.3">
      <c r="A9543" s="86"/>
      <c r="B9543" s="84"/>
      <c r="C9543" s="125"/>
      <c r="D9543" s="146"/>
      <c r="E9543" s="149"/>
      <c r="F9543" s="184" t="str">
        <f t="shared" si="1834"/>
        <v/>
      </c>
      <c r="G9543" s="185" t="str">
        <f>+IF(F9543="","",H9520)</f>
        <v/>
      </c>
      <c r="H9543" s="186" t="str">
        <f t="shared" si="1835"/>
        <v/>
      </c>
      <c r="I9543" s="96"/>
      <c r="J9543" s="195" t="str">
        <f>+IF(H9543="","",H9543/H9590)</f>
        <v/>
      </c>
      <c r="K9543" s="174"/>
      <c r="L9543" s="170"/>
      <c r="M9543" s="193" t="str">
        <f t="shared" si="1838"/>
        <v/>
      </c>
      <c r="N9543" s="194" t="str">
        <f t="shared" si="1836"/>
        <v/>
      </c>
      <c r="R9543" s="75" t="e">
        <f t="shared" si="1837"/>
        <v>#REF!</v>
      </c>
    </row>
    <row r="9544" spans="1:18" ht="15" customHeight="1" x14ac:dyDescent="0.3">
      <c r="A9544" s="86"/>
      <c r="B9544" s="84"/>
      <c r="C9544" s="125"/>
      <c r="D9544" s="146"/>
      <c r="E9544" s="149"/>
      <c r="F9544" s="184" t="str">
        <f t="shared" si="1834"/>
        <v/>
      </c>
      <c r="G9544" s="185" t="str">
        <f>+IF(F9544="","",H9520)</f>
        <v/>
      </c>
      <c r="H9544" s="186" t="str">
        <f t="shared" si="1835"/>
        <v/>
      </c>
      <c r="J9544" s="195" t="str">
        <f>+IF(H9544="","",H9544/H9590)</f>
        <v/>
      </c>
      <c r="K9544" s="174"/>
      <c r="L9544" s="170"/>
      <c r="M9544" s="193" t="str">
        <f t="shared" si="1838"/>
        <v/>
      </c>
      <c r="N9544" s="194" t="str">
        <f t="shared" si="1836"/>
        <v/>
      </c>
      <c r="R9544" s="75" t="e">
        <f t="shared" si="1837"/>
        <v>#REF!</v>
      </c>
    </row>
    <row r="9545" spans="1:18" ht="15" customHeight="1" x14ac:dyDescent="0.3">
      <c r="A9545" s="86"/>
      <c r="B9545" s="84"/>
      <c r="C9545" s="125"/>
      <c r="D9545" s="146"/>
      <c r="E9545" s="149"/>
      <c r="F9545" s="184" t="str">
        <f t="shared" si="1834"/>
        <v/>
      </c>
      <c r="G9545" s="185" t="str">
        <f>+IF(F9545="","",H9520)</f>
        <v/>
      </c>
      <c r="H9545" s="186" t="str">
        <f t="shared" si="1835"/>
        <v/>
      </c>
      <c r="J9545" s="195" t="str">
        <f>+IF(H9545="","",H9545/H9590)</f>
        <v/>
      </c>
      <c r="K9545" s="174"/>
      <c r="L9545" s="170"/>
      <c r="M9545" s="193" t="str">
        <f t="shared" si="1838"/>
        <v/>
      </c>
      <c r="N9545" s="194" t="str">
        <f t="shared" si="1836"/>
        <v/>
      </c>
      <c r="R9545" s="75" t="e">
        <f t="shared" si="1837"/>
        <v>#REF!</v>
      </c>
    </row>
    <row r="9546" spans="1:18" ht="15" customHeight="1" x14ac:dyDescent="0.3">
      <c r="A9546" s="86"/>
      <c r="B9546" s="84"/>
      <c r="C9546" s="125"/>
      <c r="D9546" s="146"/>
      <c r="E9546" s="149"/>
      <c r="F9546" s="184" t="str">
        <f t="shared" si="1834"/>
        <v/>
      </c>
      <c r="G9546" s="185" t="str">
        <f>+IF(F9546="","",H9520)</f>
        <v/>
      </c>
      <c r="H9546" s="186" t="str">
        <f t="shared" si="1835"/>
        <v/>
      </c>
      <c r="I9546" s="96"/>
      <c r="J9546" s="195" t="str">
        <f>+IF(H9546="","",H9546/H9590)</f>
        <v/>
      </c>
      <c r="K9546" s="174"/>
      <c r="L9546" s="170"/>
      <c r="M9546" s="193" t="str">
        <f t="shared" si="1838"/>
        <v/>
      </c>
      <c r="N9546" s="194" t="str">
        <f t="shared" si="1836"/>
        <v/>
      </c>
      <c r="R9546" s="75" t="e">
        <f t="shared" si="1837"/>
        <v>#REF!</v>
      </c>
    </row>
    <row r="9547" spans="1:18" ht="15" customHeight="1" x14ac:dyDescent="0.3">
      <c r="A9547" s="86"/>
      <c r="B9547" s="84"/>
      <c r="C9547" s="125"/>
      <c r="D9547" s="146"/>
      <c r="E9547" s="149"/>
      <c r="F9547" s="184" t="str">
        <f t="shared" si="1834"/>
        <v/>
      </c>
      <c r="G9547" s="185" t="str">
        <f>+IF(F9547="","",H9520)</f>
        <v/>
      </c>
      <c r="H9547" s="186" t="str">
        <f t="shared" si="1835"/>
        <v/>
      </c>
      <c r="J9547" s="195" t="str">
        <f>+IF(H9547="","",H9547/H9590)</f>
        <v/>
      </c>
      <c r="K9547" s="174"/>
      <c r="L9547" s="170"/>
      <c r="M9547" s="193" t="str">
        <f t="shared" si="1838"/>
        <v/>
      </c>
      <c r="N9547" s="194" t="str">
        <f t="shared" si="1836"/>
        <v/>
      </c>
      <c r="R9547" s="75" t="e">
        <f t="shared" si="1837"/>
        <v>#REF!</v>
      </c>
    </row>
    <row r="9548" spans="1:18" ht="15" customHeight="1" x14ac:dyDescent="0.3">
      <c r="A9548" s="86"/>
      <c r="B9548" s="84"/>
      <c r="C9548" s="125"/>
      <c r="D9548" s="146"/>
      <c r="E9548" s="149"/>
      <c r="F9548" s="184" t="str">
        <f t="shared" si="1834"/>
        <v/>
      </c>
      <c r="G9548" s="185" t="str">
        <f>+IF(F9548="","",H9520)</f>
        <v/>
      </c>
      <c r="H9548" s="186" t="str">
        <f t="shared" si="1835"/>
        <v/>
      </c>
      <c r="I9548" s="96"/>
      <c r="J9548" s="195" t="str">
        <f>+IF(H9548="","",H9548/H9590)</f>
        <v/>
      </c>
      <c r="K9548" s="174"/>
      <c r="L9548" s="170"/>
      <c r="M9548" s="193" t="str">
        <f t="shared" si="1838"/>
        <v/>
      </c>
      <c r="N9548" s="194" t="str">
        <f t="shared" si="1836"/>
        <v/>
      </c>
      <c r="R9548" s="75" t="e">
        <f t="shared" si="1837"/>
        <v>#REF!</v>
      </c>
    </row>
    <row r="9549" spans="1:18" ht="15" customHeight="1" x14ac:dyDescent="0.3">
      <c r="A9549" s="86"/>
      <c r="B9549" s="84"/>
      <c r="C9549" s="125"/>
      <c r="D9549" s="146"/>
      <c r="E9549" s="149"/>
      <c r="F9549" s="184" t="str">
        <f t="shared" si="1834"/>
        <v/>
      </c>
      <c r="G9549" s="185" t="str">
        <f>+IF(F9549="","",H9520)</f>
        <v/>
      </c>
      <c r="H9549" s="186" t="str">
        <f t="shared" si="1835"/>
        <v/>
      </c>
      <c r="I9549" s="96"/>
      <c r="J9549" s="195" t="str">
        <f>+IF(H9549="","",H9549/H9590)</f>
        <v/>
      </c>
      <c r="K9549" s="174"/>
      <c r="L9549" s="170"/>
      <c r="M9549" s="193" t="str">
        <f t="shared" si="1838"/>
        <v/>
      </c>
      <c r="N9549" s="194" t="str">
        <f t="shared" si="1836"/>
        <v/>
      </c>
      <c r="R9549" s="75" t="e">
        <f t="shared" si="1837"/>
        <v>#REF!</v>
      </c>
    </row>
    <row r="9550" spans="1:18" ht="15" customHeight="1" thickBot="1" x14ac:dyDescent="0.35">
      <c r="A9550" s="86"/>
      <c r="B9550" s="84"/>
      <c r="C9550" s="127"/>
      <c r="D9550" s="147"/>
      <c r="E9550" s="150"/>
      <c r="F9550" s="187" t="str">
        <f t="shared" si="1834"/>
        <v/>
      </c>
      <c r="G9550" s="188" t="str">
        <f>+IF(F9550="","",H9519)</f>
        <v/>
      </c>
      <c r="H9550" s="189" t="str">
        <f t="shared" si="1835"/>
        <v/>
      </c>
      <c r="J9550" s="195" t="str">
        <f>+IF(H9550="","",H9550/H9590)</f>
        <v/>
      </c>
      <c r="K9550" s="174"/>
      <c r="L9550" s="170"/>
      <c r="M9550" s="193" t="str">
        <f t="shared" si="1838"/>
        <v/>
      </c>
      <c r="N9550" s="194" t="str">
        <f t="shared" si="1836"/>
        <v/>
      </c>
      <c r="R9550" s="75" t="e">
        <f t="shared" si="1837"/>
        <v>#REF!</v>
      </c>
    </row>
    <row r="9551" spans="1:18" ht="15" customHeight="1" thickBot="1" x14ac:dyDescent="0.35">
      <c r="A9551" s="86"/>
      <c r="B9551" s="84"/>
      <c r="C9551" s="160"/>
      <c r="D9551" s="160"/>
      <c r="E9551" s="160"/>
      <c r="F9551" s="160"/>
      <c r="G9551" s="161" t="s">
        <v>28</v>
      </c>
      <c r="H9551" s="157">
        <f>SUM(H9538:H9550)</f>
        <v>1.49075</v>
      </c>
      <c r="J9551" s="110">
        <f>SUM(J9538:J9550)</f>
        <v>4.9949091798523304E-2</v>
      </c>
      <c r="K9551" s="109"/>
      <c r="L9551" s="109"/>
      <c r="M9551" s="109"/>
      <c r="N9551" s="110">
        <f>SUM(N9538:N9550)</f>
        <v>0</v>
      </c>
    </row>
    <row r="9552" spans="1:18" s="73" customFormat="1" ht="15" customHeight="1" thickBot="1" x14ac:dyDescent="0.35">
      <c r="A9552" s="86"/>
      <c r="B9552" s="84"/>
      <c r="C9552" s="73" t="s">
        <v>11</v>
      </c>
      <c r="H9552" s="74"/>
      <c r="J9552" s="112"/>
      <c r="K9552" s="112"/>
      <c r="L9552" s="112"/>
      <c r="M9552" s="112"/>
      <c r="N9552" s="112"/>
    </row>
    <row r="9553" spans="1:18" ht="34.5" customHeight="1" thickBot="1" x14ac:dyDescent="0.35">
      <c r="A9553" s="86"/>
      <c r="B9553" s="84"/>
      <c r="C9553" s="122" t="s">
        <v>48</v>
      </c>
      <c r="D9553" s="129"/>
      <c r="E9553" s="123" t="s">
        <v>3</v>
      </c>
      <c r="F9553" s="123" t="s">
        <v>0</v>
      </c>
      <c r="G9553" s="123" t="s">
        <v>16</v>
      </c>
      <c r="H9553" s="124" t="s">
        <v>9</v>
      </c>
      <c r="J9553" s="106" t="s">
        <v>59</v>
      </c>
      <c r="K9553" s="107" t="s">
        <v>60</v>
      </c>
      <c r="L9553" s="107" t="s">
        <v>61</v>
      </c>
      <c r="M9553" s="107" t="s">
        <v>62</v>
      </c>
      <c r="N9553" s="108" t="s">
        <v>63</v>
      </c>
    </row>
    <row r="9554" spans="1:18" ht="15" customHeight="1" x14ac:dyDescent="0.3">
      <c r="A9554" s="86"/>
      <c r="B9554" s="84"/>
      <c r="C9554" s="125" t="s">
        <v>490</v>
      </c>
      <c r="E9554" s="230" t="s">
        <v>89</v>
      </c>
      <c r="F9554" s="267">
        <v>0.83</v>
      </c>
      <c r="G9554" s="223">
        <v>1.47</v>
      </c>
      <c r="H9554" s="190">
        <f t="shared" ref="H9554:H9579" si="1839">+IF(G9554="","",F9554*G9554)</f>
        <v>1.2201</v>
      </c>
      <c r="J9554" s="195">
        <f>+IF(H9554="","",H9554/H9590)</f>
        <v>4.0880688850161516E-2</v>
      </c>
      <c r="K9554" s="174">
        <v>371991111</v>
      </c>
      <c r="L9554" s="170" t="s">
        <v>76</v>
      </c>
      <c r="M9554" s="193">
        <v>0.4</v>
      </c>
      <c r="N9554" s="194">
        <f t="shared" ref="N9554:N9579" si="1840">+IF(H9554="","",J9554*M9554)</f>
        <v>1.6352275540064607E-2</v>
      </c>
      <c r="R9554" s="75" t="e">
        <f t="shared" ref="R9554:R9579" si="1841">+R9466+1</f>
        <v>#REF!</v>
      </c>
    </row>
    <row r="9555" spans="1:18" ht="15" customHeight="1" x14ac:dyDescent="0.3">
      <c r="A9555" s="86"/>
      <c r="B9555" s="84"/>
      <c r="C9555" s="125" t="s">
        <v>487</v>
      </c>
      <c r="E9555" s="237" t="s">
        <v>86</v>
      </c>
      <c r="F9555" s="257">
        <v>2.75</v>
      </c>
      <c r="G9555" s="238">
        <v>8.5</v>
      </c>
      <c r="H9555" s="190">
        <f t="shared" si="1839"/>
        <v>23.375</v>
      </c>
      <c r="J9555" s="195">
        <f>+IF(H9555="","",H9555/H9590)</f>
        <v>0.78320309964144375</v>
      </c>
      <c r="K9555" s="174">
        <v>352605342021</v>
      </c>
      <c r="L9555" s="170" t="s">
        <v>76</v>
      </c>
      <c r="M9555" s="193">
        <v>0.20180000000000001</v>
      </c>
      <c r="N9555" s="194">
        <f t="shared" si="1840"/>
        <v>0.15805038550764336</v>
      </c>
      <c r="R9555" s="75" t="e">
        <f t="shared" si="1841"/>
        <v>#REF!</v>
      </c>
    </row>
    <row r="9556" spans="1:18" ht="15" customHeight="1" x14ac:dyDescent="0.3">
      <c r="A9556" s="86"/>
      <c r="B9556" s="84"/>
      <c r="C9556" s="125"/>
      <c r="E9556" s="151"/>
      <c r="F9556" s="151"/>
      <c r="G9556" s="151"/>
      <c r="H9556" s="190" t="str">
        <f t="shared" si="1839"/>
        <v/>
      </c>
      <c r="J9556" s="195" t="str">
        <f>+IF(H9556="","",H9556/H9590)</f>
        <v/>
      </c>
      <c r="K9556" s="174"/>
      <c r="L9556" s="170"/>
      <c r="M9556" s="193" t="str">
        <f t="shared" ref="M9556:M9579" si="1842">IF(L9556="NP", 0, (IF(L9556="EP", 1, (IF(L9556="ND", 0.4, "")))))</f>
        <v/>
      </c>
      <c r="N9556" s="194" t="str">
        <f t="shared" si="1840"/>
        <v/>
      </c>
      <c r="R9556" s="75" t="e">
        <f t="shared" si="1841"/>
        <v>#REF!</v>
      </c>
    </row>
    <row r="9557" spans="1:18" ht="15" customHeight="1" x14ac:dyDescent="0.3">
      <c r="A9557" s="86"/>
      <c r="B9557" s="84"/>
      <c r="C9557" s="125"/>
      <c r="E9557" s="151"/>
      <c r="F9557" s="151"/>
      <c r="G9557" s="151"/>
      <c r="H9557" s="190" t="str">
        <f t="shared" si="1839"/>
        <v/>
      </c>
      <c r="J9557" s="195" t="str">
        <f>+IF(H9557="","",H9557/H9590)</f>
        <v/>
      </c>
      <c r="K9557" s="174"/>
      <c r="L9557" s="170"/>
      <c r="M9557" s="193" t="str">
        <f t="shared" si="1842"/>
        <v/>
      </c>
      <c r="N9557" s="194" t="str">
        <f t="shared" si="1840"/>
        <v/>
      </c>
      <c r="R9557" s="75" t="e">
        <f t="shared" si="1841"/>
        <v>#REF!</v>
      </c>
    </row>
    <row r="9558" spans="1:18" ht="15" customHeight="1" x14ac:dyDescent="0.3">
      <c r="A9558" s="86"/>
      <c r="B9558" s="84"/>
      <c r="C9558" s="125"/>
      <c r="E9558" s="151"/>
      <c r="F9558" s="151"/>
      <c r="G9558" s="151"/>
      <c r="H9558" s="190" t="str">
        <f t="shared" si="1839"/>
        <v/>
      </c>
      <c r="J9558" s="195" t="str">
        <f>+IF(H9558="","",H9558/H9590)</f>
        <v/>
      </c>
      <c r="K9558" s="174"/>
      <c r="L9558" s="170"/>
      <c r="M9558" s="193" t="str">
        <f t="shared" si="1842"/>
        <v/>
      </c>
      <c r="N9558" s="194" t="str">
        <f t="shared" si="1840"/>
        <v/>
      </c>
      <c r="R9558" s="75" t="e">
        <f t="shared" si="1841"/>
        <v>#REF!</v>
      </c>
    </row>
    <row r="9559" spans="1:18" ht="15" customHeight="1" x14ac:dyDescent="0.3">
      <c r="A9559" s="86"/>
      <c r="B9559" s="84"/>
      <c r="C9559" s="125"/>
      <c r="E9559" s="151"/>
      <c r="F9559" s="151"/>
      <c r="G9559" s="151"/>
      <c r="H9559" s="190" t="str">
        <f t="shared" si="1839"/>
        <v/>
      </c>
      <c r="J9559" s="195" t="str">
        <f>+IF(H9559="","",H9559/H9590)</f>
        <v/>
      </c>
      <c r="K9559" s="174"/>
      <c r="L9559" s="170"/>
      <c r="M9559" s="193" t="str">
        <f t="shared" si="1842"/>
        <v/>
      </c>
      <c r="N9559" s="194" t="str">
        <f t="shared" si="1840"/>
        <v/>
      </c>
      <c r="R9559" s="75" t="e">
        <f t="shared" si="1841"/>
        <v>#REF!</v>
      </c>
    </row>
    <row r="9560" spans="1:18" ht="15" customHeight="1" x14ac:dyDescent="0.3">
      <c r="A9560" s="86"/>
      <c r="B9560" s="84"/>
      <c r="C9560" s="125"/>
      <c r="E9560" s="151"/>
      <c r="F9560" s="151"/>
      <c r="G9560" s="151"/>
      <c r="H9560" s="190" t="str">
        <f t="shared" si="1839"/>
        <v/>
      </c>
      <c r="J9560" s="195" t="str">
        <f>+IF(H9560="","",H9560/H9590)</f>
        <v/>
      </c>
      <c r="K9560" s="174"/>
      <c r="L9560" s="170"/>
      <c r="M9560" s="193" t="str">
        <f t="shared" si="1842"/>
        <v/>
      </c>
      <c r="N9560" s="194" t="str">
        <f t="shared" si="1840"/>
        <v/>
      </c>
      <c r="R9560" s="75" t="e">
        <f t="shared" si="1841"/>
        <v>#REF!</v>
      </c>
    </row>
    <row r="9561" spans="1:18" ht="15" customHeight="1" x14ac:dyDescent="0.3">
      <c r="A9561" s="86"/>
      <c r="B9561" s="84"/>
      <c r="C9561" s="125"/>
      <c r="E9561" s="151"/>
      <c r="F9561" s="151"/>
      <c r="G9561" s="151"/>
      <c r="H9561" s="190" t="str">
        <f t="shared" si="1839"/>
        <v/>
      </c>
      <c r="J9561" s="195" t="str">
        <f>+IF(H9561="","",H9561/H9590)</f>
        <v/>
      </c>
      <c r="K9561" s="174"/>
      <c r="L9561" s="170"/>
      <c r="M9561" s="193" t="str">
        <f t="shared" si="1842"/>
        <v/>
      </c>
      <c r="N9561" s="194" t="str">
        <f t="shared" si="1840"/>
        <v/>
      </c>
      <c r="R9561" s="75" t="e">
        <f t="shared" si="1841"/>
        <v>#REF!</v>
      </c>
    </row>
    <row r="9562" spans="1:18" ht="15" customHeight="1" x14ac:dyDescent="0.3">
      <c r="A9562" s="86"/>
      <c r="B9562" s="84"/>
      <c r="C9562" s="125"/>
      <c r="E9562" s="151"/>
      <c r="F9562" s="151"/>
      <c r="G9562" s="151"/>
      <c r="H9562" s="190" t="str">
        <f t="shared" si="1839"/>
        <v/>
      </c>
      <c r="J9562" s="195" t="str">
        <f>+IF(H9562="","",H9562/H9590)</f>
        <v/>
      </c>
      <c r="K9562" s="174"/>
      <c r="L9562" s="170"/>
      <c r="M9562" s="193" t="str">
        <f t="shared" si="1842"/>
        <v/>
      </c>
      <c r="N9562" s="194" t="str">
        <f t="shared" si="1840"/>
        <v/>
      </c>
      <c r="R9562" s="75" t="e">
        <f t="shared" si="1841"/>
        <v>#REF!</v>
      </c>
    </row>
    <row r="9563" spans="1:18" ht="15" customHeight="1" x14ac:dyDescent="0.3">
      <c r="A9563" s="86"/>
      <c r="B9563" s="84"/>
      <c r="C9563" s="125"/>
      <c r="E9563" s="151"/>
      <c r="F9563" s="151"/>
      <c r="G9563" s="151"/>
      <c r="H9563" s="190" t="str">
        <f t="shared" si="1839"/>
        <v/>
      </c>
      <c r="J9563" s="195" t="str">
        <f>+IF(H9563="","",H9563/H9590)</f>
        <v/>
      </c>
      <c r="K9563" s="174"/>
      <c r="L9563" s="170"/>
      <c r="M9563" s="193" t="str">
        <f t="shared" si="1842"/>
        <v/>
      </c>
      <c r="N9563" s="194" t="str">
        <f t="shared" si="1840"/>
        <v/>
      </c>
      <c r="R9563" s="75" t="e">
        <f t="shared" si="1841"/>
        <v>#REF!</v>
      </c>
    </row>
    <row r="9564" spans="1:18" ht="15" customHeight="1" x14ac:dyDescent="0.3">
      <c r="A9564" s="86"/>
      <c r="B9564" s="84"/>
      <c r="C9564" s="125"/>
      <c r="E9564" s="151"/>
      <c r="F9564" s="151"/>
      <c r="G9564" s="151"/>
      <c r="H9564" s="190" t="str">
        <f t="shared" si="1839"/>
        <v/>
      </c>
      <c r="J9564" s="195" t="str">
        <f>+IF(H9564="","",H9564/H9590)</f>
        <v/>
      </c>
      <c r="K9564" s="174"/>
      <c r="L9564" s="170"/>
      <c r="M9564" s="193" t="str">
        <f t="shared" si="1842"/>
        <v/>
      </c>
      <c r="N9564" s="194" t="str">
        <f t="shared" si="1840"/>
        <v/>
      </c>
      <c r="R9564" s="75" t="e">
        <f t="shared" si="1841"/>
        <v>#REF!</v>
      </c>
    </row>
    <row r="9565" spans="1:18" ht="15" customHeight="1" x14ac:dyDescent="0.3">
      <c r="A9565" s="86"/>
      <c r="B9565" s="84"/>
      <c r="C9565" s="125"/>
      <c r="E9565" s="151"/>
      <c r="F9565" s="151"/>
      <c r="G9565" s="151"/>
      <c r="H9565" s="190" t="str">
        <f t="shared" si="1839"/>
        <v/>
      </c>
      <c r="J9565" s="195" t="str">
        <f>+IF(H9565="","",H9565/H9590)</f>
        <v/>
      </c>
      <c r="K9565" s="174"/>
      <c r="L9565" s="170"/>
      <c r="M9565" s="193" t="str">
        <f t="shared" si="1842"/>
        <v/>
      </c>
      <c r="N9565" s="194" t="str">
        <f t="shared" si="1840"/>
        <v/>
      </c>
      <c r="R9565" s="75" t="e">
        <f t="shared" si="1841"/>
        <v>#REF!</v>
      </c>
    </row>
    <row r="9566" spans="1:18" ht="15" customHeight="1" x14ac:dyDescent="0.3">
      <c r="A9566" s="86"/>
      <c r="B9566" s="84"/>
      <c r="C9566" s="125"/>
      <c r="E9566" s="151"/>
      <c r="F9566" s="151"/>
      <c r="G9566" s="151"/>
      <c r="H9566" s="190" t="str">
        <f t="shared" si="1839"/>
        <v/>
      </c>
      <c r="J9566" s="195" t="str">
        <f>+IF(H9566="","",H9566/H9590)</f>
        <v/>
      </c>
      <c r="K9566" s="174"/>
      <c r="L9566" s="170"/>
      <c r="M9566" s="193" t="str">
        <f t="shared" si="1842"/>
        <v/>
      </c>
      <c r="N9566" s="194" t="str">
        <f t="shared" si="1840"/>
        <v/>
      </c>
      <c r="R9566" s="75" t="e">
        <f t="shared" si="1841"/>
        <v>#REF!</v>
      </c>
    </row>
    <row r="9567" spans="1:18" ht="15" customHeight="1" x14ac:dyDescent="0.3">
      <c r="A9567" s="86"/>
      <c r="B9567" s="84"/>
      <c r="C9567" s="125"/>
      <c r="E9567" s="151"/>
      <c r="F9567" s="151"/>
      <c r="G9567" s="151"/>
      <c r="H9567" s="190" t="str">
        <f t="shared" si="1839"/>
        <v/>
      </c>
      <c r="J9567" s="195" t="str">
        <f>+IF(H9567="","",H9567/H9590)</f>
        <v/>
      </c>
      <c r="K9567" s="174"/>
      <c r="L9567" s="170"/>
      <c r="M9567" s="193" t="str">
        <f t="shared" si="1842"/>
        <v/>
      </c>
      <c r="N9567" s="194" t="str">
        <f t="shared" si="1840"/>
        <v/>
      </c>
      <c r="R9567" s="75" t="e">
        <f t="shared" si="1841"/>
        <v>#REF!</v>
      </c>
    </row>
    <row r="9568" spans="1:18" ht="15" customHeight="1" x14ac:dyDescent="0.3">
      <c r="A9568" s="86"/>
      <c r="B9568" s="84"/>
      <c r="C9568" s="125"/>
      <c r="E9568" s="151"/>
      <c r="F9568" s="151"/>
      <c r="G9568" s="151"/>
      <c r="H9568" s="190" t="str">
        <f t="shared" si="1839"/>
        <v/>
      </c>
      <c r="J9568" s="195" t="str">
        <f>+IF(H9568="","",H9568/H9590)</f>
        <v/>
      </c>
      <c r="K9568" s="174"/>
      <c r="L9568" s="170"/>
      <c r="M9568" s="193" t="str">
        <f t="shared" si="1842"/>
        <v/>
      </c>
      <c r="N9568" s="194" t="str">
        <f t="shared" si="1840"/>
        <v/>
      </c>
      <c r="R9568" s="75" t="e">
        <f t="shared" si="1841"/>
        <v>#REF!</v>
      </c>
    </row>
    <row r="9569" spans="1:18" ht="15" customHeight="1" x14ac:dyDescent="0.3">
      <c r="A9569" s="86"/>
      <c r="B9569" s="84"/>
      <c r="C9569" s="125"/>
      <c r="E9569" s="151"/>
      <c r="F9569" s="151"/>
      <c r="G9569" s="151"/>
      <c r="H9569" s="190" t="str">
        <f t="shared" si="1839"/>
        <v/>
      </c>
      <c r="J9569" s="195" t="str">
        <f>+IF(H9569="","",H9569/H9590)</f>
        <v/>
      </c>
      <c r="K9569" s="174"/>
      <c r="L9569" s="170"/>
      <c r="M9569" s="193" t="str">
        <f t="shared" si="1842"/>
        <v/>
      </c>
      <c r="N9569" s="194" t="str">
        <f t="shared" si="1840"/>
        <v/>
      </c>
      <c r="R9569" s="75" t="e">
        <f t="shared" si="1841"/>
        <v>#REF!</v>
      </c>
    </row>
    <row r="9570" spans="1:18" ht="15" customHeight="1" x14ac:dyDescent="0.3">
      <c r="A9570" s="86"/>
      <c r="B9570" s="84"/>
      <c r="C9570" s="125"/>
      <c r="E9570" s="151"/>
      <c r="F9570" s="151"/>
      <c r="G9570" s="151"/>
      <c r="H9570" s="190" t="str">
        <f t="shared" si="1839"/>
        <v/>
      </c>
      <c r="J9570" s="195" t="str">
        <f>+IF(H9570="","",H9570/H9590)</f>
        <v/>
      </c>
      <c r="K9570" s="174"/>
      <c r="L9570" s="170"/>
      <c r="M9570" s="193" t="str">
        <f t="shared" si="1842"/>
        <v/>
      </c>
      <c r="N9570" s="194" t="str">
        <f t="shared" si="1840"/>
        <v/>
      </c>
      <c r="R9570" s="75" t="e">
        <f t="shared" si="1841"/>
        <v>#REF!</v>
      </c>
    </row>
    <row r="9571" spans="1:18" ht="15" customHeight="1" x14ac:dyDescent="0.3">
      <c r="A9571" s="86"/>
      <c r="B9571" s="84"/>
      <c r="C9571" s="125"/>
      <c r="E9571" s="151"/>
      <c r="F9571" s="151"/>
      <c r="G9571" s="151"/>
      <c r="H9571" s="190" t="str">
        <f t="shared" si="1839"/>
        <v/>
      </c>
      <c r="J9571" s="195" t="str">
        <f>+IF(H9571="","",H9571/H9590)</f>
        <v/>
      </c>
      <c r="K9571" s="174"/>
      <c r="L9571" s="170"/>
      <c r="M9571" s="193" t="str">
        <f t="shared" si="1842"/>
        <v/>
      </c>
      <c r="N9571" s="194" t="str">
        <f t="shared" si="1840"/>
        <v/>
      </c>
      <c r="R9571" s="75" t="e">
        <f t="shared" si="1841"/>
        <v>#REF!</v>
      </c>
    </row>
    <row r="9572" spans="1:18" ht="15" customHeight="1" x14ac:dyDescent="0.3">
      <c r="A9572" s="86"/>
      <c r="B9572" s="84"/>
      <c r="C9572" s="125"/>
      <c r="E9572" s="151"/>
      <c r="F9572" s="151"/>
      <c r="G9572" s="151"/>
      <c r="H9572" s="190" t="str">
        <f t="shared" si="1839"/>
        <v/>
      </c>
      <c r="J9572" s="195" t="str">
        <f>+IF(H9572="","",H9572/H9590)</f>
        <v/>
      </c>
      <c r="K9572" s="174"/>
      <c r="L9572" s="170"/>
      <c r="M9572" s="193" t="str">
        <f t="shared" si="1842"/>
        <v/>
      </c>
      <c r="N9572" s="194" t="str">
        <f t="shared" si="1840"/>
        <v/>
      </c>
      <c r="R9572" s="75" t="e">
        <f t="shared" si="1841"/>
        <v>#REF!</v>
      </c>
    </row>
    <row r="9573" spans="1:18" ht="15" customHeight="1" x14ac:dyDescent="0.3">
      <c r="A9573" s="86"/>
      <c r="B9573" s="84"/>
      <c r="C9573" s="125"/>
      <c r="E9573" s="151"/>
      <c r="F9573" s="151"/>
      <c r="G9573" s="151"/>
      <c r="H9573" s="190" t="str">
        <f t="shared" si="1839"/>
        <v/>
      </c>
      <c r="J9573" s="195" t="str">
        <f>+IF(H9573="","",H9573/H9590)</f>
        <v/>
      </c>
      <c r="K9573" s="174"/>
      <c r="L9573" s="170"/>
      <c r="M9573" s="193" t="str">
        <f t="shared" si="1842"/>
        <v/>
      </c>
      <c r="N9573" s="194" t="str">
        <f t="shared" si="1840"/>
        <v/>
      </c>
      <c r="R9573" s="75" t="e">
        <f t="shared" si="1841"/>
        <v>#REF!</v>
      </c>
    </row>
    <row r="9574" spans="1:18" ht="15" customHeight="1" x14ac:dyDescent="0.3">
      <c r="A9574" s="86"/>
      <c r="B9574" s="84"/>
      <c r="C9574" s="125"/>
      <c r="E9574" s="151"/>
      <c r="F9574" s="151"/>
      <c r="G9574" s="151"/>
      <c r="H9574" s="190" t="str">
        <f t="shared" si="1839"/>
        <v/>
      </c>
      <c r="J9574" s="195" t="str">
        <f>+IF(H9574="","",H9574/H9590)</f>
        <v/>
      </c>
      <c r="K9574" s="174"/>
      <c r="L9574" s="170"/>
      <c r="M9574" s="193" t="str">
        <f t="shared" si="1842"/>
        <v/>
      </c>
      <c r="N9574" s="194" t="str">
        <f t="shared" si="1840"/>
        <v/>
      </c>
      <c r="R9574" s="75" t="e">
        <f t="shared" si="1841"/>
        <v>#REF!</v>
      </c>
    </row>
    <row r="9575" spans="1:18" ht="15" customHeight="1" x14ac:dyDescent="0.3">
      <c r="A9575" s="86"/>
      <c r="B9575" s="84"/>
      <c r="C9575" s="125"/>
      <c r="E9575" s="151"/>
      <c r="F9575" s="151"/>
      <c r="G9575" s="151"/>
      <c r="H9575" s="190" t="str">
        <f t="shared" si="1839"/>
        <v/>
      </c>
      <c r="J9575" s="195" t="str">
        <f>+IF(H9575="","",H9575/H9590)</f>
        <v/>
      </c>
      <c r="K9575" s="174"/>
      <c r="L9575" s="170"/>
      <c r="M9575" s="193" t="str">
        <f t="shared" si="1842"/>
        <v/>
      </c>
      <c r="N9575" s="194" t="str">
        <f t="shared" si="1840"/>
        <v/>
      </c>
      <c r="R9575" s="75" t="e">
        <f t="shared" si="1841"/>
        <v>#REF!</v>
      </c>
    </row>
    <row r="9576" spans="1:18" ht="15" customHeight="1" x14ac:dyDescent="0.3">
      <c r="A9576" s="86"/>
      <c r="B9576" s="84"/>
      <c r="C9576" s="125"/>
      <c r="E9576" s="151"/>
      <c r="F9576" s="151"/>
      <c r="G9576" s="151"/>
      <c r="H9576" s="190" t="str">
        <f t="shared" si="1839"/>
        <v/>
      </c>
      <c r="J9576" s="195" t="str">
        <f>+IF(H9576="","",H9576/H9590)</f>
        <v/>
      </c>
      <c r="K9576" s="174"/>
      <c r="L9576" s="170"/>
      <c r="M9576" s="193" t="str">
        <f t="shared" si="1842"/>
        <v/>
      </c>
      <c r="N9576" s="194" t="str">
        <f t="shared" si="1840"/>
        <v/>
      </c>
      <c r="R9576" s="75" t="e">
        <f t="shared" si="1841"/>
        <v>#REF!</v>
      </c>
    </row>
    <row r="9577" spans="1:18" ht="15" customHeight="1" x14ac:dyDescent="0.3">
      <c r="A9577" s="86"/>
      <c r="B9577" s="84"/>
      <c r="C9577" s="125"/>
      <c r="E9577" s="151"/>
      <c r="F9577" s="151"/>
      <c r="G9577" s="151"/>
      <c r="H9577" s="190" t="str">
        <f t="shared" si="1839"/>
        <v/>
      </c>
      <c r="J9577" s="195" t="str">
        <f>+IF(H9577="","",H9577/H9590)</f>
        <v/>
      </c>
      <c r="K9577" s="174"/>
      <c r="L9577" s="170"/>
      <c r="M9577" s="193" t="str">
        <f t="shared" si="1842"/>
        <v/>
      </c>
      <c r="N9577" s="194" t="str">
        <f t="shared" si="1840"/>
        <v/>
      </c>
      <c r="R9577" s="75" t="e">
        <f t="shared" si="1841"/>
        <v>#REF!</v>
      </c>
    </row>
    <row r="9578" spans="1:18" ht="15" customHeight="1" x14ac:dyDescent="0.3">
      <c r="A9578" s="86"/>
      <c r="B9578" s="84"/>
      <c r="C9578" s="125"/>
      <c r="E9578" s="151"/>
      <c r="F9578" s="151"/>
      <c r="G9578" s="151"/>
      <c r="H9578" s="190" t="str">
        <f t="shared" si="1839"/>
        <v/>
      </c>
      <c r="J9578" s="195" t="str">
        <f>+IF(H9578="","",H9578/H9590)</f>
        <v/>
      </c>
      <c r="K9578" s="174"/>
      <c r="L9578" s="170"/>
      <c r="M9578" s="193" t="str">
        <f t="shared" si="1842"/>
        <v/>
      </c>
      <c r="N9578" s="194" t="str">
        <f t="shared" si="1840"/>
        <v/>
      </c>
      <c r="R9578" s="75" t="e">
        <f t="shared" si="1841"/>
        <v>#REF!</v>
      </c>
    </row>
    <row r="9579" spans="1:18" ht="15" customHeight="1" thickBot="1" x14ac:dyDescent="0.35">
      <c r="A9579" s="86"/>
      <c r="B9579" s="84"/>
      <c r="C9579" s="125"/>
      <c r="E9579" s="152"/>
      <c r="F9579" s="152"/>
      <c r="G9579" s="152"/>
      <c r="H9579" s="191" t="str">
        <f t="shared" si="1839"/>
        <v/>
      </c>
      <c r="J9579" s="195" t="str">
        <f>+IF(H9579="","",H9579/H9590)</f>
        <v/>
      </c>
      <c r="K9579" s="174"/>
      <c r="L9579" s="170"/>
      <c r="M9579" s="193" t="str">
        <f t="shared" si="1842"/>
        <v/>
      </c>
      <c r="N9579" s="194" t="str">
        <f t="shared" si="1840"/>
        <v/>
      </c>
      <c r="R9579" s="75" t="e">
        <f t="shared" si="1841"/>
        <v>#REF!</v>
      </c>
    </row>
    <row r="9580" spans="1:18" ht="15" customHeight="1" thickBot="1" x14ac:dyDescent="0.35">
      <c r="A9580" s="86"/>
      <c r="B9580" s="84"/>
      <c r="C9580" s="160"/>
      <c r="D9580" s="160"/>
      <c r="E9580" s="160"/>
      <c r="F9580" s="160"/>
      <c r="G9580" s="161" t="s">
        <v>29</v>
      </c>
      <c r="H9580" s="157">
        <f>SUM(H9554:H9579)</f>
        <v>24.595099999999999</v>
      </c>
      <c r="J9580" s="110">
        <f>SUM(J9554:J9579)</f>
        <v>0.82408378849160524</v>
      </c>
      <c r="K9580" s="109"/>
      <c r="L9580" s="109"/>
      <c r="M9580" s="109"/>
      <c r="N9580" s="110">
        <f>SUM(N9554:N9579)</f>
        <v>0.17440266104770796</v>
      </c>
    </row>
    <row r="9581" spans="1:18" s="73" customFormat="1" ht="15" customHeight="1" thickBot="1" x14ac:dyDescent="0.35">
      <c r="A9581" s="86"/>
      <c r="B9581" s="84"/>
      <c r="C9581" s="73" t="s">
        <v>12</v>
      </c>
      <c r="H9581" s="74"/>
      <c r="J9581" s="111"/>
      <c r="K9581" s="111"/>
      <c r="L9581" s="111"/>
      <c r="M9581" s="111"/>
      <c r="N9581" s="111"/>
    </row>
    <row r="9582" spans="1:18" ht="33" customHeight="1" thickBot="1" x14ac:dyDescent="0.35">
      <c r="A9582" s="86"/>
      <c r="B9582" s="84"/>
      <c r="C9582" s="122" t="s">
        <v>48</v>
      </c>
      <c r="D9582" s="129"/>
      <c r="E9582" s="130" t="s">
        <v>3</v>
      </c>
      <c r="F9582" s="130" t="s">
        <v>0</v>
      </c>
      <c r="G9582" s="123" t="s">
        <v>6</v>
      </c>
      <c r="H9582" s="124" t="s">
        <v>9</v>
      </c>
      <c r="J9582" s="106" t="s">
        <v>59</v>
      </c>
      <c r="K9582" s="107" t="s">
        <v>60</v>
      </c>
      <c r="L9582" s="107" t="s">
        <v>61</v>
      </c>
      <c r="M9582" s="107" t="s">
        <v>62</v>
      </c>
      <c r="N9582" s="108" t="s">
        <v>63</v>
      </c>
    </row>
    <row r="9583" spans="1:18" ht="15" customHeight="1" x14ac:dyDescent="0.3">
      <c r="A9583" s="86"/>
      <c r="B9583" s="84"/>
      <c r="C9583" s="125"/>
      <c r="E9583" s="149"/>
      <c r="F9583" s="146"/>
      <c r="G9583" s="154"/>
      <c r="H9583" s="186" t="str">
        <f>+IF(G9583="","",F9583*G9583)</f>
        <v/>
      </c>
      <c r="J9583" s="195" t="str">
        <f>+IF(H9583="","",H9583/H9590)</f>
        <v/>
      </c>
      <c r="K9583" s="175"/>
      <c r="L9583" s="175"/>
      <c r="M9583" s="193" t="str">
        <f>IF(L9583="NP", 0, (IF(L9583="EP", 1, (IF(L9583="ND", 0.4, "")))))</f>
        <v/>
      </c>
      <c r="N9583" s="194" t="str">
        <f>+IF(H9583="","",J9583*M9583)</f>
        <v/>
      </c>
      <c r="R9583" s="75" t="e">
        <f t="shared" ref="R9583:R9587" si="1843">+R9495+1</f>
        <v>#REF!</v>
      </c>
    </row>
    <row r="9584" spans="1:18" ht="15" customHeight="1" x14ac:dyDescent="0.3">
      <c r="A9584" s="86"/>
      <c r="B9584" s="84"/>
      <c r="C9584" s="125"/>
      <c r="E9584" s="149"/>
      <c r="F9584" s="146"/>
      <c r="G9584" s="154"/>
      <c r="H9584" s="186" t="str">
        <f>+IF(G9584="","",F9584*G9584)</f>
        <v/>
      </c>
      <c r="J9584" s="195" t="str">
        <f>+IF(H9584="","",H9584/H9588)</f>
        <v/>
      </c>
      <c r="K9584" s="175"/>
      <c r="L9584" s="175"/>
      <c r="M9584" s="193" t="str">
        <f>IF(L9584="NP", 0, (IF(L9584="EP", 1, (IF(L9584="ND", 0.4, "")))))</f>
        <v/>
      </c>
      <c r="N9584" s="194" t="str">
        <f>+IF(H9584="","",J9584*M9584)</f>
        <v/>
      </c>
      <c r="R9584" s="75" t="e">
        <f t="shared" si="1843"/>
        <v>#REF!</v>
      </c>
    </row>
    <row r="9585" spans="1:18" ht="15" customHeight="1" x14ac:dyDescent="0.3">
      <c r="A9585" s="86"/>
      <c r="B9585" s="84"/>
      <c r="C9585" s="125"/>
      <c r="E9585" s="149"/>
      <c r="F9585" s="146"/>
      <c r="G9585" s="154"/>
      <c r="H9585" s="186" t="str">
        <f>+IF(G9585="","",F9585*G9585)</f>
        <v/>
      </c>
      <c r="J9585" s="195" t="str">
        <f>+IF(H9585="","",H9585/H9589)</f>
        <v/>
      </c>
      <c r="K9585" s="175"/>
      <c r="L9585" s="175"/>
      <c r="M9585" s="193" t="str">
        <f>IF(L9585="NP", 0, (IF(L9585="EP", 1, (IF(L9585="ND", 0.4, "")))))</f>
        <v/>
      </c>
      <c r="N9585" s="194" t="str">
        <f>+IF(H9585="","",J9585*M9585)</f>
        <v/>
      </c>
      <c r="R9585" s="75" t="e">
        <f t="shared" si="1843"/>
        <v>#REF!</v>
      </c>
    </row>
    <row r="9586" spans="1:18" ht="15" customHeight="1" x14ac:dyDescent="0.3">
      <c r="A9586" s="86"/>
      <c r="B9586" s="84"/>
      <c r="C9586" s="125"/>
      <c r="E9586" s="149"/>
      <c r="F9586" s="146"/>
      <c r="G9586" s="154"/>
      <c r="H9586" s="186" t="str">
        <f>+IF(G9586="","",F9586*G9586)</f>
        <v/>
      </c>
      <c r="J9586" s="195" t="str">
        <f>+IF(H9586="","",H9586/H9590)</f>
        <v/>
      </c>
      <c r="K9586" s="175"/>
      <c r="L9586" s="175"/>
      <c r="M9586" s="193" t="str">
        <f>IF(L9586="NP", 0, (IF(L9586="EP", 1, (IF(L9586="ND", 0.4, "")))))</f>
        <v/>
      </c>
      <c r="N9586" s="194" t="str">
        <f>+IF(H9586="","",J9586*M9586)</f>
        <v/>
      </c>
      <c r="R9586" s="75" t="e">
        <f t="shared" si="1843"/>
        <v>#REF!</v>
      </c>
    </row>
    <row r="9587" spans="1:18" ht="15" customHeight="1" thickBot="1" x14ac:dyDescent="0.35">
      <c r="A9587" s="86"/>
      <c r="B9587" s="84"/>
      <c r="C9587" s="127"/>
      <c r="D9587" s="128"/>
      <c r="E9587" s="150"/>
      <c r="F9587" s="147"/>
      <c r="G9587" s="155"/>
      <c r="H9587" s="192" t="str">
        <f>+IF(G9587="","",F9587*G9587)</f>
        <v/>
      </c>
      <c r="J9587" s="195" t="str">
        <f>+IF(H9587="","",H9587/H9590)</f>
        <v/>
      </c>
      <c r="K9587" s="176"/>
      <c r="L9587" s="177"/>
      <c r="M9587" s="193" t="str">
        <f>IF(L9587="NP", 0, (IF(L9587="EP", 1, (IF(L9587="ND", 0.4, "")))))</f>
        <v/>
      </c>
      <c r="N9587" s="194" t="str">
        <f>+IF(H9587="","",J9587*M9587)</f>
        <v/>
      </c>
      <c r="R9587" s="75" t="e">
        <f t="shared" si="1843"/>
        <v>#REF!</v>
      </c>
    </row>
    <row r="9588" spans="1:18" ht="15" customHeight="1" thickBot="1" x14ac:dyDescent="0.35">
      <c r="A9588" s="86"/>
      <c r="B9588" s="84"/>
      <c r="C9588" s="160"/>
      <c r="D9588" s="160"/>
      <c r="E9588" s="160"/>
      <c r="F9588" s="160"/>
      <c r="G9588" s="161" t="s">
        <v>30</v>
      </c>
      <c r="H9588" s="157">
        <f>SUM(H9583:H9587)</f>
        <v>0</v>
      </c>
      <c r="J9588" s="110">
        <f>SUM(J9583:J9587)</f>
        <v>0</v>
      </c>
      <c r="K9588" s="109"/>
      <c r="L9588" s="109"/>
      <c r="M9588" s="109"/>
      <c r="N9588" s="110">
        <f>SUM(N9583:N9587)</f>
        <v>0</v>
      </c>
    </row>
    <row r="9589" spans="1:18" ht="13.5" customHeight="1" thickBot="1" x14ac:dyDescent="0.35">
      <c r="A9589" s="86"/>
      <c r="B9589" s="84"/>
      <c r="H9589" s="84"/>
      <c r="J9589" s="103"/>
      <c r="K9589" s="104"/>
      <c r="L9589" s="104"/>
      <c r="M9589" s="104"/>
      <c r="N9589" s="105"/>
    </row>
    <row r="9590" spans="1:18" ht="15" customHeight="1" x14ac:dyDescent="0.3">
      <c r="A9590" s="86"/>
      <c r="B9590" s="84"/>
      <c r="D9590" s="132" t="s">
        <v>13</v>
      </c>
      <c r="E9590" s="133"/>
      <c r="F9590" s="133"/>
      <c r="G9590" s="134"/>
      <c r="H9590" s="158">
        <f>+H9535+H9551+H9580+H9588</f>
        <v>29.845387500000001</v>
      </c>
      <c r="J9590" s="113"/>
      <c r="K9590" s="78"/>
      <c r="M9590" s="78"/>
      <c r="N9590" s="114"/>
    </row>
    <row r="9591" spans="1:18" ht="15" customHeight="1" thickBot="1" x14ac:dyDescent="0.35">
      <c r="A9591" s="86"/>
      <c r="B9591" s="84"/>
      <c r="D9591" s="135" t="s">
        <v>67</v>
      </c>
      <c r="E9591" s="136"/>
      <c r="F9591" s="136"/>
      <c r="G9591" s="141">
        <f>+$Q$1</f>
        <v>0.15</v>
      </c>
      <c r="H9591" s="159">
        <f>+H9590*G9591</f>
        <v>4.4768081249999998</v>
      </c>
      <c r="J9591" s="115"/>
      <c r="K9591" s="116"/>
      <c r="L9591" s="116"/>
      <c r="M9591" s="116"/>
      <c r="N9591" s="117"/>
    </row>
    <row r="9592" spans="1:18" ht="15" customHeight="1" x14ac:dyDescent="0.3">
      <c r="A9592" s="86"/>
      <c r="B9592" s="84"/>
      <c r="D9592" s="135" t="s">
        <v>68</v>
      </c>
      <c r="E9592" s="136"/>
      <c r="F9592" s="136"/>
      <c r="G9592" s="141">
        <f>+$Q$2</f>
        <v>0</v>
      </c>
      <c r="H9592" s="159">
        <f>+(H9590+H9591)*G9592</f>
        <v>0</v>
      </c>
      <c r="J9592" s="120">
        <f>+J9535+J9551+J9580+J9588</f>
        <v>1</v>
      </c>
      <c r="K9592" s="118"/>
      <c r="L9592" s="118"/>
      <c r="M9592" s="118"/>
      <c r="N9592" s="120">
        <f>+N9535+N9551+N9580+N9588</f>
        <v>0.17440266104770796</v>
      </c>
    </row>
    <row r="9593" spans="1:18" ht="15" customHeight="1" thickBot="1" x14ac:dyDescent="0.35">
      <c r="A9593" s="86"/>
      <c r="B9593" s="84"/>
      <c r="C9593" s="75" t="s">
        <v>64</v>
      </c>
      <c r="D9593" s="135" t="s">
        <v>14</v>
      </c>
      <c r="E9593" s="136"/>
      <c r="F9593" s="136"/>
      <c r="G9593" s="137"/>
      <c r="H9593" s="159">
        <f>SUM(H9590:H9592)</f>
        <v>34.322195624999999</v>
      </c>
      <c r="J9593" s="121" t="s">
        <v>69</v>
      </c>
      <c r="K9593" s="119"/>
      <c r="L9593" s="119"/>
      <c r="M9593" s="119"/>
      <c r="N9593" s="121" t="s">
        <v>70</v>
      </c>
    </row>
    <row r="9594" spans="1:18" ht="15" customHeight="1" thickBot="1" x14ac:dyDescent="0.35">
      <c r="A9594" s="86"/>
      <c r="B9594" s="84"/>
      <c r="C9594" s="75" t="s">
        <v>64</v>
      </c>
      <c r="D9594" s="138" t="s">
        <v>15</v>
      </c>
      <c r="E9594" s="139"/>
      <c r="F9594" s="139"/>
      <c r="G9594" s="140"/>
      <c r="H9594" s="131">
        <f>+ROUND(H9593,2)</f>
        <v>34.32</v>
      </c>
      <c r="N9594" s="165">
        <f>+ROUND(N9592,4)</f>
        <v>0.1744</v>
      </c>
    </row>
    <row r="9595" spans="1:18" ht="13.5" customHeight="1" x14ac:dyDescent="0.3">
      <c r="A9595" s="86"/>
      <c r="B9595" s="84"/>
      <c r="G9595" s="76"/>
    </row>
    <row r="9596" spans="1:18" ht="13.5" customHeight="1" x14ac:dyDescent="0.3">
      <c r="A9596" s="86"/>
      <c r="B9596" s="84"/>
      <c r="G9596" s="76"/>
    </row>
    <row r="9597" spans="1:18" ht="15" customHeight="1" x14ac:dyDescent="0.3">
      <c r="A9597" s="83"/>
      <c r="B9597" s="84"/>
      <c r="G9597" s="76"/>
      <c r="H9597" s="84"/>
      <c r="J9597" s="85"/>
      <c r="K9597" s="85"/>
      <c r="L9597" s="85"/>
      <c r="M9597" s="85"/>
      <c r="N9597" s="85"/>
    </row>
    <row r="9598" spans="1:18" ht="14.1" customHeight="1" x14ac:dyDescent="0.3">
      <c r="A9598" s="86"/>
      <c r="B9598" s="84"/>
      <c r="C9598" s="87"/>
      <c r="D9598" s="87"/>
      <c r="E9598" s="87"/>
      <c r="F9598" s="87"/>
      <c r="G9598" s="87"/>
      <c r="H9598" s="87"/>
      <c r="K9598" s="78"/>
      <c r="M9598" s="78"/>
    </row>
    <row r="9599" spans="1:18" ht="12" customHeight="1" x14ac:dyDescent="0.3">
      <c r="A9599" s="86"/>
      <c r="B9599" s="84"/>
      <c r="C9599" s="73"/>
      <c r="D9599" s="73"/>
      <c r="E9599" s="73"/>
      <c r="F9599" s="73"/>
      <c r="G9599" s="73"/>
      <c r="H9599" s="73"/>
      <c r="K9599" s="78"/>
      <c r="M9599" s="78"/>
    </row>
    <row r="9600" spans="1:18" ht="12" customHeight="1" x14ac:dyDescent="0.3">
      <c r="A9600" s="86"/>
      <c r="B9600" s="84"/>
      <c r="G9600" s="88"/>
      <c r="H9600" s="84"/>
      <c r="K9600" s="78"/>
      <c r="M9600" s="78"/>
    </row>
    <row r="9601" spans="1:18" ht="14.25" customHeight="1" x14ac:dyDescent="0.3">
      <c r="A9601" s="86"/>
      <c r="B9601" s="84"/>
      <c r="C9601" s="89"/>
      <c r="D9601" s="90"/>
      <c r="E9601" s="90"/>
      <c r="F9601" s="90"/>
      <c r="G9601" s="90"/>
      <c r="H9601" s="91"/>
      <c r="K9601" s="78"/>
      <c r="M9601" s="78"/>
    </row>
    <row r="9602" spans="1:18" ht="14.25" customHeight="1" x14ac:dyDescent="0.3">
      <c r="A9602" s="86"/>
      <c r="B9602" s="84"/>
      <c r="C9602" s="89"/>
      <c r="H9602" s="84"/>
      <c r="K9602" s="78"/>
      <c r="M9602" s="78"/>
    </row>
    <row r="9603" spans="1:18" ht="12" customHeight="1" thickBot="1" x14ac:dyDescent="0.35">
      <c r="A9603" s="86"/>
      <c r="B9603" s="84"/>
      <c r="C9603" s="89"/>
      <c r="H9603" s="84"/>
      <c r="K9603" s="78"/>
      <c r="M9603" s="78"/>
    </row>
    <row r="9604" spans="1:18" ht="20.100000000000001" customHeight="1" thickBot="1" x14ac:dyDescent="0.35">
      <c r="A9604" s="86"/>
      <c r="B9604" s="84"/>
      <c r="C9604" s="142" t="s">
        <v>55</v>
      </c>
      <c r="D9604" s="143"/>
      <c r="E9604" s="143"/>
      <c r="F9604" s="143"/>
      <c r="G9604" s="143"/>
      <c r="H9604" s="144"/>
    </row>
    <row r="9605" spans="1:18" ht="20.100000000000001" customHeight="1" x14ac:dyDescent="0.3">
      <c r="A9605" s="86"/>
      <c r="B9605" s="84"/>
      <c r="C9605" s="92"/>
      <c r="H9605" s="93" t="s">
        <v>56</v>
      </c>
      <c r="I9605" s="84"/>
      <c r="J9605" s="97" t="s">
        <v>26</v>
      </c>
      <c r="K9605" s="98"/>
      <c r="L9605" s="98"/>
      <c r="M9605" s="98"/>
      <c r="N9605" s="99"/>
    </row>
    <row r="9606" spans="1:18" ht="16.5" customHeight="1" thickBot="1" x14ac:dyDescent="0.35">
      <c r="A9606" s="169"/>
      <c r="B9606" s="84"/>
      <c r="C9606" s="73" t="s">
        <v>57</v>
      </c>
      <c r="D9606" s="84">
        <v>110</v>
      </c>
      <c r="G9606" s="74" t="s">
        <v>4</v>
      </c>
      <c r="H9606" s="75" t="str">
        <f>+VLOOKUP(D9606,PRESUP!$A$6:$N$183,3,FALSE)</f>
        <v>u</v>
      </c>
      <c r="I9606" s="84"/>
      <c r="J9606" s="100"/>
      <c r="K9606" s="101"/>
      <c r="L9606" s="101"/>
      <c r="M9606" s="101"/>
      <c r="N9606" s="102"/>
    </row>
    <row r="9607" spans="1:18" ht="32.25" customHeight="1" x14ac:dyDescent="0.3">
      <c r="A9607" s="86"/>
      <c r="B9607" s="84"/>
      <c r="C9607" s="22" t="str">
        <f>+VLOOKUP(D9606,PRESUP!$A$6:$N$183,14,FALSE)</f>
        <v>DETALLE: MARCADORES DE PAVIMENTO RETROREFLEJANTES (TACHAS) (bidireccionales)</v>
      </c>
      <c r="J9607" s="103"/>
      <c r="K9607" s="104"/>
      <c r="L9607" s="104"/>
      <c r="M9607" s="104"/>
      <c r="N9607" s="105"/>
      <c r="O9607" s="84" t="s">
        <v>71</v>
      </c>
      <c r="P9607" s="84" t="s">
        <v>73</v>
      </c>
      <c r="Q9607" s="84" t="s">
        <v>72</v>
      </c>
    </row>
    <row r="9608" spans="1:18" s="73" customFormat="1" ht="15" customHeight="1" thickBot="1" x14ac:dyDescent="0.35">
      <c r="A9608" s="86"/>
      <c r="B9608" s="84"/>
      <c r="C9608" s="73" t="s">
        <v>5</v>
      </c>
      <c r="D9608" s="94"/>
      <c r="E9608" s="94"/>
      <c r="F9608" s="94"/>
      <c r="G9608" s="196" t="s">
        <v>58</v>
      </c>
      <c r="H9608" s="197">
        <v>0.1</v>
      </c>
      <c r="J9608" s="162"/>
      <c r="K9608" s="163"/>
      <c r="L9608" s="163"/>
      <c r="M9608" s="163"/>
      <c r="N9608" s="164"/>
      <c r="O9608" s="166">
        <f>+H9682</f>
        <v>6.68</v>
      </c>
      <c r="P9608" s="168">
        <f>+H9678</f>
        <v>5.8060375000000004</v>
      </c>
      <c r="Q9608" s="167">
        <f>+N9682</f>
        <v>0.23880000000000001</v>
      </c>
      <c r="R9608" s="73">
        <f t="shared" ref="R9608" si="1844">+D9606</f>
        <v>110</v>
      </c>
    </row>
    <row r="9609" spans="1:18" s="94" customFormat="1" ht="30" customHeight="1" thickBot="1" x14ac:dyDescent="0.35">
      <c r="A9609" s="86"/>
      <c r="B9609" s="84"/>
      <c r="C9609" s="122" t="s">
        <v>48</v>
      </c>
      <c r="D9609" s="123" t="s">
        <v>0</v>
      </c>
      <c r="E9609" s="123" t="s">
        <v>6</v>
      </c>
      <c r="F9609" s="123" t="s">
        <v>7</v>
      </c>
      <c r="G9609" s="123" t="s">
        <v>8</v>
      </c>
      <c r="H9609" s="124" t="s">
        <v>9</v>
      </c>
      <c r="J9609" s="106" t="s">
        <v>59</v>
      </c>
      <c r="K9609" s="107" t="s">
        <v>60</v>
      </c>
      <c r="L9609" s="107" t="s">
        <v>61</v>
      </c>
      <c r="M9609" s="107" t="s">
        <v>62</v>
      </c>
      <c r="N9609" s="108" t="s">
        <v>63</v>
      </c>
    </row>
    <row r="9610" spans="1:18" ht="15" customHeight="1" x14ac:dyDescent="0.3">
      <c r="A9610" s="86"/>
      <c r="B9610" s="84"/>
      <c r="C9610" s="125" t="s">
        <v>78</v>
      </c>
      <c r="D9610" s="145" t="s">
        <v>20</v>
      </c>
      <c r="E9610" s="148"/>
      <c r="F9610" s="148" t="s">
        <v>64</v>
      </c>
      <c r="G9610" s="153" t="s">
        <v>20</v>
      </c>
      <c r="H9610" s="126">
        <f>+H9639*0.05</f>
        <v>6.9887500000000019E-2</v>
      </c>
      <c r="J9610" s="171">
        <f>+IF(H9610="","",H9610/H9678)</f>
        <v>1.2037039030491969E-2</v>
      </c>
      <c r="K9610" s="172">
        <v>4292100117</v>
      </c>
      <c r="L9610" s="170" t="s">
        <v>77</v>
      </c>
      <c r="M9610" s="156">
        <v>0</v>
      </c>
      <c r="N9610" s="173">
        <f t="shared" ref="N9610:N9622" si="1845">+IF(H9610="","",J9610*M9610)</f>
        <v>0</v>
      </c>
    </row>
    <row r="9611" spans="1:18" ht="15" customHeight="1" x14ac:dyDescent="0.3">
      <c r="A9611" s="86"/>
      <c r="B9611" s="84"/>
      <c r="C9611" s="125" t="s">
        <v>491</v>
      </c>
      <c r="D9611" s="146">
        <v>1</v>
      </c>
      <c r="E9611" s="149">
        <v>8</v>
      </c>
      <c r="F9611" s="184">
        <f t="shared" ref="F9611:F9622" si="1846">+IF(E9611="","",D9611*E9611)</f>
        <v>8</v>
      </c>
      <c r="G9611" s="185">
        <f>+IF(F9611="","",H9608)</f>
        <v>0.1</v>
      </c>
      <c r="H9611" s="186">
        <f t="shared" ref="H9611:H9622" si="1847">+IF(G9611="","",F9611*G9611)</f>
        <v>0.8</v>
      </c>
      <c r="J9611" s="195">
        <f>+IF(H9611="","",H9611/H9678)</f>
        <v>0.13778760471319726</v>
      </c>
      <c r="K9611" s="172">
        <v>4292100117</v>
      </c>
      <c r="L9611" s="170" t="s">
        <v>77</v>
      </c>
      <c r="M9611" s="193">
        <f t="shared" ref="M9611:M9622" si="1848">IF(L9611="NP", 0, (IF(L9611="EP", 1, (IF(L9611="ND", 0.4, "")))))</f>
        <v>0</v>
      </c>
      <c r="N9611" s="194">
        <f t="shared" si="1845"/>
        <v>0</v>
      </c>
      <c r="R9611" s="75" t="e">
        <f t="shared" ref="R9611:R9622" si="1849">+R9523+1</f>
        <v>#REF!</v>
      </c>
    </row>
    <row r="9612" spans="1:18" ht="15" customHeight="1" x14ac:dyDescent="0.3">
      <c r="A9612" s="86"/>
      <c r="B9612" s="84"/>
      <c r="C9612" s="125"/>
      <c r="D9612" s="146"/>
      <c r="E9612" s="149"/>
      <c r="F9612" s="184" t="str">
        <f t="shared" si="1846"/>
        <v/>
      </c>
      <c r="G9612" s="185" t="str">
        <f>+IF(F9612="","",H9608)</f>
        <v/>
      </c>
      <c r="H9612" s="186" t="str">
        <f t="shared" si="1847"/>
        <v/>
      </c>
      <c r="J9612" s="195" t="str">
        <f>+IF(H9612="","",H9612/H9678)</f>
        <v/>
      </c>
      <c r="K9612" s="172"/>
      <c r="L9612" s="170"/>
      <c r="M9612" s="193" t="str">
        <f t="shared" si="1848"/>
        <v/>
      </c>
      <c r="N9612" s="194" t="str">
        <f t="shared" si="1845"/>
        <v/>
      </c>
      <c r="R9612" s="75" t="e">
        <f t="shared" si="1849"/>
        <v>#REF!</v>
      </c>
    </row>
    <row r="9613" spans="1:18" ht="15" customHeight="1" x14ac:dyDescent="0.3">
      <c r="A9613" s="86"/>
      <c r="B9613" s="84"/>
      <c r="C9613" s="125"/>
      <c r="D9613" s="146"/>
      <c r="E9613" s="149"/>
      <c r="F9613" s="184" t="str">
        <f t="shared" si="1846"/>
        <v/>
      </c>
      <c r="G9613" s="185" t="str">
        <f>+IF(F9613="","",H9608)</f>
        <v/>
      </c>
      <c r="H9613" s="186" t="str">
        <f t="shared" si="1847"/>
        <v/>
      </c>
      <c r="J9613" s="195" t="str">
        <f>+IF(H9613="","",H9613/H9678)</f>
        <v/>
      </c>
      <c r="K9613" s="172"/>
      <c r="L9613" s="170"/>
      <c r="M9613" s="193" t="str">
        <f t="shared" si="1848"/>
        <v/>
      </c>
      <c r="N9613" s="194" t="str">
        <f t="shared" si="1845"/>
        <v/>
      </c>
      <c r="R9613" s="75" t="e">
        <f t="shared" si="1849"/>
        <v>#REF!</v>
      </c>
    </row>
    <row r="9614" spans="1:18" ht="15" customHeight="1" x14ac:dyDescent="0.3">
      <c r="A9614" s="86"/>
      <c r="B9614" s="84"/>
      <c r="C9614" s="125"/>
      <c r="D9614" s="146"/>
      <c r="E9614" s="149"/>
      <c r="F9614" s="184" t="str">
        <f t="shared" si="1846"/>
        <v/>
      </c>
      <c r="G9614" s="185" t="str">
        <f>+IF(F9614="","",H9608)</f>
        <v/>
      </c>
      <c r="H9614" s="186" t="str">
        <f t="shared" si="1847"/>
        <v/>
      </c>
      <c r="J9614" s="195" t="str">
        <f>+IF(H9614="","",H9614/H9678)</f>
        <v/>
      </c>
      <c r="K9614" s="172"/>
      <c r="L9614" s="170"/>
      <c r="M9614" s="193" t="str">
        <f t="shared" si="1848"/>
        <v/>
      </c>
      <c r="N9614" s="194" t="str">
        <f t="shared" si="1845"/>
        <v/>
      </c>
      <c r="R9614" s="75" t="e">
        <f t="shared" si="1849"/>
        <v>#REF!</v>
      </c>
    </row>
    <row r="9615" spans="1:18" ht="15" customHeight="1" x14ac:dyDescent="0.3">
      <c r="A9615" s="86"/>
      <c r="B9615" s="84"/>
      <c r="C9615" s="125"/>
      <c r="D9615" s="146"/>
      <c r="E9615" s="149"/>
      <c r="F9615" s="184" t="str">
        <f t="shared" si="1846"/>
        <v/>
      </c>
      <c r="G9615" s="185" t="str">
        <f>+IF(F9615="","",H9608)</f>
        <v/>
      </c>
      <c r="H9615" s="186" t="str">
        <f t="shared" si="1847"/>
        <v/>
      </c>
      <c r="J9615" s="195" t="str">
        <f>+IF(H9615="","",H9615/H9678)</f>
        <v/>
      </c>
      <c r="K9615" s="172"/>
      <c r="L9615" s="170"/>
      <c r="M9615" s="193" t="str">
        <f t="shared" si="1848"/>
        <v/>
      </c>
      <c r="N9615" s="194" t="str">
        <f t="shared" si="1845"/>
        <v/>
      </c>
      <c r="R9615" s="75" t="e">
        <f t="shared" si="1849"/>
        <v>#REF!</v>
      </c>
    </row>
    <row r="9616" spans="1:18" ht="15" customHeight="1" x14ac:dyDescent="0.3">
      <c r="A9616" s="86"/>
      <c r="B9616" s="84"/>
      <c r="C9616" s="125"/>
      <c r="D9616" s="146"/>
      <c r="E9616" s="149"/>
      <c r="F9616" s="184" t="str">
        <f t="shared" si="1846"/>
        <v/>
      </c>
      <c r="G9616" s="185" t="str">
        <f>+IF(F9616="","",H9608)</f>
        <v/>
      </c>
      <c r="H9616" s="186" t="str">
        <f t="shared" si="1847"/>
        <v/>
      </c>
      <c r="J9616" s="195" t="str">
        <f>+IF(H9616="","",H9616/H9678)</f>
        <v/>
      </c>
      <c r="K9616" s="172"/>
      <c r="L9616" s="170"/>
      <c r="M9616" s="193" t="str">
        <f t="shared" si="1848"/>
        <v/>
      </c>
      <c r="N9616" s="194" t="str">
        <f t="shared" si="1845"/>
        <v/>
      </c>
      <c r="R9616" s="75" t="e">
        <f t="shared" si="1849"/>
        <v>#REF!</v>
      </c>
    </row>
    <row r="9617" spans="1:18" ht="15" customHeight="1" x14ac:dyDescent="0.3">
      <c r="A9617" s="86"/>
      <c r="B9617" s="84"/>
      <c r="C9617" s="125"/>
      <c r="D9617" s="146"/>
      <c r="E9617" s="149"/>
      <c r="F9617" s="184" t="str">
        <f t="shared" si="1846"/>
        <v/>
      </c>
      <c r="G9617" s="185" t="str">
        <f>+IF(F9617="","",H9608)</f>
        <v/>
      </c>
      <c r="H9617" s="186" t="str">
        <f t="shared" si="1847"/>
        <v/>
      </c>
      <c r="J9617" s="195" t="str">
        <f>+IF(H9617="","",H9617/H9678)</f>
        <v/>
      </c>
      <c r="K9617" s="172"/>
      <c r="L9617" s="170"/>
      <c r="M9617" s="193" t="str">
        <f t="shared" si="1848"/>
        <v/>
      </c>
      <c r="N9617" s="194" t="str">
        <f t="shared" si="1845"/>
        <v/>
      </c>
      <c r="R9617" s="75" t="e">
        <f t="shared" si="1849"/>
        <v>#REF!</v>
      </c>
    </row>
    <row r="9618" spans="1:18" ht="15" customHeight="1" x14ac:dyDescent="0.3">
      <c r="A9618" s="86"/>
      <c r="B9618" s="84"/>
      <c r="C9618" s="125"/>
      <c r="D9618" s="146"/>
      <c r="E9618" s="149"/>
      <c r="F9618" s="184" t="str">
        <f t="shared" si="1846"/>
        <v/>
      </c>
      <c r="G9618" s="185" t="str">
        <f>+IF(F9618="","",H9608)</f>
        <v/>
      </c>
      <c r="H9618" s="186" t="str">
        <f t="shared" si="1847"/>
        <v/>
      </c>
      <c r="J9618" s="195" t="str">
        <f>+IF(H9618="","",H9618/H9678)</f>
        <v/>
      </c>
      <c r="K9618" s="172"/>
      <c r="L9618" s="170"/>
      <c r="M9618" s="193" t="str">
        <f t="shared" si="1848"/>
        <v/>
      </c>
      <c r="N9618" s="194" t="str">
        <f t="shared" si="1845"/>
        <v/>
      </c>
      <c r="R9618" s="75" t="e">
        <f t="shared" si="1849"/>
        <v>#REF!</v>
      </c>
    </row>
    <row r="9619" spans="1:18" ht="15" customHeight="1" x14ac:dyDescent="0.3">
      <c r="A9619" s="86"/>
      <c r="B9619" s="84"/>
      <c r="C9619" s="125"/>
      <c r="D9619" s="146"/>
      <c r="E9619" s="149"/>
      <c r="F9619" s="184" t="str">
        <f t="shared" si="1846"/>
        <v/>
      </c>
      <c r="G9619" s="185" t="str">
        <f>+IF(F9619="","",H9608)</f>
        <v/>
      </c>
      <c r="H9619" s="186" t="str">
        <f t="shared" si="1847"/>
        <v/>
      </c>
      <c r="J9619" s="195" t="str">
        <f>+IF(H9619="","",H9619/H9678)</f>
        <v/>
      </c>
      <c r="K9619" s="172"/>
      <c r="L9619" s="170"/>
      <c r="M9619" s="193" t="str">
        <f t="shared" si="1848"/>
        <v/>
      </c>
      <c r="N9619" s="194" t="str">
        <f t="shared" si="1845"/>
        <v/>
      </c>
      <c r="R9619" s="75" t="e">
        <f t="shared" si="1849"/>
        <v>#REF!</v>
      </c>
    </row>
    <row r="9620" spans="1:18" ht="15" customHeight="1" x14ac:dyDescent="0.3">
      <c r="A9620" s="86"/>
      <c r="B9620" s="84"/>
      <c r="C9620" s="125"/>
      <c r="D9620" s="146"/>
      <c r="E9620" s="149"/>
      <c r="F9620" s="184" t="str">
        <f t="shared" si="1846"/>
        <v/>
      </c>
      <c r="G9620" s="185" t="str">
        <f>+IF(F9620="","",H9608)</f>
        <v/>
      </c>
      <c r="H9620" s="186" t="str">
        <f t="shared" si="1847"/>
        <v/>
      </c>
      <c r="J9620" s="195" t="str">
        <f>+IF(H9620="","",H9620/H9678)</f>
        <v/>
      </c>
      <c r="K9620" s="172"/>
      <c r="L9620" s="170"/>
      <c r="M9620" s="193" t="str">
        <f t="shared" si="1848"/>
        <v/>
      </c>
      <c r="N9620" s="194" t="str">
        <f t="shared" si="1845"/>
        <v/>
      </c>
      <c r="R9620" s="75" t="e">
        <f t="shared" si="1849"/>
        <v>#REF!</v>
      </c>
    </row>
    <row r="9621" spans="1:18" ht="15" customHeight="1" x14ac:dyDescent="0.3">
      <c r="A9621" s="86"/>
      <c r="B9621" s="84"/>
      <c r="C9621" s="125"/>
      <c r="D9621" s="146"/>
      <c r="E9621" s="149"/>
      <c r="F9621" s="184" t="str">
        <f t="shared" si="1846"/>
        <v/>
      </c>
      <c r="G9621" s="185" t="str">
        <f>+IF(F9621="","",H9608)</f>
        <v/>
      </c>
      <c r="H9621" s="186" t="str">
        <f t="shared" si="1847"/>
        <v/>
      </c>
      <c r="J9621" s="195" t="str">
        <f>+IF(H9621="","",H9621/H9678)</f>
        <v/>
      </c>
      <c r="K9621" s="172"/>
      <c r="L9621" s="170"/>
      <c r="M9621" s="193" t="str">
        <f t="shared" si="1848"/>
        <v/>
      </c>
      <c r="N9621" s="194" t="str">
        <f t="shared" si="1845"/>
        <v/>
      </c>
      <c r="R9621" s="75" t="e">
        <f t="shared" si="1849"/>
        <v>#REF!</v>
      </c>
    </row>
    <row r="9622" spans="1:18" ht="15" customHeight="1" thickBot="1" x14ac:dyDescent="0.35">
      <c r="A9622" s="86"/>
      <c r="B9622" s="84"/>
      <c r="C9622" s="127"/>
      <c r="D9622" s="147"/>
      <c r="E9622" s="150"/>
      <c r="F9622" s="187" t="str">
        <f t="shared" si="1846"/>
        <v/>
      </c>
      <c r="G9622" s="188" t="str">
        <f>+IF(F9622="","",H9607)</f>
        <v/>
      </c>
      <c r="H9622" s="189" t="str">
        <f t="shared" si="1847"/>
        <v/>
      </c>
      <c r="J9622" s="195" t="str">
        <f>+IF(H9622="","",H9622/H9678)</f>
        <v/>
      </c>
      <c r="K9622" s="172"/>
      <c r="L9622" s="170"/>
      <c r="M9622" s="193" t="str">
        <f t="shared" si="1848"/>
        <v/>
      </c>
      <c r="N9622" s="194" t="str">
        <f t="shared" si="1845"/>
        <v/>
      </c>
      <c r="R9622" s="75" t="e">
        <f t="shared" si="1849"/>
        <v>#REF!</v>
      </c>
    </row>
    <row r="9623" spans="1:18" ht="15" customHeight="1" thickBot="1" x14ac:dyDescent="0.35">
      <c r="A9623" s="86"/>
      <c r="B9623" s="84"/>
      <c r="C9623" s="160"/>
      <c r="D9623" s="160"/>
      <c r="E9623" s="160"/>
      <c r="F9623" s="160"/>
      <c r="G9623" s="161" t="s">
        <v>27</v>
      </c>
      <c r="H9623" s="157">
        <f>SUM(H9610:H9622)</f>
        <v>0.86988750000000004</v>
      </c>
      <c r="J9623" s="110">
        <f>SUM(J9610:J9622)</f>
        <v>0.14982464374368923</v>
      </c>
      <c r="K9623" s="109"/>
      <c r="L9623" s="109"/>
      <c r="M9623" s="109"/>
      <c r="N9623" s="110">
        <f>SUM(N9610:N9622)</f>
        <v>0</v>
      </c>
    </row>
    <row r="9624" spans="1:18" s="73" customFormat="1" ht="15" customHeight="1" thickBot="1" x14ac:dyDescent="0.35">
      <c r="A9624" s="86"/>
      <c r="B9624" s="84"/>
      <c r="C9624" s="73" t="s">
        <v>10</v>
      </c>
      <c r="H9624" s="74"/>
      <c r="J9624" s="112"/>
      <c r="K9624" s="112"/>
      <c r="L9624" s="112"/>
      <c r="M9624" s="112"/>
      <c r="N9624" s="112"/>
    </row>
    <row r="9625" spans="1:18" ht="31.5" customHeight="1" thickBot="1" x14ac:dyDescent="0.35">
      <c r="A9625" s="86"/>
      <c r="B9625" s="84"/>
      <c r="C9625" s="122" t="s">
        <v>48</v>
      </c>
      <c r="D9625" s="123" t="s">
        <v>0</v>
      </c>
      <c r="E9625" s="123" t="s">
        <v>65</v>
      </c>
      <c r="F9625" s="123" t="s">
        <v>66</v>
      </c>
      <c r="G9625" s="123" t="s">
        <v>8</v>
      </c>
      <c r="H9625" s="124" t="s">
        <v>9</v>
      </c>
      <c r="J9625" s="106" t="s">
        <v>59</v>
      </c>
      <c r="K9625" s="107" t="s">
        <v>60</v>
      </c>
      <c r="L9625" s="107" t="s">
        <v>61</v>
      </c>
      <c r="M9625" s="107" t="s">
        <v>62</v>
      </c>
      <c r="N9625" s="108" t="s">
        <v>63</v>
      </c>
    </row>
    <row r="9626" spans="1:18" ht="15" customHeight="1" x14ac:dyDescent="0.3">
      <c r="A9626" s="86"/>
      <c r="B9626" s="84"/>
      <c r="C9626" s="125" t="s">
        <v>326</v>
      </c>
      <c r="D9626" s="227">
        <v>1</v>
      </c>
      <c r="E9626" s="149">
        <v>4.2300000000000004</v>
      </c>
      <c r="F9626" s="184">
        <f t="shared" ref="F9626:F9638" si="1850">+IF(E9626="","",D9626*E9626)</f>
        <v>4.2300000000000004</v>
      </c>
      <c r="G9626" s="185">
        <f>+IF(F9626="","",H9608)</f>
        <v>0.1</v>
      </c>
      <c r="H9626" s="186">
        <f t="shared" ref="H9626:H9638" si="1851">+IF(G9626="","",F9626*G9626)</f>
        <v>0.42300000000000004</v>
      </c>
      <c r="I9626" s="95"/>
      <c r="J9626" s="195">
        <f>+IF(H9626="","",H9626/H9678)</f>
        <v>7.285519599210305E-2</v>
      </c>
      <c r="K9626" s="210">
        <v>851230012</v>
      </c>
      <c r="L9626" s="210" t="s">
        <v>77</v>
      </c>
      <c r="M9626" s="193">
        <v>0</v>
      </c>
      <c r="N9626" s="194">
        <f t="shared" ref="N9626:N9638" si="1852">+IF(H9626="","",J9626*M9626)</f>
        <v>0</v>
      </c>
      <c r="R9626" s="75" t="e">
        <f t="shared" ref="R9626:R9638" si="1853">+R9538+1</f>
        <v>#REF!</v>
      </c>
    </row>
    <row r="9627" spans="1:18" ht="31.2" customHeight="1" x14ac:dyDescent="0.25">
      <c r="A9627" s="86"/>
      <c r="B9627" s="84"/>
      <c r="C9627" s="232" t="s">
        <v>309</v>
      </c>
      <c r="D9627" s="228">
        <v>0.25</v>
      </c>
      <c r="E9627" s="209">
        <v>4.75</v>
      </c>
      <c r="F9627" s="184">
        <f t="shared" si="1850"/>
        <v>1.1875</v>
      </c>
      <c r="G9627" s="185">
        <f>+IF(F9627="","",H9608)</f>
        <v>0.1</v>
      </c>
      <c r="H9627" s="186">
        <f t="shared" si="1851"/>
        <v>0.11875000000000001</v>
      </c>
      <c r="J9627" s="195">
        <f>+IF(H9627="","",H9627/H9678)</f>
        <v>2.0452847574615216E-2</v>
      </c>
      <c r="K9627" s="210">
        <v>851230012</v>
      </c>
      <c r="L9627" s="210" t="s">
        <v>77</v>
      </c>
      <c r="M9627" s="193">
        <v>0</v>
      </c>
      <c r="N9627" s="194">
        <f t="shared" si="1852"/>
        <v>0</v>
      </c>
      <c r="R9627" s="75" t="e">
        <f t="shared" si="1853"/>
        <v>#REF!</v>
      </c>
    </row>
    <row r="9628" spans="1:18" ht="15" customHeight="1" x14ac:dyDescent="0.3">
      <c r="A9628" s="86"/>
      <c r="B9628" s="84"/>
      <c r="C9628" s="125" t="s">
        <v>396</v>
      </c>
      <c r="D9628" s="227">
        <v>1</v>
      </c>
      <c r="E9628" s="149">
        <v>4.28</v>
      </c>
      <c r="F9628" s="184">
        <f t="shared" si="1850"/>
        <v>4.28</v>
      </c>
      <c r="G9628" s="185">
        <f>+IF(F9628="","",H9608)</f>
        <v>0.1</v>
      </c>
      <c r="H9628" s="186">
        <f t="shared" si="1851"/>
        <v>0.42800000000000005</v>
      </c>
      <c r="J9628" s="195">
        <f>+IF(H9628="","",H9628/H9678)</f>
        <v>7.3716368521560535E-2</v>
      </c>
      <c r="K9628" s="210">
        <v>851230012</v>
      </c>
      <c r="L9628" s="210" t="s">
        <v>77</v>
      </c>
      <c r="M9628" s="193">
        <v>0</v>
      </c>
      <c r="N9628" s="194">
        <f t="shared" si="1852"/>
        <v>0</v>
      </c>
      <c r="R9628" s="75" t="e">
        <f t="shared" si="1853"/>
        <v>#REF!</v>
      </c>
    </row>
    <row r="9629" spans="1:18" ht="15" customHeight="1" x14ac:dyDescent="0.3">
      <c r="A9629" s="86"/>
      <c r="B9629" s="84"/>
      <c r="C9629" s="125" t="s">
        <v>311</v>
      </c>
      <c r="D9629" s="227">
        <v>1</v>
      </c>
      <c r="E9629" s="240">
        <v>4.28</v>
      </c>
      <c r="F9629" s="184">
        <f t="shared" si="1850"/>
        <v>4.28</v>
      </c>
      <c r="G9629" s="185">
        <f>+IF(F9629="","",H9608)</f>
        <v>0.1</v>
      </c>
      <c r="H9629" s="186">
        <f t="shared" si="1851"/>
        <v>0.42800000000000005</v>
      </c>
      <c r="J9629" s="195">
        <f>+IF(H9629="","",H9629/H9678)</f>
        <v>7.3716368521560535E-2</v>
      </c>
      <c r="K9629" s="174">
        <v>851230012</v>
      </c>
      <c r="L9629" s="170" t="s">
        <v>77</v>
      </c>
      <c r="M9629" s="193">
        <f t="shared" ref="M9629:M9638" si="1854">IF(L9629="NP", 0, (IF(L9629="EP", 1, (IF(L9629="ND", 0.4, "")))))</f>
        <v>0</v>
      </c>
      <c r="N9629" s="194">
        <f t="shared" si="1852"/>
        <v>0</v>
      </c>
      <c r="R9629" s="75" t="e">
        <f t="shared" si="1853"/>
        <v>#REF!</v>
      </c>
    </row>
    <row r="9630" spans="1:18" ht="15" customHeight="1" x14ac:dyDescent="0.3">
      <c r="A9630" s="86"/>
      <c r="B9630" s="84"/>
      <c r="C9630" s="125"/>
      <c r="D9630" s="146"/>
      <c r="E9630" s="149"/>
      <c r="F9630" s="184" t="str">
        <f t="shared" si="1850"/>
        <v/>
      </c>
      <c r="G9630" s="185" t="str">
        <f>+IF(F9630="","",H9608)</f>
        <v/>
      </c>
      <c r="H9630" s="186" t="str">
        <f t="shared" si="1851"/>
        <v/>
      </c>
      <c r="J9630" s="195" t="str">
        <f>+IF(H9630="","",H9630/H9678)</f>
        <v/>
      </c>
      <c r="K9630" s="174"/>
      <c r="L9630" s="170"/>
      <c r="M9630" s="193" t="str">
        <f t="shared" si="1854"/>
        <v/>
      </c>
      <c r="N9630" s="194" t="str">
        <f t="shared" si="1852"/>
        <v/>
      </c>
      <c r="R9630" s="75" t="e">
        <f t="shared" si="1853"/>
        <v>#REF!</v>
      </c>
    </row>
    <row r="9631" spans="1:18" ht="15" customHeight="1" x14ac:dyDescent="0.3">
      <c r="A9631" s="86"/>
      <c r="B9631" s="84"/>
      <c r="C9631" s="125"/>
      <c r="D9631" s="146"/>
      <c r="E9631" s="149"/>
      <c r="F9631" s="184" t="str">
        <f t="shared" si="1850"/>
        <v/>
      </c>
      <c r="G9631" s="185" t="str">
        <f>+IF(F9631="","",H9608)</f>
        <v/>
      </c>
      <c r="H9631" s="186" t="str">
        <f t="shared" si="1851"/>
        <v/>
      </c>
      <c r="I9631" s="96"/>
      <c r="J9631" s="195" t="str">
        <f>+IF(H9631="","",H9631/H9678)</f>
        <v/>
      </c>
      <c r="K9631" s="174"/>
      <c r="L9631" s="170"/>
      <c r="M9631" s="193" t="str">
        <f t="shared" si="1854"/>
        <v/>
      </c>
      <c r="N9631" s="194" t="str">
        <f t="shared" si="1852"/>
        <v/>
      </c>
      <c r="R9631" s="75" t="e">
        <f t="shared" si="1853"/>
        <v>#REF!</v>
      </c>
    </row>
    <row r="9632" spans="1:18" ht="15" customHeight="1" x14ac:dyDescent="0.3">
      <c r="A9632" s="86"/>
      <c r="B9632" s="84"/>
      <c r="C9632" s="125"/>
      <c r="D9632" s="146"/>
      <c r="E9632" s="149"/>
      <c r="F9632" s="184" t="str">
        <f t="shared" si="1850"/>
        <v/>
      </c>
      <c r="G9632" s="185" t="str">
        <f>+IF(F9632="","",H9608)</f>
        <v/>
      </c>
      <c r="H9632" s="186" t="str">
        <f t="shared" si="1851"/>
        <v/>
      </c>
      <c r="J9632" s="195" t="str">
        <f>+IF(H9632="","",H9632/H9678)</f>
        <v/>
      </c>
      <c r="K9632" s="174"/>
      <c r="L9632" s="170"/>
      <c r="M9632" s="193" t="str">
        <f t="shared" si="1854"/>
        <v/>
      </c>
      <c r="N9632" s="194" t="str">
        <f t="shared" si="1852"/>
        <v/>
      </c>
      <c r="R9632" s="75" t="e">
        <f t="shared" si="1853"/>
        <v>#REF!</v>
      </c>
    </row>
    <row r="9633" spans="1:18" ht="15" customHeight="1" x14ac:dyDescent="0.3">
      <c r="A9633" s="86"/>
      <c r="B9633" s="84"/>
      <c r="C9633" s="125"/>
      <c r="D9633" s="146"/>
      <c r="E9633" s="149"/>
      <c r="F9633" s="184" t="str">
        <f t="shared" si="1850"/>
        <v/>
      </c>
      <c r="G9633" s="185" t="str">
        <f>+IF(F9633="","",H9608)</f>
        <v/>
      </c>
      <c r="H9633" s="186" t="str">
        <f t="shared" si="1851"/>
        <v/>
      </c>
      <c r="J9633" s="195" t="str">
        <f>+IF(H9633="","",H9633/H9678)</f>
        <v/>
      </c>
      <c r="K9633" s="174"/>
      <c r="L9633" s="170"/>
      <c r="M9633" s="193" t="str">
        <f t="shared" si="1854"/>
        <v/>
      </c>
      <c r="N9633" s="194" t="str">
        <f t="shared" si="1852"/>
        <v/>
      </c>
      <c r="R9633" s="75" t="e">
        <f t="shared" si="1853"/>
        <v>#REF!</v>
      </c>
    </row>
    <row r="9634" spans="1:18" ht="15" customHeight="1" x14ac:dyDescent="0.3">
      <c r="A9634" s="86"/>
      <c r="B9634" s="84"/>
      <c r="C9634" s="125"/>
      <c r="D9634" s="146"/>
      <c r="E9634" s="149"/>
      <c r="F9634" s="184" t="str">
        <f t="shared" si="1850"/>
        <v/>
      </c>
      <c r="G9634" s="185" t="str">
        <f>+IF(F9634="","",H9608)</f>
        <v/>
      </c>
      <c r="H9634" s="186" t="str">
        <f t="shared" si="1851"/>
        <v/>
      </c>
      <c r="I9634" s="96"/>
      <c r="J9634" s="195" t="str">
        <f>+IF(H9634="","",H9634/H9678)</f>
        <v/>
      </c>
      <c r="K9634" s="174"/>
      <c r="L9634" s="170"/>
      <c r="M9634" s="193" t="str">
        <f t="shared" si="1854"/>
        <v/>
      </c>
      <c r="N9634" s="194" t="str">
        <f t="shared" si="1852"/>
        <v/>
      </c>
      <c r="R9634" s="75" t="e">
        <f t="shared" si="1853"/>
        <v>#REF!</v>
      </c>
    </row>
    <row r="9635" spans="1:18" ht="15" customHeight="1" x14ac:dyDescent="0.3">
      <c r="A9635" s="86"/>
      <c r="B9635" s="84"/>
      <c r="C9635" s="125"/>
      <c r="D9635" s="146"/>
      <c r="E9635" s="149"/>
      <c r="F9635" s="184" t="str">
        <f t="shared" si="1850"/>
        <v/>
      </c>
      <c r="G9635" s="185" t="str">
        <f>+IF(F9635="","",H9608)</f>
        <v/>
      </c>
      <c r="H9635" s="186" t="str">
        <f t="shared" si="1851"/>
        <v/>
      </c>
      <c r="J9635" s="195" t="str">
        <f>+IF(H9635="","",H9635/H9678)</f>
        <v/>
      </c>
      <c r="K9635" s="174"/>
      <c r="L9635" s="170"/>
      <c r="M9635" s="193" t="str">
        <f t="shared" si="1854"/>
        <v/>
      </c>
      <c r="N9635" s="194" t="str">
        <f t="shared" si="1852"/>
        <v/>
      </c>
      <c r="R9635" s="75" t="e">
        <f t="shared" si="1853"/>
        <v>#REF!</v>
      </c>
    </row>
    <row r="9636" spans="1:18" ht="15" customHeight="1" x14ac:dyDescent="0.3">
      <c r="A9636" s="86"/>
      <c r="B9636" s="84"/>
      <c r="C9636" s="125"/>
      <c r="D9636" s="146"/>
      <c r="E9636" s="149"/>
      <c r="F9636" s="184" t="str">
        <f t="shared" si="1850"/>
        <v/>
      </c>
      <c r="G9636" s="185" t="str">
        <f>+IF(F9636="","",H9608)</f>
        <v/>
      </c>
      <c r="H9636" s="186" t="str">
        <f t="shared" si="1851"/>
        <v/>
      </c>
      <c r="I9636" s="96"/>
      <c r="J9636" s="195" t="str">
        <f>+IF(H9636="","",H9636/H9678)</f>
        <v/>
      </c>
      <c r="K9636" s="174"/>
      <c r="L9636" s="170"/>
      <c r="M9636" s="193" t="str">
        <f t="shared" si="1854"/>
        <v/>
      </c>
      <c r="N9636" s="194" t="str">
        <f t="shared" si="1852"/>
        <v/>
      </c>
      <c r="R9636" s="75" t="e">
        <f t="shared" si="1853"/>
        <v>#REF!</v>
      </c>
    </row>
    <row r="9637" spans="1:18" ht="15" customHeight="1" x14ac:dyDescent="0.3">
      <c r="A9637" s="86"/>
      <c r="B9637" s="84"/>
      <c r="C9637" s="125"/>
      <c r="D9637" s="146"/>
      <c r="E9637" s="149"/>
      <c r="F9637" s="184" t="str">
        <f t="shared" si="1850"/>
        <v/>
      </c>
      <c r="G9637" s="185" t="str">
        <f>+IF(F9637="","",H9608)</f>
        <v/>
      </c>
      <c r="H9637" s="186" t="str">
        <f t="shared" si="1851"/>
        <v/>
      </c>
      <c r="I9637" s="96"/>
      <c r="J9637" s="195" t="str">
        <f>+IF(H9637="","",H9637/H9678)</f>
        <v/>
      </c>
      <c r="K9637" s="174"/>
      <c r="L9637" s="170"/>
      <c r="M9637" s="193" t="str">
        <f t="shared" si="1854"/>
        <v/>
      </c>
      <c r="N9637" s="194" t="str">
        <f t="shared" si="1852"/>
        <v/>
      </c>
      <c r="R9637" s="75" t="e">
        <f t="shared" si="1853"/>
        <v>#REF!</v>
      </c>
    </row>
    <row r="9638" spans="1:18" ht="15" customHeight="1" thickBot="1" x14ac:dyDescent="0.35">
      <c r="A9638" s="86"/>
      <c r="B9638" s="84"/>
      <c r="C9638" s="127"/>
      <c r="D9638" s="147"/>
      <c r="E9638" s="150"/>
      <c r="F9638" s="187" t="str">
        <f t="shared" si="1850"/>
        <v/>
      </c>
      <c r="G9638" s="188" t="str">
        <f>+IF(F9638="","",H9607)</f>
        <v/>
      </c>
      <c r="H9638" s="189" t="str">
        <f t="shared" si="1851"/>
        <v/>
      </c>
      <c r="J9638" s="195" t="str">
        <f>+IF(H9638="","",H9638/H9678)</f>
        <v/>
      </c>
      <c r="K9638" s="174"/>
      <c r="L9638" s="170"/>
      <c r="M9638" s="193" t="str">
        <f t="shared" si="1854"/>
        <v/>
      </c>
      <c r="N9638" s="194" t="str">
        <f t="shared" si="1852"/>
        <v/>
      </c>
      <c r="R9638" s="75" t="e">
        <f t="shared" si="1853"/>
        <v>#REF!</v>
      </c>
    </row>
    <row r="9639" spans="1:18" ht="15" customHeight="1" thickBot="1" x14ac:dyDescent="0.35">
      <c r="A9639" s="86"/>
      <c r="B9639" s="84"/>
      <c r="C9639" s="160"/>
      <c r="D9639" s="160"/>
      <c r="E9639" s="160"/>
      <c r="F9639" s="160"/>
      <c r="G9639" s="161" t="s">
        <v>28</v>
      </c>
      <c r="H9639" s="157">
        <f>SUM(H9626:H9638)</f>
        <v>1.3977500000000003</v>
      </c>
      <c r="J9639" s="110">
        <f>SUM(J9626:J9638)</f>
        <v>0.24074078060983933</v>
      </c>
      <c r="K9639" s="109"/>
      <c r="L9639" s="109"/>
      <c r="M9639" s="109"/>
      <c r="N9639" s="110">
        <f>SUM(N9626:N9638)</f>
        <v>0</v>
      </c>
    </row>
    <row r="9640" spans="1:18" s="73" customFormat="1" ht="15" customHeight="1" thickBot="1" x14ac:dyDescent="0.35">
      <c r="A9640" s="86"/>
      <c r="B9640" s="84"/>
      <c r="C9640" s="73" t="s">
        <v>11</v>
      </c>
      <c r="H9640" s="74"/>
      <c r="J9640" s="112"/>
      <c r="K9640" s="112"/>
      <c r="L9640" s="112"/>
      <c r="M9640" s="112"/>
      <c r="N9640" s="112"/>
    </row>
    <row r="9641" spans="1:18" ht="34.5" customHeight="1" thickBot="1" x14ac:dyDescent="0.35">
      <c r="A9641" s="86"/>
      <c r="B9641" s="84"/>
      <c r="C9641" s="122" t="s">
        <v>48</v>
      </c>
      <c r="D9641" s="129"/>
      <c r="E9641" s="123" t="s">
        <v>3</v>
      </c>
      <c r="F9641" s="123" t="s">
        <v>0</v>
      </c>
      <c r="G9641" s="123" t="s">
        <v>16</v>
      </c>
      <c r="H9641" s="124" t="s">
        <v>9</v>
      </c>
      <c r="J9641" s="106" t="s">
        <v>59</v>
      </c>
      <c r="K9641" s="107" t="s">
        <v>60</v>
      </c>
      <c r="L9641" s="107" t="s">
        <v>61</v>
      </c>
      <c r="M9641" s="107" t="s">
        <v>62</v>
      </c>
      <c r="N9641" s="108" t="s">
        <v>63</v>
      </c>
    </row>
    <row r="9642" spans="1:18" ht="15" customHeight="1" x14ac:dyDescent="0.3">
      <c r="A9642" s="86"/>
      <c r="B9642" s="84"/>
      <c r="C9642" s="125" t="s">
        <v>492</v>
      </c>
      <c r="E9642" s="230" t="s">
        <v>90</v>
      </c>
      <c r="F9642" s="267">
        <v>0.38</v>
      </c>
      <c r="G9642" s="223">
        <v>1.68</v>
      </c>
      <c r="H9642" s="190">
        <f t="shared" ref="H9642:H9667" si="1855">+IF(G9642="","",F9642*G9642)</f>
        <v>0.63839999999999997</v>
      </c>
      <c r="J9642" s="195">
        <f>+IF(H9642="","",H9642/H9678)</f>
        <v>0.1099545085611314</v>
      </c>
      <c r="K9642" s="174">
        <v>375700018</v>
      </c>
      <c r="L9642" s="170" t="s">
        <v>76</v>
      </c>
      <c r="M9642" s="193">
        <v>0.4</v>
      </c>
      <c r="N9642" s="194">
        <f t="shared" ref="N9642:N9667" si="1856">+IF(H9642="","",J9642*M9642)</f>
        <v>4.3981803424452563E-2</v>
      </c>
      <c r="R9642" s="75" t="e">
        <f t="shared" ref="R9642:R9667" si="1857">+R9554+1</f>
        <v>#REF!</v>
      </c>
    </row>
    <row r="9643" spans="1:18" ht="15" customHeight="1" x14ac:dyDescent="0.3">
      <c r="A9643" s="86"/>
      <c r="B9643" s="84"/>
      <c r="C9643" s="125" t="s">
        <v>493</v>
      </c>
      <c r="E9643" s="237" t="s">
        <v>80</v>
      </c>
      <c r="F9643" s="257">
        <v>1</v>
      </c>
      <c r="G9643" s="238">
        <v>2.9</v>
      </c>
      <c r="H9643" s="190">
        <f t="shared" si="1855"/>
        <v>2.9</v>
      </c>
      <c r="J9643" s="195">
        <f>+IF(H9643="","",H9643/H9678)</f>
        <v>0.49948006708533998</v>
      </c>
      <c r="K9643" s="174">
        <v>3699004510</v>
      </c>
      <c r="L9643" s="170" t="s">
        <v>76</v>
      </c>
      <c r="M9643" s="193">
        <v>0.39</v>
      </c>
      <c r="N9643" s="194">
        <f t="shared" si="1856"/>
        <v>0.1947972261632826</v>
      </c>
      <c r="R9643" s="75" t="e">
        <f t="shared" si="1857"/>
        <v>#REF!</v>
      </c>
    </row>
    <row r="9644" spans="1:18" ht="15" customHeight="1" x14ac:dyDescent="0.3">
      <c r="A9644" s="86"/>
      <c r="B9644" s="84"/>
      <c r="C9644" s="125"/>
      <c r="E9644" s="151"/>
      <c r="F9644" s="151"/>
      <c r="G9644" s="151"/>
      <c r="H9644" s="190" t="str">
        <f t="shared" si="1855"/>
        <v/>
      </c>
      <c r="J9644" s="195" t="str">
        <f>+IF(H9644="","",H9644/H9678)</f>
        <v/>
      </c>
      <c r="K9644" s="174"/>
      <c r="L9644" s="170"/>
      <c r="M9644" s="193" t="str">
        <f t="shared" ref="M9644:M9667" si="1858">IF(L9644="NP", 0, (IF(L9644="EP", 1, (IF(L9644="ND", 0.4, "")))))</f>
        <v/>
      </c>
      <c r="N9644" s="194" t="str">
        <f t="shared" si="1856"/>
        <v/>
      </c>
      <c r="R9644" s="75" t="e">
        <f t="shared" si="1857"/>
        <v>#REF!</v>
      </c>
    </row>
    <row r="9645" spans="1:18" ht="15" customHeight="1" x14ac:dyDescent="0.3">
      <c r="A9645" s="86"/>
      <c r="B9645" s="84"/>
      <c r="C9645" s="125"/>
      <c r="E9645" s="151"/>
      <c r="F9645" s="151"/>
      <c r="G9645" s="151"/>
      <c r="H9645" s="190" t="str">
        <f t="shared" si="1855"/>
        <v/>
      </c>
      <c r="J9645" s="195" t="str">
        <f>+IF(H9645="","",H9645/H9678)</f>
        <v/>
      </c>
      <c r="K9645" s="174"/>
      <c r="L9645" s="170"/>
      <c r="M9645" s="193" t="str">
        <f t="shared" si="1858"/>
        <v/>
      </c>
      <c r="N9645" s="194" t="str">
        <f t="shared" si="1856"/>
        <v/>
      </c>
      <c r="R9645" s="75" t="e">
        <f t="shared" si="1857"/>
        <v>#REF!</v>
      </c>
    </row>
    <row r="9646" spans="1:18" ht="15" customHeight="1" x14ac:dyDescent="0.3">
      <c r="A9646" s="86"/>
      <c r="B9646" s="84"/>
      <c r="C9646" s="125"/>
      <c r="E9646" s="151"/>
      <c r="F9646" s="151"/>
      <c r="G9646" s="151"/>
      <c r="H9646" s="190" t="str">
        <f t="shared" si="1855"/>
        <v/>
      </c>
      <c r="J9646" s="195" t="str">
        <f>+IF(H9646="","",H9646/H9678)</f>
        <v/>
      </c>
      <c r="K9646" s="174"/>
      <c r="L9646" s="170"/>
      <c r="M9646" s="193" t="str">
        <f t="shared" si="1858"/>
        <v/>
      </c>
      <c r="N9646" s="194" t="str">
        <f t="shared" si="1856"/>
        <v/>
      </c>
      <c r="R9646" s="75" t="e">
        <f t="shared" si="1857"/>
        <v>#REF!</v>
      </c>
    </row>
    <row r="9647" spans="1:18" ht="15" customHeight="1" x14ac:dyDescent="0.3">
      <c r="A9647" s="86"/>
      <c r="B9647" s="84"/>
      <c r="C9647" s="125"/>
      <c r="E9647" s="151"/>
      <c r="F9647" s="151"/>
      <c r="G9647" s="151"/>
      <c r="H9647" s="190" t="str">
        <f t="shared" si="1855"/>
        <v/>
      </c>
      <c r="J9647" s="195" t="str">
        <f>+IF(H9647="","",H9647/H9678)</f>
        <v/>
      </c>
      <c r="K9647" s="174"/>
      <c r="L9647" s="170"/>
      <c r="M9647" s="193" t="str">
        <f t="shared" si="1858"/>
        <v/>
      </c>
      <c r="N9647" s="194" t="str">
        <f t="shared" si="1856"/>
        <v/>
      </c>
      <c r="R9647" s="75" t="e">
        <f t="shared" si="1857"/>
        <v>#REF!</v>
      </c>
    </row>
    <row r="9648" spans="1:18" ht="15" customHeight="1" x14ac:dyDescent="0.3">
      <c r="A9648" s="86"/>
      <c r="B9648" s="84"/>
      <c r="C9648" s="125"/>
      <c r="E9648" s="151"/>
      <c r="F9648" s="151"/>
      <c r="G9648" s="151"/>
      <c r="H9648" s="190" t="str">
        <f t="shared" si="1855"/>
        <v/>
      </c>
      <c r="J9648" s="195" t="str">
        <f>+IF(H9648="","",H9648/H9678)</f>
        <v/>
      </c>
      <c r="K9648" s="174"/>
      <c r="L9648" s="170"/>
      <c r="M9648" s="193" t="str">
        <f t="shared" si="1858"/>
        <v/>
      </c>
      <c r="N9648" s="194" t="str">
        <f t="shared" si="1856"/>
        <v/>
      </c>
      <c r="R9648" s="75" t="e">
        <f t="shared" si="1857"/>
        <v>#REF!</v>
      </c>
    </row>
    <row r="9649" spans="1:18" ht="15" customHeight="1" x14ac:dyDescent="0.3">
      <c r="A9649" s="86"/>
      <c r="B9649" s="84"/>
      <c r="C9649" s="125"/>
      <c r="E9649" s="151"/>
      <c r="F9649" s="151"/>
      <c r="G9649" s="151"/>
      <c r="H9649" s="190" t="str">
        <f t="shared" si="1855"/>
        <v/>
      </c>
      <c r="J9649" s="195" t="str">
        <f>+IF(H9649="","",H9649/H9678)</f>
        <v/>
      </c>
      <c r="K9649" s="174"/>
      <c r="L9649" s="170"/>
      <c r="M9649" s="193" t="str">
        <f t="shared" si="1858"/>
        <v/>
      </c>
      <c r="N9649" s="194" t="str">
        <f t="shared" si="1856"/>
        <v/>
      </c>
      <c r="R9649" s="75" t="e">
        <f t="shared" si="1857"/>
        <v>#REF!</v>
      </c>
    </row>
    <row r="9650" spans="1:18" ht="15" customHeight="1" x14ac:dyDescent="0.3">
      <c r="A9650" s="86"/>
      <c r="B9650" s="84"/>
      <c r="C9650" s="125"/>
      <c r="E9650" s="151"/>
      <c r="F9650" s="151"/>
      <c r="G9650" s="151"/>
      <c r="H9650" s="190" t="str">
        <f t="shared" si="1855"/>
        <v/>
      </c>
      <c r="J9650" s="195" t="str">
        <f>+IF(H9650="","",H9650/H9678)</f>
        <v/>
      </c>
      <c r="K9650" s="174"/>
      <c r="L9650" s="170"/>
      <c r="M9650" s="193" t="str">
        <f t="shared" si="1858"/>
        <v/>
      </c>
      <c r="N9650" s="194" t="str">
        <f t="shared" si="1856"/>
        <v/>
      </c>
      <c r="R9650" s="75" t="e">
        <f t="shared" si="1857"/>
        <v>#REF!</v>
      </c>
    </row>
    <row r="9651" spans="1:18" ht="15" customHeight="1" x14ac:dyDescent="0.3">
      <c r="A9651" s="86"/>
      <c r="B9651" s="84"/>
      <c r="C9651" s="125"/>
      <c r="E9651" s="151"/>
      <c r="F9651" s="151"/>
      <c r="G9651" s="151"/>
      <c r="H9651" s="190" t="str">
        <f t="shared" si="1855"/>
        <v/>
      </c>
      <c r="J9651" s="195" t="str">
        <f>+IF(H9651="","",H9651/H9678)</f>
        <v/>
      </c>
      <c r="K9651" s="174"/>
      <c r="L9651" s="170"/>
      <c r="M9651" s="193" t="str">
        <f t="shared" si="1858"/>
        <v/>
      </c>
      <c r="N9651" s="194" t="str">
        <f t="shared" si="1856"/>
        <v/>
      </c>
      <c r="R9651" s="75" t="e">
        <f t="shared" si="1857"/>
        <v>#REF!</v>
      </c>
    </row>
    <row r="9652" spans="1:18" ht="15" customHeight="1" x14ac:dyDescent="0.3">
      <c r="A9652" s="86"/>
      <c r="B9652" s="84"/>
      <c r="C9652" s="125"/>
      <c r="E9652" s="151"/>
      <c r="F9652" s="151"/>
      <c r="G9652" s="151"/>
      <c r="H9652" s="190" t="str">
        <f t="shared" si="1855"/>
        <v/>
      </c>
      <c r="J9652" s="195" t="str">
        <f>+IF(H9652="","",H9652/H9678)</f>
        <v/>
      </c>
      <c r="K9652" s="174"/>
      <c r="L9652" s="170"/>
      <c r="M9652" s="193" t="str">
        <f t="shared" si="1858"/>
        <v/>
      </c>
      <c r="N9652" s="194" t="str">
        <f t="shared" si="1856"/>
        <v/>
      </c>
      <c r="R9652" s="75" t="e">
        <f t="shared" si="1857"/>
        <v>#REF!</v>
      </c>
    </row>
    <row r="9653" spans="1:18" ht="15" customHeight="1" x14ac:dyDescent="0.3">
      <c r="A9653" s="86"/>
      <c r="B9653" s="84"/>
      <c r="C9653" s="125"/>
      <c r="E9653" s="151"/>
      <c r="F9653" s="151"/>
      <c r="G9653" s="151"/>
      <c r="H9653" s="190" t="str">
        <f t="shared" si="1855"/>
        <v/>
      </c>
      <c r="J9653" s="195" t="str">
        <f>+IF(H9653="","",H9653/H9678)</f>
        <v/>
      </c>
      <c r="K9653" s="174"/>
      <c r="L9653" s="170"/>
      <c r="M9653" s="193" t="str">
        <f t="shared" si="1858"/>
        <v/>
      </c>
      <c r="N9653" s="194" t="str">
        <f t="shared" si="1856"/>
        <v/>
      </c>
      <c r="R9653" s="75" t="e">
        <f t="shared" si="1857"/>
        <v>#REF!</v>
      </c>
    </row>
    <row r="9654" spans="1:18" ht="15" customHeight="1" x14ac:dyDescent="0.3">
      <c r="A9654" s="86"/>
      <c r="B9654" s="84"/>
      <c r="C9654" s="125"/>
      <c r="E9654" s="151"/>
      <c r="F9654" s="151"/>
      <c r="G9654" s="151"/>
      <c r="H9654" s="190" t="str">
        <f t="shared" si="1855"/>
        <v/>
      </c>
      <c r="J9654" s="195" t="str">
        <f>+IF(H9654="","",H9654/H9678)</f>
        <v/>
      </c>
      <c r="K9654" s="174"/>
      <c r="L9654" s="170"/>
      <c r="M9654" s="193" t="str">
        <f t="shared" si="1858"/>
        <v/>
      </c>
      <c r="N9654" s="194" t="str">
        <f t="shared" si="1856"/>
        <v/>
      </c>
      <c r="R9654" s="75" t="e">
        <f t="shared" si="1857"/>
        <v>#REF!</v>
      </c>
    </row>
    <row r="9655" spans="1:18" ht="15" customHeight="1" x14ac:dyDescent="0.3">
      <c r="A9655" s="86"/>
      <c r="B9655" s="84"/>
      <c r="C9655" s="125"/>
      <c r="E9655" s="151"/>
      <c r="F9655" s="151"/>
      <c r="G9655" s="151"/>
      <c r="H9655" s="190" t="str">
        <f t="shared" si="1855"/>
        <v/>
      </c>
      <c r="J9655" s="195" t="str">
        <f>+IF(H9655="","",H9655/H9678)</f>
        <v/>
      </c>
      <c r="K9655" s="174"/>
      <c r="L9655" s="170"/>
      <c r="M9655" s="193" t="str">
        <f t="shared" si="1858"/>
        <v/>
      </c>
      <c r="N9655" s="194" t="str">
        <f t="shared" si="1856"/>
        <v/>
      </c>
      <c r="R9655" s="75" t="e">
        <f t="shared" si="1857"/>
        <v>#REF!</v>
      </c>
    </row>
    <row r="9656" spans="1:18" ht="15" customHeight="1" x14ac:dyDescent="0.3">
      <c r="A9656" s="86"/>
      <c r="B9656" s="84"/>
      <c r="C9656" s="125"/>
      <c r="E9656" s="151"/>
      <c r="F9656" s="151"/>
      <c r="G9656" s="151"/>
      <c r="H9656" s="190" t="str">
        <f t="shared" si="1855"/>
        <v/>
      </c>
      <c r="J9656" s="195" t="str">
        <f>+IF(H9656="","",H9656/H9678)</f>
        <v/>
      </c>
      <c r="K9656" s="174"/>
      <c r="L9656" s="170"/>
      <c r="M9656" s="193" t="str">
        <f t="shared" si="1858"/>
        <v/>
      </c>
      <c r="N9656" s="194" t="str">
        <f t="shared" si="1856"/>
        <v/>
      </c>
      <c r="R9656" s="75" t="e">
        <f t="shared" si="1857"/>
        <v>#REF!</v>
      </c>
    </row>
    <row r="9657" spans="1:18" ht="15" customHeight="1" x14ac:dyDescent="0.3">
      <c r="A9657" s="86"/>
      <c r="B9657" s="84"/>
      <c r="C9657" s="125"/>
      <c r="E9657" s="151"/>
      <c r="F9657" s="151"/>
      <c r="G9657" s="151"/>
      <c r="H9657" s="190" t="str">
        <f t="shared" si="1855"/>
        <v/>
      </c>
      <c r="J9657" s="195" t="str">
        <f>+IF(H9657="","",H9657/H9678)</f>
        <v/>
      </c>
      <c r="K9657" s="174"/>
      <c r="L9657" s="170"/>
      <c r="M9657" s="193" t="str">
        <f t="shared" si="1858"/>
        <v/>
      </c>
      <c r="N9657" s="194" t="str">
        <f t="shared" si="1856"/>
        <v/>
      </c>
      <c r="R9657" s="75" t="e">
        <f t="shared" si="1857"/>
        <v>#REF!</v>
      </c>
    </row>
    <row r="9658" spans="1:18" ht="15" customHeight="1" x14ac:dyDescent="0.3">
      <c r="A9658" s="86"/>
      <c r="B9658" s="84"/>
      <c r="C9658" s="125"/>
      <c r="E9658" s="151"/>
      <c r="F9658" s="151"/>
      <c r="G9658" s="151"/>
      <c r="H9658" s="190" t="str">
        <f t="shared" si="1855"/>
        <v/>
      </c>
      <c r="J9658" s="195" t="str">
        <f>+IF(H9658="","",H9658/H9678)</f>
        <v/>
      </c>
      <c r="K9658" s="174"/>
      <c r="L9658" s="170"/>
      <c r="M9658" s="193" t="str">
        <f t="shared" si="1858"/>
        <v/>
      </c>
      <c r="N9658" s="194" t="str">
        <f t="shared" si="1856"/>
        <v/>
      </c>
      <c r="R9658" s="75" t="e">
        <f t="shared" si="1857"/>
        <v>#REF!</v>
      </c>
    </row>
    <row r="9659" spans="1:18" ht="15" customHeight="1" x14ac:dyDescent="0.3">
      <c r="A9659" s="86"/>
      <c r="B9659" s="84"/>
      <c r="C9659" s="125"/>
      <c r="E9659" s="151"/>
      <c r="F9659" s="151"/>
      <c r="G9659" s="151"/>
      <c r="H9659" s="190" t="str">
        <f t="shared" si="1855"/>
        <v/>
      </c>
      <c r="J9659" s="195" t="str">
        <f>+IF(H9659="","",H9659/H9678)</f>
        <v/>
      </c>
      <c r="K9659" s="174"/>
      <c r="L9659" s="170"/>
      <c r="M9659" s="193" t="str">
        <f t="shared" si="1858"/>
        <v/>
      </c>
      <c r="N9659" s="194" t="str">
        <f t="shared" si="1856"/>
        <v/>
      </c>
      <c r="R9659" s="75" t="e">
        <f t="shared" si="1857"/>
        <v>#REF!</v>
      </c>
    </row>
    <row r="9660" spans="1:18" ht="15" customHeight="1" x14ac:dyDescent="0.3">
      <c r="A9660" s="86"/>
      <c r="B9660" s="84"/>
      <c r="C9660" s="125"/>
      <c r="E9660" s="151"/>
      <c r="F9660" s="151"/>
      <c r="G9660" s="151"/>
      <c r="H9660" s="190" t="str">
        <f t="shared" si="1855"/>
        <v/>
      </c>
      <c r="J9660" s="195" t="str">
        <f>+IF(H9660="","",H9660/H9678)</f>
        <v/>
      </c>
      <c r="K9660" s="174"/>
      <c r="L9660" s="170"/>
      <c r="M9660" s="193" t="str">
        <f t="shared" si="1858"/>
        <v/>
      </c>
      <c r="N9660" s="194" t="str">
        <f t="shared" si="1856"/>
        <v/>
      </c>
      <c r="R9660" s="75" t="e">
        <f t="shared" si="1857"/>
        <v>#REF!</v>
      </c>
    </row>
    <row r="9661" spans="1:18" ht="15" customHeight="1" x14ac:dyDescent="0.3">
      <c r="A9661" s="86"/>
      <c r="B9661" s="84"/>
      <c r="C9661" s="125"/>
      <c r="E9661" s="151"/>
      <c r="F9661" s="151"/>
      <c r="G9661" s="151"/>
      <c r="H9661" s="190" t="str">
        <f t="shared" si="1855"/>
        <v/>
      </c>
      <c r="J9661" s="195" t="str">
        <f>+IF(H9661="","",H9661/H9678)</f>
        <v/>
      </c>
      <c r="K9661" s="174"/>
      <c r="L9661" s="170"/>
      <c r="M9661" s="193" t="str">
        <f t="shared" si="1858"/>
        <v/>
      </c>
      <c r="N9661" s="194" t="str">
        <f t="shared" si="1856"/>
        <v/>
      </c>
      <c r="R9661" s="75" t="e">
        <f t="shared" si="1857"/>
        <v>#REF!</v>
      </c>
    </row>
    <row r="9662" spans="1:18" ht="15" customHeight="1" x14ac:dyDescent="0.3">
      <c r="A9662" s="86"/>
      <c r="B9662" s="84"/>
      <c r="C9662" s="125"/>
      <c r="E9662" s="151"/>
      <c r="F9662" s="151"/>
      <c r="G9662" s="151"/>
      <c r="H9662" s="190" t="str">
        <f t="shared" si="1855"/>
        <v/>
      </c>
      <c r="J9662" s="195" t="str">
        <f>+IF(H9662="","",H9662/H9678)</f>
        <v/>
      </c>
      <c r="K9662" s="174"/>
      <c r="L9662" s="170"/>
      <c r="M9662" s="193" t="str">
        <f t="shared" si="1858"/>
        <v/>
      </c>
      <c r="N9662" s="194" t="str">
        <f t="shared" si="1856"/>
        <v/>
      </c>
      <c r="R9662" s="75" t="e">
        <f t="shared" si="1857"/>
        <v>#REF!</v>
      </c>
    </row>
    <row r="9663" spans="1:18" ht="15" customHeight="1" x14ac:dyDescent="0.3">
      <c r="A9663" s="86"/>
      <c r="B9663" s="84"/>
      <c r="C9663" s="125"/>
      <c r="E9663" s="151"/>
      <c r="F9663" s="151"/>
      <c r="G9663" s="151"/>
      <c r="H9663" s="190" t="str">
        <f t="shared" si="1855"/>
        <v/>
      </c>
      <c r="J9663" s="195" t="str">
        <f>+IF(H9663="","",H9663/H9678)</f>
        <v/>
      </c>
      <c r="K9663" s="174"/>
      <c r="L9663" s="170"/>
      <c r="M9663" s="193" t="str">
        <f t="shared" si="1858"/>
        <v/>
      </c>
      <c r="N9663" s="194" t="str">
        <f t="shared" si="1856"/>
        <v/>
      </c>
      <c r="R9663" s="75" t="e">
        <f t="shared" si="1857"/>
        <v>#REF!</v>
      </c>
    </row>
    <row r="9664" spans="1:18" ht="15" customHeight="1" x14ac:dyDescent="0.3">
      <c r="A9664" s="86"/>
      <c r="B9664" s="84"/>
      <c r="C9664" s="125"/>
      <c r="E9664" s="151"/>
      <c r="F9664" s="151"/>
      <c r="G9664" s="151"/>
      <c r="H9664" s="190" t="str">
        <f t="shared" si="1855"/>
        <v/>
      </c>
      <c r="J9664" s="195" t="str">
        <f>+IF(H9664="","",H9664/H9678)</f>
        <v/>
      </c>
      <c r="K9664" s="174"/>
      <c r="L9664" s="170"/>
      <c r="M9664" s="193" t="str">
        <f t="shared" si="1858"/>
        <v/>
      </c>
      <c r="N9664" s="194" t="str">
        <f t="shared" si="1856"/>
        <v/>
      </c>
      <c r="R9664" s="75" t="e">
        <f t="shared" si="1857"/>
        <v>#REF!</v>
      </c>
    </row>
    <row r="9665" spans="1:18" ht="15" customHeight="1" x14ac:dyDescent="0.3">
      <c r="A9665" s="86"/>
      <c r="B9665" s="84"/>
      <c r="C9665" s="125"/>
      <c r="E9665" s="151"/>
      <c r="F9665" s="151"/>
      <c r="G9665" s="151"/>
      <c r="H9665" s="190" t="str">
        <f t="shared" si="1855"/>
        <v/>
      </c>
      <c r="J9665" s="195" t="str">
        <f>+IF(H9665="","",H9665/H9678)</f>
        <v/>
      </c>
      <c r="K9665" s="174"/>
      <c r="L9665" s="170"/>
      <c r="M9665" s="193" t="str">
        <f t="shared" si="1858"/>
        <v/>
      </c>
      <c r="N9665" s="194" t="str">
        <f t="shared" si="1856"/>
        <v/>
      </c>
      <c r="R9665" s="75" t="e">
        <f t="shared" si="1857"/>
        <v>#REF!</v>
      </c>
    </row>
    <row r="9666" spans="1:18" ht="15" customHeight="1" x14ac:dyDescent="0.3">
      <c r="A9666" s="86"/>
      <c r="B9666" s="84"/>
      <c r="C9666" s="125"/>
      <c r="E9666" s="151"/>
      <c r="F9666" s="151"/>
      <c r="G9666" s="151"/>
      <c r="H9666" s="190" t="str">
        <f t="shared" si="1855"/>
        <v/>
      </c>
      <c r="J9666" s="195" t="str">
        <f>+IF(H9666="","",H9666/H9678)</f>
        <v/>
      </c>
      <c r="K9666" s="174"/>
      <c r="L9666" s="170"/>
      <c r="M9666" s="193" t="str">
        <f t="shared" si="1858"/>
        <v/>
      </c>
      <c r="N9666" s="194" t="str">
        <f t="shared" si="1856"/>
        <v/>
      </c>
      <c r="R9666" s="75" t="e">
        <f t="shared" si="1857"/>
        <v>#REF!</v>
      </c>
    </row>
    <row r="9667" spans="1:18" ht="15" customHeight="1" thickBot="1" x14ac:dyDescent="0.35">
      <c r="A9667" s="86"/>
      <c r="B9667" s="84"/>
      <c r="C9667" s="125"/>
      <c r="E9667" s="152"/>
      <c r="F9667" s="152"/>
      <c r="G9667" s="152"/>
      <c r="H9667" s="191" t="str">
        <f t="shared" si="1855"/>
        <v/>
      </c>
      <c r="J9667" s="195" t="str">
        <f>+IF(H9667="","",H9667/H9678)</f>
        <v/>
      </c>
      <c r="K9667" s="174"/>
      <c r="L9667" s="170"/>
      <c r="M9667" s="193" t="str">
        <f t="shared" si="1858"/>
        <v/>
      </c>
      <c r="N9667" s="194" t="str">
        <f t="shared" si="1856"/>
        <v/>
      </c>
      <c r="R9667" s="75" t="e">
        <f t="shared" si="1857"/>
        <v>#REF!</v>
      </c>
    </row>
    <row r="9668" spans="1:18" ht="15" customHeight="1" thickBot="1" x14ac:dyDescent="0.35">
      <c r="A9668" s="86"/>
      <c r="B9668" s="84"/>
      <c r="C9668" s="160"/>
      <c r="D9668" s="160"/>
      <c r="E9668" s="160"/>
      <c r="F9668" s="160"/>
      <c r="G9668" s="161" t="s">
        <v>29</v>
      </c>
      <c r="H9668" s="157">
        <f>SUM(H9642:H9667)</f>
        <v>3.5383999999999998</v>
      </c>
      <c r="J9668" s="110">
        <f>SUM(J9642:J9667)</f>
        <v>0.60943457564647141</v>
      </c>
      <c r="K9668" s="109"/>
      <c r="L9668" s="109"/>
      <c r="M9668" s="109"/>
      <c r="N9668" s="110">
        <f>SUM(N9642:N9667)</f>
        <v>0.23877902958773517</v>
      </c>
    </row>
    <row r="9669" spans="1:18" s="73" customFormat="1" ht="15" customHeight="1" thickBot="1" x14ac:dyDescent="0.35">
      <c r="A9669" s="86"/>
      <c r="B9669" s="84"/>
      <c r="C9669" s="73" t="s">
        <v>12</v>
      </c>
      <c r="H9669" s="74"/>
      <c r="J9669" s="111"/>
      <c r="K9669" s="111"/>
      <c r="L9669" s="111"/>
      <c r="M9669" s="111"/>
      <c r="N9669" s="111"/>
    </row>
    <row r="9670" spans="1:18" ht="33" customHeight="1" thickBot="1" x14ac:dyDescent="0.35">
      <c r="A9670" s="86"/>
      <c r="B9670" s="84"/>
      <c r="C9670" s="122" t="s">
        <v>48</v>
      </c>
      <c r="D9670" s="129"/>
      <c r="E9670" s="130" t="s">
        <v>3</v>
      </c>
      <c r="F9670" s="130" t="s">
        <v>0</v>
      </c>
      <c r="G9670" s="123" t="s">
        <v>6</v>
      </c>
      <c r="H9670" s="124" t="s">
        <v>9</v>
      </c>
      <c r="J9670" s="106" t="s">
        <v>59</v>
      </c>
      <c r="K9670" s="107" t="s">
        <v>60</v>
      </c>
      <c r="L9670" s="107" t="s">
        <v>61</v>
      </c>
      <c r="M9670" s="107" t="s">
        <v>62</v>
      </c>
      <c r="N9670" s="108" t="s">
        <v>63</v>
      </c>
    </row>
    <row r="9671" spans="1:18" ht="15" customHeight="1" x14ac:dyDescent="0.3">
      <c r="A9671" s="86"/>
      <c r="B9671" s="84"/>
      <c r="C9671" s="125"/>
      <c r="E9671" s="149"/>
      <c r="F9671" s="146"/>
      <c r="G9671" s="154"/>
      <c r="H9671" s="186" t="str">
        <f>+IF(G9671="","",F9671*G9671)</f>
        <v/>
      </c>
      <c r="J9671" s="195" t="str">
        <f>+IF(H9671="","",H9671/H9678)</f>
        <v/>
      </c>
      <c r="K9671" s="175"/>
      <c r="L9671" s="175"/>
      <c r="M9671" s="193" t="str">
        <f>IF(L9671="NP", 0, (IF(L9671="EP", 1, (IF(L9671="ND", 0.4, "")))))</f>
        <v/>
      </c>
      <c r="N9671" s="194" t="str">
        <f>+IF(H9671="","",J9671*M9671)</f>
        <v/>
      </c>
      <c r="R9671" s="75" t="e">
        <f t="shared" ref="R9671:R9675" si="1859">+R9583+1</f>
        <v>#REF!</v>
      </c>
    </row>
    <row r="9672" spans="1:18" ht="15" customHeight="1" x14ac:dyDescent="0.3">
      <c r="A9672" s="86"/>
      <c r="B9672" s="84"/>
      <c r="C9672" s="125"/>
      <c r="E9672" s="149"/>
      <c r="F9672" s="146"/>
      <c r="G9672" s="154"/>
      <c r="H9672" s="186" t="str">
        <f>+IF(G9672="","",F9672*G9672)</f>
        <v/>
      </c>
      <c r="J9672" s="195" t="str">
        <f>+IF(H9672="","",H9672/H9676)</f>
        <v/>
      </c>
      <c r="K9672" s="175"/>
      <c r="L9672" s="175"/>
      <c r="M9672" s="193" t="str">
        <f>IF(L9672="NP", 0, (IF(L9672="EP", 1, (IF(L9672="ND", 0.4, "")))))</f>
        <v/>
      </c>
      <c r="N9672" s="194" t="str">
        <f>+IF(H9672="","",J9672*M9672)</f>
        <v/>
      </c>
      <c r="R9672" s="75" t="e">
        <f t="shared" si="1859"/>
        <v>#REF!</v>
      </c>
    </row>
    <row r="9673" spans="1:18" ht="15" customHeight="1" x14ac:dyDescent="0.3">
      <c r="A9673" s="86"/>
      <c r="B9673" s="84"/>
      <c r="C9673" s="125"/>
      <c r="E9673" s="149"/>
      <c r="F9673" s="146"/>
      <c r="G9673" s="154"/>
      <c r="H9673" s="186" t="str">
        <f>+IF(G9673="","",F9673*G9673)</f>
        <v/>
      </c>
      <c r="J9673" s="195" t="str">
        <f>+IF(H9673="","",H9673/H9677)</f>
        <v/>
      </c>
      <c r="K9673" s="175"/>
      <c r="L9673" s="175"/>
      <c r="M9673" s="193" t="str">
        <f>IF(L9673="NP", 0, (IF(L9673="EP", 1, (IF(L9673="ND", 0.4, "")))))</f>
        <v/>
      </c>
      <c r="N9673" s="194" t="str">
        <f>+IF(H9673="","",J9673*M9673)</f>
        <v/>
      </c>
      <c r="R9673" s="75" t="e">
        <f t="shared" si="1859"/>
        <v>#REF!</v>
      </c>
    </row>
    <row r="9674" spans="1:18" ht="15" customHeight="1" x14ac:dyDescent="0.3">
      <c r="A9674" s="86"/>
      <c r="B9674" s="84"/>
      <c r="C9674" s="125"/>
      <c r="E9674" s="149"/>
      <c r="F9674" s="146"/>
      <c r="G9674" s="154"/>
      <c r="H9674" s="186" t="str">
        <f>+IF(G9674="","",F9674*G9674)</f>
        <v/>
      </c>
      <c r="J9674" s="195" t="str">
        <f>+IF(H9674="","",H9674/H9678)</f>
        <v/>
      </c>
      <c r="K9674" s="175"/>
      <c r="L9674" s="175"/>
      <c r="M9674" s="193" t="str">
        <f>IF(L9674="NP", 0, (IF(L9674="EP", 1, (IF(L9674="ND", 0.4, "")))))</f>
        <v/>
      </c>
      <c r="N9674" s="194" t="str">
        <f>+IF(H9674="","",J9674*M9674)</f>
        <v/>
      </c>
      <c r="R9674" s="75" t="e">
        <f t="shared" si="1859"/>
        <v>#REF!</v>
      </c>
    </row>
    <row r="9675" spans="1:18" ht="15" customHeight="1" thickBot="1" x14ac:dyDescent="0.35">
      <c r="A9675" s="86"/>
      <c r="B9675" s="84"/>
      <c r="C9675" s="127"/>
      <c r="D9675" s="128"/>
      <c r="E9675" s="150"/>
      <c r="F9675" s="147"/>
      <c r="G9675" s="155"/>
      <c r="H9675" s="192" t="str">
        <f>+IF(G9675="","",F9675*G9675)</f>
        <v/>
      </c>
      <c r="J9675" s="195" t="str">
        <f>+IF(H9675="","",H9675/H9678)</f>
        <v/>
      </c>
      <c r="K9675" s="176"/>
      <c r="L9675" s="177"/>
      <c r="M9675" s="193" t="str">
        <f>IF(L9675="NP", 0, (IF(L9675="EP", 1, (IF(L9675="ND", 0.4, "")))))</f>
        <v/>
      </c>
      <c r="N9675" s="194" t="str">
        <f>+IF(H9675="","",J9675*M9675)</f>
        <v/>
      </c>
      <c r="R9675" s="75" t="e">
        <f t="shared" si="1859"/>
        <v>#REF!</v>
      </c>
    </row>
    <row r="9676" spans="1:18" ht="15" customHeight="1" thickBot="1" x14ac:dyDescent="0.35">
      <c r="A9676" s="86"/>
      <c r="B9676" s="84"/>
      <c r="C9676" s="160"/>
      <c r="D9676" s="160"/>
      <c r="E9676" s="160"/>
      <c r="F9676" s="160"/>
      <c r="G9676" s="161" t="s">
        <v>30</v>
      </c>
      <c r="H9676" s="157">
        <f>SUM(H9671:H9675)</f>
        <v>0</v>
      </c>
      <c r="J9676" s="110">
        <f>SUM(J9671:J9675)</f>
        <v>0</v>
      </c>
      <c r="K9676" s="109"/>
      <c r="L9676" s="109"/>
      <c r="M9676" s="109"/>
      <c r="N9676" s="110">
        <f>SUM(N9671:N9675)</f>
        <v>0</v>
      </c>
    </row>
    <row r="9677" spans="1:18" ht="13.5" customHeight="1" thickBot="1" x14ac:dyDescent="0.35">
      <c r="A9677" s="86"/>
      <c r="B9677" s="84"/>
      <c r="H9677" s="84"/>
      <c r="J9677" s="103"/>
      <c r="K9677" s="104"/>
      <c r="L9677" s="104"/>
      <c r="M9677" s="104"/>
      <c r="N9677" s="105"/>
    </row>
    <row r="9678" spans="1:18" ht="15" customHeight="1" x14ac:dyDescent="0.3">
      <c r="A9678" s="86"/>
      <c r="B9678" s="84"/>
      <c r="D9678" s="132" t="s">
        <v>13</v>
      </c>
      <c r="E9678" s="133"/>
      <c r="F9678" s="133"/>
      <c r="G9678" s="134"/>
      <c r="H9678" s="158">
        <f>+H9623+H9639+H9668+H9676</f>
        <v>5.8060375000000004</v>
      </c>
      <c r="J9678" s="113"/>
      <c r="K9678" s="78"/>
      <c r="M9678" s="78"/>
      <c r="N9678" s="114"/>
    </row>
    <row r="9679" spans="1:18" ht="15" customHeight="1" thickBot="1" x14ac:dyDescent="0.35">
      <c r="A9679" s="86"/>
      <c r="B9679" s="84"/>
      <c r="D9679" s="135" t="s">
        <v>67</v>
      </c>
      <c r="E9679" s="136"/>
      <c r="F9679" s="136"/>
      <c r="G9679" s="141">
        <f>+$Q$1</f>
        <v>0.15</v>
      </c>
      <c r="H9679" s="159">
        <f>+H9678*G9679</f>
        <v>0.87090562500000002</v>
      </c>
      <c r="J9679" s="115"/>
      <c r="K9679" s="116"/>
      <c r="L9679" s="116"/>
      <c r="M9679" s="116"/>
      <c r="N9679" s="117"/>
    </row>
    <row r="9680" spans="1:18" ht="15" customHeight="1" x14ac:dyDescent="0.3">
      <c r="A9680" s="86"/>
      <c r="B9680" s="84"/>
      <c r="D9680" s="135" t="s">
        <v>68</v>
      </c>
      <c r="E9680" s="136"/>
      <c r="F9680" s="136"/>
      <c r="G9680" s="141">
        <f>+$Q$2</f>
        <v>0</v>
      </c>
      <c r="H9680" s="159">
        <f>+(H9678+H9679)*G9680</f>
        <v>0</v>
      </c>
      <c r="J9680" s="120">
        <f>+J9623+J9639+J9668+J9676</f>
        <v>1</v>
      </c>
      <c r="K9680" s="118"/>
      <c r="L9680" s="118"/>
      <c r="M9680" s="118"/>
      <c r="N9680" s="120">
        <f>+N9623+N9639+N9668+N9676</f>
        <v>0.23877902958773517</v>
      </c>
    </row>
    <row r="9681" spans="1:18" ht="15" customHeight="1" thickBot="1" x14ac:dyDescent="0.35">
      <c r="A9681" s="86"/>
      <c r="B9681" s="84"/>
      <c r="C9681" s="75" t="s">
        <v>64</v>
      </c>
      <c r="D9681" s="135" t="s">
        <v>14</v>
      </c>
      <c r="E9681" s="136"/>
      <c r="F9681" s="136"/>
      <c r="G9681" s="137"/>
      <c r="H9681" s="159">
        <f>SUM(H9678:H9680)</f>
        <v>6.6769431250000002</v>
      </c>
      <c r="J9681" s="121" t="s">
        <v>69</v>
      </c>
      <c r="K9681" s="119"/>
      <c r="L9681" s="119"/>
      <c r="M9681" s="119"/>
      <c r="N9681" s="121" t="s">
        <v>70</v>
      </c>
    </row>
    <row r="9682" spans="1:18" ht="15" customHeight="1" thickBot="1" x14ac:dyDescent="0.35">
      <c r="A9682" s="86"/>
      <c r="B9682" s="84"/>
      <c r="C9682" s="75" t="s">
        <v>64</v>
      </c>
      <c r="D9682" s="138" t="s">
        <v>15</v>
      </c>
      <c r="E9682" s="139"/>
      <c r="F9682" s="139"/>
      <c r="G9682" s="140"/>
      <c r="H9682" s="131">
        <f>+ROUND(H9681,2)</f>
        <v>6.68</v>
      </c>
      <c r="N9682" s="165">
        <f>+ROUND(N9680,4)</f>
        <v>0.23880000000000001</v>
      </c>
    </row>
    <row r="9683" spans="1:18" ht="13.5" customHeight="1" x14ac:dyDescent="0.3">
      <c r="A9683" s="86"/>
      <c r="B9683" s="84"/>
      <c r="G9683" s="76"/>
    </row>
    <row r="9684" spans="1:18" ht="13.5" customHeight="1" x14ac:dyDescent="0.3">
      <c r="A9684" s="86"/>
      <c r="B9684" s="84"/>
      <c r="G9684" s="76"/>
    </row>
    <row r="9685" spans="1:18" ht="15" customHeight="1" x14ac:dyDescent="0.3">
      <c r="A9685" s="83"/>
      <c r="B9685" s="84"/>
      <c r="G9685" s="76"/>
      <c r="H9685" s="84"/>
      <c r="J9685" s="85"/>
      <c r="K9685" s="85"/>
      <c r="L9685" s="85"/>
      <c r="M9685" s="85"/>
      <c r="N9685" s="85"/>
    </row>
    <row r="9686" spans="1:18" ht="14.1" customHeight="1" x14ac:dyDescent="0.3">
      <c r="A9686" s="86"/>
      <c r="B9686" s="84"/>
      <c r="C9686" s="87"/>
      <c r="D9686" s="87"/>
      <c r="E9686" s="87"/>
      <c r="F9686" s="87"/>
      <c r="G9686" s="87"/>
      <c r="H9686" s="87"/>
      <c r="K9686" s="78"/>
      <c r="M9686" s="78"/>
    </row>
    <row r="9687" spans="1:18" ht="12" customHeight="1" x14ac:dyDescent="0.3">
      <c r="A9687" s="86"/>
      <c r="B9687" s="84"/>
      <c r="C9687" s="73"/>
      <c r="D9687" s="73"/>
      <c r="E9687" s="73"/>
      <c r="F9687" s="73"/>
      <c r="G9687" s="73"/>
      <c r="H9687" s="73"/>
      <c r="K9687" s="78"/>
      <c r="M9687" s="78"/>
    </row>
    <row r="9688" spans="1:18" ht="12" customHeight="1" x14ac:dyDescent="0.3">
      <c r="A9688" s="86"/>
      <c r="B9688" s="84"/>
      <c r="G9688" s="88"/>
      <c r="H9688" s="84"/>
      <c r="K9688" s="78"/>
      <c r="M9688" s="78"/>
    </row>
    <row r="9689" spans="1:18" ht="14.25" customHeight="1" x14ac:dyDescent="0.3">
      <c r="A9689" s="86"/>
      <c r="B9689" s="84"/>
      <c r="C9689" s="89"/>
      <c r="D9689" s="90"/>
      <c r="E9689" s="90"/>
      <c r="F9689" s="90"/>
      <c r="G9689" s="90"/>
      <c r="H9689" s="91"/>
      <c r="K9689" s="78"/>
      <c r="M9689" s="78"/>
    </row>
    <row r="9690" spans="1:18" ht="14.25" customHeight="1" x14ac:dyDescent="0.3">
      <c r="A9690" s="86"/>
      <c r="B9690" s="84"/>
      <c r="C9690" s="89"/>
      <c r="H9690" s="84"/>
      <c r="K9690" s="78"/>
      <c r="M9690" s="78"/>
    </row>
    <row r="9691" spans="1:18" ht="12" customHeight="1" thickBot="1" x14ac:dyDescent="0.35">
      <c r="A9691" s="86"/>
      <c r="B9691" s="84"/>
      <c r="C9691" s="89"/>
      <c r="H9691" s="84"/>
      <c r="K9691" s="78"/>
      <c r="M9691" s="78"/>
    </row>
    <row r="9692" spans="1:18" ht="20.100000000000001" customHeight="1" thickBot="1" x14ac:dyDescent="0.35">
      <c r="A9692" s="86"/>
      <c r="B9692" s="84"/>
      <c r="C9692" s="142" t="s">
        <v>55</v>
      </c>
      <c r="D9692" s="143"/>
      <c r="E9692" s="143"/>
      <c r="F9692" s="143"/>
      <c r="G9692" s="143"/>
      <c r="H9692" s="144"/>
    </row>
    <row r="9693" spans="1:18" ht="20.100000000000001" customHeight="1" x14ac:dyDescent="0.3">
      <c r="A9693" s="86"/>
      <c r="B9693" s="84"/>
      <c r="C9693" s="92"/>
      <c r="H9693" s="93" t="s">
        <v>56</v>
      </c>
      <c r="I9693" s="84"/>
      <c r="J9693" s="97" t="s">
        <v>26</v>
      </c>
      <c r="K9693" s="98"/>
      <c r="L9693" s="98"/>
      <c r="M9693" s="98"/>
      <c r="N9693" s="99"/>
    </row>
    <row r="9694" spans="1:18" ht="16.5" customHeight="1" thickBot="1" x14ac:dyDescent="0.35">
      <c r="A9694" s="169"/>
      <c r="B9694" s="84"/>
      <c r="C9694" s="73" t="s">
        <v>57</v>
      </c>
      <c r="D9694" s="84">
        <v>111</v>
      </c>
      <c r="G9694" s="74" t="s">
        <v>4</v>
      </c>
      <c r="H9694" s="75" t="str">
        <f>+VLOOKUP(D9694,PRESUP!$A$6:$N$183,3,FALSE)</f>
        <v>u</v>
      </c>
      <c r="I9694" s="84"/>
      <c r="J9694" s="100"/>
      <c r="K9694" s="101"/>
      <c r="L9694" s="101"/>
      <c r="M9694" s="101"/>
      <c r="N9694" s="102"/>
    </row>
    <row r="9695" spans="1:18" ht="32.25" customHeight="1" x14ac:dyDescent="0.3">
      <c r="A9695" s="86"/>
      <c r="B9695" s="84"/>
      <c r="C9695" s="22" t="str">
        <f>+VLOOKUP(D9694,PRESUP!$A$6:$N$183,14,FALSE)</f>
        <v>DETALLE: Señales al lado de la carretera (750x900 + 750x900)</v>
      </c>
      <c r="J9695" s="103"/>
      <c r="K9695" s="104"/>
      <c r="L9695" s="104"/>
      <c r="M9695" s="104"/>
      <c r="N9695" s="105"/>
      <c r="O9695" s="84" t="s">
        <v>71</v>
      </c>
      <c r="P9695" s="84" t="s">
        <v>73</v>
      </c>
      <c r="Q9695" s="84" t="s">
        <v>72</v>
      </c>
    </row>
    <row r="9696" spans="1:18" s="73" customFormat="1" ht="15" customHeight="1" thickBot="1" x14ac:dyDescent="0.35">
      <c r="A9696" s="86"/>
      <c r="B9696" s="84"/>
      <c r="C9696" s="73" t="s">
        <v>5</v>
      </c>
      <c r="D9696" s="94"/>
      <c r="E9696" s="94"/>
      <c r="F9696" s="94"/>
      <c r="G9696" s="196" t="s">
        <v>58</v>
      </c>
      <c r="H9696" s="197">
        <v>12.0999</v>
      </c>
      <c r="J9696" s="162"/>
      <c r="K9696" s="163"/>
      <c r="L9696" s="163"/>
      <c r="M9696" s="163"/>
      <c r="N9696" s="164"/>
      <c r="O9696" s="166">
        <f>+H9770</f>
        <v>449.8</v>
      </c>
      <c r="P9696" s="168">
        <f>+H9766</f>
        <v>391.13135623749997</v>
      </c>
      <c r="Q9696" s="167">
        <f>+N9770</f>
        <v>0.12130000000000001</v>
      </c>
      <c r="R9696" s="73">
        <f t="shared" ref="R9696" si="1860">+D9694</f>
        <v>111</v>
      </c>
    </row>
    <row r="9697" spans="1:18" s="94" customFormat="1" ht="30" customHeight="1" thickBot="1" x14ac:dyDescent="0.35">
      <c r="A9697" s="86"/>
      <c r="B9697" s="84"/>
      <c r="C9697" s="122" t="s">
        <v>48</v>
      </c>
      <c r="D9697" s="123" t="s">
        <v>0</v>
      </c>
      <c r="E9697" s="123" t="s">
        <v>6</v>
      </c>
      <c r="F9697" s="123" t="s">
        <v>7</v>
      </c>
      <c r="G9697" s="123" t="s">
        <v>8</v>
      </c>
      <c r="H9697" s="124" t="s">
        <v>9</v>
      </c>
      <c r="J9697" s="106" t="s">
        <v>59</v>
      </c>
      <c r="K9697" s="107" t="s">
        <v>60</v>
      </c>
      <c r="L9697" s="107" t="s">
        <v>61</v>
      </c>
      <c r="M9697" s="107" t="s">
        <v>62</v>
      </c>
      <c r="N9697" s="108" t="s">
        <v>63</v>
      </c>
    </row>
    <row r="9698" spans="1:18" ht="15" customHeight="1" x14ac:dyDescent="0.3">
      <c r="A9698" s="86"/>
      <c r="B9698" s="84"/>
      <c r="C9698" s="125" t="s">
        <v>78</v>
      </c>
      <c r="D9698" s="145" t="s">
        <v>20</v>
      </c>
      <c r="E9698" s="148"/>
      <c r="F9698" s="148" t="s">
        <v>64</v>
      </c>
      <c r="G9698" s="153" t="s">
        <v>20</v>
      </c>
      <c r="H9698" s="126">
        <f>+H9727*0.05</f>
        <v>7.9874464875000006</v>
      </c>
      <c r="J9698" s="171">
        <f>+IF(H9698="","",H9698/H9766)</f>
        <v>2.0421391330870238E-2</v>
      </c>
      <c r="K9698" s="172">
        <v>4292100117</v>
      </c>
      <c r="L9698" s="170" t="s">
        <v>77</v>
      </c>
      <c r="M9698" s="156">
        <v>0</v>
      </c>
      <c r="N9698" s="173">
        <f t="shared" ref="N9698:N9710" si="1861">+IF(H9698="","",J9698*M9698)</f>
        <v>0</v>
      </c>
    </row>
    <row r="9699" spans="1:18" ht="15" customHeight="1" x14ac:dyDescent="0.3">
      <c r="A9699" s="86"/>
      <c r="B9699" s="84"/>
      <c r="C9699" s="125" t="s">
        <v>308</v>
      </c>
      <c r="D9699" s="146">
        <v>1</v>
      </c>
      <c r="E9699" s="149">
        <v>2.2000000000000002</v>
      </c>
      <c r="F9699" s="184">
        <f t="shared" ref="F9699:F9710" si="1862">+IF(E9699="","",D9699*E9699)</f>
        <v>2.2000000000000002</v>
      </c>
      <c r="G9699" s="185">
        <f>+IF(F9699="","",H9696)</f>
        <v>12.0999</v>
      </c>
      <c r="H9699" s="186">
        <f t="shared" ref="H9699:H9710" si="1863">+IF(G9699="","",F9699*G9699)</f>
        <v>26.619780000000002</v>
      </c>
      <c r="J9699" s="195">
        <f>+IF(H9699="","",H9699/H9766)</f>
        <v>6.8058414584986973E-2</v>
      </c>
      <c r="K9699" s="172">
        <v>4292100117</v>
      </c>
      <c r="L9699" s="170" t="s">
        <v>77</v>
      </c>
      <c r="M9699" s="193">
        <f t="shared" ref="M9699:M9710" si="1864">IF(L9699="NP", 0, (IF(L9699="EP", 1, (IF(L9699="ND", 0.4, "")))))</f>
        <v>0</v>
      </c>
      <c r="N9699" s="194">
        <f t="shared" si="1861"/>
        <v>0</v>
      </c>
      <c r="R9699" s="75" t="e">
        <f t="shared" ref="R9699:R9710" si="1865">+R9611+1</f>
        <v>#REF!</v>
      </c>
    </row>
    <row r="9700" spans="1:18" ht="15" customHeight="1" x14ac:dyDescent="0.3">
      <c r="A9700" s="86"/>
      <c r="B9700" s="84"/>
      <c r="C9700" s="125"/>
      <c r="D9700" s="146"/>
      <c r="E9700" s="149"/>
      <c r="F9700" s="184" t="str">
        <f t="shared" si="1862"/>
        <v/>
      </c>
      <c r="G9700" s="185" t="str">
        <f>+IF(F9700="","",H9696)</f>
        <v/>
      </c>
      <c r="H9700" s="186" t="str">
        <f t="shared" si="1863"/>
        <v/>
      </c>
      <c r="J9700" s="195" t="str">
        <f>+IF(H9700="","",H9700/H9766)</f>
        <v/>
      </c>
      <c r="K9700" s="172"/>
      <c r="L9700" s="170"/>
      <c r="M9700" s="193" t="str">
        <f t="shared" si="1864"/>
        <v/>
      </c>
      <c r="N9700" s="194" t="str">
        <f t="shared" si="1861"/>
        <v/>
      </c>
      <c r="R9700" s="75" t="e">
        <f t="shared" si="1865"/>
        <v>#REF!</v>
      </c>
    </row>
    <row r="9701" spans="1:18" ht="15" customHeight="1" x14ac:dyDescent="0.3">
      <c r="A9701" s="86"/>
      <c r="B9701" s="84"/>
      <c r="C9701" s="125"/>
      <c r="D9701" s="146"/>
      <c r="E9701" s="149"/>
      <c r="F9701" s="184" t="str">
        <f t="shared" si="1862"/>
        <v/>
      </c>
      <c r="G9701" s="185" t="str">
        <f>+IF(F9701="","",H9696)</f>
        <v/>
      </c>
      <c r="H9701" s="186" t="str">
        <f t="shared" si="1863"/>
        <v/>
      </c>
      <c r="J9701" s="195" t="str">
        <f>+IF(H9701="","",H9701/H9766)</f>
        <v/>
      </c>
      <c r="K9701" s="172"/>
      <c r="L9701" s="170"/>
      <c r="M9701" s="193" t="str">
        <f t="shared" si="1864"/>
        <v/>
      </c>
      <c r="N9701" s="194" t="str">
        <f t="shared" si="1861"/>
        <v/>
      </c>
      <c r="R9701" s="75" t="e">
        <f t="shared" si="1865"/>
        <v>#REF!</v>
      </c>
    </row>
    <row r="9702" spans="1:18" ht="15" customHeight="1" x14ac:dyDescent="0.3">
      <c r="A9702" s="86"/>
      <c r="B9702" s="84"/>
      <c r="C9702" s="125"/>
      <c r="D9702" s="146"/>
      <c r="E9702" s="149"/>
      <c r="F9702" s="184" t="str">
        <f t="shared" si="1862"/>
        <v/>
      </c>
      <c r="G9702" s="185" t="str">
        <f>+IF(F9702="","",H9696)</f>
        <v/>
      </c>
      <c r="H9702" s="186" t="str">
        <f t="shared" si="1863"/>
        <v/>
      </c>
      <c r="J9702" s="195" t="str">
        <f>+IF(H9702="","",H9702/H9766)</f>
        <v/>
      </c>
      <c r="K9702" s="172"/>
      <c r="L9702" s="170"/>
      <c r="M9702" s="193" t="str">
        <f t="shared" si="1864"/>
        <v/>
      </c>
      <c r="N9702" s="194" t="str">
        <f t="shared" si="1861"/>
        <v/>
      </c>
      <c r="R9702" s="75" t="e">
        <f t="shared" si="1865"/>
        <v>#REF!</v>
      </c>
    </row>
    <row r="9703" spans="1:18" ht="15" customHeight="1" x14ac:dyDescent="0.3">
      <c r="A9703" s="86"/>
      <c r="B9703" s="84"/>
      <c r="C9703" s="125"/>
      <c r="D9703" s="146"/>
      <c r="E9703" s="149"/>
      <c r="F9703" s="184" t="str">
        <f t="shared" si="1862"/>
        <v/>
      </c>
      <c r="G9703" s="185" t="str">
        <f>+IF(F9703="","",H9696)</f>
        <v/>
      </c>
      <c r="H9703" s="186" t="str">
        <f t="shared" si="1863"/>
        <v/>
      </c>
      <c r="J9703" s="195" t="str">
        <f>+IF(H9703="","",H9703/H9766)</f>
        <v/>
      </c>
      <c r="K9703" s="172"/>
      <c r="L9703" s="170"/>
      <c r="M9703" s="193" t="str">
        <f t="shared" si="1864"/>
        <v/>
      </c>
      <c r="N9703" s="194" t="str">
        <f t="shared" si="1861"/>
        <v/>
      </c>
      <c r="R9703" s="75" t="e">
        <f t="shared" si="1865"/>
        <v>#REF!</v>
      </c>
    </row>
    <row r="9704" spans="1:18" ht="15" customHeight="1" x14ac:dyDescent="0.3">
      <c r="A9704" s="86"/>
      <c r="B9704" s="84"/>
      <c r="C9704" s="125"/>
      <c r="D9704" s="146"/>
      <c r="E9704" s="149"/>
      <c r="F9704" s="184" t="str">
        <f t="shared" si="1862"/>
        <v/>
      </c>
      <c r="G9704" s="185" t="str">
        <f>+IF(F9704="","",H9696)</f>
        <v/>
      </c>
      <c r="H9704" s="186" t="str">
        <f t="shared" si="1863"/>
        <v/>
      </c>
      <c r="J9704" s="195" t="str">
        <f>+IF(H9704="","",H9704/H9766)</f>
        <v/>
      </c>
      <c r="K9704" s="172"/>
      <c r="L9704" s="170"/>
      <c r="M9704" s="193" t="str">
        <f t="shared" si="1864"/>
        <v/>
      </c>
      <c r="N9704" s="194" t="str">
        <f t="shared" si="1861"/>
        <v/>
      </c>
      <c r="R9704" s="75" t="e">
        <f t="shared" si="1865"/>
        <v>#REF!</v>
      </c>
    </row>
    <row r="9705" spans="1:18" ht="15" customHeight="1" x14ac:dyDescent="0.3">
      <c r="A9705" s="86"/>
      <c r="B9705" s="84"/>
      <c r="C9705" s="125"/>
      <c r="D9705" s="146"/>
      <c r="E9705" s="149"/>
      <c r="F9705" s="184" t="str">
        <f t="shared" si="1862"/>
        <v/>
      </c>
      <c r="G9705" s="185" t="str">
        <f>+IF(F9705="","",H9696)</f>
        <v/>
      </c>
      <c r="H9705" s="186" t="str">
        <f t="shared" si="1863"/>
        <v/>
      </c>
      <c r="J9705" s="195" t="str">
        <f>+IF(H9705="","",H9705/H9766)</f>
        <v/>
      </c>
      <c r="K9705" s="172"/>
      <c r="L9705" s="170"/>
      <c r="M9705" s="193" t="str">
        <f t="shared" si="1864"/>
        <v/>
      </c>
      <c r="N9705" s="194" t="str">
        <f t="shared" si="1861"/>
        <v/>
      </c>
      <c r="R9705" s="75" t="e">
        <f t="shared" si="1865"/>
        <v>#REF!</v>
      </c>
    </row>
    <row r="9706" spans="1:18" ht="15" customHeight="1" x14ac:dyDescent="0.3">
      <c r="A9706" s="86"/>
      <c r="B9706" s="84"/>
      <c r="C9706" s="125"/>
      <c r="D9706" s="146"/>
      <c r="E9706" s="149"/>
      <c r="F9706" s="184" t="str">
        <f t="shared" si="1862"/>
        <v/>
      </c>
      <c r="G9706" s="185" t="str">
        <f>+IF(F9706="","",H9696)</f>
        <v/>
      </c>
      <c r="H9706" s="186" t="str">
        <f t="shared" si="1863"/>
        <v/>
      </c>
      <c r="J9706" s="195" t="str">
        <f>+IF(H9706="","",H9706/H9766)</f>
        <v/>
      </c>
      <c r="K9706" s="172"/>
      <c r="L9706" s="170"/>
      <c r="M9706" s="193" t="str">
        <f t="shared" si="1864"/>
        <v/>
      </c>
      <c r="N9706" s="194" t="str">
        <f t="shared" si="1861"/>
        <v/>
      </c>
      <c r="R9706" s="75" t="e">
        <f t="shared" si="1865"/>
        <v>#REF!</v>
      </c>
    </row>
    <row r="9707" spans="1:18" ht="15" customHeight="1" x14ac:dyDescent="0.3">
      <c r="A9707" s="86"/>
      <c r="B9707" s="84"/>
      <c r="C9707" s="125"/>
      <c r="D9707" s="146"/>
      <c r="E9707" s="149"/>
      <c r="F9707" s="184" t="str">
        <f t="shared" si="1862"/>
        <v/>
      </c>
      <c r="G9707" s="185" t="str">
        <f>+IF(F9707="","",H9696)</f>
        <v/>
      </c>
      <c r="H9707" s="186" t="str">
        <f t="shared" si="1863"/>
        <v/>
      </c>
      <c r="J9707" s="195" t="str">
        <f>+IF(H9707="","",H9707/H9766)</f>
        <v/>
      </c>
      <c r="K9707" s="172"/>
      <c r="L9707" s="170"/>
      <c r="M9707" s="193" t="str">
        <f t="shared" si="1864"/>
        <v/>
      </c>
      <c r="N9707" s="194" t="str">
        <f t="shared" si="1861"/>
        <v/>
      </c>
      <c r="R9707" s="75" t="e">
        <f t="shared" si="1865"/>
        <v>#REF!</v>
      </c>
    </row>
    <row r="9708" spans="1:18" ht="15" customHeight="1" x14ac:dyDescent="0.3">
      <c r="A9708" s="86"/>
      <c r="B9708" s="84"/>
      <c r="C9708" s="125"/>
      <c r="D9708" s="146"/>
      <c r="E9708" s="149"/>
      <c r="F9708" s="184" t="str">
        <f t="shared" si="1862"/>
        <v/>
      </c>
      <c r="G9708" s="185" t="str">
        <f>+IF(F9708="","",H9696)</f>
        <v/>
      </c>
      <c r="H9708" s="186" t="str">
        <f t="shared" si="1863"/>
        <v/>
      </c>
      <c r="J9708" s="195" t="str">
        <f>+IF(H9708="","",H9708/H9766)</f>
        <v/>
      </c>
      <c r="K9708" s="172"/>
      <c r="L9708" s="170"/>
      <c r="M9708" s="193" t="str">
        <f t="shared" si="1864"/>
        <v/>
      </c>
      <c r="N9708" s="194" t="str">
        <f t="shared" si="1861"/>
        <v/>
      </c>
      <c r="R9708" s="75" t="e">
        <f t="shared" si="1865"/>
        <v>#REF!</v>
      </c>
    </row>
    <row r="9709" spans="1:18" ht="15" customHeight="1" x14ac:dyDescent="0.3">
      <c r="A9709" s="86"/>
      <c r="B9709" s="84"/>
      <c r="C9709" s="125"/>
      <c r="D9709" s="146"/>
      <c r="E9709" s="149"/>
      <c r="F9709" s="184" t="str">
        <f t="shared" si="1862"/>
        <v/>
      </c>
      <c r="G9709" s="185" t="str">
        <f>+IF(F9709="","",H9696)</f>
        <v/>
      </c>
      <c r="H9709" s="186" t="str">
        <f t="shared" si="1863"/>
        <v/>
      </c>
      <c r="J9709" s="195" t="str">
        <f>+IF(H9709="","",H9709/H9766)</f>
        <v/>
      </c>
      <c r="K9709" s="172"/>
      <c r="L9709" s="170"/>
      <c r="M9709" s="193" t="str">
        <f t="shared" si="1864"/>
        <v/>
      </c>
      <c r="N9709" s="194" t="str">
        <f t="shared" si="1861"/>
        <v/>
      </c>
      <c r="R9709" s="75" t="e">
        <f t="shared" si="1865"/>
        <v>#REF!</v>
      </c>
    </row>
    <row r="9710" spans="1:18" ht="15" customHeight="1" thickBot="1" x14ac:dyDescent="0.35">
      <c r="A9710" s="86"/>
      <c r="B9710" s="84"/>
      <c r="C9710" s="127"/>
      <c r="D9710" s="147"/>
      <c r="E9710" s="150"/>
      <c r="F9710" s="187" t="str">
        <f t="shared" si="1862"/>
        <v/>
      </c>
      <c r="G9710" s="188" t="str">
        <f>+IF(F9710="","",H9695)</f>
        <v/>
      </c>
      <c r="H9710" s="189" t="str">
        <f t="shared" si="1863"/>
        <v/>
      </c>
      <c r="J9710" s="195" t="str">
        <f>+IF(H9710="","",H9710/H9766)</f>
        <v/>
      </c>
      <c r="K9710" s="172"/>
      <c r="L9710" s="170"/>
      <c r="M9710" s="193" t="str">
        <f t="shared" si="1864"/>
        <v/>
      </c>
      <c r="N9710" s="194" t="str">
        <f t="shared" si="1861"/>
        <v/>
      </c>
      <c r="R9710" s="75" t="e">
        <f t="shared" si="1865"/>
        <v>#REF!</v>
      </c>
    </row>
    <row r="9711" spans="1:18" ht="15" customHeight="1" thickBot="1" x14ac:dyDescent="0.35">
      <c r="A9711" s="86"/>
      <c r="B9711" s="84"/>
      <c r="C9711" s="160"/>
      <c r="D9711" s="160"/>
      <c r="E9711" s="160"/>
      <c r="F9711" s="160"/>
      <c r="G9711" s="161" t="s">
        <v>27</v>
      </c>
      <c r="H9711" s="157">
        <f>SUM(H9698:H9710)</f>
        <v>34.6072264875</v>
      </c>
      <c r="J9711" s="110">
        <f>SUM(J9698:J9710)</f>
        <v>8.8479805915857218E-2</v>
      </c>
      <c r="K9711" s="109"/>
      <c r="L9711" s="109"/>
      <c r="M9711" s="109"/>
      <c r="N9711" s="110">
        <f>SUM(N9698:N9710)</f>
        <v>0</v>
      </c>
    </row>
    <row r="9712" spans="1:18" s="73" customFormat="1" ht="15" customHeight="1" thickBot="1" x14ac:dyDescent="0.35">
      <c r="A9712" s="86"/>
      <c r="B9712" s="84"/>
      <c r="C9712" s="73" t="s">
        <v>10</v>
      </c>
      <c r="H9712" s="74"/>
      <c r="J9712" s="112"/>
      <c r="K9712" s="112"/>
      <c r="L9712" s="112"/>
      <c r="M9712" s="112"/>
      <c r="N9712" s="112"/>
    </row>
    <row r="9713" spans="1:18" ht="31.5" customHeight="1" thickBot="1" x14ac:dyDescent="0.35">
      <c r="A9713" s="86"/>
      <c r="B9713" s="84"/>
      <c r="C9713" s="122" t="s">
        <v>48</v>
      </c>
      <c r="D9713" s="123" t="s">
        <v>0</v>
      </c>
      <c r="E9713" s="123" t="s">
        <v>65</v>
      </c>
      <c r="F9713" s="123" t="s">
        <v>66</v>
      </c>
      <c r="G9713" s="123" t="s">
        <v>8</v>
      </c>
      <c r="H9713" s="124" t="s">
        <v>9</v>
      </c>
      <c r="J9713" s="106" t="s">
        <v>59</v>
      </c>
      <c r="K9713" s="107" t="s">
        <v>60</v>
      </c>
      <c r="L9713" s="107" t="s">
        <v>61</v>
      </c>
      <c r="M9713" s="107" t="s">
        <v>62</v>
      </c>
      <c r="N9713" s="108" t="s">
        <v>63</v>
      </c>
    </row>
    <row r="9714" spans="1:18" ht="15" customHeight="1" x14ac:dyDescent="0.3">
      <c r="A9714" s="86"/>
      <c r="B9714" s="84"/>
      <c r="C9714" s="125" t="s">
        <v>326</v>
      </c>
      <c r="D9714" s="227">
        <v>1</v>
      </c>
      <c r="E9714" s="149">
        <v>4.2300000000000004</v>
      </c>
      <c r="F9714" s="184">
        <f t="shared" ref="F9714:F9726" si="1866">+IF(E9714="","",D9714*E9714)</f>
        <v>4.2300000000000004</v>
      </c>
      <c r="G9714" s="185">
        <f>+IF(F9714="","",H9696)</f>
        <v>12.0999</v>
      </c>
      <c r="H9714" s="186">
        <f t="shared" ref="H9714:H9726" si="1867">+IF(G9714="","",F9714*G9714)</f>
        <v>51.182577000000002</v>
      </c>
      <c r="I9714" s="95"/>
      <c r="J9714" s="195">
        <f>+IF(H9714="","",H9714/H9766)</f>
        <v>0.13085776986113404</v>
      </c>
      <c r="K9714" s="210">
        <v>851230012</v>
      </c>
      <c r="L9714" s="210" t="s">
        <v>77</v>
      </c>
      <c r="M9714" s="193">
        <v>0</v>
      </c>
      <c r="N9714" s="194">
        <f t="shared" ref="N9714:N9726" si="1868">+IF(H9714="","",J9714*M9714)</f>
        <v>0</v>
      </c>
      <c r="R9714" s="75" t="e">
        <f t="shared" ref="R9714:R9726" si="1869">+R9626+1</f>
        <v>#REF!</v>
      </c>
    </row>
    <row r="9715" spans="1:18" ht="44.4" customHeight="1" x14ac:dyDescent="0.25">
      <c r="A9715" s="86"/>
      <c r="B9715" s="84"/>
      <c r="C9715" s="232" t="s">
        <v>494</v>
      </c>
      <c r="D9715" s="228">
        <v>0.75</v>
      </c>
      <c r="E9715" s="209">
        <v>4.75</v>
      </c>
      <c r="F9715" s="184">
        <f t="shared" si="1866"/>
        <v>3.5625</v>
      </c>
      <c r="G9715" s="185">
        <f>+IF(F9715="","",H9696)</f>
        <v>12.0999</v>
      </c>
      <c r="H9715" s="186">
        <f t="shared" si="1867"/>
        <v>43.10589375</v>
      </c>
      <c r="J9715" s="195">
        <f>+IF(H9715="","",H9715/H9766)</f>
        <v>0.11020822816318912</v>
      </c>
      <c r="K9715" s="210">
        <v>851230012</v>
      </c>
      <c r="L9715" s="210" t="s">
        <v>77</v>
      </c>
      <c r="M9715" s="193">
        <v>0</v>
      </c>
      <c r="N9715" s="194">
        <f t="shared" si="1868"/>
        <v>0</v>
      </c>
      <c r="R9715" s="75" t="e">
        <f t="shared" si="1869"/>
        <v>#REF!</v>
      </c>
    </row>
    <row r="9716" spans="1:18" ht="15" customHeight="1" x14ac:dyDescent="0.3">
      <c r="A9716" s="86"/>
      <c r="B9716" s="84"/>
      <c r="C9716" s="125" t="s">
        <v>310</v>
      </c>
      <c r="D9716" s="227">
        <v>1</v>
      </c>
      <c r="E9716" s="149">
        <v>4.28</v>
      </c>
      <c r="F9716" s="184">
        <f t="shared" si="1866"/>
        <v>4.28</v>
      </c>
      <c r="G9716" s="185">
        <f>+IF(F9716="","",H9696)</f>
        <v>12.0999</v>
      </c>
      <c r="H9716" s="186">
        <f t="shared" si="1867"/>
        <v>51.787572000000004</v>
      </c>
      <c r="J9716" s="195">
        <f>+IF(H9716="","",H9716/H9766)</f>
        <v>0.13240455201079282</v>
      </c>
      <c r="K9716" s="210">
        <v>851230012</v>
      </c>
      <c r="L9716" s="210" t="s">
        <v>77</v>
      </c>
      <c r="M9716" s="193">
        <v>0</v>
      </c>
      <c r="N9716" s="194">
        <f t="shared" si="1868"/>
        <v>0</v>
      </c>
      <c r="R9716" s="75" t="e">
        <f t="shared" si="1869"/>
        <v>#REF!</v>
      </c>
    </row>
    <row r="9717" spans="1:18" ht="15" customHeight="1" x14ac:dyDescent="0.3">
      <c r="A9717" s="86"/>
      <c r="B9717" s="84"/>
      <c r="C9717" s="125" t="s">
        <v>495</v>
      </c>
      <c r="D9717" s="227">
        <v>0.25</v>
      </c>
      <c r="E9717" s="240">
        <v>4.5199999999999996</v>
      </c>
      <c r="F9717" s="184">
        <f t="shared" si="1866"/>
        <v>1.1299999999999999</v>
      </c>
      <c r="G9717" s="185">
        <f>+IF(F9717="","",H9696)</f>
        <v>12.0999</v>
      </c>
      <c r="H9717" s="186">
        <f t="shared" si="1867"/>
        <v>13.672886999999999</v>
      </c>
      <c r="J9717" s="195">
        <f>+IF(H9717="","",H9717/H9766)</f>
        <v>3.4957276582288754E-2</v>
      </c>
      <c r="K9717" s="174">
        <v>851230012</v>
      </c>
      <c r="L9717" s="170" t="s">
        <v>77</v>
      </c>
      <c r="M9717" s="193">
        <f t="shared" ref="M9717:M9726" si="1870">IF(L9717="NP", 0, (IF(L9717="EP", 1, (IF(L9717="ND", 0.4, "")))))</f>
        <v>0</v>
      </c>
      <c r="N9717" s="194">
        <f t="shared" si="1868"/>
        <v>0</v>
      </c>
      <c r="R9717" s="75" t="e">
        <f t="shared" si="1869"/>
        <v>#REF!</v>
      </c>
    </row>
    <row r="9718" spans="1:18" ht="15" customHeight="1" x14ac:dyDescent="0.3">
      <c r="A9718" s="86"/>
      <c r="B9718" s="84"/>
      <c r="C9718" s="125"/>
      <c r="D9718" s="146"/>
      <c r="E9718" s="149"/>
      <c r="F9718" s="184" t="str">
        <f t="shared" si="1866"/>
        <v/>
      </c>
      <c r="G9718" s="185" t="str">
        <f>+IF(F9718="","",H9696)</f>
        <v/>
      </c>
      <c r="H9718" s="186" t="str">
        <f t="shared" si="1867"/>
        <v/>
      </c>
      <c r="J9718" s="195" t="str">
        <f>+IF(H9718="","",H9718/H9766)</f>
        <v/>
      </c>
      <c r="K9718" s="174"/>
      <c r="L9718" s="170"/>
      <c r="M9718" s="193" t="str">
        <f t="shared" si="1870"/>
        <v/>
      </c>
      <c r="N9718" s="194" t="str">
        <f t="shared" si="1868"/>
        <v/>
      </c>
      <c r="R9718" s="75" t="e">
        <f t="shared" si="1869"/>
        <v>#REF!</v>
      </c>
    </row>
    <row r="9719" spans="1:18" ht="15" customHeight="1" x14ac:dyDescent="0.3">
      <c r="A9719" s="86"/>
      <c r="B9719" s="84"/>
      <c r="C9719" s="125"/>
      <c r="D9719" s="146"/>
      <c r="E9719" s="149"/>
      <c r="F9719" s="184" t="str">
        <f t="shared" si="1866"/>
        <v/>
      </c>
      <c r="G9719" s="185" t="str">
        <f>+IF(F9719="","",H9696)</f>
        <v/>
      </c>
      <c r="H9719" s="186" t="str">
        <f t="shared" si="1867"/>
        <v/>
      </c>
      <c r="I9719" s="96"/>
      <c r="J9719" s="195" t="str">
        <f>+IF(H9719="","",H9719/H9766)</f>
        <v/>
      </c>
      <c r="K9719" s="174"/>
      <c r="L9719" s="170"/>
      <c r="M9719" s="193" t="str">
        <f t="shared" si="1870"/>
        <v/>
      </c>
      <c r="N9719" s="194" t="str">
        <f t="shared" si="1868"/>
        <v/>
      </c>
      <c r="R9719" s="75" t="e">
        <f t="shared" si="1869"/>
        <v>#REF!</v>
      </c>
    </row>
    <row r="9720" spans="1:18" ht="15" customHeight="1" x14ac:dyDescent="0.3">
      <c r="A9720" s="86"/>
      <c r="B9720" s="84"/>
      <c r="C9720" s="125"/>
      <c r="D9720" s="146"/>
      <c r="E9720" s="149"/>
      <c r="F9720" s="184" t="str">
        <f t="shared" si="1866"/>
        <v/>
      </c>
      <c r="G9720" s="185" t="str">
        <f>+IF(F9720="","",H9696)</f>
        <v/>
      </c>
      <c r="H9720" s="186" t="str">
        <f t="shared" si="1867"/>
        <v/>
      </c>
      <c r="J9720" s="195" t="str">
        <f>+IF(H9720="","",H9720/H9766)</f>
        <v/>
      </c>
      <c r="K9720" s="174"/>
      <c r="L9720" s="170"/>
      <c r="M9720" s="193" t="str">
        <f t="shared" si="1870"/>
        <v/>
      </c>
      <c r="N9720" s="194" t="str">
        <f t="shared" si="1868"/>
        <v/>
      </c>
      <c r="R9720" s="75" t="e">
        <f t="shared" si="1869"/>
        <v>#REF!</v>
      </c>
    </row>
    <row r="9721" spans="1:18" ht="15" customHeight="1" x14ac:dyDescent="0.3">
      <c r="A9721" s="86"/>
      <c r="B9721" s="84"/>
      <c r="C9721" s="125"/>
      <c r="D9721" s="146"/>
      <c r="E9721" s="149"/>
      <c r="F9721" s="184" t="str">
        <f t="shared" si="1866"/>
        <v/>
      </c>
      <c r="G9721" s="185" t="str">
        <f>+IF(F9721="","",H9696)</f>
        <v/>
      </c>
      <c r="H9721" s="186" t="str">
        <f t="shared" si="1867"/>
        <v/>
      </c>
      <c r="J9721" s="195" t="str">
        <f>+IF(H9721="","",H9721/H9766)</f>
        <v/>
      </c>
      <c r="K9721" s="174"/>
      <c r="L9721" s="170"/>
      <c r="M9721" s="193" t="str">
        <f t="shared" si="1870"/>
        <v/>
      </c>
      <c r="N9721" s="194" t="str">
        <f t="shared" si="1868"/>
        <v/>
      </c>
      <c r="R9721" s="75" t="e">
        <f t="shared" si="1869"/>
        <v>#REF!</v>
      </c>
    </row>
    <row r="9722" spans="1:18" ht="15" customHeight="1" x14ac:dyDescent="0.3">
      <c r="A9722" s="86"/>
      <c r="B9722" s="84"/>
      <c r="C9722" s="125"/>
      <c r="D9722" s="146"/>
      <c r="E9722" s="149"/>
      <c r="F9722" s="184" t="str">
        <f t="shared" si="1866"/>
        <v/>
      </c>
      <c r="G9722" s="185" t="str">
        <f>+IF(F9722="","",H9696)</f>
        <v/>
      </c>
      <c r="H9722" s="186" t="str">
        <f t="shared" si="1867"/>
        <v/>
      </c>
      <c r="I9722" s="96"/>
      <c r="J9722" s="195" t="str">
        <f>+IF(H9722="","",H9722/H9766)</f>
        <v/>
      </c>
      <c r="K9722" s="174"/>
      <c r="L9722" s="170"/>
      <c r="M9722" s="193" t="str">
        <f t="shared" si="1870"/>
        <v/>
      </c>
      <c r="N9722" s="194" t="str">
        <f t="shared" si="1868"/>
        <v/>
      </c>
      <c r="R9722" s="75" t="e">
        <f t="shared" si="1869"/>
        <v>#REF!</v>
      </c>
    </row>
    <row r="9723" spans="1:18" ht="15" customHeight="1" x14ac:dyDescent="0.3">
      <c r="A9723" s="86"/>
      <c r="B9723" s="84"/>
      <c r="C9723" s="125"/>
      <c r="D9723" s="146"/>
      <c r="E9723" s="149"/>
      <c r="F9723" s="184" t="str">
        <f t="shared" si="1866"/>
        <v/>
      </c>
      <c r="G9723" s="185" t="str">
        <f>+IF(F9723="","",H9696)</f>
        <v/>
      </c>
      <c r="H9723" s="186" t="str">
        <f t="shared" si="1867"/>
        <v/>
      </c>
      <c r="J9723" s="195" t="str">
        <f>+IF(H9723="","",H9723/H9766)</f>
        <v/>
      </c>
      <c r="K9723" s="174"/>
      <c r="L9723" s="170"/>
      <c r="M9723" s="193" t="str">
        <f t="shared" si="1870"/>
        <v/>
      </c>
      <c r="N9723" s="194" t="str">
        <f t="shared" si="1868"/>
        <v/>
      </c>
      <c r="R9723" s="75" t="e">
        <f t="shared" si="1869"/>
        <v>#REF!</v>
      </c>
    </row>
    <row r="9724" spans="1:18" ht="15" customHeight="1" x14ac:dyDescent="0.3">
      <c r="A9724" s="86"/>
      <c r="B9724" s="84"/>
      <c r="C9724" s="125"/>
      <c r="D9724" s="146"/>
      <c r="E9724" s="149"/>
      <c r="F9724" s="184" t="str">
        <f t="shared" si="1866"/>
        <v/>
      </c>
      <c r="G9724" s="185" t="str">
        <f>+IF(F9724="","",H9696)</f>
        <v/>
      </c>
      <c r="H9724" s="186" t="str">
        <f t="shared" si="1867"/>
        <v/>
      </c>
      <c r="I9724" s="96"/>
      <c r="J9724" s="195" t="str">
        <f>+IF(H9724="","",H9724/H9766)</f>
        <v/>
      </c>
      <c r="K9724" s="174"/>
      <c r="L9724" s="170"/>
      <c r="M9724" s="193" t="str">
        <f t="shared" si="1870"/>
        <v/>
      </c>
      <c r="N9724" s="194" t="str">
        <f t="shared" si="1868"/>
        <v/>
      </c>
      <c r="R9724" s="75" t="e">
        <f t="shared" si="1869"/>
        <v>#REF!</v>
      </c>
    </row>
    <row r="9725" spans="1:18" ht="15" customHeight="1" x14ac:dyDescent="0.3">
      <c r="A9725" s="86"/>
      <c r="B9725" s="84"/>
      <c r="C9725" s="125"/>
      <c r="D9725" s="146"/>
      <c r="E9725" s="149"/>
      <c r="F9725" s="184" t="str">
        <f t="shared" si="1866"/>
        <v/>
      </c>
      <c r="G9725" s="185" t="str">
        <f>+IF(F9725="","",H9696)</f>
        <v/>
      </c>
      <c r="H9725" s="186" t="str">
        <f t="shared" si="1867"/>
        <v/>
      </c>
      <c r="I9725" s="96"/>
      <c r="J9725" s="195" t="str">
        <f>+IF(H9725="","",H9725/H9766)</f>
        <v/>
      </c>
      <c r="K9725" s="174"/>
      <c r="L9725" s="170"/>
      <c r="M9725" s="193" t="str">
        <f t="shared" si="1870"/>
        <v/>
      </c>
      <c r="N9725" s="194" t="str">
        <f t="shared" si="1868"/>
        <v/>
      </c>
      <c r="R9725" s="75" t="e">
        <f t="shared" si="1869"/>
        <v>#REF!</v>
      </c>
    </row>
    <row r="9726" spans="1:18" ht="15" customHeight="1" thickBot="1" x14ac:dyDescent="0.35">
      <c r="A9726" s="86"/>
      <c r="B9726" s="84"/>
      <c r="C9726" s="127"/>
      <c r="D9726" s="147"/>
      <c r="E9726" s="150"/>
      <c r="F9726" s="187" t="str">
        <f t="shared" si="1866"/>
        <v/>
      </c>
      <c r="G9726" s="188" t="str">
        <f>+IF(F9726="","",H9695)</f>
        <v/>
      </c>
      <c r="H9726" s="189" t="str">
        <f t="shared" si="1867"/>
        <v/>
      </c>
      <c r="J9726" s="195" t="str">
        <f>+IF(H9726="","",H9726/H9766)</f>
        <v/>
      </c>
      <c r="K9726" s="174"/>
      <c r="L9726" s="170"/>
      <c r="M9726" s="193" t="str">
        <f t="shared" si="1870"/>
        <v/>
      </c>
      <c r="N9726" s="194" t="str">
        <f t="shared" si="1868"/>
        <v/>
      </c>
      <c r="R9726" s="75" t="e">
        <f t="shared" si="1869"/>
        <v>#REF!</v>
      </c>
    </row>
    <row r="9727" spans="1:18" ht="15" customHeight="1" thickBot="1" x14ac:dyDescent="0.35">
      <c r="A9727" s="86"/>
      <c r="B9727" s="84"/>
      <c r="C9727" s="160"/>
      <c r="D9727" s="160"/>
      <c r="E9727" s="160"/>
      <c r="F9727" s="160"/>
      <c r="G9727" s="161" t="s">
        <v>28</v>
      </c>
      <c r="H9727" s="157">
        <f>SUM(H9714:H9726)</f>
        <v>159.74892975</v>
      </c>
      <c r="J9727" s="110">
        <f>SUM(J9714:J9726)</f>
        <v>0.40842782661740473</v>
      </c>
      <c r="K9727" s="109"/>
      <c r="L9727" s="109"/>
      <c r="M9727" s="109"/>
      <c r="N9727" s="110">
        <f>SUM(N9714:N9726)</f>
        <v>0</v>
      </c>
    </row>
    <row r="9728" spans="1:18" s="73" customFormat="1" ht="15" customHeight="1" thickBot="1" x14ac:dyDescent="0.35">
      <c r="A9728" s="86"/>
      <c r="B9728" s="84"/>
      <c r="C9728" s="73" t="s">
        <v>11</v>
      </c>
      <c r="H9728" s="74"/>
      <c r="J9728" s="112"/>
      <c r="K9728" s="112"/>
      <c r="L9728" s="112"/>
      <c r="M9728" s="112"/>
      <c r="N9728" s="112"/>
    </row>
    <row r="9729" spans="1:18" ht="34.5" customHeight="1" thickBot="1" x14ac:dyDescent="0.35">
      <c r="A9729" s="86"/>
      <c r="B9729" s="84"/>
      <c r="C9729" s="122" t="s">
        <v>48</v>
      </c>
      <c r="D9729" s="129"/>
      <c r="E9729" s="123" t="s">
        <v>3</v>
      </c>
      <c r="F9729" s="123" t="s">
        <v>0</v>
      </c>
      <c r="G9729" s="123" t="s">
        <v>16</v>
      </c>
      <c r="H9729" s="124" t="s">
        <v>9</v>
      </c>
      <c r="J9729" s="106" t="s">
        <v>59</v>
      </c>
      <c r="K9729" s="107" t="s">
        <v>60</v>
      </c>
      <c r="L9729" s="107" t="s">
        <v>61</v>
      </c>
      <c r="M9729" s="107" t="s">
        <v>62</v>
      </c>
      <c r="N9729" s="108" t="s">
        <v>63</v>
      </c>
    </row>
    <row r="9730" spans="1:18" ht="15" customHeight="1" x14ac:dyDescent="0.3">
      <c r="A9730" s="86"/>
      <c r="B9730" s="84"/>
      <c r="C9730" s="125" t="s">
        <v>496</v>
      </c>
      <c r="E9730" s="230" t="s">
        <v>74</v>
      </c>
      <c r="F9730" s="267">
        <v>6.6</v>
      </c>
      <c r="G9730" s="223">
        <v>0.8</v>
      </c>
      <c r="H9730" s="190">
        <f t="shared" ref="H9730:H9755" si="1871">+IF(G9730="","",F9730*G9730)</f>
        <v>5.28</v>
      </c>
      <c r="J9730" s="195">
        <f>+IF(H9730="","",H9730/H9766)</f>
        <v>1.349930123422249E-2</v>
      </c>
      <c r="K9730" s="174">
        <v>412110012</v>
      </c>
      <c r="L9730" s="170" t="s">
        <v>76</v>
      </c>
      <c r="M9730" s="193">
        <v>0.29659999999999997</v>
      </c>
      <c r="N9730" s="194">
        <f t="shared" ref="N9730:N9755" si="1872">+IF(H9730="","",J9730*M9730)</f>
        <v>4.0038927460703906E-3</v>
      </c>
      <c r="R9730" s="75" t="e">
        <f t="shared" ref="R9730:R9755" si="1873">+R9642+1</f>
        <v>#REF!</v>
      </c>
    </row>
    <row r="9731" spans="1:18" ht="15" customHeight="1" x14ac:dyDescent="0.3">
      <c r="A9731" s="86"/>
      <c r="B9731" s="84"/>
      <c r="C9731" s="125" t="s">
        <v>497</v>
      </c>
      <c r="E9731" s="237" t="s">
        <v>43</v>
      </c>
      <c r="F9731" s="257">
        <v>1</v>
      </c>
      <c r="G9731" s="238">
        <v>14.53</v>
      </c>
      <c r="H9731" s="190">
        <f t="shared" si="1871"/>
        <v>14.53</v>
      </c>
      <c r="J9731" s="195">
        <f>+IF(H9731="","",H9731/H9766)</f>
        <v>3.7148645252509993E-2</v>
      </c>
      <c r="K9731" s="174">
        <v>373500012</v>
      </c>
      <c r="L9731" s="170" t="s">
        <v>76</v>
      </c>
      <c r="M9731" s="193">
        <v>0.3296</v>
      </c>
      <c r="N9731" s="194">
        <f t="shared" si="1872"/>
        <v>1.2244193475227294E-2</v>
      </c>
      <c r="R9731" s="75" t="e">
        <f t="shared" si="1873"/>
        <v>#REF!</v>
      </c>
    </row>
    <row r="9732" spans="1:18" ht="15" customHeight="1" x14ac:dyDescent="0.3">
      <c r="A9732" s="86"/>
      <c r="B9732" s="84"/>
      <c r="C9732" s="125" t="s">
        <v>315</v>
      </c>
      <c r="E9732" s="151" t="s">
        <v>43</v>
      </c>
      <c r="F9732" s="151">
        <v>43</v>
      </c>
      <c r="G9732" s="151">
        <v>0.03</v>
      </c>
      <c r="H9732" s="190">
        <f t="shared" si="1871"/>
        <v>1.29</v>
      </c>
      <c r="J9732" s="195">
        <f>+IF(H9732="","",H9732/H9766)</f>
        <v>3.2981247333611768E-3</v>
      </c>
      <c r="K9732" s="174">
        <v>42999081010</v>
      </c>
      <c r="L9732" s="170" t="s">
        <v>76</v>
      </c>
      <c r="M9732" s="193">
        <v>0.4</v>
      </c>
      <c r="N9732" s="194">
        <f t="shared" si="1872"/>
        <v>1.3192498933444709E-3</v>
      </c>
      <c r="R9732" s="75" t="e">
        <f t="shared" si="1873"/>
        <v>#REF!</v>
      </c>
    </row>
    <row r="9733" spans="1:18" ht="15" customHeight="1" x14ac:dyDescent="0.3">
      <c r="A9733" s="86"/>
      <c r="B9733" s="84"/>
      <c r="C9733" s="125" t="s">
        <v>498</v>
      </c>
      <c r="E9733" s="151" t="s">
        <v>403</v>
      </c>
      <c r="F9733" s="151">
        <v>0.34</v>
      </c>
      <c r="G9733" s="151">
        <v>26.59</v>
      </c>
      <c r="H9733" s="190">
        <f t="shared" si="1871"/>
        <v>9.0406000000000013</v>
      </c>
      <c r="J9733" s="195">
        <f>+IF(H9733="","",H9733/H9766)</f>
        <v>2.3113974003430279E-2</v>
      </c>
      <c r="K9733" s="174">
        <v>352605342021</v>
      </c>
      <c r="L9733" s="170" t="s">
        <v>76</v>
      </c>
      <c r="M9733" s="193">
        <v>0.20180000000000001</v>
      </c>
      <c r="N9733" s="194">
        <f t="shared" si="1872"/>
        <v>4.6643999538922305E-3</v>
      </c>
      <c r="R9733" s="75" t="e">
        <f t="shared" si="1873"/>
        <v>#REF!</v>
      </c>
    </row>
    <row r="9734" spans="1:18" ht="15" customHeight="1" x14ac:dyDescent="0.3">
      <c r="A9734" s="86"/>
      <c r="B9734" s="84"/>
      <c r="C9734" s="125" t="s">
        <v>499</v>
      </c>
      <c r="E9734" s="151" t="s">
        <v>41</v>
      </c>
      <c r="F9734" s="151">
        <v>1.35</v>
      </c>
      <c r="G9734" s="151">
        <v>31.37</v>
      </c>
      <c r="H9734" s="190">
        <f t="shared" si="1871"/>
        <v>42.349500000000006</v>
      </c>
      <c r="J9734" s="195">
        <f>+IF(H9734="","",H9734/H9766)</f>
        <v>0.10827436697323967</v>
      </c>
      <c r="K9734" s="174">
        <v>351100212</v>
      </c>
      <c r="L9734" s="170" t="s">
        <v>76</v>
      </c>
      <c r="M9734" s="193">
        <v>0.26679999999999998</v>
      </c>
      <c r="N9734" s="194">
        <f t="shared" si="1872"/>
        <v>2.888760110846034E-2</v>
      </c>
      <c r="R9734" s="75" t="e">
        <f t="shared" si="1873"/>
        <v>#REF!</v>
      </c>
    </row>
    <row r="9735" spans="1:18" ht="15" customHeight="1" x14ac:dyDescent="0.3">
      <c r="A9735" s="86"/>
      <c r="B9735" s="84"/>
      <c r="C9735" s="125" t="s">
        <v>500</v>
      </c>
      <c r="E9735" s="151" t="s">
        <v>74</v>
      </c>
      <c r="F9735" s="151">
        <v>3</v>
      </c>
      <c r="G9735" s="151">
        <v>3.7</v>
      </c>
      <c r="H9735" s="190">
        <f t="shared" si="1871"/>
        <v>11.100000000000001</v>
      </c>
      <c r="J9735" s="195">
        <f>+IF(H9735="","",H9735/H9766)</f>
        <v>2.8379212821945013E-2</v>
      </c>
      <c r="K9735" s="174">
        <v>412110012</v>
      </c>
      <c r="L9735" s="170" t="s">
        <v>76</v>
      </c>
      <c r="M9735" s="193">
        <v>0.29659999999999997</v>
      </c>
      <c r="N9735" s="194">
        <f t="shared" si="1872"/>
        <v>8.4172745229888907E-3</v>
      </c>
      <c r="R9735" s="75" t="e">
        <f t="shared" si="1873"/>
        <v>#REF!</v>
      </c>
    </row>
    <row r="9736" spans="1:18" ht="15" customHeight="1" x14ac:dyDescent="0.3">
      <c r="A9736" s="86"/>
      <c r="B9736" s="84"/>
      <c r="C9736" s="125" t="s">
        <v>501</v>
      </c>
      <c r="E9736" s="151" t="s">
        <v>385</v>
      </c>
      <c r="F9736" s="151">
        <v>1</v>
      </c>
      <c r="G9736" s="151">
        <v>0.67</v>
      </c>
      <c r="H9736" s="190">
        <f t="shared" si="1871"/>
        <v>0.67</v>
      </c>
      <c r="J9736" s="195">
        <f>+IF(H9736="","",H9736/H9766)</f>
        <v>1.7129795126759602E-3</v>
      </c>
      <c r="K9736" s="174">
        <v>445210011</v>
      </c>
      <c r="L9736" s="170" t="s">
        <v>76</v>
      </c>
      <c r="M9736" s="193">
        <v>0.4</v>
      </c>
      <c r="N9736" s="194">
        <f t="shared" si="1872"/>
        <v>6.8519180507038409E-4</v>
      </c>
      <c r="R9736" s="75" t="e">
        <f t="shared" si="1873"/>
        <v>#REF!</v>
      </c>
    </row>
    <row r="9737" spans="1:18" ht="15" customHeight="1" x14ac:dyDescent="0.3">
      <c r="A9737" s="86"/>
      <c r="B9737" s="84"/>
      <c r="C9737" s="125" t="s">
        <v>502</v>
      </c>
      <c r="E9737" s="151" t="s">
        <v>41</v>
      </c>
      <c r="F9737" s="151">
        <v>1.35</v>
      </c>
      <c r="G9737" s="151">
        <v>45.21</v>
      </c>
      <c r="H9737" s="190">
        <f t="shared" si="1871"/>
        <v>61.033500000000004</v>
      </c>
      <c r="J9737" s="195">
        <f>+IF(H9737="","",H9737/H9766)</f>
        <v>0.15604348520434061</v>
      </c>
      <c r="K9737" s="174">
        <v>352605342021</v>
      </c>
      <c r="L9737" s="170" t="s">
        <v>76</v>
      </c>
      <c r="M9737" s="193">
        <v>0.20180000000000001</v>
      </c>
      <c r="N9737" s="194">
        <f t="shared" si="1872"/>
        <v>3.1489575314235935E-2</v>
      </c>
      <c r="R9737" s="75" t="e">
        <f t="shared" si="1873"/>
        <v>#REF!</v>
      </c>
    </row>
    <row r="9738" spans="1:18" ht="15" customHeight="1" x14ac:dyDescent="0.3">
      <c r="A9738" s="86"/>
      <c r="B9738" s="84"/>
      <c r="C9738" s="125" t="s">
        <v>503</v>
      </c>
      <c r="E9738" s="151" t="s">
        <v>41</v>
      </c>
      <c r="F9738" s="151">
        <v>0.54</v>
      </c>
      <c r="G9738" s="151">
        <v>76.23</v>
      </c>
      <c r="H9738" s="190">
        <f t="shared" si="1871"/>
        <v>41.164200000000008</v>
      </c>
      <c r="J9738" s="195">
        <f>+IF(H9738="","",H9738/H9766)</f>
        <v>0.10524392724730711</v>
      </c>
      <c r="K9738" s="174">
        <v>352605342021</v>
      </c>
      <c r="L9738" s="170" t="s">
        <v>76</v>
      </c>
      <c r="M9738" s="193">
        <v>0.20180000000000001</v>
      </c>
      <c r="N9738" s="194">
        <f t="shared" si="1872"/>
        <v>2.1238224518506574E-2</v>
      </c>
      <c r="R9738" s="75" t="e">
        <f t="shared" si="1873"/>
        <v>#REF!</v>
      </c>
    </row>
    <row r="9739" spans="1:18" ht="15" customHeight="1" x14ac:dyDescent="0.3">
      <c r="A9739" s="86"/>
      <c r="B9739" s="84"/>
      <c r="C9739" s="125" t="s">
        <v>321</v>
      </c>
      <c r="E9739" s="151" t="s">
        <v>89</v>
      </c>
      <c r="F9739" s="151">
        <v>0.34</v>
      </c>
      <c r="G9739" s="151">
        <v>3.56</v>
      </c>
      <c r="H9739" s="190">
        <f t="shared" si="1871"/>
        <v>1.2104000000000001</v>
      </c>
      <c r="J9739" s="195">
        <f>+IF(H9739="","",H9739/H9766)</f>
        <v>3.0946125405119139E-3</v>
      </c>
      <c r="K9739" s="174">
        <v>352605342021</v>
      </c>
      <c r="L9739" s="170" t="s">
        <v>76</v>
      </c>
      <c r="M9739" s="193">
        <v>0.20180000000000001</v>
      </c>
      <c r="N9739" s="194">
        <f t="shared" si="1872"/>
        <v>6.2449281067530427E-4</v>
      </c>
      <c r="R9739" s="75" t="e">
        <f t="shared" si="1873"/>
        <v>#REF!</v>
      </c>
    </row>
    <row r="9740" spans="1:18" ht="15" customHeight="1" x14ac:dyDescent="0.3">
      <c r="A9740" s="86"/>
      <c r="B9740" s="84"/>
      <c r="C9740" s="125" t="s">
        <v>314</v>
      </c>
      <c r="E9740" s="151" t="s">
        <v>43</v>
      </c>
      <c r="F9740" s="151">
        <v>2</v>
      </c>
      <c r="G9740" s="151">
        <v>3</v>
      </c>
      <c r="H9740" s="190">
        <f t="shared" si="1871"/>
        <v>6</v>
      </c>
      <c r="J9740" s="195">
        <f>+IF(H9740="","",H9740/H9766)</f>
        <v>1.5340115038889194E-2</v>
      </c>
      <c r="K9740" s="174">
        <v>4299923211</v>
      </c>
      <c r="L9740" s="170" t="s">
        <v>76</v>
      </c>
      <c r="M9740" s="193">
        <f t="shared" ref="M9740:M9755" si="1874">IF(L9740="NP", 0, (IF(L9740="EP", 1, (IF(L9740="ND", 0.4, "")))))</f>
        <v>0.4</v>
      </c>
      <c r="N9740" s="194">
        <f t="shared" si="1872"/>
        <v>6.1360460155556774E-3</v>
      </c>
      <c r="R9740" s="75" t="e">
        <f t="shared" si="1873"/>
        <v>#REF!</v>
      </c>
    </row>
    <row r="9741" spans="1:18" ht="15" customHeight="1" x14ac:dyDescent="0.3">
      <c r="A9741" s="86"/>
      <c r="B9741" s="84"/>
      <c r="C9741" s="125" t="s">
        <v>504</v>
      </c>
      <c r="E9741" s="151" t="s">
        <v>43</v>
      </c>
      <c r="F9741" s="151">
        <v>0.05</v>
      </c>
      <c r="G9741" s="151">
        <v>62.14</v>
      </c>
      <c r="H9741" s="190">
        <f t="shared" si="1871"/>
        <v>3.1070000000000002</v>
      </c>
      <c r="J9741" s="195">
        <f>+IF(H9741="","",H9741/H9766)</f>
        <v>7.9436229043047882E-3</v>
      </c>
      <c r="K9741" s="174">
        <v>352605342021</v>
      </c>
      <c r="L9741" s="170" t="s">
        <v>76</v>
      </c>
      <c r="M9741" s="193">
        <v>0.20180000000000001</v>
      </c>
      <c r="N9741" s="194">
        <f t="shared" si="1872"/>
        <v>1.6030231020887063E-3</v>
      </c>
      <c r="R9741" s="75" t="e">
        <f t="shared" si="1873"/>
        <v>#REF!</v>
      </c>
    </row>
    <row r="9742" spans="1:18" ht="15" customHeight="1" x14ac:dyDescent="0.3">
      <c r="A9742" s="86"/>
      <c r="B9742" s="84"/>
      <c r="C9742" s="125"/>
      <c r="E9742" s="151"/>
      <c r="F9742" s="151"/>
      <c r="G9742" s="151"/>
      <c r="H9742" s="190" t="str">
        <f t="shared" si="1871"/>
        <v/>
      </c>
      <c r="J9742" s="195" t="str">
        <f>+IF(H9742="","",H9742/H9766)</f>
        <v/>
      </c>
      <c r="K9742" s="174"/>
      <c r="L9742" s="170"/>
      <c r="M9742" s="193" t="str">
        <f t="shared" si="1874"/>
        <v/>
      </c>
      <c r="N9742" s="194" t="str">
        <f t="shared" si="1872"/>
        <v/>
      </c>
      <c r="R9742" s="75" t="e">
        <f t="shared" si="1873"/>
        <v>#REF!</v>
      </c>
    </row>
    <row r="9743" spans="1:18" ht="15" customHeight="1" x14ac:dyDescent="0.3">
      <c r="A9743" s="86"/>
      <c r="B9743" s="84"/>
      <c r="C9743" s="125"/>
      <c r="E9743" s="151"/>
      <c r="F9743" s="151"/>
      <c r="G9743" s="151"/>
      <c r="H9743" s="190" t="str">
        <f t="shared" si="1871"/>
        <v/>
      </c>
      <c r="J9743" s="195" t="str">
        <f>+IF(H9743="","",H9743/H9766)</f>
        <v/>
      </c>
      <c r="K9743" s="174"/>
      <c r="L9743" s="170"/>
      <c r="M9743" s="193" t="str">
        <f t="shared" si="1874"/>
        <v/>
      </c>
      <c r="N9743" s="194" t="str">
        <f t="shared" si="1872"/>
        <v/>
      </c>
      <c r="R9743" s="75" t="e">
        <f t="shared" si="1873"/>
        <v>#REF!</v>
      </c>
    </row>
    <row r="9744" spans="1:18" ht="15" customHeight="1" x14ac:dyDescent="0.3">
      <c r="A9744" s="86"/>
      <c r="B9744" s="84"/>
      <c r="C9744" s="125"/>
      <c r="E9744" s="151"/>
      <c r="F9744" s="151"/>
      <c r="G9744" s="151"/>
      <c r="H9744" s="190" t="str">
        <f t="shared" si="1871"/>
        <v/>
      </c>
      <c r="J9744" s="195" t="str">
        <f>+IF(H9744="","",H9744/H9766)</f>
        <v/>
      </c>
      <c r="K9744" s="174"/>
      <c r="L9744" s="170"/>
      <c r="M9744" s="193" t="str">
        <f t="shared" si="1874"/>
        <v/>
      </c>
      <c r="N9744" s="194" t="str">
        <f t="shared" si="1872"/>
        <v/>
      </c>
      <c r="R9744" s="75" t="e">
        <f t="shared" si="1873"/>
        <v>#REF!</v>
      </c>
    </row>
    <row r="9745" spans="1:18" ht="15" customHeight="1" x14ac:dyDescent="0.3">
      <c r="A9745" s="86"/>
      <c r="B9745" s="84"/>
      <c r="C9745" s="125"/>
      <c r="E9745" s="151"/>
      <c r="F9745" s="151"/>
      <c r="G9745" s="151"/>
      <c r="H9745" s="190" t="str">
        <f t="shared" si="1871"/>
        <v/>
      </c>
      <c r="J9745" s="195" t="str">
        <f>+IF(H9745="","",H9745/H9766)</f>
        <v/>
      </c>
      <c r="K9745" s="174"/>
      <c r="L9745" s="170"/>
      <c r="M9745" s="193" t="str">
        <f t="shared" si="1874"/>
        <v/>
      </c>
      <c r="N9745" s="194" t="str">
        <f t="shared" si="1872"/>
        <v/>
      </c>
      <c r="R9745" s="75" t="e">
        <f t="shared" si="1873"/>
        <v>#REF!</v>
      </c>
    </row>
    <row r="9746" spans="1:18" ht="15" customHeight="1" x14ac:dyDescent="0.3">
      <c r="A9746" s="86"/>
      <c r="B9746" s="84"/>
      <c r="C9746" s="125"/>
      <c r="E9746" s="151"/>
      <c r="F9746" s="151"/>
      <c r="G9746" s="151"/>
      <c r="H9746" s="190" t="str">
        <f t="shared" si="1871"/>
        <v/>
      </c>
      <c r="J9746" s="195" t="str">
        <f>+IF(H9746="","",H9746/H9766)</f>
        <v/>
      </c>
      <c r="K9746" s="174"/>
      <c r="L9746" s="170"/>
      <c r="M9746" s="193" t="str">
        <f t="shared" si="1874"/>
        <v/>
      </c>
      <c r="N9746" s="194" t="str">
        <f t="shared" si="1872"/>
        <v/>
      </c>
      <c r="R9746" s="75" t="e">
        <f t="shared" si="1873"/>
        <v>#REF!</v>
      </c>
    </row>
    <row r="9747" spans="1:18" ht="15" customHeight="1" x14ac:dyDescent="0.3">
      <c r="A9747" s="86"/>
      <c r="B9747" s="84"/>
      <c r="C9747" s="125"/>
      <c r="E9747" s="151"/>
      <c r="F9747" s="151"/>
      <c r="G9747" s="151"/>
      <c r="H9747" s="190" t="str">
        <f t="shared" si="1871"/>
        <v/>
      </c>
      <c r="J9747" s="195" t="str">
        <f>+IF(H9747="","",H9747/H9766)</f>
        <v/>
      </c>
      <c r="K9747" s="174"/>
      <c r="L9747" s="170"/>
      <c r="M9747" s="193" t="str">
        <f t="shared" si="1874"/>
        <v/>
      </c>
      <c r="N9747" s="194" t="str">
        <f t="shared" si="1872"/>
        <v/>
      </c>
      <c r="R9747" s="75" t="e">
        <f t="shared" si="1873"/>
        <v>#REF!</v>
      </c>
    </row>
    <row r="9748" spans="1:18" ht="15" customHeight="1" x14ac:dyDescent="0.3">
      <c r="A9748" s="86"/>
      <c r="B9748" s="84"/>
      <c r="C9748" s="125"/>
      <c r="E9748" s="151"/>
      <c r="F9748" s="151"/>
      <c r="G9748" s="151"/>
      <c r="H9748" s="190" t="str">
        <f t="shared" si="1871"/>
        <v/>
      </c>
      <c r="J9748" s="195" t="str">
        <f>+IF(H9748="","",H9748/H9766)</f>
        <v/>
      </c>
      <c r="K9748" s="174"/>
      <c r="L9748" s="170"/>
      <c r="M9748" s="193" t="str">
        <f t="shared" si="1874"/>
        <v/>
      </c>
      <c r="N9748" s="194" t="str">
        <f t="shared" si="1872"/>
        <v/>
      </c>
      <c r="R9748" s="75" t="e">
        <f t="shared" si="1873"/>
        <v>#REF!</v>
      </c>
    </row>
    <row r="9749" spans="1:18" ht="15" customHeight="1" x14ac:dyDescent="0.3">
      <c r="A9749" s="86"/>
      <c r="B9749" s="84"/>
      <c r="C9749" s="125"/>
      <c r="E9749" s="151"/>
      <c r="F9749" s="151"/>
      <c r="G9749" s="151"/>
      <c r="H9749" s="190" t="str">
        <f t="shared" si="1871"/>
        <v/>
      </c>
      <c r="J9749" s="195" t="str">
        <f>+IF(H9749="","",H9749/H9766)</f>
        <v/>
      </c>
      <c r="K9749" s="174"/>
      <c r="L9749" s="170"/>
      <c r="M9749" s="193" t="str">
        <f t="shared" si="1874"/>
        <v/>
      </c>
      <c r="N9749" s="194" t="str">
        <f t="shared" si="1872"/>
        <v/>
      </c>
      <c r="R9749" s="75" t="e">
        <f t="shared" si="1873"/>
        <v>#REF!</v>
      </c>
    </row>
    <row r="9750" spans="1:18" ht="15" customHeight="1" x14ac:dyDescent="0.3">
      <c r="A9750" s="86"/>
      <c r="B9750" s="84"/>
      <c r="C9750" s="125"/>
      <c r="E9750" s="151"/>
      <c r="F9750" s="151"/>
      <c r="G9750" s="151"/>
      <c r="H9750" s="190" t="str">
        <f t="shared" si="1871"/>
        <v/>
      </c>
      <c r="J9750" s="195" t="str">
        <f>+IF(H9750="","",H9750/H9766)</f>
        <v/>
      </c>
      <c r="K9750" s="174"/>
      <c r="L9750" s="170"/>
      <c r="M9750" s="193" t="str">
        <f t="shared" si="1874"/>
        <v/>
      </c>
      <c r="N9750" s="194" t="str">
        <f t="shared" si="1872"/>
        <v/>
      </c>
      <c r="R9750" s="75" t="e">
        <f t="shared" si="1873"/>
        <v>#REF!</v>
      </c>
    </row>
    <row r="9751" spans="1:18" ht="15" customHeight="1" x14ac:dyDescent="0.3">
      <c r="A9751" s="86"/>
      <c r="B9751" s="84"/>
      <c r="C9751" s="125"/>
      <c r="E9751" s="151"/>
      <c r="F9751" s="151"/>
      <c r="G9751" s="151"/>
      <c r="H9751" s="190" t="str">
        <f t="shared" si="1871"/>
        <v/>
      </c>
      <c r="J9751" s="195" t="str">
        <f>+IF(H9751="","",H9751/H9766)</f>
        <v/>
      </c>
      <c r="K9751" s="174"/>
      <c r="L9751" s="170"/>
      <c r="M9751" s="193" t="str">
        <f t="shared" si="1874"/>
        <v/>
      </c>
      <c r="N9751" s="194" t="str">
        <f t="shared" si="1872"/>
        <v/>
      </c>
      <c r="R9751" s="75" t="e">
        <f t="shared" si="1873"/>
        <v>#REF!</v>
      </c>
    </row>
    <row r="9752" spans="1:18" ht="15" customHeight="1" x14ac:dyDescent="0.3">
      <c r="A9752" s="86"/>
      <c r="B9752" s="84"/>
      <c r="C9752" s="125"/>
      <c r="E9752" s="151"/>
      <c r="F9752" s="151"/>
      <c r="G9752" s="151"/>
      <c r="H9752" s="190" t="str">
        <f t="shared" si="1871"/>
        <v/>
      </c>
      <c r="J9752" s="195" t="str">
        <f>+IF(H9752="","",H9752/H9766)</f>
        <v/>
      </c>
      <c r="K9752" s="174"/>
      <c r="L9752" s="170"/>
      <c r="M9752" s="193" t="str">
        <f t="shared" si="1874"/>
        <v/>
      </c>
      <c r="N9752" s="194" t="str">
        <f t="shared" si="1872"/>
        <v/>
      </c>
      <c r="R9752" s="75" t="e">
        <f t="shared" si="1873"/>
        <v>#REF!</v>
      </c>
    </row>
    <row r="9753" spans="1:18" ht="15" customHeight="1" x14ac:dyDescent="0.3">
      <c r="A9753" s="86"/>
      <c r="B9753" s="84"/>
      <c r="C9753" s="125"/>
      <c r="E9753" s="151"/>
      <c r="F9753" s="151"/>
      <c r="G9753" s="151"/>
      <c r="H9753" s="190" t="str">
        <f t="shared" si="1871"/>
        <v/>
      </c>
      <c r="J9753" s="195" t="str">
        <f>+IF(H9753="","",H9753/H9766)</f>
        <v/>
      </c>
      <c r="K9753" s="174"/>
      <c r="L9753" s="170"/>
      <c r="M9753" s="193" t="str">
        <f t="shared" si="1874"/>
        <v/>
      </c>
      <c r="N9753" s="194" t="str">
        <f t="shared" si="1872"/>
        <v/>
      </c>
      <c r="R9753" s="75" t="e">
        <f t="shared" si="1873"/>
        <v>#REF!</v>
      </c>
    </row>
    <row r="9754" spans="1:18" ht="15" customHeight="1" x14ac:dyDescent="0.3">
      <c r="A9754" s="86"/>
      <c r="B9754" s="84"/>
      <c r="C9754" s="125"/>
      <c r="E9754" s="151"/>
      <c r="F9754" s="151"/>
      <c r="G9754" s="151"/>
      <c r="H9754" s="190" t="str">
        <f t="shared" si="1871"/>
        <v/>
      </c>
      <c r="J9754" s="195" t="str">
        <f>+IF(H9754="","",H9754/H9766)</f>
        <v/>
      </c>
      <c r="K9754" s="174"/>
      <c r="L9754" s="170"/>
      <c r="M9754" s="193" t="str">
        <f t="shared" si="1874"/>
        <v/>
      </c>
      <c r="N9754" s="194" t="str">
        <f t="shared" si="1872"/>
        <v/>
      </c>
      <c r="R9754" s="75" t="e">
        <f t="shared" si="1873"/>
        <v>#REF!</v>
      </c>
    </row>
    <row r="9755" spans="1:18" ht="15" customHeight="1" thickBot="1" x14ac:dyDescent="0.35">
      <c r="A9755" s="86"/>
      <c r="B9755" s="84"/>
      <c r="C9755" s="125"/>
      <c r="E9755" s="152"/>
      <c r="F9755" s="152"/>
      <c r="G9755" s="152"/>
      <c r="H9755" s="191" t="str">
        <f t="shared" si="1871"/>
        <v/>
      </c>
      <c r="J9755" s="195" t="str">
        <f>+IF(H9755="","",H9755/H9766)</f>
        <v/>
      </c>
      <c r="K9755" s="174"/>
      <c r="L9755" s="170"/>
      <c r="M9755" s="193" t="str">
        <f t="shared" si="1874"/>
        <v/>
      </c>
      <c r="N9755" s="194" t="str">
        <f t="shared" si="1872"/>
        <v/>
      </c>
      <c r="R9755" s="75" t="e">
        <f t="shared" si="1873"/>
        <v>#REF!</v>
      </c>
    </row>
    <row r="9756" spans="1:18" ht="15" customHeight="1" thickBot="1" x14ac:dyDescent="0.35">
      <c r="A9756" s="86"/>
      <c r="B9756" s="84"/>
      <c r="C9756" s="160"/>
      <c r="D9756" s="160"/>
      <c r="E9756" s="160"/>
      <c r="F9756" s="160"/>
      <c r="G9756" s="161" t="s">
        <v>29</v>
      </c>
      <c r="H9756" s="157">
        <f>SUM(H9730:H9755)</f>
        <v>196.77520000000001</v>
      </c>
      <c r="J9756" s="110">
        <f>SUM(J9730:J9755)</f>
        <v>0.50309236746673824</v>
      </c>
      <c r="K9756" s="109"/>
      <c r="L9756" s="109"/>
      <c r="M9756" s="109"/>
      <c r="N9756" s="110">
        <f>SUM(N9730:N9755)</f>
        <v>0.1213131652661162</v>
      </c>
    </row>
    <row r="9757" spans="1:18" s="73" customFormat="1" ht="15" customHeight="1" thickBot="1" x14ac:dyDescent="0.35">
      <c r="A9757" s="86"/>
      <c r="B9757" s="84"/>
      <c r="C9757" s="73" t="s">
        <v>12</v>
      </c>
      <c r="H9757" s="74"/>
      <c r="J9757" s="111"/>
      <c r="K9757" s="111"/>
      <c r="L9757" s="111"/>
      <c r="M9757" s="111"/>
      <c r="N9757" s="111"/>
    </row>
    <row r="9758" spans="1:18" ht="33" customHeight="1" thickBot="1" x14ac:dyDescent="0.35">
      <c r="A9758" s="86"/>
      <c r="B9758" s="84"/>
      <c r="C9758" s="122" t="s">
        <v>48</v>
      </c>
      <c r="D9758" s="129"/>
      <c r="E9758" s="130" t="s">
        <v>3</v>
      </c>
      <c r="F9758" s="130" t="s">
        <v>0</v>
      </c>
      <c r="G9758" s="123" t="s">
        <v>6</v>
      </c>
      <c r="H9758" s="124" t="s">
        <v>9</v>
      </c>
      <c r="J9758" s="106" t="s">
        <v>59</v>
      </c>
      <c r="K9758" s="107" t="s">
        <v>60</v>
      </c>
      <c r="L9758" s="107" t="s">
        <v>61</v>
      </c>
      <c r="M9758" s="107" t="s">
        <v>62</v>
      </c>
      <c r="N9758" s="108" t="s">
        <v>63</v>
      </c>
    </row>
    <row r="9759" spans="1:18" ht="15" customHeight="1" x14ac:dyDescent="0.3">
      <c r="A9759" s="86"/>
      <c r="B9759" s="84"/>
      <c r="C9759" s="125"/>
      <c r="E9759" s="149"/>
      <c r="F9759" s="146"/>
      <c r="G9759" s="154"/>
      <c r="H9759" s="186" t="str">
        <f>+IF(G9759="","",F9759*G9759)</f>
        <v/>
      </c>
      <c r="J9759" s="195" t="str">
        <f>+IF(H9759="","",H9759/H9766)</f>
        <v/>
      </c>
      <c r="K9759" s="175"/>
      <c r="L9759" s="175"/>
      <c r="M9759" s="193" t="str">
        <f>IF(L9759="NP", 0, (IF(L9759="EP", 1, (IF(L9759="ND", 0.4, "")))))</f>
        <v/>
      </c>
      <c r="N9759" s="194" t="str">
        <f>+IF(H9759="","",J9759*M9759)</f>
        <v/>
      </c>
      <c r="R9759" s="75" t="e">
        <f t="shared" ref="R9759:R9763" si="1875">+R9671+1</f>
        <v>#REF!</v>
      </c>
    </row>
    <row r="9760" spans="1:18" ht="15" customHeight="1" x14ac:dyDescent="0.3">
      <c r="A9760" s="86"/>
      <c r="B9760" s="84"/>
      <c r="C9760" s="125"/>
      <c r="E9760" s="149"/>
      <c r="F9760" s="146"/>
      <c r="G9760" s="154"/>
      <c r="H9760" s="186" t="str">
        <f>+IF(G9760="","",F9760*G9760)</f>
        <v/>
      </c>
      <c r="J9760" s="195" t="str">
        <f>+IF(H9760="","",H9760/H9764)</f>
        <v/>
      </c>
      <c r="K9760" s="175"/>
      <c r="L9760" s="175"/>
      <c r="M9760" s="193" t="str">
        <f>IF(L9760="NP", 0, (IF(L9760="EP", 1, (IF(L9760="ND", 0.4, "")))))</f>
        <v/>
      </c>
      <c r="N9760" s="194" t="str">
        <f>+IF(H9760="","",J9760*M9760)</f>
        <v/>
      </c>
      <c r="R9760" s="75" t="e">
        <f t="shared" si="1875"/>
        <v>#REF!</v>
      </c>
    </row>
    <row r="9761" spans="1:18" ht="15" customHeight="1" x14ac:dyDescent="0.3">
      <c r="A9761" s="86"/>
      <c r="B9761" s="84"/>
      <c r="C9761" s="125"/>
      <c r="E9761" s="149"/>
      <c r="F9761" s="146"/>
      <c r="G9761" s="154"/>
      <c r="H9761" s="186" t="str">
        <f>+IF(G9761="","",F9761*G9761)</f>
        <v/>
      </c>
      <c r="J9761" s="195" t="str">
        <f>+IF(H9761="","",H9761/H9765)</f>
        <v/>
      </c>
      <c r="K9761" s="175"/>
      <c r="L9761" s="175"/>
      <c r="M9761" s="193" t="str">
        <f>IF(L9761="NP", 0, (IF(L9761="EP", 1, (IF(L9761="ND", 0.4, "")))))</f>
        <v/>
      </c>
      <c r="N9761" s="194" t="str">
        <f>+IF(H9761="","",J9761*M9761)</f>
        <v/>
      </c>
      <c r="R9761" s="75" t="e">
        <f t="shared" si="1875"/>
        <v>#REF!</v>
      </c>
    </row>
    <row r="9762" spans="1:18" ht="15" customHeight="1" x14ac:dyDescent="0.3">
      <c r="A9762" s="86"/>
      <c r="B9762" s="84"/>
      <c r="C9762" s="125"/>
      <c r="E9762" s="149"/>
      <c r="F9762" s="146"/>
      <c r="G9762" s="154"/>
      <c r="H9762" s="186" t="str">
        <f>+IF(G9762="","",F9762*G9762)</f>
        <v/>
      </c>
      <c r="J9762" s="195" t="str">
        <f>+IF(H9762="","",H9762/H9766)</f>
        <v/>
      </c>
      <c r="K9762" s="175"/>
      <c r="L9762" s="175"/>
      <c r="M9762" s="193" t="str">
        <f>IF(L9762="NP", 0, (IF(L9762="EP", 1, (IF(L9762="ND", 0.4, "")))))</f>
        <v/>
      </c>
      <c r="N9762" s="194" t="str">
        <f>+IF(H9762="","",J9762*M9762)</f>
        <v/>
      </c>
      <c r="R9762" s="75" t="e">
        <f t="shared" si="1875"/>
        <v>#REF!</v>
      </c>
    </row>
    <row r="9763" spans="1:18" ht="15" customHeight="1" thickBot="1" x14ac:dyDescent="0.35">
      <c r="A9763" s="86"/>
      <c r="B9763" s="84"/>
      <c r="C9763" s="127"/>
      <c r="D9763" s="128"/>
      <c r="E9763" s="150"/>
      <c r="F9763" s="147"/>
      <c r="G9763" s="155"/>
      <c r="H9763" s="192" t="str">
        <f>+IF(G9763="","",F9763*G9763)</f>
        <v/>
      </c>
      <c r="J9763" s="195" t="str">
        <f>+IF(H9763="","",H9763/H9766)</f>
        <v/>
      </c>
      <c r="K9763" s="176"/>
      <c r="L9763" s="177"/>
      <c r="M9763" s="193" t="str">
        <f>IF(L9763="NP", 0, (IF(L9763="EP", 1, (IF(L9763="ND", 0.4, "")))))</f>
        <v/>
      </c>
      <c r="N9763" s="194" t="str">
        <f>+IF(H9763="","",J9763*M9763)</f>
        <v/>
      </c>
      <c r="R9763" s="75" t="e">
        <f t="shared" si="1875"/>
        <v>#REF!</v>
      </c>
    </row>
    <row r="9764" spans="1:18" ht="15" customHeight="1" thickBot="1" x14ac:dyDescent="0.35">
      <c r="A9764" s="86"/>
      <c r="B9764" s="84"/>
      <c r="C9764" s="160"/>
      <c r="D9764" s="160"/>
      <c r="E9764" s="160"/>
      <c r="F9764" s="160"/>
      <c r="G9764" s="161" t="s">
        <v>30</v>
      </c>
      <c r="H9764" s="157">
        <f>SUM(H9759:H9763)</f>
        <v>0</v>
      </c>
      <c r="J9764" s="110">
        <f>SUM(J9759:J9763)</f>
        <v>0</v>
      </c>
      <c r="K9764" s="109"/>
      <c r="L9764" s="109"/>
      <c r="M9764" s="109"/>
      <c r="N9764" s="110">
        <f>SUM(N9759:N9763)</f>
        <v>0</v>
      </c>
    </row>
    <row r="9765" spans="1:18" ht="13.5" customHeight="1" thickBot="1" x14ac:dyDescent="0.35">
      <c r="A9765" s="86"/>
      <c r="B9765" s="84"/>
      <c r="H9765" s="84"/>
      <c r="J9765" s="103"/>
      <c r="K9765" s="104"/>
      <c r="L9765" s="104"/>
      <c r="M9765" s="104"/>
      <c r="N9765" s="105"/>
    </row>
    <row r="9766" spans="1:18" ht="15" customHeight="1" x14ac:dyDescent="0.3">
      <c r="A9766" s="86"/>
      <c r="B9766" s="84"/>
      <c r="D9766" s="132" t="s">
        <v>13</v>
      </c>
      <c r="E9766" s="133"/>
      <c r="F9766" s="133"/>
      <c r="G9766" s="134"/>
      <c r="H9766" s="158">
        <f>+H9711+H9727+H9756+H9764</f>
        <v>391.13135623749997</v>
      </c>
      <c r="J9766" s="113"/>
      <c r="K9766" s="78"/>
      <c r="M9766" s="78"/>
      <c r="N9766" s="114"/>
    </row>
    <row r="9767" spans="1:18" ht="15" customHeight="1" thickBot="1" x14ac:dyDescent="0.35">
      <c r="A9767" s="86"/>
      <c r="B9767" s="84"/>
      <c r="D9767" s="135" t="s">
        <v>67</v>
      </c>
      <c r="E9767" s="136"/>
      <c r="F9767" s="136"/>
      <c r="G9767" s="141">
        <f>+$Q$1</f>
        <v>0.15</v>
      </c>
      <c r="H9767" s="159">
        <f>+H9766*G9767</f>
        <v>58.669703435624996</v>
      </c>
      <c r="J9767" s="115"/>
      <c r="K9767" s="116"/>
      <c r="L9767" s="116"/>
      <c r="M9767" s="116"/>
      <c r="N9767" s="117"/>
    </row>
    <row r="9768" spans="1:18" ht="15" customHeight="1" x14ac:dyDescent="0.3">
      <c r="A9768" s="86"/>
      <c r="B9768" s="84"/>
      <c r="D9768" s="135" t="s">
        <v>68</v>
      </c>
      <c r="E9768" s="136"/>
      <c r="F9768" s="136"/>
      <c r="G9768" s="141">
        <f>+$Q$2</f>
        <v>0</v>
      </c>
      <c r="H9768" s="159">
        <f>+(H9766+H9767)*G9768</f>
        <v>0</v>
      </c>
      <c r="J9768" s="120">
        <f>+J9711+J9727+J9756+J9764</f>
        <v>1.0000000000000002</v>
      </c>
      <c r="K9768" s="118"/>
      <c r="L9768" s="118"/>
      <c r="M9768" s="118"/>
      <c r="N9768" s="120">
        <f>+N9711+N9727+N9756+N9764</f>
        <v>0.1213131652661162</v>
      </c>
    </row>
    <row r="9769" spans="1:18" ht="15" customHeight="1" thickBot="1" x14ac:dyDescent="0.35">
      <c r="A9769" s="86"/>
      <c r="B9769" s="84"/>
      <c r="C9769" s="75" t="s">
        <v>64</v>
      </c>
      <c r="D9769" s="135" t="s">
        <v>14</v>
      </c>
      <c r="E9769" s="136"/>
      <c r="F9769" s="136"/>
      <c r="G9769" s="137"/>
      <c r="H9769" s="159">
        <f>SUM(H9766:H9768)</f>
        <v>449.801059673125</v>
      </c>
      <c r="J9769" s="121" t="s">
        <v>69</v>
      </c>
      <c r="K9769" s="119"/>
      <c r="L9769" s="119"/>
      <c r="M9769" s="119"/>
      <c r="N9769" s="121" t="s">
        <v>70</v>
      </c>
    </row>
    <row r="9770" spans="1:18" ht="15" customHeight="1" thickBot="1" x14ac:dyDescent="0.35">
      <c r="A9770" s="86"/>
      <c r="B9770" s="84"/>
      <c r="C9770" s="75" t="s">
        <v>64</v>
      </c>
      <c r="D9770" s="138" t="s">
        <v>15</v>
      </c>
      <c r="E9770" s="139"/>
      <c r="F9770" s="139"/>
      <c r="G9770" s="140"/>
      <c r="H9770" s="131">
        <f>+ROUND(H9769,2)</f>
        <v>449.8</v>
      </c>
      <c r="N9770" s="165">
        <f>+ROUND(N9768,4)</f>
        <v>0.12130000000000001</v>
      </c>
    </row>
    <row r="9771" spans="1:18" ht="13.5" customHeight="1" x14ac:dyDescent="0.3">
      <c r="A9771" s="86"/>
      <c r="B9771" s="84"/>
      <c r="G9771" s="76"/>
    </row>
    <row r="9772" spans="1:18" ht="13.5" customHeight="1" x14ac:dyDescent="0.3">
      <c r="A9772" s="86"/>
      <c r="B9772" s="84"/>
      <c r="G9772" s="76"/>
    </row>
    <row r="9773" spans="1:18" ht="15" customHeight="1" x14ac:dyDescent="0.3">
      <c r="A9773" s="83"/>
      <c r="B9773" s="84"/>
      <c r="G9773" s="76"/>
      <c r="H9773" s="84"/>
      <c r="J9773" s="85"/>
      <c r="K9773" s="85"/>
      <c r="L9773" s="85"/>
      <c r="M9773" s="85"/>
      <c r="N9773" s="85"/>
    </row>
    <row r="9774" spans="1:18" ht="14.1" customHeight="1" x14ac:dyDescent="0.3">
      <c r="A9774" s="86"/>
      <c r="B9774" s="84"/>
      <c r="C9774" s="87"/>
      <c r="D9774" s="87"/>
      <c r="E9774" s="87"/>
      <c r="F9774" s="87"/>
      <c r="G9774" s="87"/>
      <c r="H9774" s="87"/>
      <c r="K9774" s="78"/>
      <c r="M9774" s="78"/>
    </row>
    <row r="9775" spans="1:18" ht="12" customHeight="1" x14ac:dyDescent="0.3">
      <c r="A9775" s="86"/>
      <c r="B9775" s="84"/>
      <c r="C9775" s="73"/>
      <c r="D9775" s="73"/>
      <c r="E9775" s="73"/>
      <c r="F9775" s="73"/>
      <c r="G9775" s="73"/>
      <c r="H9775" s="73"/>
      <c r="K9775" s="78"/>
      <c r="M9775" s="78"/>
    </row>
    <row r="9776" spans="1:18" ht="12" customHeight="1" x14ac:dyDescent="0.3">
      <c r="A9776" s="86"/>
      <c r="B9776" s="84"/>
      <c r="G9776" s="88"/>
      <c r="H9776" s="84"/>
      <c r="K9776" s="78"/>
      <c r="M9776" s="78"/>
    </row>
    <row r="9777" spans="1:18" ht="14.25" customHeight="1" x14ac:dyDescent="0.3">
      <c r="A9777" s="86"/>
      <c r="B9777" s="84"/>
      <c r="C9777" s="89"/>
      <c r="D9777" s="90"/>
      <c r="E9777" s="90"/>
      <c r="F9777" s="90"/>
      <c r="G9777" s="90"/>
      <c r="H9777" s="91"/>
      <c r="K9777" s="78"/>
      <c r="M9777" s="78"/>
    </row>
    <row r="9778" spans="1:18" ht="14.25" customHeight="1" x14ac:dyDescent="0.3">
      <c r="A9778" s="86"/>
      <c r="B9778" s="84"/>
      <c r="C9778" s="89"/>
      <c r="H9778" s="84"/>
      <c r="K9778" s="78"/>
      <c r="M9778" s="78"/>
    </row>
    <row r="9779" spans="1:18" ht="12" customHeight="1" thickBot="1" x14ac:dyDescent="0.35">
      <c r="A9779" s="86"/>
      <c r="B9779" s="84"/>
      <c r="C9779" s="89"/>
      <c r="H9779" s="84"/>
      <c r="K9779" s="78"/>
      <c r="M9779" s="78"/>
    </row>
    <row r="9780" spans="1:18" ht="20.100000000000001" customHeight="1" thickBot="1" x14ac:dyDescent="0.35">
      <c r="A9780" s="86"/>
      <c r="B9780" s="84"/>
      <c r="C9780" s="142" t="s">
        <v>55</v>
      </c>
      <c r="D9780" s="143"/>
      <c r="E9780" s="143"/>
      <c r="F9780" s="143"/>
      <c r="G9780" s="143"/>
      <c r="H9780" s="144"/>
    </row>
    <row r="9781" spans="1:18" ht="20.100000000000001" customHeight="1" x14ac:dyDescent="0.3">
      <c r="A9781" s="86"/>
      <c r="B9781" s="84"/>
      <c r="C9781" s="92"/>
      <c r="H9781" s="93" t="s">
        <v>56</v>
      </c>
      <c r="I9781" s="84"/>
      <c r="J9781" s="97" t="s">
        <v>26</v>
      </c>
      <c r="K9781" s="98"/>
      <c r="L9781" s="98"/>
      <c r="M9781" s="98"/>
      <c r="N9781" s="99"/>
    </row>
    <row r="9782" spans="1:18" ht="16.5" customHeight="1" thickBot="1" x14ac:dyDescent="0.35">
      <c r="A9782" s="169"/>
      <c r="B9782" s="84"/>
      <c r="C9782" s="73" t="s">
        <v>57</v>
      </c>
      <c r="D9782" s="84">
        <v>112</v>
      </c>
      <c r="G9782" s="74" t="s">
        <v>4</v>
      </c>
      <c r="H9782" s="75" t="str">
        <f>+VLOOKUP(D9782,PRESUP!$A$6:$N$183,3,FALSE)</f>
        <v>u</v>
      </c>
      <c r="I9782" s="84"/>
      <c r="J9782" s="100"/>
      <c r="K9782" s="101"/>
      <c r="L9782" s="101"/>
      <c r="M9782" s="101"/>
      <c r="N9782" s="102"/>
    </row>
    <row r="9783" spans="1:18" ht="32.25" customHeight="1" x14ac:dyDescent="0.3">
      <c r="A9783" s="86"/>
      <c r="B9783" s="84"/>
      <c r="C9783" s="22" t="str">
        <f>+VLOOKUP(D9782,PRESUP!$A$6:$N$183,14,FALSE)</f>
        <v>DETALLE: Señales al lado de la carretera (750x750)</v>
      </c>
      <c r="J9783" s="103"/>
      <c r="K9783" s="104"/>
      <c r="L9783" s="104"/>
      <c r="M9783" s="104"/>
      <c r="N9783" s="105"/>
      <c r="O9783" s="84" t="s">
        <v>71</v>
      </c>
      <c r="P9783" s="84" t="s">
        <v>73</v>
      </c>
      <c r="Q9783" s="84" t="s">
        <v>72</v>
      </c>
    </row>
    <row r="9784" spans="1:18" s="73" customFormat="1" ht="15" customHeight="1" thickBot="1" x14ac:dyDescent="0.35">
      <c r="A9784" s="86"/>
      <c r="B9784" s="84"/>
      <c r="C9784" s="73" t="s">
        <v>5</v>
      </c>
      <c r="D9784" s="94"/>
      <c r="E9784" s="94"/>
      <c r="F9784" s="94"/>
      <c r="G9784" s="196" t="s">
        <v>58</v>
      </c>
      <c r="H9784" s="197">
        <v>7.3333000000000004</v>
      </c>
      <c r="J9784" s="162"/>
      <c r="K9784" s="163"/>
      <c r="L9784" s="163"/>
      <c r="M9784" s="163"/>
      <c r="N9784" s="164"/>
      <c r="O9784" s="166">
        <f>+H9858</f>
        <v>260.14999999999998</v>
      </c>
      <c r="P9784" s="168">
        <f>+H9854</f>
        <v>226.22124791250002</v>
      </c>
      <c r="Q9784" s="167">
        <f>+N9858</f>
        <v>0.1137</v>
      </c>
      <c r="R9784" s="73">
        <f t="shared" ref="R9784" si="1876">+D9782</f>
        <v>112</v>
      </c>
    </row>
    <row r="9785" spans="1:18" s="94" customFormat="1" ht="30" customHeight="1" thickBot="1" x14ac:dyDescent="0.35">
      <c r="A9785" s="86"/>
      <c r="B9785" s="84"/>
      <c r="C9785" s="122" t="s">
        <v>48</v>
      </c>
      <c r="D9785" s="123" t="s">
        <v>0</v>
      </c>
      <c r="E9785" s="123" t="s">
        <v>6</v>
      </c>
      <c r="F9785" s="123" t="s">
        <v>7</v>
      </c>
      <c r="G9785" s="123" t="s">
        <v>8</v>
      </c>
      <c r="H9785" s="124" t="s">
        <v>9</v>
      </c>
      <c r="J9785" s="106" t="s">
        <v>59</v>
      </c>
      <c r="K9785" s="107" t="s">
        <v>60</v>
      </c>
      <c r="L9785" s="107" t="s">
        <v>61</v>
      </c>
      <c r="M9785" s="107" t="s">
        <v>62</v>
      </c>
      <c r="N9785" s="108" t="s">
        <v>63</v>
      </c>
    </row>
    <row r="9786" spans="1:18" ht="15" customHeight="1" x14ac:dyDescent="0.3">
      <c r="A9786" s="86"/>
      <c r="B9786" s="84"/>
      <c r="C9786" s="125" t="s">
        <v>78</v>
      </c>
      <c r="D9786" s="145" t="s">
        <v>20</v>
      </c>
      <c r="E9786" s="148"/>
      <c r="F9786" s="148" t="s">
        <v>64</v>
      </c>
      <c r="G9786" s="153" t="s">
        <v>20</v>
      </c>
      <c r="H9786" s="126">
        <f>+H9815*0.05</f>
        <v>4.8408946625000011</v>
      </c>
      <c r="J9786" s="171">
        <f>+IF(H9786="","",H9786/H9854)</f>
        <v>2.1398938902381124E-2</v>
      </c>
      <c r="K9786" s="172">
        <v>4292100117</v>
      </c>
      <c r="L9786" s="170" t="s">
        <v>77</v>
      </c>
      <c r="M9786" s="156">
        <v>0</v>
      </c>
      <c r="N9786" s="173">
        <f t="shared" ref="N9786:N9798" si="1877">+IF(H9786="","",J9786*M9786)</f>
        <v>0</v>
      </c>
    </row>
    <row r="9787" spans="1:18" ht="15" customHeight="1" x14ac:dyDescent="0.3">
      <c r="A9787" s="86"/>
      <c r="B9787" s="84"/>
      <c r="C9787" s="125" t="s">
        <v>308</v>
      </c>
      <c r="D9787" s="146">
        <v>1</v>
      </c>
      <c r="E9787" s="149">
        <v>2.2000000000000002</v>
      </c>
      <c r="F9787" s="184">
        <f t="shared" ref="F9787:F9798" si="1878">+IF(E9787="","",D9787*E9787)</f>
        <v>2.2000000000000002</v>
      </c>
      <c r="G9787" s="185">
        <f>+IF(F9787="","",H9784)</f>
        <v>7.3333000000000004</v>
      </c>
      <c r="H9787" s="186">
        <f t="shared" ref="H9787:H9798" si="1879">+IF(G9787="","",F9787*G9787)</f>
        <v>16.133260000000003</v>
      </c>
      <c r="J9787" s="195">
        <f>+IF(H9787="","",H9787/H9854)</f>
        <v>7.1316289468265057E-2</v>
      </c>
      <c r="K9787" s="172">
        <v>4292100117</v>
      </c>
      <c r="L9787" s="170" t="s">
        <v>77</v>
      </c>
      <c r="M9787" s="193">
        <f t="shared" ref="M9787:M9798" si="1880">IF(L9787="NP", 0, (IF(L9787="EP", 1, (IF(L9787="ND", 0.4, "")))))</f>
        <v>0</v>
      </c>
      <c r="N9787" s="194">
        <f t="shared" si="1877"/>
        <v>0</v>
      </c>
      <c r="R9787" s="75" t="e">
        <f t="shared" ref="R9787:R9798" si="1881">+R9699+1</f>
        <v>#REF!</v>
      </c>
    </row>
    <row r="9788" spans="1:18" ht="15" customHeight="1" x14ac:dyDescent="0.3">
      <c r="A9788" s="86"/>
      <c r="B9788" s="84"/>
      <c r="C9788" s="125"/>
      <c r="D9788" s="146"/>
      <c r="E9788" s="149"/>
      <c r="F9788" s="184" t="str">
        <f t="shared" si="1878"/>
        <v/>
      </c>
      <c r="G9788" s="185" t="str">
        <f>+IF(F9788="","",H9784)</f>
        <v/>
      </c>
      <c r="H9788" s="186" t="str">
        <f t="shared" si="1879"/>
        <v/>
      </c>
      <c r="J9788" s="195" t="str">
        <f>+IF(H9788="","",H9788/H9854)</f>
        <v/>
      </c>
      <c r="K9788" s="172"/>
      <c r="L9788" s="170"/>
      <c r="M9788" s="193" t="str">
        <f t="shared" si="1880"/>
        <v/>
      </c>
      <c r="N9788" s="194" t="str">
        <f t="shared" si="1877"/>
        <v/>
      </c>
      <c r="R9788" s="75" t="e">
        <f t="shared" si="1881"/>
        <v>#REF!</v>
      </c>
    </row>
    <row r="9789" spans="1:18" ht="15" customHeight="1" x14ac:dyDescent="0.3">
      <c r="A9789" s="86"/>
      <c r="B9789" s="84"/>
      <c r="C9789" s="125"/>
      <c r="D9789" s="146"/>
      <c r="E9789" s="149"/>
      <c r="F9789" s="184" t="str">
        <f t="shared" si="1878"/>
        <v/>
      </c>
      <c r="G9789" s="185" t="str">
        <f>+IF(F9789="","",H9784)</f>
        <v/>
      </c>
      <c r="H9789" s="186" t="str">
        <f t="shared" si="1879"/>
        <v/>
      </c>
      <c r="J9789" s="195" t="str">
        <f>+IF(H9789="","",H9789/H9854)</f>
        <v/>
      </c>
      <c r="K9789" s="172"/>
      <c r="L9789" s="170"/>
      <c r="M9789" s="193" t="str">
        <f t="shared" si="1880"/>
        <v/>
      </c>
      <c r="N9789" s="194" t="str">
        <f t="shared" si="1877"/>
        <v/>
      </c>
      <c r="R9789" s="75" t="e">
        <f t="shared" si="1881"/>
        <v>#REF!</v>
      </c>
    </row>
    <row r="9790" spans="1:18" ht="15" customHeight="1" x14ac:dyDescent="0.3">
      <c r="A9790" s="86"/>
      <c r="B9790" s="84"/>
      <c r="C9790" s="125"/>
      <c r="D9790" s="146"/>
      <c r="E9790" s="149"/>
      <c r="F9790" s="184" t="str">
        <f t="shared" si="1878"/>
        <v/>
      </c>
      <c r="G9790" s="185" t="str">
        <f>+IF(F9790="","",H9784)</f>
        <v/>
      </c>
      <c r="H9790" s="186" t="str">
        <f t="shared" si="1879"/>
        <v/>
      </c>
      <c r="J9790" s="195" t="str">
        <f>+IF(H9790="","",H9790/H9854)</f>
        <v/>
      </c>
      <c r="K9790" s="172"/>
      <c r="L9790" s="170"/>
      <c r="M9790" s="193" t="str">
        <f t="shared" si="1880"/>
        <v/>
      </c>
      <c r="N9790" s="194" t="str">
        <f t="shared" si="1877"/>
        <v/>
      </c>
      <c r="R9790" s="75" t="e">
        <f t="shared" si="1881"/>
        <v>#REF!</v>
      </c>
    </row>
    <row r="9791" spans="1:18" ht="15" customHeight="1" x14ac:dyDescent="0.3">
      <c r="A9791" s="86"/>
      <c r="B9791" s="84"/>
      <c r="C9791" s="125"/>
      <c r="D9791" s="146"/>
      <c r="E9791" s="149"/>
      <c r="F9791" s="184" t="str">
        <f t="shared" si="1878"/>
        <v/>
      </c>
      <c r="G9791" s="185" t="str">
        <f>+IF(F9791="","",H9784)</f>
        <v/>
      </c>
      <c r="H9791" s="186" t="str">
        <f t="shared" si="1879"/>
        <v/>
      </c>
      <c r="J9791" s="195" t="str">
        <f>+IF(H9791="","",H9791/H9854)</f>
        <v/>
      </c>
      <c r="K9791" s="172"/>
      <c r="L9791" s="170"/>
      <c r="M9791" s="193" t="str">
        <f t="shared" si="1880"/>
        <v/>
      </c>
      <c r="N9791" s="194" t="str">
        <f t="shared" si="1877"/>
        <v/>
      </c>
      <c r="R9791" s="75" t="e">
        <f t="shared" si="1881"/>
        <v>#REF!</v>
      </c>
    </row>
    <row r="9792" spans="1:18" ht="15" customHeight="1" x14ac:dyDescent="0.3">
      <c r="A9792" s="86"/>
      <c r="B9792" s="84"/>
      <c r="C9792" s="125"/>
      <c r="D9792" s="146"/>
      <c r="E9792" s="149"/>
      <c r="F9792" s="184" t="str">
        <f t="shared" si="1878"/>
        <v/>
      </c>
      <c r="G9792" s="185" t="str">
        <f>+IF(F9792="","",H9784)</f>
        <v/>
      </c>
      <c r="H9792" s="186" t="str">
        <f t="shared" si="1879"/>
        <v/>
      </c>
      <c r="J9792" s="195" t="str">
        <f>+IF(H9792="","",H9792/H9854)</f>
        <v/>
      </c>
      <c r="K9792" s="172"/>
      <c r="L9792" s="170"/>
      <c r="M9792" s="193" t="str">
        <f t="shared" si="1880"/>
        <v/>
      </c>
      <c r="N9792" s="194" t="str">
        <f t="shared" si="1877"/>
        <v/>
      </c>
      <c r="R9792" s="75" t="e">
        <f t="shared" si="1881"/>
        <v>#REF!</v>
      </c>
    </row>
    <row r="9793" spans="1:18" ht="15" customHeight="1" x14ac:dyDescent="0.3">
      <c r="A9793" s="86"/>
      <c r="B9793" s="84"/>
      <c r="C9793" s="125"/>
      <c r="D9793" s="146"/>
      <c r="E9793" s="149"/>
      <c r="F9793" s="184" t="str">
        <f t="shared" si="1878"/>
        <v/>
      </c>
      <c r="G9793" s="185" t="str">
        <f>+IF(F9793="","",H9784)</f>
        <v/>
      </c>
      <c r="H9793" s="186" t="str">
        <f t="shared" si="1879"/>
        <v/>
      </c>
      <c r="J9793" s="195" t="str">
        <f>+IF(H9793="","",H9793/H9854)</f>
        <v/>
      </c>
      <c r="K9793" s="172"/>
      <c r="L9793" s="170"/>
      <c r="M9793" s="193" t="str">
        <f t="shared" si="1880"/>
        <v/>
      </c>
      <c r="N9793" s="194" t="str">
        <f t="shared" si="1877"/>
        <v/>
      </c>
      <c r="R9793" s="75" t="e">
        <f t="shared" si="1881"/>
        <v>#REF!</v>
      </c>
    </row>
    <row r="9794" spans="1:18" ht="15" customHeight="1" x14ac:dyDescent="0.3">
      <c r="A9794" s="86"/>
      <c r="B9794" s="84"/>
      <c r="C9794" s="125"/>
      <c r="D9794" s="146"/>
      <c r="E9794" s="149"/>
      <c r="F9794" s="184" t="str">
        <f t="shared" si="1878"/>
        <v/>
      </c>
      <c r="G9794" s="185" t="str">
        <f>+IF(F9794="","",H9784)</f>
        <v/>
      </c>
      <c r="H9794" s="186" t="str">
        <f t="shared" si="1879"/>
        <v/>
      </c>
      <c r="J9794" s="195" t="str">
        <f>+IF(H9794="","",H9794/H9854)</f>
        <v/>
      </c>
      <c r="K9794" s="172"/>
      <c r="L9794" s="170"/>
      <c r="M9794" s="193" t="str">
        <f t="shared" si="1880"/>
        <v/>
      </c>
      <c r="N9794" s="194" t="str">
        <f t="shared" si="1877"/>
        <v/>
      </c>
      <c r="R9794" s="75" t="e">
        <f t="shared" si="1881"/>
        <v>#REF!</v>
      </c>
    </row>
    <row r="9795" spans="1:18" ht="15" customHeight="1" x14ac:dyDescent="0.3">
      <c r="A9795" s="86"/>
      <c r="B9795" s="84"/>
      <c r="C9795" s="125"/>
      <c r="D9795" s="146"/>
      <c r="E9795" s="149"/>
      <c r="F9795" s="184" t="str">
        <f t="shared" si="1878"/>
        <v/>
      </c>
      <c r="G9795" s="185" t="str">
        <f>+IF(F9795="","",H9784)</f>
        <v/>
      </c>
      <c r="H9795" s="186" t="str">
        <f t="shared" si="1879"/>
        <v/>
      </c>
      <c r="J9795" s="195" t="str">
        <f>+IF(H9795="","",H9795/H9854)</f>
        <v/>
      </c>
      <c r="K9795" s="172"/>
      <c r="L9795" s="170"/>
      <c r="M9795" s="193" t="str">
        <f t="shared" si="1880"/>
        <v/>
      </c>
      <c r="N9795" s="194" t="str">
        <f t="shared" si="1877"/>
        <v/>
      </c>
      <c r="R9795" s="75" t="e">
        <f t="shared" si="1881"/>
        <v>#REF!</v>
      </c>
    </row>
    <row r="9796" spans="1:18" ht="15" customHeight="1" x14ac:dyDescent="0.3">
      <c r="A9796" s="86"/>
      <c r="B9796" s="84"/>
      <c r="C9796" s="125"/>
      <c r="D9796" s="146"/>
      <c r="E9796" s="149"/>
      <c r="F9796" s="184" t="str">
        <f t="shared" si="1878"/>
        <v/>
      </c>
      <c r="G9796" s="185" t="str">
        <f>+IF(F9796="","",H9784)</f>
        <v/>
      </c>
      <c r="H9796" s="186" t="str">
        <f t="shared" si="1879"/>
        <v/>
      </c>
      <c r="J9796" s="195" t="str">
        <f>+IF(H9796="","",H9796/H9854)</f>
        <v/>
      </c>
      <c r="K9796" s="172"/>
      <c r="L9796" s="170"/>
      <c r="M9796" s="193" t="str">
        <f t="shared" si="1880"/>
        <v/>
      </c>
      <c r="N9796" s="194" t="str">
        <f t="shared" si="1877"/>
        <v/>
      </c>
      <c r="R9796" s="75" t="e">
        <f t="shared" si="1881"/>
        <v>#REF!</v>
      </c>
    </row>
    <row r="9797" spans="1:18" ht="15" customHeight="1" x14ac:dyDescent="0.3">
      <c r="A9797" s="86"/>
      <c r="B9797" s="84"/>
      <c r="C9797" s="125"/>
      <c r="D9797" s="146"/>
      <c r="E9797" s="149"/>
      <c r="F9797" s="184" t="str">
        <f t="shared" si="1878"/>
        <v/>
      </c>
      <c r="G9797" s="185" t="str">
        <f>+IF(F9797="","",H9784)</f>
        <v/>
      </c>
      <c r="H9797" s="186" t="str">
        <f t="shared" si="1879"/>
        <v/>
      </c>
      <c r="J9797" s="195" t="str">
        <f>+IF(H9797="","",H9797/H9854)</f>
        <v/>
      </c>
      <c r="K9797" s="172"/>
      <c r="L9797" s="170"/>
      <c r="M9797" s="193" t="str">
        <f t="shared" si="1880"/>
        <v/>
      </c>
      <c r="N9797" s="194" t="str">
        <f t="shared" si="1877"/>
        <v/>
      </c>
      <c r="R9797" s="75" t="e">
        <f t="shared" si="1881"/>
        <v>#REF!</v>
      </c>
    </row>
    <row r="9798" spans="1:18" ht="15" customHeight="1" thickBot="1" x14ac:dyDescent="0.35">
      <c r="A9798" s="86"/>
      <c r="B9798" s="84"/>
      <c r="C9798" s="127"/>
      <c r="D9798" s="147"/>
      <c r="E9798" s="150"/>
      <c r="F9798" s="187" t="str">
        <f t="shared" si="1878"/>
        <v/>
      </c>
      <c r="G9798" s="188" t="str">
        <f>+IF(F9798="","",H9783)</f>
        <v/>
      </c>
      <c r="H9798" s="189" t="str">
        <f t="shared" si="1879"/>
        <v/>
      </c>
      <c r="J9798" s="195" t="str">
        <f>+IF(H9798="","",H9798/H9854)</f>
        <v/>
      </c>
      <c r="K9798" s="172"/>
      <c r="L9798" s="170"/>
      <c r="M9798" s="193" t="str">
        <f t="shared" si="1880"/>
        <v/>
      </c>
      <c r="N9798" s="194" t="str">
        <f t="shared" si="1877"/>
        <v/>
      </c>
      <c r="R9798" s="75" t="e">
        <f t="shared" si="1881"/>
        <v>#REF!</v>
      </c>
    </row>
    <row r="9799" spans="1:18" ht="15" customHeight="1" thickBot="1" x14ac:dyDescent="0.35">
      <c r="A9799" s="86"/>
      <c r="B9799" s="84"/>
      <c r="C9799" s="160"/>
      <c r="D9799" s="160"/>
      <c r="E9799" s="160"/>
      <c r="F9799" s="160"/>
      <c r="G9799" s="161" t="s">
        <v>27</v>
      </c>
      <c r="H9799" s="157">
        <f>SUM(H9786:H9798)</f>
        <v>20.974154662500005</v>
      </c>
      <c r="J9799" s="110">
        <f>SUM(J9786:J9798)</f>
        <v>9.2715228370646177E-2</v>
      </c>
      <c r="K9799" s="109"/>
      <c r="L9799" s="109"/>
      <c r="M9799" s="109"/>
      <c r="N9799" s="110">
        <f>SUM(N9786:N9798)</f>
        <v>0</v>
      </c>
    </row>
    <row r="9800" spans="1:18" s="73" customFormat="1" ht="15" customHeight="1" thickBot="1" x14ac:dyDescent="0.35">
      <c r="A9800" s="86"/>
      <c r="B9800" s="84"/>
      <c r="C9800" s="73" t="s">
        <v>10</v>
      </c>
      <c r="H9800" s="74"/>
      <c r="J9800" s="112"/>
      <c r="K9800" s="112"/>
      <c r="L9800" s="112"/>
      <c r="M9800" s="112"/>
      <c r="N9800" s="112"/>
    </row>
    <row r="9801" spans="1:18" ht="31.5" customHeight="1" thickBot="1" x14ac:dyDescent="0.35">
      <c r="A9801" s="86"/>
      <c r="B9801" s="84"/>
      <c r="C9801" s="122" t="s">
        <v>48</v>
      </c>
      <c r="D9801" s="123" t="s">
        <v>0</v>
      </c>
      <c r="E9801" s="123" t="s">
        <v>65</v>
      </c>
      <c r="F9801" s="123" t="s">
        <v>66</v>
      </c>
      <c r="G9801" s="123" t="s">
        <v>8</v>
      </c>
      <c r="H9801" s="124" t="s">
        <v>9</v>
      </c>
      <c r="J9801" s="106" t="s">
        <v>59</v>
      </c>
      <c r="K9801" s="107" t="s">
        <v>60</v>
      </c>
      <c r="L9801" s="107" t="s">
        <v>61</v>
      </c>
      <c r="M9801" s="107" t="s">
        <v>62</v>
      </c>
      <c r="N9801" s="108" t="s">
        <v>63</v>
      </c>
    </row>
    <row r="9802" spans="1:18" ht="15" customHeight="1" x14ac:dyDescent="0.3">
      <c r="A9802" s="86"/>
      <c r="B9802" s="84"/>
      <c r="C9802" s="125" t="s">
        <v>326</v>
      </c>
      <c r="D9802" s="227">
        <v>1</v>
      </c>
      <c r="E9802" s="149">
        <v>4.2300000000000004</v>
      </c>
      <c r="F9802" s="184">
        <f t="shared" ref="F9802:F9814" si="1882">+IF(E9802="","",D9802*E9802)</f>
        <v>4.2300000000000004</v>
      </c>
      <c r="G9802" s="185">
        <f>+IF(F9802="","",H9784)</f>
        <v>7.3333000000000004</v>
      </c>
      <c r="H9802" s="186">
        <f t="shared" ref="H9802:H9814" si="1883">+IF(G9802="","",F9802*G9802)</f>
        <v>31.019859000000004</v>
      </c>
      <c r="I9802" s="95"/>
      <c r="J9802" s="195">
        <f>+IF(H9802="","",H9802/H9854)</f>
        <v>0.13712177475034598</v>
      </c>
      <c r="K9802" s="210">
        <v>851230012</v>
      </c>
      <c r="L9802" s="210" t="s">
        <v>77</v>
      </c>
      <c r="M9802" s="193">
        <v>0</v>
      </c>
      <c r="N9802" s="194">
        <f t="shared" ref="N9802:N9814" si="1884">+IF(H9802="","",J9802*M9802)</f>
        <v>0</v>
      </c>
      <c r="R9802" s="75" t="e">
        <f t="shared" ref="R9802:R9814" si="1885">+R9714+1</f>
        <v>#REF!</v>
      </c>
    </row>
    <row r="9803" spans="1:18" ht="44.4" customHeight="1" x14ac:dyDescent="0.25">
      <c r="A9803" s="86"/>
      <c r="B9803" s="84"/>
      <c r="C9803" s="232" t="s">
        <v>494</v>
      </c>
      <c r="D9803" s="228">
        <v>0.75</v>
      </c>
      <c r="E9803" s="209">
        <v>4.75</v>
      </c>
      <c r="F9803" s="184">
        <f t="shared" si="1882"/>
        <v>3.5625</v>
      </c>
      <c r="G9803" s="185">
        <f>+IF(F9803="","",H9784)</f>
        <v>7.3333000000000004</v>
      </c>
      <c r="H9803" s="186">
        <f t="shared" si="1883"/>
        <v>26.124881250000001</v>
      </c>
      <c r="J9803" s="195">
        <f>+IF(H9803="","",H9803/H9854)</f>
        <v>0.1154837641957701</v>
      </c>
      <c r="K9803" s="210">
        <v>851230012</v>
      </c>
      <c r="L9803" s="210" t="s">
        <v>77</v>
      </c>
      <c r="M9803" s="193">
        <v>0</v>
      </c>
      <c r="N9803" s="194">
        <f t="shared" si="1884"/>
        <v>0</v>
      </c>
      <c r="R9803" s="75" t="e">
        <f t="shared" si="1885"/>
        <v>#REF!</v>
      </c>
    </row>
    <row r="9804" spans="1:18" ht="15" customHeight="1" x14ac:dyDescent="0.3">
      <c r="A9804" s="86"/>
      <c r="B9804" s="84"/>
      <c r="C9804" s="125" t="s">
        <v>310</v>
      </c>
      <c r="D9804" s="227">
        <v>1</v>
      </c>
      <c r="E9804" s="149">
        <v>4.28</v>
      </c>
      <c r="F9804" s="184">
        <f t="shared" si="1882"/>
        <v>4.28</v>
      </c>
      <c r="G9804" s="185">
        <f>+IF(F9804="","",H9784)</f>
        <v>7.3333000000000004</v>
      </c>
      <c r="H9804" s="186">
        <f t="shared" si="1883"/>
        <v>31.386524000000005</v>
      </c>
      <c r="J9804" s="195">
        <f>+IF(H9804="","",H9804/H9854)</f>
        <v>0.13874259951098838</v>
      </c>
      <c r="K9804" s="210">
        <v>851230012</v>
      </c>
      <c r="L9804" s="210" t="s">
        <v>77</v>
      </c>
      <c r="M9804" s="193">
        <v>0</v>
      </c>
      <c r="N9804" s="194">
        <f t="shared" si="1884"/>
        <v>0</v>
      </c>
      <c r="R9804" s="75" t="e">
        <f t="shared" si="1885"/>
        <v>#REF!</v>
      </c>
    </row>
    <row r="9805" spans="1:18" ht="15" customHeight="1" x14ac:dyDescent="0.3">
      <c r="A9805" s="86"/>
      <c r="B9805" s="84"/>
      <c r="C9805" s="125" t="s">
        <v>495</v>
      </c>
      <c r="D9805" s="227">
        <v>0.25</v>
      </c>
      <c r="E9805" s="240">
        <v>4.5199999999999996</v>
      </c>
      <c r="F9805" s="184">
        <f t="shared" si="1882"/>
        <v>1.1299999999999999</v>
      </c>
      <c r="G9805" s="185">
        <f>+IF(F9805="","",H9784)</f>
        <v>7.3333000000000004</v>
      </c>
      <c r="H9805" s="186">
        <f t="shared" si="1883"/>
        <v>8.2866289999999996</v>
      </c>
      <c r="J9805" s="195">
        <f>+IF(H9805="","",H9805/H9854)</f>
        <v>3.6630639590517954E-2</v>
      </c>
      <c r="K9805" s="174">
        <v>851230012</v>
      </c>
      <c r="L9805" s="170" t="s">
        <v>77</v>
      </c>
      <c r="M9805" s="193">
        <f t="shared" ref="M9805:M9814" si="1886">IF(L9805="NP", 0, (IF(L9805="EP", 1, (IF(L9805="ND", 0.4, "")))))</f>
        <v>0</v>
      </c>
      <c r="N9805" s="194">
        <f t="shared" si="1884"/>
        <v>0</v>
      </c>
      <c r="R9805" s="75" t="e">
        <f t="shared" si="1885"/>
        <v>#REF!</v>
      </c>
    </row>
    <row r="9806" spans="1:18" ht="15" customHeight="1" x14ac:dyDescent="0.3">
      <c r="A9806" s="86"/>
      <c r="B9806" s="84"/>
      <c r="C9806" s="125"/>
      <c r="D9806" s="146"/>
      <c r="E9806" s="149"/>
      <c r="F9806" s="184" t="str">
        <f t="shared" si="1882"/>
        <v/>
      </c>
      <c r="G9806" s="185" t="str">
        <f>+IF(F9806="","",H9784)</f>
        <v/>
      </c>
      <c r="H9806" s="186" t="str">
        <f t="shared" si="1883"/>
        <v/>
      </c>
      <c r="J9806" s="195" t="str">
        <f>+IF(H9806="","",H9806/H9854)</f>
        <v/>
      </c>
      <c r="K9806" s="174"/>
      <c r="L9806" s="170"/>
      <c r="M9806" s="193" t="str">
        <f t="shared" si="1886"/>
        <v/>
      </c>
      <c r="N9806" s="194" t="str">
        <f t="shared" si="1884"/>
        <v/>
      </c>
      <c r="R9806" s="75" t="e">
        <f t="shared" si="1885"/>
        <v>#REF!</v>
      </c>
    </row>
    <row r="9807" spans="1:18" ht="15" customHeight="1" x14ac:dyDescent="0.3">
      <c r="A9807" s="86"/>
      <c r="B9807" s="84"/>
      <c r="C9807" s="125"/>
      <c r="D9807" s="146"/>
      <c r="E9807" s="149"/>
      <c r="F9807" s="184" t="str">
        <f t="shared" si="1882"/>
        <v/>
      </c>
      <c r="G9807" s="185" t="str">
        <f>+IF(F9807="","",H9784)</f>
        <v/>
      </c>
      <c r="H9807" s="186" t="str">
        <f t="shared" si="1883"/>
        <v/>
      </c>
      <c r="I9807" s="96"/>
      <c r="J9807" s="195" t="str">
        <f>+IF(H9807="","",H9807/H9854)</f>
        <v/>
      </c>
      <c r="K9807" s="174"/>
      <c r="L9807" s="170"/>
      <c r="M9807" s="193" t="str">
        <f t="shared" si="1886"/>
        <v/>
      </c>
      <c r="N9807" s="194" t="str">
        <f t="shared" si="1884"/>
        <v/>
      </c>
      <c r="R9807" s="75" t="e">
        <f t="shared" si="1885"/>
        <v>#REF!</v>
      </c>
    </row>
    <row r="9808" spans="1:18" ht="15" customHeight="1" x14ac:dyDescent="0.3">
      <c r="A9808" s="86"/>
      <c r="B9808" s="84"/>
      <c r="C9808" s="125"/>
      <c r="D9808" s="146"/>
      <c r="E9808" s="149"/>
      <c r="F9808" s="184" t="str">
        <f t="shared" si="1882"/>
        <v/>
      </c>
      <c r="G9808" s="185" t="str">
        <f>+IF(F9808="","",H9784)</f>
        <v/>
      </c>
      <c r="H9808" s="186" t="str">
        <f t="shared" si="1883"/>
        <v/>
      </c>
      <c r="J9808" s="195" t="str">
        <f>+IF(H9808="","",H9808/H9854)</f>
        <v/>
      </c>
      <c r="K9808" s="174"/>
      <c r="L9808" s="170"/>
      <c r="M9808" s="193" t="str">
        <f t="shared" si="1886"/>
        <v/>
      </c>
      <c r="N9808" s="194" t="str">
        <f t="shared" si="1884"/>
        <v/>
      </c>
      <c r="R9808" s="75" t="e">
        <f t="shared" si="1885"/>
        <v>#REF!</v>
      </c>
    </row>
    <row r="9809" spans="1:18" ht="15" customHeight="1" x14ac:dyDescent="0.3">
      <c r="A9809" s="86"/>
      <c r="B9809" s="84"/>
      <c r="C9809" s="125"/>
      <c r="D9809" s="146"/>
      <c r="E9809" s="149"/>
      <c r="F9809" s="184" t="str">
        <f t="shared" si="1882"/>
        <v/>
      </c>
      <c r="G9809" s="185" t="str">
        <f>+IF(F9809="","",H9784)</f>
        <v/>
      </c>
      <c r="H9809" s="186" t="str">
        <f t="shared" si="1883"/>
        <v/>
      </c>
      <c r="J9809" s="195" t="str">
        <f>+IF(H9809="","",H9809/H9854)</f>
        <v/>
      </c>
      <c r="K9809" s="174"/>
      <c r="L9809" s="170"/>
      <c r="M9809" s="193" t="str">
        <f t="shared" si="1886"/>
        <v/>
      </c>
      <c r="N9809" s="194" t="str">
        <f t="shared" si="1884"/>
        <v/>
      </c>
      <c r="R9809" s="75" t="e">
        <f t="shared" si="1885"/>
        <v>#REF!</v>
      </c>
    </row>
    <row r="9810" spans="1:18" ht="15" customHeight="1" x14ac:dyDescent="0.3">
      <c r="A9810" s="86"/>
      <c r="B9810" s="84"/>
      <c r="C9810" s="125"/>
      <c r="D9810" s="146"/>
      <c r="E9810" s="149"/>
      <c r="F9810" s="184" t="str">
        <f t="shared" si="1882"/>
        <v/>
      </c>
      <c r="G9810" s="185" t="str">
        <f>+IF(F9810="","",H9784)</f>
        <v/>
      </c>
      <c r="H9810" s="186" t="str">
        <f t="shared" si="1883"/>
        <v/>
      </c>
      <c r="I9810" s="96"/>
      <c r="J9810" s="195" t="str">
        <f>+IF(H9810="","",H9810/H9854)</f>
        <v/>
      </c>
      <c r="K9810" s="174"/>
      <c r="L9810" s="170"/>
      <c r="M9810" s="193" t="str">
        <f t="shared" si="1886"/>
        <v/>
      </c>
      <c r="N9810" s="194" t="str">
        <f t="shared" si="1884"/>
        <v/>
      </c>
      <c r="R9810" s="75" t="e">
        <f t="shared" si="1885"/>
        <v>#REF!</v>
      </c>
    </row>
    <row r="9811" spans="1:18" ht="15" customHeight="1" x14ac:dyDescent="0.3">
      <c r="A9811" s="86"/>
      <c r="B9811" s="84"/>
      <c r="C9811" s="125"/>
      <c r="D9811" s="146"/>
      <c r="E9811" s="149"/>
      <c r="F9811" s="184" t="str">
        <f t="shared" si="1882"/>
        <v/>
      </c>
      <c r="G9811" s="185" t="str">
        <f>+IF(F9811="","",H9784)</f>
        <v/>
      </c>
      <c r="H9811" s="186" t="str">
        <f t="shared" si="1883"/>
        <v/>
      </c>
      <c r="J9811" s="195" t="str">
        <f>+IF(H9811="","",H9811/H9854)</f>
        <v/>
      </c>
      <c r="K9811" s="174"/>
      <c r="L9811" s="170"/>
      <c r="M9811" s="193" t="str">
        <f t="shared" si="1886"/>
        <v/>
      </c>
      <c r="N9811" s="194" t="str">
        <f t="shared" si="1884"/>
        <v/>
      </c>
      <c r="R9811" s="75" t="e">
        <f t="shared" si="1885"/>
        <v>#REF!</v>
      </c>
    </row>
    <row r="9812" spans="1:18" ht="15" customHeight="1" x14ac:dyDescent="0.3">
      <c r="A9812" s="86"/>
      <c r="B9812" s="84"/>
      <c r="C9812" s="125"/>
      <c r="D9812" s="146"/>
      <c r="E9812" s="149"/>
      <c r="F9812" s="184" t="str">
        <f t="shared" si="1882"/>
        <v/>
      </c>
      <c r="G9812" s="185" t="str">
        <f>+IF(F9812="","",H9784)</f>
        <v/>
      </c>
      <c r="H9812" s="186" t="str">
        <f t="shared" si="1883"/>
        <v/>
      </c>
      <c r="I9812" s="96"/>
      <c r="J9812" s="195" t="str">
        <f>+IF(H9812="","",H9812/H9854)</f>
        <v/>
      </c>
      <c r="K9812" s="174"/>
      <c r="L9812" s="170"/>
      <c r="M9812" s="193" t="str">
        <f t="shared" si="1886"/>
        <v/>
      </c>
      <c r="N9812" s="194" t="str">
        <f t="shared" si="1884"/>
        <v/>
      </c>
      <c r="R9812" s="75" t="e">
        <f t="shared" si="1885"/>
        <v>#REF!</v>
      </c>
    </row>
    <row r="9813" spans="1:18" ht="15" customHeight="1" x14ac:dyDescent="0.3">
      <c r="A9813" s="86"/>
      <c r="B9813" s="84"/>
      <c r="C9813" s="125"/>
      <c r="D9813" s="146"/>
      <c r="E9813" s="149"/>
      <c r="F9813" s="184" t="str">
        <f t="shared" si="1882"/>
        <v/>
      </c>
      <c r="G9813" s="185" t="str">
        <f>+IF(F9813="","",H9784)</f>
        <v/>
      </c>
      <c r="H9813" s="186" t="str">
        <f t="shared" si="1883"/>
        <v/>
      </c>
      <c r="I9813" s="96"/>
      <c r="J9813" s="195" t="str">
        <f>+IF(H9813="","",H9813/H9854)</f>
        <v/>
      </c>
      <c r="K9813" s="174"/>
      <c r="L9813" s="170"/>
      <c r="M9813" s="193" t="str">
        <f t="shared" si="1886"/>
        <v/>
      </c>
      <c r="N9813" s="194" t="str">
        <f t="shared" si="1884"/>
        <v/>
      </c>
      <c r="R9813" s="75" t="e">
        <f t="shared" si="1885"/>
        <v>#REF!</v>
      </c>
    </row>
    <row r="9814" spans="1:18" ht="15" customHeight="1" thickBot="1" x14ac:dyDescent="0.35">
      <c r="A9814" s="86"/>
      <c r="B9814" s="84"/>
      <c r="C9814" s="127"/>
      <c r="D9814" s="147"/>
      <c r="E9814" s="150"/>
      <c r="F9814" s="187" t="str">
        <f t="shared" si="1882"/>
        <v/>
      </c>
      <c r="G9814" s="188" t="str">
        <f>+IF(F9814="","",H9783)</f>
        <v/>
      </c>
      <c r="H9814" s="189" t="str">
        <f t="shared" si="1883"/>
        <v/>
      </c>
      <c r="J9814" s="195" t="str">
        <f>+IF(H9814="","",H9814/H9854)</f>
        <v/>
      </c>
      <c r="K9814" s="174"/>
      <c r="L9814" s="170"/>
      <c r="M9814" s="193" t="str">
        <f t="shared" si="1886"/>
        <v/>
      </c>
      <c r="N9814" s="194" t="str">
        <f t="shared" si="1884"/>
        <v/>
      </c>
      <c r="R9814" s="75" t="e">
        <f t="shared" si="1885"/>
        <v>#REF!</v>
      </c>
    </row>
    <row r="9815" spans="1:18" ht="15" customHeight="1" thickBot="1" x14ac:dyDescent="0.35">
      <c r="A9815" s="86"/>
      <c r="B9815" s="84"/>
      <c r="C9815" s="160"/>
      <c r="D9815" s="160"/>
      <c r="E9815" s="160"/>
      <c r="F9815" s="160"/>
      <c r="G9815" s="161" t="s">
        <v>28</v>
      </c>
      <c r="H9815" s="157">
        <f>SUM(H9802:H9814)</f>
        <v>96.817893250000012</v>
      </c>
      <c r="J9815" s="110">
        <f>SUM(J9802:J9814)</f>
        <v>0.42797877804762241</v>
      </c>
      <c r="K9815" s="109"/>
      <c r="L9815" s="109"/>
      <c r="M9815" s="109"/>
      <c r="N9815" s="110">
        <f>SUM(N9802:N9814)</f>
        <v>0</v>
      </c>
    </row>
    <row r="9816" spans="1:18" s="73" customFormat="1" ht="15" customHeight="1" thickBot="1" x14ac:dyDescent="0.35">
      <c r="A9816" s="86"/>
      <c r="B9816" s="84"/>
      <c r="C9816" s="73" t="s">
        <v>11</v>
      </c>
      <c r="H9816" s="74"/>
      <c r="J9816" s="112"/>
      <c r="K9816" s="112"/>
      <c r="L9816" s="112"/>
      <c r="M9816" s="112"/>
      <c r="N9816" s="112"/>
    </row>
    <row r="9817" spans="1:18" ht="34.5" customHeight="1" thickBot="1" x14ac:dyDescent="0.35">
      <c r="A9817" s="86"/>
      <c r="B9817" s="84"/>
      <c r="C9817" s="122" t="s">
        <v>48</v>
      </c>
      <c r="D9817" s="129"/>
      <c r="E9817" s="123" t="s">
        <v>3</v>
      </c>
      <c r="F9817" s="123" t="s">
        <v>0</v>
      </c>
      <c r="G9817" s="123" t="s">
        <v>16</v>
      </c>
      <c r="H9817" s="124" t="s">
        <v>9</v>
      </c>
      <c r="J9817" s="106" t="s">
        <v>59</v>
      </c>
      <c r="K9817" s="107" t="s">
        <v>60</v>
      </c>
      <c r="L9817" s="107" t="s">
        <v>61</v>
      </c>
      <c r="M9817" s="107" t="s">
        <v>62</v>
      </c>
      <c r="N9817" s="108" t="s">
        <v>63</v>
      </c>
    </row>
    <row r="9818" spans="1:18" ht="15" customHeight="1" x14ac:dyDescent="0.3">
      <c r="A9818" s="86"/>
      <c r="B9818" s="84"/>
      <c r="C9818" s="125" t="s">
        <v>496</v>
      </c>
      <c r="E9818" s="230" t="s">
        <v>74</v>
      </c>
      <c r="F9818" s="267">
        <v>3</v>
      </c>
      <c r="G9818" s="223">
        <v>0.8</v>
      </c>
      <c r="H9818" s="190">
        <f t="shared" ref="H9818:H9843" si="1887">+IF(G9818="","",F9818*G9818)</f>
        <v>2.4000000000000004</v>
      </c>
      <c r="J9818" s="195">
        <f>+IF(H9818="","",H9818/H9854)</f>
        <v>1.0609083020036627E-2</v>
      </c>
      <c r="K9818" s="174">
        <v>412110012</v>
      </c>
      <c r="L9818" s="170" t="s">
        <v>76</v>
      </c>
      <c r="M9818" s="193">
        <v>0.29659999999999997</v>
      </c>
      <c r="N9818" s="194">
        <f t="shared" ref="N9818:N9843" si="1888">+IF(H9818="","",J9818*M9818)</f>
        <v>3.1466540237428632E-3</v>
      </c>
      <c r="R9818" s="75" t="e">
        <f t="shared" ref="R9818:R9843" si="1889">+R9730+1</f>
        <v>#REF!</v>
      </c>
    </row>
    <row r="9819" spans="1:18" ht="15" customHeight="1" x14ac:dyDescent="0.3">
      <c r="A9819" s="86"/>
      <c r="B9819" s="84"/>
      <c r="C9819" s="125" t="s">
        <v>315</v>
      </c>
      <c r="E9819" s="237" t="s">
        <v>43</v>
      </c>
      <c r="F9819" s="257">
        <v>18</v>
      </c>
      <c r="G9819" s="238">
        <v>0.03</v>
      </c>
      <c r="H9819" s="190">
        <f t="shared" si="1887"/>
        <v>0.54</v>
      </c>
      <c r="J9819" s="195">
        <f>+IF(H9819="","",H9819/H9854)</f>
        <v>2.3870436795082411E-3</v>
      </c>
      <c r="K9819" s="174">
        <v>42999081010</v>
      </c>
      <c r="L9819" s="170" t="s">
        <v>76</v>
      </c>
      <c r="M9819" s="193">
        <v>0.4</v>
      </c>
      <c r="N9819" s="194">
        <f t="shared" si="1888"/>
        <v>9.5481747180329647E-4</v>
      </c>
      <c r="R9819" s="75" t="e">
        <f t="shared" si="1889"/>
        <v>#REF!</v>
      </c>
    </row>
    <row r="9820" spans="1:18" ht="15" customHeight="1" x14ac:dyDescent="0.3">
      <c r="A9820" s="86"/>
      <c r="B9820" s="84"/>
      <c r="C9820" s="125" t="s">
        <v>498</v>
      </c>
      <c r="E9820" s="151" t="s">
        <v>403</v>
      </c>
      <c r="F9820" s="151">
        <v>0.14000000000000001</v>
      </c>
      <c r="G9820" s="151">
        <v>26.59</v>
      </c>
      <c r="H9820" s="190">
        <f t="shared" si="1887"/>
        <v>3.7226000000000004</v>
      </c>
      <c r="J9820" s="195">
        <f>+IF(H9820="","",H9820/H9854)</f>
        <v>1.6455571854328478E-2</v>
      </c>
      <c r="K9820" s="174">
        <v>352605342021</v>
      </c>
      <c r="L9820" s="170" t="s">
        <v>76</v>
      </c>
      <c r="M9820" s="193">
        <v>0.20180000000000001</v>
      </c>
      <c r="N9820" s="194">
        <f t="shared" si="1888"/>
        <v>3.3207344002034872E-3</v>
      </c>
      <c r="R9820" s="75" t="e">
        <f t="shared" si="1889"/>
        <v>#REF!</v>
      </c>
    </row>
    <row r="9821" spans="1:18" ht="15" customHeight="1" x14ac:dyDescent="0.3">
      <c r="A9821" s="86"/>
      <c r="B9821" s="84"/>
      <c r="C9821" s="125" t="s">
        <v>499</v>
      </c>
      <c r="E9821" s="151" t="s">
        <v>41</v>
      </c>
      <c r="F9821" s="151">
        <v>0.56000000000000005</v>
      </c>
      <c r="G9821" s="151">
        <v>31.37</v>
      </c>
      <c r="H9821" s="190">
        <f t="shared" si="1887"/>
        <v>17.567200000000003</v>
      </c>
      <c r="J9821" s="195">
        <f>+IF(H9821="","",H9821/H9854)</f>
        <v>7.7654951345661444E-2</v>
      </c>
      <c r="K9821" s="174">
        <v>351100212</v>
      </c>
      <c r="L9821" s="170" t="s">
        <v>76</v>
      </c>
      <c r="M9821" s="193">
        <v>0.26679999999999998</v>
      </c>
      <c r="N9821" s="194">
        <f t="shared" si="1888"/>
        <v>2.0718341019022472E-2</v>
      </c>
      <c r="R9821" s="75" t="e">
        <f t="shared" si="1889"/>
        <v>#REF!</v>
      </c>
    </row>
    <row r="9822" spans="1:18" ht="15" customHeight="1" x14ac:dyDescent="0.3">
      <c r="A9822" s="86"/>
      <c r="B9822" s="84"/>
      <c r="C9822" s="125" t="s">
        <v>500</v>
      </c>
      <c r="E9822" s="151" t="s">
        <v>74</v>
      </c>
      <c r="F9822" s="151">
        <v>3</v>
      </c>
      <c r="G9822" s="151">
        <v>3.7</v>
      </c>
      <c r="H9822" s="190">
        <f t="shared" si="1887"/>
        <v>11.100000000000001</v>
      </c>
      <c r="J9822" s="195">
        <f>+IF(H9822="","",H9822/H9854)</f>
        <v>4.9067008967669405E-2</v>
      </c>
      <c r="K9822" s="174">
        <v>412110012</v>
      </c>
      <c r="L9822" s="170" t="s">
        <v>76</v>
      </c>
      <c r="M9822" s="193">
        <v>0.29659999999999997</v>
      </c>
      <c r="N9822" s="194">
        <f t="shared" si="1888"/>
        <v>1.4553274859810745E-2</v>
      </c>
      <c r="R9822" s="75" t="e">
        <f t="shared" si="1889"/>
        <v>#REF!</v>
      </c>
    </row>
    <row r="9823" spans="1:18" ht="15" customHeight="1" x14ac:dyDescent="0.3">
      <c r="A9823" s="86"/>
      <c r="B9823" s="84"/>
      <c r="C9823" s="125" t="s">
        <v>501</v>
      </c>
      <c r="E9823" s="151" t="s">
        <v>385</v>
      </c>
      <c r="F9823" s="151">
        <v>1</v>
      </c>
      <c r="G9823" s="151">
        <v>0.67</v>
      </c>
      <c r="H9823" s="190">
        <f t="shared" si="1887"/>
        <v>0.67</v>
      </c>
      <c r="J9823" s="195">
        <f>+IF(H9823="","",H9823/H9854)</f>
        <v>2.9617023430935584E-3</v>
      </c>
      <c r="K9823" s="174">
        <v>445210011</v>
      </c>
      <c r="L9823" s="170" t="s">
        <v>76</v>
      </c>
      <c r="M9823" s="193">
        <v>0.4</v>
      </c>
      <c r="N9823" s="194">
        <f t="shared" si="1888"/>
        <v>1.1846809372374235E-3</v>
      </c>
      <c r="R9823" s="75" t="e">
        <f t="shared" si="1889"/>
        <v>#REF!</v>
      </c>
    </row>
    <row r="9824" spans="1:18" ht="15" customHeight="1" x14ac:dyDescent="0.3">
      <c r="A9824" s="86"/>
      <c r="B9824" s="84"/>
      <c r="C9824" s="125" t="s">
        <v>502</v>
      </c>
      <c r="E9824" s="151" t="s">
        <v>41</v>
      </c>
      <c r="F9824" s="151">
        <v>0.56000000000000005</v>
      </c>
      <c r="G9824" s="151">
        <v>45.21</v>
      </c>
      <c r="H9824" s="190">
        <f t="shared" si="1887"/>
        <v>25.317600000000002</v>
      </c>
      <c r="J9824" s="195">
        <f>+IF(H9824="","",H9824/H9854)</f>
        <v>0.11191521677836638</v>
      </c>
      <c r="K9824" s="174">
        <v>352605342021</v>
      </c>
      <c r="L9824" s="170" t="s">
        <v>76</v>
      </c>
      <c r="M9824" s="193">
        <v>0.20180000000000001</v>
      </c>
      <c r="N9824" s="194">
        <f t="shared" si="1888"/>
        <v>2.2584490745874337E-2</v>
      </c>
      <c r="R9824" s="75" t="e">
        <f t="shared" si="1889"/>
        <v>#REF!</v>
      </c>
    </row>
    <row r="9825" spans="1:18" ht="15" customHeight="1" x14ac:dyDescent="0.3">
      <c r="A9825" s="86"/>
      <c r="B9825" s="84"/>
      <c r="C9825" s="125" t="s">
        <v>503</v>
      </c>
      <c r="E9825" s="151" t="s">
        <v>41</v>
      </c>
      <c r="F9825" s="151">
        <v>0.22</v>
      </c>
      <c r="G9825" s="151">
        <v>76.23</v>
      </c>
      <c r="H9825" s="190">
        <f t="shared" si="1887"/>
        <v>16.770600000000002</v>
      </c>
      <c r="J9825" s="195">
        <f>+IF(H9825="","",H9825/H9854)</f>
        <v>7.4133619873260947E-2</v>
      </c>
      <c r="K9825" s="174">
        <v>352605342021</v>
      </c>
      <c r="L9825" s="170" t="s">
        <v>76</v>
      </c>
      <c r="M9825" s="193">
        <v>0.20180000000000001</v>
      </c>
      <c r="N9825" s="194">
        <f t="shared" si="1888"/>
        <v>1.496016449042406E-2</v>
      </c>
      <c r="R9825" s="75" t="e">
        <f t="shared" si="1889"/>
        <v>#REF!</v>
      </c>
    </row>
    <row r="9826" spans="1:18" ht="15" customHeight="1" x14ac:dyDescent="0.3">
      <c r="A9826" s="86"/>
      <c r="B9826" s="84"/>
      <c r="C9826" s="125" t="s">
        <v>505</v>
      </c>
      <c r="E9826" s="151" t="s">
        <v>43</v>
      </c>
      <c r="F9826" s="151">
        <v>1</v>
      </c>
      <c r="G9826" s="151">
        <v>22.6</v>
      </c>
      <c r="H9826" s="190">
        <f t="shared" si="1887"/>
        <v>22.6</v>
      </c>
      <c r="J9826" s="195">
        <f>+IF(H9826="","",H9826/H9854)</f>
        <v>9.990219843867823E-2</v>
      </c>
      <c r="K9826" s="174">
        <v>352605342021</v>
      </c>
      <c r="L9826" s="170" t="s">
        <v>76</v>
      </c>
      <c r="M9826" s="193">
        <v>0.20180000000000001</v>
      </c>
      <c r="N9826" s="194">
        <f t="shared" si="1888"/>
        <v>2.0160263644925267E-2</v>
      </c>
      <c r="R9826" s="75" t="e">
        <f t="shared" si="1889"/>
        <v>#REF!</v>
      </c>
    </row>
    <row r="9827" spans="1:18" ht="15" customHeight="1" x14ac:dyDescent="0.3">
      <c r="A9827" s="86"/>
      <c r="B9827" s="84"/>
      <c r="C9827" s="125" t="s">
        <v>506</v>
      </c>
      <c r="E9827" s="151" t="s">
        <v>89</v>
      </c>
      <c r="F9827" s="151">
        <v>0.14000000000000001</v>
      </c>
      <c r="G9827" s="151">
        <v>3.56</v>
      </c>
      <c r="H9827" s="190">
        <f t="shared" si="1887"/>
        <v>0.49840000000000007</v>
      </c>
      <c r="J9827" s="195">
        <f>+IF(H9827="","",H9827/H9854)</f>
        <v>2.2031529071609396E-3</v>
      </c>
      <c r="K9827" s="174">
        <v>352605342021</v>
      </c>
      <c r="L9827" s="170" t="s">
        <v>76</v>
      </c>
      <c r="M9827" s="193">
        <v>0.20180000000000001</v>
      </c>
      <c r="N9827" s="194">
        <f t="shared" si="1888"/>
        <v>4.445962566650776E-4</v>
      </c>
      <c r="R9827" s="75" t="e">
        <f t="shared" si="1889"/>
        <v>#REF!</v>
      </c>
    </row>
    <row r="9828" spans="1:18" ht="15" customHeight="1" x14ac:dyDescent="0.3">
      <c r="A9828" s="86"/>
      <c r="B9828" s="84"/>
      <c r="C9828" s="125" t="s">
        <v>314</v>
      </c>
      <c r="E9828" s="151" t="s">
        <v>43</v>
      </c>
      <c r="F9828" s="151">
        <v>2</v>
      </c>
      <c r="G9828" s="151">
        <v>3</v>
      </c>
      <c r="H9828" s="190">
        <f t="shared" si="1887"/>
        <v>6</v>
      </c>
      <c r="J9828" s="195">
        <f>+IF(H9828="","",H9828/H9854)</f>
        <v>2.6522707550091566E-2</v>
      </c>
      <c r="K9828" s="174">
        <v>4299923211</v>
      </c>
      <c r="L9828" s="170" t="s">
        <v>76</v>
      </c>
      <c r="M9828" s="193">
        <f t="shared" ref="M9828" si="1890">IF(L9828="NP", 0, (IF(L9828="EP", 1, (IF(L9828="ND", 0.4, "")))))</f>
        <v>0.4</v>
      </c>
      <c r="N9828" s="194">
        <f t="shared" si="1888"/>
        <v>1.0609083020036627E-2</v>
      </c>
      <c r="R9828" s="75" t="e">
        <f t="shared" si="1889"/>
        <v>#REF!</v>
      </c>
    </row>
    <row r="9829" spans="1:18" ht="15" customHeight="1" x14ac:dyDescent="0.3">
      <c r="A9829" s="86"/>
      <c r="B9829" s="84"/>
      <c r="C9829" s="125" t="s">
        <v>504</v>
      </c>
      <c r="E9829" s="151" t="s">
        <v>43</v>
      </c>
      <c r="F9829" s="151">
        <v>0.02</v>
      </c>
      <c r="G9829" s="151">
        <v>62.14</v>
      </c>
      <c r="H9829" s="190">
        <f t="shared" si="1887"/>
        <v>1.2428000000000001</v>
      </c>
      <c r="J9829" s="195">
        <f>+IF(H9829="","",H9829/H9854)</f>
        <v>5.4937368238756334E-3</v>
      </c>
      <c r="K9829" s="174">
        <v>352605342021</v>
      </c>
      <c r="L9829" s="170" t="s">
        <v>76</v>
      </c>
      <c r="M9829" s="193">
        <v>0.20180000000000001</v>
      </c>
      <c r="N9829" s="194">
        <f t="shared" si="1888"/>
        <v>1.1086360910581028E-3</v>
      </c>
      <c r="R9829" s="75" t="e">
        <f t="shared" si="1889"/>
        <v>#REF!</v>
      </c>
    </row>
    <row r="9830" spans="1:18" ht="15" customHeight="1" x14ac:dyDescent="0.3">
      <c r="A9830" s="86"/>
      <c r="B9830" s="84"/>
      <c r="C9830" s="125"/>
      <c r="E9830" s="151"/>
      <c r="F9830" s="151"/>
      <c r="G9830" s="151"/>
      <c r="H9830" s="190" t="str">
        <f t="shared" si="1887"/>
        <v/>
      </c>
      <c r="J9830" s="195" t="str">
        <f>+IF(H9830="","",H9830/H9854)</f>
        <v/>
      </c>
      <c r="K9830" s="174"/>
      <c r="L9830" s="170"/>
      <c r="M9830" s="193" t="str">
        <f t="shared" ref="M9830:M9843" si="1891">IF(L9830="NP", 0, (IF(L9830="EP", 1, (IF(L9830="ND", 0.4, "")))))</f>
        <v/>
      </c>
      <c r="N9830" s="194" t="str">
        <f t="shared" si="1888"/>
        <v/>
      </c>
      <c r="R9830" s="75" t="e">
        <f t="shared" si="1889"/>
        <v>#REF!</v>
      </c>
    </row>
    <row r="9831" spans="1:18" ht="15" customHeight="1" x14ac:dyDescent="0.3">
      <c r="A9831" s="86"/>
      <c r="B9831" s="84"/>
      <c r="C9831" s="125"/>
      <c r="E9831" s="151"/>
      <c r="F9831" s="151"/>
      <c r="G9831" s="151"/>
      <c r="H9831" s="190" t="str">
        <f t="shared" si="1887"/>
        <v/>
      </c>
      <c r="J9831" s="195" t="str">
        <f>+IF(H9831="","",H9831/H9854)</f>
        <v/>
      </c>
      <c r="K9831" s="174"/>
      <c r="L9831" s="170"/>
      <c r="M9831" s="193" t="str">
        <f t="shared" si="1891"/>
        <v/>
      </c>
      <c r="N9831" s="194" t="str">
        <f t="shared" si="1888"/>
        <v/>
      </c>
      <c r="R9831" s="75" t="e">
        <f t="shared" si="1889"/>
        <v>#REF!</v>
      </c>
    </row>
    <row r="9832" spans="1:18" ht="15" customHeight="1" x14ac:dyDescent="0.3">
      <c r="A9832" s="86"/>
      <c r="B9832" s="84"/>
      <c r="C9832" s="125"/>
      <c r="E9832" s="151"/>
      <c r="F9832" s="151"/>
      <c r="G9832" s="151"/>
      <c r="H9832" s="190" t="str">
        <f t="shared" si="1887"/>
        <v/>
      </c>
      <c r="J9832" s="195" t="str">
        <f>+IF(H9832="","",H9832/H9854)</f>
        <v/>
      </c>
      <c r="K9832" s="174"/>
      <c r="L9832" s="170"/>
      <c r="M9832" s="193" t="str">
        <f t="shared" si="1891"/>
        <v/>
      </c>
      <c r="N9832" s="194" t="str">
        <f t="shared" si="1888"/>
        <v/>
      </c>
      <c r="R9832" s="75" t="e">
        <f t="shared" si="1889"/>
        <v>#REF!</v>
      </c>
    </row>
    <row r="9833" spans="1:18" ht="15" customHeight="1" x14ac:dyDescent="0.3">
      <c r="A9833" s="86"/>
      <c r="B9833" s="84"/>
      <c r="C9833" s="125"/>
      <c r="E9833" s="151"/>
      <c r="F9833" s="151"/>
      <c r="G9833" s="151"/>
      <c r="H9833" s="190" t="str">
        <f t="shared" si="1887"/>
        <v/>
      </c>
      <c r="J9833" s="195" t="str">
        <f>+IF(H9833="","",H9833/H9854)</f>
        <v/>
      </c>
      <c r="K9833" s="174"/>
      <c r="L9833" s="170"/>
      <c r="M9833" s="193" t="str">
        <f t="shared" si="1891"/>
        <v/>
      </c>
      <c r="N9833" s="194" t="str">
        <f t="shared" si="1888"/>
        <v/>
      </c>
      <c r="R9833" s="75" t="e">
        <f t="shared" si="1889"/>
        <v>#REF!</v>
      </c>
    </row>
    <row r="9834" spans="1:18" ht="15" customHeight="1" x14ac:dyDescent="0.3">
      <c r="A9834" s="86"/>
      <c r="B9834" s="84"/>
      <c r="C9834" s="125"/>
      <c r="E9834" s="151"/>
      <c r="F9834" s="151"/>
      <c r="G9834" s="151"/>
      <c r="H9834" s="190" t="str">
        <f t="shared" si="1887"/>
        <v/>
      </c>
      <c r="J9834" s="195" t="str">
        <f>+IF(H9834="","",H9834/H9854)</f>
        <v/>
      </c>
      <c r="K9834" s="174"/>
      <c r="L9834" s="170"/>
      <c r="M9834" s="193" t="str">
        <f t="shared" si="1891"/>
        <v/>
      </c>
      <c r="N9834" s="194" t="str">
        <f t="shared" si="1888"/>
        <v/>
      </c>
      <c r="R9834" s="75" t="e">
        <f t="shared" si="1889"/>
        <v>#REF!</v>
      </c>
    </row>
    <row r="9835" spans="1:18" ht="15" customHeight="1" x14ac:dyDescent="0.3">
      <c r="A9835" s="86"/>
      <c r="B9835" s="84"/>
      <c r="C9835" s="125"/>
      <c r="E9835" s="151"/>
      <c r="F9835" s="151"/>
      <c r="G9835" s="151"/>
      <c r="H9835" s="190" t="str">
        <f t="shared" si="1887"/>
        <v/>
      </c>
      <c r="J9835" s="195" t="str">
        <f>+IF(H9835="","",H9835/H9854)</f>
        <v/>
      </c>
      <c r="K9835" s="174"/>
      <c r="L9835" s="170"/>
      <c r="M9835" s="193" t="str">
        <f t="shared" si="1891"/>
        <v/>
      </c>
      <c r="N9835" s="194" t="str">
        <f t="shared" si="1888"/>
        <v/>
      </c>
      <c r="R9835" s="75" t="e">
        <f t="shared" si="1889"/>
        <v>#REF!</v>
      </c>
    </row>
    <row r="9836" spans="1:18" ht="15" customHeight="1" x14ac:dyDescent="0.3">
      <c r="A9836" s="86"/>
      <c r="B9836" s="84"/>
      <c r="C9836" s="125"/>
      <c r="E9836" s="151"/>
      <c r="F9836" s="151"/>
      <c r="G9836" s="151"/>
      <c r="H9836" s="190" t="str">
        <f t="shared" si="1887"/>
        <v/>
      </c>
      <c r="J9836" s="195" t="str">
        <f>+IF(H9836="","",H9836/H9854)</f>
        <v/>
      </c>
      <c r="K9836" s="174"/>
      <c r="L9836" s="170"/>
      <c r="M9836" s="193" t="str">
        <f t="shared" si="1891"/>
        <v/>
      </c>
      <c r="N9836" s="194" t="str">
        <f t="shared" si="1888"/>
        <v/>
      </c>
      <c r="R9836" s="75" t="e">
        <f t="shared" si="1889"/>
        <v>#REF!</v>
      </c>
    </row>
    <row r="9837" spans="1:18" ht="15" customHeight="1" x14ac:dyDescent="0.3">
      <c r="A9837" s="86"/>
      <c r="B9837" s="84"/>
      <c r="C9837" s="125"/>
      <c r="E9837" s="151"/>
      <c r="F9837" s="151"/>
      <c r="G9837" s="151"/>
      <c r="H9837" s="190" t="str">
        <f t="shared" si="1887"/>
        <v/>
      </c>
      <c r="J9837" s="195" t="str">
        <f>+IF(H9837="","",H9837/H9854)</f>
        <v/>
      </c>
      <c r="K9837" s="174"/>
      <c r="L9837" s="170"/>
      <c r="M9837" s="193" t="str">
        <f t="shared" si="1891"/>
        <v/>
      </c>
      <c r="N9837" s="194" t="str">
        <f t="shared" si="1888"/>
        <v/>
      </c>
      <c r="R9837" s="75" t="e">
        <f t="shared" si="1889"/>
        <v>#REF!</v>
      </c>
    </row>
    <row r="9838" spans="1:18" ht="15" customHeight="1" x14ac:dyDescent="0.3">
      <c r="A9838" s="86"/>
      <c r="B9838" s="84"/>
      <c r="C9838" s="125"/>
      <c r="E9838" s="151"/>
      <c r="F9838" s="151"/>
      <c r="G9838" s="151"/>
      <c r="H9838" s="190" t="str">
        <f t="shared" si="1887"/>
        <v/>
      </c>
      <c r="J9838" s="195" t="str">
        <f>+IF(H9838="","",H9838/H9854)</f>
        <v/>
      </c>
      <c r="K9838" s="174"/>
      <c r="L9838" s="170"/>
      <c r="M9838" s="193" t="str">
        <f t="shared" si="1891"/>
        <v/>
      </c>
      <c r="N9838" s="194" t="str">
        <f t="shared" si="1888"/>
        <v/>
      </c>
      <c r="R9838" s="75" t="e">
        <f t="shared" si="1889"/>
        <v>#REF!</v>
      </c>
    </row>
    <row r="9839" spans="1:18" ht="15" customHeight="1" x14ac:dyDescent="0.3">
      <c r="A9839" s="86"/>
      <c r="B9839" s="84"/>
      <c r="C9839" s="125"/>
      <c r="E9839" s="151"/>
      <c r="F9839" s="151"/>
      <c r="G9839" s="151"/>
      <c r="H9839" s="190" t="str">
        <f t="shared" si="1887"/>
        <v/>
      </c>
      <c r="J9839" s="195" t="str">
        <f>+IF(H9839="","",H9839/H9854)</f>
        <v/>
      </c>
      <c r="K9839" s="174"/>
      <c r="L9839" s="170"/>
      <c r="M9839" s="193" t="str">
        <f t="shared" si="1891"/>
        <v/>
      </c>
      <c r="N9839" s="194" t="str">
        <f t="shared" si="1888"/>
        <v/>
      </c>
      <c r="R9839" s="75" t="e">
        <f t="shared" si="1889"/>
        <v>#REF!</v>
      </c>
    </row>
    <row r="9840" spans="1:18" ht="15" customHeight="1" x14ac:dyDescent="0.3">
      <c r="A9840" s="86"/>
      <c r="B9840" s="84"/>
      <c r="C9840" s="125"/>
      <c r="E9840" s="151"/>
      <c r="F9840" s="151"/>
      <c r="G9840" s="151"/>
      <c r="H9840" s="190" t="str">
        <f t="shared" si="1887"/>
        <v/>
      </c>
      <c r="J9840" s="195" t="str">
        <f>+IF(H9840="","",H9840/H9854)</f>
        <v/>
      </c>
      <c r="K9840" s="174"/>
      <c r="L9840" s="170"/>
      <c r="M9840" s="193" t="str">
        <f t="shared" si="1891"/>
        <v/>
      </c>
      <c r="N9840" s="194" t="str">
        <f t="shared" si="1888"/>
        <v/>
      </c>
      <c r="R9840" s="75" t="e">
        <f t="shared" si="1889"/>
        <v>#REF!</v>
      </c>
    </row>
    <row r="9841" spans="1:18" ht="15" customHeight="1" x14ac:dyDescent="0.3">
      <c r="A9841" s="86"/>
      <c r="B9841" s="84"/>
      <c r="C9841" s="125"/>
      <c r="E9841" s="151"/>
      <c r="F9841" s="151"/>
      <c r="G9841" s="151"/>
      <c r="H9841" s="190" t="str">
        <f t="shared" si="1887"/>
        <v/>
      </c>
      <c r="J9841" s="195" t="str">
        <f>+IF(H9841="","",H9841/H9854)</f>
        <v/>
      </c>
      <c r="K9841" s="174"/>
      <c r="L9841" s="170"/>
      <c r="M9841" s="193" t="str">
        <f t="shared" si="1891"/>
        <v/>
      </c>
      <c r="N9841" s="194" t="str">
        <f t="shared" si="1888"/>
        <v/>
      </c>
      <c r="R9841" s="75" t="e">
        <f t="shared" si="1889"/>
        <v>#REF!</v>
      </c>
    </row>
    <row r="9842" spans="1:18" ht="15" customHeight="1" x14ac:dyDescent="0.3">
      <c r="A9842" s="86"/>
      <c r="B9842" s="84"/>
      <c r="C9842" s="125"/>
      <c r="E9842" s="151"/>
      <c r="F9842" s="151"/>
      <c r="G9842" s="151"/>
      <c r="H9842" s="190" t="str">
        <f t="shared" si="1887"/>
        <v/>
      </c>
      <c r="J9842" s="195" t="str">
        <f>+IF(H9842="","",H9842/H9854)</f>
        <v/>
      </c>
      <c r="K9842" s="174"/>
      <c r="L9842" s="170"/>
      <c r="M9842" s="193" t="str">
        <f t="shared" si="1891"/>
        <v/>
      </c>
      <c r="N9842" s="194" t="str">
        <f t="shared" si="1888"/>
        <v/>
      </c>
      <c r="R9842" s="75" t="e">
        <f t="shared" si="1889"/>
        <v>#REF!</v>
      </c>
    </row>
    <row r="9843" spans="1:18" ht="15" customHeight="1" thickBot="1" x14ac:dyDescent="0.35">
      <c r="A9843" s="86"/>
      <c r="B9843" s="84"/>
      <c r="C9843" s="125"/>
      <c r="E9843" s="152"/>
      <c r="F9843" s="152"/>
      <c r="G9843" s="152"/>
      <c r="H9843" s="191" t="str">
        <f t="shared" si="1887"/>
        <v/>
      </c>
      <c r="J9843" s="195" t="str">
        <f>+IF(H9843="","",H9843/H9854)</f>
        <v/>
      </c>
      <c r="K9843" s="174"/>
      <c r="L9843" s="170"/>
      <c r="M9843" s="193" t="str">
        <f t="shared" si="1891"/>
        <v/>
      </c>
      <c r="N9843" s="194" t="str">
        <f t="shared" si="1888"/>
        <v/>
      </c>
      <c r="R9843" s="75" t="e">
        <f t="shared" si="1889"/>
        <v>#REF!</v>
      </c>
    </row>
    <row r="9844" spans="1:18" ht="15" customHeight="1" thickBot="1" x14ac:dyDescent="0.35">
      <c r="A9844" s="86"/>
      <c r="B9844" s="84"/>
      <c r="C9844" s="160"/>
      <c r="D9844" s="160"/>
      <c r="E9844" s="160"/>
      <c r="F9844" s="160"/>
      <c r="G9844" s="161" t="s">
        <v>29</v>
      </c>
      <c r="H9844" s="157">
        <f>SUM(H9818:H9843)</f>
        <v>108.42920000000002</v>
      </c>
      <c r="J9844" s="110">
        <f>SUM(J9818:J9843)</f>
        <v>0.47930599358173143</v>
      </c>
      <c r="K9844" s="109"/>
      <c r="L9844" s="109"/>
      <c r="M9844" s="109"/>
      <c r="N9844" s="110">
        <f>SUM(N9818:N9843)</f>
        <v>0.11374573696080376</v>
      </c>
    </row>
    <row r="9845" spans="1:18" s="73" customFormat="1" ht="15" customHeight="1" thickBot="1" x14ac:dyDescent="0.35">
      <c r="A9845" s="86"/>
      <c r="B9845" s="84"/>
      <c r="C9845" s="73" t="s">
        <v>12</v>
      </c>
      <c r="H9845" s="74"/>
      <c r="J9845" s="111"/>
      <c r="K9845" s="111"/>
      <c r="L9845" s="111"/>
      <c r="M9845" s="111"/>
      <c r="N9845" s="111"/>
    </row>
    <row r="9846" spans="1:18" ht="33" customHeight="1" thickBot="1" x14ac:dyDescent="0.35">
      <c r="A9846" s="86"/>
      <c r="B9846" s="84"/>
      <c r="C9846" s="122" t="s">
        <v>48</v>
      </c>
      <c r="D9846" s="129"/>
      <c r="E9846" s="130" t="s">
        <v>3</v>
      </c>
      <c r="F9846" s="130" t="s">
        <v>0</v>
      </c>
      <c r="G9846" s="123" t="s">
        <v>6</v>
      </c>
      <c r="H9846" s="124" t="s">
        <v>9</v>
      </c>
      <c r="J9846" s="106" t="s">
        <v>59</v>
      </c>
      <c r="K9846" s="107" t="s">
        <v>60</v>
      </c>
      <c r="L9846" s="107" t="s">
        <v>61</v>
      </c>
      <c r="M9846" s="107" t="s">
        <v>62</v>
      </c>
      <c r="N9846" s="108" t="s">
        <v>63</v>
      </c>
    </row>
    <row r="9847" spans="1:18" ht="15" customHeight="1" x14ac:dyDescent="0.3">
      <c r="A9847" s="86"/>
      <c r="B9847" s="84"/>
      <c r="C9847" s="125"/>
      <c r="E9847" s="149"/>
      <c r="F9847" s="146"/>
      <c r="G9847" s="154"/>
      <c r="H9847" s="186" t="str">
        <f>+IF(G9847="","",F9847*G9847)</f>
        <v/>
      </c>
      <c r="J9847" s="195" t="str">
        <f>+IF(H9847="","",H9847/H9854)</f>
        <v/>
      </c>
      <c r="K9847" s="175"/>
      <c r="L9847" s="175"/>
      <c r="M9847" s="193" t="str">
        <f>IF(L9847="NP", 0, (IF(L9847="EP", 1, (IF(L9847="ND", 0.4, "")))))</f>
        <v/>
      </c>
      <c r="N9847" s="194" t="str">
        <f>+IF(H9847="","",J9847*M9847)</f>
        <v/>
      </c>
      <c r="R9847" s="75" t="e">
        <f t="shared" ref="R9847:R9851" si="1892">+R9759+1</f>
        <v>#REF!</v>
      </c>
    </row>
    <row r="9848" spans="1:18" ht="15" customHeight="1" x14ac:dyDescent="0.3">
      <c r="A9848" s="86"/>
      <c r="B9848" s="84"/>
      <c r="C9848" s="125"/>
      <c r="E9848" s="149"/>
      <c r="F9848" s="146"/>
      <c r="G9848" s="154"/>
      <c r="H9848" s="186" t="str">
        <f>+IF(G9848="","",F9848*G9848)</f>
        <v/>
      </c>
      <c r="J9848" s="195" t="str">
        <f>+IF(H9848="","",H9848/H9852)</f>
        <v/>
      </c>
      <c r="K9848" s="175"/>
      <c r="L9848" s="175"/>
      <c r="M9848" s="193" t="str">
        <f>IF(L9848="NP", 0, (IF(L9848="EP", 1, (IF(L9848="ND", 0.4, "")))))</f>
        <v/>
      </c>
      <c r="N9848" s="194" t="str">
        <f>+IF(H9848="","",J9848*M9848)</f>
        <v/>
      </c>
      <c r="R9848" s="75" t="e">
        <f t="shared" si="1892"/>
        <v>#REF!</v>
      </c>
    </row>
    <row r="9849" spans="1:18" ht="15" customHeight="1" x14ac:dyDescent="0.3">
      <c r="A9849" s="86"/>
      <c r="B9849" s="84"/>
      <c r="C9849" s="125"/>
      <c r="E9849" s="149"/>
      <c r="F9849" s="146"/>
      <c r="G9849" s="154"/>
      <c r="H9849" s="186" t="str">
        <f>+IF(G9849="","",F9849*G9849)</f>
        <v/>
      </c>
      <c r="J9849" s="195" t="str">
        <f>+IF(H9849="","",H9849/H9853)</f>
        <v/>
      </c>
      <c r="K9849" s="175"/>
      <c r="L9849" s="175"/>
      <c r="M9849" s="193" t="str">
        <f>IF(L9849="NP", 0, (IF(L9849="EP", 1, (IF(L9849="ND", 0.4, "")))))</f>
        <v/>
      </c>
      <c r="N9849" s="194" t="str">
        <f>+IF(H9849="","",J9849*M9849)</f>
        <v/>
      </c>
      <c r="R9849" s="75" t="e">
        <f t="shared" si="1892"/>
        <v>#REF!</v>
      </c>
    </row>
    <row r="9850" spans="1:18" ht="15" customHeight="1" x14ac:dyDescent="0.3">
      <c r="A9850" s="86"/>
      <c r="B9850" s="84"/>
      <c r="C9850" s="125"/>
      <c r="E9850" s="149"/>
      <c r="F9850" s="146"/>
      <c r="G9850" s="154"/>
      <c r="H9850" s="186" t="str">
        <f>+IF(G9850="","",F9850*G9850)</f>
        <v/>
      </c>
      <c r="J9850" s="195" t="str">
        <f>+IF(H9850="","",H9850/H9854)</f>
        <v/>
      </c>
      <c r="K9850" s="175"/>
      <c r="L9850" s="175"/>
      <c r="M9850" s="193" t="str">
        <f>IF(L9850="NP", 0, (IF(L9850="EP", 1, (IF(L9850="ND", 0.4, "")))))</f>
        <v/>
      </c>
      <c r="N9850" s="194" t="str">
        <f>+IF(H9850="","",J9850*M9850)</f>
        <v/>
      </c>
      <c r="R9850" s="75" t="e">
        <f t="shared" si="1892"/>
        <v>#REF!</v>
      </c>
    </row>
    <row r="9851" spans="1:18" ht="15" customHeight="1" thickBot="1" x14ac:dyDescent="0.35">
      <c r="A9851" s="86"/>
      <c r="B9851" s="84"/>
      <c r="C9851" s="127"/>
      <c r="D9851" s="128"/>
      <c r="E9851" s="150"/>
      <c r="F9851" s="147"/>
      <c r="G9851" s="155"/>
      <c r="H9851" s="192" t="str">
        <f>+IF(G9851="","",F9851*G9851)</f>
        <v/>
      </c>
      <c r="J9851" s="195" t="str">
        <f>+IF(H9851="","",H9851/H9854)</f>
        <v/>
      </c>
      <c r="K9851" s="176"/>
      <c r="L9851" s="177"/>
      <c r="M9851" s="193" t="str">
        <f>IF(L9851="NP", 0, (IF(L9851="EP", 1, (IF(L9851="ND", 0.4, "")))))</f>
        <v/>
      </c>
      <c r="N9851" s="194" t="str">
        <f>+IF(H9851="","",J9851*M9851)</f>
        <v/>
      </c>
      <c r="R9851" s="75" t="e">
        <f t="shared" si="1892"/>
        <v>#REF!</v>
      </c>
    </row>
    <row r="9852" spans="1:18" ht="15" customHeight="1" thickBot="1" x14ac:dyDescent="0.35">
      <c r="A9852" s="86"/>
      <c r="B9852" s="84"/>
      <c r="C9852" s="160"/>
      <c r="D9852" s="160"/>
      <c r="E9852" s="160"/>
      <c r="F9852" s="160"/>
      <c r="G9852" s="161" t="s">
        <v>30</v>
      </c>
      <c r="H9852" s="157">
        <f>SUM(H9847:H9851)</f>
        <v>0</v>
      </c>
      <c r="J9852" s="110">
        <f>SUM(J9847:J9851)</f>
        <v>0</v>
      </c>
      <c r="K9852" s="109"/>
      <c r="L9852" s="109"/>
      <c r="M9852" s="109"/>
      <c r="N9852" s="110">
        <f>SUM(N9847:N9851)</f>
        <v>0</v>
      </c>
    </row>
    <row r="9853" spans="1:18" ht="13.5" customHeight="1" thickBot="1" x14ac:dyDescent="0.35">
      <c r="A9853" s="86"/>
      <c r="B9853" s="84"/>
      <c r="H9853" s="84"/>
      <c r="J9853" s="103"/>
      <c r="K9853" s="104"/>
      <c r="L9853" s="104"/>
      <c r="M9853" s="104"/>
      <c r="N9853" s="105"/>
    </row>
    <row r="9854" spans="1:18" ht="15" customHeight="1" x14ac:dyDescent="0.3">
      <c r="A9854" s="86"/>
      <c r="B9854" s="84"/>
      <c r="D9854" s="132" t="s">
        <v>13</v>
      </c>
      <c r="E9854" s="133"/>
      <c r="F9854" s="133"/>
      <c r="G9854" s="134"/>
      <c r="H9854" s="158">
        <f>+H9799+H9815+H9844+H9852</f>
        <v>226.22124791250002</v>
      </c>
      <c r="J9854" s="113"/>
      <c r="K9854" s="78"/>
      <c r="M9854" s="78"/>
      <c r="N9854" s="114"/>
    </row>
    <row r="9855" spans="1:18" ht="15" customHeight="1" thickBot="1" x14ac:dyDescent="0.35">
      <c r="A9855" s="86"/>
      <c r="B9855" s="84"/>
      <c r="D9855" s="135" t="s">
        <v>67</v>
      </c>
      <c r="E9855" s="136"/>
      <c r="F9855" s="136"/>
      <c r="G9855" s="141">
        <f>+$Q$1</f>
        <v>0.15</v>
      </c>
      <c r="H9855" s="159">
        <f>+H9854*G9855</f>
        <v>33.933187186875003</v>
      </c>
      <c r="J9855" s="115"/>
      <c r="K9855" s="116"/>
      <c r="L9855" s="116"/>
      <c r="M9855" s="116"/>
      <c r="N9855" s="117"/>
    </row>
    <row r="9856" spans="1:18" ht="15" customHeight="1" x14ac:dyDescent="0.3">
      <c r="A9856" s="86"/>
      <c r="B9856" s="84"/>
      <c r="D9856" s="135" t="s">
        <v>68</v>
      </c>
      <c r="E9856" s="136"/>
      <c r="F9856" s="136"/>
      <c r="G9856" s="141">
        <f>+$Q$2</f>
        <v>0</v>
      </c>
      <c r="H9856" s="159">
        <f>+(H9854+H9855)*G9856</f>
        <v>0</v>
      </c>
      <c r="J9856" s="120">
        <f>+J9799+J9815+J9844+J9852</f>
        <v>1</v>
      </c>
      <c r="K9856" s="118"/>
      <c r="L9856" s="118"/>
      <c r="M9856" s="118"/>
      <c r="N9856" s="120">
        <f>+N9799+N9815+N9844+N9852</f>
        <v>0.11374573696080376</v>
      </c>
    </row>
    <row r="9857" spans="1:18" ht="15" customHeight="1" thickBot="1" x14ac:dyDescent="0.35">
      <c r="A9857" s="86"/>
      <c r="B9857" s="84"/>
      <c r="C9857" s="75" t="s">
        <v>64</v>
      </c>
      <c r="D9857" s="135" t="s">
        <v>14</v>
      </c>
      <c r="E9857" s="136"/>
      <c r="F9857" s="136"/>
      <c r="G9857" s="137"/>
      <c r="H9857" s="159">
        <f>SUM(H9854:H9856)</f>
        <v>260.15443509937501</v>
      </c>
      <c r="J9857" s="121" t="s">
        <v>69</v>
      </c>
      <c r="K9857" s="119"/>
      <c r="L9857" s="119"/>
      <c r="M9857" s="119"/>
      <c r="N9857" s="121" t="s">
        <v>70</v>
      </c>
    </row>
    <row r="9858" spans="1:18" ht="15" customHeight="1" thickBot="1" x14ac:dyDescent="0.35">
      <c r="A9858" s="86"/>
      <c r="B9858" s="84"/>
      <c r="C9858" s="75" t="s">
        <v>64</v>
      </c>
      <c r="D9858" s="138" t="s">
        <v>15</v>
      </c>
      <c r="E9858" s="139"/>
      <c r="F9858" s="139"/>
      <c r="G9858" s="140"/>
      <c r="H9858" s="131">
        <f>+ROUND(H9857,2)</f>
        <v>260.14999999999998</v>
      </c>
      <c r="N9858" s="165">
        <f>+ROUND(N9856,4)</f>
        <v>0.1137</v>
      </c>
    </row>
    <row r="9859" spans="1:18" ht="13.5" customHeight="1" x14ac:dyDescent="0.3">
      <c r="A9859" s="86"/>
      <c r="B9859" s="84"/>
      <c r="G9859" s="76"/>
    </row>
    <row r="9860" spans="1:18" ht="13.5" customHeight="1" x14ac:dyDescent="0.3">
      <c r="A9860" s="86"/>
      <c r="B9860" s="84"/>
      <c r="G9860" s="76"/>
    </row>
    <row r="9861" spans="1:18" ht="15" customHeight="1" x14ac:dyDescent="0.3">
      <c r="A9861" s="83"/>
      <c r="B9861" s="84"/>
      <c r="G9861" s="76"/>
      <c r="H9861" s="84"/>
      <c r="J9861" s="85"/>
      <c r="K9861" s="85"/>
      <c r="L9861" s="85"/>
      <c r="M9861" s="85"/>
      <c r="N9861" s="85"/>
    </row>
    <row r="9862" spans="1:18" ht="14.1" customHeight="1" x14ac:dyDescent="0.3">
      <c r="A9862" s="86"/>
      <c r="B9862" s="84"/>
      <c r="C9862" s="87"/>
      <c r="D9862" s="87"/>
      <c r="E9862" s="87"/>
      <c r="F9862" s="87"/>
      <c r="G9862" s="87"/>
      <c r="H9862" s="87"/>
      <c r="K9862" s="78"/>
      <c r="M9862" s="78"/>
    </row>
    <row r="9863" spans="1:18" ht="12" customHeight="1" x14ac:dyDescent="0.3">
      <c r="A9863" s="86"/>
      <c r="B9863" s="84"/>
      <c r="C9863" s="73"/>
      <c r="D9863" s="73"/>
      <c r="E9863" s="73"/>
      <c r="F9863" s="73"/>
      <c r="G9863" s="73"/>
      <c r="H9863" s="73"/>
      <c r="K9863" s="78"/>
      <c r="M9863" s="78"/>
    </row>
    <row r="9864" spans="1:18" ht="12" customHeight="1" x14ac:dyDescent="0.3">
      <c r="A9864" s="86"/>
      <c r="B9864" s="84"/>
      <c r="G9864" s="88"/>
      <c r="H9864" s="84"/>
      <c r="K9864" s="78"/>
      <c r="M9864" s="78"/>
    </row>
    <row r="9865" spans="1:18" ht="14.25" customHeight="1" x14ac:dyDescent="0.3">
      <c r="A9865" s="86"/>
      <c r="B9865" s="84"/>
      <c r="C9865" s="89"/>
      <c r="D9865" s="90"/>
      <c r="E9865" s="90"/>
      <c r="F9865" s="90"/>
      <c r="G9865" s="90"/>
      <c r="H9865" s="91"/>
      <c r="K9865" s="78"/>
      <c r="M9865" s="78"/>
    </row>
    <row r="9866" spans="1:18" ht="14.25" customHeight="1" x14ac:dyDescent="0.3">
      <c r="A9866" s="86"/>
      <c r="B9866" s="84"/>
      <c r="C9866" s="89"/>
      <c r="H9866" s="84"/>
      <c r="K9866" s="78"/>
      <c r="M9866" s="78"/>
    </row>
    <row r="9867" spans="1:18" ht="12" customHeight="1" thickBot="1" x14ac:dyDescent="0.35">
      <c r="A9867" s="86"/>
      <c r="B9867" s="84"/>
      <c r="C9867" s="89"/>
      <c r="H9867" s="84"/>
      <c r="K9867" s="78"/>
      <c r="M9867" s="78"/>
    </row>
    <row r="9868" spans="1:18" ht="20.100000000000001" customHeight="1" thickBot="1" x14ac:dyDescent="0.35">
      <c r="A9868" s="86"/>
      <c r="B9868" s="84"/>
      <c r="C9868" s="142" t="s">
        <v>55</v>
      </c>
      <c r="D9868" s="143"/>
      <c r="E9868" s="143"/>
      <c r="F9868" s="143"/>
      <c r="G9868" s="143"/>
      <c r="H9868" s="144"/>
    </row>
    <row r="9869" spans="1:18" ht="20.100000000000001" customHeight="1" x14ac:dyDescent="0.3">
      <c r="A9869" s="86"/>
      <c r="B9869" s="84"/>
      <c r="C9869" s="92"/>
      <c r="H9869" s="93" t="s">
        <v>56</v>
      </c>
      <c r="I9869" s="84"/>
      <c r="J9869" s="97" t="s">
        <v>26</v>
      </c>
      <c r="K9869" s="98"/>
      <c r="L9869" s="98"/>
      <c r="M9869" s="98"/>
      <c r="N9869" s="99"/>
    </row>
    <row r="9870" spans="1:18" ht="16.5" customHeight="1" thickBot="1" x14ac:dyDescent="0.35">
      <c r="A9870" s="169"/>
      <c r="B9870" s="84"/>
      <c r="C9870" s="73" t="s">
        <v>57</v>
      </c>
      <c r="D9870" s="84">
        <v>113</v>
      </c>
      <c r="G9870" s="74" t="s">
        <v>4</v>
      </c>
      <c r="H9870" s="75" t="str">
        <f>+VLOOKUP(D9870,PRESUP!$A$6:$N$183,3,FALSE)</f>
        <v>u</v>
      </c>
      <c r="I9870" s="84"/>
      <c r="J9870" s="100"/>
      <c r="K9870" s="101"/>
      <c r="L9870" s="101"/>
      <c r="M9870" s="101"/>
      <c r="N9870" s="102"/>
    </row>
    <row r="9871" spans="1:18" ht="32.25" customHeight="1" x14ac:dyDescent="0.3">
      <c r="A9871" s="86"/>
      <c r="B9871" s="84"/>
      <c r="C9871" s="22" t="str">
        <f>+VLOOKUP(D9870,PRESUP!$A$6:$N$183,14,FALSE)</f>
        <v>DETALLE: Señales al lado de la carretera (750x750 + 900x300)</v>
      </c>
      <c r="J9871" s="103"/>
      <c r="K9871" s="104"/>
      <c r="L9871" s="104"/>
      <c r="M9871" s="104"/>
      <c r="N9871" s="105"/>
      <c r="O9871" s="84" t="s">
        <v>71</v>
      </c>
      <c r="P9871" s="84" t="s">
        <v>73</v>
      </c>
      <c r="Q9871" s="84" t="s">
        <v>72</v>
      </c>
    </row>
    <row r="9872" spans="1:18" s="73" customFormat="1" ht="15" customHeight="1" thickBot="1" x14ac:dyDescent="0.35">
      <c r="A9872" s="86"/>
      <c r="B9872" s="84"/>
      <c r="C9872" s="73" t="s">
        <v>5</v>
      </c>
      <c r="D9872" s="94"/>
      <c r="E9872" s="94"/>
      <c r="F9872" s="94"/>
      <c r="G9872" s="196" t="s">
        <v>58</v>
      </c>
      <c r="H9872" s="197">
        <v>11</v>
      </c>
      <c r="J9872" s="162"/>
      <c r="K9872" s="163"/>
      <c r="L9872" s="163"/>
      <c r="M9872" s="163"/>
      <c r="N9872" s="164"/>
      <c r="O9872" s="166">
        <f>+H9946</f>
        <v>364.59</v>
      </c>
      <c r="P9872" s="168">
        <f>+H9942</f>
        <v>317.03187500000001</v>
      </c>
      <c r="Q9872" s="167">
        <f>+N9946</f>
        <v>0.11360000000000001</v>
      </c>
      <c r="R9872" s="73">
        <f t="shared" ref="R9872" si="1893">+D9870</f>
        <v>113</v>
      </c>
    </row>
    <row r="9873" spans="1:18" s="94" customFormat="1" ht="30" customHeight="1" thickBot="1" x14ac:dyDescent="0.35">
      <c r="A9873" s="86"/>
      <c r="B9873" s="84"/>
      <c r="C9873" s="122" t="s">
        <v>48</v>
      </c>
      <c r="D9873" s="123" t="s">
        <v>0</v>
      </c>
      <c r="E9873" s="123" t="s">
        <v>6</v>
      </c>
      <c r="F9873" s="123" t="s">
        <v>7</v>
      </c>
      <c r="G9873" s="123" t="s">
        <v>8</v>
      </c>
      <c r="H9873" s="124" t="s">
        <v>9</v>
      </c>
      <c r="J9873" s="106" t="s">
        <v>59</v>
      </c>
      <c r="K9873" s="107" t="s">
        <v>60</v>
      </c>
      <c r="L9873" s="107" t="s">
        <v>61</v>
      </c>
      <c r="M9873" s="107" t="s">
        <v>62</v>
      </c>
      <c r="N9873" s="108" t="s">
        <v>63</v>
      </c>
    </row>
    <row r="9874" spans="1:18" ht="15" customHeight="1" x14ac:dyDescent="0.3">
      <c r="A9874" s="86"/>
      <c r="B9874" s="84"/>
      <c r="C9874" s="125" t="s">
        <v>78</v>
      </c>
      <c r="D9874" s="145" t="s">
        <v>20</v>
      </c>
      <c r="E9874" s="148"/>
      <c r="F9874" s="148" t="s">
        <v>64</v>
      </c>
      <c r="G9874" s="153" t="s">
        <v>20</v>
      </c>
      <c r="H9874" s="126">
        <f>+H9903*0.05</f>
        <v>7.261375000000001</v>
      </c>
      <c r="J9874" s="171">
        <f>+IF(H9874="","",H9874/H9942)</f>
        <v>2.2904242672759641E-2</v>
      </c>
      <c r="K9874" s="172">
        <v>4292100117</v>
      </c>
      <c r="L9874" s="170" t="s">
        <v>77</v>
      </c>
      <c r="M9874" s="156">
        <v>0</v>
      </c>
      <c r="N9874" s="173">
        <f t="shared" ref="N9874:N9886" si="1894">+IF(H9874="","",J9874*M9874)</f>
        <v>0</v>
      </c>
    </row>
    <row r="9875" spans="1:18" ht="15" customHeight="1" x14ac:dyDescent="0.3">
      <c r="A9875" s="86"/>
      <c r="B9875" s="84"/>
      <c r="C9875" s="125" t="s">
        <v>308</v>
      </c>
      <c r="D9875" s="146">
        <v>1</v>
      </c>
      <c r="E9875" s="149">
        <v>2.2000000000000002</v>
      </c>
      <c r="F9875" s="184">
        <f t="shared" ref="F9875:F9886" si="1895">+IF(E9875="","",D9875*E9875)</f>
        <v>2.2000000000000002</v>
      </c>
      <c r="G9875" s="185">
        <f>+IF(F9875="","",H9872)</f>
        <v>11</v>
      </c>
      <c r="H9875" s="186">
        <f t="shared" ref="H9875:H9886" si="1896">+IF(G9875="","",F9875*G9875)</f>
        <v>24.200000000000003</v>
      </c>
      <c r="J9875" s="195">
        <f>+IF(H9875="","",H9875/H9942)</f>
        <v>7.6333018564773661E-2</v>
      </c>
      <c r="K9875" s="172">
        <v>4292100117</v>
      </c>
      <c r="L9875" s="170" t="s">
        <v>77</v>
      </c>
      <c r="M9875" s="193">
        <f t="shared" ref="M9875:M9886" si="1897">IF(L9875="NP", 0, (IF(L9875="EP", 1, (IF(L9875="ND", 0.4, "")))))</f>
        <v>0</v>
      </c>
      <c r="N9875" s="194">
        <f t="shared" si="1894"/>
        <v>0</v>
      </c>
      <c r="R9875" s="75" t="e">
        <f t="shared" ref="R9875:R9886" si="1898">+R9787+1</f>
        <v>#REF!</v>
      </c>
    </row>
    <row r="9876" spans="1:18" ht="15" customHeight="1" x14ac:dyDescent="0.3">
      <c r="A9876" s="86"/>
      <c r="B9876" s="84"/>
      <c r="C9876" s="125"/>
      <c r="D9876" s="146"/>
      <c r="E9876" s="149"/>
      <c r="F9876" s="184" t="str">
        <f t="shared" si="1895"/>
        <v/>
      </c>
      <c r="G9876" s="185" t="str">
        <f>+IF(F9876="","",H9872)</f>
        <v/>
      </c>
      <c r="H9876" s="186" t="str">
        <f t="shared" si="1896"/>
        <v/>
      </c>
      <c r="J9876" s="195" t="str">
        <f>+IF(H9876="","",H9876/H9942)</f>
        <v/>
      </c>
      <c r="K9876" s="172"/>
      <c r="L9876" s="170"/>
      <c r="M9876" s="193" t="str">
        <f t="shared" si="1897"/>
        <v/>
      </c>
      <c r="N9876" s="194" t="str">
        <f t="shared" si="1894"/>
        <v/>
      </c>
      <c r="R9876" s="75" t="e">
        <f t="shared" si="1898"/>
        <v>#REF!</v>
      </c>
    </row>
    <row r="9877" spans="1:18" ht="15" customHeight="1" x14ac:dyDescent="0.3">
      <c r="A9877" s="86"/>
      <c r="B9877" s="84"/>
      <c r="C9877" s="125"/>
      <c r="D9877" s="146"/>
      <c r="E9877" s="149"/>
      <c r="F9877" s="184" t="str">
        <f t="shared" si="1895"/>
        <v/>
      </c>
      <c r="G9877" s="185" t="str">
        <f>+IF(F9877="","",H9872)</f>
        <v/>
      </c>
      <c r="H9877" s="186" t="str">
        <f t="shared" si="1896"/>
        <v/>
      </c>
      <c r="J9877" s="195" t="str">
        <f>+IF(H9877="","",H9877/H9942)</f>
        <v/>
      </c>
      <c r="K9877" s="172"/>
      <c r="L9877" s="170"/>
      <c r="M9877" s="193" t="str">
        <f t="shared" si="1897"/>
        <v/>
      </c>
      <c r="N9877" s="194" t="str">
        <f t="shared" si="1894"/>
        <v/>
      </c>
      <c r="R9877" s="75" t="e">
        <f t="shared" si="1898"/>
        <v>#REF!</v>
      </c>
    </row>
    <row r="9878" spans="1:18" ht="15" customHeight="1" x14ac:dyDescent="0.3">
      <c r="A9878" s="86"/>
      <c r="B9878" s="84"/>
      <c r="C9878" s="125"/>
      <c r="D9878" s="146"/>
      <c r="E9878" s="149"/>
      <c r="F9878" s="184" t="str">
        <f t="shared" si="1895"/>
        <v/>
      </c>
      <c r="G9878" s="185" t="str">
        <f>+IF(F9878="","",H9872)</f>
        <v/>
      </c>
      <c r="H9878" s="186" t="str">
        <f t="shared" si="1896"/>
        <v/>
      </c>
      <c r="J9878" s="195" t="str">
        <f>+IF(H9878="","",H9878/H9942)</f>
        <v/>
      </c>
      <c r="K9878" s="172"/>
      <c r="L9878" s="170"/>
      <c r="M9878" s="193" t="str">
        <f t="shared" si="1897"/>
        <v/>
      </c>
      <c r="N9878" s="194" t="str">
        <f t="shared" si="1894"/>
        <v/>
      </c>
      <c r="R9878" s="75" t="e">
        <f t="shared" si="1898"/>
        <v>#REF!</v>
      </c>
    </row>
    <row r="9879" spans="1:18" ht="15" customHeight="1" x14ac:dyDescent="0.3">
      <c r="A9879" s="86"/>
      <c r="B9879" s="84"/>
      <c r="C9879" s="125"/>
      <c r="D9879" s="146"/>
      <c r="E9879" s="149"/>
      <c r="F9879" s="184" t="str">
        <f t="shared" si="1895"/>
        <v/>
      </c>
      <c r="G9879" s="185" t="str">
        <f>+IF(F9879="","",H9872)</f>
        <v/>
      </c>
      <c r="H9879" s="186" t="str">
        <f t="shared" si="1896"/>
        <v/>
      </c>
      <c r="J9879" s="195" t="str">
        <f>+IF(H9879="","",H9879/H9942)</f>
        <v/>
      </c>
      <c r="K9879" s="172"/>
      <c r="L9879" s="170"/>
      <c r="M9879" s="193" t="str">
        <f t="shared" si="1897"/>
        <v/>
      </c>
      <c r="N9879" s="194" t="str">
        <f t="shared" si="1894"/>
        <v/>
      </c>
      <c r="R9879" s="75" t="e">
        <f t="shared" si="1898"/>
        <v>#REF!</v>
      </c>
    </row>
    <row r="9880" spans="1:18" ht="15" customHeight="1" x14ac:dyDescent="0.3">
      <c r="A9880" s="86"/>
      <c r="B9880" s="84"/>
      <c r="C9880" s="125"/>
      <c r="D9880" s="146"/>
      <c r="E9880" s="149"/>
      <c r="F9880" s="184" t="str">
        <f t="shared" si="1895"/>
        <v/>
      </c>
      <c r="G9880" s="185" t="str">
        <f>+IF(F9880="","",H9872)</f>
        <v/>
      </c>
      <c r="H9880" s="186" t="str">
        <f t="shared" si="1896"/>
        <v/>
      </c>
      <c r="J9880" s="195" t="str">
        <f>+IF(H9880="","",H9880/H9942)</f>
        <v/>
      </c>
      <c r="K9880" s="172"/>
      <c r="L9880" s="170"/>
      <c r="M9880" s="193" t="str">
        <f t="shared" si="1897"/>
        <v/>
      </c>
      <c r="N9880" s="194" t="str">
        <f t="shared" si="1894"/>
        <v/>
      </c>
      <c r="R9880" s="75" t="e">
        <f t="shared" si="1898"/>
        <v>#REF!</v>
      </c>
    </row>
    <row r="9881" spans="1:18" ht="15" customHeight="1" x14ac:dyDescent="0.3">
      <c r="A9881" s="86"/>
      <c r="B9881" s="84"/>
      <c r="C9881" s="125"/>
      <c r="D9881" s="146"/>
      <c r="E9881" s="149"/>
      <c r="F9881" s="184" t="str">
        <f t="shared" si="1895"/>
        <v/>
      </c>
      <c r="G9881" s="185" t="str">
        <f>+IF(F9881="","",H9872)</f>
        <v/>
      </c>
      <c r="H9881" s="186" t="str">
        <f t="shared" si="1896"/>
        <v/>
      </c>
      <c r="J9881" s="195" t="str">
        <f>+IF(H9881="","",H9881/H9942)</f>
        <v/>
      </c>
      <c r="K9881" s="172"/>
      <c r="L9881" s="170"/>
      <c r="M9881" s="193" t="str">
        <f t="shared" si="1897"/>
        <v/>
      </c>
      <c r="N9881" s="194" t="str">
        <f t="shared" si="1894"/>
        <v/>
      </c>
      <c r="R9881" s="75" t="e">
        <f t="shared" si="1898"/>
        <v>#REF!</v>
      </c>
    </row>
    <row r="9882" spans="1:18" ht="15" customHeight="1" x14ac:dyDescent="0.3">
      <c r="A9882" s="86"/>
      <c r="B9882" s="84"/>
      <c r="C9882" s="125"/>
      <c r="D9882" s="146"/>
      <c r="E9882" s="149"/>
      <c r="F9882" s="184" t="str">
        <f t="shared" si="1895"/>
        <v/>
      </c>
      <c r="G9882" s="185" t="str">
        <f>+IF(F9882="","",H9872)</f>
        <v/>
      </c>
      <c r="H9882" s="186" t="str">
        <f t="shared" si="1896"/>
        <v/>
      </c>
      <c r="J9882" s="195" t="str">
        <f>+IF(H9882="","",H9882/H9942)</f>
        <v/>
      </c>
      <c r="K9882" s="172"/>
      <c r="L9882" s="170"/>
      <c r="M9882" s="193" t="str">
        <f t="shared" si="1897"/>
        <v/>
      </c>
      <c r="N9882" s="194" t="str">
        <f t="shared" si="1894"/>
        <v/>
      </c>
      <c r="R9882" s="75" t="e">
        <f t="shared" si="1898"/>
        <v>#REF!</v>
      </c>
    </row>
    <row r="9883" spans="1:18" ht="15" customHeight="1" x14ac:dyDescent="0.3">
      <c r="A9883" s="86"/>
      <c r="B9883" s="84"/>
      <c r="C9883" s="125"/>
      <c r="D9883" s="146"/>
      <c r="E9883" s="149"/>
      <c r="F9883" s="184" t="str">
        <f t="shared" si="1895"/>
        <v/>
      </c>
      <c r="G9883" s="185" t="str">
        <f>+IF(F9883="","",H9872)</f>
        <v/>
      </c>
      <c r="H9883" s="186" t="str">
        <f t="shared" si="1896"/>
        <v/>
      </c>
      <c r="J9883" s="195" t="str">
        <f>+IF(H9883="","",H9883/H9942)</f>
        <v/>
      </c>
      <c r="K9883" s="172"/>
      <c r="L9883" s="170"/>
      <c r="M9883" s="193" t="str">
        <f t="shared" si="1897"/>
        <v/>
      </c>
      <c r="N9883" s="194" t="str">
        <f t="shared" si="1894"/>
        <v/>
      </c>
      <c r="R9883" s="75" t="e">
        <f t="shared" si="1898"/>
        <v>#REF!</v>
      </c>
    </row>
    <row r="9884" spans="1:18" ht="15" customHeight="1" x14ac:dyDescent="0.3">
      <c r="A9884" s="86"/>
      <c r="B9884" s="84"/>
      <c r="C9884" s="125"/>
      <c r="D9884" s="146"/>
      <c r="E9884" s="149"/>
      <c r="F9884" s="184" t="str">
        <f t="shared" si="1895"/>
        <v/>
      </c>
      <c r="G9884" s="185" t="str">
        <f>+IF(F9884="","",H9872)</f>
        <v/>
      </c>
      <c r="H9884" s="186" t="str">
        <f t="shared" si="1896"/>
        <v/>
      </c>
      <c r="J9884" s="195" t="str">
        <f>+IF(H9884="","",H9884/H9942)</f>
        <v/>
      </c>
      <c r="K9884" s="172"/>
      <c r="L9884" s="170"/>
      <c r="M9884" s="193" t="str">
        <f t="shared" si="1897"/>
        <v/>
      </c>
      <c r="N9884" s="194" t="str">
        <f t="shared" si="1894"/>
        <v/>
      </c>
      <c r="R9884" s="75" t="e">
        <f t="shared" si="1898"/>
        <v>#REF!</v>
      </c>
    </row>
    <row r="9885" spans="1:18" ht="15" customHeight="1" x14ac:dyDescent="0.3">
      <c r="A9885" s="86"/>
      <c r="B9885" s="84"/>
      <c r="C9885" s="125"/>
      <c r="D9885" s="146"/>
      <c r="E9885" s="149"/>
      <c r="F9885" s="184" t="str">
        <f t="shared" si="1895"/>
        <v/>
      </c>
      <c r="G9885" s="185" t="str">
        <f>+IF(F9885="","",H9872)</f>
        <v/>
      </c>
      <c r="H9885" s="186" t="str">
        <f t="shared" si="1896"/>
        <v/>
      </c>
      <c r="J9885" s="195" t="str">
        <f>+IF(H9885="","",H9885/H9942)</f>
        <v/>
      </c>
      <c r="K9885" s="172"/>
      <c r="L9885" s="170"/>
      <c r="M9885" s="193" t="str">
        <f t="shared" si="1897"/>
        <v/>
      </c>
      <c r="N9885" s="194" t="str">
        <f t="shared" si="1894"/>
        <v/>
      </c>
      <c r="R9885" s="75" t="e">
        <f t="shared" si="1898"/>
        <v>#REF!</v>
      </c>
    </row>
    <row r="9886" spans="1:18" ht="15" customHeight="1" thickBot="1" x14ac:dyDescent="0.35">
      <c r="A9886" s="86"/>
      <c r="B9886" s="84"/>
      <c r="C9886" s="127"/>
      <c r="D9886" s="147"/>
      <c r="E9886" s="150"/>
      <c r="F9886" s="187" t="str">
        <f t="shared" si="1895"/>
        <v/>
      </c>
      <c r="G9886" s="188" t="str">
        <f>+IF(F9886="","",H9871)</f>
        <v/>
      </c>
      <c r="H9886" s="189" t="str">
        <f t="shared" si="1896"/>
        <v/>
      </c>
      <c r="J9886" s="195" t="str">
        <f>+IF(H9886="","",H9886/H9942)</f>
        <v/>
      </c>
      <c r="K9886" s="172"/>
      <c r="L9886" s="170"/>
      <c r="M9886" s="193" t="str">
        <f t="shared" si="1897"/>
        <v/>
      </c>
      <c r="N9886" s="194" t="str">
        <f t="shared" si="1894"/>
        <v/>
      </c>
      <c r="R9886" s="75" t="e">
        <f t="shared" si="1898"/>
        <v>#REF!</v>
      </c>
    </row>
    <row r="9887" spans="1:18" ht="15" customHeight="1" thickBot="1" x14ac:dyDescent="0.35">
      <c r="A9887" s="86"/>
      <c r="B9887" s="84"/>
      <c r="C9887" s="160"/>
      <c r="D9887" s="160"/>
      <c r="E9887" s="160"/>
      <c r="F9887" s="160"/>
      <c r="G9887" s="161" t="s">
        <v>27</v>
      </c>
      <c r="H9887" s="157">
        <f>SUM(H9874:H9886)</f>
        <v>31.461375000000004</v>
      </c>
      <c r="J9887" s="110">
        <f>SUM(J9874:J9886)</f>
        <v>9.9237261237533306E-2</v>
      </c>
      <c r="K9887" s="109"/>
      <c r="L9887" s="109"/>
      <c r="M9887" s="109"/>
      <c r="N9887" s="110">
        <f>SUM(N9874:N9886)</f>
        <v>0</v>
      </c>
    </row>
    <row r="9888" spans="1:18" s="73" customFormat="1" ht="15" customHeight="1" thickBot="1" x14ac:dyDescent="0.35">
      <c r="A9888" s="86"/>
      <c r="B9888" s="84"/>
      <c r="C9888" s="73" t="s">
        <v>10</v>
      </c>
      <c r="H9888" s="74"/>
      <c r="J9888" s="112"/>
      <c r="K9888" s="112"/>
      <c r="L9888" s="112"/>
      <c r="M9888" s="112"/>
      <c r="N9888" s="112"/>
    </row>
    <row r="9889" spans="1:18" ht="31.5" customHeight="1" thickBot="1" x14ac:dyDescent="0.35">
      <c r="A9889" s="86"/>
      <c r="B9889" s="84"/>
      <c r="C9889" s="122" t="s">
        <v>48</v>
      </c>
      <c r="D9889" s="123" t="s">
        <v>0</v>
      </c>
      <c r="E9889" s="123" t="s">
        <v>65</v>
      </c>
      <c r="F9889" s="123" t="s">
        <v>66</v>
      </c>
      <c r="G9889" s="123" t="s">
        <v>8</v>
      </c>
      <c r="H9889" s="124" t="s">
        <v>9</v>
      </c>
      <c r="J9889" s="106" t="s">
        <v>59</v>
      </c>
      <c r="K9889" s="107" t="s">
        <v>60</v>
      </c>
      <c r="L9889" s="107" t="s">
        <v>61</v>
      </c>
      <c r="M9889" s="107" t="s">
        <v>62</v>
      </c>
      <c r="N9889" s="108" t="s">
        <v>63</v>
      </c>
    </row>
    <row r="9890" spans="1:18" ht="15" customHeight="1" x14ac:dyDescent="0.3">
      <c r="A9890" s="86"/>
      <c r="B9890" s="84"/>
      <c r="C9890" s="125" t="s">
        <v>326</v>
      </c>
      <c r="D9890" s="227">
        <v>1</v>
      </c>
      <c r="E9890" s="149">
        <v>4.2300000000000004</v>
      </c>
      <c r="F9890" s="184">
        <f t="shared" ref="F9890:F9902" si="1899">+IF(E9890="","",D9890*E9890)</f>
        <v>4.2300000000000004</v>
      </c>
      <c r="G9890" s="185">
        <f>+IF(F9890="","",H9872)</f>
        <v>11</v>
      </c>
      <c r="H9890" s="186">
        <f t="shared" ref="H9890:H9902" si="1900">+IF(G9890="","",F9890*G9890)</f>
        <v>46.53</v>
      </c>
      <c r="I9890" s="95"/>
      <c r="J9890" s="195">
        <f>+IF(H9890="","",H9890/H9942)</f>
        <v>0.14676757660408751</v>
      </c>
      <c r="K9890" s="210">
        <v>851230012</v>
      </c>
      <c r="L9890" s="210" t="s">
        <v>77</v>
      </c>
      <c r="M9890" s="193">
        <v>0</v>
      </c>
      <c r="N9890" s="194">
        <f t="shared" ref="N9890:N9902" si="1901">+IF(H9890="","",J9890*M9890)</f>
        <v>0</v>
      </c>
      <c r="R9890" s="75" t="e">
        <f t="shared" ref="R9890:R9902" si="1902">+R9802+1</f>
        <v>#REF!</v>
      </c>
    </row>
    <row r="9891" spans="1:18" ht="44.4" customHeight="1" x14ac:dyDescent="0.25">
      <c r="A9891" s="86"/>
      <c r="B9891" s="84"/>
      <c r="C9891" s="232" t="s">
        <v>494</v>
      </c>
      <c r="D9891" s="228">
        <v>0.75</v>
      </c>
      <c r="E9891" s="209">
        <v>4.75</v>
      </c>
      <c r="F9891" s="184">
        <f t="shared" si="1899"/>
        <v>3.5625</v>
      </c>
      <c r="G9891" s="185">
        <f>+IF(F9891="","",H9872)</f>
        <v>11</v>
      </c>
      <c r="H9891" s="186">
        <f t="shared" si="1900"/>
        <v>39.1875</v>
      </c>
      <c r="J9891" s="195">
        <f>+IF(H9891="","",H9891/H9942)</f>
        <v>0.12360744483500279</v>
      </c>
      <c r="K9891" s="210">
        <v>851230012</v>
      </c>
      <c r="L9891" s="210" t="s">
        <v>77</v>
      </c>
      <c r="M9891" s="193">
        <v>0</v>
      </c>
      <c r="N9891" s="194">
        <f t="shared" si="1901"/>
        <v>0</v>
      </c>
      <c r="R9891" s="75" t="e">
        <f t="shared" si="1902"/>
        <v>#REF!</v>
      </c>
    </row>
    <row r="9892" spans="1:18" ht="15" customHeight="1" x14ac:dyDescent="0.3">
      <c r="A9892" s="86"/>
      <c r="B9892" s="84"/>
      <c r="C9892" s="125" t="s">
        <v>310</v>
      </c>
      <c r="D9892" s="227">
        <v>1</v>
      </c>
      <c r="E9892" s="149">
        <v>4.28</v>
      </c>
      <c r="F9892" s="184">
        <f t="shared" si="1899"/>
        <v>4.28</v>
      </c>
      <c r="G9892" s="185">
        <f>+IF(F9892="","",H9872)</f>
        <v>11</v>
      </c>
      <c r="H9892" s="186">
        <f t="shared" si="1900"/>
        <v>47.080000000000005</v>
      </c>
      <c r="J9892" s="195">
        <f>+IF(H9892="","",H9892/H9942)</f>
        <v>0.14850241793510513</v>
      </c>
      <c r="K9892" s="210">
        <v>851230012</v>
      </c>
      <c r="L9892" s="210" t="s">
        <v>77</v>
      </c>
      <c r="M9892" s="193">
        <v>0</v>
      </c>
      <c r="N9892" s="194">
        <f t="shared" si="1901"/>
        <v>0</v>
      </c>
      <c r="R9892" s="75" t="e">
        <f t="shared" si="1902"/>
        <v>#REF!</v>
      </c>
    </row>
    <row r="9893" spans="1:18" ht="15" customHeight="1" x14ac:dyDescent="0.3">
      <c r="A9893" s="86"/>
      <c r="B9893" s="84"/>
      <c r="C9893" s="125" t="s">
        <v>495</v>
      </c>
      <c r="D9893" s="227">
        <v>0.25</v>
      </c>
      <c r="E9893" s="240">
        <v>4.5199999999999996</v>
      </c>
      <c r="F9893" s="184">
        <f t="shared" si="1899"/>
        <v>1.1299999999999999</v>
      </c>
      <c r="G9893" s="185">
        <f>+IF(F9893="","",H9872)</f>
        <v>11</v>
      </c>
      <c r="H9893" s="186">
        <f t="shared" si="1900"/>
        <v>12.43</v>
      </c>
      <c r="J9893" s="195">
        <f>+IF(H9893="","",H9893/H9942)</f>
        <v>3.9207414080997371E-2</v>
      </c>
      <c r="K9893" s="174">
        <v>851230012</v>
      </c>
      <c r="L9893" s="170" t="s">
        <v>77</v>
      </c>
      <c r="M9893" s="193">
        <f t="shared" ref="M9893:M9902" si="1903">IF(L9893="NP", 0, (IF(L9893="EP", 1, (IF(L9893="ND", 0.4, "")))))</f>
        <v>0</v>
      </c>
      <c r="N9893" s="194">
        <f t="shared" si="1901"/>
        <v>0</v>
      </c>
      <c r="R9893" s="75" t="e">
        <f t="shared" si="1902"/>
        <v>#REF!</v>
      </c>
    </row>
    <row r="9894" spans="1:18" ht="15" customHeight="1" x14ac:dyDescent="0.3">
      <c r="A9894" s="86"/>
      <c r="B9894" s="84"/>
      <c r="C9894" s="125"/>
      <c r="D9894" s="146"/>
      <c r="E9894" s="149"/>
      <c r="F9894" s="184" t="str">
        <f t="shared" si="1899"/>
        <v/>
      </c>
      <c r="G9894" s="185" t="str">
        <f>+IF(F9894="","",H9872)</f>
        <v/>
      </c>
      <c r="H9894" s="186" t="str">
        <f t="shared" si="1900"/>
        <v/>
      </c>
      <c r="J9894" s="195" t="str">
        <f>+IF(H9894="","",H9894/H9942)</f>
        <v/>
      </c>
      <c r="K9894" s="174"/>
      <c r="L9894" s="170"/>
      <c r="M9894" s="193" t="str">
        <f t="shared" si="1903"/>
        <v/>
      </c>
      <c r="N9894" s="194" t="str">
        <f t="shared" si="1901"/>
        <v/>
      </c>
      <c r="R9894" s="75" t="e">
        <f t="shared" si="1902"/>
        <v>#REF!</v>
      </c>
    </row>
    <row r="9895" spans="1:18" ht="15" customHeight="1" x14ac:dyDescent="0.3">
      <c r="A9895" s="86"/>
      <c r="B9895" s="84"/>
      <c r="C9895" s="125"/>
      <c r="D9895" s="146"/>
      <c r="E9895" s="149"/>
      <c r="F9895" s="184" t="str">
        <f t="shared" si="1899"/>
        <v/>
      </c>
      <c r="G9895" s="185" t="str">
        <f>+IF(F9895="","",H9872)</f>
        <v/>
      </c>
      <c r="H9895" s="186" t="str">
        <f t="shared" si="1900"/>
        <v/>
      </c>
      <c r="I9895" s="96"/>
      <c r="J9895" s="195" t="str">
        <f>+IF(H9895="","",H9895/H9942)</f>
        <v/>
      </c>
      <c r="K9895" s="174"/>
      <c r="L9895" s="170"/>
      <c r="M9895" s="193" t="str">
        <f t="shared" si="1903"/>
        <v/>
      </c>
      <c r="N9895" s="194" t="str">
        <f t="shared" si="1901"/>
        <v/>
      </c>
      <c r="R9895" s="75" t="e">
        <f t="shared" si="1902"/>
        <v>#REF!</v>
      </c>
    </row>
    <row r="9896" spans="1:18" ht="15" customHeight="1" x14ac:dyDescent="0.3">
      <c r="A9896" s="86"/>
      <c r="B9896" s="84"/>
      <c r="C9896" s="125"/>
      <c r="D9896" s="146"/>
      <c r="E9896" s="149"/>
      <c r="F9896" s="184" t="str">
        <f t="shared" si="1899"/>
        <v/>
      </c>
      <c r="G9896" s="185" t="str">
        <f>+IF(F9896="","",H9872)</f>
        <v/>
      </c>
      <c r="H9896" s="186" t="str">
        <f t="shared" si="1900"/>
        <v/>
      </c>
      <c r="J9896" s="195" t="str">
        <f>+IF(H9896="","",H9896/H9942)</f>
        <v/>
      </c>
      <c r="K9896" s="174"/>
      <c r="L9896" s="170"/>
      <c r="M9896" s="193" t="str">
        <f t="shared" si="1903"/>
        <v/>
      </c>
      <c r="N9896" s="194" t="str">
        <f t="shared" si="1901"/>
        <v/>
      </c>
      <c r="R9896" s="75" t="e">
        <f t="shared" si="1902"/>
        <v>#REF!</v>
      </c>
    </row>
    <row r="9897" spans="1:18" ht="15" customHeight="1" x14ac:dyDescent="0.3">
      <c r="A9897" s="86"/>
      <c r="B9897" s="84"/>
      <c r="C9897" s="125"/>
      <c r="D9897" s="146"/>
      <c r="E9897" s="149"/>
      <c r="F9897" s="184" t="str">
        <f t="shared" si="1899"/>
        <v/>
      </c>
      <c r="G9897" s="185" t="str">
        <f>+IF(F9897="","",H9872)</f>
        <v/>
      </c>
      <c r="H9897" s="186" t="str">
        <f t="shared" si="1900"/>
        <v/>
      </c>
      <c r="J9897" s="195" t="str">
        <f>+IF(H9897="","",H9897/H9942)</f>
        <v/>
      </c>
      <c r="K9897" s="174"/>
      <c r="L9897" s="170"/>
      <c r="M9897" s="193" t="str">
        <f t="shared" si="1903"/>
        <v/>
      </c>
      <c r="N9897" s="194" t="str">
        <f t="shared" si="1901"/>
        <v/>
      </c>
      <c r="R9897" s="75" t="e">
        <f t="shared" si="1902"/>
        <v>#REF!</v>
      </c>
    </row>
    <row r="9898" spans="1:18" ht="15" customHeight="1" x14ac:dyDescent="0.3">
      <c r="A9898" s="86"/>
      <c r="B9898" s="84"/>
      <c r="C9898" s="125"/>
      <c r="D9898" s="146"/>
      <c r="E9898" s="149"/>
      <c r="F9898" s="184" t="str">
        <f t="shared" si="1899"/>
        <v/>
      </c>
      <c r="G9898" s="185" t="str">
        <f>+IF(F9898="","",H9872)</f>
        <v/>
      </c>
      <c r="H9898" s="186" t="str">
        <f t="shared" si="1900"/>
        <v/>
      </c>
      <c r="I9898" s="96"/>
      <c r="J9898" s="195" t="str">
        <f>+IF(H9898="","",H9898/H9942)</f>
        <v/>
      </c>
      <c r="K9898" s="174"/>
      <c r="L9898" s="170"/>
      <c r="M9898" s="193" t="str">
        <f t="shared" si="1903"/>
        <v/>
      </c>
      <c r="N9898" s="194" t="str">
        <f t="shared" si="1901"/>
        <v/>
      </c>
      <c r="R9898" s="75" t="e">
        <f t="shared" si="1902"/>
        <v>#REF!</v>
      </c>
    </row>
    <row r="9899" spans="1:18" ht="15" customHeight="1" x14ac:dyDescent="0.3">
      <c r="A9899" s="86"/>
      <c r="B9899" s="84"/>
      <c r="C9899" s="125"/>
      <c r="D9899" s="146"/>
      <c r="E9899" s="149"/>
      <c r="F9899" s="184" t="str">
        <f t="shared" si="1899"/>
        <v/>
      </c>
      <c r="G9899" s="185" t="str">
        <f>+IF(F9899="","",H9872)</f>
        <v/>
      </c>
      <c r="H9899" s="186" t="str">
        <f t="shared" si="1900"/>
        <v/>
      </c>
      <c r="J9899" s="195" t="str">
        <f>+IF(H9899="","",H9899/H9942)</f>
        <v/>
      </c>
      <c r="K9899" s="174"/>
      <c r="L9899" s="170"/>
      <c r="M9899" s="193" t="str">
        <f t="shared" si="1903"/>
        <v/>
      </c>
      <c r="N9899" s="194" t="str">
        <f t="shared" si="1901"/>
        <v/>
      </c>
      <c r="R9899" s="75" t="e">
        <f t="shared" si="1902"/>
        <v>#REF!</v>
      </c>
    </row>
    <row r="9900" spans="1:18" ht="15" customHeight="1" x14ac:dyDescent="0.3">
      <c r="A9900" s="86"/>
      <c r="B9900" s="84"/>
      <c r="C9900" s="125"/>
      <c r="D9900" s="146"/>
      <c r="E9900" s="149"/>
      <c r="F9900" s="184" t="str">
        <f t="shared" si="1899"/>
        <v/>
      </c>
      <c r="G9900" s="185" t="str">
        <f>+IF(F9900="","",H9872)</f>
        <v/>
      </c>
      <c r="H9900" s="186" t="str">
        <f t="shared" si="1900"/>
        <v/>
      </c>
      <c r="I9900" s="96"/>
      <c r="J9900" s="195" t="str">
        <f>+IF(H9900="","",H9900/H9942)</f>
        <v/>
      </c>
      <c r="K9900" s="174"/>
      <c r="L9900" s="170"/>
      <c r="M9900" s="193" t="str">
        <f t="shared" si="1903"/>
        <v/>
      </c>
      <c r="N9900" s="194" t="str">
        <f t="shared" si="1901"/>
        <v/>
      </c>
      <c r="R9900" s="75" t="e">
        <f t="shared" si="1902"/>
        <v>#REF!</v>
      </c>
    </row>
    <row r="9901" spans="1:18" ht="15" customHeight="1" x14ac:dyDescent="0.3">
      <c r="A9901" s="86"/>
      <c r="B9901" s="84"/>
      <c r="C9901" s="125"/>
      <c r="D9901" s="146"/>
      <c r="E9901" s="149"/>
      <c r="F9901" s="184" t="str">
        <f t="shared" si="1899"/>
        <v/>
      </c>
      <c r="G9901" s="185" t="str">
        <f>+IF(F9901="","",H9872)</f>
        <v/>
      </c>
      <c r="H9901" s="186" t="str">
        <f t="shared" si="1900"/>
        <v/>
      </c>
      <c r="I9901" s="96"/>
      <c r="J9901" s="195" t="str">
        <f>+IF(H9901="","",H9901/H9942)</f>
        <v/>
      </c>
      <c r="K9901" s="174"/>
      <c r="L9901" s="170"/>
      <c r="M9901" s="193" t="str">
        <f t="shared" si="1903"/>
        <v/>
      </c>
      <c r="N9901" s="194" t="str">
        <f t="shared" si="1901"/>
        <v/>
      </c>
      <c r="R9901" s="75" t="e">
        <f t="shared" si="1902"/>
        <v>#REF!</v>
      </c>
    </row>
    <row r="9902" spans="1:18" ht="15" customHeight="1" thickBot="1" x14ac:dyDescent="0.35">
      <c r="A9902" s="86"/>
      <c r="B9902" s="84"/>
      <c r="C9902" s="127"/>
      <c r="D9902" s="147"/>
      <c r="E9902" s="150"/>
      <c r="F9902" s="187" t="str">
        <f t="shared" si="1899"/>
        <v/>
      </c>
      <c r="G9902" s="188" t="str">
        <f>+IF(F9902="","",H9871)</f>
        <v/>
      </c>
      <c r="H9902" s="189" t="str">
        <f t="shared" si="1900"/>
        <v/>
      </c>
      <c r="J9902" s="195" t="str">
        <f>+IF(H9902="","",H9902/H9942)</f>
        <v/>
      </c>
      <c r="K9902" s="174"/>
      <c r="L9902" s="170"/>
      <c r="M9902" s="193" t="str">
        <f t="shared" si="1903"/>
        <v/>
      </c>
      <c r="N9902" s="194" t="str">
        <f t="shared" si="1901"/>
        <v/>
      </c>
      <c r="R9902" s="75" t="e">
        <f t="shared" si="1902"/>
        <v>#REF!</v>
      </c>
    </row>
    <row r="9903" spans="1:18" ht="15" customHeight="1" thickBot="1" x14ac:dyDescent="0.35">
      <c r="A9903" s="86"/>
      <c r="B9903" s="84"/>
      <c r="C9903" s="160"/>
      <c r="D9903" s="160"/>
      <c r="E9903" s="160"/>
      <c r="F9903" s="160"/>
      <c r="G9903" s="161" t="s">
        <v>28</v>
      </c>
      <c r="H9903" s="157">
        <f>SUM(H9890:H9902)</f>
        <v>145.22750000000002</v>
      </c>
      <c r="J9903" s="110">
        <f>SUM(J9890:J9902)</f>
        <v>0.45808485345519279</v>
      </c>
      <c r="K9903" s="109"/>
      <c r="L9903" s="109"/>
      <c r="M9903" s="109"/>
      <c r="N9903" s="110">
        <f>SUM(N9890:N9902)</f>
        <v>0</v>
      </c>
    </row>
    <row r="9904" spans="1:18" s="73" customFormat="1" ht="15" customHeight="1" thickBot="1" x14ac:dyDescent="0.35">
      <c r="A9904" s="86"/>
      <c r="B9904" s="84"/>
      <c r="C9904" s="73" t="s">
        <v>11</v>
      </c>
      <c r="H9904" s="74"/>
      <c r="J9904" s="112"/>
      <c r="K9904" s="112"/>
      <c r="L9904" s="112"/>
      <c r="M9904" s="112"/>
      <c r="N9904" s="112"/>
    </row>
    <row r="9905" spans="1:18" ht="34.5" customHeight="1" thickBot="1" x14ac:dyDescent="0.35">
      <c r="A9905" s="86"/>
      <c r="B9905" s="84"/>
      <c r="C9905" s="122" t="s">
        <v>48</v>
      </c>
      <c r="D9905" s="129"/>
      <c r="E9905" s="123" t="s">
        <v>3</v>
      </c>
      <c r="F9905" s="123" t="s">
        <v>0</v>
      </c>
      <c r="G9905" s="123" t="s">
        <v>16</v>
      </c>
      <c r="H9905" s="124" t="s">
        <v>9</v>
      </c>
      <c r="J9905" s="106" t="s">
        <v>59</v>
      </c>
      <c r="K9905" s="107" t="s">
        <v>60</v>
      </c>
      <c r="L9905" s="107" t="s">
        <v>61</v>
      </c>
      <c r="M9905" s="107" t="s">
        <v>62</v>
      </c>
      <c r="N9905" s="108" t="s">
        <v>63</v>
      </c>
    </row>
    <row r="9906" spans="1:18" ht="15" customHeight="1" x14ac:dyDescent="0.3">
      <c r="A9906" s="86"/>
      <c r="B9906" s="84"/>
      <c r="C9906" s="125" t="s">
        <v>496</v>
      </c>
      <c r="E9906" s="230" t="s">
        <v>74</v>
      </c>
      <c r="F9906" s="267">
        <v>5.4</v>
      </c>
      <c r="G9906" s="223">
        <v>0.8</v>
      </c>
      <c r="H9906" s="190">
        <f t="shared" ref="H9906:H9931" si="1904">+IF(G9906="","",F9906*G9906)</f>
        <v>4.32</v>
      </c>
      <c r="J9906" s="195">
        <f>+IF(H9906="","",H9906/H9942)</f>
        <v>1.3626390090901743E-2</v>
      </c>
      <c r="K9906" s="174">
        <v>412110012</v>
      </c>
      <c r="L9906" s="170" t="s">
        <v>76</v>
      </c>
      <c r="M9906" s="193">
        <v>0.29659999999999997</v>
      </c>
      <c r="N9906" s="194">
        <f t="shared" ref="N9906:N9931" si="1905">+IF(H9906="","",J9906*M9906)</f>
        <v>4.0415873009614564E-3</v>
      </c>
      <c r="R9906" s="75" t="e">
        <f t="shared" ref="R9906:R9931" si="1906">+R9818+1</f>
        <v>#REF!</v>
      </c>
    </row>
    <row r="9907" spans="1:18" ht="15" customHeight="1" x14ac:dyDescent="0.3">
      <c r="A9907" s="86"/>
      <c r="B9907" s="84"/>
      <c r="C9907" s="125" t="s">
        <v>507</v>
      </c>
      <c r="E9907" s="237" t="s">
        <v>43</v>
      </c>
      <c r="F9907" s="257">
        <v>1</v>
      </c>
      <c r="G9907" s="238">
        <v>14.53</v>
      </c>
      <c r="H9907" s="190">
        <f t="shared" si="1904"/>
        <v>14.53</v>
      </c>
      <c r="J9907" s="195">
        <f>+IF(H9907="","",H9907/H9942)</f>
        <v>4.5831353708519054E-2</v>
      </c>
      <c r="K9907" s="174">
        <v>373500012</v>
      </c>
      <c r="L9907" s="170" t="s">
        <v>76</v>
      </c>
      <c r="M9907" s="193">
        <v>0.3296</v>
      </c>
      <c r="N9907" s="194">
        <f t="shared" si="1905"/>
        <v>1.5106014182327881E-2</v>
      </c>
      <c r="R9907" s="75" t="e">
        <f t="shared" si="1906"/>
        <v>#REF!</v>
      </c>
    </row>
    <row r="9908" spans="1:18" ht="15" customHeight="1" x14ac:dyDescent="0.3">
      <c r="A9908" s="86"/>
      <c r="B9908" s="84"/>
      <c r="C9908" s="125" t="s">
        <v>315</v>
      </c>
      <c r="E9908" s="151" t="s">
        <v>43</v>
      </c>
      <c r="F9908" s="151">
        <v>27</v>
      </c>
      <c r="G9908" s="151">
        <v>0.03</v>
      </c>
      <c r="H9908" s="190">
        <f t="shared" si="1904"/>
        <v>0.80999999999999994</v>
      </c>
      <c r="J9908" s="195">
        <f>+IF(H9908="","",H9908/H9942)</f>
        <v>2.5549481420440766E-3</v>
      </c>
      <c r="K9908" s="174">
        <v>42999081010</v>
      </c>
      <c r="L9908" s="170" t="s">
        <v>76</v>
      </c>
      <c r="M9908" s="193">
        <v>0.4</v>
      </c>
      <c r="N9908" s="194">
        <f t="shared" si="1905"/>
        <v>1.0219792568176306E-3</v>
      </c>
      <c r="R9908" s="75" t="e">
        <f t="shared" si="1906"/>
        <v>#REF!</v>
      </c>
    </row>
    <row r="9909" spans="1:18" ht="15" customHeight="1" x14ac:dyDescent="0.3">
      <c r="A9909" s="86"/>
      <c r="B9909" s="84"/>
      <c r="C9909" s="125" t="s">
        <v>498</v>
      </c>
      <c r="E9909" s="151" t="s">
        <v>403</v>
      </c>
      <c r="F9909" s="151">
        <v>0.21</v>
      </c>
      <c r="G9909" s="151">
        <v>26.59</v>
      </c>
      <c r="H9909" s="190">
        <f t="shared" si="1904"/>
        <v>5.5838999999999999</v>
      </c>
      <c r="J9909" s="195">
        <f>+IF(H9909="","",H9909/H9942)</f>
        <v>1.7613055469580148E-2</v>
      </c>
      <c r="K9909" s="174">
        <v>352605342021</v>
      </c>
      <c r="L9909" s="170" t="s">
        <v>76</v>
      </c>
      <c r="M9909" s="193">
        <v>0.20180000000000001</v>
      </c>
      <c r="N9909" s="194">
        <f t="shared" si="1905"/>
        <v>3.5543145937612739E-3</v>
      </c>
      <c r="R9909" s="75" t="e">
        <f t="shared" si="1906"/>
        <v>#REF!</v>
      </c>
    </row>
    <row r="9910" spans="1:18" ht="15" customHeight="1" x14ac:dyDescent="0.3">
      <c r="A9910" s="86"/>
      <c r="B9910" s="84"/>
      <c r="C9910" s="125" t="s">
        <v>499</v>
      </c>
      <c r="E9910" s="151" t="s">
        <v>41</v>
      </c>
      <c r="F9910" s="151">
        <v>0.83</v>
      </c>
      <c r="G9910" s="151">
        <v>31.37</v>
      </c>
      <c r="H9910" s="190">
        <f t="shared" si="1904"/>
        <v>26.037099999999999</v>
      </c>
      <c r="J9910" s="195">
        <f>+IF(H9910="","",H9910/H9942)</f>
        <v>8.2127704036068921E-2</v>
      </c>
      <c r="K9910" s="174">
        <v>351100212</v>
      </c>
      <c r="L9910" s="170" t="s">
        <v>76</v>
      </c>
      <c r="M9910" s="193">
        <v>0.26679999999999998</v>
      </c>
      <c r="N9910" s="194">
        <f t="shared" si="1905"/>
        <v>2.1911671436823186E-2</v>
      </c>
      <c r="R9910" s="75" t="e">
        <f t="shared" si="1906"/>
        <v>#REF!</v>
      </c>
    </row>
    <row r="9911" spans="1:18" ht="15" customHeight="1" x14ac:dyDescent="0.3">
      <c r="A9911" s="86"/>
      <c r="B9911" s="84"/>
      <c r="C9911" s="125" t="s">
        <v>500</v>
      </c>
      <c r="E9911" s="151" t="s">
        <v>74</v>
      </c>
      <c r="F9911" s="151">
        <v>3</v>
      </c>
      <c r="G9911" s="151">
        <v>3.7</v>
      </c>
      <c r="H9911" s="190">
        <f t="shared" si="1904"/>
        <v>11.100000000000001</v>
      </c>
      <c r="J9911" s="195">
        <f>+IF(H9911="","",H9911/H9942)</f>
        <v>3.5012252316900312E-2</v>
      </c>
      <c r="K9911" s="174">
        <v>412110012</v>
      </c>
      <c r="L9911" s="170" t="s">
        <v>76</v>
      </c>
      <c r="M9911" s="193">
        <v>0.29659999999999997</v>
      </c>
      <c r="N9911" s="194">
        <f t="shared" si="1905"/>
        <v>1.0384634037192631E-2</v>
      </c>
      <c r="R9911" s="75" t="e">
        <f t="shared" si="1906"/>
        <v>#REF!</v>
      </c>
    </row>
    <row r="9912" spans="1:18" ht="15" customHeight="1" x14ac:dyDescent="0.3">
      <c r="A9912" s="86"/>
      <c r="B9912" s="84"/>
      <c r="C9912" s="125" t="s">
        <v>501</v>
      </c>
      <c r="E9912" s="151" t="s">
        <v>385</v>
      </c>
      <c r="F9912" s="151">
        <v>1</v>
      </c>
      <c r="G9912" s="151">
        <v>0.67</v>
      </c>
      <c r="H9912" s="190">
        <f t="shared" si="1904"/>
        <v>0.67</v>
      </c>
      <c r="J9912" s="195">
        <f>+IF(H9912="","",H9912/H9942)</f>
        <v>2.1133521668759646E-3</v>
      </c>
      <c r="K9912" s="174">
        <v>445210011</v>
      </c>
      <c r="L9912" s="170" t="s">
        <v>76</v>
      </c>
      <c r="M9912" s="193">
        <v>0.4</v>
      </c>
      <c r="N9912" s="194">
        <f t="shared" si="1905"/>
        <v>8.4534086675038585E-4</v>
      </c>
      <c r="R9912" s="75" t="e">
        <f t="shared" si="1906"/>
        <v>#REF!</v>
      </c>
    </row>
    <row r="9913" spans="1:18" ht="15" customHeight="1" x14ac:dyDescent="0.3">
      <c r="A9913" s="86"/>
      <c r="B9913" s="84"/>
      <c r="C9913" s="125" t="s">
        <v>502</v>
      </c>
      <c r="E9913" s="151" t="s">
        <v>41</v>
      </c>
      <c r="F9913" s="151">
        <v>0.83</v>
      </c>
      <c r="G9913" s="151">
        <v>45.21</v>
      </c>
      <c r="H9913" s="190">
        <f t="shared" si="1904"/>
        <v>37.524299999999997</v>
      </c>
      <c r="J9913" s="195">
        <f>+IF(H9913="","",H9913/H9942)</f>
        <v>0.1183612846500056</v>
      </c>
      <c r="K9913" s="174">
        <v>352605342021</v>
      </c>
      <c r="L9913" s="170" t="s">
        <v>76</v>
      </c>
      <c r="M9913" s="193">
        <v>0.20180000000000001</v>
      </c>
      <c r="N9913" s="194">
        <f t="shared" si="1905"/>
        <v>2.3885307242371132E-2</v>
      </c>
      <c r="R9913" s="75" t="e">
        <f t="shared" si="1906"/>
        <v>#REF!</v>
      </c>
    </row>
    <row r="9914" spans="1:18" ht="15" customHeight="1" x14ac:dyDescent="0.3">
      <c r="A9914" s="86"/>
      <c r="B9914" s="84"/>
      <c r="C9914" s="125" t="s">
        <v>503</v>
      </c>
      <c r="E9914" s="151" t="s">
        <v>41</v>
      </c>
      <c r="F9914" s="151">
        <v>0.33</v>
      </c>
      <c r="G9914" s="151">
        <v>76.23</v>
      </c>
      <c r="H9914" s="190">
        <f t="shared" si="1904"/>
        <v>25.155900000000003</v>
      </c>
      <c r="J9914" s="195">
        <f>+IF(H9914="","",H9914/H9942)</f>
        <v>7.934817279808222E-2</v>
      </c>
      <c r="K9914" s="174">
        <v>352605342021</v>
      </c>
      <c r="L9914" s="170" t="s">
        <v>76</v>
      </c>
      <c r="M9914" s="193">
        <v>0.20180000000000001</v>
      </c>
      <c r="N9914" s="194">
        <f t="shared" si="1905"/>
        <v>1.6012461270652992E-2</v>
      </c>
      <c r="R9914" s="75" t="e">
        <f t="shared" si="1906"/>
        <v>#REF!</v>
      </c>
    </row>
    <row r="9915" spans="1:18" ht="15" customHeight="1" x14ac:dyDescent="0.3">
      <c r="A9915" s="86"/>
      <c r="B9915" s="84"/>
      <c r="C9915" s="125" t="s">
        <v>506</v>
      </c>
      <c r="E9915" s="151" t="s">
        <v>89</v>
      </c>
      <c r="F9915" s="151">
        <v>0.21</v>
      </c>
      <c r="G9915" s="151">
        <v>3.56</v>
      </c>
      <c r="H9915" s="190">
        <f t="shared" si="1904"/>
        <v>0.74759999999999993</v>
      </c>
      <c r="J9915" s="195">
        <f>+IF(H9915="","",H9915/H9942)</f>
        <v>2.3581225073977178E-3</v>
      </c>
      <c r="K9915" s="174">
        <v>352605342021</v>
      </c>
      <c r="L9915" s="170" t="s">
        <v>76</v>
      </c>
      <c r="M9915" s="193">
        <v>0.20180000000000001</v>
      </c>
      <c r="N9915" s="194">
        <f t="shared" si="1905"/>
        <v>4.7586912199285947E-4</v>
      </c>
      <c r="R9915" s="75" t="e">
        <f t="shared" si="1906"/>
        <v>#REF!</v>
      </c>
    </row>
    <row r="9916" spans="1:18" ht="15" customHeight="1" x14ac:dyDescent="0.3">
      <c r="A9916" s="86"/>
      <c r="B9916" s="84"/>
      <c r="C9916" s="125" t="s">
        <v>314</v>
      </c>
      <c r="E9916" s="151" t="s">
        <v>43</v>
      </c>
      <c r="F9916" s="151">
        <v>4</v>
      </c>
      <c r="G9916" s="151">
        <v>3</v>
      </c>
      <c r="H9916" s="190">
        <f t="shared" si="1904"/>
        <v>12</v>
      </c>
      <c r="J9916" s="195">
        <f>+IF(H9916="","",H9916/H9942)</f>
        <v>3.785108358583817E-2</v>
      </c>
      <c r="K9916" s="174">
        <v>4299923211</v>
      </c>
      <c r="L9916" s="170" t="s">
        <v>76</v>
      </c>
      <c r="M9916" s="193">
        <f t="shared" ref="M9916" si="1907">IF(L9916="NP", 0, (IF(L9916="EP", 1, (IF(L9916="ND", 0.4, "")))))</f>
        <v>0.4</v>
      </c>
      <c r="N9916" s="194">
        <f t="shared" si="1905"/>
        <v>1.5140433434335269E-2</v>
      </c>
      <c r="R9916" s="75" t="e">
        <f t="shared" si="1906"/>
        <v>#REF!</v>
      </c>
    </row>
    <row r="9917" spans="1:18" ht="15" customHeight="1" x14ac:dyDescent="0.3">
      <c r="A9917" s="86"/>
      <c r="B9917" s="84"/>
      <c r="C9917" s="125" t="s">
        <v>504</v>
      </c>
      <c r="E9917" s="151" t="s">
        <v>43</v>
      </c>
      <c r="F9917" s="151">
        <v>0.03</v>
      </c>
      <c r="G9917" s="151">
        <v>62.14</v>
      </c>
      <c r="H9917" s="190">
        <f t="shared" si="1904"/>
        <v>1.8641999999999999</v>
      </c>
      <c r="J9917" s="195">
        <f>+IF(H9917="","",H9917/H9942)</f>
        <v>5.8801658350599601E-3</v>
      </c>
      <c r="K9917" s="174">
        <v>352605342021</v>
      </c>
      <c r="L9917" s="170" t="s">
        <v>76</v>
      </c>
      <c r="M9917" s="193">
        <v>0.20180000000000001</v>
      </c>
      <c r="N9917" s="194">
        <f t="shared" si="1905"/>
        <v>1.1866174655151E-3</v>
      </c>
      <c r="R9917" s="75" t="e">
        <f t="shared" si="1906"/>
        <v>#REF!</v>
      </c>
    </row>
    <row r="9918" spans="1:18" ht="15" customHeight="1" x14ac:dyDescent="0.3">
      <c r="A9918" s="86"/>
      <c r="B9918" s="84"/>
      <c r="C9918" s="125"/>
      <c r="E9918" s="151"/>
      <c r="F9918" s="151"/>
      <c r="G9918" s="151"/>
      <c r="H9918" s="190" t="str">
        <f t="shared" si="1904"/>
        <v/>
      </c>
      <c r="J9918" s="195" t="str">
        <f>+IF(H9918="","",H9918/H9942)</f>
        <v/>
      </c>
      <c r="K9918" s="174"/>
      <c r="L9918" s="170"/>
      <c r="M9918" s="193" t="str">
        <f t="shared" ref="M9918:M9931" si="1908">IF(L9918="NP", 0, (IF(L9918="EP", 1, (IF(L9918="ND", 0.4, "")))))</f>
        <v/>
      </c>
      <c r="N9918" s="194" t="str">
        <f t="shared" si="1905"/>
        <v/>
      </c>
      <c r="R9918" s="75" t="e">
        <f t="shared" si="1906"/>
        <v>#REF!</v>
      </c>
    </row>
    <row r="9919" spans="1:18" ht="15" customHeight="1" x14ac:dyDescent="0.3">
      <c r="A9919" s="86"/>
      <c r="B9919" s="84"/>
      <c r="C9919" s="125"/>
      <c r="E9919" s="151"/>
      <c r="F9919" s="151"/>
      <c r="G9919" s="151"/>
      <c r="H9919" s="190" t="str">
        <f t="shared" si="1904"/>
        <v/>
      </c>
      <c r="J9919" s="195" t="str">
        <f>+IF(H9919="","",H9919/H9942)</f>
        <v/>
      </c>
      <c r="K9919" s="174"/>
      <c r="L9919" s="170"/>
      <c r="M9919" s="193" t="str">
        <f t="shared" si="1908"/>
        <v/>
      </c>
      <c r="N9919" s="194" t="str">
        <f t="shared" si="1905"/>
        <v/>
      </c>
      <c r="R9919" s="75" t="e">
        <f t="shared" si="1906"/>
        <v>#REF!</v>
      </c>
    </row>
    <row r="9920" spans="1:18" ht="15" customHeight="1" x14ac:dyDescent="0.3">
      <c r="A9920" s="86"/>
      <c r="B9920" s="84"/>
      <c r="C9920" s="125"/>
      <c r="E9920" s="151"/>
      <c r="F9920" s="151"/>
      <c r="G9920" s="151"/>
      <c r="H9920" s="190" t="str">
        <f t="shared" si="1904"/>
        <v/>
      </c>
      <c r="J9920" s="195" t="str">
        <f>+IF(H9920="","",H9920/H9942)</f>
        <v/>
      </c>
      <c r="K9920" s="174"/>
      <c r="L9920" s="170"/>
      <c r="M9920" s="193" t="str">
        <f t="shared" si="1908"/>
        <v/>
      </c>
      <c r="N9920" s="194" t="str">
        <f t="shared" si="1905"/>
        <v/>
      </c>
      <c r="R9920" s="75" t="e">
        <f t="shared" si="1906"/>
        <v>#REF!</v>
      </c>
    </row>
    <row r="9921" spans="1:18" ht="15" customHeight="1" x14ac:dyDescent="0.3">
      <c r="A9921" s="86"/>
      <c r="B9921" s="84"/>
      <c r="C9921" s="125"/>
      <c r="E9921" s="151"/>
      <c r="F9921" s="151"/>
      <c r="G9921" s="151"/>
      <c r="H9921" s="190" t="str">
        <f t="shared" si="1904"/>
        <v/>
      </c>
      <c r="J9921" s="195" t="str">
        <f>+IF(H9921="","",H9921/H9942)</f>
        <v/>
      </c>
      <c r="K9921" s="174"/>
      <c r="L9921" s="170"/>
      <c r="M9921" s="193" t="str">
        <f t="shared" si="1908"/>
        <v/>
      </c>
      <c r="N9921" s="194" t="str">
        <f t="shared" si="1905"/>
        <v/>
      </c>
      <c r="R9921" s="75" t="e">
        <f t="shared" si="1906"/>
        <v>#REF!</v>
      </c>
    </row>
    <row r="9922" spans="1:18" ht="15" customHeight="1" x14ac:dyDescent="0.3">
      <c r="A9922" s="86"/>
      <c r="B9922" s="84"/>
      <c r="C9922" s="125"/>
      <c r="E9922" s="151"/>
      <c r="F9922" s="151"/>
      <c r="G9922" s="151"/>
      <c r="H9922" s="190" t="str">
        <f t="shared" si="1904"/>
        <v/>
      </c>
      <c r="J9922" s="195" t="str">
        <f>+IF(H9922="","",H9922/H9942)</f>
        <v/>
      </c>
      <c r="K9922" s="174"/>
      <c r="L9922" s="170"/>
      <c r="M9922" s="193" t="str">
        <f t="shared" si="1908"/>
        <v/>
      </c>
      <c r="N9922" s="194" t="str">
        <f t="shared" si="1905"/>
        <v/>
      </c>
      <c r="R9922" s="75" t="e">
        <f t="shared" si="1906"/>
        <v>#REF!</v>
      </c>
    </row>
    <row r="9923" spans="1:18" ht="15" customHeight="1" x14ac:dyDescent="0.3">
      <c r="A9923" s="86"/>
      <c r="B9923" s="84"/>
      <c r="C9923" s="125"/>
      <c r="E9923" s="151"/>
      <c r="F9923" s="151"/>
      <c r="G9923" s="151"/>
      <c r="H9923" s="190" t="str">
        <f t="shared" si="1904"/>
        <v/>
      </c>
      <c r="J9923" s="195" t="str">
        <f>+IF(H9923="","",H9923/H9942)</f>
        <v/>
      </c>
      <c r="K9923" s="174"/>
      <c r="L9923" s="170"/>
      <c r="M9923" s="193" t="str">
        <f t="shared" si="1908"/>
        <v/>
      </c>
      <c r="N9923" s="194" t="str">
        <f t="shared" si="1905"/>
        <v/>
      </c>
      <c r="R9923" s="75" t="e">
        <f t="shared" si="1906"/>
        <v>#REF!</v>
      </c>
    </row>
    <row r="9924" spans="1:18" ht="15" customHeight="1" x14ac:dyDescent="0.3">
      <c r="A9924" s="86"/>
      <c r="B9924" s="84"/>
      <c r="C9924" s="125"/>
      <c r="E9924" s="151"/>
      <c r="F9924" s="151"/>
      <c r="G9924" s="151"/>
      <c r="H9924" s="190" t="str">
        <f t="shared" si="1904"/>
        <v/>
      </c>
      <c r="J9924" s="195" t="str">
        <f>+IF(H9924="","",H9924/H9942)</f>
        <v/>
      </c>
      <c r="K9924" s="174"/>
      <c r="L9924" s="170"/>
      <c r="M9924" s="193" t="str">
        <f t="shared" si="1908"/>
        <v/>
      </c>
      <c r="N9924" s="194" t="str">
        <f t="shared" si="1905"/>
        <v/>
      </c>
      <c r="R9924" s="75" t="e">
        <f t="shared" si="1906"/>
        <v>#REF!</v>
      </c>
    </row>
    <row r="9925" spans="1:18" ht="15" customHeight="1" x14ac:dyDescent="0.3">
      <c r="A9925" s="86"/>
      <c r="B9925" s="84"/>
      <c r="C9925" s="125"/>
      <c r="E9925" s="151"/>
      <c r="F9925" s="151"/>
      <c r="G9925" s="151"/>
      <c r="H9925" s="190" t="str">
        <f t="shared" si="1904"/>
        <v/>
      </c>
      <c r="J9925" s="195" t="str">
        <f>+IF(H9925="","",H9925/H9942)</f>
        <v/>
      </c>
      <c r="K9925" s="174"/>
      <c r="L9925" s="170"/>
      <c r="M9925" s="193" t="str">
        <f t="shared" si="1908"/>
        <v/>
      </c>
      <c r="N9925" s="194" t="str">
        <f t="shared" si="1905"/>
        <v/>
      </c>
      <c r="R9925" s="75" t="e">
        <f t="shared" si="1906"/>
        <v>#REF!</v>
      </c>
    </row>
    <row r="9926" spans="1:18" ht="15" customHeight="1" x14ac:dyDescent="0.3">
      <c r="A9926" s="86"/>
      <c r="B9926" s="84"/>
      <c r="C9926" s="125"/>
      <c r="E9926" s="151"/>
      <c r="F9926" s="151"/>
      <c r="G9926" s="151"/>
      <c r="H9926" s="190" t="str">
        <f t="shared" si="1904"/>
        <v/>
      </c>
      <c r="J9926" s="195" t="str">
        <f>+IF(H9926="","",H9926/H9942)</f>
        <v/>
      </c>
      <c r="K9926" s="174"/>
      <c r="L9926" s="170"/>
      <c r="M9926" s="193" t="str">
        <f t="shared" si="1908"/>
        <v/>
      </c>
      <c r="N9926" s="194" t="str">
        <f t="shared" si="1905"/>
        <v/>
      </c>
      <c r="R9926" s="75" t="e">
        <f t="shared" si="1906"/>
        <v>#REF!</v>
      </c>
    </row>
    <row r="9927" spans="1:18" ht="15" customHeight="1" x14ac:dyDescent="0.3">
      <c r="A9927" s="86"/>
      <c r="B9927" s="84"/>
      <c r="C9927" s="125"/>
      <c r="E9927" s="151"/>
      <c r="F9927" s="151"/>
      <c r="G9927" s="151"/>
      <c r="H9927" s="190" t="str">
        <f t="shared" si="1904"/>
        <v/>
      </c>
      <c r="J9927" s="195" t="str">
        <f>+IF(H9927="","",H9927/H9942)</f>
        <v/>
      </c>
      <c r="K9927" s="174"/>
      <c r="L9927" s="170"/>
      <c r="M9927" s="193" t="str">
        <f t="shared" si="1908"/>
        <v/>
      </c>
      <c r="N9927" s="194" t="str">
        <f t="shared" si="1905"/>
        <v/>
      </c>
      <c r="R9927" s="75" t="e">
        <f t="shared" si="1906"/>
        <v>#REF!</v>
      </c>
    </row>
    <row r="9928" spans="1:18" ht="15" customHeight="1" x14ac:dyDescent="0.3">
      <c r="A9928" s="86"/>
      <c r="B9928" s="84"/>
      <c r="C9928" s="125"/>
      <c r="E9928" s="151"/>
      <c r="F9928" s="151"/>
      <c r="G9928" s="151"/>
      <c r="H9928" s="190" t="str">
        <f t="shared" si="1904"/>
        <v/>
      </c>
      <c r="J9928" s="195" t="str">
        <f>+IF(H9928="","",H9928/H9942)</f>
        <v/>
      </c>
      <c r="K9928" s="174"/>
      <c r="L9928" s="170"/>
      <c r="M9928" s="193" t="str">
        <f t="shared" si="1908"/>
        <v/>
      </c>
      <c r="N9928" s="194" t="str">
        <f t="shared" si="1905"/>
        <v/>
      </c>
      <c r="R9928" s="75" t="e">
        <f t="shared" si="1906"/>
        <v>#REF!</v>
      </c>
    </row>
    <row r="9929" spans="1:18" ht="15" customHeight="1" x14ac:dyDescent="0.3">
      <c r="A9929" s="86"/>
      <c r="B9929" s="84"/>
      <c r="C9929" s="125"/>
      <c r="E9929" s="151"/>
      <c r="F9929" s="151"/>
      <c r="G9929" s="151"/>
      <c r="H9929" s="190" t="str">
        <f t="shared" si="1904"/>
        <v/>
      </c>
      <c r="J9929" s="195" t="str">
        <f>+IF(H9929="","",H9929/H9942)</f>
        <v/>
      </c>
      <c r="K9929" s="174"/>
      <c r="L9929" s="170"/>
      <c r="M9929" s="193" t="str">
        <f t="shared" si="1908"/>
        <v/>
      </c>
      <c r="N9929" s="194" t="str">
        <f t="shared" si="1905"/>
        <v/>
      </c>
      <c r="R9929" s="75" t="e">
        <f t="shared" si="1906"/>
        <v>#REF!</v>
      </c>
    </row>
    <row r="9930" spans="1:18" ht="15" customHeight="1" x14ac:dyDescent="0.3">
      <c r="A9930" s="86"/>
      <c r="B9930" s="84"/>
      <c r="C9930" s="125"/>
      <c r="E9930" s="151"/>
      <c r="F9930" s="151"/>
      <c r="G9930" s="151"/>
      <c r="H9930" s="190" t="str">
        <f t="shared" si="1904"/>
        <v/>
      </c>
      <c r="J9930" s="195" t="str">
        <f>+IF(H9930="","",H9930/H9942)</f>
        <v/>
      </c>
      <c r="K9930" s="174"/>
      <c r="L9930" s="170"/>
      <c r="M9930" s="193" t="str">
        <f t="shared" si="1908"/>
        <v/>
      </c>
      <c r="N9930" s="194" t="str">
        <f t="shared" si="1905"/>
        <v/>
      </c>
      <c r="R9930" s="75" t="e">
        <f t="shared" si="1906"/>
        <v>#REF!</v>
      </c>
    </row>
    <row r="9931" spans="1:18" ht="15" customHeight="1" thickBot="1" x14ac:dyDescent="0.35">
      <c r="A9931" s="86"/>
      <c r="B9931" s="84"/>
      <c r="C9931" s="125"/>
      <c r="E9931" s="152"/>
      <c r="F9931" s="152"/>
      <c r="G9931" s="152"/>
      <c r="H9931" s="191" t="str">
        <f t="shared" si="1904"/>
        <v/>
      </c>
      <c r="J9931" s="195" t="str">
        <f>+IF(H9931="","",H9931/H9942)</f>
        <v/>
      </c>
      <c r="K9931" s="174"/>
      <c r="L9931" s="170"/>
      <c r="M9931" s="193" t="str">
        <f t="shared" si="1908"/>
        <v/>
      </c>
      <c r="N9931" s="194" t="str">
        <f t="shared" si="1905"/>
        <v/>
      </c>
      <c r="R9931" s="75" t="e">
        <f t="shared" si="1906"/>
        <v>#REF!</v>
      </c>
    </row>
    <row r="9932" spans="1:18" ht="15" customHeight="1" thickBot="1" x14ac:dyDescent="0.35">
      <c r="A9932" s="86"/>
      <c r="B9932" s="84"/>
      <c r="C9932" s="160"/>
      <c r="D9932" s="160"/>
      <c r="E9932" s="160"/>
      <c r="F9932" s="160"/>
      <c r="G9932" s="161" t="s">
        <v>29</v>
      </c>
      <c r="H9932" s="157">
        <f>SUM(H9906:H9931)</f>
        <v>140.34300000000002</v>
      </c>
      <c r="J9932" s="110">
        <f>SUM(J9906:J9931)</f>
        <v>0.44267788530727387</v>
      </c>
      <c r="K9932" s="109"/>
      <c r="L9932" s="109"/>
      <c r="M9932" s="109"/>
      <c r="N9932" s="110">
        <f>SUM(N9906:N9931)</f>
        <v>0.1135662302095018</v>
      </c>
    </row>
    <row r="9933" spans="1:18" s="73" customFormat="1" ht="15" customHeight="1" thickBot="1" x14ac:dyDescent="0.35">
      <c r="A9933" s="86"/>
      <c r="B9933" s="84"/>
      <c r="C9933" s="73" t="s">
        <v>12</v>
      </c>
      <c r="H9933" s="74"/>
      <c r="J9933" s="111"/>
      <c r="K9933" s="111"/>
      <c r="L9933" s="111"/>
      <c r="M9933" s="111"/>
      <c r="N9933" s="111"/>
    </row>
    <row r="9934" spans="1:18" ht="33" customHeight="1" thickBot="1" x14ac:dyDescent="0.35">
      <c r="A9934" s="86"/>
      <c r="B9934" s="84"/>
      <c r="C9934" s="122" t="s">
        <v>48</v>
      </c>
      <c r="D9934" s="129"/>
      <c r="E9934" s="130" t="s">
        <v>3</v>
      </c>
      <c r="F9934" s="130" t="s">
        <v>0</v>
      </c>
      <c r="G9934" s="123" t="s">
        <v>6</v>
      </c>
      <c r="H9934" s="124" t="s">
        <v>9</v>
      </c>
      <c r="J9934" s="106" t="s">
        <v>59</v>
      </c>
      <c r="K9934" s="107" t="s">
        <v>60</v>
      </c>
      <c r="L9934" s="107" t="s">
        <v>61</v>
      </c>
      <c r="M9934" s="107" t="s">
        <v>62</v>
      </c>
      <c r="N9934" s="108" t="s">
        <v>63</v>
      </c>
    </row>
    <row r="9935" spans="1:18" ht="15" customHeight="1" x14ac:dyDescent="0.3">
      <c r="A9935" s="86"/>
      <c r="B9935" s="84"/>
      <c r="C9935" s="125"/>
      <c r="E9935" s="149"/>
      <c r="F9935" s="146"/>
      <c r="G9935" s="154"/>
      <c r="H9935" s="186" t="str">
        <f>+IF(G9935="","",F9935*G9935)</f>
        <v/>
      </c>
      <c r="J9935" s="195" t="str">
        <f>+IF(H9935="","",H9935/H9942)</f>
        <v/>
      </c>
      <c r="K9935" s="175"/>
      <c r="L9935" s="175"/>
      <c r="M9935" s="193" t="str">
        <f>IF(L9935="NP", 0, (IF(L9935="EP", 1, (IF(L9935="ND", 0.4, "")))))</f>
        <v/>
      </c>
      <c r="N9935" s="194" t="str">
        <f>+IF(H9935="","",J9935*M9935)</f>
        <v/>
      </c>
      <c r="R9935" s="75" t="e">
        <f t="shared" ref="R9935:R9939" si="1909">+R9847+1</f>
        <v>#REF!</v>
      </c>
    </row>
    <row r="9936" spans="1:18" ht="15" customHeight="1" x14ac:dyDescent="0.3">
      <c r="A9936" s="86"/>
      <c r="B9936" s="84"/>
      <c r="C9936" s="125"/>
      <c r="E9936" s="149"/>
      <c r="F9936" s="146"/>
      <c r="G9936" s="154"/>
      <c r="H9936" s="186" t="str">
        <f>+IF(G9936="","",F9936*G9936)</f>
        <v/>
      </c>
      <c r="J9936" s="195" t="str">
        <f>+IF(H9936="","",H9936/H9940)</f>
        <v/>
      </c>
      <c r="K9936" s="175"/>
      <c r="L9936" s="175"/>
      <c r="M9936" s="193" t="str">
        <f>IF(L9936="NP", 0, (IF(L9936="EP", 1, (IF(L9936="ND", 0.4, "")))))</f>
        <v/>
      </c>
      <c r="N9936" s="194" t="str">
        <f>+IF(H9936="","",J9936*M9936)</f>
        <v/>
      </c>
      <c r="R9936" s="75" t="e">
        <f t="shared" si="1909"/>
        <v>#REF!</v>
      </c>
    </row>
    <row r="9937" spans="1:18" ht="15" customHeight="1" x14ac:dyDescent="0.3">
      <c r="A9937" s="86"/>
      <c r="B9937" s="84"/>
      <c r="C9937" s="125"/>
      <c r="E9937" s="149"/>
      <c r="F9937" s="146"/>
      <c r="G9937" s="154"/>
      <c r="H9937" s="186" t="str">
        <f>+IF(G9937="","",F9937*G9937)</f>
        <v/>
      </c>
      <c r="J9937" s="195" t="str">
        <f>+IF(H9937="","",H9937/H9941)</f>
        <v/>
      </c>
      <c r="K9937" s="175"/>
      <c r="L9937" s="175"/>
      <c r="M9937" s="193" t="str">
        <f>IF(L9937="NP", 0, (IF(L9937="EP", 1, (IF(L9937="ND", 0.4, "")))))</f>
        <v/>
      </c>
      <c r="N9937" s="194" t="str">
        <f>+IF(H9937="","",J9937*M9937)</f>
        <v/>
      </c>
      <c r="R9937" s="75" t="e">
        <f t="shared" si="1909"/>
        <v>#REF!</v>
      </c>
    </row>
    <row r="9938" spans="1:18" ht="15" customHeight="1" x14ac:dyDescent="0.3">
      <c r="A9938" s="86"/>
      <c r="B9938" s="84"/>
      <c r="C9938" s="125"/>
      <c r="E9938" s="149"/>
      <c r="F9938" s="146"/>
      <c r="G9938" s="154"/>
      <c r="H9938" s="186" t="str">
        <f>+IF(G9938="","",F9938*G9938)</f>
        <v/>
      </c>
      <c r="J9938" s="195" t="str">
        <f>+IF(H9938="","",H9938/H9942)</f>
        <v/>
      </c>
      <c r="K9938" s="175"/>
      <c r="L9938" s="175"/>
      <c r="M9938" s="193" t="str">
        <f>IF(L9938="NP", 0, (IF(L9938="EP", 1, (IF(L9938="ND", 0.4, "")))))</f>
        <v/>
      </c>
      <c r="N9938" s="194" t="str">
        <f>+IF(H9938="","",J9938*M9938)</f>
        <v/>
      </c>
      <c r="R9938" s="75" t="e">
        <f t="shared" si="1909"/>
        <v>#REF!</v>
      </c>
    </row>
    <row r="9939" spans="1:18" ht="15" customHeight="1" thickBot="1" x14ac:dyDescent="0.35">
      <c r="A9939" s="86"/>
      <c r="B9939" s="84"/>
      <c r="C9939" s="127"/>
      <c r="D9939" s="128"/>
      <c r="E9939" s="150"/>
      <c r="F9939" s="147"/>
      <c r="G9939" s="155"/>
      <c r="H9939" s="192" t="str">
        <f>+IF(G9939="","",F9939*G9939)</f>
        <v/>
      </c>
      <c r="J9939" s="195" t="str">
        <f>+IF(H9939="","",H9939/H9942)</f>
        <v/>
      </c>
      <c r="K9939" s="176"/>
      <c r="L9939" s="177"/>
      <c r="M9939" s="193" t="str">
        <f>IF(L9939="NP", 0, (IF(L9939="EP", 1, (IF(L9939="ND", 0.4, "")))))</f>
        <v/>
      </c>
      <c r="N9939" s="194" t="str">
        <f>+IF(H9939="","",J9939*M9939)</f>
        <v/>
      </c>
      <c r="R9939" s="75" t="e">
        <f t="shared" si="1909"/>
        <v>#REF!</v>
      </c>
    </row>
    <row r="9940" spans="1:18" ht="15" customHeight="1" thickBot="1" x14ac:dyDescent="0.35">
      <c r="A9940" s="86"/>
      <c r="B9940" s="84"/>
      <c r="C9940" s="160"/>
      <c r="D9940" s="160"/>
      <c r="E9940" s="160"/>
      <c r="F9940" s="160"/>
      <c r="G9940" s="161" t="s">
        <v>30</v>
      </c>
      <c r="H9940" s="157">
        <f>SUM(H9935:H9939)</f>
        <v>0</v>
      </c>
      <c r="J9940" s="110">
        <f>SUM(J9935:J9939)</f>
        <v>0</v>
      </c>
      <c r="K9940" s="109"/>
      <c r="L9940" s="109"/>
      <c r="M9940" s="109"/>
      <c r="N9940" s="110">
        <f>SUM(N9935:N9939)</f>
        <v>0</v>
      </c>
    </row>
    <row r="9941" spans="1:18" ht="13.5" customHeight="1" thickBot="1" x14ac:dyDescent="0.35">
      <c r="A9941" s="86"/>
      <c r="B9941" s="84"/>
      <c r="H9941" s="84"/>
      <c r="J9941" s="103"/>
      <c r="K9941" s="104"/>
      <c r="L9941" s="104"/>
      <c r="M9941" s="104"/>
      <c r="N9941" s="105"/>
    </row>
    <row r="9942" spans="1:18" ht="15" customHeight="1" x14ac:dyDescent="0.3">
      <c r="A9942" s="86"/>
      <c r="B9942" s="84"/>
      <c r="D9942" s="132" t="s">
        <v>13</v>
      </c>
      <c r="E9942" s="133"/>
      <c r="F9942" s="133"/>
      <c r="G9942" s="134"/>
      <c r="H9942" s="158">
        <f>+H9887+H9903+H9932+H9940</f>
        <v>317.03187500000001</v>
      </c>
      <c r="J9942" s="113"/>
      <c r="K9942" s="78"/>
      <c r="M9942" s="78"/>
      <c r="N9942" s="114"/>
    </row>
    <row r="9943" spans="1:18" ht="15" customHeight="1" thickBot="1" x14ac:dyDescent="0.35">
      <c r="A9943" s="86"/>
      <c r="B9943" s="84"/>
      <c r="D9943" s="135" t="s">
        <v>67</v>
      </c>
      <c r="E9943" s="136"/>
      <c r="F9943" s="136"/>
      <c r="G9943" s="141">
        <f>+$Q$1</f>
        <v>0.15</v>
      </c>
      <c r="H9943" s="159">
        <f>+H9942*G9943</f>
        <v>47.554781249999998</v>
      </c>
      <c r="J9943" s="115"/>
      <c r="K9943" s="116"/>
      <c r="L9943" s="116"/>
      <c r="M9943" s="116"/>
      <c r="N9943" s="117"/>
    </row>
    <row r="9944" spans="1:18" ht="15" customHeight="1" x14ac:dyDescent="0.3">
      <c r="A9944" s="86"/>
      <c r="B9944" s="84"/>
      <c r="D9944" s="135" t="s">
        <v>68</v>
      </c>
      <c r="E9944" s="136"/>
      <c r="F9944" s="136"/>
      <c r="G9944" s="141">
        <f>+$Q$2</f>
        <v>0</v>
      </c>
      <c r="H9944" s="159">
        <f>+(H9942+H9943)*G9944</f>
        <v>0</v>
      </c>
      <c r="J9944" s="120">
        <f>+J9887+J9903+J9932+J9940</f>
        <v>1</v>
      </c>
      <c r="K9944" s="118"/>
      <c r="L9944" s="118"/>
      <c r="M9944" s="118"/>
      <c r="N9944" s="120">
        <f>+N9887+N9903+N9932+N9940</f>
        <v>0.1135662302095018</v>
      </c>
    </row>
    <row r="9945" spans="1:18" ht="15" customHeight="1" thickBot="1" x14ac:dyDescent="0.35">
      <c r="A9945" s="86"/>
      <c r="B9945" s="84"/>
      <c r="C9945" s="75" t="s">
        <v>64</v>
      </c>
      <c r="D9945" s="135" t="s">
        <v>14</v>
      </c>
      <c r="E9945" s="136"/>
      <c r="F9945" s="136"/>
      <c r="G9945" s="137"/>
      <c r="H9945" s="159">
        <f>SUM(H9942:H9944)</f>
        <v>364.58665625000003</v>
      </c>
      <c r="J9945" s="121" t="s">
        <v>69</v>
      </c>
      <c r="K9945" s="119"/>
      <c r="L9945" s="119"/>
      <c r="M9945" s="119"/>
      <c r="N9945" s="121" t="s">
        <v>70</v>
      </c>
    </row>
    <row r="9946" spans="1:18" ht="15" customHeight="1" thickBot="1" x14ac:dyDescent="0.35">
      <c r="A9946" s="86"/>
      <c r="B9946" s="84"/>
      <c r="C9946" s="75" t="s">
        <v>64</v>
      </c>
      <c r="D9946" s="138" t="s">
        <v>15</v>
      </c>
      <c r="E9946" s="139"/>
      <c r="F9946" s="139"/>
      <c r="G9946" s="140"/>
      <c r="H9946" s="131">
        <f>+ROUND(H9945,2)</f>
        <v>364.59</v>
      </c>
      <c r="N9946" s="165">
        <f>+ROUND(N9944,4)</f>
        <v>0.11360000000000001</v>
      </c>
    </row>
    <row r="9947" spans="1:18" ht="13.5" customHeight="1" x14ac:dyDescent="0.3">
      <c r="A9947" s="86"/>
      <c r="B9947" s="84"/>
      <c r="G9947" s="76"/>
    </row>
    <row r="9948" spans="1:18" ht="13.5" customHeight="1" x14ac:dyDescent="0.3">
      <c r="A9948" s="86"/>
      <c r="B9948" s="84"/>
      <c r="G9948" s="76"/>
    </row>
    <row r="9949" spans="1:18" ht="15" customHeight="1" x14ac:dyDescent="0.3">
      <c r="A9949" s="83"/>
      <c r="B9949" s="84"/>
      <c r="G9949" s="76"/>
      <c r="H9949" s="84"/>
      <c r="J9949" s="85"/>
      <c r="K9949" s="85"/>
      <c r="L9949" s="85"/>
      <c r="M9949" s="85"/>
      <c r="N9949" s="85"/>
    </row>
    <row r="9950" spans="1:18" ht="14.1" customHeight="1" x14ac:dyDescent="0.3">
      <c r="A9950" s="86"/>
      <c r="B9950" s="84"/>
      <c r="C9950" s="87"/>
      <c r="D9950" s="87"/>
      <c r="E9950" s="87"/>
      <c r="F9950" s="87"/>
      <c r="G9950" s="87"/>
      <c r="H9950" s="87"/>
      <c r="K9950" s="78"/>
      <c r="M9950" s="78"/>
    </row>
    <row r="9951" spans="1:18" ht="12" customHeight="1" x14ac:dyDescent="0.3">
      <c r="A9951" s="86"/>
      <c r="B9951" s="84"/>
      <c r="C9951" s="73"/>
      <c r="D9951" s="73"/>
      <c r="E9951" s="73"/>
      <c r="F9951" s="73"/>
      <c r="G9951" s="73"/>
      <c r="H9951" s="73"/>
      <c r="K9951" s="78"/>
      <c r="M9951" s="78"/>
    </row>
    <row r="9952" spans="1:18" ht="12" customHeight="1" x14ac:dyDescent="0.3">
      <c r="A9952" s="86"/>
      <c r="B9952" s="84"/>
      <c r="G9952" s="88"/>
      <c r="H9952" s="84"/>
      <c r="K9952" s="78"/>
      <c r="M9952" s="78"/>
    </row>
    <row r="9953" spans="1:18" ht="14.25" customHeight="1" x14ac:dyDescent="0.3">
      <c r="A9953" s="86"/>
      <c r="B9953" s="84"/>
      <c r="C9953" s="89"/>
      <c r="D9953" s="90"/>
      <c r="E9953" s="90"/>
      <c r="F9953" s="90"/>
      <c r="G9953" s="90"/>
      <c r="H9953" s="91"/>
      <c r="K9953" s="78"/>
      <c r="M9953" s="78"/>
    </row>
    <row r="9954" spans="1:18" ht="14.25" customHeight="1" x14ac:dyDescent="0.3">
      <c r="A9954" s="86"/>
      <c r="B9954" s="84"/>
      <c r="C9954" s="89"/>
      <c r="H9954" s="84"/>
      <c r="K9954" s="78"/>
      <c r="M9954" s="78"/>
    </row>
    <row r="9955" spans="1:18" ht="12" customHeight="1" thickBot="1" x14ac:dyDescent="0.35">
      <c r="A9955" s="86"/>
      <c r="B9955" s="84"/>
      <c r="C9955" s="89"/>
      <c r="H9955" s="84"/>
      <c r="K9955" s="78"/>
      <c r="M9955" s="78"/>
    </row>
    <row r="9956" spans="1:18" ht="20.100000000000001" customHeight="1" thickBot="1" x14ac:dyDescent="0.35">
      <c r="A9956" s="86"/>
      <c r="B9956" s="84"/>
      <c r="C9956" s="142" t="s">
        <v>55</v>
      </c>
      <c r="D9956" s="143"/>
      <c r="E9956" s="143"/>
      <c r="F9956" s="143"/>
      <c r="G9956" s="143"/>
      <c r="H9956" s="144"/>
    </row>
    <row r="9957" spans="1:18" ht="20.100000000000001" customHeight="1" x14ac:dyDescent="0.3">
      <c r="A9957" s="86"/>
      <c r="B9957" s="84"/>
      <c r="C9957" s="92"/>
      <c r="H9957" s="93" t="s">
        <v>56</v>
      </c>
      <c r="I9957" s="84"/>
      <c r="J9957" s="97" t="s">
        <v>26</v>
      </c>
      <c r="K9957" s="98"/>
      <c r="L9957" s="98"/>
      <c r="M9957" s="98"/>
      <c r="N9957" s="99"/>
    </row>
    <row r="9958" spans="1:18" ht="16.5" customHeight="1" thickBot="1" x14ac:dyDescent="0.35">
      <c r="A9958" s="169"/>
      <c r="B9958" s="84"/>
      <c r="C9958" s="73" t="s">
        <v>57</v>
      </c>
      <c r="D9958" s="84">
        <v>114</v>
      </c>
      <c r="G9958" s="74" t="s">
        <v>4</v>
      </c>
      <c r="H9958" s="75" t="str">
        <f>+VLOOKUP(D9958,PRESUP!$A$6:$N$183,3,FALSE)</f>
        <v>u</v>
      </c>
      <c r="I9958" s="84"/>
      <c r="J9958" s="100"/>
      <c r="K9958" s="101"/>
      <c r="L9958" s="101"/>
      <c r="M9958" s="101"/>
      <c r="N9958" s="102"/>
    </row>
    <row r="9959" spans="1:18" ht="32.25" customHeight="1" x14ac:dyDescent="0.3">
      <c r="A9959" s="86"/>
      <c r="B9959" s="84"/>
      <c r="C9959" s="22" t="str">
        <f>+VLOOKUP(D9958,PRESUP!$A$6:$N$183,14,FALSE)</f>
        <v>DETALLE: SEÑALES AL LADO DE LA CARRETERA (1298x420)</v>
      </c>
      <c r="J9959" s="103"/>
      <c r="K9959" s="104"/>
      <c r="L9959" s="104"/>
      <c r="M9959" s="104"/>
      <c r="N9959" s="105"/>
      <c r="O9959" s="84" t="s">
        <v>71</v>
      </c>
      <c r="P9959" s="84" t="s">
        <v>73</v>
      </c>
      <c r="Q9959" s="84" t="s">
        <v>72</v>
      </c>
    </row>
    <row r="9960" spans="1:18" s="73" customFormat="1" ht="15" customHeight="1" thickBot="1" x14ac:dyDescent="0.35">
      <c r="A9960" s="86"/>
      <c r="B9960" s="84"/>
      <c r="C9960" s="73" t="s">
        <v>5</v>
      </c>
      <c r="D9960" s="94"/>
      <c r="E9960" s="94"/>
      <c r="F9960" s="94"/>
      <c r="G9960" s="196" t="s">
        <v>58</v>
      </c>
      <c r="H9960" s="197">
        <v>1</v>
      </c>
      <c r="J9960" s="162"/>
      <c r="K9960" s="163"/>
      <c r="L9960" s="163"/>
      <c r="M9960" s="163"/>
      <c r="N9960" s="164"/>
      <c r="O9960" s="166">
        <f>+H10034</f>
        <v>138.22999999999999</v>
      </c>
      <c r="P9960" s="168">
        <f>+H10030</f>
        <v>120.20086999999999</v>
      </c>
      <c r="Q9960" s="167">
        <f>+N10034</f>
        <v>0.24049999999999999</v>
      </c>
      <c r="R9960" s="73">
        <f t="shared" ref="R9960" si="1910">+D9958</f>
        <v>114</v>
      </c>
    </row>
    <row r="9961" spans="1:18" s="94" customFormat="1" ht="30" customHeight="1" thickBot="1" x14ac:dyDescent="0.35">
      <c r="A9961" s="86"/>
      <c r="B9961" s="84"/>
      <c r="C9961" s="122" t="s">
        <v>48</v>
      </c>
      <c r="D9961" s="123" t="s">
        <v>0</v>
      </c>
      <c r="E9961" s="123" t="s">
        <v>6</v>
      </c>
      <c r="F9961" s="123" t="s">
        <v>7</v>
      </c>
      <c r="G9961" s="123" t="s">
        <v>8</v>
      </c>
      <c r="H9961" s="124" t="s">
        <v>9</v>
      </c>
      <c r="J9961" s="106" t="s">
        <v>59</v>
      </c>
      <c r="K9961" s="107" t="s">
        <v>60</v>
      </c>
      <c r="L9961" s="107" t="s">
        <v>61</v>
      </c>
      <c r="M9961" s="107" t="s">
        <v>62</v>
      </c>
      <c r="N9961" s="108" t="s">
        <v>63</v>
      </c>
    </row>
    <row r="9962" spans="1:18" ht="15" customHeight="1" x14ac:dyDescent="0.3">
      <c r="A9962" s="86"/>
      <c r="B9962" s="84"/>
      <c r="C9962" s="125" t="s">
        <v>78</v>
      </c>
      <c r="D9962" s="145" t="s">
        <v>20</v>
      </c>
      <c r="E9962" s="148"/>
      <c r="F9962" s="148" t="s">
        <v>64</v>
      </c>
      <c r="G9962" s="153" t="s">
        <v>20</v>
      </c>
      <c r="H9962" s="126">
        <f>+H9991*0.05</f>
        <v>0.89375000000000004</v>
      </c>
      <c r="J9962" s="171">
        <f>+IF(H9962="","",H9962/H10030)</f>
        <v>7.435470308991941E-3</v>
      </c>
      <c r="K9962" s="210">
        <v>4292100117</v>
      </c>
      <c r="L9962" s="210" t="s">
        <v>77</v>
      </c>
      <c r="M9962" s="156">
        <v>0</v>
      </c>
      <c r="N9962" s="173">
        <f t="shared" ref="N9962:N9974" si="1911">+IF(H9962="","",J9962*M9962)</f>
        <v>0</v>
      </c>
    </row>
    <row r="9963" spans="1:18" ht="15" customHeight="1" x14ac:dyDescent="0.2">
      <c r="A9963" s="86"/>
      <c r="B9963" s="84"/>
      <c r="C9963" s="208" t="s">
        <v>465</v>
      </c>
      <c r="D9963" s="223">
        <v>0.1</v>
      </c>
      <c r="E9963" s="224">
        <v>2.2000000000000002</v>
      </c>
      <c r="F9963" s="184">
        <f t="shared" ref="F9963:F9974" si="1912">+IF(E9963="","",D9963*E9963)</f>
        <v>0.22000000000000003</v>
      </c>
      <c r="G9963" s="185">
        <f>+IF(F9963="","",H9960)</f>
        <v>1</v>
      </c>
      <c r="H9963" s="186">
        <f t="shared" ref="H9963:H9974" si="1913">+IF(G9963="","",F9963*G9963)</f>
        <v>0.22000000000000003</v>
      </c>
      <c r="J9963" s="195">
        <f>+IF(H9963="","",H9963/H10030)</f>
        <v>1.8302696145210931E-3</v>
      </c>
      <c r="K9963" s="211">
        <v>4292100117</v>
      </c>
      <c r="L9963" s="170" t="s">
        <v>77</v>
      </c>
      <c r="M9963" s="193">
        <f t="shared" ref="M9963:M9974" si="1914">IF(L9963="NP", 0, (IF(L9963="EP", 1, (IF(L9963="ND", 0.4, "")))))</f>
        <v>0</v>
      </c>
      <c r="N9963" s="194">
        <f t="shared" si="1911"/>
        <v>0</v>
      </c>
      <c r="R9963" s="75" t="e">
        <f t="shared" ref="R9963:R9974" si="1915">+R9875+1</f>
        <v>#REF!</v>
      </c>
    </row>
    <row r="9964" spans="1:18" ht="15" customHeight="1" x14ac:dyDescent="0.3">
      <c r="A9964" s="86"/>
      <c r="B9964" s="84"/>
      <c r="C9964" s="125"/>
      <c r="D9964" s="223"/>
      <c r="E9964" s="224"/>
      <c r="F9964" s="184"/>
      <c r="G9964" s="185"/>
      <c r="H9964" s="186"/>
      <c r="J9964" s="195"/>
      <c r="K9964" s="172"/>
      <c r="L9964" s="170"/>
      <c r="M9964" s="193"/>
      <c r="N9964" s="194" t="str">
        <f t="shared" si="1911"/>
        <v/>
      </c>
      <c r="R9964" s="75" t="e">
        <f t="shared" si="1915"/>
        <v>#REF!</v>
      </c>
    </row>
    <row r="9965" spans="1:18" ht="15" customHeight="1" x14ac:dyDescent="0.3">
      <c r="A9965" s="86"/>
      <c r="B9965" s="84"/>
      <c r="C9965" s="125"/>
      <c r="D9965" s="146"/>
      <c r="E9965" s="149"/>
      <c r="F9965" s="184"/>
      <c r="G9965" s="185"/>
      <c r="H9965" s="186"/>
      <c r="J9965" s="195"/>
      <c r="K9965" s="172"/>
      <c r="L9965" s="170"/>
      <c r="M9965" s="193"/>
      <c r="N9965" s="194" t="str">
        <f t="shared" si="1911"/>
        <v/>
      </c>
      <c r="R9965" s="75" t="e">
        <f t="shared" si="1915"/>
        <v>#REF!</v>
      </c>
    </row>
    <row r="9966" spans="1:18" ht="15" customHeight="1" x14ac:dyDescent="0.3">
      <c r="A9966" s="86"/>
      <c r="B9966" s="84"/>
      <c r="C9966" s="125"/>
      <c r="D9966" s="146"/>
      <c r="E9966" s="149"/>
      <c r="F9966" s="184"/>
      <c r="G9966" s="185"/>
      <c r="H9966" s="186"/>
      <c r="J9966" s="195"/>
      <c r="K9966" s="172"/>
      <c r="L9966" s="170"/>
      <c r="M9966" s="193"/>
      <c r="N9966" s="194" t="str">
        <f t="shared" si="1911"/>
        <v/>
      </c>
      <c r="R9966" s="75" t="e">
        <f t="shared" si="1915"/>
        <v>#REF!</v>
      </c>
    </row>
    <row r="9967" spans="1:18" ht="15" customHeight="1" x14ac:dyDescent="0.3">
      <c r="A9967" s="86"/>
      <c r="B9967" s="84"/>
      <c r="C9967" s="125"/>
      <c r="D9967" s="146"/>
      <c r="E9967" s="149"/>
      <c r="F9967" s="184" t="str">
        <f t="shared" si="1912"/>
        <v/>
      </c>
      <c r="G9967" s="185" t="str">
        <f>+IF(F9967="","",H9960)</f>
        <v/>
      </c>
      <c r="H9967" s="186" t="str">
        <f t="shared" si="1913"/>
        <v/>
      </c>
      <c r="J9967" s="195" t="str">
        <f>+IF(H9967="","",H9967/H10030)</f>
        <v/>
      </c>
      <c r="K9967" s="172"/>
      <c r="L9967" s="170"/>
      <c r="M9967" s="193" t="str">
        <f t="shared" si="1914"/>
        <v/>
      </c>
      <c r="N9967" s="194" t="str">
        <f t="shared" si="1911"/>
        <v/>
      </c>
      <c r="R9967" s="75" t="e">
        <f t="shared" si="1915"/>
        <v>#REF!</v>
      </c>
    </row>
    <row r="9968" spans="1:18" ht="15" customHeight="1" x14ac:dyDescent="0.3">
      <c r="A9968" s="86"/>
      <c r="B9968" s="84"/>
      <c r="C9968" s="125"/>
      <c r="D9968" s="146"/>
      <c r="E9968" s="149"/>
      <c r="F9968" s="184" t="str">
        <f t="shared" si="1912"/>
        <v/>
      </c>
      <c r="G9968" s="185" t="str">
        <f>+IF(F9968="","",H9960)</f>
        <v/>
      </c>
      <c r="H9968" s="186" t="str">
        <f t="shared" si="1913"/>
        <v/>
      </c>
      <c r="J9968" s="195" t="str">
        <f>+IF(H9968="","",H9968/H10030)</f>
        <v/>
      </c>
      <c r="K9968" s="172"/>
      <c r="L9968" s="170"/>
      <c r="M9968" s="193" t="str">
        <f t="shared" si="1914"/>
        <v/>
      </c>
      <c r="N9968" s="194" t="str">
        <f t="shared" si="1911"/>
        <v/>
      </c>
      <c r="R9968" s="75" t="e">
        <f t="shared" si="1915"/>
        <v>#REF!</v>
      </c>
    </row>
    <row r="9969" spans="1:18" ht="15" customHeight="1" x14ac:dyDescent="0.3">
      <c r="A9969" s="86"/>
      <c r="B9969" s="84"/>
      <c r="C9969" s="125"/>
      <c r="D9969" s="146"/>
      <c r="E9969" s="149"/>
      <c r="F9969" s="184" t="str">
        <f t="shared" si="1912"/>
        <v/>
      </c>
      <c r="G9969" s="185" t="str">
        <f>+IF(F9969="","",H9960)</f>
        <v/>
      </c>
      <c r="H9969" s="186" t="str">
        <f t="shared" si="1913"/>
        <v/>
      </c>
      <c r="J9969" s="195" t="str">
        <f>+IF(H9969="","",H9969/H10030)</f>
        <v/>
      </c>
      <c r="K9969" s="172"/>
      <c r="L9969" s="170"/>
      <c r="M9969" s="193" t="str">
        <f t="shared" si="1914"/>
        <v/>
      </c>
      <c r="N9969" s="194" t="str">
        <f t="shared" si="1911"/>
        <v/>
      </c>
      <c r="R9969" s="75" t="e">
        <f t="shared" si="1915"/>
        <v>#REF!</v>
      </c>
    </row>
    <row r="9970" spans="1:18" ht="15" customHeight="1" x14ac:dyDescent="0.3">
      <c r="A9970" s="86"/>
      <c r="B9970" s="84"/>
      <c r="C9970" s="125"/>
      <c r="D9970" s="146"/>
      <c r="E9970" s="149"/>
      <c r="F9970" s="184" t="str">
        <f t="shared" si="1912"/>
        <v/>
      </c>
      <c r="G9970" s="185" t="str">
        <f>+IF(F9970="","",H9960)</f>
        <v/>
      </c>
      <c r="H9970" s="186" t="str">
        <f t="shared" si="1913"/>
        <v/>
      </c>
      <c r="J9970" s="195" t="str">
        <f>+IF(H9970="","",H9970/H10030)</f>
        <v/>
      </c>
      <c r="K9970" s="172"/>
      <c r="L9970" s="170"/>
      <c r="M9970" s="193" t="str">
        <f t="shared" si="1914"/>
        <v/>
      </c>
      <c r="N9970" s="194" t="str">
        <f t="shared" si="1911"/>
        <v/>
      </c>
      <c r="R9970" s="75" t="e">
        <f t="shared" si="1915"/>
        <v>#REF!</v>
      </c>
    </row>
    <row r="9971" spans="1:18" ht="15" customHeight="1" x14ac:dyDescent="0.3">
      <c r="A9971" s="86"/>
      <c r="B9971" s="84"/>
      <c r="C9971" s="125"/>
      <c r="D9971" s="146"/>
      <c r="E9971" s="149"/>
      <c r="F9971" s="184" t="str">
        <f t="shared" si="1912"/>
        <v/>
      </c>
      <c r="G9971" s="185" t="str">
        <f>+IF(F9971="","",H9960)</f>
        <v/>
      </c>
      <c r="H9971" s="186" t="str">
        <f t="shared" si="1913"/>
        <v/>
      </c>
      <c r="J9971" s="195" t="str">
        <f>+IF(H9971="","",H9971/H10030)</f>
        <v/>
      </c>
      <c r="K9971" s="172"/>
      <c r="L9971" s="170"/>
      <c r="M9971" s="193" t="str">
        <f t="shared" si="1914"/>
        <v/>
      </c>
      <c r="N9971" s="194" t="str">
        <f t="shared" si="1911"/>
        <v/>
      </c>
      <c r="R9971" s="75" t="e">
        <f t="shared" si="1915"/>
        <v>#REF!</v>
      </c>
    </row>
    <row r="9972" spans="1:18" ht="15" customHeight="1" x14ac:dyDescent="0.3">
      <c r="A9972" s="86"/>
      <c r="B9972" s="84"/>
      <c r="C9972" s="125"/>
      <c r="D9972" s="146"/>
      <c r="E9972" s="149"/>
      <c r="F9972" s="184" t="str">
        <f t="shared" si="1912"/>
        <v/>
      </c>
      <c r="G9972" s="185" t="str">
        <f>+IF(F9972="","",H9960)</f>
        <v/>
      </c>
      <c r="H9972" s="186" t="str">
        <f t="shared" si="1913"/>
        <v/>
      </c>
      <c r="J9972" s="195" t="str">
        <f>+IF(H9972="","",H9972/H10030)</f>
        <v/>
      </c>
      <c r="K9972" s="172"/>
      <c r="L9972" s="170"/>
      <c r="M9972" s="193" t="str">
        <f t="shared" si="1914"/>
        <v/>
      </c>
      <c r="N9972" s="194" t="str">
        <f t="shared" si="1911"/>
        <v/>
      </c>
      <c r="R9972" s="75" t="e">
        <f t="shared" si="1915"/>
        <v>#REF!</v>
      </c>
    </row>
    <row r="9973" spans="1:18" ht="15" customHeight="1" x14ac:dyDescent="0.3">
      <c r="A9973" s="86"/>
      <c r="B9973" s="84"/>
      <c r="C9973" s="125"/>
      <c r="D9973" s="146"/>
      <c r="E9973" s="149"/>
      <c r="F9973" s="184" t="str">
        <f t="shared" si="1912"/>
        <v/>
      </c>
      <c r="G9973" s="185" t="str">
        <f>+IF(F9973="","",H9960)</f>
        <v/>
      </c>
      <c r="H9973" s="186" t="str">
        <f t="shared" si="1913"/>
        <v/>
      </c>
      <c r="J9973" s="195" t="str">
        <f>+IF(H9973="","",H9973/H10030)</f>
        <v/>
      </c>
      <c r="K9973" s="172"/>
      <c r="L9973" s="170"/>
      <c r="M9973" s="193" t="str">
        <f t="shared" si="1914"/>
        <v/>
      </c>
      <c r="N9973" s="194" t="str">
        <f t="shared" si="1911"/>
        <v/>
      </c>
      <c r="R9973" s="75" t="e">
        <f t="shared" si="1915"/>
        <v>#REF!</v>
      </c>
    </row>
    <row r="9974" spans="1:18" ht="15" customHeight="1" thickBot="1" x14ac:dyDescent="0.35">
      <c r="A9974" s="86"/>
      <c r="B9974" s="84"/>
      <c r="C9974" s="127"/>
      <c r="D9974" s="147"/>
      <c r="E9974" s="150"/>
      <c r="F9974" s="187" t="str">
        <f t="shared" si="1912"/>
        <v/>
      </c>
      <c r="G9974" s="188" t="str">
        <f>+IF(F9974="","",H9959)</f>
        <v/>
      </c>
      <c r="H9974" s="189" t="str">
        <f t="shared" si="1913"/>
        <v/>
      </c>
      <c r="J9974" s="195" t="str">
        <f>+IF(H9974="","",H9974/H10030)</f>
        <v/>
      </c>
      <c r="K9974" s="172"/>
      <c r="L9974" s="170"/>
      <c r="M9974" s="193" t="str">
        <f t="shared" si="1914"/>
        <v/>
      </c>
      <c r="N9974" s="194" t="str">
        <f t="shared" si="1911"/>
        <v/>
      </c>
      <c r="R9974" s="75" t="e">
        <f t="shared" si="1915"/>
        <v>#REF!</v>
      </c>
    </row>
    <row r="9975" spans="1:18" ht="15" customHeight="1" thickBot="1" x14ac:dyDescent="0.35">
      <c r="A9975" s="86"/>
      <c r="B9975" s="84"/>
      <c r="C9975" s="160"/>
      <c r="D9975" s="160"/>
      <c r="E9975" s="160"/>
      <c r="F9975" s="160"/>
      <c r="G9975" s="161" t="s">
        <v>27</v>
      </c>
      <c r="H9975" s="157">
        <f>SUM(H9962:H9974)</f>
        <v>1.11375</v>
      </c>
      <c r="J9975" s="110">
        <f>SUM(J9962:J9974)</f>
        <v>9.2657399235130337E-3</v>
      </c>
      <c r="K9975" s="109"/>
      <c r="L9975" s="109"/>
      <c r="M9975" s="109"/>
      <c r="N9975" s="110">
        <f>SUM(N9962:N9974)</f>
        <v>0</v>
      </c>
    </row>
    <row r="9976" spans="1:18" s="73" customFormat="1" ht="15" customHeight="1" thickBot="1" x14ac:dyDescent="0.35">
      <c r="A9976" s="86"/>
      <c r="B9976" s="84"/>
      <c r="C9976" s="73" t="s">
        <v>10</v>
      </c>
      <c r="H9976" s="74"/>
      <c r="J9976" s="112"/>
      <c r="K9976" s="112"/>
      <c r="L9976" s="112"/>
      <c r="M9976" s="112"/>
      <c r="N9976" s="112"/>
    </row>
    <row r="9977" spans="1:18" ht="31.5" customHeight="1" thickBot="1" x14ac:dyDescent="0.35">
      <c r="A9977" s="86"/>
      <c r="B9977" s="84"/>
      <c r="C9977" s="122" t="s">
        <v>48</v>
      </c>
      <c r="D9977" s="123" t="s">
        <v>0</v>
      </c>
      <c r="E9977" s="123" t="s">
        <v>65</v>
      </c>
      <c r="F9977" s="123" t="s">
        <v>66</v>
      </c>
      <c r="G9977" s="123" t="s">
        <v>8</v>
      </c>
      <c r="H9977" s="124" t="s">
        <v>9</v>
      </c>
      <c r="J9977" s="106" t="s">
        <v>59</v>
      </c>
      <c r="K9977" s="107" t="s">
        <v>60</v>
      </c>
      <c r="L9977" s="107" t="s">
        <v>61</v>
      </c>
      <c r="M9977" s="107" t="s">
        <v>62</v>
      </c>
      <c r="N9977" s="108" t="s">
        <v>63</v>
      </c>
    </row>
    <row r="9978" spans="1:18" ht="15" customHeight="1" x14ac:dyDescent="0.3">
      <c r="A9978" s="86"/>
      <c r="B9978" s="84"/>
      <c r="C9978" s="125" t="s">
        <v>309</v>
      </c>
      <c r="D9978" s="227">
        <v>1</v>
      </c>
      <c r="E9978" s="149">
        <v>4.75</v>
      </c>
      <c r="F9978" s="184">
        <f>+IF(E9978="","",D9978*E9978)</f>
        <v>4.75</v>
      </c>
      <c r="G9978" s="185">
        <f>+IF(F9978="","",H9960)</f>
        <v>1</v>
      </c>
      <c r="H9978" s="186">
        <f>+IF(G9978="","",F9978*G9978)</f>
        <v>4.75</v>
      </c>
      <c r="I9978" s="95"/>
      <c r="J9978" s="195">
        <f>+IF(H9978="","",H9978/H10030)</f>
        <v>3.9517184858978142E-2</v>
      </c>
      <c r="K9978" s="210">
        <v>851230012</v>
      </c>
      <c r="L9978" s="210" t="s">
        <v>77</v>
      </c>
      <c r="M9978" s="193">
        <v>0</v>
      </c>
      <c r="N9978" s="194">
        <f t="shared" ref="N9978:N9990" si="1916">+IF(H9978="","",J9978*M9978)</f>
        <v>0</v>
      </c>
      <c r="R9978" s="75" t="e">
        <f t="shared" ref="R9978:R9990" si="1917">+R9890+1</f>
        <v>#REF!</v>
      </c>
    </row>
    <row r="9979" spans="1:18" ht="15" customHeight="1" x14ac:dyDescent="0.25">
      <c r="A9979" s="86"/>
      <c r="B9979" s="84"/>
      <c r="C9979" s="125" t="s">
        <v>326</v>
      </c>
      <c r="D9979" s="228">
        <v>3</v>
      </c>
      <c r="E9979" s="209">
        <v>4.2300000000000004</v>
      </c>
      <c r="F9979" s="184">
        <f>+IF(E9979="","",D9979*E9979)</f>
        <v>12.690000000000001</v>
      </c>
      <c r="G9979" s="185">
        <f>+IF(F9979="","",H9960)</f>
        <v>1</v>
      </c>
      <c r="H9979" s="186">
        <f>+IF(G9979="","",F9979*G9979)</f>
        <v>12.690000000000001</v>
      </c>
      <c r="J9979" s="195">
        <f>+IF(H9979="","",H9979/H10030)</f>
        <v>0.10557327912851215</v>
      </c>
      <c r="K9979" s="210">
        <v>851230012</v>
      </c>
      <c r="L9979" s="210" t="s">
        <v>77</v>
      </c>
      <c r="M9979" s="193">
        <v>0</v>
      </c>
      <c r="N9979" s="194">
        <f t="shared" si="1916"/>
        <v>0</v>
      </c>
      <c r="R9979" s="75" t="e">
        <f t="shared" si="1917"/>
        <v>#REF!</v>
      </c>
    </row>
    <row r="9980" spans="1:18" ht="29.4" customHeight="1" x14ac:dyDescent="0.25">
      <c r="A9980" s="86"/>
      <c r="B9980" s="84"/>
      <c r="C9980" s="125" t="s">
        <v>468</v>
      </c>
      <c r="D9980" s="227">
        <v>0.1</v>
      </c>
      <c r="E9980" s="209">
        <v>4.3499999999999996</v>
      </c>
      <c r="F9980" s="184">
        <f>+IF(E9980="","",D9980*E9980)</f>
        <v>0.435</v>
      </c>
      <c r="G9980" s="185">
        <f>+IF(F9980="","",H9960)</f>
        <v>1</v>
      </c>
      <c r="H9980" s="186">
        <f>+IF(G9980="","",F9980*G9980)</f>
        <v>0.435</v>
      </c>
      <c r="J9980" s="195">
        <f>+IF(H9980="","",H9980/H10030)</f>
        <v>3.6189421923485247E-3</v>
      </c>
      <c r="K9980" s="210">
        <v>851230012</v>
      </c>
      <c r="L9980" s="210" t="s">
        <v>77</v>
      </c>
      <c r="M9980" s="193">
        <v>0</v>
      </c>
      <c r="N9980" s="194">
        <f t="shared" si="1916"/>
        <v>0</v>
      </c>
      <c r="R9980" s="75" t="e">
        <f t="shared" si="1917"/>
        <v>#REF!</v>
      </c>
    </row>
    <row r="9981" spans="1:18" ht="15" customHeight="1" x14ac:dyDescent="0.3">
      <c r="A9981" s="86"/>
      <c r="B9981" s="84"/>
      <c r="C9981" s="232"/>
      <c r="D9981" s="227"/>
      <c r="E9981" s="223"/>
      <c r="F9981" s="184"/>
      <c r="G9981" s="185"/>
      <c r="H9981" s="186"/>
      <c r="J9981" s="195"/>
      <c r="K9981" s="210"/>
      <c r="L9981" s="210"/>
      <c r="M9981" s="193"/>
      <c r="N9981" s="194" t="str">
        <f t="shared" si="1916"/>
        <v/>
      </c>
      <c r="R9981" s="75" t="e">
        <f t="shared" si="1917"/>
        <v>#REF!</v>
      </c>
    </row>
    <row r="9982" spans="1:18" ht="15" customHeight="1" x14ac:dyDescent="0.3">
      <c r="A9982" s="86"/>
      <c r="B9982" s="84"/>
      <c r="C9982" s="232"/>
      <c r="D9982" s="227"/>
      <c r="E9982" s="223"/>
      <c r="F9982" s="184"/>
      <c r="G9982" s="185"/>
      <c r="H9982" s="186"/>
      <c r="J9982" s="195"/>
      <c r="K9982" s="210"/>
      <c r="L9982" s="210"/>
      <c r="M9982" s="193"/>
      <c r="N9982" s="194" t="str">
        <f t="shared" si="1916"/>
        <v/>
      </c>
      <c r="R9982" s="75" t="e">
        <f t="shared" si="1917"/>
        <v>#REF!</v>
      </c>
    </row>
    <row r="9983" spans="1:18" ht="15" customHeight="1" x14ac:dyDescent="0.3">
      <c r="A9983" s="86"/>
      <c r="B9983" s="84"/>
      <c r="C9983" s="125"/>
      <c r="D9983" s="146"/>
      <c r="E9983" s="149"/>
      <c r="F9983" s="184" t="str">
        <f t="shared" ref="F9983:F9990" si="1918">+IF(E9983="","",D9983*E9983)</f>
        <v/>
      </c>
      <c r="G9983" s="185" t="str">
        <f>+IF(F9983="","",H9960)</f>
        <v/>
      </c>
      <c r="H9983" s="186" t="str">
        <f t="shared" ref="H9983:H9990" si="1919">+IF(G9983="","",F9983*G9983)</f>
        <v/>
      </c>
      <c r="I9983" s="96"/>
      <c r="J9983" s="195" t="str">
        <f>+IF(H9983="","",H9983/H10030)</f>
        <v/>
      </c>
      <c r="K9983" s="174"/>
      <c r="L9983" s="170"/>
      <c r="M9983" s="193" t="str">
        <f t="shared" ref="M9983:M9990" si="1920">IF(L9983="NP", 0, (IF(L9983="EP", 1, (IF(L9983="ND", 0.4, "")))))</f>
        <v/>
      </c>
      <c r="N9983" s="194" t="str">
        <f t="shared" si="1916"/>
        <v/>
      </c>
      <c r="R9983" s="75" t="e">
        <f t="shared" si="1917"/>
        <v>#REF!</v>
      </c>
    </row>
    <row r="9984" spans="1:18" ht="15" customHeight="1" x14ac:dyDescent="0.3">
      <c r="A9984" s="86"/>
      <c r="B9984" s="84"/>
      <c r="C9984" s="125"/>
      <c r="D9984" s="146"/>
      <c r="E9984" s="149"/>
      <c r="F9984" s="184" t="str">
        <f t="shared" si="1918"/>
        <v/>
      </c>
      <c r="G9984" s="185" t="str">
        <f>+IF(F9984="","",H9960)</f>
        <v/>
      </c>
      <c r="H9984" s="186" t="str">
        <f t="shared" si="1919"/>
        <v/>
      </c>
      <c r="J9984" s="195" t="str">
        <f>+IF(H9984="","",H9984/H10030)</f>
        <v/>
      </c>
      <c r="K9984" s="174"/>
      <c r="L9984" s="170"/>
      <c r="M9984" s="193" t="str">
        <f t="shared" si="1920"/>
        <v/>
      </c>
      <c r="N9984" s="194" t="str">
        <f t="shared" si="1916"/>
        <v/>
      </c>
      <c r="R9984" s="75" t="e">
        <f t="shared" si="1917"/>
        <v>#REF!</v>
      </c>
    </row>
    <row r="9985" spans="1:18" ht="15" customHeight="1" x14ac:dyDescent="0.3">
      <c r="A9985" s="86"/>
      <c r="B9985" s="84"/>
      <c r="C9985" s="125"/>
      <c r="D9985" s="146"/>
      <c r="E9985" s="149"/>
      <c r="F9985" s="184" t="str">
        <f t="shared" si="1918"/>
        <v/>
      </c>
      <c r="G9985" s="185" t="str">
        <f>+IF(F9985="","",H9960)</f>
        <v/>
      </c>
      <c r="H9985" s="186" t="str">
        <f t="shared" si="1919"/>
        <v/>
      </c>
      <c r="J9985" s="195" t="str">
        <f>+IF(H9985="","",H9985/H10030)</f>
        <v/>
      </c>
      <c r="K9985" s="174"/>
      <c r="L9985" s="170"/>
      <c r="M9985" s="193" t="str">
        <f t="shared" si="1920"/>
        <v/>
      </c>
      <c r="N9985" s="194" t="str">
        <f t="shared" si="1916"/>
        <v/>
      </c>
      <c r="R9985" s="75" t="e">
        <f t="shared" si="1917"/>
        <v>#REF!</v>
      </c>
    </row>
    <row r="9986" spans="1:18" ht="15" customHeight="1" x14ac:dyDescent="0.3">
      <c r="A9986" s="86"/>
      <c r="B9986" s="84"/>
      <c r="C9986" s="125"/>
      <c r="D9986" s="146"/>
      <c r="E9986" s="149"/>
      <c r="F9986" s="184" t="str">
        <f t="shared" si="1918"/>
        <v/>
      </c>
      <c r="G9986" s="185" t="str">
        <f>+IF(F9986="","",H9960)</f>
        <v/>
      </c>
      <c r="H9986" s="186" t="str">
        <f t="shared" si="1919"/>
        <v/>
      </c>
      <c r="I9986" s="96"/>
      <c r="J9986" s="195" t="str">
        <f>+IF(H9986="","",H9986/H10030)</f>
        <v/>
      </c>
      <c r="K9986" s="174"/>
      <c r="L9986" s="170"/>
      <c r="M9986" s="193" t="str">
        <f t="shared" si="1920"/>
        <v/>
      </c>
      <c r="N9986" s="194" t="str">
        <f t="shared" si="1916"/>
        <v/>
      </c>
      <c r="R9986" s="75" t="e">
        <f t="shared" si="1917"/>
        <v>#REF!</v>
      </c>
    </row>
    <row r="9987" spans="1:18" ht="15" customHeight="1" x14ac:dyDescent="0.3">
      <c r="A9987" s="86"/>
      <c r="B9987" s="84"/>
      <c r="C9987" s="125"/>
      <c r="D9987" s="146"/>
      <c r="E9987" s="149"/>
      <c r="F9987" s="184" t="str">
        <f t="shared" si="1918"/>
        <v/>
      </c>
      <c r="G9987" s="185" t="str">
        <f>+IF(F9987="","",H9960)</f>
        <v/>
      </c>
      <c r="H9987" s="186" t="str">
        <f t="shared" si="1919"/>
        <v/>
      </c>
      <c r="J9987" s="195" t="str">
        <f>+IF(H9987="","",H9987/H10030)</f>
        <v/>
      </c>
      <c r="K9987" s="174"/>
      <c r="L9987" s="170"/>
      <c r="M9987" s="193" t="str">
        <f t="shared" si="1920"/>
        <v/>
      </c>
      <c r="N9987" s="194" t="str">
        <f t="shared" si="1916"/>
        <v/>
      </c>
      <c r="R9987" s="75" t="e">
        <f t="shared" si="1917"/>
        <v>#REF!</v>
      </c>
    </row>
    <row r="9988" spans="1:18" ht="15" customHeight="1" x14ac:dyDescent="0.3">
      <c r="A9988" s="86"/>
      <c r="B9988" s="84"/>
      <c r="C9988" s="125"/>
      <c r="D9988" s="146"/>
      <c r="E9988" s="149"/>
      <c r="F9988" s="184" t="str">
        <f t="shared" si="1918"/>
        <v/>
      </c>
      <c r="G9988" s="185" t="str">
        <f>+IF(F9988="","",H9960)</f>
        <v/>
      </c>
      <c r="H9988" s="186" t="str">
        <f t="shared" si="1919"/>
        <v/>
      </c>
      <c r="I9988" s="96"/>
      <c r="J9988" s="195" t="str">
        <f>+IF(H9988="","",H9988/H10030)</f>
        <v/>
      </c>
      <c r="K9988" s="174"/>
      <c r="L9988" s="170"/>
      <c r="M9988" s="193" t="str">
        <f t="shared" si="1920"/>
        <v/>
      </c>
      <c r="N9988" s="194" t="str">
        <f t="shared" si="1916"/>
        <v/>
      </c>
      <c r="R9988" s="75" t="e">
        <f t="shared" si="1917"/>
        <v>#REF!</v>
      </c>
    </row>
    <row r="9989" spans="1:18" ht="15" customHeight="1" x14ac:dyDescent="0.3">
      <c r="A9989" s="86"/>
      <c r="B9989" s="84"/>
      <c r="C9989" s="125"/>
      <c r="D9989" s="146"/>
      <c r="E9989" s="149"/>
      <c r="F9989" s="184" t="str">
        <f t="shared" si="1918"/>
        <v/>
      </c>
      <c r="G9989" s="185" t="str">
        <f>+IF(F9989="","",H9960)</f>
        <v/>
      </c>
      <c r="H9989" s="186" t="str">
        <f t="shared" si="1919"/>
        <v/>
      </c>
      <c r="I9989" s="96"/>
      <c r="J9989" s="195" t="str">
        <f>+IF(H9989="","",H9989/H10030)</f>
        <v/>
      </c>
      <c r="K9989" s="174"/>
      <c r="L9989" s="170"/>
      <c r="M9989" s="193" t="str">
        <f t="shared" si="1920"/>
        <v/>
      </c>
      <c r="N9989" s="194" t="str">
        <f t="shared" si="1916"/>
        <v/>
      </c>
      <c r="R9989" s="75" t="e">
        <f t="shared" si="1917"/>
        <v>#REF!</v>
      </c>
    </row>
    <row r="9990" spans="1:18" ht="15" customHeight="1" thickBot="1" x14ac:dyDescent="0.35">
      <c r="A9990" s="86"/>
      <c r="B9990" s="84"/>
      <c r="C9990" s="127"/>
      <c r="D9990" s="147"/>
      <c r="E9990" s="150"/>
      <c r="F9990" s="187" t="str">
        <f t="shared" si="1918"/>
        <v/>
      </c>
      <c r="G9990" s="188" t="str">
        <f>+IF(F9990="","",H9959)</f>
        <v/>
      </c>
      <c r="H9990" s="189" t="str">
        <f t="shared" si="1919"/>
        <v/>
      </c>
      <c r="J9990" s="195" t="str">
        <f>+IF(H9990="","",H9990/H10030)</f>
        <v/>
      </c>
      <c r="K9990" s="174"/>
      <c r="L9990" s="170"/>
      <c r="M9990" s="193" t="str">
        <f t="shared" si="1920"/>
        <v/>
      </c>
      <c r="N9990" s="194" t="str">
        <f t="shared" si="1916"/>
        <v/>
      </c>
      <c r="R9990" s="75" t="e">
        <f t="shared" si="1917"/>
        <v>#REF!</v>
      </c>
    </row>
    <row r="9991" spans="1:18" ht="15" customHeight="1" thickBot="1" x14ac:dyDescent="0.35">
      <c r="A9991" s="86"/>
      <c r="B9991" s="84"/>
      <c r="C9991" s="160"/>
      <c r="D9991" s="160"/>
      <c r="E9991" s="160"/>
      <c r="F9991" s="160"/>
      <c r="G9991" s="161" t="s">
        <v>28</v>
      </c>
      <c r="H9991" s="157">
        <f>SUM(H9978:H9990)</f>
        <v>17.875</v>
      </c>
      <c r="J9991" s="110">
        <f>SUM(J9978:J9990)</f>
        <v>0.1487094061798388</v>
      </c>
      <c r="K9991" s="109"/>
      <c r="L9991" s="109"/>
      <c r="M9991" s="109"/>
      <c r="N9991" s="110">
        <f>SUM(N9978:N9990)</f>
        <v>0</v>
      </c>
    </row>
    <row r="9992" spans="1:18" s="73" customFormat="1" ht="15" customHeight="1" thickBot="1" x14ac:dyDescent="0.35">
      <c r="A9992" s="86"/>
      <c r="B9992" s="84"/>
      <c r="C9992" s="73" t="s">
        <v>11</v>
      </c>
      <c r="H9992" s="74"/>
      <c r="J9992" s="112"/>
      <c r="K9992" s="112"/>
      <c r="L9992" s="112"/>
      <c r="M9992" s="112"/>
      <c r="N9992" s="112"/>
    </row>
    <row r="9993" spans="1:18" ht="34.5" customHeight="1" thickBot="1" x14ac:dyDescent="0.35">
      <c r="A9993" s="86"/>
      <c r="B9993" s="84"/>
      <c r="C9993" s="122" t="s">
        <v>48</v>
      </c>
      <c r="D9993" s="129"/>
      <c r="E9993" s="123" t="s">
        <v>3</v>
      </c>
      <c r="F9993" s="123" t="s">
        <v>0</v>
      </c>
      <c r="G9993" s="123" t="s">
        <v>16</v>
      </c>
      <c r="H9993" s="124" t="s">
        <v>9</v>
      </c>
      <c r="J9993" s="106" t="s">
        <v>59</v>
      </c>
      <c r="K9993" s="107" t="s">
        <v>60</v>
      </c>
      <c r="L9993" s="107" t="s">
        <v>61</v>
      </c>
      <c r="M9993" s="107" t="s">
        <v>62</v>
      </c>
      <c r="N9993" s="108" t="s">
        <v>63</v>
      </c>
    </row>
    <row r="9994" spans="1:18" ht="15" customHeight="1" x14ac:dyDescent="0.3">
      <c r="A9994" s="86"/>
      <c r="B9994" s="84"/>
      <c r="C9994" s="233" t="s">
        <v>502</v>
      </c>
      <c r="E9994" s="229" t="s">
        <v>41</v>
      </c>
      <c r="F9994" s="267">
        <v>0.54500000000000004</v>
      </c>
      <c r="G9994" s="223">
        <v>45.21</v>
      </c>
      <c r="H9994" s="190">
        <f t="shared" ref="H9994:H10000" si="1921">+IF(G9994="","",F9994*G9994)</f>
        <v>24.639450000000004</v>
      </c>
      <c r="J9994" s="195">
        <f>+IF(H9994="","",H9994/H10030)</f>
        <v>0.20498562115232613</v>
      </c>
      <c r="K9994" s="221">
        <v>352605342021</v>
      </c>
      <c r="L9994" s="210" t="s">
        <v>76</v>
      </c>
      <c r="M9994" s="193">
        <v>0.20180000000000001</v>
      </c>
      <c r="N9994" s="194">
        <f>+IF(H9994="","",J9994*M9994)</f>
        <v>4.1366098348539417E-2</v>
      </c>
      <c r="R9994" s="75" t="e">
        <f t="shared" ref="R9994:R10019" si="1922">+R9906+1</f>
        <v>#REF!</v>
      </c>
    </row>
    <row r="9995" spans="1:18" ht="15" customHeight="1" x14ac:dyDescent="0.3">
      <c r="A9995" s="86"/>
      <c r="B9995" s="84"/>
      <c r="C9995" s="233" t="s">
        <v>508</v>
      </c>
      <c r="E9995" s="229" t="s">
        <v>41</v>
      </c>
      <c r="F9995" s="267">
        <v>0.54500000000000004</v>
      </c>
      <c r="G9995" s="223">
        <v>76.23</v>
      </c>
      <c r="H9995" s="190">
        <f t="shared" si="1921"/>
        <v>41.545350000000006</v>
      </c>
      <c r="J9995" s="195">
        <f>+IF(H9995="","",H9995/H10030)</f>
        <v>0.34563268968019956</v>
      </c>
      <c r="K9995" s="218">
        <v>321370016</v>
      </c>
      <c r="L9995" s="212" t="s">
        <v>76</v>
      </c>
      <c r="M9995" s="193">
        <v>0.3488</v>
      </c>
      <c r="N9995" s="194">
        <f>+IF(H9995="","",J9995*M9995)</f>
        <v>0.12055668216045361</v>
      </c>
      <c r="R9995" s="75" t="e">
        <f t="shared" si="1922"/>
        <v>#REF!</v>
      </c>
    </row>
    <row r="9996" spans="1:18" ht="15" customHeight="1" x14ac:dyDescent="0.3">
      <c r="A9996" s="86"/>
      <c r="B9996" s="84"/>
      <c r="C9996" s="233" t="s">
        <v>509</v>
      </c>
      <c r="E9996" s="229" t="s">
        <v>74</v>
      </c>
      <c r="F9996" s="267">
        <v>0.7</v>
      </c>
      <c r="G9996" s="223">
        <v>1.21</v>
      </c>
      <c r="H9996" s="190">
        <f t="shared" si="1921"/>
        <v>0.84699999999999998</v>
      </c>
      <c r="J9996" s="195">
        <f>+IF(H9996="","",H9996/H10030)</f>
        <v>7.0465380159062075E-3</v>
      </c>
      <c r="K9996" s="212">
        <v>352605342021</v>
      </c>
      <c r="L9996" s="212" t="s">
        <v>76</v>
      </c>
      <c r="M9996" s="193">
        <v>0.20180000000000001</v>
      </c>
      <c r="N9996" s="194">
        <f>+IF(H9996="","",J9996*M9996)</f>
        <v>1.4219913716098727E-3</v>
      </c>
      <c r="R9996" s="75" t="e">
        <f t="shared" si="1922"/>
        <v>#REF!</v>
      </c>
    </row>
    <row r="9997" spans="1:18" ht="15" customHeight="1" x14ac:dyDescent="0.3">
      <c r="A9997" s="86"/>
      <c r="B9997" s="84"/>
      <c r="C9997" s="233" t="s">
        <v>510</v>
      </c>
      <c r="E9997" s="229" t="s">
        <v>74</v>
      </c>
      <c r="F9997" s="267">
        <v>6</v>
      </c>
      <c r="G9997" s="223">
        <v>3.7</v>
      </c>
      <c r="H9997" s="190">
        <f t="shared" si="1921"/>
        <v>22.200000000000003</v>
      </c>
      <c r="J9997" s="195">
        <f>+IF(H9997="","",H9997/H10030)</f>
        <v>0.18469084291985577</v>
      </c>
      <c r="K9997" s="211">
        <v>352605342021</v>
      </c>
      <c r="L9997" s="212" t="s">
        <v>76</v>
      </c>
      <c r="M9997" s="193">
        <v>0.20180000000000001</v>
      </c>
      <c r="N9997" s="194">
        <f>+IF(H9997="","",J9997*M9997)</f>
        <v>3.7270612101226896E-2</v>
      </c>
      <c r="R9997" s="75" t="e">
        <f t="shared" si="1922"/>
        <v>#REF!</v>
      </c>
    </row>
    <row r="9998" spans="1:18" ht="15" customHeight="1" x14ac:dyDescent="0.3">
      <c r="A9998" s="86"/>
      <c r="B9998" s="84"/>
      <c r="C9998" s="232" t="s">
        <v>511</v>
      </c>
      <c r="E9998" s="229" t="s">
        <v>43</v>
      </c>
      <c r="F9998" s="267">
        <v>4</v>
      </c>
      <c r="G9998" s="223">
        <v>0.83</v>
      </c>
      <c r="H9998" s="190">
        <f t="shared" si="1921"/>
        <v>3.32</v>
      </c>
      <c r="J9998" s="195">
        <f>+IF(H9998="","",H9998/H10030)</f>
        <v>2.7620432364591038E-2</v>
      </c>
      <c r="K9998" s="221">
        <v>4299923211</v>
      </c>
      <c r="L9998" s="212" t="s">
        <v>76</v>
      </c>
      <c r="M9998" s="193">
        <v>0.4</v>
      </c>
      <c r="N9998" s="194">
        <f t="shared" ref="N9998" si="1923">+IF(H9998="","",J9998*M9998)</f>
        <v>1.1048172945836416E-2</v>
      </c>
      <c r="R9998" s="75" t="e">
        <f t="shared" si="1922"/>
        <v>#REF!</v>
      </c>
    </row>
    <row r="9999" spans="1:18" ht="15" customHeight="1" x14ac:dyDescent="0.3">
      <c r="A9999" s="86"/>
      <c r="B9999" s="84"/>
      <c r="C9999" s="232" t="s">
        <v>512</v>
      </c>
      <c r="E9999" s="229" t="s">
        <v>89</v>
      </c>
      <c r="F9999" s="267">
        <v>2.8000000000000001E-2</v>
      </c>
      <c r="G9999" s="223">
        <v>3.56</v>
      </c>
      <c r="H9999" s="190">
        <f t="shared" si="1921"/>
        <v>9.9680000000000005E-2</v>
      </c>
      <c r="J9999" s="195">
        <f>+IF(H9999="","",H9999/H10030)</f>
        <v>8.2927852352482985E-4</v>
      </c>
      <c r="K9999" s="221">
        <v>429500012</v>
      </c>
      <c r="L9999" s="212" t="s">
        <v>76</v>
      </c>
      <c r="M9999" s="193">
        <v>0.4</v>
      </c>
      <c r="N9999" s="194">
        <f t="shared" ref="N9999:N10019" si="1924">+IF(H9999="","",J9999*M9999)</f>
        <v>3.3171140940993195E-4</v>
      </c>
      <c r="R9999" s="75" t="e">
        <f t="shared" si="1922"/>
        <v>#REF!</v>
      </c>
    </row>
    <row r="10000" spans="1:18" ht="15" customHeight="1" x14ac:dyDescent="0.3">
      <c r="A10000" s="86"/>
      <c r="B10000" s="84"/>
      <c r="C10000" s="232" t="s">
        <v>513</v>
      </c>
      <c r="E10000" s="229" t="s">
        <v>32</v>
      </c>
      <c r="F10000" s="267">
        <v>0.128</v>
      </c>
      <c r="G10000" s="223">
        <v>66.88</v>
      </c>
      <c r="H10000" s="190">
        <f t="shared" si="1921"/>
        <v>8.5606399999999994</v>
      </c>
      <c r="J10000" s="195">
        <f>+IF(H10000="","",H10000/H10030)</f>
        <v>7.1219451240244772E-2</v>
      </c>
      <c r="K10000" s="221">
        <v>375100021</v>
      </c>
      <c r="L10000" s="210" t="s">
        <v>76</v>
      </c>
      <c r="M10000" s="193">
        <v>0.4</v>
      </c>
      <c r="N10000" s="194">
        <f t="shared" si="1924"/>
        <v>2.848778049609791E-2</v>
      </c>
      <c r="R10000" s="75" t="e">
        <f t="shared" si="1922"/>
        <v>#REF!</v>
      </c>
    </row>
    <row r="10001" spans="1:18" ht="15" customHeight="1" x14ac:dyDescent="0.3">
      <c r="A10001" s="86"/>
      <c r="B10001" s="84"/>
      <c r="C10001" s="233"/>
      <c r="E10001" s="229"/>
      <c r="F10001" s="267"/>
      <c r="G10001" s="223"/>
      <c r="H10001" s="190"/>
      <c r="J10001" s="195"/>
      <c r="K10001" s="174"/>
      <c r="L10001" s="170"/>
      <c r="M10001" s="193"/>
      <c r="N10001" s="194" t="str">
        <f t="shared" si="1924"/>
        <v/>
      </c>
      <c r="R10001" s="75" t="e">
        <f t="shared" si="1922"/>
        <v>#REF!</v>
      </c>
    </row>
    <row r="10002" spans="1:18" ht="15" customHeight="1" x14ac:dyDescent="0.3">
      <c r="A10002" s="86"/>
      <c r="B10002" s="84"/>
      <c r="C10002" s="233"/>
      <c r="E10002" s="229"/>
      <c r="F10002" s="267"/>
      <c r="G10002" s="223"/>
      <c r="H10002" s="190"/>
      <c r="J10002" s="195"/>
      <c r="K10002" s="211"/>
      <c r="L10002" s="210"/>
      <c r="M10002" s="193"/>
      <c r="N10002" s="194" t="str">
        <f t="shared" si="1924"/>
        <v/>
      </c>
      <c r="R10002" s="75" t="e">
        <f t="shared" si="1922"/>
        <v>#REF!</v>
      </c>
    </row>
    <row r="10003" spans="1:18" ht="15" customHeight="1" x14ac:dyDescent="0.3">
      <c r="A10003" s="86"/>
      <c r="B10003" s="84"/>
      <c r="C10003" s="233"/>
      <c r="E10003" s="230"/>
      <c r="F10003" s="267"/>
      <c r="G10003" s="223"/>
      <c r="H10003" s="190"/>
      <c r="J10003" s="195"/>
      <c r="K10003" s="174"/>
      <c r="L10003" s="170"/>
      <c r="M10003" s="193"/>
      <c r="N10003" s="194" t="str">
        <f t="shared" si="1924"/>
        <v/>
      </c>
      <c r="R10003" s="75" t="e">
        <f t="shared" si="1922"/>
        <v>#REF!</v>
      </c>
    </row>
    <row r="10004" spans="1:18" ht="15" customHeight="1" x14ac:dyDescent="0.3">
      <c r="A10004" s="86"/>
      <c r="B10004" s="84"/>
      <c r="C10004" s="233"/>
      <c r="E10004" s="230"/>
      <c r="F10004" s="223"/>
      <c r="G10004" s="223"/>
      <c r="H10004" s="190"/>
      <c r="J10004" s="195"/>
      <c r="K10004" s="221"/>
      <c r="L10004" s="210"/>
      <c r="M10004" s="193"/>
      <c r="N10004" s="194" t="str">
        <f t="shared" si="1924"/>
        <v/>
      </c>
      <c r="R10004" s="75" t="e">
        <f t="shared" si="1922"/>
        <v>#REF!</v>
      </c>
    </row>
    <row r="10005" spans="1:18" ht="15" customHeight="1" x14ac:dyDescent="0.3">
      <c r="A10005" s="86"/>
      <c r="B10005" s="84"/>
      <c r="C10005" s="125"/>
      <c r="E10005" s="151"/>
      <c r="F10005" s="151"/>
      <c r="G10005" s="151"/>
      <c r="H10005" s="190"/>
      <c r="J10005" s="195"/>
      <c r="K10005" s="211"/>
      <c r="L10005" s="210"/>
      <c r="M10005" s="193"/>
      <c r="N10005" s="194" t="str">
        <f t="shared" si="1924"/>
        <v/>
      </c>
      <c r="R10005" s="75" t="e">
        <f t="shared" si="1922"/>
        <v>#REF!</v>
      </c>
    </row>
    <row r="10006" spans="1:18" ht="15" customHeight="1" x14ac:dyDescent="0.3">
      <c r="A10006" s="86"/>
      <c r="B10006" s="84"/>
      <c r="C10006" s="125"/>
      <c r="E10006" s="151"/>
      <c r="F10006" s="151"/>
      <c r="G10006" s="151"/>
      <c r="H10006" s="190"/>
      <c r="J10006" s="195"/>
      <c r="K10006" s="174"/>
      <c r="L10006" s="170"/>
      <c r="M10006" s="193"/>
      <c r="N10006" s="194" t="str">
        <f t="shared" si="1924"/>
        <v/>
      </c>
      <c r="R10006" s="75" t="e">
        <f t="shared" si="1922"/>
        <v>#REF!</v>
      </c>
    </row>
    <row r="10007" spans="1:18" ht="15" customHeight="1" x14ac:dyDescent="0.3">
      <c r="A10007" s="86"/>
      <c r="B10007" s="84"/>
      <c r="C10007" s="125"/>
      <c r="E10007" s="151"/>
      <c r="F10007" s="151"/>
      <c r="G10007" s="151"/>
      <c r="H10007" s="190"/>
      <c r="J10007" s="195"/>
      <c r="K10007" s="211"/>
      <c r="L10007" s="210"/>
      <c r="M10007" s="193"/>
      <c r="N10007" s="194" t="str">
        <f t="shared" si="1924"/>
        <v/>
      </c>
      <c r="R10007" s="75" t="e">
        <f t="shared" si="1922"/>
        <v>#REF!</v>
      </c>
    </row>
    <row r="10008" spans="1:18" ht="15" customHeight="1" x14ac:dyDescent="0.3">
      <c r="A10008" s="86"/>
      <c r="B10008" s="84"/>
      <c r="C10008" s="125"/>
      <c r="E10008" s="151"/>
      <c r="F10008" s="151"/>
      <c r="G10008" s="151"/>
      <c r="H10008" s="190"/>
      <c r="J10008" s="195"/>
      <c r="K10008" s="174"/>
      <c r="L10008" s="170"/>
      <c r="M10008" s="193"/>
      <c r="N10008" s="194" t="str">
        <f t="shared" si="1924"/>
        <v/>
      </c>
      <c r="R10008" s="75" t="e">
        <f t="shared" si="1922"/>
        <v>#REF!</v>
      </c>
    </row>
    <row r="10009" spans="1:18" ht="15" customHeight="1" x14ac:dyDescent="0.3">
      <c r="A10009" s="86"/>
      <c r="B10009" s="84"/>
      <c r="C10009" s="125"/>
      <c r="E10009" s="151"/>
      <c r="F10009" s="151"/>
      <c r="G10009" s="151"/>
      <c r="H10009" s="190"/>
      <c r="J10009" s="195"/>
      <c r="K10009" s="174"/>
      <c r="L10009" s="170"/>
      <c r="M10009" s="193"/>
      <c r="N10009" s="194" t="str">
        <f t="shared" si="1924"/>
        <v/>
      </c>
      <c r="R10009" s="75" t="e">
        <f t="shared" si="1922"/>
        <v>#REF!</v>
      </c>
    </row>
    <row r="10010" spans="1:18" ht="15" customHeight="1" x14ac:dyDescent="0.3">
      <c r="A10010" s="86"/>
      <c r="B10010" s="84"/>
      <c r="C10010" s="125"/>
      <c r="E10010" s="151"/>
      <c r="F10010" s="151"/>
      <c r="G10010" s="151"/>
      <c r="H10010" s="190" t="str">
        <f t="shared" ref="H10010:H10019" si="1925">+IF(G10010="","",F10010*G10010)</f>
        <v/>
      </c>
      <c r="J10010" s="195" t="str">
        <f>+IF(H10010="","",H10010/H10030)</f>
        <v/>
      </c>
      <c r="K10010" s="174"/>
      <c r="L10010" s="170"/>
      <c r="M10010" s="193" t="str">
        <f t="shared" ref="M10010:M10019" si="1926">IF(L10010="NP", 0, (IF(L10010="EP", 1, (IF(L10010="ND", 0.4, "")))))</f>
        <v/>
      </c>
      <c r="N10010" s="194" t="str">
        <f t="shared" si="1924"/>
        <v/>
      </c>
      <c r="R10010" s="75" t="e">
        <f t="shared" si="1922"/>
        <v>#REF!</v>
      </c>
    </row>
    <row r="10011" spans="1:18" ht="15" customHeight="1" x14ac:dyDescent="0.3">
      <c r="A10011" s="86"/>
      <c r="B10011" s="84"/>
      <c r="C10011" s="125"/>
      <c r="E10011" s="151"/>
      <c r="F10011" s="151"/>
      <c r="G10011" s="151"/>
      <c r="H10011" s="190" t="str">
        <f t="shared" si="1925"/>
        <v/>
      </c>
      <c r="J10011" s="195" t="str">
        <f>+IF(H10011="","",H10011/H10030)</f>
        <v/>
      </c>
      <c r="K10011" s="174"/>
      <c r="L10011" s="170"/>
      <c r="M10011" s="193" t="str">
        <f t="shared" si="1926"/>
        <v/>
      </c>
      <c r="N10011" s="194" t="str">
        <f t="shared" si="1924"/>
        <v/>
      </c>
      <c r="R10011" s="75" t="e">
        <f t="shared" si="1922"/>
        <v>#REF!</v>
      </c>
    </row>
    <row r="10012" spans="1:18" ht="15" customHeight="1" x14ac:dyDescent="0.3">
      <c r="A10012" s="86"/>
      <c r="B10012" s="84"/>
      <c r="C10012" s="125"/>
      <c r="E10012" s="151"/>
      <c r="F10012" s="151"/>
      <c r="G10012" s="151"/>
      <c r="H10012" s="190" t="str">
        <f t="shared" si="1925"/>
        <v/>
      </c>
      <c r="J10012" s="195" t="str">
        <f>+IF(H10012="","",H10012/H10030)</f>
        <v/>
      </c>
      <c r="K10012" s="174"/>
      <c r="L10012" s="170"/>
      <c r="M10012" s="193" t="str">
        <f t="shared" si="1926"/>
        <v/>
      </c>
      <c r="N10012" s="194" t="str">
        <f t="shared" si="1924"/>
        <v/>
      </c>
      <c r="R10012" s="75" t="e">
        <f t="shared" si="1922"/>
        <v>#REF!</v>
      </c>
    </row>
    <row r="10013" spans="1:18" ht="15" customHeight="1" x14ac:dyDescent="0.3">
      <c r="A10013" s="86"/>
      <c r="B10013" s="84"/>
      <c r="C10013" s="125"/>
      <c r="E10013" s="151"/>
      <c r="F10013" s="151"/>
      <c r="G10013" s="151"/>
      <c r="H10013" s="190" t="str">
        <f t="shared" si="1925"/>
        <v/>
      </c>
      <c r="J10013" s="195" t="str">
        <f>+IF(H10013="","",H10013/H10030)</f>
        <v/>
      </c>
      <c r="K10013" s="174"/>
      <c r="L10013" s="170"/>
      <c r="M10013" s="193" t="str">
        <f t="shared" si="1926"/>
        <v/>
      </c>
      <c r="N10013" s="194" t="str">
        <f t="shared" si="1924"/>
        <v/>
      </c>
      <c r="R10013" s="75" t="e">
        <f t="shared" si="1922"/>
        <v>#REF!</v>
      </c>
    </row>
    <row r="10014" spans="1:18" ht="15" customHeight="1" x14ac:dyDescent="0.3">
      <c r="A10014" s="86"/>
      <c r="B10014" s="84"/>
      <c r="C10014" s="125"/>
      <c r="E10014" s="151"/>
      <c r="F10014" s="151"/>
      <c r="G10014" s="151"/>
      <c r="H10014" s="190" t="str">
        <f t="shared" si="1925"/>
        <v/>
      </c>
      <c r="J10014" s="195" t="str">
        <f>+IF(H10014="","",H10014/H10030)</f>
        <v/>
      </c>
      <c r="K10014" s="174"/>
      <c r="L10014" s="170"/>
      <c r="M10014" s="193" t="str">
        <f t="shared" si="1926"/>
        <v/>
      </c>
      <c r="N10014" s="194" t="str">
        <f t="shared" si="1924"/>
        <v/>
      </c>
      <c r="R10014" s="75" t="e">
        <f t="shared" si="1922"/>
        <v>#REF!</v>
      </c>
    </row>
    <row r="10015" spans="1:18" ht="15" customHeight="1" x14ac:dyDescent="0.3">
      <c r="A10015" s="86"/>
      <c r="B10015" s="84"/>
      <c r="C10015" s="125"/>
      <c r="E10015" s="151"/>
      <c r="F10015" s="151"/>
      <c r="G10015" s="151"/>
      <c r="H10015" s="190" t="str">
        <f t="shared" si="1925"/>
        <v/>
      </c>
      <c r="J10015" s="195" t="str">
        <f>+IF(H10015="","",H10015/H10030)</f>
        <v/>
      </c>
      <c r="K10015" s="174"/>
      <c r="L10015" s="170"/>
      <c r="M10015" s="193" t="str">
        <f t="shared" si="1926"/>
        <v/>
      </c>
      <c r="N10015" s="194" t="str">
        <f t="shared" si="1924"/>
        <v/>
      </c>
      <c r="R10015" s="75" t="e">
        <f t="shared" si="1922"/>
        <v>#REF!</v>
      </c>
    </row>
    <row r="10016" spans="1:18" ht="15" customHeight="1" x14ac:dyDescent="0.3">
      <c r="A10016" s="86"/>
      <c r="B10016" s="84"/>
      <c r="C10016" s="125"/>
      <c r="E10016" s="151"/>
      <c r="F10016" s="151"/>
      <c r="G10016" s="151"/>
      <c r="H10016" s="190" t="str">
        <f t="shared" si="1925"/>
        <v/>
      </c>
      <c r="J10016" s="195" t="str">
        <f>+IF(H10016="","",H10016/H10030)</f>
        <v/>
      </c>
      <c r="K10016" s="174"/>
      <c r="L10016" s="170"/>
      <c r="M10016" s="193" t="str">
        <f t="shared" si="1926"/>
        <v/>
      </c>
      <c r="N10016" s="194" t="str">
        <f t="shared" si="1924"/>
        <v/>
      </c>
      <c r="R10016" s="75" t="e">
        <f t="shared" si="1922"/>
        <v>#REF!</v>
      </c>
    </row>
    <row r="10017" spans="1:18" ht="15" customHeight="1" x14ac:dyDescent="0.3">
      <c r="A10017" s="86"/>
      <c r="B10017" s="84"/>
      <c r="C10017" s="125"/>
      <c r="E10017" s="151"/>
      <c r="F10017" s="151"/>
      <c r="G10017" s="151"/>
      <c r="H10017" s="190" t="str">
        <f t="shared" si="1925"/>
        <v/>
      </c>
      <c r="J10017" s="195" t="str">
        <f>+IF(H10017="","",H10017/H10030)</f>
        <v/>
      </c>
      <c r="K10017" s="174"/>
      <c r="L10017" s="170"/>
      <c r="M10017" s="193" t="str">
        <f t="shared" si="1926"/>
        <v/>
      </c>
      <c r="N10017" s="194" t="str">
        <f t="shared" si="1924"/>
        <v/>
      </c>
      <c r="R10017" s="75" t="e">
        <f t="shared" si="1922"/>
        <v>#REF!</v>
      </c>
    </row>
    <row r="10018" spans="1:18" ht="15" customHeight="1" x14ac:dyDescent="0.3">
      <c r="A10018" s="86"/>
      <c r="B10018" s="84"/>
      <c r="C10018" s="125"/>
      <c r="E10018" s="151"/>
      <c r="F10018" s="151"/>
      <c r="G10018" s="151"/>
      <c r="H10018" s="190" t="str">
        <f t="shared" si="1925"/>
        <v/>
      </c>
      <c r="J10018" s="195" t="str">
        <f>+IF(H10018="","",H10018/H10030)</f>
        <v/>
      </c>
      <c r="K10018" s="174"/>
      <c r="L10018" s="170"/>
      <c r="M10018" s="193" t="str">
        <f t="shared" si="1926"/>
        <v/>
      </c>
      <c r="N10018" s="194" t="str">
        <f t="shared" si="1924"/>
        <v/>
      </c>
      <c r="R10018" s="75" t="e">
        <f t="shared" si="1922"/>
        <v>#REF!</v>
      </c>
    </row>
    <row r="10019" spans="1:18" ht="15" customHeight="1" thickBot="1" x14ac:dyDescent="0.35">
      <c r="A10019" s="86"/>
      <c r="B10019" s="84"/>
      <c r="C10019" s="125"/>
      <c r="E10019" s="152"/>
      <c r="F10019" s="152"/>
      <c r="G10019" s="152"/>
      <c r="H10019" s="191" t="str">
        <f t="shared" si="1925"/>
        <v/>
      </c>
      <c r="J10019" s="195" t="str">
        <f>+IF(H10019="","",H10019/H10030)</f>
        <v/>
      </c>
      <c r="K10019" s="174"/>
      <c r="L10019" s="170"/>
      <c r="M10019" s="193" t="str">
        <f t="shared" si="1926"/>
        <v/>
      </c>
      <c r="N10019" s="194" t="str">
        <f t="shared" si="1924"/>
        <v/>
      </c>
      <c r="R10019" s="75" t="e">
        <f t="shared" si="1922"/>
        <v>#REF!</v>
      </c>
    </row>
    <row r="10020" spans="1:18" ht="15" customHeight="1" thickBot="1" x14ac:dyDescent="0.35">
      <c r="A10020" s="86"/>
      <c r="B10020" s="84"/>
      <c r="C10020" s="160"/>
      <c r="D10020" s="160"/>
      <c r="E10020" s="160"/>
      <c r="F10020" s="160"/>
      <c r="G10020" s="161" t="s">
        <v>29</v>
      </c>
      <c r="H10020" s="157">
        <f>SUM(H9994:H10019)</f>
        <v>101.21212</v>
      </c>
      <c r="J10020" s="110">
        <f>SUM(J9994:J10019)</f>
        <v>0.84202485389664827</v>
      </c>
      <c r="K10020" s="109"/>
      <c r="L10020" s="109"/>
      <c r="M10020" s="109"/>
      <c r="N10020" s="110">
        <f>SUM(N9994:N10019)</f>
        <v>0.24048304883317403</v>
      </c>
    </row>
    <row r="10021" spans="1:18" s="73" customFormat="1" ht="15" customHeight="1" thickBot="1" x14ac:dyDescent="0.35">
      <c r="A10021" s="86"/>
      <c r="B10021" s="84"/>
      <c r="C10021" s="73" t="s">
        <v>12</v>
      </c>
      <c r="H10021" s="74"/>
      <c r="J10021" s="111"/>
      <c r="K10021" s="111"/>
      <c r="L10021" s="111"/>
      <c r="M10021" s="111"/>
      <c r="N10021" s="111"/>
    </row>
    <row r="10022" spans="1:18" ht="33" customHeight="1" thickBot="1" x14ac:dyDescent="0.35">
      <c r="A10022" s="86"/>
      <c r="B10022" s="84"/>
      <c r="C10022" s="122" t="s">
        <v>48</v>
      </c>
      <c r="D10022" s="129"/>
      <c r="E10022" s="130" t="s">
        <v>3</v>
      </c>
      <c r="F10022" s="130" t="s">
        <v>0</v>
      </c>
      <c r="G10022" s="123" t="s">
        <v>6</v>
      </c>
      <c r="H10022" s="124" t="s">
        <v>9</v>
      </c>
      <c r="J10022" s="106" t="s">
        <v>59</v>
      </c>
      <c r="K10022" s="107" t="s">
        <v>60</v>
      </c>
      <c r="L10022" s="107" t="s">
        <v>61</v>
      </c>
      <c r="M10022" s="107" t="s">
        <v>62</v>
      </c>
      <c r="N10022" s="108" t="s">
        <v>63</v>
      </c>
    </row>
    <row r="10023" spans="1:18" ht="15" customHeight="1" x14ac:dyDescent="0.3">
      <c r="A10023" s="86"/>
      <c r="B10023" s="84"/>
      <c r="C10023" s="125"/>
      <c r="E10023" s="149"/>
      <c r="F10023" s="146"/>
      <c r="G10023" s="154"/>
      <c r="H10023" s="186" t="str">
        <f>+IF(G10023="","",F10023*G10023)</f>
        <v/>
      </c>
      <c r="J10023" s="195" t="str">
        <f>+IF(H10023="","",H10023/H10030)</f>
        <v/>
      </c>
      <c r="K10023" s="175"/>
      <c r="L10023" s="175"/>
      <c r="M10023" s="193" t="str">
        <f>IF(L10023="NP", 0, (IF(L10023="EP", 1, (IF(L10023="ND", 0.4, "")))))</f>
        <v/>
      </c>
      <c r="N10023" s="194" t="str">
        <f>+IF(H10023="","",J10023*M10023)</f>
        <v/>
      </c>
      <c r="R10023" s="75" t="e">
        <f t="shared" ref="R10023:R10027" si="1927">+R9935+1</f>
        <v>#REF!</v>
      </c>
    </row>
    <row r="10024" spans="1:18" ht="15" customHeight="1" x14ac:dyDescent="0.3">
      <c r="A10024" s="86"/>
      <c r="B10024" s="84"/>
      <c r="C10024" s="125"/>
      <c r="E10024" s="149"/>
      <c r="F10024" s="146"/>
      <c r="G10024" s="154"/>
      <c r="H10024" s="186" t="str">
        <f>+IF(G10024="","",F10024*G10024)</f>
        <v/>
      </c>
      <c r="J10024" s="195" t="str">
        <f>+IF(H10024="","",H10024/H10028)</f>
        <v/>
      </c>
      <c r="K10024" s="175"/>
      <c r="L10024" s="175"/>
      <c r="M10024" s="193" t="str">
        <f>IF(L10024="NP", 0, (IF(L10024="EP", 1, (IF(L10024="ND", 0.4, "")))))</f>
        <v/>
      </c>
      <c r="N10024" s="194" t="str">
        <f>+IF(H10024="","",J10024*M10024)</f>
        <v/>
      </c>
      <c r="R10024" s="75" t="e">
        <f t="shared" si="1927"/>
        <v>#REF!</v>
      </c>
    </row>
    <row r="10025" spans="1:18" ht="15" customHeight="1" x14ac:dyDescent="0.3">
      <c r="A10025" s="86"/>
      <c r="B10025" s="84"/>
      <c r="C10025" s="125"/>
      <c r="E10025" s="149"/>
      <c r="F10025" s="146"/>
      <c r="G10025" s="154"/>
      <c r="H10025" s="186" t="str">
        <f>+IF(G10025="","",F10025*G10025)</f>
        <v/>
      </c>
      <c r="J10025" s="195" t="str">
        <f>+IF(H10025="","",H10025/H10029)</f>
        <v/>
      </c>
      <c r="K10025" s="175"/>
      <c r="L10025" s="175"/>
      <c r="M10025" s="193" t="str">
        <f>IF(L10025="NP", 0, (IF(L10025="EP", 1, (IF(L10025="ND", 0.4, "")))))</f>
        <v/>
      </c>
      <c r="N10025" s="194" t="str">
        <f>+IF(H10025="","",J10025*M10025)</f>
        <v/>
      </c>
      <c r="R10025" s="75" t="e">
        <f t="shared" si="1927"/>
        <v>#REF!</v>
      </c>
    </row>
    <row r="10026" spans="1:18" ht="15" customHeight="1" x14ac:dyDescent="0.3">
      <c r="A10026" s="86"/>
      <c r="B10026" s="84"/>
      <c r="C10026" s="125"/>
      <c r="E10026" s="149"/>
      <c r="F10026" s="146"/>
      <c r="G10026" s="154"/>
      <c r="H10026" s="186" t="str">
        <f>+IF(G10026="","",F10026*G10026)</f>
        <v/>
      </c>
      <c r="J10026" s="195" t="str">
        <f>+IF(H10026="","",H10026/H10030)</f>
        <v/>
      </c>
      <c r="K10026" s="175"/>
      <c r="L10026" s="175"/>
      <c r="M10026" s="193" t="str">
        <f>IF(L10026="NP", 0, (IF(L10026="EP", 1, (IF(L10026="ND", 0.4, "")))))</f>
        <v/>
      </c>
      <c r="N10026" s="194" t="str">
        <f>+IF(H10026="","",J10026*M10026)</f>
        <v/>
      </c>
      <c r="R10026" s="75" t="e">
        <f t="shared" si="1927"/>
        <v>#REF!</v>
      </c>
    </row>
    <row r="10027" spans="1:18" ht="15" customHeight="1" thickBot="1" x14ac:dyDescent="0.35">
      <c r="A10027" s="86"/>
      <c r="B10027" s="84"/>
      <c r="C10027" s="127"/>
      <c r="D10027" s="128"/>
      <c r="E10027" s="150"/>
      <c r="F10027" s="147"/>
      <c r="G10027" s="155"/>
      <c r="H10027" s="192" t="str">
        <f>+IF(G10027="","",F10027*G10027)</f>
        <v/>
      </c>
      <c r="J10027" s="195" t="str">
        <f>+IF(H10027="","",H10027/H10030)</f>
        <v/>
      </c>
      <c r="K10027" s="176"/>
      <c r="L10027" s="177"/>
      <c r="M10027" s="193" t="str">
        <f>IF(L10027="NP", 0, (IF(L10027="EP", 1, (IF(L10027="ND", 0.4, "")))))</f>
        <v/>
      </c>
      <c r="N10027" s="194" t="str">
        <f>+IF(H10027="","",J10027*M10027)</f>
        <v/>
      </c>
      <c r="R10027" s="75" t="e">
        <f t="shared" si="1927"/>
        <v>#REF!</v>
      </c>
    </row>
    <row r="10028" spans="1:18" ht="15" customHeight="1" thickBot="1" x14ac:dyDescent="0.35">
      <c r="A10028" s="86"/>
      <c r="B10028" s="84"/>
      <c r="C10028" s="160"/>
      <c r="D10028" s="160"/>
      <c r="E10028" s="160"/>
      <c r="F10028" s="160"/>
      <c r="G10028" s="161" t="s">
        <v>30</v>
      </c>
      <c r="H10028" s="157">
        <f>SUM(H10023:H10027)</f>
        <v>0</v>
      </c>
      <c r="J10028" s="110">
        <f>SUM(J10023:J10027)</f>
        <v>0</v>
      </c>
      <c r="K10028" s="109"/>
      <c r="L10028" s="109"/>
      <c r="M10028" s="109"/>
      <c r="N10028" s="110">
        <f>SUM(N10023:N10027)</f>
        <v>0</v>
      </c>
    </row>
    <row r="10029" spans="1:18" ht="13.5" customHeight="1" thickBot="1" x14ac:dyDescent="0.35">
      <c r="A10029" s="86"/>
      <c r="B10029" s="84"/>
      <c r="H10029" s="84"/>
      <c r="J10029" s="103"/>
      <c r="K10029" s="104"/>
      <c r="L10029" s="104"/>
      <c r="M10029" s="104"/>
      <c r="N10029" s="105"/>
    </row>
    <row r="10030" spans="1:18" ht="15" customHeight="1" x14ac:dyDescent="0.3">
      <c r="A10030" s="86"/>
      <c r="B10030" s="84"/>
      <c r="D10030" s="132" t="s">
        <v>13</v>
      </c>
      <c r="E10030" s="133"/>
      <c r="F10030" s="133"/>
      <c r="G10030" s="134"/>
      <c r="H10030" s="158">
        <f>+H9975+H9991+H10020+H10028</f>
        <v>120.20086999999999</v>
      </c>
      <c r="J10030" s="113"/>
      <c r="K10030" s="78"/>
      <c r="M10030" s="78"/>
      <c r="N10030" s="114"/>
    </row>
    <row r="10031" spans="1:18" ht="15" customHeight="1" thickBot="1" x14ac:dyDescent="0.35">
      <c r="A10031" s="86"/>
      <c r="B10031" s="84"/>
      <c r="D10031" s="135" t="s">
        <v>67</v>
      </c>
      <c r="E10031" s="136"/>
      <c r="F10031" s="136"/>
      <c r="G10031" s="141">
        <f>+$Q$1</f>
        <v>0.15</v>
      </c>
      <c r="H10031" s="159">
        <f>+H10030*G10031</f>
        <v>18.030130499999999</v>
      </c>
      <c r="J10031" s="115"/>
      <c r="K10031" s="116"/>
      <c r="L10031" s="116"/>
      <c r="M10031" s="116"/>
      <c r="N10031" s="117"/>
    </row>
    <row r="10032" spans="1:18" ht="15" customHeight="1" x14ac:dyDescent="0.3">
      <c r="A10032" s="86"/>
      <c r="B10032" s="84"/>
      <c r="D10032" s="135" t="s">
        <v>68</v>
      </c>
      <c r="E10032" s="136"/>
      <c r="F10032" s="136"/>
      <c r="G10032" s="141">
        <f>+$Q$2</f>
        <v>0</v>
      </c>
      <c r="H10032" s="159">
        <f>+(H10030+H10031)*G10032</f>
        <v>0</v>
      </c>
      <c r="J10032" s="120">
        <f>+J9975+J9991+J10020+J10028</f>
        <v>1</v>
      </c>
      <c r="K10032" s="118"/>
      <c r="L10032" s="118"/>
      <c r="M10032" s="118"/>
      <c r="N10032" s="120">
        <f>+N9975+N9991+N10020+N10028</f>
        <v>0.24048304883317403</v>
      </c>
    </row>
    <row r="10033" spans="1:18" ht="15" customHeight="1" thickBot="1" x14ac:dyDescent="0.35">
      <c r="A10033" s="86"/>
      <c r="B10033" s="84"/>
      <c r="C10033" s="75" t="s">
        <v>64</v>
      </c>
      <c r="D10033" s="135" t="s">
        <v>14</v>
      </c>
      <c r="E10033" s="136"/>
      <c r="F10033" s="136"/>
      <c r="G10033" s="137"/>
      <c r="H10033" s="159">
        <f>SUM(H10030:H10032)</f>
        <v>138.23100049999999</v>
      </c>
      <c r="J10033" s="121" t="s">
        <v>69</v>
      </c>
      <c r="K10033" s="119"/>
      <c r="L10033" s="119"/>
      <c r="M10033" s="119"/>
      <c r="N10033" s="121" t="s">
        <v>70</v>
      </c>
    </row>
    <row r="10034" spans="1:18" ht="15" customHeight="1" thickBot="1" x14ac:dyDescent="0.35">
      <c r="A10034" s="86"/>
      <c r="B10034" s="84"/>
      <c r="C10034" s="75" t="s">
        <v>64</v>
      </c>
      <c r="D10034" s="138" t="s">
        <v>15</v>
      </c>
      <c r="E10034" s="139"/>
      <c r="F10034" s="139"/>
      <c r="G10034" s="140"/>
      <c r="H10034" s="131">
        <f>+ROUND(H10033,2)</f>
        <v>138.22999999999999</v>
      </c>
      <c r="N10034" s="165">
        <f>+ROUND(N10032,4)</f>
        <v>0.24049999999999999</v>
      </c>
    </row>
    <row r="10035" spans="1:18" ht="13.5" customHeight="1" x14ac:dyDescent="0.3">
      <c r="A10035" s="86"/>
      <c r="B10035" s="84"/>
      <c r="G10035" s="76"/>
    </row>
    <row r="10036" spans="1:18" ht="13.5" customHeight="1" x14ac:dyDescent="0.3">
      <c r="A10036" s="86"/>
      <c r="B10036" s="84"/>
      <c r="G10036" s="76"/>
    </row>
    <row r="10037" spans="1:18" ht="15" customHeight="1" x14ac:dyDescent="0.3">
      <c r="A10037" s="83"/>
      <c r="B10037" s="84"/>
      <c r="G10037" s="76"/>
      <c r="H10037" s="84"/>
      <c r="J10037" s="85"/>
      <c r="K10037" s="85"/>
      <c r="L10037" s="85"/>
      <c r="M10037" s="85"/>
      <c r="N10037" s="85"/>
    </row>
    <row r="10038" spans="1:18" ht="14.1" customHeight="1" x14ac:dyDescent="0.3">
      <c r="A10038" s="86"/>
      <c r="B10038" s="84"/>
      <c r="C10038" s="87"/>
      <c r="D10038" s="87"/>
      <c r="E10038" s="87"/>
      <c r="F10038" s="87"/>
      <c r="G10038" s="87"/>
      <c r="H10038" s="87"/>
      <c r="K10038" s="78"/>
      <c r="M10038" s="78"/>
    </row>
    <row r="10039" spans="1:18" ht="12" customHeight="1" x14ac:dyDescent="0.3">
      <c r="A10039" s="86"/>
      <c r="B10039" s="84"/>
      <c r="C10039" s="73"/>
      <c r="D10039" s="73"/>
      <c r="E10039" s="73"/>
      <c r="F10039" s="73"/>
      <c r="G10039" s="73"/>
      <c r="H10039" s="73"/>
      <c r="K10039" s="78"/>
      <c r="M10039" s="78"/>
    </row>
    <row r="10040" spans="1:18" ht="12" customHeight="1" x14ac:dyDescent="0.3">
      <c r="A10040" s="86"/>
      <c r="B10040" s="84"/>
      <c r="G10040" s="88"/>
      <c r="H10040" s="84"/>
      <c r="K10040" s="78"/>
      <c r="M10040" s="78"/>
    </row>
    <row r="10041" spans="1:18" ht="14.25" customHeight="1" x14ac:dyDescent="0.3">
      <c r="A10041" s="86"/>
      <c r="B10041" s="84"/>
      <c r="C10041" s="89"/>
      <c r="D10041" s="90"/>
      <c r="E10041" s="90"/>
      <c r="F10041" s="90"/>
      <c r="G10041" s="90"/>
      <c r="H10041" s="91"/>
      <c r="K10041" s="78"/>
      <c r="M10041" s="78"/>
    </row>
    <row r="10042" spans="1:18" ht="14.25" customHeight="1" x14ac:dyDescent="0.3">
      <c r="A10042" s="86"/>
      <c r="B10042" s="84"/>
      <c r="C10042" s="89"/>
      <c r="H10042" s="84"/>
      <c r="K10042" s="78"/>
      <c r="M10042" s="78"/>
    </row>
    <row r="10043" spans="1:18" ht="12" customHeight="1" thickBot="1" x14ac:dyDescent="0.35">
      <c r="A10043" s="86"/>
      <c r="B10043" s="84"/>
      <c r="C10043" s="89"/>
      <c r="H10043" s="84"/>
      <c r="K10043" s="78"/>
      <c r="M10043" s="78"/>
    </row>
    <row r="10044" spans="1:18" ht="20.100000000000001" customHeight="1" thickBot="1" x14ac:dyDescent="0.35">
      <c r="A10044" s="86"/>
      <c r="B10044" s="84"/>
      <c r="C10044" s="142" t="s">
        <v>55</v>
      </c>
      <c r="D10044" s="143"/>
      <c r="E10044" s="143"/>
      <c r="F10044" s="143"/>
      <c r="G10044" s="143"/>
      <c r="H10044" s="144"/>
    </row>
    <row r="10045" spans="1:18" ht="20.100000000000001" customHeight="1" x14ac:dyDescent="0.3">
      <c r="A10045" s="86"/>
      <c r="B10045" s="84"/>
      <c r="C10045" s="92"/>
      <c r="H10045" s="93" t="s">
        <v>56</v>
      </c>
      <c r="I10045" s="84"/>
      <c r="J10045" s="97" t="s">
        <v>26</v>
      </c>
      <c r="K10045" s="98"/>
      <c r="L10045" s="98"/>
      <c r="M10045" s="98"/>
      <c r="N10045" s="99"/>
    </row>
    <row r="10046" spans="1:18" ht="16.5" customHeight="1" thickBot="1" x14ac:dyDescent="0.35">
      <c r="A10046" s="169"/>
      <c r="B10046" s="84"/>
      <c r="C10046" s="73" t="s">
        <v>57</v>
      </c>
      <c r="D10046" s="84">
        <v>115</v>
      </c>
      <c r="G10046" s="74" t="s">
        <v>4</v>
      </c>
      <c r="H10046" s="75" t="str">
        <f>+VLOOKUP(D10046,PRESUP!$A$6:$N$183,3,FALSE)</f>
        <v>u</v>
      </c>
      <c r="I10046" s="84"/>
      <c r="J10046" s="100"/>
      <c r="K10046" s="101"/>
      <c r="L10046" s="101"/>
      <c r="M10046" s="101"/>
      <c r="N10046" s="102"/>
    </row>
    <row r="10047" spans="1:18" ht="32.25" customHeight="1" x14ac:dyDescent="0.3">
      <c r="A10047" s="86"/>
      <c r="B10047" s="84"/>
      <c r="C10047" s="22" t="str">
        <f>+VLOOKUP(D10046,PRESUP!$A$6:$N$183,14,FALSE)</f>
        <v>DETALLE: Señales al lado de la carretera (1200x900)</v>
      </c>
      <c r="J10047" s="103"/>
      <c r="K10047" s="104"/>
      <c r="L10047" s="104"/>
      <c r="M10047" s="104"/>
      <c r="N10047" s="105"/>
      <c r="O10047" s="84" t="s">
        <v>71</v>
      </c>
      <c r="P10047" s="84" t="s">
        <v>73</v>
      </c>
      <c r="Q10047" s="84" t="s">
        <v>72</v>
      </c>
    </row>
    <row r="10048" spans="1:18" s="73" customFormat="1" ht="15" customHeight="1" thickBot="1" x14ac:dyDescent="0.35">
      <c r="A10048" s="86"/>
      <c r="B10048" s="84"/>
      <c r="C10048" s="73" t="s">
        <v>5</v>
      </c>
      <c r="D10048" s="94"/>
      <c r="E10048" s="94"/>
      <c r="F10048" s="94"/>
      <c r="G10048" s="196" t="s">
        <v>58</v>
      </c>
      <c r="H10048" s="197">
        <v>12.0999</v>
      </c>
      <c r="J10048" s="162"/>
      <c r="K10048" s="163"/>
      <c r="L10048" s="163"/>
      <c r="M10048" s="163"/>
      <c r="N10048" s="164"/>
      <c r="O10048" s="166">
        <f>+H10122</f>
        <v>440.23</v>
      </c>
      <c r="P10048" s="168">
        <f>+H10118</f>
        <v>382.80755623749997</v>
      </c>
      <c r="Q10048" s="167">
        <f>+N10122</f>
        <v>0.12509999999999999</v>
      </c>
      <c r="R10048" s="73">
        <f t="shared" ref="R10048" si="1928">+D10046</f>
        <v>115</v>
      </c>
    </row>
    <row r="10049" spans="1:18" s="94" customFormat="1" ht="30" customHeight="1" thickBot="1" x14ac:dyDescent="0.35">
      <c r="A10049" s="86"/>
      <c r="B10049" s="84"/>
      <c r="C10049" s="122" t="s">
        <v>48</v>
      </c>
      <c r="D10049" s="123" t="s">
        <v>0</v>
      </c>
      <c r="E10049" s="123" t="s">
        <v>6</v>
      </c>
      <c r="F10049" s="123" t="s">
        <v>7</v>
      </c>
      <c r="G10049" s="123" t="s">
        <v>8</v>
      </c>
      <c r="H10049" s="124" t="s">
        <v>9</v>
      </c>
      <c r="J10049" s="106" t="s">
        <v>59</v>
      </c>
      <c r="K10049" s="107" t="s">
        <v>60</v>
      </c>
      <c r="L10049" s="107" t="s">
        <v>61</v>
      </c>
      <c r="M10049" s="107" t="s">
        <v>62</v>
      </c>
      <c r="N10049" s="108" t="s">
        <v>63</v>
      </c>
    </row>
    <row r="10050" spans="1:18" ht="15" customHeight="1" x14ac:dyDescent="0.3">
      <c r="A10050" s="86"/>
      <c r="B10050" s="84"/>
      <c r="C10050" s="125" t="s">
        <v>78</v>
      </c>
      <c r="D10050" s="145" t="s">
        <v>20</v>
      </c>
      <c r="E10050" s="148"/>
      <c r="F10050" s="148" t="s">
        <v>64</v>
      </c>
      <c r="G10050" s="153" t="s">
        <v>20</v>
      </c>
      <c r="H10050" s="126">
        <f>+H10079*0.05</f>
        <v>7.9874464875000006</v>
      </c>
      <c r="J10050" s="171">
        <f>+IF(H10050="","",H10050/H10118)</f>
        <v>2.0865435797574643E-2</v>
      </c>
      <c r="K10050" s="210">
        <v>4292100117</v>
      </c>
      <c r="L10050" s="210" t="s">
        <v>77</v>
      </c>
      <c r="M10050" s="156">
        <v>0</v>
      </c>
      <c r="N10050" s="173">
        <f t="shared" ref="N10050:N10062" si="1929">+IF(H10050="","",J10050*M10050)</f>
        <v>0</v>
      </c>
    </row>
    <row r="10051" spans="1:18" ht="15" customHeight="1" x14ac:dyDescent="0.2">
      <c r="A10051" s="86"/>
      <c r="B10051" s="84"/>
      <c r="C10051" s="208" t="s">
        <v>308</v>
      </c>
      <c r="D10051" s="223">
        <v>1</v>
      </c>
      <c r="E10051" s="224">
        <v>2.2000000000000002</v>
      </c>
      <c r="F10051" s="184">
        <f t="shared" ref="F10051:F10062" si="1930">+IF(E10051="","",D10051*E10051)</f>
        <v>2.2000000000000002</v>
      </c>
      <c r="G10051" s="185">
        <f>+IF(F10051="","",H10048)</f>
        <v>12.0999</v>
      </c>
      <c r="H10051" s="186">
        <f t="shared" ref="H10051:H10062" si="1931">+IF(G10051="","",F10051*G10051)</f>
        <v>26.619780000000002</v>
      </c>
      <c r="J10051" s="195">
        <f>+IF(H10051="","",H10051/H10118)</f>
        <v>6.9538282529315237E-2</v>
      </c>
      <c r="K10051" s="211">
        <v>4292100117</v>
      </c>
      <c r="L10051" s="170" t="s">
        <v>77</v>
      </c>
      <c r="M10051" s="193">
        <f t="shared" ref="M10051:M10062" si="1932">IF(L10051="NP", 0, (IF(L10051="EP", 1, (IF(L10051="ND", 0.4, "")))))</f>
        <v>0</v>
      </c>
      <c r="N10051" s="194">
        <f t="shared" si="1929"/>
        <v>0</v>
      </c>
      <c r="R10051" s="75" t="e">
        <f t="shared" ref="R10051:R10062" si="1933">+R9963+1</f>
        <v>#REF!</v>
      </c>
    </row>
    <row r="10052" spans="1:18" ht="15" customHeight="1" x14ac:dyDescent="0.3">
      <c r="A10052" s="86"/>
      <c r="B10052" s="84"/>
      <c r="C10052" s="125"/>
      <c r="D10052" s="223"/>
      <c r="E10052" s="224"/>
      <c r="F10052" s="184"/>
      <c r="G10052" s="185"/>
      <c r="H10052" s="186"/>
      <c r="J10052" s="195"/>
      <c r="K10052" s="172"/>
      <c r="L10052" s="170"/>
      <c r="M10052" s="193"/>
      <c r="N10052" s="194" t="str">
        <f t="shared" si="1929"/>
        <v/>
      </c>
      <c r="R10052" s="75" t="e">
        <f t="shared" si="1933"/>
        <v>#REF!</v>
      </c>
    </row>
    <row r="10053" spans="1:18" ht="15" customHeight="1" x14ac:dyDescent="0.3">
      <c r="A10053" s="86"/>
      <c r="B10053" s="84"/>
      <c r="C10053" s="125"/>
      <c r="D10053" s="146"/>
      <c r="E10053" s="149"/>
      <c r="F10053" s="184"/>
      <c r="G10053" s="185"/>
      <c r="H10053" s="186"/>
      <c r="J10053" s="195"/>
      <c r="K10053" s="172"/>
      <c r="L10053" s="170"/>
      <c r="M10053" s="193"/>
      <c r="N10053" s="194" t="str">
        <f t="shared" si="1929"/>
        <v/>
      </c>
      <c r="R10053" s="75" t="e">
        <f t="shared" si="1933"/>
        <v>#REF!</v>
      </c>
    </row>
    <row r="10054" spans="1:18" ht="15" customHeight="1" x14ac:dyDescent="0.3">
      <c r="A10054" s="86"/>
      <c r="B10054" s="84"/>
      <c r="C10054" s="125"/>
      <c r="D10054" s="146"/>
      <c r="E10054" s="149"/>
      <c r="F10054" s="184"/>
      <c r="G10054" s="185"/>
      <c r="H10054" s="186"/>
      <c r="J10054" s="195"/>
      <c r="K10054" s="172"/>
      <c r="L10054" s="170"/>
      <c r="M10054" s="193"/>
      <c r="N10054" s="194" t="str">
        <f t="shared" si="1929"/>
        <v/>
      </c>
      <c r="R10054" s="75" t="e">
        <f t="shared" si="1933"/>
        <v>#REF!</v>
      </c>
    </row>
    <row r="10055" spans="1:18" ht="15" customHeight="1" x14ac:dyDescent="0.3">
      <c r="A10055" s="86"/>
      <c r="B10055" s="84"/>
      <c r="C10055" s="125"/>
      <c r="D10055" s="146"/>
      <c r="E10055" s="149"/>
      <c r="F10055" s="184" t="str">
        <f t="shared" si="1930"/>
        <v/>
      </c>
      <c r="G10055" s="185" t="str">
        <f>+IF(F10055="","",H10048)</f>
        <v/>
      </c>
      <c r="H10055" s="186" t="str">
        <f t="shared" si="1931"/>
        <v/>
      </c>
      <c r="J10055" s="195" t="str">
        <f>+IF(H10055="","",H10055/H10118)</f>
        <v/>
      </c>
      <c r="K10055" s="172"/>
      <c r="L10055" s="170"/>
      <c r="M10055" s="193" t="str">
        <f t="shared" si="1932"/>
        <v/>
      </c>
      <c r="N10055" s="194" t="str">
        <f t="shared" si="1929"/>
        <v/>
      </c>
      <c r="R10055" s="75" t="e">
        <f t="shared" si="1933"/>
        <v>#REF!</v>
      </c>
    </row>
    <row r="10056" spans="1:18" ht="15" customHeight="1" x14ac:dyDescent="0.3">
      <c r="A10056" s="86"/>
      <c r="B10056" s="84"/>
      <c r="C10056" s="125"/>
      <c r="D10056" s="146"/>
      <c r="E10056" s="149"/>
      <c r="F10056" s="184" t="str">
        <f t="shared" si="1930"/>
        <v/>
      </c>
      <c r="G10056" s="185" t="str">
        <f>+IF(F10056="","",H10048)</f>
        <v/>
      </c>
      <c r="H10056" s="186" t="str">
        <f t="shared" si="1931"/>
        <v/>
      </c>
      <c r="J10056" s="195" t="str">
        <f>+IF(H10056="","",H10056/H10118)</f>
        <v/>
      </c>
      <c r="K10056" s="172"/>
      <c r="L10056" s="170"/>
      <c r="M10056" s="193" t="str">
        <f t="shared" si="1932"/>
        <v/>
      </c>
      <c r="N10056" s="194" t="str">
        <f t="shared" si="1929"/>
        <v/>
      </c>
      <c r="R10056" s="75" t="e">
        <f t="shared" si="1933"/>
        <v>#REF!</v>
      </c>
    </row>
    <row r="10057" spans="1:18" ht="15" customHeight="1" x14ac:dyDescent="0.3">
      <c r="A10057" s="86"/>
      <c r="B10057" s="84"/>
      <c r="C10057" s="125"/>
      <c r="D10057" s="146"/>
      <c r="E10057" s="149"/>
      <c r="F10057" s="184" t="str">
        <f t="shared" si="1930"/>
        <v/>
      </c>
      <c r="G10057" s="185" t="str">
        <f>+IF(F10057="","",H10048)</f>
        <v/>
      </c>
      <c r="H10057" s="186" t="str">
        <f t="shared" si="1931"/>
        <v/>
      </c>
      <c r="J10057" s="195" t="str">
        <f>+IF(H10057="","",H10057/H10118)</f>
        <v/>
      </c>
      <c r="K10057" s="172"/>
      <c r="L10057" s="170"/>
      <c r="M10057" s="193" t="str">
        <f t="shared" si="1932"/>
        <v/>
      </c>
      <c r="N10057" s="194" t="str">
        <f t="shared" si="1929"/>
        <v/>
      </c>
      <c r="R10057" s="75" t="e">
        <f t="shared" si="1933"/>
        <v>#REF!</v>
      </c>
    </row>
    <row r="10058" spans="1:18" ht="15" customHeight="1" x14ac:dyDescent="0.3">
      <c r="A10058" s="86"/>
      <c r="B10058" s="84"/>
      <c r="C10058" s="125"/>
      <c r="D10058" s="146"/>
      <c r="E10058" s="149"/>
      <c r="F10058" s="184" t="str">
        <f t="shared" si="1930"/>
        <v/>
      </c>
      <c r="G10058" s="185" t="str">
        <f>+IF(F10058="","",H10048)</f>
        <v/>
      </c>
      <c r="H10058" s="186" t="str">
        <f t="shared" si="1931"/>
        <v/>
      </c>
      <c r="J10058" s="195" t="str">
        <f>+IF(H10058="","",H10058/H10118)</f>
        <v/>
      </c>
      <c r="K10058" s="172"/>
      <c r="L10058" s="170"/>
      <c r="M10058" s="193" t="str">
        <f t="shared" si="1932"/>
        <v/>
      </c>
      <c r="N10058" s="194" t="str">
        <f t="shared" si="1929"/>
        <v/>
      </c>
      <c r="R10058" s="75" t="e">
        <f t="shared" si="1933"/>
        <v>#REF!</v>
      </c>
    </row>
    <row r="10059" spans="1:18" ht="15" customHeight="1" x14ac:dyDescent="0.3">
      <c r="A10059" s="86"/>
      <c r="B10059" s="84"/>
      <c r="C10059" s="125"/>
      <c r="D10059" s="146"/>
      <c r="E10059" s="149"/>
      <c r="F10059" s="184" t="str">
        <f t="shared" si="1930"/>
        <v/>
      </c>
      <c r="G10059" s="185" t="str">
        <f>+IF(F10059="","",H10048)</f>
        <v/>
      </c>
      <c r="H10059" s="186" t="str">
        <f t="shared" si="1931"/>
        <v/>
      </c>
      <c r="J10059" s="195" t="str">
        <f>+IF(H10059="","",H10059/H10118)</f>
        <v/>
      </c>
      <c r="K10059" s="172"/>
      <c r="L10059" s="170"/>
      <c r="M10059" s="193" t="str">
        <f t="shared" si="1932"/>
        <v/>
      </c>
      <c r="N10059" s="194" t="str">
        <f t="shared" si="1929"/>
        <v/>
      </c>
      <c r="R10059" s="75" t="e">
        <f t="shared" si="1933"/>
        <v>#REF!</v>
      </c>
    </row>
    <row r="10060" spans="1:18" ht="15" customHeight="1" x14ac:dyDescent="0.3">
      <c r="A10060" s="86"/>
      <c r="B10060" s="84"/>
      <c r="C10060" s="125"/>
      <c r="D10060" s="146"/>
      <c r="E10060" s="149"/>
      <c r="F10060" s="184" t="str">
        <f t="shared" si="1930"/>
        <v/>
      </c>
      <c r="G10060" s="185" t="str">
        <f>+IF(F10060="","",H10048)</f>
        <v/>
      </c>
      <c r="H10060" s="186" t="str">
        <f t="shared" si="1931"/>
        <v/>
      </c>
      <c r="J10060" s="195" t="str">
        <f>+IF(H10060="","",H10060/H10118)</f>
        <v/>
      </c>
      <c r="K10060" s="172"/>
      <c r="L10060" s="170"/>
      <c r="M10060" s="193" t="str">
        <f t="shared" si="1932"/>
        <v/>
      </c>
      <c r="N10060" s="194" t="str">
        <f t="shared" si="1929"/>
        <v/>
      </c>
      <c r="R10060" s="75" t="e">
        <f t="shared" si="1933"/>
        <v>#REF!</v>
      </c>
    </row>
    <row r="10061" spans="1:18" ht="15" customHeight="1" x14ac:dyDescent="0.3">
      <c r="A10061" s="86"/>
      <c r="B10061" s="84"/>
      <c r="C10061" s="125"/>
      <c r="D10061" s="146"/>
      <c r="E10061" s="149"/>
      <c r="F10061" s="184" t="str">
        <f t="shared" si="1930"/>
        <v/>
      </c>
      <c r="G10061" s="185" t="str">
        <f>+IF(F10061="","",H10048)</f>
        <v/>
      </c>
      <c r="H10061" s="186" t="str">
        <f t="shared" si="1931"/>
        <v/>
      </c>
      <c r="J10061" s="195" t="str">
        <f>+IF(H10061="","",H10061/H10118)</f>
        <v/>
      </c>
      <c r="K10061" s="172"/>
      <c r="L10061" s="170"/>
      <c r="M10061" s="193" t="str">
        <f t="shared" si="1932"/>
        <v/>
      </c>
      <c r="N10061" s="194" t="str">
        <f t="shared" si="1929"/>
        <v/>
      </c>
      <c r="R10061" s="75" t="e">
        <f t="shared" si="1933"/>
        <v>#REF!</v>
      </c>
    </row>
    <row r="10062" spans="1:18" ht="15" customHeight="1" thickBot="1" x14ac:dyDescent="0.35">
      <c r="A10062" s="86"/>
      <c r="B10062" s="84"/>
      <c r="C10062" s="127"/>
      <c r="D10062" s="147"/>
      <c r="E10062" s="150"/>
      <c r="F10062" s="187" t="str">
        <f t="shared" si="1930"/>
        <v/>
      </c>
      <c r="G10062" s="188" t="str">
        <f>+IF(F10062="","",H10047)</f>
        <v/>
      </c>
      <c r="H10062" s="189" t="str">
        <f t="shared" si="1931"/>
        <v/>
      </c>
      <c r="J10062" s="195" t="str">
        <f>+IF(H10062="","",H10062/H10118)</f>
        <v/>
      </c>
      <c r="K10062" s="172"/>
      <c r="L10062" s="170"/>
      <c r="M10062" s="193" t="str">
        <f t="shared" si="1932"/>
        <v/>
      </c>
      <c r="N10062" s="194" t="str">
        <f t="shared" si="1929"/>
        <v/>
      </c>
      <c r="R10062" s="75" t="e">
        <f t="shared" si="1933"/>
        <v>#REF!</v>
      </c>
    </row>
    <row r="10063" spans="1:18" ht="15" customHeight="1" thickBot="1" x14ac:dyDescent="0.35">
      <c r="A10063" s="86"/>
      <c r="B10063" s="84"/>
      <c r="C10063" s="160"/>
      <c r="D10063" s="160"/>
      <c r="E10063" s="160"/>
      <c r="F10063" s="160"/>
      <c r="G10063" s="161" t="s">
        <v>27</v>
      </c>
      <c r="H10063" s="157">
        <f>SUM(H10050:H10062)</f>
        <v>34.6072264875</v>
      </c>
      <c r="J10063" s="110">
        <f>SUM(J10050:J10062)</f>
        <v>9.0403718326889884E-2</v>
      </c>
      <c r="K10063" s="109"/>
      <c r="L10063" s="109"/>
      <c r="M10063" s="109"/>
      <c r="N10063" s="110">
        <f>SUM(N10050:N10062)</f>
        <v>0</v>
      </c>
    </row>
    <row r="10064" spans="1:18" s="73" customFormat="1" ht="15" customHeight="1" thickBot="1" x14ac:dyDescent="0.35">
      <c r="A10064" s="86"/>
      <c r="B10064" s="84"/>
      <c r="C10064" s="73" t="s">
        <v>10</v>
      </c>
      <c r="H10064" s="74"/>
      <c r="J10064" s="112"/>
      <c r="K10064" s="112"/>
      <c r="L10064" s="112"/>
      <c r="M10064" s="112"/>
      <c r="N10064" s="112"/>
    </row>
    <row r="10065" spans="1:18" ht="31.5" customHeight="1" thickBot="1" x14ac:dyDescent="0.35">
      <c r="A10065" s="86"/>
      <c r="B10065" s="84"/>
      <c r="C10065" s="122" t="s">
        <v>48</v>
      </c>
      <c r="D10065" s="123" t="s">
        <v>0</v>
      </c>
      <c r="E10065" s="123" t="s">
        <v>65</v>
      </c>
      <c r="F10065" s="123" t="s">
        <v>66</v>
      </c>
      <c r="G10065" s="123" t="s">
        <v>8</v>
      </c>
      <c r="H10065" s="124" t="s">
        <v>9</v>
      </c>
      <c r="J10065" s="106" t="s">
        <v>59</v>
      </c>
      <c r="K10065" s="107" t="s">
        <v>60</v>
      </c>
      <c r="L10065" s="107" t="s">
        <v>61</v>
      </c>
      <c r="M10065" s="107" t="s">
        <v>62</v>
      </c>
      <c r="N10065" s="108" t="s">
        <v>63</v>
      </c>
    </row>
    <row r="10066" spans="1:18" ht="15" customHeight="1" x14ac:dyDescent="0.3">
      <c r="A10066" s="86"/>
      <c r="B10066" s="84"/>
      <c r="C10066" s="125" t="s">
        <v>326</v>
      </c>
      <c r="D10066" s="227">
        <v>1</v>
      </c>
      <c r="E10066" s="149">
        <v>4.2300000000000004</v>
      </c>
      <c r="F10066" s="184">
        <f>+IF(E10066="","",D10066*E10066)</f>
        <v>4.2300000000000004</v>
      </c>
      <c r="G10066" s="185">
        <f>+IF(F10066="","",H10048)</f>
        <v>12.0999</v>
      </c>
      <c r="H10066" s="186">
        <f>+IF(G10066="","",F10066*G10066)</f>
        <v>51.182577000000002</v>
      </c>
      <c r="I10066" s="95"/>
      <c r="J10066" s="195">
        <f>+IF(H10066="","",H10066/H10118)</f>
        <v>0.13370315231772884</v>
      </c>
      <c r="K10066" s="210">
        <v>851230012</v>
      </c>
      <c r="L10066" s="210" t="s">
        <v>77</v>
      </c>
      <c r="M10066" s="193">
        <v>0</v>
      </c>
      <c r="N10066" s="194">
        <f t="shared" ref="N10066:N10078" si="1934">+IF(H10066="","",J10066*M10066)</f>
        <v>0</v>
      </c>
      <c r="R10066" s="75" t="e">
        <f t="shared" ref="R10066:R10078" si="1935">+R9978+1</f>
        <v>#REF!</v>
      </c>
    </row>
    <row r="10067" spans="1:18" ht="15" customHeight="1" x14ac:dyDescent="0.25">
      <c r="A10067" s="86"/>
      <c r="B10067" s="84"/>
      <c r="C10067" s="232" t="s">
        <v>309</v>
      </c>
      <c r="D10067" s="228">
        <v>0.75</v>
      </c>
      <c r="E10067" s="209">
        <v>4.75</v>
      </c>
      <c r="F10067" s="184">
        <f>+IF(E10067="","",D10067*E10067)</f>
        <v>3.5625</v>
      </c>
      <c r="G10067" s="185">
        <f>+IF(F10067="","",H10048)</f>
        <v>12.0999</v>
      </c>
      <c r="H10067" s="186">
        <f>+IF(G10067="","",F10067*G10067)</f>
        <v>43.10589375</v>
      </c>
      <c r="J10067" s="195">
        <f>+IF(H10067="","",H10067/H10118)</f>
        <v>0.11260460523212977</v>
      </c>
      <c r="K10067" s="210">
        <v>851230012</v>
      </c>
      <c r="L10067" s="210" t="s">
        <v>77</v>
      </c>
      <c r="M10067" s="193">
        <v>0</v>
      </c>
      <c r="N10067" s="194">
        <f t="shared" si="1934"/>
        <v>0</v>
      </c>
      <c r="R10067" s="75" t="e">
        <f t="shared" si="1935"/>
        <v>#REF!</v>
      </c>
    </row>
    <row r="10068" spans="1:18" ht="29.4" customHeight="1" x14ac:dyDescent="0.25">
      <c r="A10068" s="86"/>
      <c r="B10068" s="84"/>
      <c r="C10068" s="125" t="s">
        <v>310</v>
      </c>
      <c r="D10068" s="227">
        <v>1</v>
      </c>
      <c r="E10068" s="209">
        <v>4.28</v>
      </c>
      <c r="F10068" s="184">
        <f>+IF(E10068="","",D10068*E10068)</f>
        <v>4.28</v>
      </c>
      <c r="G10068" s="185">
        <f>+IF(F10068="","",H10048)</f>
        <v>12.0999</v>
      </c>
      <c r="H10068" s="186">
        <f>+IF(G10068="","",F10068*G10068)</f>
        <v>51.787572000000004</v>
      </c>
      <c r="J10068" s="195">
        <f>+IF(H10068="","",H10068/H10118)</f>
        <v>0.13528356782975873</v>
      </c>
      <c r="K10068" s="210">
        <v>851230012</v>
      </c>
      <c r="L10068" s="210" t="s">
        <v>77</v>
      </c>
      <c r="M10068" s="193">
        <v>0</v>
      </c>
      <c r="N10068" s="194">
        <f t="shared" si="1934"/>
        <v>0</v>
      </c>
      <c r="R10068" s="75" t="e">
        <f t="shared" si="1935"/>
        <v>#REF!</v>
      </c>
    </row>
    <row r="10069" spans="1:18" ht="15" customHeight="1" x14ac:dyDescent="0.3">
      <c r="A10069" s="86"/>
      <c r="B10069" s="84"/>
      <c r="C10069" s="232" t="s">
        <v>495</v>
      </c>
      <c r="D10069" s="227">
        <v>0.25</v>
      </c>
      <c r="E10069" s="223">
        <v>4.5199999999999996</v>
      </c>
      <c r="F10069" s="184">
        <f>+IF(E10069="","",D10069*E10069)</f>
        <v>1.1299999999999999</v>
      </c>
      <c r="G10069" s="185">
        <f>+IF(F10069="","",H10048)</f>
        <v>12.0999</v>
      </c>
      <c r="H10069" s="186">
        <f>+IF(G10069="","",F10069*G10069)</f>
        <v>13.672886999999999</v>
      </c>
      <c r="J10069" s="195">
        <f>+IF(H10069="","",H10069/H10118)</f>
        <v>3.5717390571875549E-2</v>
      </c>
      <c r="K10069" s="210">
        <v>851230012</v>
      </c>
      <c r="L10069" s="210" t="s">
        <v>77</v>
      </c>
      <c r="M10069" s="193">
        <v>0</v>
      </c>
      <c r="N10069" s="194">
        <f t="shared" si="1934"/>
        <v>0</v>
      </c>
      <c r="R10069" s="75" t="e">
        <f t="shared" si="1935"/>
        <v>#REF!</v>
      </c>
    </row>
    <row r="10070" spans="1:18" ht="15" customHeight="1" x14ac:dyDescent="0.3">
      <c r="A10070" s="86"/>
      <c r="B10070" s="84"/>
      <c r="C10070" s="232"/>
      <c r="D10070" s="227"/>
      <c r="E10070" s="223"/>
      <c r="F10070" s="184"/>
      <c r="G10070" s="185"/>
      <c r="H10070" s="186"/>
      <c r="J10070" s="195"/>
      <c r="K10070" s="210"/>
      <c r="L10070" s="210"/>
      <c r="M10070" s="193"/>
      <c r="N10070" s="194" t="str">
        <f t="shared" si="1934"/>
        <v/>
      </c>
      <c r="R10070" s="75" t="e">
        <f t="shared" si="1935"/>
        <v>#REF!</v>
      </c>
    </row>
    <row r="10071" spans="1:18" ht="15" customHeight="1" x14ac:dyDescent="0.3">
      <c r="A10071" s="86"/>
      <c r="B10071" s="84"/>
      <c r="C10071" s="125"/>
      <c r="D10071" s="146"/>
      <c r="E10071" s="149"/>
      <c r="F10071" s="184" t="str">
        <f t="shared" ref="F10071:F10078" si="1936">+IF(E10071="","",D10071*E10071)</f>
        <v/>
      </c>
      <c r="G10071" s="185" t="str">
        <f>+IF(F10071="","",H10048)</f>
        <v/>
      </c>
      <c r="H10071" s="186" t="str">
        <f t="shared" ref="H10071:H10078" si="1937">+IF(G10071="","",F10071*G10071)</f>
        <v/>
      </c>
      <c r="I10071" s="96"/>
      <c r="J10071" s="195" t="str">
        <f>+IF(H10071="","",H10071/H10118)</f>
        <v/>
      </c>
      <c r="K10071" s="174"/>
      <c r="L10071" s="170"/>
      <c r="M10071" s="193" t="str">
        <f t="shared" ref="M10071:M10078" si="1938">IF(L10071="NP", 0, (IF(L10071="EP", 1, (IF(L10071="ND", 0.4, "")))))</f>
        <v/>
      </c>
      <c r="N10071" s="194" t="str">
        <f t="shared" si="1934"/>
        <v/>
      </c>
      <c r="R10071" s="75" t="e">
        <f t="shared" si="1935"/>
        <v>#REF!</v>
      </c>
    </row>
    <row r="10072" spans="1:18" ht="15" customHeight="1" x14ac:dyDescent="0.3">
      <c r="A10072" s="86"/>
      <c r="B10072" s="84"/>
      <c r="C10072" s="125"/>
      <c r="D10072" s="146"/>
      <c r="E10072" s="149"/>
      <c r="F10072" s="184" t="str">
        <f t="shared" si="1936"/>
        <v/>
      </c>
      <c r="G10072" s="185" t="str">
        <f>+IF(F10072="","",H10048)</f>
        <v/>
      </c>
      <c r="H10072" s="186" t="str">
        <f t="shared" si="1937"/>
        <v/>
      </c>
      <c r="J10072" s="195" t="str">
        <f>+IF(H10072="","",H10072/H10118)</f>
        <v/>
      </c>
      <c r="K10072" s="174"/>
      <c r="L10072" s="170"/>
      <c r="M10072" s="193" t="str">
        <f t="shared" si="1938"/>
        <v/>
      </c>
      <c r="N10072" s="194" t="str">
        <f t="shared" si="1934"/>
        <v/>
      </c>
      <c r="R10072" s="75" t="e">
        <f t="shared" si="1935"/>
        <v>#REF!</v>
      </c>
    </row>
    <row r="10073" spans="1:18" ht="15" customHeight="1" x14ac:dyDescent="0.3">
      <c r="A10073" s="86"/>
      <c r="B10073" s="84"/>
      <c r="C10073" s="125"/>
      <c r="D10073" s="146"/>
      <c r="E10073" s="149"/>
      <c r="F10073" s="184" t="str">
        <f t="shared" si="1936"/>
        <v/>
      </c>
      <c r="G10073" s="185" t="str">
        <f>+IF(F10073="","",H10048)</f>
        <v/>
      </c>
      <c r="H10073" s="186" t="str">
        <f t="shared" si="1937"/>
        <v/>
      </c>
      <c r="J10073" s="195" t="str">
        <f>+IF(H10073="","",H10073/H10118)</f>
        <v/>
      </c>
      <c r="K10073" s="174"/>
      <c r="L10073" s="170"/>
      <c r="M10073" s="193" t="str">
        <f t="shared" si="1938"/>
        <v/>
      </c>
      <c r="N10073" s="194" t="str">
        <f t="shared" si="1934"/>
        <v/>
      </c>
      <c r="R10073" s="75" t="e">
        <f t="shared" si="1935"/>
        <v>#REF!</v>
      </c>
    </row>
    <row r="10074" spans="1:18" ht="15" customHeight="1" x14ac:dyDescent="0.3">
      <c r="A10074" s="86"/>
      <c r="B10074" s="84"/>
      <c r="C10074" s="125"/>
      <c r="D10074" s="146"/>
      <c r="E10074" s="149"/>
      <c r="F10074" s="184" t="str">
        <f t="shared" si="1936"/>
        <v/>
      </c>
      <c r="G10074" s="185" t="str">
        <f>+IF(F10074="","",H10048)</f>
        <v/>
      </c>
      <c r="H10074" s="186" t="str">
        <f t="shared" si="1937"/>
        <v/>
      </c>
      <c r="I10074" s="96"/>
      <c r="J10074" s="195" t="str">
        <f>+IF(H10074="","",H10074/H10118)</f>
        <v/>
      </c>
      <c r="K10074" s="174"/>
      <c r="L10074" s="170"/>
      <c r="M10074" s="193" t="str">
        <f t="shared" si="1938"/>
        <v/>
      </c>
      <c r="N10074" s="194" t="str">
        <f t="shared" si="1934"/>
        <v/>
      </c>
      <c r="R10074" s="75" t="e">
        <f t="shared" si="1935"/>
        <v>#REF!</v>
      </c>
    </row>
    <row r="10075" spans="1:18" ht="15" customHeight="1" x14ac:dyDescent="0.3">
      <c r="A10075" s="86"/>
      <c r="B10075" s="84"/>
      <c r="C10075" s="125"/>
      <c r="D10075" s="146"/>
      <c r="E10075" s="149"/>
      <c r="F10075" s="184" t="str">
        <f t="shared" si="1936"/>
        <v/>
      </c>
      <c r="G10075" s="185" t="str">
        <f>+IF(F10075="","",H10048)</f>
        <v/>
      </c>
      <c r="H10075" s="186" t="str">
        <f t="shared" si="1937"/>
        <v/>
      </c>
      <c r="J10075" s="195" t="str">
        <f>+IF(H10075="","",H10075/H10118)</f>
        <v/>
      </c>
      <c r="K10075" s="174"/>
      <c r="L10075" s="170"/>
      <c r="M10075" s="193" t="str">
        <f t="shared" si="1938"/>
        <v/>
      </c>
      <c r="N10075" s="194" t="str">
        <f t="shared" si="1934"/>
        <v/>
      </c>
      <c r="R10075" s="75" t="e">
        <f t="shared" si="1935"/>
        <v>#REF!</v>
      </c>
    </row>
    <row r="10076" spans="1:18" ht="15" customHeight="1" x14ac:dyDescent="0.3">
      <c r="A10076" s="86"/>
      <c r="B10076" s="84"/>
      <c r="C10076" s="125"/>
      <c r="D10076" s="146"/>
      <c r="E10076" s="149"/>
      <c r="F10076" s="184" t="str">
        <f t="shared" si="1936"/>
        <v/>
      </c>
      <c r="G10076" s="185" t="str">
        <f>+IF(F10076="","",H10048)</f>
        <v/>
      </c>
      <c r="H10076" s="186" t="str">
        <f t="shared" si="1937"/>
        <v/>
      </c>
      <c r="I10076" s="96"/>
      <c r="J10076" s="195" t="str">
        <f>+IF(H10076="","",H10076/H10118)</f>
        <v/>
      </c>
      <c r="K10076" s="174"/>
      <c r="L10076" s="170"/>
      <c r="M10076" s="193" t="str">
        <f t="shared" si="1938"/>
        <v/>
      </c>
      <c r="N10076" s="194" t="str">
        <f t="shared" si="1934"/>
        <v/>
      </c>
      <c r="R10076" s="75" t="e">
        <f t="shared" si="1935"/>
        <v>#REF!</v>
      </c>
    </row>
    <row r="10077" spans="1:18" ht="15" customHeight="1" x14ac:dyDescent="0.3">
      <c r="A10077" s="86"/>
      <c r="B10077" s="84"/>
      <c r="C10077" s="125"/>
      <c r="D10077" s="146"/>
      <c r="E10077" s="149"/>
      <c r="F10077" s="184" t="str">
        <f t="shared" si="1936"/>
        <v/>
      </c>
      <c r="G10077" s="185" t="str">
        <f>+IF(F10077="","",H10048)</f>
        <v/>
      </c>
      <c r="H10077" s="186" t="str">
        <f t="shared" si="1937"/>
        <v/>
      </c>
      <c r="I10077" s="96"/>
      <c r="J10077" s="195" t="str">
        <f>+IF(H10077="","",H10077/H10118)</f>
        <v/>
      </c>
      <c r="K10077" s="174"/>
      <c r="L10077" s="170"/>
      <c r="M10077" s="193" t="str">
        <f t="shared" si="1938"/>
        <v/>
      </c>
      <c r="N10077" s="194" t="str">
        <f t="shared" si="1934"/>
        <v/>
      </c>
      <c r="R10077" s="75" t="e">
        <f t="shared" si="1935"/>
        <v>#REF!</v>
      </c>
    </row>
    <row r="10078" spans="1:18" ht="15" customHeight="1" thickBot="1" x14ac:dyDescent="0.35">
      <c r="A10078" s="86"/>
      <c r="B10078" s="84"/>
      <c r="C10078" s="127"/>
      <c r="D10078" s="147"/>
      <c r="E10078" s="150"/>
      <c r="F10078" s="187" t="str">
        <f t="shared" si="1936"/>
        <v/>
      </c>
      <c r="G10078" s="188" t="str">
        <f>+IF(F10078="","",H10047)</f>
        <v/>
      </c>
      <c r="H10078" s="189" t="str">
        <f t="shared" si="1937"/>
        <v/>
      </c>
      <c r="J10078" s="195" t="str">
        <f>+IF(H10078="","",H10078/H10118)</f>
        <v/>
      </c>
      <c r="K10078" s="174"/>
      <c r="L10078" s="170"/>
      <c r="M10078" s="193" t="str">
        <f t="shared" si="1938"/>
        <v/>
      </c>
      <c r="N10078" s="194" t="str">
        <f t="shared" si="1934"/>
        <v/>
      </c>
      <c r="R10078" s="75" t="e">
        <f t="shared" si="1935"/>
        <v>#REF!</v>
      </c>
    </row>
    <row r="10079" spans="1:18" ht="15" customHeight="1" thickBot="1" x14ac:dyDescent="0.35">
      <c r="A10079" s="86"/>
      <c r="B10079" s="84"/>
      <c r="C10079" s="160"/>
      <c r="D10079" s="160"/>
      <c r="E10079" s="160"/>
      <c r="F10079" s="160"/>
      <c r="G10079" s="161" t="s">
        <v>28</v>
      </c>
      <c r="H10079" s="157">
        <f>SUM(H10066:H10078)</f>
        <v>159.74892975</v>
      </c>
      <c r="J10079" s="110">
        <f>SUM(J10066:J10078)</f>
        <v>0.41730871595149294</v>
      </c>
      <c r="K10079" s="109"/>
      <c r="L10079" s="109"/>
      <c r="M10079" s="109"/>
      <c r="N10079" s="110">
        <f>SUM(N10066:N10078)</f>
        <v>0</v>
      </c>
    </row>
    <row r="10080" spans="1:18" s="73" customFormat="1" ht="15" customHeight="1" thickBot="1" x14ac:dyDescent="0.35">
      <c r="A10080" s="86"/>
      <c r="B10080" s="84"/>
      <c r="C10080" s="73" t="s">
        <v>11</v>
      </c>
      <c r="H10080" s="74"/>
      <c r="J10080" s="112"/>
      <c r="K10080" s="112"/>
      <c r="L10080" s="112"/>
      <c r="M10080" s="112"/>
      <c r="N10080" s="112"/>
    </row>
    <row r="10081" spans="1:18" ht="34.5" customHeight="1" thickBot="1" x14ac:dyDescent="0.35">
      <c r="A10081" s="86"/>
      <c r="B10081" s="84"/>
      <c r="C10081" s="122" t="s">
        <v>48</v>
      </c>
      <c r="D10081" s="129"/>
      <c r="E10081" s="123" t="s">
        <v>3</v>
      </c>
      <c r="F10081" s="123" t="s">
        <v>0</v>
      </c>
      <c r="G10081" s="123" t="s">
        <v>16</v>
      </c>
      <c r="H10081" s="124" t="s">
        <v>9</v>
      </c>
      <c r="J10081" s="106" t="s">
        <v>59</v>
      </c>
      <c r="K10081" s="107" t="s">
        <v>60</v>
      </c>
      <c r="L10081" s="107" t="s">
        <v>61</v>
      </c>
      <c r="M10081" s="107" t="s">
        <v>62</v>
      </c>
      <c r="N10081" s="108" t="s">
        <v>63</v>
      </c>
    </row>
    <row r="10082" spans="1:18" ht="15" customHeight="1" x14ac:dyDescent="0.3">
      <c r="A10082" s="86"/>
      <c r="B10082" s="84"/>
      <c r="C10082" s="233" t="s">
        <v>496</v>
      </c>
      <c r="E10082" s="229" t="s">
        <v>74</v>
      </c>
      <c r="F10082" s="267">
        <v>4.2</v>
      </c>
      <c r="G10082" s="223">
        <v>0.8</v>
      </c>
      <c r="H10082" s="190">
        <f t="shared" ref="H10082:H10093" si="1939">+IF(G10082="","",F10082*G10082)</f>
        <v>3.3600000000000003</v>
      </c>
      <c r="J10082" s="195">
        <f>+IF(H10082="","",H10082/H10118)</f>
        <v>8.7772562094239389E-3</v>
      </c>
      <c r="K10082" s="221">
        <v>412110012</v>
      </c>
      <c r="L10082" s="210" t="s">
        <v>76</v>
      </c>
      <c r="M10082" s="193">
        <v>0.29659999999999997</v>
      </c>
      <c r="N10082" s="194">
        <f>+IF(H10082="","",J10082*M10082)</f>
        <v>2.60333419171514E-3</v>
      </c>
      <c r="R10082" s="75" t="e">
        <f t="shared" ref="R10082:R10107" si="1940">+R9994+1</f>
        <v>#REF!</v>
      </c>
    </row>
    <row r="10083" spans="1:18" ht="15" customHeight="1" x14ac:dyDescent="0.3">
      <c r="A10083" s="86"/>
      <c r="B10083" s="84"/>
      <c r="C10083" s="233" t="s">
        <v>507</v>
      </c>
      <c r="E10083" s="229" t="s">
        <v>43</v>
      </c>
      <c r="F10083" s="267">
        <v>2</v>
      </c>
      <c r="G10083" s="223">
        <v>14.53</v>
      </c>
      <c r="H10083" s="190">
        <f t="shared" si="1939"/>
        <v>29.06</v>
      </c>
      <c r="J10083" s="195">
        <f>+IF(H10083="","",H10083/H10118)</f>
        <v>7.5912817096982027E-2</v>
      </c>
      <c r="K10083" s="218">
        <v>373500012</v>
      </c>
      <c r="L10083" s="212" t="s">
        <v>76</v>
      </c>
      <c r="M10083" s="193">
        <v>0.3296</v>
      </c>
      <c r="N10083" s="194">
        <f>+IF(H10083="","",J10083*M10083)</f>
        <v>2.5020864515165275E-2</v>
      </c>
      <c r="R10083" s="75" t="e">
        <f t="shared" si="1940"/>
        <v>#REF!</v>
      </c>
    </row>
    <row r="10084" spans="1:18" ht="15" customHeight="1" x14ac:dyDescent="0.3">
      <c r="A10084" s="86"/>
      <c r="B10084" s="84"/>
      <c r="C10084" s="233" t="s">
        <v>315</v>
      </c>
      <c r="E10084" s="229" t="s">
        <v>43</v>
      </c>
      <c r="F10084" s="267">
        <v>35</v>
      </c>
      <c r="G10084" s="223">
        <v>0.03</v>
      </c>
      <c r="H10084" s="190">
        <f t="shared" si="1939"/>
        <v>1.05</v>
      </c>
      <c r="J10084" s="195">
        <f>+IF(H10084="","",H10084/H10118)</f>
        <v>2.742892565444981E-3</v>
      </c>
      <c r="K10084" s="212">
        <v>42999081010</v>
      </c>
      <c r="L10084" s="212" t="s">
        <v>76</v>
      </c>
      <c r="M10084" s="193">
        <v>0.4</v>
      </c>
      <c r="N10084" s="194">
        <f>+IF(H10084="","",J10084*M10084)</f>
        <v>1.0971570261779924E-3</v>
      </c>
      <c r="R10084" s="75" t="e">
        <f t="shared" si="1940"/>
        <v>#REF!</v>
      </c>
    </row>
    <row r="10085" spans="1:18" ht="15" customHeight="1" x14ac:dyDescent="0.3">
      <c r="A10085" s="86"/>
      <c r="B10085" s="84"/>
      <c r="C10085" s="233" t="s">
        <v>498</v>
      </c>
      <c r="E10085" s="229" t="s">
        <v>403</v>
      </c>
      <c r="F10085" s="267">
        <v>0.27</v>
      </c>
      <c r="G10085" s="223">
        <v>26.59</v>
      </c>
      <c r="H10085" s="190">
        <f t="shared" si="1939"/>
        <v>7.1793000000000005</v>
      </c>
      <c r="J10085" s="195">
        <f>+IF(H10085="","",H10085/H10118)</f>
        <v>1.8754331995332524E-2</v>
      </c>
      <c r="K10085" s="211">
        <v>352605342021</v>
      </c>
      <c r="L10085" s="212" t="s">
        <v>76</v>
      </c>
      <c r="M10085" s="193">
        <v>0.20180000000000001</v>
      </c>
      <c r="N10085" s="194">
        <f>+IF(H10085="","",J10085*M10085)</f>
        <v>3.7846241966581033E-3</v>
      </c>
      <c r="R10085" s="75" t="e">
        <f t="shared" si="1940"/>
        <v>#REF!</v>
      </c>
    </row>
    <row r="10086" spans="1:18" ht="15" customHeight="1" x14ac:dyDescent="0.3">
      <c r="A10086" s="86"/>
      <c r="B10086" s="84"/>
      <c r="C10086" s="232" t="s">
        <v>499</v>
      </c>
      <c r="E10086" s="229" t="s">
        <v>41</v>
      </c>
      <c r="F10086" s="267">
        <v>1.08</v>
      </c>
      <c r="G10086" s="223">
        <v>31.37</v>
      </c>
      <c r="H10086" s="190">
        <f t="shared" si="1939"/>
        <v>33.879600000000003</v>
      </c>
      <c r="J10086" s="195">
        <f>+IF(H10086="","",H10086/H10118)</f>
        <v>8.8502955200237876E-2</v>
      </c>
      <c r="K10086" s="221">
        <v>351100212</v>
      </c>
      <c r="L10086" s="212" t="s">
        <v>76</v>
      </c>
      <c r="M10086" s="193">
        <v>0.26679999999999998</v>
      </c>
      <c r="N10086" s="194">
        <f t="shared" ref="N10086" si="1941">+IF(H10086="","",J10086*M10086)</f>
        <v>2.3612588447423463E-2</v>
      </c>
      <c r="R10086" s="75" t="e">
        <f t="shared" si="1940"/>
        <v>#REF!</v>
      </c>
    </row>
    <row r="10087" spans="1:18" ht="15" customHeight="1" x14ac:dyDescent="0.3">
      <c r="A10087" s="86"/>
      <c r="B10087" s="84"/>
      <c r="C10087" s="232" t="s">
        <v>500</v>
      </c>
      <c r="E10087" s="229" t="s">
        <v>74</v>
      </c>
      <c r="F10087" s="267">
        <v>6</v>
      </c>
      <c r="G10087" s="223">
        <v>3.7</v>
      </c>
      <c r="H10087" s="190">
        <f t="shared" si="1939"/>
        <v>22.200000000000003</v>
      </c>
      <c r="J10087" s="195">
        <f>+IF(H10087="","",H10087/H10118)</f>
        <v>5.7992585669408167E-2</v>
      </c>
      <c r="K10087" s="221">
        <v>412110012</v>
      </c>
      <c r="L10087" s="212" t="s">
        <v>76</v>
      </c>
      <c r="M10087" s="193">
        <v>0.29659999999999997</v>
      </c>
      <c r="N10087" s="194">
        <f t="shared" ref="N10087:N10107" si="1942">+IF(H10087="","",J10087*M10087)</f>
        <v>1.7200600909546462E-2</v>
      </c>
      <c r="R10087" s="75" t="e">
        <f t="shared" si="1940"/>
        <v>#REF!</v>
      </c>
    </row>
    <row r="10088" spans="1:18" ht="15" customHeight="1" x14ac:dyDescent="0.3">
      <c r="A10088" s="86"/>
      <c r="B10088" s="84"/>
      <c r="C10088" s="232" t="s">
        <v>501</v>
      </c>
      <c r="E10088" s="229" t="s">
        <v>385</v>
      </c>
      <c r="F10088" s="267">
        <v>1</v>
      </c>
      <c r="G10088" s="223">
        <v>0.67</v>
      </c>
      <c r="H10088" s="190">
        <f t="shared" si="1939"/>
        <v>0.67</v>
      </c>
      <c r="J10088" s="195">
        <f>+IF(H10088="","",H10088/H10118)</f>
        <v>1.7502266846172736E-3</v>
      </c>
      <c r="K10088" s="221">
        <v>445210011</v>
      </c>
      <c r="L10088" s="210" t="s">
        <v>76</v>
      </c>
      <c r="M10088" s="193">
        <v>0.4</v>
      </c>
      <c r="N10088" s="194">
        <f t="shared" si="1942"/>
        <v>7.0009067384690948E-4</v>
      </c>
      <c r="R10088" s="75" t="e">
        <f t="shared" si="1940"/>
        <v>#REF!</v>
      </c>
    </row>
    <row r="10089" spans="1:18" ht="15" customHeight="1" x14ac:dyDescent="0.3">
      <c r="A10089" s="86"/>
      <c r="B10089" s="84"/>
      <c r="C10089" s="233" t="s">
        <v>502</v>
      </c>
      <c r="E10089" s="229" t="s">
        <v>41</v>
      </c>
      <c r="F10089" s="267">
        <v>1.08</v>
      </c>
      <c r="G10089" s="223">
        <v>45.21</v>
      </c>
      <c r="H10089" s="190">
        <f t="shared" si="1939"/>
        <v>48.826800000000006</v>
      </c>
      <c r="J10089" s="195">
        <f>+IF(H10089="","",H10089/H10118)</f>
        <v>0.12754920639473238</v>
      </c>
      <c r="K10089" s="174">
        <v>352605342021</v>
      </c>
      <c r="L10089" s="170" t="s">
        <v>76</v>
      </c>
      <c r="M10089" s="193">
        <v>0.20180000000000001</v>
      </c>
      <c r="N10089" s="194">
        <f t="shared" si="1942"/>
        <v>2.5739429850456998E-2</v>
      </c>
      <c r="R10089" s="75" t="e">
        <f t="shared" si="1940"/>
        <v>#REF!</v>
      </c>
    </row>
    <row r="10090" spans="1:18" ht="15" customHeight="1" x14ac:dyDescent="0.3">
      <c r="A10090" s="86"/>
      <c r="B10090" s="84"/>
      <c r="C10090" s="233" t="s">
        <v>503</v>
      </c>
      <c r="E10090" s="229" t="s">
        <v>41</v>
      </c>
      <c r="F10090" s="267">
        <v>0.43</v>
      </c>
      <c r="G10090" s="223">
        <v>76.23</v>
      </c>
      <c r="H10090" s="190">
        <f t="shared" si="1939"/>
        <v>32.7789</v>
      </c>
      <c r="J10090" s="195">
        <f>+IF(H10090="","",H10090/H10118)</f>
        <v>8.5627620108061409E-2</v>
      </c>
      <c r="K10090" s="211">
        <v>352605342021</v>
      </c>
      <c r="L10090" s="210" t="s">
        <v>76</v>
      </c>
      <c r="M10090" s="193">
        <v>0.20180000000000001</v>
      </c>
      <c r="N10090" s="194">
        <f t="shared" si="1942"/>
        <v>1.7279653737806794E-2</v>
      </c>
      <c r="R10090" s="75" t="e">
        <f t="shared" si="1940"/>
        <v>#REF!</v>
      </c>
    </row>
    <row r="10091" spans="1:18" ht="15" customHeight="1" x14ac:dyDescent="0.3">
      <c r="A10091" s="86"/>
      <c r="B10091" s="84"/>
      <c r="C10091" s="233" t="s">
        <v>321</v>
      </c>
      <c r="E10091" s="230" t="s">
        <v>89</v>
      </c>
      <c r="F10091" s="267">
        <v>0.27</v>
      </c>
      <c r="G10091" s="223">
        <v>3.56</v>
      </c>
      <c r="H10091" s="190">
        <f t="shared" si="1939"/>
        <v>0.96120000000000005</v>
      </c>
      <c r="J10091" s="195">
        <f>+IF(H10091="","",H10091/H10118)</f>
        <v>2.510922222767348E-3</v>
      </c>
      <c r="K10091" s="174">
        <v>352605342021</v>
      </c>
      <c r="L10091" s="170" t="s">
        <v>76</v>
      </c>
      <c r="M10091" s="193">
        <v>0.20180000000000001</v>
      </c>
      <c r="N10091" s="194">
        <f t="shared" si="1942"/>
        <v>5.0670410455445089E-4</v>
      </c>
      <c r="R10091" s="75" t="e">
        <f t="shared" si="1940"/>
        <v>#REF!</v>
      </c>
    </row>
    <row r="10092" spans="1:18" ht="15" customHeight="1" x14ac:dyDescent="0.3">
      <c r="A10092" s="86"/>
      <c r="B10092" s="84"/>
      <c r="C10092" s="233" t="s">
        <v>314</v>
      </c>
      <c r="E10092" s="230" t="s">
        <v>43</v>
      </c>
      <c r="F10092" s="223">
        <v>2</v>
      </c>
      <c r="G10092" s="223">
        <v>3</v>
      </c>
      <c r="H10092" s="190">
        <f t="shared" si="1939"/>
        <v>6</v>
      </c>
      <c r="J10092" s="195">
        <f>+IF(H10092="","",H10092/H10118)</f>
        <v>1.5673671802542748E-2</v>
      </c>
      <c r="K10092" s="221">
        <v>4299923211</v>
      </c>
      <c r="L10092" s="210" t="s">
        <v>76</v>
      </c>
      <c r="M10092" s="193">
        <v>0.4</v>
      </c>
      <c r="N10092" s="194">
        <f t="shared" si="1942"/>
        <v>6.2694687210170996E-3</v>
      </c>
      <c r="R10092" s="75" t="e">
        <f t="shared" si="1940"/>
        <v>#REF!</v>
      </c>
    </row>
    <row r="10093" spans="1:18" ht="15" customHeight="1" x14ac:dyDescent="0.3">
      <c r="A10093" s="86"/>
      <c r="B10093" s="84"/>
      <c r="C10093" s="125" t="s">
        <v>504</v>
      </c>
      <c r="E10093" s="151" t="s">
        <v>43</v>
      </c>
      <c r="F10093" s="151">
        <v>0.04</v>
      </c>
      <c r="G10093" s="151">
        <v>62.14</v>
      </c>
      <c r="H10093" s="190">
        <f t="shared" si="1939"/>
        <v>2.4856000000000003</v>
      </c>
      <c r="J10093" s="195">
        <f>+IF(H10093="","",H10093/H10118)</f>
        <v>6.4930797720667089E-3</v>
      </c>
      <c r="K10093" s="211">
        <v>352605342021</v>
      </c>
      <c r="L10093" s="210" t="s">
        <v>76</v>
      </c>
      <c r="M10093" s="193">
        <v>0.20180000000000001</v>
      </c>
      <c r="N10093" s="194">
        <f t="shared" si="1942"/>
        <v>1.3103034980030618E-3</v>
      </c>
      <c r="R10093" s="75" t="e">
        <f t="shared" si="1940"/>
        <v>#REF!</v>
      </c>
    </row>
    <row r="10094" spans="1:18" ht="15" customHeight="1" x14ac:dyDescent="0.3">
      <c r="A10094" s="86"/>
      <c r="B10094" s="84"/>
      <c r="C10094" s="125"/>
      <c r="E10094" s="151"/>
      <c r="F10094" s="151"/>
      <c r="G10094" s="151"/>
      <c r="H10094" s="190"/>
      <c r="J10094" s="195"/>
      <c r="K10094" s="174"/>
      <c r="L10094" s="170"/>
      <c r="M10094" s="193"/>
      <c r="N10094" s="194" t="str">
        <f t="shared" si="1942"/>
        <v/>
      </c>
      <c r="R10094" s="75" t="e">
        <f t="shared" si="1940"/>
        <v>#REF!</v>
      </c>
    </row>
    <row r="10095" spans="1:18" ht="15" customHeight="1" x14ac:dyDescent="0.3">
      <c r="A10095" s="86"/>
      <c r="B10095" s="84"/>
      <c r="C10095" s="125"/>
      <c r="E10095" s="151"/>
      <c r="F10095" s="151"/>
      <c r="G10095" s="151"/>
      <c r="H10095" s="190"/>
      <c r="J10095" s="195"/>
      <c r="K10095" s="211"/>
      <c r="L10095" s="210"/>
      <c r="M10095" s="193"/>
      <c r="N10095" s="194" t="str">
        <f t="shared" si="1942"/>
        <v/>
      </c>
      <c r="R10095" s="75" t="e">
        <f t="shared" si="1940"/>
        <v>#REF!</v>
      </c>
    </row>
    <row r="10096" spans="1:18" ht="15" customHeight="1" x14ac:dyDescent="0.3">
      <c r="A10096" s="86"/>
      <c r="B10096" s="84"/>
      <c r="C10096" s="125"/>
      <c r="E10096" s="151"/>
      <c r="F10096" s="151"/>
      <c r="G10096" s="151"/>
      <c r="H10096" s="190"/>
      <c r="J10096" s="195"/>
      <c r="K10096" s="174"/>
      <c r="L10096" s="170"/>
      <c r="M10096" s="193"/>
      <c r="N10096" s="194" t="str">
        <f t="shared" si="1942"/>
        <v/>
      </c>
      <c r="R10096" s="75" t="e">
        <f t="shared" si="1940"/>
        <v>#REF!</v>
      </c>
    </row>
    <row r="10097" spans="1:18" ht="15" customHeight="1" x14ac:dyDescent="0.3">
      <c r="A10097" s="86"/>
      <c r="B10097" s="84"/>
      <c r="C10097" s="125"/>
      <c r="E10097" s="151"/>
      <c r="F10097" s="151"/>
      <c r="G10097" s="151"/>
      <c r="H10097" s="190"/>
      <c r="J10097" s="195"/>
      <c r="K10097" s="174"/>
      <c r="L10097" s="170"/>
      <c r="M10097" s="193"/>
      <c r="N10097" s="194" t="str">
        <f t="shared" si="1942"/>
        <v/>
      </c>
      <c r="R10097" s="75" t="e">
        <f t="shared" si="1940"/>
        <v>#REF!</v>
      </c>
    </row>
    <row r="10098" spans="1:18" ht="15" customHeight="1" x14ac:dyDescent="0.3">
      <c r="A10098" s="86"/>
      <c r="B10098" s="84"/>
      <c r="C10098" s="125"/>
      <c r="E10098" s="151"/>
      <c r="F10098" s="151"/>
      <c r="G10098" s="151"/>
      <c r="H10098" s="190" t="str">
        <f t="shared" ref="H10098:H10107" si="1943">+IF(G10098="","",F10098*G10098)</f>
        <v/>
      </c>
      <c r="J10098" s="195" t="str">
        <f>+IF(H10098="","",H10098/H10118)</f>
        <v/>
      </c>
      <c r="K10098" s="174"/>
      <c r="L10098" s="170"/>
      <c r="M10098" s="193" t="str">
        <f t="shared" ref="M10098:M10107" si="1944">IF(L10098="NP", 0, (IF(L10098="EP", 1, (IF(L10098="ND", 0.4, "")))))</f>
        <v/>
      </c>
      <c r="N10098" s="194" t="str">
        <f t="shared" si="1942"/>
        <v/>
      </c>
      <c r="R10098" s="75" t="e">
        <f t="shared" si="1940"/>
        <v>#REF!</v>
      </c>
    </row>
    <row r="10099" spans="1:18" ht="15" customHeight="1" x14ac:dyDescent="0.3">
      <c r="A10099" s="86"/>
      <c r="B10099" s="84"/>
      <c r="C10099" s="125"/>
      <c r="E10099" s="151"/>
      <c r="F10099" s="151"/>
      <c r="G10099" s="151"/>
      <c r="H10099" s="190" t="str">
        <f t="shared" si="1943"/>
        <v/>
      </c>
      <c r="J10099" s="195" t="str">
        <f>+IF(H10099="","",H10099/H10118)</f>
        <v/>
      </c>
      <c r="K10099" s="174"/>
      <c r="L10099" s="170"/>
      <c r="M10099" s="193" t="str">
        <f t="shared" si="1944"/>
        <v/>
      </c>
      <c r="N10099" s="194" t="str">
        <f t="shared" si="1942"/>
        <v/>
      </c>
      <c r="R10099" s="75" t="e">
        <f t="shared" si="1940"/>
        <v>#REF!</v>
      </c>
    </row>
    <row r="10100" spans="1:18" ht="15" customHeight="1" x14ac:dyDescent="0.3">
      <c r="A10100" s="86"/>
      <c r="B10100" s="84"/>
      <c r="C10100" s="125"/>
      <c r="E10100" s="151"/>
      <c r="F10100" s="151"/>
      <c r="G10100" s="151"/>
      <c r="H10100" s="190" t="str">
        <f t="shared" si="1943"/>
        <v/>
      </c>
      <c r="J10100" s="195" t="str">
        <f>+IF(H10100="","",H10100/H10118)</f>
        <v/>
      </c>
      <c r="K10100" s="174"/>
      <c r="L10100" s="170"/>
      <c r="M10100" s="193" t="str">
        <f t="shared" si="1944"/>
        <v/>
      </c>
      <c r="N10100" s="194" t="str">
        <f t="shared" si="1942"/>
        <v/>
      </c>
      <c r="R10100" s="75" t="e">
        <f t="shared" si="1940"/>
        <v>#REF!</v>
      </c>
    </row>
    <row r="10101" spans="1:18" ht="15" customHeight="1" x14ac:dyDescent="0.3">
      <c r="A10101" s="86"/>
      <c r="B10101" s="84"/>
      <c r="C10101" s="125"/>
      <c r="E10101" s="151"/>
      <c r="F10101" s="151"/>
      <c r="G10101" s="151"/>
      <c r="H10101" s="190" t="str">
        <f t="shared" si="1943"/>
        <v/>
      </c>
      <c r="J10101" s="195" t="str">
        <f>+IF(H10101="","",H10101/H10118)</f>
        <v/>
      </c>
      <c r="K10101" s="174"/>
      <c r="L10101" s="170"/>
      <c r="M10101" s="193" t="str">
        <f t="shared" si="1944"/>
        <v/>
      </c>
      <c r="N10101" s="194" t="str">
        <f t="shared" si="1942"/>
        <v/>
      </c>
      <c r="R10101" s="75" t="e">
        <f t="shared" si="1940"/>
        <v>#REF!</v>
      </c>
    </row>
    <row r="10102" spans="1:18" ht="15" customHeight="1" x14ac:dyDescent="0.3">
      <c r="A10102" s="86"/>
      <c r="B10102" s="84"/>
      <c r="C10102" s="125"/>
      <c r="E10102" s="151"/>
      <c r="F10102" s="151"/>
      <c r="G10102" s="151"/>
      <c r="H10102" s="190" t="str">
        <f t="shared" si="1943"/>
        <v/>
      </c>
      <c r="J10102" s="195" t="str">
        <f>+IF(H10102="","",H10102/H10118)</f>
        <v/>
      </c>
      <c r="K10102" s="174"/>
      <c r="L10102" s="170"/>
      <c r="M10102" s="193" t="str">
        <f t="shared" si="1944"/>
        <v/>
      </c>
      <c r="N10102" s="194" t="str">
        <f t="shared" si="1942"/>
        <v/>
      </c>
      <c r="R10102" s="75" t="e">
        <f t="shared" si="1940"/>
        <v>#REF!</v>
      </c>
    </row>
    <row r="10103" spans="1:18" ht="15" customHeight="1" x14ac:dyDescent="0.3">
      <c r="A10103" s="86"/>
      <c r="B10103" s="84"/>
      <c r="C10103" s="125"/>
      <c r="E10103" s="151"/>
      <c r="F10103" s="151"/>
      <c r="G10103" s="151"/>
      <c r="H10103" s="190" t="str">
        <f t="shared" si="1943"/>
        <v/>
      </c>
      <c r="J10103" s="195" t="str">
        <f>+IF(H10103="","",H10103/H10118)</f>
        <v/>
      </c>
      <c r="K10103" s="174"/>
      <c r="L10103" s="170"/>
      <c r="M10103" s="193" t="str">
        <f t="shared" si="1944"/>
        <v/>
      </c>
      <c r="N10103" s="194" t="str">
        <f t="shared" si="1942"/>
        <v/>
      </c>
      <c r="R10103" s="75" t="e">
        <f t="shared" si="1940"/>
        <v>#REF!</v>
      </c>
    </row>
    <row r="10104" spans="1:18" ht="15" customHeight="1" x14ac:dyDescent="0.3">
      <c r="A10104" s="86"/>
      <c r="B10104" s="84"/>
      <c r="C10104" s="125"/>
      <c r="E10104" s="151"/>
      <c r="F10104" s="151"/>
      <c r="G10104" s="151"/>
      <c r="H10104" s="190" t="str">
        <f t="shared" si="1943"/>
        <v/>
      </c>
      <c r="J10104" s="195" t="str">
        <f>+IF(H10104="","",H10104/H10118)</f>
        <v/>
      </c>
      <c r="K10104" s="174"/>
      <c r="L10104" s="170"/>
      <c r="M10104" s="193" t="str">
        <f t="shared" si="1944"/>
        <v/>
      </c>
      <c r="N10104" s="194" t="str">
        <f t="shared" si="1942"/>
        <v/>
      </c>
      <c r="R10104" s="75" t="e">
        <f t="shared" si="1940"/>
        <v>#REF!</v>
      </c>
    </row>
    <row r="10105" spans="1:18" ht="15" customHeight="1" x14ac:dyDescent="0.3">
      <c r="A10105" s="86"/>
      <c r="B10105" s="84"/>
      <c r="C10105" s="125"/>
      <c r="E10105" s="151"/>
      <c r="F10105" s="151"/>
      <c r="G10105" s="151"/>
      <c r="H10105" s="190" t="str">
        <f t="shared" si="1943"/>
        <v/>
      </c>
      <c r="J10105" s="195" t="str">
        <f>+IF(H10105="","",H10105/H10118)</f>
        <v/>
      </c>
      <c r="K10105" s="174"/>
      <c r="L10105" s="170"/>
      <c r="M10105" s="193" t="str">
        <f t="shared" si="1944"/>
        <v/>
      </c>
      <c r="N10105" s="194" t="str">
        <f t="shared" si="1942"/>
        <v/>
      </c>
      <c r="R10105" s="75" t="e">
        <f t="shared" si="1940"/>
        <v>#REF!</v>
      </c>
    </row>
    <row r="10106" spans="1:18" ht="15" customHeight="1" x14ac:dyDescent="0.3">
      <c r="A10106" s="86"/>
      <c r="B10106" s="84"/>
      <c r="C10106" s="125"/>
      <c r="E10106" s="151"/>
      <c r="F10106" s="151"/>
      <c r="G10106" s="151"/>
      <c r="H10106" s="190" t="str">
        <f t="shared" si="1943"/>
        <v/>
      </c>
      <c r="J10106" s="195" t="str">
        <f>+IF(H10106="","",H10106/H10118)</f>
        <v/>
      </c>
      <c r="K10106" s="174"/>
      <c r="L10106" s="170"/>
      <c r="M10106" s="193" t="str">
        <f t="shared" si="1944"/>
        <v/>
      </c>
      <c r="N10106" s="194" t="str">
        <f t="shared" si="1942"/>
        <v/>
      </c>
      <c r="R10106" s="75" t="e">
        <f t="shared" si="1940"/>
        <v>#REF!</v>
      </c>
    </row>
    <row r="10107" spans="1:18" ht="15" customHeight="1" thickBot="1" x14ac:dyDescent="0.35">
      <c r="A10107" s="86"/>
      <c r="B10107" s="84"/>
      <c r="C10107" s="125"/>
      <c r="E10107" s="152"/>
      <c r="F10107" s="152"/>
      <c r="G10107" s="152"/>
      <c r="H10107" s="191" t="str">
        <f t="shared" si="1943"/>
        <v/>
      </c>
      <c r="J10107" s="195" t="str">
        <f>+IF(H10107="","",H10107/H10118)</f>
        <v/>
      </c>
      <c r="K10107" s="174"/>
      <c r="L10107" s="170"/>
      <c r="M10107" s="193" t="str">
        <f t="shared" si="1944"/>
        <v/>
      </c>
      <c r="N10107" s="194" t="str">
        <f t="shared" si="1942"/>
        <v/>
      </c>
      <c r="R10107" s="75" t="e">
        <f t="shared" si="1940"/>
        <v>#REF!</v>
      </c>
    </row>
    <row r="10108" spans="1:18" ht="15" customHeight="1" thickBot="1" x14ac:dyDescent="0.35">
      <c r="A10108" s="86"/>
      <c r="B10108" s="84"/>
      <c r="C10108" s="160"/>
      <c r="D10108" s="160"/>
      <c r="E10108" s="160"/>
      <c r="F10108" s="160"/>
      <c r="G10108" s="161" t="s">
        <v>29</v>
      </c>
      <c r="H10108" s="157">
        <f>SUM(H10082:H10107)</f>
        <v>188.45140000000001</v>
      </c>
      <c r="J10108" s="110">
        <f>SUM(J10082:J10107)</f>
        <v>0.49228756572161736</v>
      </c>
      <c r="K10108" s="109"/>
      <c r="L10108" s="109"/>
      <c r="M10108" s="109"/>
      <c r="N10108" s="110">
        <f>SUM(N10082:N10107)</f>
        <v>0.12512481987237173</v>
      </c>
    </row>
    <row r="10109" spans="1:18" s="73" customFormat="1" ht="15" customHeight="1" thickBot="1" x14ac:dyDescent="0.35">
      <c r="A10109" s="86"/>
      <c r="B10109" s="84"/>
      <c r="C10109" s="73" t="s">
        <v>12</v>
      </c>
      <c r="H10109" s="74"/>
      <c r="J10109" s="111"/>
      <c r="K10109" s="111"/>
      <c r="L10109" s="111"/>
      <c r="M10109" s="111"/>
      <c r="N10109" s="111"/>
    </row>
    <row r="10110" spans="1:18" ht="33" customHeight="1" thickBot="1" x14ac:dyDescent="0.35">
      <c r="A10110" s="86"/>
      <c r="B10110" s="84"/>
      <c r="C10110" s="122" t="s">
        <v>48</v>
      </c>
      <c r="D10110" s="129"/>
      <c r="E10110" s="130" t="s">
        <v>3</v>
      </c>
      <c r="F10110" s="130" t="s">
        <v>0</v>
      </c>
      <c r="G10110" s="123" t="s">
        <v>6</v>
      </c>
      <c r="H10110" s="124" t="s">
        <v>9</v>
      </c>
      <c r="J10110" s="106" t="s">
        <v>59</v>
      </c>
      <c r="K10110" s="107" t="s">
        <v>60</v>
      </c>
      <c r="L10110" s="107" t="s">
        <v>61</v>
      </c>
      <c r="M10110" s="107" t="s">
        <v>62</v>
      </c>
      <c r="N10110" s="108" t="s">
        <v>63</v>
      </c>
    </row>
    <row r="10111" spans="1:18" ht="15" customHeight="1" x14ac:dyDescent="0.3">
      <c r="A10111" s="86"/>
      <c r="B10111" s="84"/>
      <c r="C10111" s="125"/>
      <c r="E10111" s="149"/>
      <c r="F10111" s="146"/>
      <c r="G10111" s="154"/>
      <c r="H10111" s="186" t="str">
        <f>+IF(G10111="","",F10111*G10111)</f>
        <v/>
      </c>
      <c r="J10111" s="195" t="str">
        <f>+IF(H10111="","",H10111/H10118)</f>
        <v/>
      </c>
      <c r="K10111" s="175"/>
      <c r="L10111" s="175"/>
      <c r="M10111" s="193" t="str">
        <f>IF(L10111="NP", 0, (IF(L10111="EP", 1, (IF(L10111="ND", 0.4, "")))))</f>
        <v/>
      </c>
      <c r="N10111" s="194" t="str">
        <f>+IF(H10111="","",J10111*M10111)</f>
        <v/>
      </c>
      <c r="R10111" s="75" t="e">
        <f t="shared" ref="R10111:R10115" si="1945">+R10023+1</f>
        <v>#REF!</v>
      </c>
    </row>
    <row r="10112" spans="1:18" ht="15" customHeight="1" x14ac:dyDescent="0.3">
      <c r="A10112" s="86"/>
      <c r="B10112" s="84"/>
      <c r="C10112" s="125"/>
      <c r="E10112" s="149"/>
      <c r="F10112" s="146"/>
      <c r="G10112" s="154"/>
      <c r="H10112" s="186" t="str">
        <f>+IF(G10112="","",F10112*G10112)</f>
        <v/>
      </c>
      <c r="J10112" s="195" t="str">
        <f>+IF(H10112="","",H10112/H10116)</f>
        <v/>
      </c>
      <c r="K10112" s="175"/>
      <c r="L10112" s="175"/>
      <c r="M10112" s="193" t="str">
        <f>IF(L10112="NP", 0, (IF(L10112="EP", 1, (IF(L10112="ND", 0.4, "")))))</f>
        <v/>
      </c>
      <c r="N10112" s="194" t="str">
        <f>+IF(H10112="","",J10112*M10112)</f>
        <v/>
      </c>
      <c r="R10112" s="75" t="e">
        <f t="shared" si="1945"/>
        <v>#REF!</v>
      </c>
    </row>
    <row r="10113" spans="1:18" ht="15" customHeight="1" x14ac:dyDescent="0.3">
      <c r="A10113" s="86"/>
      <c r="B10113" s="84"/>
      <c r="C10113" s="125"/>
      <c r="E10113" s="149"/>
      <c r="F10113" s="146"/>
      <c r="G10113" s="154"/>
      <c r="H10113" s="186" t="str">
        <f>+IF(G10113="","",F10113*G10113)</f>
        <v/>
      </c>
      <c r="J10113" s="195" t="str">
        <f>+IF(H10113="","",H10113/H10117)</f>
        <v/>
      </c>
      <c r="K10113" s="175"/>
      <c r="L10113" s="175"/>
      <c r="M10113" s="193" t="str">
        <f>IF(L10113="NP", 0, (IF(L10113="EP", 1, (IF(L10113="ND", 0.4, "")))))</f>
        <v/>
      </c>
      <c r="N10113" s="194" t="str">
        <f>+IF(H10113="","",J10113*M10113)</f>
        <v/>
      </c>
      <c r="R10113" s="75" t="e">
        <f t="shared" si="1945"/>
        <v>#REF!</v>
      </c>
    </row>
    <row r="10114" spans="1:18" ht="15" customHeight="1" x14ac:dyDescent="0.3">
      <c r="A10114" s="86"/>
      <c r="B10114" s="84"/>
      <c r="C10114" s="125"/>
      <c r="E10114" s="149"/>
      <c r="F10114" s="146"/>
      <c r="G10114" s="154"/>
      <c r="H10114" s="186" t="str">
        <f>+IF(G10114="","",F10114*G10114)</f>
        <v/>
      </c>
      <c r="J10114" s="195" t="str">
        <f>+IF(H10114="","",H10114/H10118)</f>
        <v/>
      </c>
      <c r="K10114" s="175"/>
      <c r="L10114" s="175"/>
      <c r="M10114" s="193" t="str">
        <f>IF(L10114="NP", 0, (IF(L10114="EP", 1, (IF(L10114="ND", 0.4, "")))))</f>
        <v/>
      </c>
      <c r="N10114" s="194" t="str">
        <f>+IF(H10114="","",J10114*M10114)</f>
        <v/>
      </c>
      <c r="R10114" s="75" t="e">
        <f t="shared" si="1945"/>
        <v>#REF!</v>
      </c>
    </row>
    <row r="10115" spans="1:18" ht="15" customHeight="1" thickBot="1" x14ac:dyDescent="0.35">
      <c r="A10115" s="86"/>
      <c r="B10115" s="84"/>
      <c r="C10115" s="127"/>
      <c r="D10115" s="128"/>
      <c r="E10115" s="150"/>
      <c r="F10115" s="147"/>
      <c r="G10115" s="155"/>
      <c r="H10115" s="192" t="str">
        <f>+IF(G10115="","",F10115*G10115)</f>
        <v/>
      </c>
      <c r="J10115" s="195" t="str">
        <f>+IF(H10115="","",H10115/H10118)</f>
        <v/>
      </c>
      <c r="K10115" s="176"/>
      <c r="L10115" s="177"/>
      <c r="M10115" s="193" t="str">
        <f>IF(L10115="NP", 0, (IF(L10115="EP", 1, (IF(L10115="ND", 0.4, "")))))</f>
        <v/>
      </c>
      <c r="N10115" s="194" t="str">
        <f>+IF(H10115="","",J10115*M10115)</f>
        <v/>
      </c>
      <c r="R10115" s="75" t="e">
        <f t="shared" si="1945"/>
        <v>#REF!</v>
      </c>
    </row>
    <row r="10116" spans="1:18" ht="15" customHeight="1" thickBot="1" x14ac:dyDescent="0.35">
      <c r="A10116" s="86"/>
      <c r="B10116" s="84"/>
      <c r="C10116" s="160"/>
      <c r="D10116" s="160"/>
      <c r="E10116" s="160"/>
      <c r="F10116" s="160"/>
      <c r="G10116" s="161" t="s">
        <v>30</v>
      </c>
      <c r="H10116" s="157">
        <f>SUM(H10111:H10115)</f>
        <v>0</v>
      </c>
      <c r="J10116" s="110">
        <f>SUM(J10111:J10115)</f>
        <v>0</v>
      </c>
      <c r="K10116" s="109"/>
      <c r="L10116" s="109"/>
      <c r="M10116" s="109"/>
      <c r="N10116" s="110">
        <f>SUM(N10111:N10115)</f>
        <v>0</v>
      </c>
    </row>
    <row r="10117" spans="1:18" ht="13.5" customHeight="1" thickBot="1" x14ac:dyDescent="0.35">
      <c r="A10117" s="86"/>
      <c r="B10117" s="84"/>
      <c r="H10117" s="84"/>
      <c r="J10117" s="103"/>
      <c r="K10117" s="104"/>
      <c r="L10117" s="104"/>
      <c r="M10117" s="104"/>
      <c r="N10117" s="105"/>
    </row>
    <row r="10118" spans="1:18" ht="15" customHeight="1" x14ac:dyDescent="0.3">
      <c r="A10118" s="86"/>
      <c r="B10118" s="84"/>
      <c r="D10118" s="132" t="s">
        <v>13</v>
      </c>
      <c r="E10118" s="133"/>
      <c r="F10118" s="133"/>
      <c r="G10118" s="134"/>
      <c r="H10118" s="158">
        <f>+H10063+H10079+H10108+H10116</f>
        <v>382.80755623749997</v>
      </c>
      <c r="J10118" s="113"/>
      <c r="K10118" s="78"/>
      <c r="M10118" s="78"/>
      <c r="N10118" s="114"/>
    </row>
    <row r="10119" spans="1:18" ht="15" customHeight="1" thickBot="1" x14ac:dyDescent="0.35">
      <c r="A10119" s="86"/>
      <c r="B10119" s="84"/>
      <c r="D10119" s="135" t="s">
        <v>67</v>
      </c>
      <c r="E10119" s="136"/>
      <c r="F10119" s="136"/>
      <c r="G10119" s="141">
        <f>+$Q$1</f>
        <v>0.15</v>
      </c>
      <c r="H10119" s="159">
        <f>+H10118*G10119</f>
        <v>57.421133435624995</v>
      </c>
      <c r="J10119" s="115"/>
      <c r="K10119" s="116"/>
      <c r="L10119" s="116"/>
      <c r="M10119" s="116"/>
      <c r="N10119" s="117"/>
    </row>
    <row r="10120" spans="1:18" ht="15" customHeight="1" x14ac:dyDescent="0.3">
      <c r="A10120" s="86"/>
      <c r="B10120" s="84"/>
      <c r="D10120" s="135" t="s">
        <v>68</v>
      </c>
      <c r="E10120" s="136"/>
      <c r="F10120" s="136"/>
      <c r="G10120" s="141">
        <f>+$Q$2</f>
        <v>0</v>
      </c>
      <c r="H10120" s="159">
        <f>+(H10118+H10119)*G10120</f>
        <v>0</v>
      </c>
      <c r="J10120" s="120">
        <f>+J10063+J10079+J10108+J10116</f>
        <v>1.0000000000000002</v>
      </c>
      <c r="K10120" s="118"/>
      <c r="L10120" s="118"/>
      <c r="M10120" s="118"/>
      <c r="N10120" s="120">
        <f>+N10063+N10079+N10108+N10116</f>
        <v>0.12512481987237173</v>
      </c>
    </row>
    <row r="10121" spans="1:18" ht="15" customHeight="1" thickBot="1" x14ac:dyDescent="0.35">
      <c r="A10121" s="86"/>
      <c r="B10121" s="84"/>
      <c r="C10121" s="75" t="s">
        <v>64</v>
      </c>
      <c r="D10121" s="135" t="s">
        <v>14</v>
      </c>
      <c r="E10121" s="136"/>
      <c r="F10121" s="136"/>
      <c r="G10121" s="137"/>
      <c r="H10121" s="159">
        <f>SUM(H10118:H10120)</f>
        <v>440.22868967312496</v>
      </c>
      <c r="J10121" s="121" t="s">
        <v>69</v>
      </c>
      <c r="K10121" s="119"/>
      <c r="L10121" s="119"/>
      <c r="M10121" s="119"/>
      <c r="N10121" s="121" t="s">
        <v>70</v>
      </c>
    </row>
    <row r="10122" spans="1:18" ht="15" customHeight="1" thickBot="1" x14ac:dyDescent="0.35">
      <c r="A10122" s="86"/>
      <c r="B10122" s="84"/>
      <c r="C10122" s="75" t="s">
        <v>64</v>
      </c>
      <c r="D10122" s="138" t="s">
        <v>15</v>
      </c>
      <c r="E10122" s="139"/>
      <c r="F10122" s="139"/>
      <c r="G10122" s="140"/>
      <c r="H10122" s="131">
        <f>+ROUND(H10121,2)</f>
        <v>440.23</v>
      </c>
      <c r="N10122" s="165">
        <f>+ROUND(N10120,4)</f>
        <v>0.12509999999999999</v>
      </c>
    </row>
    <row r="10123" spans="1:18" ht="13.5" customHeight="1" x14ac:dyDescent="0.3">
      <c r="A10123" s="86"/>
      <c r="B10123" s="84"/>
      <c r="G10123" s="76"/>
    </row>
    <row r="10124" spans="1:18" ht="13.5" customHeight="1" x14ac:dyDescent="0.3">
      <c r="A10124" s="86"/>
      <c r="B10124" s="84"/>
      <c r="G10124" s="76"/>
    </row>
    <row r="10125" spans="1:18" ht="15" customHeight="1" x14ac:dyDescent="0.3">
      <c r="A10125" s="83"/>
      <c r="B10125" s="84"/>
      <c r="G10125" s="76"/>
      <c r="H10125" s="84"/>
      <c r="J10125" s="85"/>
      <c r="K10125" s="85"/>
      <c r="L10125" s="85"/>
      <c r="M10125" s="85"/>
      <c r="N10125" s="85"/>
    </row>
    <row r="10126" spans="1:18" ht="14.1" customHeight="1" x14ac:dyDescent="0.3">
      <c r="A10126" s="86"/>
      <c r="B10126" s="84"/>
      <c r="C10126" s="87"/>
      <c r="D10126" s="87"/>
      <c r="E10126" s="87"/>
      <c r="F10126" s="87"/>
      <c r="G10126" s="87"/>
      <c r="H10126" s="87"/>
      <c r="K10126" s="78"/>
      <c r="M10126" s="78"/>
    </row>
    <row r="10127" spans="1:18" ht="12" customHeight="1" x14ac:dyDescent="0.3">
      <c r="A10127" s="86"/>
      <c r="B10127" s="84"/>
      <c r="C10127" s="73"/>
      <c r="D10127" s="73"/>
      <c r="E10127" s="73"/>
      <c r="F10127" s="73"/>
      <c r="G10127" s="73"/>
      <c r="H10127" s="73"/>
      <c r="K10127" s="78"/>
      <c r="M10127" s="78"/>
    </row>
    <row r="10128" spans="1:18" ht="12" customHeight="1" x14ac:dyDescent="0.3">
      <c r="A10128" s="86"/>
      <c r="B10128" s="84"/>
      <c r="G10128" s="88"/>
      <c r="H10128" s="84"/>
      <c r="K10128" s="78"/>
      <c r="M10128" s="78"/>
    </row>
    <row r="10129" spans="1:18" ht="14.25" customHeight="1" x14ac:dyDescent="0.3">
      <c r="A10129" s="86"/>
      <c r="B10129" s="84"/>
      <c r="C10129" s="89"/>
      <c r="D10129" s="90"/>
      <c r="E10129" s="90"/>
      <c r="F10129" s="90"/>
      <c r="G10129" s="90"/>
      <c r="H10129" s="91"/>
      <c r="K10129" s="78"/>
      <c r="M10129" s="78"/>
    </row>
    <row r="10130" spans="1:18" ht="14.25" customHeight="1" x14ac:dyDescent="0.3">
      <c r="A10130" s="86"/>
      <c r="B10130" s="84"/>
      <c r="C10130" s="89"/>
      <c r="H10130" s="84"/>
      <c r="K10130" s="78"/>
      <c r="M10130" s="78"/>
    </row>
    <row r="10131" spans="1:18" ht="12" customHeight="1" thickBot="1" x14ac:dyDescent="0.35">
      <c r="A10131" s="86"/>
      <c r="B10131" s="84"/>
      <c r="C10131" s="89"/>
      <c r="H10131" s="84"/>
      <c r="K10131" s="78"/>
      <c r="M10131" s="78"/>
    </row>
    <row r="10132" spans="1:18" ht="20.100000000000001" customHeight="1" thickBot="1" x14ac:dyDescent="0.35">
      <c r="A10132" s="86"/>
      <c r="B10132" s="84"/>
      <c r="C10132" s="142" t="s">
        <v>55</v>
      </c>
      <c r="D10132" s="143"/>
      <c r="E10132" s="143"/>
      <c r="F10132" s="143"/>
      <c r="G10132" s="143"/>
      <c r="H10132" s="144"/>
    </row>
    <row r="10133" spans="1:18" ht="20.100000000000001" customHeight="1" x14ac:dyDescent="0.3">
      <c r="A10133" s="86"/>
      <c r="B10133" s="84"/>
      <c r="C10133" s="92"/>
      <c r="H10133" s="93" t="s">
        <v>56</v>
      </c>
      <c r="I10133" s="84"/>
      <c r="J10133" s="97" t="s">
        <v>26</v>
      </c>
      <c r="K10133" s="98"/>
      <c r="L10133" s="98"/>
      <c r="M10133" s="98"/>
      <c r="N10133" s="99"/>
    </row>
    <row r="10134" spans="1:18" ht="16.5" customHeight="1" thickBot="1" x14ac:dyDescent="0.35">
      <c r="A10134" s="169"/>
      <c r="B10134" s="84"/>
      <c r="C10134" s="73" t="s">
        <v>57</v>
      </c>
      <c r="D10134" s="84">
        <v>116</v>
      </c>
      <c r="G10134" s="74" t="s">
        <v>4</v>
      </c>
      <c r="H10134" s="75" t="str">
        <f>+VLOOKUP(D10134,PRESUP!$A$6:$N$183,3,FALSE)</f>
        <v>u</v>
      </c>
      <c r="I10134" s="84"/>
      <c r="J10134" s="100"/>
      <c r="K10134" s="101"/>
      <c r="L10134" s="101"/>
      <c r="M10134" s="101"/>
      <c r="N10134" s="102"/>
    </row>
    <row r="10135" spans="1:18" ht="32.25" customHeight="1" x14ac:dyDescent="0.3">
      <c r="A10135" s="86"/>
      <c r="B10135" s="84"/>
      <c r="C10135" s="22" t="str">
        <f>+VLOOKUP(D10134,PRESUP!$A$6:$N$183,14,FALSE)</f>
        <v>DETALLE: Señales al lado de la carretera (1200x600)</v>
      </c>
      <c r="J10135" s="103"/>
      <c r="K10135" s="104"/>
      <c r="L10135" s="104"/>
      <c r="M10135" s="104"/>
      <c r="N10135" s="105"/>
      <c r="O10135" s="84" t="s">
        <v>71</v>
      </c>
      <c r="P10135" s="84" t="s">
        <v>73</v>
      </c>
      <c r="Q10135" s="84" t="s">
        <v>72</v>
      </c>
    </row>
    <row r="10136" spans="1:18" s="73" customFormat="1" ht="15" customHeight="1" thickBot="1" x14ac:dyDescent="0.35">
      <c r="A10136" s="86"/>
      <c r="B10136" s="84"/>
      <c r="C10136" s="73" t="s">
        <v>5</v>
      </c>
      <c r="D10136" s="94"/>
      <c r="E10136" s="94"/>
      <c r="F10136" s="94"/>
      <c r="G10136" s="196" t="s">
        <v>58</v>
      </c>
      <c r="H10136" s="197">
        <v>7.6923000000000004</v>
      </c>
      <c r="J10136" s="162"/>
      <c r="K10136" s="163"/>
      <c r="L10136" s="163"/>
      <c r="M10136" s="163"/>
      <c r="N10136" s="164"/>
      <c r="O10136" s="166">
        <f>+H10210</f>
        <v>309.48</v>
      </c>
      <c r="P10136" s="168">
        <f>+H10206</f>
        <v>269.11403028750004</v>
      </c>
      <c r="Q10136" s="167">
        <f>+N10210</f>
        <v>0.14249999999999999</v>
      </c>
      <c r="R10136" s="73">
        <f t="shared" ref="R10136" si="1946">+D10134</f>
        <v>116</v>
      </c>
    </row>
    <row r="10137" spans="1:18" s="94" customFormat="1" ht="30" customHeight="1" thickBot="1" x14ac:dyDescent="0.35">
      <c r="A10137" s="86"/>
      <c r="B10137" s="84"/>
      <c r="C10137" s="122" t="s">
        <v>48</v>
      </c>
      <c r="D10137" s="123" t="s">
        <v>0</v>
      </c>
      <c r="E10137" s="123" t="s">
        <v>6</v>
      </c>
      <c r="F10137" s="123" t="s">
        <v>7</v>
      </c>
      <c r="G10137" s="123" t="s">
        <v>8</v>
      </c>
      <c r="H10137" s="124" t="s">
        <v>9</v>
      </c>
      <c r="J10137" s="106" t="s">
        <v>59</v>
      </c>
      <c r="K10137" s="107" t="s">
        <v>60</v>
      </c>
      <c r="L10137" s="107" t="s">
        <v>61</v>
      </c>
      <c r="M10137" s="107" t="s">
        <v>62</v>
      </c>
      <c r="N10137" s="108" t="s">
        <v>63</v>
      </c>
    </row>
    <row r="10138" spans="1:18" ht="15" customHeight="1" x14ac:dyDescent="0.3">
      <c r="A10138" s="86"/>
      <c r="B10138" s="84"/>
      <c r="C10138" s="125" t="s">
        <v>78</v>
      </c>
      <c r="D10138" s="145" t="s">
        <v>20</v>
      </c>
      <c r="E10138" s="148"/>
      <c r="F10138" s="148" t="s">
        <v>64</v>
      </c>
      <c r="G10138" s="153" t="s">
        <v>20</v>
      </c>
      <c r="H10138" s="126">
        <f>+H10167*0.05</f>
        <v>5.0778795375000012</v>
      </c>
      <c r="J10138" s="171">
        <f>+IF(H10138="","",H10138/H10206)</f>
        <v>1.8868877003830675E-2</v>
      </c>
      <c r="K10138" s="210">
        <v>4292100117</v>
      </c>
      <c r="L10138" s="210" t="s">
        <v>77</v>
      </c>
      <c r="M10138" s="156">
        <v>0</v>
      </c>
      <c r="N10138" s="173">
        <f t="shared" ref="N10138:N10150" si="1947">+IF(H10138="","",J10138*M10138)</f>
        <v>0</v>
      </c>
    </row>
    <row r="10139" spans="1:18" ht="15" customHeight="1" x14ac:dyDescent="0.2">
      <c r="A10139" s="86"/>
      <c r="B10139" s="84"/>
      <c r="C10139" s="208" t="s">
        <v>308</v>
      </c>
      <c r="D10139" s="223">
        <v>1</v>
      </c>
      <c r="E10139" s="224">
        <v>2.2000000000000002</v>
      </c>
      <c r="F10139" s="184">
        <f t="shared" ref="F10139:F10150" si="1948">+IF(E10139="","",D10139*E10139)</f>
        <v>2.2000000000000002</v>
      </c>
      <c r="G10139" s="185">
        <f>+IF(F10139="","",H10136)</f>
        <v>7.6923000000000004</v>
      </c>
      <c r="H10139" s="186">
        <f t="shared" ref="H10139:H10150" si="1949">+IF(G10139="","",F10139*G10139)</f>
        <v>16.923060000000003</v>
      </c>
      <c r="J10139" s="195">
        <f>+IF(H10139="","",H10139/H10206)</f>
        <v>6.2884346765275489E-2</v>
      </c>
      <c r="K10139" s="211">
        <v>4292100117</v>
      </c>
      <c r="L10139" s="170" t="s">
        <v>77</v>
      </c>
      <c r="M10139" s="193">
        <f t="shared" ref="M10139:M10150" si="1950">IF(L10139="NP", 0, (IF(L10139="EP", 1, (IF(L10139="ND", 0.4, "")))))</f>
        <v>0</v>
      </c>
      <c r="N10139" s="194">
        <f t="shared" si="1947"/>
        <v>0</v>
      </c>
      <c r="R10139" s="75" t="e">
        <f t="shared" ref="R10139:R10150" si="1951">+R10051+1</f>
        <v>#REF!</v>
      </c>
    </row>
    <row r="10140" spans="1:18" ht="15" customHeight="1" x14ac:dyDescent="0.3">
      <c r="A10140" s="86"/>
      <c r="B10140" s="84"/>
      <c r="C10140" s="125"/>
      <c r="D10140" s="223"/>
      <c r="E10140" s="224"/>
      <c r="F10140" s="184"/>
      <c r="G10140" s="185"/>
      <c r="H10140" s="186"/>
      <c r="J10140" s="195"/>
      <c r="K10140" s="172"/>
      <c r="L10140" s="170"/>
      <c r="M10140" s="193"/>
      <c r="N10140" s="194" t="str">
        <f t="shared" si="1947"/>
        <v/>
      </c>
      <c r="R10140" s="75" t="e">
        <f t="shared" si="1951"/>
        <v>#REF!</v>
      </c>
    </row>
    <row r="10141" spans="1:18" ht="15" customHeight="1" x14ac:dyDescent="0.3">
      <c r="A10141" s="86"/>
      <c r="B10141" s="84"/>
      <c r="C10141" s="125"/>
      <c r="D10141" s="146"/>
      <c r="E10141" s="149"/>
      <c r="F10141" s="184"/>
      <c r="G10141" s="185"/>
      <c r="H10141" s="186"/>
      <c r="J10141" s="195"/>
      <c r="K10141" s="172"/>
      <c r="L10141" s="170"/>
      <c r="M10141" s="193"/>
      <c r="N10141" s="194" t="str">
        <f t="shared" si="1947"/>
        <v/>
      </c>
      <c r="R10141" s="75" t="e">
        <f t="shared" si="1951"/>
        <v>#REF!</v>
      </c>
    </row>
    <row r="10142" spans="1:18" ht="15" customHeight="1" x14ac:dyDescent="0.3">
      <c r="A10142" s="86"/>
      <c r="B10142" s="84"/>
      <c r="C10142" s="125"/>
      <c r="D10142" s="146"/>
      <c r="E10142" s="149"/>
      <c r="F10142" s="184" t="str">
        <f t="shared" si="1948"/>
        <v/>
      </c>
      <c r="G10142" s="185" t="str">
        <f>+IF(F10142="","",H10136)</f>
        <v/>
      </c>
      <c r="H10142" s="186" t="str">
        <f t="shared" si="1949"/>
        <v/>
      </c>
      <c r="J10142" s="195" t="str">
        <f>+IF(H10142="","",H10142/H10206)</f>
        <v/>
      </c>
      <c r="K10142" s="172"/>
      <c r="L10142" s="170"/>
      <c r="M10142" s="193" t="str">
        <f t="shared" si="1950"/>
        <v/>
      </c>
      <c r="N10142" s="194" t="str">
        <f t="shared" si="1947"/>
        <v/>
      </c>
      <c r="R10142" s="75" t="e">
        <f t="shared" si="1951"/>
        <v>#REF!</v>
      </c>
    </row>
    <row r="10143" spans="1:18" ht="15" customHeight="1" x14ac:dyDescent="0.3">
      <c r="A10143" s="86"/>
      <c r="B10143" s="84"/>
      <c r="C10143" s="125"/>
      <c r="D10143" s="146"/>
      <c r="E10143" s="149"/>
      <c r="F10143" s="184" t="str">
        <f t="shared" si="1948"/>
        <v/>
      </c>
      <c r="G10143" s="185" t="str">
        <f>+IF(F10143="","",H10136)</f>
        <v/>
      </c>
      <c r="H10143" s="186" t="str">
        <f t="shared" si="1949"/>
        <v/>
      </c>
      <c r="J10143" s="195" t="str">
        <f>+IF(H10143="","",H10143/H10206)</f>
        <v/>
      </c>
      <c r="K10143" s="172"/>
      <c r="L10143" s="170"/>
      <c r="M10143" s="193" t="str">
        <f t="shared" si="1950"/>
        <v/>
      </c>
      <c r="N10143" s="194" t="str">
        <f t="shared" si="1947"/>
        <v/>
      </c>
      <c r="R10143" s="75" t="e">
        <f t="shared" si="1951"/>
        <v>#REF!</v>
      </c>
    </row>
    <row r="10144" spans="1:18" ht="15" customHeight="1" x14ac:dyDescent="0.3">
      <c r="A10144" s="86"/>
      <c r="B10144" s="84"/>
      <c r="C10144" s="125"/>
      <c r="D10144" s="146"/>
      <c r="E10144" s="149"/>
      <c r="F10144" s="184" t="str">
        <f t="shared" si="1948"/>
        <v/>
      </c>
      <c r="G10144" s="185" t="str">
        <f>+IF(F10144="","",H10136)</f>
        <v/>
      </c>
      <c r="H10144" s="186" t="str">
        <f t="shared" si="1949"/>
        <v/>
      </c>
      <c r="J10144" s="195" t="str">
        <f>+IF(H10144="","",H10144/H10206)</f>
        <v/>
      </c>
      <c r="K10144" s="172"/>
      <c r="L10144" s="170"/>
      <c r="M10144" s="193" t="str">
        <f t="shared" si="1950"/>
        <v/>
      </c>
      <c r="N10144" s="194" t="str">
        <f t="shared" si="1947"/>
        <v/>
      </c>
      <c r="R10144" s="75" t="e">
        <f t="shared" si="1951"/>
        <v>#REF!</v>
      </c>
    </row>
    <row r="10145" spans="1:18" ht="15" customHeight="1" x14ac:dyDescent="0.3">
      <c r="A10145" s="86"/>
      <c r="B10145" s="84"/>
      <c r="C10145" s="125"/>
      <c r="D10145" s="146"/>
      <c r="E10145" s="149"/>
      <c r="F10145" s="184" t="str">
        <f t="shared" si="1948"/>
        <v/>
      </c>
      <c r="G10145" s="185" t="str">
        <f>+IF(F10145="","",H10136)</f>
        <v/>
      </c>
      <c r="H10145" s="186" t="str">
        <f t="shared" si="1949"/>
        <v/>
      </c>
      <c r="J10145" s="195" t="str">
        <f>+IF(H10145="","",H10145/H10206)</f>
        <v/>
      </c>
      <c r="K10145" s="172"/>
      <c r="L10145" s="170"/>
      <c r="M10145" s="193" t="str">
        <f t="shared" si="1950"/>
        <v/>
      </c>
      <c r="N10145" s="194" t="str">
        <f t="shared" si="1947"/>
        <v/>
      </c>
      <c r="R10145" s="75" t="e">
        <f t="shared" si="1951"/>
        <v>#REF!</v>
      </c>
    </row>
    <row r="10146" spans="1:18" ht="15" customHeight="1" x14ac:dyDescent="0.3">
      <c r="A10146" s="86"/>
      <c r="B10146" s="84"/>
      <c r="C10146" s="125"/>
      <c r="D10146" s="146"/>
      <c r="E10146" s="149"/>
      <c r="F10146" s="184" t="str">
        <f t="shared" si="1948"/>
        <v/>
      </c>
      <c r="G10146" s="185" t="str">
        <f>+IF(F10146="","",H10136)</f>
        <v/>
      </c>
      <c r="H10146" s="186" t="str">
        <f t="shared" si="1949"/>
        <v/>
      </c>
      <c r="J10146" s="195" t="str">
        <f>+IF(H10146="","",H10146/H10206)</f>
        <v/>
      </c>
      <c r="K10146" s="172"/>
      <c r="L10146" s="170"/>
      <c r="M10146" s="193" t="str">
        <f t="shared" si="1950"/>
        <v/>
      </c>
      <c r="N10146" s="194" t="str">
        <f t="shared" si="1947"/>
        <v/>
      </c>
      <c r="R10146" s="75" t="e">
        <f t="shared" si="1951"/>
        <v>#REF!</v>
      </c>
    </row>
    <row r="10147" spans="1:18" ht="15" customHeight="1" x14ac:dyDescent="0.3">
      <c r="A10147" s="86"/>
      <c r="B10147" s="84"/>
      <c r="C10147" s="125"/>
      <c r="D10147" s="146"/>
      <c r="E10147" s="149"/>
      <c r="F10147" s="184" t="str">
        <f t="shared" si="1948"/>
        <v/>
      </c>
      <c r="G10147" s="185" t="str">
        <f>+IF(F10147="","",H10136)</f>
        <v/>
      </c>
      <c r="H10147" s="186" t="str">
        <f t="shared" si="1949"/>
        <v/>
      </c>
      <c r="J10147" s="195" t="str">
        <f>+IF(H10147="","",H10147/H10206)</f>
        <v/>
      </c>
      <c r="K10147" s="172"/>
      <c r="L10147" s="170"/>
      <c r="M10147" s="193" t="str">
        <f t="shared" si="1950"/>
        <v/>
      </c>
      <c r="N10147" s="194" t="str">
        <f t="shared" si="1947"/>
        <v/>
      </c>
      <c r="R10147" s="75" t="e">
        <f t="shared" si="1951"/>
        <v>#REF!</v>
      </c>
    </row>
    <row r="10148" spans="1:18" ht="15" customHeight="1" x14ac:dyDescent="0.3">
      <c r="A10148" s="86"/>
      <c r="B10148" s="84"/>
      <c r="C10148" s="125"/>
      <c r="D10148" s="146"/>
      <c r="E10148" s="149"/>
      <c r="F10148" s="184" t="str">
        <f t="shared" si="1948"/>
        <v/>
      </c>
      <c r="G10148" s="185" t="str">
        <f>+IF(F10148="","",H10136)</f>
        <v/>
      </c>
      <c r="H10148" s="186" t="str">
        <f t="shared" si="1949"/>
        <v/>
      </c>
      <c r="J10148" s="195" t="str">
        <f>+IF(H10148="","",H10148/H10206)</f>
        <v/>
      </c>
      <c r="K10148" s="172"/>
      <c r="L10148" s="170"/>
      <c r="M10148" s="193" t="str">
        <f t="shared" si="1950"/>
        <v/>
      </c>
      <c r="N10148" s="194" t="str">
        <f t="shared" si="1947"/>
        <v/>
      </c>
      <c r="R10148" s="75" t="e">
        <f t="shared" si="1951"/>
        <v>#REF!</v>
      </c>
    </row>
    <row r="10149" spans="1:18" ht="15" customHeight="1" x14ac:dyDescent="0.3">
      <c r="A10149" s="86"/>
      <c r="B10149" s="84"/>
      <c r="C10149" s="125"/>
      <c r="D10149" s="146"/>
      <c r="E10149" s="149"/>
      <c r="F10149" s="184" t="str">
        <f t="shared" si="1948"/>
        <v/>
      </c>
      <c r="G10149" s="185" t="str">
        <f>+IF(F10149="","",H10136)</f>
        <v/>
      </c>
      <c r="H10149" s="186" t="str">
        <f t="shared" si="1949"/>
        <v/>
      </c>
      <c r="J10149" s="195" t="str">
        <f>+IF(H10149="","",H10149/H10206)</f>
        <v/>
      </c>
      <c r="K10149" s="172"/>
      <c r="L10149" s="170"/>
      <c r="M10149" s="193" t="str">
        <f t="shared" si="1950"/>
        <v/>
      </c>
      <c r="N10149" s="194" t="str">
        <f t="shared" si="1947"/>
        <v/>
      </c>
      <c r="R10149" s="75" t="e">
        <f t="shared" si="1951"/>
        <v>#REF!</v>
      </c>
    </row>
    <row r="10150" spans="1:18" ht="15" customHeight="1" thickBot="1" x14ac:dyDescent="0.35">
      <c r="A10150" s="86"/>
      <c r="B10150" s="84"/>
      <c r="C10150" s="127"/>
      <c r="D10150" s="147"/>
      <c r="E10150" s="150"/>
      <c r="F10150" s="187" t="str">
        <f t="shared" si="1948"/>
        <v/>
      </c>
      <c r="G10150" s="188" t="str">
        <f>+IF(F10150="","",H10135)</f>
        <v/>
      </c>
      <c r="H10150" s="189" t="str">
        <f t="shared" si="1949"/>
        <v/>
      </c>
      <c r="J10150" s="195" t="str">
        <f>+IF(H10150="","",H10150/H10206)</f>
        <v/>
      </c>
      <c r="K10150" s="172"/>
      <c r="L10150" s="170"/>
      <c r="M10150" s="193" t="str">
        <f t="shared" si="1950"/>
        <v/>
      </c>
      <c r="N10150" s="194" t="str">
        <f t="shared" si="1947"/>
        <v/>
      </c>
      <c r="R10150" s="75" t="e">
        <f t="shared" si="1951"/>
        <v>#REF!</v>
      </c>
    </row>
    <row r="10151" spans="1:18" ht="15" customHeight="1" thickBot="1" x14ac:dyDescent="0.35">
      <c r="A10151" s="86"/>
      <c r="B10151" s="84"/>
      <c r="C10151" s="160"/>
      <c r="D10151" s="160"/>
      <c r="E10151" s="160"/>
      <c r="F10151" s="160"/>
      <c r="G10151" s="161" t="s">
        <v>27</v>
      </c>
      <c r="H10151" s="157">
        <f>SUM(H10138:H10150)</f>
        <v>22.000939537500003</v>
      </c>
      <c r="J10151" s="110">
        <f>SUM(J10138:J10150)</f>
        <v>8.1753223769106168E-2</v>
      </c>
      <c r="K10151" s="109"/>
      <c r="L10151" s="109"/>
      <c r="M10151" s="109"/>
      <c r="N10151" s="110">
        <f>SUM(N10138:N10150)</f>
        <v>0</v>
      </c>
    </row>
    <row r="10152" spans="1:18" s="73" customFormat="1" ht="15" customHeight="1" thickBot="1" x14ac:dyDescent="0.35">
      <c r="A10152" s="86"/>
      <c r="B10152" s="84"/>
      <c r="C10152" s="73" t="s">
        <v>10</v>
      </c>
      <c r="H10152" s="74"/>
      <c r="J10152" s="112"/>
      <c r="K10152" s="112"/>
      <c r="L10152" s="112"/>
      <c r="M10152" s="112"/>
      <c r="N10152" s="112"/>
    </row>
    <row r="10153" spans="1:18" ht="31.5" customHeight="1" thickBot="1" x14ac:dyDescent="0.35">
      <c r="A10153" s="86"/>
      <c r="B10153" s="84"/>
      <c r="C10153" s="122" t="s">
        <v>48</v>
      </c>
      <c r="D10153" s="123" t="s">
        <v>0</v>
      </c>
      <c r="E10153" s="123" t="s">
        <v>65</v>
      </c>
      <c r="F10153" s="123" t="s">
        <v>66</v>
      </c>
      <c r="G10153" s="123" t="s">
        <v>8</v>
      </c>
      <c r="H10153" s="124" t="s">
        <v>9</v>
      </c>
      <c r="J10153" s="106" t="s">
        <v>59</v>
      </c>
      <c r="K10153" s="107" t="s">
        <v>60</v>
      </c>
      <c r="L10153" s="107" t="s">
        <v>61</v>
      </c>
      <c r="M10153" s="107" t="s">
        <v>62</v>
      </c>
      <c r="N10153" s="108" t="s">
        <v>63</v>
      </c>
    </row>
    <row r="10154" spans="1:18" ht="15" customHeight="1" x14ac:dyDescent="0.3">
      <c r="A10154" s="86"/>
      <c r="B10154" s="84"/>
      <c r="C10154" s="125" t="s">
        <v>326</v>
      </c>
      <c r="D10154" s="227">
        <v>1</v>
      </c>
      <c r="E10154" s="149">
        <v>4.2300000000000004</v>
      </c>
      <c r="F10154" s="184">
        <f>+IF(E10154="","",D10154*E10154)</f>
        <v>4.2300000000000004</v>
      </c>
      <c r="G10154" s="185">
        <f>+IF(F10154="","",H10136)</f>
        <v>7.6923000000000004</v>
      </c>
      <c r="H10154" s="186">
        <f>+IF(G10154="","",F10154*G10154)</f>
        <v>32.538429000000008</v>
      </c>
      <c r="I10154" s="95"/>
      <c r="J10154" s="195">
        <f>+IF(H10154="","",H10154/H10206)</f>
        <v>0.12090944855323424</v>
      </c>
      <c r="K10154" s="210">
        <v>851230012</v>
      </c>
      <c r="L10154" s="210" t="s">
        <v>77</v>
      </c>
      <c r="M10154" s="193">
        <v>0</v>
      </c>
      <c r="N10154" s="194">
        <f t="shared" ref="N10154:N10166" si="1952">+IF(H10154="","",J10154*M10154)</f>
        <v>0</v>
      </c>
      <c r="R10154" s="75" t="e">
        <f t="shared" ref="R10154:R10166" si="1953">+R10066+1</f>
        <v>#REF!</v>
      </c>
    </row>
    <row r="10155" spans="1:18" ht="39" customHeight="1" x14ac:dyDescent="0.25">
      <c r="A10155" s="86"/>
      <c r="B10155" s="84"/>
      <c r="C10155" s="232" t="s">
        <v>309</v>
      </c>
      <c r="D10155" s="228">
        <v>0.75</v>
      </c>
      <c r="E10155" s="209">
        <v>4.75</v>
      </c>
      <c r="F10155" s="184">
        <f>+IF(E10155="","",D10155*E10155)</f>
        <v>3.5625</v>
      </c>
      <c r="G10155" s="185">
        <f>+IF(F10155="","",H10136)</f>
        <v>7.6923000000000004</v>
      </c>
      <c r="H10155" s="186">
        <f>+IF(G10155="","",F10155*G10155)</f>
        <v>27.403818750000003</v>
      </c>
      <c r="J10155" s="195">
        <f>+IF(H10155="","",H10155/H10206)</f>
        <v>0.10182976606876996</v>
      </c>
      <c r="K10155" s="210">
        <v>851230012</v>
      </c>
      <c r="L10155" s="210" t="s">
        <v>77</v>
      </c>
      <c r="M10155" s="193">
        <v>0</v>
      </c>
      <c r="N10155" s="194">
        <f t="shared" si="1952"/>
        <v>0</v>
      </c>
      <c r="R10155" s="75" t="e">
        <f t="shared" si="1953"/>
        <v>#REF!</v>
      </c>
    </row>
    <row r="10156" spans="1:18" ht="29.4" customHeight="1" x14ac:dyDescent="0.25">
      <c r="A10156" s="86"/>
      <c r="B10156" s="84"/>
      <c r="C10156" s="125" t="s">
        <v>310</v>
      </c>
      <c r="D10156" s="227">
        <v>1</v>
      </c>
      <c r="E10156" s="209">
        <v>4.28</v>
      </c>
      <c r="F10156" s="184">
        <f>+IF(E10156="","",D10156*E10156)</f>
        <v>4.28</v>
      </c>
      <c r="G10156" s="185">
        <f>+IF(F10156="","",H10136)</f>
        <v>7.6923000000000004</v>
      </c>
      <c r="H10156" s="186">
        <f>+IF(G10156="","",F10156*G10156)</f>
        <v>32.923044000000004</v>
      </c>
      <c r="J10156" s="195">
        <f>+IF(H10156="","",H10156/H10206)</f>
        <v>0.12233863825244504</v>
      </c>
      <c r="K10156" s="210">
        <v>851230012</v>
      </c>
      <c r="L10156" s="210" t="s">
        <v>77</v>
      </c>
      <c r="M10156" s="193">
        <v>0</v>
      </c>
      <c r="N10156" s="194">
        <f t="shared" si="1952"/>
        <v>0</v>
      </c>
      <c r="R10156" s="75" t="e">
        <f t="shared" si="1953"/>
        <v>#REF!</v>
      </c>
    </row>
    <row r="10157" spans="1:18" ht="15" customHeight="1" x14ac:dyDescent="0.3">
      <c r="A10157" s="86"/>
      <c r="B10157" s="84"/>
      <c r="C10157" s="232" t="s">
        <v>495</v>
      </c>
      <c r="D10157" s="227">
        <v>0.25</v>
      </c>
      <c r="E10157" s="223">
        <v>4.5199999999999996</v>
      </c>
      <c r="F10157" s="184">
        <f>+IF(E10157="","",D10157*E10157)</f>
        <v>1.1299999999999999</v>
      </c>
      <c r="G10157" s="185">
        <f>+IF(F10157="","",H10136)</f>
        <v>7.6923000000000004</v>
      </c>
      <c r="H10157" s="186">
        <f>+IF(G10157="","",F10157*G10157)</f>
        <v>8.6922990000000002</v>
      </c>
      <c r="J10157" s="195">
        <f>+IF(H10157="","",H10157/H10206)</f>
        <v>3.2299687202164223E-2</v>
      </c>
      <c r="K10157" s="210">
        <v>851230012</v>
      </c>
      <c r="L10157" s="210" t="s">
        <v>77</v>
      </c>
      <c r="M10157" s="193">
        <v>0</v>
      </c>
      <c r="N10157" s="194">
        <f t="shared" si="1952"/>
        <v>0</v>
      </c>
      <c r="R10157" s="75" t="e">
        <f t="shared" si="1953"/>
        <v>#REF!</v>
      </c>
    </row>
    <row r="10158" spans="1:18" ht="15" customHeight="1" x14ac:dyDescent="0.3">
      <c r="A10158" s="86"/>
      <c r="B10158" s="84"/>
      <c r="C10158" s="232"/>
      <c r="D10158" s="227"/>
      <c r="E10158" s="223"/>
      <c r="F10158" s="184"/>
      <c r="G10158" s="185"/>
      <c r="H10158" s="186"/>
      <c r="J10158" s="195"/>
      <c r="K10158" s="210"/>
      <c r="L10158" s="210"/>
      <c r="M10158" s="193"/>
      <c r="N10158" s="194" t="str">
        <f t="shared" si="1952"/>
        <v/>
      </c>
      <c r="R10158" s="75" t="e">
        <f t="shared" si="1953"/>
        <v>#REF!</v>
      </c>
    </row>
    <row r="10159" spans="1:18" ht="15" customHeight="1" x14ac:dyDescent="0.3">
      <c r="A10159" s="86"/>
      <c r="B10159" s="84"/>
      <c r="C10159" s="125"/>
      <c r="D10159" s="146"/>
      <c r="E10159" s="149"/>
      <c r="F10159" s="184" t="str">
        <f t="shared" ref="F10159:F10166" si="1954">+IF(E10159="","",D10159*E10159)</f>
        <v/>
      </c>
      <c r="G10159" s="185" t="str">
        <f>+IF(F10159="","",H10136)</f>
        <v/>
      </c>
      <c r="H10159" s="186" t="str">
        <f t="shared" ref="H10159:H10166" si="1955">+IF(G10159="","",F10159*G10159)</f>
        <v/>
      </c>
      <c r="I10159" s="96"/>
      <c r="J10159" s="195" t="str">
        <f>+IF(H10159="","",H10159/H10206)</f>
        <v/>
      </c>
      <c r="K10159" s="174"/>
      <c r="L10159" s="170"/>
      <c r="M10159" s="193" t="str">
        <f t="shared" ref="M10159:M10166" si="1956">IF(L10159="NP", 0, (IF(L10159="EP", 1, (IF(L10159="ND", 0.4, "")))))</f>
        <v/>
      </c>
      <c r="N10159" s="194" t="str">
        <f t="shared" si="1952"/>
        <v/>
      </c>
      <c r="R10159" s="75" t="e">
        <f t="shared" si="1953"/>
        <v>#REF!</v>
      </c>
    </row>
    <row r="10160" spans="1:18" ht="15" customHeight="1" x14ac:dyDescent="0.3">
      <c r="A10160" s="86"/>
      <c r="B10160" s="84"/>
      <c r="C10160" s="125"/>
      <c r="D10160" s="146"/>
      <c r="E10160" s="149"/>
      <c r="F10160" s="184" t="str">
        <f t="shared" si="1954"/>
        <v/>
      </c>
      <c r="G10160" s="185" t="str">
        <f>+IF(F10160="","",H10136)</f>
        <v/>
      </c>
      <c r="H10160" s="186" t="str">
        <f t="shared" si="1955"/>
        <v/>
      </c>
      <c r="J10160" s="195" t="str">
        <f>+IF(H10160="","",H10160/H10206)</f>
        <v/>
      </c>
      <c r="K10160" s="174"/>
      <c r="L10160" s="170"/>
      <c r="M10160" s="193" t="str">
        <f t="shared" si="1956"/>
        <v/>
      </c>
      <c r="N10160" s="194" t="str">
        <f t="shared" si="1952"/>
        <v/>
      </c>
      <c r="R10160" s="75" t="e">
        <f t="shared" si="1953"/>
        <v>#REF!</v>
      </c>
    </row>
    <row r="10161" spans="1:18" ht="15" customHeight="1" x14ac:dyDescent="0.3">
      <c r="A10161" s="86"/>
      <c r="B10161" s="84"/>
      <c r="C10161" s="125"/>
      <c r="D10161" s="146"/>
      <c r="E10161" s="149"/>
      <c r="F10161" s="184" t="str">
        <f t="shared" si="1954"/>
        <v/>
      </c>
      <c r="G10161" s="185" t="str">
        <f>+IF(F10161="","",H10136)</f>
        <v/>
      </c>
      <c r="H10161" s="186" t="str">
        <f t="shared" si="1955"/>
        <v/>
      </c>
      <c r="J10161" s="195" t="str">
        <f>+IF(H10161="","",H10161/H10206)</f>
        <v/>
      </c>
      <c r="K10161" s="174"/>
      <c r="L10161" s="170"/>
      <c r="M10161" s="193" t="str">
        <f t="shared" si="1956"/>
        <v/>
      </c>
      <c r="N10161" s="194" t="str">
        <f t="shared" si="1952"/>
        <v/>
      </c>
      <c r="R10161" s="75" t="e">
        <f t="shared" si="1953"/>
        <v>#REF!</v>
      </c>
    </row>
    <row r="10162" spans="1:18" ht="15" customHeight="1" x14ac:dyDescent="0.3">
      <c r="A10162" s="86"/>
      <c r="B10162" s="84"/>
      <c r="C10162" s="125"/>
      <c r="D10162" s="146"/>
      <c r="E10162" s="149"/>
      <c r="F10162" s="184" t="str">
        <f t="shared" si="1954"/>
        <v/>
      </c>
      <c r="G10162" s="185" t="str">
        <f>+IF(F10162="","",H10136)</f>
        <v/>
      </c>
      <c r="H10162" s="186" t="str">
        <f t="shared" si="1955"/>
        <v/>
      </c>
      <c r="I10162" s="96"/>
      <c r="J10162" s="195" t="str">
        <f>+IF(H10162="","",H10162/H10206)</f>
        <v/>
      </c>
      <c r="K10162" s="174"/>
      <c r="L10162" s="170"/>
      <c r="M10162" s="193" t="str">
        <f t="shared" si="1956"/>
        <v/>
      </c>
      <c r="N10162" s="194" t="str">
        <f t="shared" si="1952"/>
        <v/>
      </c>
      <c r="R10162" s="75" t="e">
        <f t="shared" si="1953"/>
        <v>#REF!</v>
      </c>
    </row>
    <row r="10163" spans="1:18" ht="15" customHeight="1" x14ac:dyDescent="0.3">
      <c r="A10163" s="86"/>
      <c r="B10163" s="84"/>
      <c r="C10163" s="125"/>
      <c r="D10163" s="146"/>
      <c r="E10163" s="149"/>
      <c r="F10163" s="184" t="str">
        <f t="shared" si="1954"/>
        <v/>
      </c>
      <c r="G10163" s="185" t="str">
        <f>+IF(F10163="","",H10136)</f>
        <v/>
      </c>
      <c r="H10163" s="186" t="str">
        <f t="shared" si="1955"/>
        <v/>
      </c>
      <c r="J10163" s="195" t="str">
        <f>+IF(H10163="","",H10163/H10206)</f>
        <v/>
      </c>
      <c r="K10163" s="174"/>
      <c r="L10163" s="170"/>
      <c r="M10163" s="193" t="str">
        <f t="shared" si="1956"/>
        <v/>
      </c>
      <c r="N10163" s="194" t="str">
        <f t="shared" si="1952"/>
        <v/>
      </c>
      <c r="R10163" s="75" t="e">
        <f t="shared" si="1953"/>
        <v>#REF!</v>
      </c>
    </row>
    <row r="10164" spans="1:18" ht="15" customHeight="1" x14ac:dyDescent="0.3">
      <c r="A10164" s="86"/>
      <c r="B10164" s="84"/>
      <c r="C10164" s="125"/>
      <c r="D10164" s="146"/>
      <c r="E10164" s="149"/>
      <c r="F10164" s="184" t="str">
        <f t="shared" si="1954"/>
        <v/>
      </c>
      <c r="G10164" s="185" t="str">
        <f>+IF(F10164="","",H10136)</f>
        <v/>
      </c>
      <c r="H10164" s="186" t="str">
        <f t="shared" si="1955"/>
        <v/>
      </c>
      <c r="I10164" s="96"/>
      <c r="J10164" s="195" t="str">
        <f>+IF(H10164="","",H10164/H10206)</f>
        <v/>
      </c>
      <c r="K10164" s="174"/>
      <c r="L10164" s="170"/>
      <c r="M10164" s="193" t="str">
        <f t="shared" si="1956"/>
        <v/>
      </c>
      <c r="N10164" s="194" t="str">
        <f t="shared" si="1952"/>
        <v/>
      </c>
      <c r="R10164" s="75" t="e">
        <f t="shared" si="1953"/>
        <v>#REF!</v>
      </c>
    </row>
    <row r="10165" spans="1:18" ht="15" customHeight="1" x14ac:dyDescent="0.3">
      <c r="A10165" s="86"/>
      <c r="B10165" s="84"/>
      <c r="C10165" s="125"/>
      <c r="D10165" s="146"/>
      <c r="E10165" s="149"/>
      <c r="F10165" s="184" t="str">
        <f t="shared" si="1954"/>
        <v/>
      </c>
      <c r="G10165" s="185" t="str">
        <f>+IF(F10165="","",H10136)</f>
        <v/>
      </c>
      <c r="H10165" s="186" t="str">
        <f t="shared" si="1955"/>
        <v/>
      </c>
      <c r="I10165" s="96"/>
      <c r="J10165" s="195" t="str">
        <f>+IF(H10165="","",H10165/H10206)</f>
        <v/>
      </c>
      <c r="K10165" s="174"/>
      <c r="L10165" s="170"/>
      <c r="M10165" s="193" t="str">
        <f t="shared" si="1956"/>
        <v/>
      </c>
      <c r="N10165" s="194" t="str">
        <f t="shared" si="1952"/>
        <v/>
      </c>
      <c r="R10165" s="75" t="e">
        <f t="shared" si="1953"/>
        <v>#REF!</v>
      </c>
    </row>
    <row r="10166" spans="1:18" ht="15" customHeight="1" thickBot="1" x14ac:dyDescent="0.35">
      <c r="A10166" s="86"/>
      <c r="B10166" s="84"/>
      <c r="C10166" s="127"/>
      <c r="D10166" s="147"/>
      <c r="E10166" s="150"/>
      <c r="F10166" s="187" t="str">
        <f t="shared" si="1954"/>
        <v/>
      </c>
      <c r="G10166" s="188" t="str">
        <f>+IF(F10166="","",H10135)</f>
        <v/>
      </c>
      <c r="H10166" s="189" t="str">
        <f t="shared" si="1955"/>
        <v/>
      </c>
      <c r="J10166" s="195" t="str">
        <f>+IF(H10166="","",H10166/H10206)</f>
        <v/>
      </c>
      <c r="K10166" s="174"/>
      <c r="L10166" s="170"/>
      <c r="M10166" s="193" t="str">
        <f t="shared" si="1956"/>
        <v/>
      </c>
      <c r="N10166" s="194" t="str">
        <f t="shared" si="1952"/>
        <v/>
      </c>
      <c r="R10166" s="75" t="e">
        <f t="shared" si="1953"/>
        <v>#REF!</v>
      </c>
    </row>
    <row r="10167" spans="1:18" ht="15" customHeight="1" thickBot="1" x14ac:dyDescent="0.35">
      <c r="A10167" s="86"/>
      <c r="B10167" s="84"/>
      <c r="C10167" s="160"/>
      <c r="D10167" s="160"/>
      <c r="E10167" s="160"/>
      <c r="F10167" s="160"/>
      <c r="G10167" s="161" t="s">
        <v>28</v>
      </c>
      <c r="H10167" s="157">
        <f>SUM(H10154:H10166)</f>
        <v>101.55759075000002</v>
      </c>
      <c r="J10167" s="110">
        <f>SUM(J10154:J10166)</f>
        <v>0.3773775400766135</v>
      </c>
      <c r="K10167" s="109"/>
      <c r="L10167" s="109"/>
      <c r="M10167" s="109"/>
      <c r="N10167" s="110">
        <f>SUM(N10154:N10166)</f>
        <v>0</v>
      </c>
    </row>
    <row r="10168" spans="1:18" s="73" customFormat="1" ht="15" customHeight="1" thickBot="1" x14ac:dyDescent="0.35">
      <c r="A10168" s="86"/>
      <c r="B10168" s="84"/>
      <c r="C10168" s="73" t="s">
        <v>11</v>
      </c>
      <c r="H10168" s="74"/>
      <c r="J10168" s="112"/>
      <c r="K10168" s="112"/>
      <c r="L10168" s="112"/>
      <c r="M10168" s="112"/>
      <c r="N10168" s="112"/>
    </row>
    <row r="10169" spans="1:18" ht="34.5" customHeight="1" thickBot="1" x14ac:dyDescent="0.35">
      <c r="A10169" s="86"/>
      <c r="B10169" s="84"/>
      <c r="C10169" s="122" t="s">
        <v>48</v>
      </c>
      <c r="D10169" s="129"/>
      <c r="E10169" s="123" t="s">
        <v>3</v>
      </c>
      <c r="F10169" s="123" t="s">
        <v>0</v>
      </c>
      <c r="G10169" s="123" t="s">
        <v>16</v>
      </c>
      <c r="H10169" s="124" t="s">
        <v>9</v>
      </c>
      <c r="J10169" s="106" t="s">
        <v>59</v>
      </c>
      <c r="K10169" s="107" t="s">
        <v>60</v>
      </c>
      <c r="L10169" s="107" t="s">
        <v>61</v>
      </c>
      <c r="M10169" s="107" t="s">
        <v>62</v>
      </c>
      <c r="N10169" s="108" t="s">
        <v>63</v>
      </c>
    </row>
    <row r="10170" spans="1:18" ht="15" customHeight="1" x14ac:dyDescent="0.3">
      <c r="A10170" s="86"/>
      <c r="B10170" s="84"/>
      <c r="C10170" s="233" t="s">
        <v>496</v>
      </c>
      <c r="E10170" s="229" t="s">
        <v>74</v>
      </c>
      <c r="F10170" s="267">
        <v>3</v>
      </c>
      <c r="G10170" s="223">
        <v>0.8</v>
      </c>
      <c r="H10170" s="190">
        <f t="shared" ref="H10170:H10181" si="1957">+IF(G10170="","",F10170*G10170)</f>
        <v>2.4000000000000004</v>
      </c>
      <c r="J10170" s="195">
        <f>+IF(H10170="","",H10170/H10206)</f>
        <v>8.9181526412280745E-3</v>
      </c>
      <c r="K10170" s="221">
        <v>412110012</v>
      </c>
      <c r="L10170" s="210" t="s">
        <v>76</v>
      </c>
      <c r="M10170" s="193">
        <v>0.29659999999999997</v>
      </c>
      <c r="N10170" s="194">
        <f>+IF(H10170="","",J10170*M10170)</f>
        <v>2.6451240733882469E-3</v>
      </c>
      <c r="R10170" s="75" t="e">
        <f t="shared" ref="R10170:R10195" si="1958">+R10082+1</f>
        <v>#REF!</v>
      </c>
    </row>
    <row r="10171" spans="1:18" ht="15" customHeight="1" x14ac:dyDescent="0.3">
      <c r="A10171" s="86"/>
      <c r="B10171" s="84"/>
      <c r="C10171" s="233" t="s">
        <v>507</v>
      </c>
      <c r="E10171" s="229" t="s">
        <v>43</v>
      </c>
      <c r="F10171" s="267">
        <v>2</v>
      </c>
      <c r="G10171" s="223">
        <v>14.53</v>
      </c>
      <c r="H10171" s="190">
        <f t="shared" si="1957"/>
        <v>29.06</v>
      </c>
      <c r="J10171" s="195">
        <f>+IF(H10171="","",H10171/H10206)</f>
        <v>0.10798396489753657</v>
      </c>
      <c r="K10171" s="218">
        <v>373500012</v>
      </c>
      <c r="L10171" s="212" t="s">
        <v>76</v>
      </c>
      <c r="M10171" s="193">
        <v>0.3296</v>
      </c>
      <c r="N10171" s="194">
        <f>+IF(H10171="","",J10171*M10171)</f>
        <v>3.5591514830228058E-2</v>
      </c>
      <c r="R10171" s="75" t="e">
        <f t="shared" si="1958"/>
        <v>#REF!</v>
      </c>
    </row>
    <row r="10172" spans="1:18" ht="15" customHeight="1" x14ac:dyDescent="0.3">
      <c r="A10172" s="86"/>
      <c r="B10172" s="84"/>
      <c r="C10172" s="233" t="s">
        <v>315</v>
      </c>
      <c r="E10172" s="229" t="s">
        <v>43</v>
      </c>
      <c r="F10172" s="267">
        <v>23</v>
      </c>
      <c r="G10172" s="223">
        <v>0.03</v>
      </c>
      <c r="H10172" s="190">
        <f t="shared" si="1957"/>
        <v>0.69</v>
      </c>
      <c r="J10172" s="195">
        <f>+IF(H10172="","",H10172/H10206)</f>
        <v>2.5639688843530706E-3</v>
      </c>
      <c r="K10172" s="212">
        <v>42999081010</v>
      </c>
      <c r="L10172" s="212" t="s">
        <v>76</v>
      </c>
      <c r="M10172" s="193">
        <v>0.4</v>
      </c>
      <c r="N10172" s="194">
        <f>+IF(H10172="","",J10172*M10172)</f>
        <v>1.0255875537412283E-3</v>
      </c>
      <c r="R10172" s="75" t="e">
        <f t="shared" si="1958"/>
        <v>#REF!</v>
      </c>
    </row>
    <row r="10173" spans="1:18" ht="15" customHeight="1" x14ac:dyDescent="0.3">
      <c r="A10173" s="86"/>
      <c r="B10173" s="84"/>
      <c r="C10173" s="233" t="s">
        <v>498</v>
      </c>
      <c r="E10173" s="229" t="s">
        <v>403</v>
      </c>
      <c r="F10173" s="267">
        <v>0.18</v>
      </c>
      <c r="G10173" s="223">
        <v>26.59</v>
      </c>
      <c r="H10173" s="190">
        <f t="shared" si="1957"/>
        <v>4.7862</v>
      </c>
      <c r="J10173" s="195">
        <f>+IF(H10173="","",H10173/H10206)</f>
        <v>1.7785025904769082E-2</v>
      </c>
      <c r="K10173" s="211">
        <v>352605342021</v>
      </c>
      <c r="L10173" s="212" t="s">
        <v>76</v>
      </c>
      <c r="M10173" s="193">
        <v>0.20180000000000001</v>
      </c>
      <c r="N10173" s="194">
        <f>+IF(H10173="","",J10173*M10173)</f>
        <v>3.5890182275824011E-3</v>
      </c>
      <c r="R10173" s="75" t="e">
        <f t="shared" si="1958"/>
        <v>#REF!</v>
      </c>
    </row>
    <row r="10174" spans="1:18" ht="15" customHeight="1" x14ac:dyDescent="0.3">
      <c r="A10174" s="86"/>
      <c r="B10174" s="84"/>
      <c r="C10174" s="232" t="s">
        <v>499</v>
      </c>
      <c r="E10174" s="229" t="s">
        <v>41</v>
      </c>
      <c r="F10174" s="267">
        <v>0.72</v>
      </c>
      <c r="G10174" s="223">
        <v>31.37</v>
      </c>
      <c r="H10174" s="190">
        <f t="shared" si="1957"/>
        <v>22.586400000000001</v>
      </c>
      <c r="J10174" s="195">
        <f>+IF(H10174="","",H10174/H10206)</f>
        <v>8.3928734506597394E-2</v>
      </c>
      <c r="K10174" s="221">
        <v>351100212</v>
      </c>
      <c r="L10174" s="212" t="s">
        <v>76</v>
      </c>
      <c r="M10174" s="193">
        <v>0.26679999999999998</v>
      </c>
      <c r="N10174" s="194">
        <f t="shared" ref="N10174" si="1959">+IF(H10174="","",J10174*M10174)</f>
        <v>2.2392186366360183E-2</v>
      </c>
      <c r="R10174" s="75" t="e">
        <f t="shared" si="1958"/>
        <v>#REF!</v>
      </c>
    </row>
    <row r="10175" spans="1:18" ht="15" customHeight="1" x14ac:dyDescent="0.3">
      <c r="A10175" s="86"/>
      <c r="B10175" s="84"/>
      <c r="C10175" s="232" t="s">
        <v>500</v>
      </c>
      <c r="E10175" s="229" t="s">
        <v>74</v>
      </c>
      <c r="F10175" s="267">
        <v>6</v>
      </c>
      <c r="G10175" s="223">
        <v>3.7</v>
      </c>
      <c r="H10175" s="190">
        <f t="shared" si="1957"/>
        <v>22.200000000000003</v>
      </c>
      <c r="J10175" s="195">
        <f>+IF(H10175="","",H10175/H10206)</f>
        <v>8.2492911931359686E-2</v>
      </c>
      <c r="K10175" s="221">
        <v>412110012</v>
      </c>
      <c r="L10175" s="212" t="s">
        <v>76</v>
      </c>
      <c r="M10175" s="193">
        <v>0.29659999999999997</v>
      </c>
      <c r="N10175" s="194">
        <f t="shared" ref="N10175:N10195" si="1960">+IF(H10175="","",J10175*M10175)</f>
        <v>2.446739767884128E-2</v>
      </c>
      <c r="R10175" s="75" t="e">
        <f t="shared" si="1958"/>
        <v>#REF!</v>
      </c>
    </row>
    <row r="10176" spans="1:18" ht="15" customHeight="1" x14ac:dyDescent="0.3">
      <c r="A10176" s="86"/>
      <c r="B10176" s="84"/>
      <c r="C10176" s="232" t="s">
        <v>501</v>
      </c>
      <c r="E10176" s="229" t="s">
        <v>385</v>
      </c>
      <c r="F10176" s="267">
        <v>1</v>
      </c>
      <c r="G10176" s="223">
        <v>0.67</v>
      </c>
      <c r="H10176" s="190">
        <f t="shared" si="1957"/>
        <v>0.67</v>
      </c>
      <c r="J10176" s="195">
        <f>+IF(H10176="","",H10176/H10206)</f>
        <v>2.4896509456761706E-3</v>
      </c>
      <c r="K10176" s="221">
        <v>445210011</v>
      </c>
      <c r="L10176" s="210" t="s">
        <v>76</v>
      </c>
      <c r="M10176" s="193">
        <v>0.4</v>
      </c>
      <c r="N10176" s="194">
        <f t="shared" si="1960"/>
        <v>9.9586037827046822E-4</v>
      </c>
      <c r="R10176" s="75" t="e">
        <f t="shared" si="1958"/>
        <v>#REF!</v>
      </c>
    </row>
    <row r="10177" spans="1:18" ht="15" customHeight="1" x14ac:dyDescent="0.3">
      <c r="A10177" s="86"/>
      <c r="B10177" s="84"/>
      <c r="C10177" s="233" t="s">
        <v>502</v>
      </c>
      <c r="E10177" s="229" t="s">
        <v>41</v>
      </c>
      <c r="F10177" s="267">
        <v>0.72</v>
      </c>
      <c r="G10177" s="223">
        <v>45.21</v>
      </c>
      <c r="H10177" s="190">
        <f t="shared" si="1957"/>
        <v>32.551200000000001</v>
      </c>
      <c r="J10177" s="195">
        <f>+IF(H10177="","",H10177/H10206)</f>
        <v>0.12095690427297635</v>
      </c>
      <c r="K10177" s="174">
        <v>352605342021</v>
      </c>
      <c r="L10177" s="170" t="s">
        <v>76</v>
      </c>
      <c r="M10177" s="193">
        <v>0.20180000000000001</v>
      </c>
      <c r="N10177" s="194">
        <f t="shared" si="1960"/>
        <v>2.440910328228663E-2</v>
      </c>
      <c r="R10177" s="75" t="e">
        <f t="shared" si="1958"/>
        <v>#REF!</v>
      </c>
    </row>
    <row r="10178" spans="1:18" ht="15" customHeight="1" x14ac:dyDescent="0.3">
      <c r="A10178" s="86"/>
      <c r="B10178" s="84"/>
      <c r="C10178" s="233" t="s">
        <v>503</v>
      </c>
      <c r="E10178" s="229" t="s">
        <v>41</v>
      </c>
      <c r="F10178" s="267">
        <v>0.28999999999999998</v>
      </c>
      <c r="G10178" s="223">
        <v>76.23</v>
      </c>
      <c r="H10178" s="190">
        <f t="shared" si="1957"/>
        <v>22.1067</v>
      </c>
      <c r="J10178" s="195">
        <f>+IF(H10178="","",H10178/H10206)</f>
        <v>8.2146218747431929E-2</v>
      </c>
      <c r="K10178" s="211">
        <v>352605342021</v>
      </c>
      <c r="L10178" s="210" t="s">
        <v>76</v>
      </c>
      <c r="M10178" s="193">
        <v>0.20180000000000001</v>
      </c>
      <c r="N10178" s="194">
        <f t="shared" si="1960"/>
        <v>1.6577106943231765E-2</v>
      </c>
      <c r="R10178" s="75" t="e">
        <f t="shared" si="1958"/>
        <v>#REF!</v>
      </c>
    </row>
    <row r="10179" spans="1:18" ht="15" customHeight="1" x14ac:dyDescent="0.3">
      <c r="A10179" s="86"/>
      <c r="B10179" s="84"/>
      <c r="C10179" s="233" t="s">
        <v>321</v>
      </c>
      <c r="E10179" s="230" t="s">
        <v>89</v>
      </c>
      <c r="F10179" s="267">
        <v>0.18</v>
      </c>
      <c r="G10179" s="223">
        <v>3.56</v>
      </c>
      <c r="H10179" s="190">
        <f t="shared" si="1957"/>
        <v>0.64080000000000004</v>
      </c>
      <c r="J10179" s="195">
        <f>+IF(H10179="","",H10179/H10206)</f>
        <v>2.3811467552078956E-3</v>
      </c>
      <c r="K10179" s="174">
        <v>352605342021</v>
      </c>
      <c r="L10179" s="170" t="s">
        <v>76</v>
      </c>
      <c r="M10179" s="193">
        <v>0.20180000000000001</v>
      </c>
      <c r="N10179" s="194">
        <f t="shared" si="1960"/>
        <v>4.8051541520095336E-4</v>
      </c>
      <c r="R10179" s="75" t="e">
        <f t="shared" si="1958"/>
        <v>#REF!</v>
      </c>
    </row>
    <row r="10180" spans="1:18" ht="15" customHeight="1" x14ac:dyDescent="0.3">
      <c r="A10180" s="86"/>
      <c r="B10180" s="84"/>
      <c r="C10180" s="233" t="s">
        <v>314</v>
      </c>
      <c r="E10180" s="230" t="s">
        <v>43</v>
      </c>
      <c r="F10180" s="223">
        <v>2</v>
      </c>
      <c r="G10180" s="223">
        <v>3</v>
      </c>
      <c r="H10180" s="190">
        <f t="shared" si="1957"/>
        <v>6</v>
      </c>
      <c r="J10180" s="195">
        <f>+IF(H10180="","",H10180/H10206)</f>
        <v>2.229538160307018E-2</v>
      </c>
      <c r="K10180" s="221">
        <v>4299923211</v>
      </c>
      <c r="L10180" s="210" t="s">
        <v>76</v>
      </c>
      <c r="M10180" s="193">
        <v>0.4</v>
      </c>
      <c r="N10180" s="194">
        <f t="shared" si="1960"/>
        <v>8.9181526412280727E-3</v>
      </c>
      <c r="R10180" s="75" t="e">
        <f t="shared" si="1958"/>
        <v>#REF!</v>
      </c>
    </row>
    <row r="10181" spans="1:18" ht="15" customHeight="1" x14ac:dyDescent="0.3">
      <c r="A10181" s="86"/>
      <c r="B10181" s="84"/>
      <c r="C10181" s="125" t="s">
        <v>504</v>
      </c>
      <c r="E10181" s="151" t="s">
        <v>43</v>
      </c>
      <c r="F10181" s="151">
        <v>0.03</v>
      </c>
      <c r="G10181" s="151">
        <v>62.14</v>
      </c>
      <c r="H10181" s="190">
        <f t="shared" si="1957"/>
        <v>1.8641999999999999</v>
      </c>
      <c r="J10181" s="195">
        <f>+IF(H10181="","",H10181/H10206)</f>
        <v>6.9271750640739049E-3</v>
      </c>
      <c r="K10181" s="211">
        <v>352605342021</v>
      </c>
      <c r="L10181" s="210" t="s">
        <v>76</v>
      </c>
      <c r="M10181" s="193">
        <v>0.20180000000000001</v>
      </c>
      <c r="N10181" s="194">
        <f t="shared" si="1960"/>
        <v>1.3979039279301141E-3</v>
      </c>
      <c r="R10181" s="75" t="e">
        <f t="shared" si="1958"/>
        <v>#REF!</v>
      </c>
    </row>
    <row r="10182" spans="1:18" ht="15" customHeight="1" x14ac:dyDescent="0.3">
      <c r="A10182" s="86"/>
      <c r="B10182" s="84"/>
      <c r="C10182" s="125"/>
      <c r="E10182" s="151"/>
      <c r="F10182" s="151"/>
      <c r="G10182" s="151"/>
      <c r="H10182" s="190"/>
      <c r="J10182" s="195"/>
      <c r="K10182" s="174"/>
      <c r="L10182" s="170"/>
      <c r="M10182" s="193"/>
      <c r="N10182" s="194" t="str">
        <f t="shared" si="1960"/>
        <v/>
      </c>
      <c r="R10182" s="75" t="e">
        <f t="shared" si="1958"/>
        <v>#REF!</v>
      </c>
    </row>
    <row r="10183" spans="1:18" ht="15" customHeight="1" x14ac:dyDescent="0.3">
      <c r="A10183" s="86"/>
      <c r="B10183" s="84"/>
      <c r="C10183" s="125"/>
      <c r="E10183" s="151"/>
      <c r="F10183" s="151"/>
      <c r="G10183" s="151"/>
      <c r="H10183" s="190"/>
      <c r="J10183" s="195"/>
      <c r="K10183" s="211"/>
      <c r="L10183" s="210"/>
      <c r="M10183" s="193"/>
      <c r="N10183" s="194" t="str">
        <f t="shared" si="1960"/>
        <v/>
      </c>
      <c r="R10183" s="75" t="e">
        <f t="shared" si="1958"/>
        <v>#REF!</v>
      </c>
    </row>
    <row r="10184" spans="1:18" ht="15" customHeight="1" x14ac:dyDescent="0.3">
      <c r="A10184" s="86"/>
      <c r="B10184" s="84"/>
      <c r="C10184" s="125"/>
      <c r="E10184" s="151"/>
      <c r="F10184" s="151"/>
      <c r="G10184" s="151"/>
      <c r="H10184" s="190"/>
      <c r="J10184" s="195"/>
      <c r="K10184" s="174"/>
      <c r="L10184" s="170"/>
      <c r="M10184" s="193"/>
      <c r="N10184" s="194" t="str">
        <f t="shared" si="1960"/>
        <v/>
      </c>
      <c r="R10184" s="75" t="e">
        <f t="shared" si="1958"/>
        <v>#REF!</v>
      </c>
    </row>
    <row r="10185" spans="1:18" ht="15" customHeight="1" x14ac:dyDescent="0.3">
      <c r="A10185" s="86"/>
      <c r="B10185" s="84"/>
      <c r="C10185" s="125"/>
      <c r="E10185" s="151"/>
      <c r="F10185" s="151"/>
      <c r="G10185" s="151"/>
      <c r="H10185" s="190"/>
      <c r="J10185" s="195"/>
      <c r="K10185" s="174"/>
      <c r="L10185" s="170"/>
      <c r="M10185" s="193"/>
      <c r="N10185" s="194" t="str">
        <f t="shared" si="1960"/>
        <v/>
      </c>
      <c r="R10185" s="75" t="e">
        <f t="shared" si="1958"/>
        <v>#REF!</v>
      </c>
    </row>
    <row r="10186" spans="1:18" ht="15" customHeight="1" x14ac:dyDescent="0.3">
      <c r="A10186" s="86"/>
      <c r="B10186" s="84"/>
      <c r="C10186" s="125"/>
      <c r="E10186" s="151"/>
      <c r="F10186" s="151"/>
      <c r="G10186" s="151"/>
      <c r="H10186" s="190" t="str">
        <f t="shared" ref="H10186:H10195" si="1961">+IF(G10186="","",F10186*G10186)</f>
        <v/>
      </c>
      <c r="J10186" s="195" t="str">
        <f>+IF(H10186="","",H10186/H10206)</f>
        <v/>
      </c>
      <c r="K10186" s="174"/>
      <c r="L10186" s="170"/>
      <c r="M10186" s="193" t="str">
        <f t="shared" ref="M10186:M10195" si="1962">IF(L10186="NP", 0, (IF(L10186="EP", 1, (IF(L10186="ND", 0.4, "")))))</f>
        <v/>
      </c>
      <c r="N10186" s="194" t="str">
        <f t="shared" si="1960"/>
        <v/>
      </c>
      <c r="R10186" s="75" t="e">
        <f t="shared" si="1958"/>
        <v>#REF!</v>
      </c>
    </row>
    <row r="10187" spans="1:18" ht="15" customHeight="1" x14ac:dyDescent="0.3">
      <c r="A10187" s="86"/>
      <c r="B10187" s="84"/>
      <c r="C10187" s="125"/>
      <c r="E10187" s="151"/>
      <c r="F10187" s="151"/>
      <c r="G10187" s="151"/>
      <c r="H10187" s="190" t="str">
        <f t="shared" si="1961"/>
        <v/>
      </c>
      <c r="J10187" s="195" t="str">
        <f>+IF(H10187="","",H10187/H10206)</f>
        <v/>
      </c>
      <c r="K10187" s="174"/>
      <c r="L10187" s="170"/>
      <c r="M10187" s="193" t="str">
        <f t="shared" si="1962"/>
        <v/>
      </c>
      <c r="N10187" s="194" t="str">
        <f t="shared" si="1960"/>
        <v/>
      </c>
      <c r="R10187" s="75" t="e">
        <f t="shared" si="1958"/>
        <v>#REF!</v>
      </c>
    </row>
    <row r="10188" spans="1:18" ht="15" customHeight="1" x14ac:dyDescent="0.3">
      <c r="A10188" s="86"/>
      <c r="B10188" s="84"/>
      <c r="C10188" s="125"/>
      <c r="E10188" s="151"/>
      <c r="F10188" s="151"/>
      <c r="G10188" s="151"/>
      <c r="H10188" s="190" t="str">
        <f t="shared" si="1961"/>
        <v/>
      </c>
      <c r="J10188" s="195" t="str">
        <f>+IF(H10188="","",H10188/H10206)</f>
        <v/>
      </c>
      <c r="K10188" s="174"/>
      <c r="L10188" s="170"/>
      <c r="M10188" s="193" t="str">
        <f t="shared" si="1962"/>
        <v/>
      </c>
      <c r="N10188" s="194" t="str">
        <f t="shared" si="1960"/>
        <v/>
      </c>
      <c r="R10188" s="75" t="e">
        <f t="shared" si="1958"/>
        <v>#REF!</v>
      </c>
    </row>
    <row r="10189" spans="1:18" ht="15" customHeight="1" x14ac:dyDescent="0.3">
      <c r="A10189" s="86"/>
      <c r="B10189" s="84"/>
      <c r="C10189" s="125"/>
      <c r="E10189" s="151"/>
      <c r="F10189" s="151"/>
      <c r="G10189" s="151"/>
      <c r="H10189" s="190" t="str">
        <f t="shared" si="1961"/>
        <v/>
      </c>
      <c r="J10189" s="195" t="str">
        <f>+IF(H10189="","",H10189/H10206)</f>
        <v/>
      </c>
      <c r="K10189" s="174"/>
      <c r="L10189" s="170"/>
      <c r="M10189" s="193" t="str">
        <f t="shared" si="1962"/>
        <v/>
      </c>
      <c r="N10189" s="194" t="str">
        <f t="shared" si="1960"/>
        <v/>
      </c>
      <c r="R10189" s="75" t="e">
        <f t="shared" si="1958"/>
        <v>#REF!</v>
      </c>
    </row>
    <row r="10190" spans="1:18" ht="15" customHeight="1" x14ac:dyDescent="0.3">
      <c r="A10190" s="86"/>
      <c r="B10190" s="84"/>
      <c r="C10190" s="125"/>
      <c r="E10190" s="151"/>
      <c r="F10190" s="151"/>
      <c r="G10190" s="151"/>
      <c r="H10190" s="190" t="str">
        <f t="shared" si="1961"/>
        <v/>
      </c>
      <c r="J10190" s="195" t="str">
        <f>+IF(H10190="","",H10190/H10206)</f>
        <v/>
      </c>
      <c r="K10190" s="174"/>
      <c r="L10190" s="170"/>
      <c r="M10190" s="193" t="str">
        <f t="shared" si="1962"/>
        <v/>
      </c>
      <c r="N10190" s="194" t="str">
        <f t="shared" si="1960"/>
        <v/>
      </c>
      <c r="R10190" s="75" t="e">
        <f t="shared" si="1958"/>
        <v>#REF!</v>
      </c>
    </row>
    <row r="10191" spans="1:18" ht="15" customHeight="1" x14ac:dyDescent="0.3">
      <c r="A10191" s="86"/>
      <c r="B10191" s="84"/>
      <c r="C10191" s="125"/>
      <c r="E10191" s="151"/>
      <c r="F10191" s="151"/>
      <c r="G10191" s="151"/>
      <c r="H10191" s="190" t="str">
        <f t="shared" si="1961"/>
        <v/>
      </c>
      <c r="J10191" s="195" t="str">
        <f>+IF(H10191="","",H10191/H10206)</f>
        <v/>
      </c>
      <c r="K10191" s="174"/>
      <c r="L10191" s="170"/>
      <c r="M10191" s="193" t="str">
        <f t="shared" si="1962"/>
        <v/>
      </c>
      <c r="N10191" s="194" t="str">
        <f t="shared" si="1960"/>
        <v/>
      </c>
      <c r="R10191" s="75" t="e">
        <f t="shared" si="1958"/>
        <v>#REF!</v>
      </c>
    </row>
    <row r="10192" spans="1:18" ht="15" customHeight="1" x14ac:dyDescent="0.3">
      <c r="A10192" s="86"/>
      <c r="B10192" s="84"/>
      <c r="C10192" s="125"/>
      <c r="E10192" s="151"/>
      <c r="F10192" s="151"/>
      <c r="G10192" s="151"/>
      <c r="H10192" s="190" t="str">
        <f t="shared" si="1961"/>
        <v/>
      </c>
      <c r="J10192" s="195" t="str">
        <f>+IF(H10192="","",H10192/H10206)</f>
        <v/>
      </c>
      <c r="K10192" s="174"/>
      <c r="L10192" s="170"/>
      <c r="M10192" s="193" t="str">
        <f t="shared" si="1962"/>
        <v/>
      </c>
      <c r="N10192" s="194" t="str">
        <f t="shared" si="1960"/>
        <v/>
      </c>
      <c r="R10192" s="75" t="e">
        <f t="shared" si="1958"/>
        <v>#REF!</v>
      </c>
    </row>
    <row r="10193" spans="1:18" ht="15" customHeight="1" x14ac:dyDescent="0.3">
      <c r="A10193" s="86"/>
      <c r="B10193" s="84"/>
      <c r="C10193" s="125"/>
      <c r="E10193" s="151"/>
      <c r="F10193" s="151"/>
      <c r="G10193" s="151"/>
      <c r="H10193" s="190" t="str">
        <f t="shared" si="1961"/>
        <v/>
      </c>
      <c r="J10193" s="195" t="str">
        <f>+IF(H10193="","",H10193/H10206)</f>
        <v/>
      </c>
      <c r="K10193" s="174"/>
      <c r="L10193" s="170"/>
      <c r="M10193" s="193" t="str">
        <f t="shared" si="1962"/>
        <v/>
      </c>
      <c r="N10193" s="194" t="str">
        <f t="shared" si="1960"/>
        <v/>
      </c>
      <c r="R10193" s="75" t="e">
        <f t="shared" si="1958"/>
        <v>#REF!</v>
      </c>
    </row>
    <row r="10194" spans="1:18" ht="15" customHeight="1" x14ac:dyDescent="0.3">
      <c r="A10194" s="86"/>
      <c r="B10194" s="84"/>
      <c r="C10194" s="125"/>
      <c r="E10194" s="151"/>
      <c r="F10194" s="151"/>
      <c r="G10194" s="151"/>
      <c r="H10194" s="190" t="str">
        <f t="shared" si="1961"/>
        <v/>
      </c>
      <c r="J10194" s="195" t="str">
        <f>+IF(H10194="","",H10194/H10206)</f>
        <v/>
      </c>
      <c r="K10194" s="174"/>
      <c r="L10194" s="170"/>
      <c r="M10194" s="193" t="str">
        <f t="shared" si="1962"/>
        <v/>
      </c>
      <c r="N10194" s="194" t="str">
        <f t="shared" si="1960"/>
        <v/>
      </c>
      <c r="R10194" s="75" t="e">
        <f t="shared" si="1958"/>
        <v>#REF!</v>
      </c>
    </row>
    <row r="10195" spans="1:18" ht="15" customHeight="1" thickBot="1" x14ac:dyDescent="0.35">
      <c r="A10195" s="86"/>
      <c r="B10195" s="84"/>
      <c r="C10195" s="125"/>
      <c r="E10195" s="152"/>
      <c r="F10195" s="152"/>
      <c r="G10195" s="152"/>
      <c r="H10195" s="191" t="str">
        <f t="shared" si="1961"/>
        <v/>
      </c>
      <c r="J10195" s="195" t="str">
        <f>+IF(H10195="","",H10195/H10206)</f>
        <v/>
      </c>
      <c r="K10195" s="174"/>
      <c r="L10195" s="170"/>
      <c r="M10195" s="193" t="str">
        <f t="shared" si="1962"/>
        <v/>
      </c>
      <c r="N10195" s="194" t="str">
        <f t="shared" si="1960"/>
        <v/>
      </c>
      <c r="R10195" s="75" t="e">
        <f t="shared" si="1958"/>
        <v>#REF!</v>
      </c>
    </row>
    <row r="10196" spans="1:18" ht="15" customHeight="1" thickBot="1" x14ac:dyDescent="0.35">
      <c r="A10196" s="86"/>
      <c r="B10196" s="84"/>
      <c r="C10196" s="160"/>
      <c r="D10196" s="160"/>
      <c r="E10196" s="160"/>
      <c r="F10196" s="160"/>
      <c r="G10196" s="161" t="s">
        <v>29</v>
      </c>
      <c r="H10196" s="157">
        <f>SUM(H10170:H10195)</f>
        <v>145.55550000000002</v>
      </c>
      <c r="J10196" s="110">
        <f>SUM(J10170:J10195)</f>
        <v>0.54086923615428029</v>
      </c>
      <c r="K10196" s="109"/>
      <c r="L10196" s="109"/>
      <c r="M10196" s="109"/>
      <c r="N10196" s="110">
        <f>SUM(N10170:N10195)</f>
        <v>0.1424894713182894</v>
      </c>
    </row>
    <row r="10197" spans="1:18" s="73" customFormat="1" ht="15" customHeight="1" thickBot="1" x14ac:dyDescent="0.35">
      <c r="A10197" s="86"/>
      <c r="B10197" s="84"/>
      <c r="C10197" s="73" t="s">
        <v>12</v>
      </c>
      <c r="H10197" s="74"/>
      <c r="J10197" s="111"/>
      <c r="K10197" s="111"/>
      <c r="L10197" s="111"/>
      <c r="M10197" s="111"/>
      <c r="N10197" s="111"/>
    </row>
    <row r="10198" spans="1:18" ht="33" customHeight="1" thickBot="1" x14ac:dyDescent="0.35">
      <c r="A10198" s="86"/>
      <c r="B10198" s="84"/>
      <c r="C10198" s="122" t="s">
        <v>48</v>
      </c>
      <c r="D10198" s="129"/>
      <c r="E10198" s="130" t="s">
        <v>3</v>
      </c>
      <c r="F10198" s="130" t="s">
        <v>0</v>
      </c>
      <c r="G10198" s="123" t="s">
        <v>6</v>
      </c>
      <c r="H10198" s="124" t="s">
        <v>9</v>
      </c>
      <c r="J10198" s="106" t="s">
        <v>59</v>
      </c>
      <c r="K10198" s="107" t="s">
        <v>60</v>
      </c>
      <c r="L10198" s="107" t="s">
        <v>61</v>
      </c>
      <c r="M10198" s="107" t="s">
        <v>62</v>
      </c>
      <c r="N10198" s="108" t="s">
        <v>63</v>
      </c>
    </row>
    <row r="10199" spans="1:18" ht="15" customHeight="1" x14ac:dyDescent="0.3">
      <c r="A10199" s="86"/>
      <c r="B10199" s="84"/>
      <c r="C10199" s="125"/>
      <c r="E10199" s="149"/>
      <c r="F10199" s="146"/>
      <c r="G10199" s="154"/>
      <c r="H10199" s="186" t="str">
        <f>+IF(G10199="","",F10199*G10199)</f>
        <v/>
      </c>
      <c r="J10199" s="195" t="str">
        <f>+IF(H10199="","",H10199/H10206)</f>
        <v/>
      </c>
      <c r="K10199" s="175"/>
      <c r="L10199" s="175"/>
      <c r="M10199" s="193" t="str">
        <f>IF(L10199="NP", 0, (IF(L10199="EP", 1, (IF(L10199="ND", 0.4, "")))))</f>
        <v/>
      </c>
      <c r="N10199" s="194" t="str">
        <f>+IF(H10199="","",J10199*M10199)</f>
        <v/>
      </c>
      <c r="R10199" s="75" t="e">
        <f t="shared" ref="R10199:R10203" si="1963">+R10111+1</f>
        <v>#REF!</v>
      </c>
    </row>
    <row r="10200" spans="1:18" ht="15" customHeight="1" x14ac:dyDescent="0.3">
      <c r="A10200" s="86"/>
      <c r="B10200" s="84"/>
      <c r="C10200" s="125"/>
      <c r="E10200" s="149"/>
      <c r="F10200" s="146"/>
      <c r="G10200" s="154"/>
      <c r="H10200" s="186" t="str">
        <f>+IF(G10200="","",F10200*G10200)</f>
        <v/>
      </c>
      <c r="J10200" s="195" t="str">
        <f>+IF(H10200="","",H10200/H10204)</f>
        <v/>
      </c>
      <c r="K10200" s="175"/>
      <c r="L10200" s="175"/>
      <c r="M10200" s="193" t="str">
        <f>IF(L10200="NP", 0, (IF(L10200="EP", 1, (IF(L10200="ND", 0.4, "")))))</f>
        <v/>
      </c>
      <c r="N10200" s="194" t="str">
        <f>+IF(H10200="","",J10200*M10200)</f>
        <v/>
      </c>
      <c r="R10200" s="75" t="e">
        <f t="shared" si="1963"/>
        <v>#REF!</v>
      </c>
    </row>
    <row r="10201" spans="1:18" ht="15" customHeight="1" x14ac:dyDescent="0.3">
      <c r="A10201" s="86"/>
      <c r="B10201" s="84"/>
      <c r="C10201" s="125"/>
      <c r="E10201" s="149"/>
      <c r="F10201" s="146"/>
      <c r="G10201" s="154"/>
      <c r="H10201" s="186" t="str">
        <f>+IF(G10201="","",F10201*G10201)</f>
        <v/>
      </c>
      <c r="J10201" s="195" t="str">
        <f>+IF(H10201="","",H10201/H10205)</f>
        <v/>
      </c>
      <c r="K10201" s="175"/>
      <c r="L10201" s="175"/>
      <c r="M10201" s="193" t="str">
        <f>IF(L10201="NP", 0, (IF(L10201="EP", 1, (IF(L10201="ND", 0.4, "")))))</f>
        <v/>
      </c>
      <c r="N10201" s="194" t="str">
        <f>+IF(H10201="","",J10201*M10201)</f>
        <v/>
      </c>
      <c r="R10201" s="75" t="e">
        <f t="shared" si="1963"/>
        <v>#REF!</v>
      </c>
    </row>
    <row r="10202" spans="1:18" ht="15" customHeight="1" x14ac:dyDescent="0.3">
      <c r="A10202" s="86"/>
      <c r="B10202" s="84"/>
      <c r="C10202" s="125"/>
      <c r="E10202" s="149"/>
      <c r="F10202" s="146"/>
      <c r="G10202" s="154"/>
      <c r="H10202" s="186" t="str">
        <f>+IF(G10202="","",F10202*G10202)</f>
        <v/>
      </c>
      <c r="J10202" s="195" t="str">
        <f>+IF(H10202="","",H10202/H10206)</f>
        <v/>
      </c>
      <c r="K10202" s="175"/>
      <c r="L10202" s="175"/>
      <c r="M10202" s="193" t="str">
        <f>IF(L10202="NP", 0, (IF(L10202="EP", 1, (IF(L10202="ND", 0.4, "")))))</f>
        <v/>
      </c>
      <c r="N10202" s="194" t="str">
        <f>+IF(H10202="","",J10202*M10202)</f>
        <v/>
      </c>
      <c r="R10202" s="75" t="e">
        <f t="shared" si="1963"/>
        <v>#REF!</v>
      </c>
    </row>
    <row r="10203" spans="1:18" ht="15" customHeight="1" thickBot="1" x14ac:dyDescent="0.35">
      <c r="A10203" s="86"/>
      <c r="B10203" s="84"/>
      <c r="C10203" s="127"/>
      <c r="D10203" s="128"/>
      <c r="E10203" s="150"/>
      <c r="F10203" s="147"/>
      <c r="G10203" s="155"/>
      <c r="H10203" s="192" t="str">
        <f>+IF(G10203="","",F10203*G10203)</f>
        <v/>
      </c>
      <c r="J10203" s="195" t="str">
        <f>+IF(H10203="","",H10203/H10206)</f>
        <v/>
      </c>
      <c r="K10203" s="176"/>
      <c r="L10203" s="177"/>
      <c r="M10203" s="193" t="str">
        <f>IF(L10203="NP", 0, (IF(L10203="EP", 1, (IF(L10203="ND", 0.4, "")))))</f>
        <v/>
      </c>
      <c r="N10203" s="194" t="str">
        <f>+IF(H10203="","",J10203*M10203)</f>
        <v/>
      </c>
      <c r="R10203" s="75" t="e">
        <f t="shared" si="1963"/>
        <v>#REF!</v>
      </c>
    </row>
    <row r="10204" spans="1:18" ht="15" customHeight="1" thickBot="1" x14ac:dyDescent="0.35">
      <c r="A10204" s="86"/>
      <c r="B10204" s="84"/>
      <c r="C10204" s="160"/>
      <c r="D10204" s="160"/>
      <c r="E10204" s="160"/>
      <c r="F10204" s="160"/>
      <c r="G10204" s="161" t="s">
        <v>30</v>
      </c>
      <c r="H10204" s="157">
        <f>SUM(H10199:H10203)</f>
        <v>0</v>
      </c>
      <c r="J10204" s="110">
        <f>SUM(J10199:J10203)</f>
        <v>0</v>
      </c>
      <c r="K10204" s="109"/>
      <c r="L10204" s="109"/>
      <c r="M10204" s="109"/>
      <c r="N10204" s="110">
        <f>SUM(N10199:N10203)</f>
        <v>0</v>
      </c>
    </row>
    <row r="10205" spans="1:18" ht="13.5" customHeight="1" thickBot="1" x14ac:dyDescent="0.35">
      <c r="A10205" s="86"/>
      <c r="B10205" s="84"/>
      <c r="H10205" s="84"/>
      <c r="J10205" s="103"/>
      <c r="K10205" s="104"/>
      <c r="L10205" s="104"/>
      <c r="M10205" s="104"/>
      <c r="N10205" s="105"/>
    </row>
    <row r="10206" spans="1:18" ht="15" customHeight="1" x14ac:dyDescent="0.3">
      <c r="A10206" s="86"/>
      <c r="B10206" s="84"/>
      <c r="D10206" s="132" t="s">
        <v>13</v>
      </c>
      <c r="E10206" s="133"/>
      <c r="F10206" s="133"/>
      <c r="G10206" s="134"/>
      <c r="H10206" s="158">
        <f>+H10151+H10167+H10196+H10204</f>
        <v>269.11403028750004</v>
      </c>
      <c r="J10206" s="113"/>
      <c r="K10206" s="78"/>
      <c r="M10206" s="78"/>
      <c r="N10206" s="114"/>
    </row>
    <row r="10207" spans="1:18" ht="15" customHeight="1" thickBot="1" x14ac:dyDescent="0.35">
      <c r="A10207" s="86"/>
      <c r="B10207" s="84"/>
      <c r="D10207" s="135" t="s">
        <v>67</v>
      </c>
      <c r="E10207" s="136"/>
      <c r="F10207" s="136"/>
      <c r="G10207" s="141">
        <f>+$Q$1</f>
        <v>0.15</v>
      </c>
      <c r="H10207" s="159">
        <f>+H10206*G10207</f>
        <v>40.367104543125002</v>
      </c>
      <c r="J10207" s="115"/>
      <c r="K10207" s="116"/>
      <c r="L10207" s="116"/>
      <c r="M10207" s="116"/>
      <c r="N10207" s="117"/>
    </row>
    <row r="10208" spans="1:18" ht="15" customHeight="1" x14ac:dyDescent="0.3">
      <c r="A10208" s="86"/>
      <c r="B10208" s="84"/>
      <c r="D10208" s="135" t="s">
        <v>68</v>
      </c>
      <c r="E10208" s="136"/>
      <c r="F10208" s="136"/>
      <c r="G10208" s="141">
        <f>+$Q$2</f>
        <v>0</v>
      </c>
      <c r="H10208" s="159">
        <f>+(H10206+H10207)*G10208</f>
        <v>0</v>
      </c>
      <c r="J10208" s="120">
        <f>+J10151+J10167+J10196+J10204</f>
        <v>1</v>
      </c>
      <c r="K10208" s="118"/>
      <c r="L10208" s="118"/>
      <c r="M10208" s="118"/>
      <c r="N10208" s="120">
        <f>+N10151+N10167+N10196+N10204</f>
        <v>0.1424894713182894</v>
      </c>
    </row>
    <row r="10209" spans="1:18" ht="15" customHeight="1" thickBot="1" x14ac:dyDescent="0.35">
      <c r="A10209" s="86"/>
      <c r="B10209" s="84"/>
      <c r="C10209" s="75" t="s">
        <v>64</v>
      </c>
      <c r="D10209" s="135" t="s">
        <v>14</v>
      </c>
      <c r="E10209" s="136"/>
      <c r="F10209" s="136"/>
      <c r="G10209" s="137"/>
      <c r="H10209" s="159">
        <f>SUM(H10206:H10208)</f>
        <v>309.48113483062502</v>
      </c>
      <c r="J10209" s="121" t="s">
        <v>69</v>
      </c>
      <c r="K10209" s="119"/>
      <c r="L10209" s="119"/>
      <c r="M10209" s="119"/>
      <c r="N10209" s="121" t="s">
        <v>70</v>
      </c>
    </row>
    <row r="10210" spans="1:18" ht="15" customHeight="1" thickBot="1" x14ac:dyDescent="0.35">
      <c r="A10210" s="86"/>
      <c r="B10210" s="84"/>
      <c r="C10210" s="75" t="s">
        <v>64</v>
      </c>
      <c r="D10210" s="138" t="s">
        <v>15</v>
      </c>
      <c r="E10210" s="139"/>
      <c r="F10210" s="139"/>
      <c r="G10210" s="140"/>
      <c r="H10210" s="131">
        <f>+ROUND(H10209,2)</f>
        <v>309.48</v>
      </c>
      <c r="N10210" s="165">
        <f>+ROUND(N10208,4)</f>
        <v>0.14249999999999999</v>
      </c>
    </row>
    <row r="10211" spans="1:18" ht="13.5" customHeight="1" x14ac:dyDescent="0.3">
      <c r="A10211" s="86"/>
      <c r="B10211" s="84"/>
      <c r="G10211" s="76"/>
    </row>
    <row r="10212" spans="1:18" ht="13.5" customHeight="1" x14ac:dyDescent="0.3">
      <c r="A10212" s="86"/>
      <c r="B10212" s="84"/>
      <c r="G10212" s="76"/>
    </row>
    <row r="10213" spans="1:18" ht="15" customHeight="1" x14ac:dyDescent="0.3">
      <c r="A10213" s="83"/>
      <c r="B10213" s="84"/>
      <c r="G10213" s="76"/>
      <c r="H10213" s="84"/>
      <c r="J10213" s="85"/>
      <c r="K10213" s="85"/>
      <c r="L10213" s="85"/>
      <c r="M10213" s="85"/>
      <c r="N10213" s="85"/>
    </row>
    <row r="10214" spans="1:18" ht="14.1" customHeight="1" x14ac:dyDescent="0.3">
      <c r="A10214" s="86"/>
      <c r="B10214" s="84"/>
      <c r="C10214" s="87"/>
      <c r="D10214" s="87"/>
      <c r="E10214" s="87"/>
      <c r="F10214" s="87"/>
      <c r="G10214" s="87"/>
      <c r="H10214" s="87"/>
      <c r="K10214" s="78"/>
      <c r="M10214" s="78"/>
    </row>
    <row r="10215" spans="1:18" ht="12" customHeight="1" x14ac:dyDescent="0.3">
      <c r="A10215" s="86"/>
      <c r="B10215" s="84"/>
      <c r="C10215" s="73"/>
      <c r="D10215" s="73"/>
      <c r="E10215" s="73"/>
      <c r="F10215" s="73"/>
      <c r="G10215" s="73"/>
      <c r="H10215" s="73"/>
      <c r="K10215" s="78"/>
      <c r="M10215" s="78"/>
    </row>
    <row r="10216" spans="1:18" ht="12" customHeight="1" x14ac:dyDescent="0.3">
      <c r="A10216" s="86"/>
      <c r="B10216" s="84"/>
      <c r="G10216" s="88"/>
      <c r="H10216" s="84"/>
      <c r="K10216" s="78"/>
      <c r="M10216" s="78"/>
    </row>
    <row r="10217" spans="1:18" ht="14.25" customHeight="1" x14ac:dyDescent="0.3">
      <c r="A10217" s="86"/>
      <c r="B10217" s="84"/>
      <c r="C10217" s="89"/>
      <c r="D10217" s="90"/>
      <c r="E10217" s="90"/>
      <c r="F10217" s="90"/>
      <c r="G10217" s="90"/>
      <c r="H10217" s="91"/>
      <c r="K10217" s="78"/>
      <c r="M10217" s="78"/>
    </row>
    <row r="10218" spans="1:18" ht="14.25" customHeight="1" x14ac:dyDescent="0.3">
      <c r="A10218" s="86"/>
      <c r="B10218" s="84"/>
      <c r="C10218" s="89"/>
      <c r="H10218" s="84"/>
      <c r="K10218" s="78"/>
      <c r="M10218" s="78"/>
    </row>
    <row r="10219" spans="1:18" ht="12" customHeight="1" thickBot="1" x14ac:dyDescent="0.35">
      <c r="A10219" s="86"/>
      <c r="B10219" s="84"/>
      <c r="C10219" s="89"/>
      <c r="H10219" s="84"/>
      <c r="K10219" s="78"/>
      <c r="M10219" s="78"/>
    </row>
    <row r="10220" spans="1:18" ht="20.100000000000001" customHeight="1" thickBot="1" x14ac:dyDescent="0.35">
      <c r="A10220" s="86"/>
      <c r="B10220" s="84"/>
      <c r="C10220" s="142" t="s">
        <v>55</v>
      </c>
      <c r="D10220" s="143"/>
      <c r="E10220" s="143"/>
      <c r="F10220" s="143"/>
      <c r="G10220" s="143"/>
      <c r="H10220" s="144"/>
    </row>
    <row r="10221" spans="1:18" ht="20.100000000000001" customHeight="1" x14ac:dyDescent="0.3">
      <c r="A10221" s="86"/>
      <c r="B10221" s="84"/>
      <c r="C10221" s="92"/>
      <c r="H10221" s="93" t="s">
        <v>56</v>
      </c>
      <c r="I10221" s="84"/>
      <c r="J10221" s="97" t="s">
        <v>26</v>
      </c>
      <c r="K10221" s="98"/>
      <c r="L10221" s="98"/>
      <c r="M10221" s="98"/>
      <c r="N10221" s="99"/>
    </row>
    <row r="10222" spans="1:18" ht="16.5" customHeight="1" thickBot="1" x14ac:dyDescent="0.35">
      <c r="A10222" s="169"/>
      <c r="B10222" s="84"/>
      <c r="C10222" s="73" t="s">
        <v>57</v>
      </c>
      <c r="D10222" s="84">
        <v>117</v>
      </c>
      <c r="G10222" s="74" t="s">
        <v>4</v>
      </c>
      <c r="H10222" s="75" t="str">
        <f>+VLOOKUP(D10222,PRESUP!$A$6:$N$183,3,FALSE)</f>
        <v>u</v>
      </c>
      <c r="I10222" s="84"/>
      <c r="J10222" s="100"/>
      <c r="K10222" s="101"/>
      <c r="L10222" s="101"/>
      <c r="M10222" s="101"/>
      <c r="N10222" s="102"/>
    </row>
    <row r="10223" spans="1:18" ht="32.25" customHeight="1" x14ac:dyDescent="0.3">
      <c r="A10223" s="86"/>
      <c r="B10223" s="84"/>
      <c r="C10223" s="22" t="str">
        <f>+VLOOKUP(D10222,PRESUP!$A$6:$N$183,14,FALSE)</f>
        <v>DETALLE: Señales al lado de la carretera (600x600)</v>
      </c>
      <c r="J10223" s="103"/>
      <c r="K10223" s="104"/>
      <c r="L10223" s="104"/>
      <c r="M10223" s="104"/>
      <c r="N10223" s="105"/>
      <c r="O10223" s="84" t="s">
        <v>71</v>
      </c>
      <c r="P10223" s="84" t="s">
        <v>73</v>
      </c>
      <c r="Q10223" s="84" t="s">
        <v>72</v>
      </c>
    </row>
    <row r="10224" spans="1:18" s="73" customFormat="1" ht="15" customHeight="1" thickBot="1" x14ac:dyDescent="0.35">
      <c r="A10224" s="86"/>
      <c r="B10224" s="84"/>
      <c r="C10224" s="73" t="s">
        <v>5</v>
      </c>
      <c r="D10224" s="94"/>
      <c r="E10224" s="94"/>
      <c r="F10224" s="94"/>
      <c r="G10224" s="196" t="s">
        <v>58</v>
      </c>
      <c r="H10224" s="197">
        <v>6.6666999999999996</v>
      </c>
      <c r="J10224" s="162"/>
      <c r="K10224" s="163"/>
      <c r="L10224" s="163"/>
      <c r="M10224" s="163"/>
      <c r="N10224" s="164"/>
      <c r="O10224" s="166">
        <f>+H10298</f>
        <v>220.01</v>
      </c>
      <c r="P10224" s="168">
        <f>+H10294</f>
        <v>191.3106020875</v>
      </c>
      <c r="Q10224" s="167">
        <f>+N10298</f>
        <v>0.10639999999999999</v>
      </c>
      <c r="R10224" s="73">
        <f t="shared" ref="R10224" si="1964">+D10222</f>
        <v>117</v>
      </c>
    </row>
    <row r="10225" spans="1:18" s="94" customFormat="1" ht="30" customHeight="1" thickBot="1" x14ac:dyDescent="0.35">
      <c r="A10225" s="86"/>
      <c r="B10225" s="84"/>
      <c r="C10225" s="122" t="s">
        <v>48</v>
      </c>
      <c r="D10225" s="123" t="s">
        <v>0</v>
      </c>
      <c r="E10225" s="123" t="s">
        <v>6</v>
      </c>
      <c r="F10225" s="123" t="s">
        <v>7</v>
      </c>
      <c r="G10225" s="123" t="s">
        <v>8</v>
      </c>
      <c r="H10225" s="124" t="s">
        <v>9</v>
      </c>
      <c r="J10225" s="106" t="s">
        <v>59</v>
      </c>
      <c r="K10225" s="107" t="s">
        <v>60</v>
      </c>
      <c r="L10225" s="107" t="s">
        <v>61</v>
      </c>
      <c r="M10225" s="107" t="s">
        <v>62</v>
      </c>
      <c r="N10225" s="108" t="s">
        <v>63</v>
      </c>
    </row>
    <row r="10226" spans="1:18" ht="15" customHeight="1" x14ac:dyDescent="0.3">
      <c r="A10226" s="86"/>
      <c r="B10226" s="84"/>
      <c r="C10226" s="125" t="s">
        <v>78</v>
      </c>
      <c r="D10226" s="145" t="s">
        <v>20</v>
      </c>
      <c r="E10226" s="148"/>
      <c r="F10226" s="148" t="s">
        <v>64</v>
      </c>
      <c r="G10226" s="153" t="s">
        <v>20</v>
      </c>
      <c r="H10226" s="126">
        <f>+H10255*0.05</f>
        <v>4.4008553375000004</v>
      </c>
      <c r="J10226" s="171">
        <f>+IF(H10226="","",H10226/H10294)</f>
        <v>2.3003719028008573E-2</v>
      </c>
      <c r="K10226" s="210">
        <v>4292100117</v>
      </c>
      <c r="L10226" s="210" t="s">
        <v>77</v>
      </c>
      <c r="M10226" s="156">
        <v>0</v>
      </c>
      <c r="N10226" s="173">
        <f t="shared" ref="N10226:N10238" si="1965">+IF(H10226="","",J10226*M10226)</f>
        <v>0</v>
      </c>
    </row>
    <row r="10227" spans="1:18" ht="15" customHeight="1" x14ac:dyDescent="0.2">
      <c r="A10227" s="86"/>
      <c r="B10227" s="84"/>
      <c r="C10227" s="208" t="s">
        <v>308</v>
      </c>
      <c r="D10227" s="223">
        <v>1</v>
      </c>
      <c r="E10227" s="224">
        <v>2.2000000000000002</v>
      </c>
      <c r="F10227" s="184">
        <f t="shared" ref="F10227" si="1966">+IF(E10227="","",D10227*E10227)</f>
        <v>2.2000000000000002</v>
      </c>
      <c r="G10227" s="185">
        <f>+IF(F10227="","",H10224)</f>
        <v>6.6666999999999996</v>
      </c>
      <c r="H10227" s="186">
        <f t="shared" ref="H10227" si="1967">+IF(G10227="","",F10227*G10227)</f>
        <v>14.666740000000001</v>
      </c>
      <c r="J10227" s="195">
        <f>+IF(H10227="","",H10227/H10294)</f>
        <v>7.6664543626765932E-2</v>
      </c>
      <c r="K10227" s="211">
        <v>4292100117</v>
      </c>
      <c r="L10227" s="170" t="s">
        <v>77</v>
      </c>
      <c r="M10227" s="193">
        <f t="shared" ref="M10227" si="1968">IF(L10227="NP", 0, (IF(L10227="EP", 1, (IF(L10227="ND", 0.4, "")))))</f>
        <v>0</v>
      </c>
      <c r="N10227" s="194">
        <f t="shared" si="1965"/>
        <v>0</v>
      </c>
      <c r="R10227" s="75" t="e">
        <f t="shared" ref="R10227:R10238" si="1969">+R10139+1</f>
        <v>#REF!</v>
      </c>
    </row>
    <row r="10228" spans="1:18" ht="15" customHeight="1" x14ac:dyDescent="0.3">
      <c r="A10228" s="86"/>
      <c r="B10228" s="84"/>
      <c r="C10228" s="125"/>
      <c r="D10228" s="223"/>
      <c r="E10228" s="224"/>
      <c r="F10228" s="184"/>
      <c r="G10228" s="185"/>
      <c r="H10228" s="186"/>
      <c r="J10228" s="195"/>
      <c r="K10228" s="172"/>
      <c r="L10228" s="170"/>
      <c r="M10228" s="193"/>
      <c r="N10228" s="194" t="str">
        <f t="shared" si="1965"/>
        <v/>
      </c>
      <c r="R10228" s="75" t="e">
        <f t="shared" si="1969"/>
        <v>#REF!</v>
      </c>
    </row>
    <row r="10229" spans="1:18" ht="15" customHeight="1" x14ac:dyDescent="0.3">
      <c r="A10229" s="86"/>
      <c r="B10229" s="84"/>
      <c r="C10229" s="125"/>
      <c r="D10229" s="146"/>
      <c r="E10229" s="149"/>
      <c r="F10229" s="184"/>
      <c r="G10229" s="185"/>
      <c r="H10229" s="186"/>
      <c r="J10229" s="195"/>
      <c r="K10229" s="172"/>
      <c r="L10229" s="170"/>
      <c r="M10229" s="193"/>
      <c r="N10229" s="194" t="str">
        <f t="shared" si="1965"/>
        <v/>
      </c>
      <c r="R10229" s="75" t="e">
        <f t="shared" si="1969"/>
        <v>#REF!</v>
      </c>
    </row>
    <row r="10230" spans="1:18" ht="15" customHeight="1" x14ac:dyDescent="0.3">
      <c r="A10230" s="86"/>
      <c r="B10230" s="84"/>
      <c r="C10230" s="125"/>
      <c r="D10230" s="146"/>
      <c r="E10230" s="149"/>
      <c r="F10230" s="184" t="str">
        <f t="shared" ref="F10230:F10238" si="1970">+IF(E10230="","",D10230*E10230)</f>
        <v/>
      </c>
      <c r="G10230" s="185" t="str">
        <f>+IF(F10230="","",H10224)</f>
        <v/>
      </c>
      <c r="H10230" s="186" t="str">
        <f t="shared" ref="H10230:H10238" si="1971">+IF(G10230="","",F10230*G10230)</f>
        <v/>
      </c>
      <c r="J10230" s="195" t="str">
        <f>+IF(H10230="","",H10230/H10294)</f>
        <v/>
      </c>
      <c r="K10230" s="172"/>
      <c r="L10230" s="170"/>
      <c r="M10230" s="193" t="str">
        <f t="shared" ref="M10230:M10238" si="1972">IF(L10230="NP", 0, (IF(L10230="EP", 1, (IF(L10230="ND", 0.4, "")))))</f>
        <v/>
      </c>
      <c r="N10230" s="194" t="str">
        <f t="shared" si="1965"/>
        <v/>
      </c>
      <c r="R10230" s="75" t="e">
        <f t="shared" si="1969"/>
        <v>#REF!</v>
      </c>
    </row>
    <row r="10231" spans="1:18" ht="15" customHeight="1" x14ac:dyDescent="0.3">
      <c r="A10231" s="86"/>
      <c r="B10231" s="84"/>
      <c r="C10231" s="125"/>
      <c r="D10231" s="146"/>
      <c r="E10231" s="149"/>
      <c r="F10231" s="184" t="str">
        <f t="shared" si="1970"/>
        <v/>
      </c>
      <c r="G10231" s="185" t="str">
        <f>+IF(F10231="","",H10224)</f>
        <v/>
      </c>
      <c r="H10231" s="186" t="str">
        <f t="shared" si="1971"/>
        <v/>
      </c>
      <c r="J10231" s="195" t="str">
        <f>+IF(H10231="","",H10231/H10294)</f>
        <v/>
      </c>
      <c r="K10231" s="172"/>
      <c r="L10231" s="170"/>
      <c r="M10231" s="193" t="str">
        <f t="shared" si="1972"/>
        <v/>
      </c>
      <c r="N10231" s="194" t="str">
        <f t="shared" si="1965"/>
        <v/>
      </c>
      <c r="R10231" s="75" t="e">
        <f t="shared" si="1969"/>
        <v>#REF!</v>
      </c>
    </row>
    <row r="10232" spans="1:18" ht="15" customHeight="1" x14ac:dyDescent="0.3">
      <c r="A10232" s="86"/>
      <c r="B10232" s="84"/>
      <c r="C10232" s="125"/>
      <c r="D10232" s="146"/>
      <c r="E10232" s="149"/>
      <c r="F10232" s="184" t="str">
        <f t="shared" si="1970"/>
        <v/>
      </c>
      <c r="G10232" s="185" t="str">
        <f>+IF(F10232="","",H10224)</f>
        <v/>
      </c>
      <c r="H10232" s="186" t="str">
        <f t="shared" si="1971"/>
        <v/>
      </c>
      <c r="J10232" s="195" t="str">
        <f>+IF(H10232="","",H10232/H10294)</f>
        <v/>
      </c>
      <c r="K10232" s="172"/>
      <c r="L10232" s="170"/>
      <c r="M10232" s="193" t="str">
        <f t="shared" si="1972"/>
        <v/>
      </c>
      <c r="N10232" s="194" t="str">
        <f t="shared" si="1965"/>
        <v/>
      </c>
      <c r="R10232" s="75" t="e">
        <f t="shared" si="1969"/>
        <v>#REF!</v>
      </c>
    </row>
    <row r="10233" spans="1:18" ht="15" customHeight="1" x14ac:dyDescent="0.3">
      <c r="A10233" s="86"/>
      <c r="B10233" s="84"/>
      <c r="C10233" s="125"/>
      <c r="D10233" s="146"/>
      <c r="E10233" s="149"/>
      <c r="F10233" s="184" t="str">
        <f t="shared" si="1970"/>
        <v/>
      </c>
      <c r="G10233" s="185" t="str">
        <f>+IF(F10233="","",H10224)</f>
        <v/>
      </c>
      <c r="H10233" s="186" t="str">
        <f t="shared" si="1971"/>
        <v/>
      </c>
      <c r="J10233" s="195" t="str">
        <f>+IF(H10233="","",H10233/H10294)</f>
        <v/>
      </c>
      <c r="K10233" s="172"/>
      <c r="L10233" s="170"/>
      <c r="M10233" s="193" t="str">
        <f t="shared" si="1972"/>
        <v/>
      </c>
      <c r="N10233" s="194" t="str">
        <f t="shared" si="1965"/>
        <v/>
      </c>
      <c r="R10233" s="75" t="e">
        <f t="shared" si="1969"/>
        <v>#REF!</v>
      </c>
    </row>
    <row r="10234" spans="1:18" ht="15" customHeight="1" x14ac:dyDescent="0.3">
      <c r="A10234" s="86"/>
      <c r="B10234" s="84"/>
      <c r="C10234" s="125"/>
      <c r="D10234" s="146"/>
      <c r="E10234" s="149"/>
      <c r="F10234" s="184" t="str">
        <f t="shared" si="1970"/>
        <v/>
      </c>
      <c r="G10234" s="185" t="str">
        <f>+IF(F10234="","",H10224)</f>
        <v/>
      </c>
      <c r="H10234" s="186" t="str">
        <f t="shared" si="1971"/>
        <v/>
      </c>
      <c r="J10234" s="195" t="str">
        <f>+IF(H10234="","",H10234/H10294)</f>
        <v/>
      </c>
      <c r="K10234" s="172"/>
      <c r="L10234" s="170"/>
      <c r="M10234" s="193" t="str">
        <f t="shared" si="1972"/>
        <v/>
      </c>
      <c r="N10234" s="194" t="str">
        <f t="shared" si="1965"/>
        <v/>
      </c>
      <c r="R10234" s="75" t="e">
        <f t="shared" si="1969"/>
        <v>#REF!</v>
      </c>
    </row>
    <row r="10235" spans="1:18" ht="15" customHeight="1" x14ac:dyDescent="0.3">
      <c r="A10235" s="86"/>
      <c r="B10235" s="84"/>
      <c r="C10235" s="125"/>
      <c r="D10235" s="146"/>
      <c r="E10235" s="149"/>
      <c r="F10235" s="184" t="str">
        <f t="shared" si="1970"/>
        <v/>
      </c>
      <c r="G10235" s="185" t="str">
        <f>+IF(F10235="","",H10224)</f>
        <v/>
      </c>
      <c r="H10235" s="186" t="str">
        <f t="shared" si="1971"/>
        <v/>
      </c>
      <c r="J10235" s="195" t="str">
        <f>+IF(H10235="","",H10235/H10294)</f>
        <v/>
      </c>
      <c r="K10235" s="172"/>
      <c r="L10235" s="170"/>
      <c r="M10235" s="193" t="str">
        <f t="shared" si="1972"/>
        <v/>
      </c>
      <c r="N10235" s="194" t="str">
        <f t="shared" si="1965"/>
        <v/>
      </c>
      <c r="R10235" s="75" t="e">
        <f t="shared" si="1969"/>
        <v>#REF!</v>
      </c>
    </row>
    <row r="10236" spans="1:18" ht="15" customHeight="1" x14ac:dyDescent="0.3">
      <c r="A10236" s="86"/>
      <c r="B10236" s="84"/>
      <c r="C10236" s="125"/>
      <c r="D10236" s="146"/>
      <c r="E10236" s="149"/>
      <c r="F10236" s="184" t="str">
        <f t="shared" si="1970"/>
        <v/>
      </c>
      <c r="G10236" s="185" t="str">
        <f>+IF(F10236="","",H10224)</f>
        <v/>
      </c>
      <c r="H10236" s="186" t="str">
        <f t="shared" si="1971"/>
        <v/>
      </c>
      <c r="J10236" s="195" t="str">
        <f>+IF(H10236="","",H10236/H10294)</f>
        <v/>
      </c>
      <c r="K10236" s="172"/>
      <c r="L10236" s="170"/>
      <c r="M10236" s="193" t="str">
        <f t="shared" si="1972"/>
        <v/>
      </c>
      <c r="N10236" s="194" t="str">
        <f t="shared" si="1965"/>
        <v/>
      </c>
      <c r="R10236" s="75" t="e">
        <f t="shared" si="1969"/>
        <v>#REF!</v>
      </c>
    </row>
    <row r="10237" spans="1:18" ht="15" customHeight="1" x14ac:dyDescent="0.3">
      <c r="A10237" s="86"/>
      <c r="B10237" s="84"/>
      <c r="C10237" s="125"/>
      <c r="D10237" s="146"/>
      <c r="E10237" s="149"/>
      <c r="F10237" s="184" t="str">
        <f t="shared" si="1970"/>
        <v/>
      </c>
      <c r="G10237" s="185" t="str">
        <f>+IF(F10237="","",H10224)</f>
        <v/>
      </c>
      <c r="H10237" s="186" t="str">
        <f t="shared" si="1971"/>
        <v/>
      </c>
      <c r="J10237" s="195" t="str">
        <f>+IF(H10237="","",H10237/H10294)</f>
        <v/>
      </c>
      <c r="K10237" s="172"/>
      <c r="L10237" s="170"/>
      <c r="M10237" s="193" t="str">
        <f t="shared" si="1972"/>
        <v/>
      </c>
      <c r="N10237" s="194" t="str">
        <f t="shared" si="1965"/>
        <v/>
      </c>
      <c r="R10237" s="75" t="e">
        <f t="shared" si="1969"/>
        <v>#REF!</v>
      </c>
    </row>
    <row r="10238" spans="1:18" ht="15" customHeight="1" thickBot="1" x14ac:dyDescent="0.35">
      <c r="A10238" s="86"/>
      <c r="B10238" s="84"/>
      <c r="C10238" s="127"/>
      <c r="D10238" s="147"/>
      <c r="E10238" s="150"/>
      <c r="F10238" s="187" t="str">
        <f t="shared" si="1970"/>
        <v/>
      </c>
      <c r="G10238" s="188" t="str">
        <f>+IF(F10238="","",H10223)</f>
        <v/>
      </c>
      <c r="H10238" s="189" t="str">
        <f t="shared" si="1971"/>
        <v/>
      </c>
      <c r="J10238" s="195" t="str">
        <f>+IF(H10238="","",H10238/H10294)</f>
        <v/>
      </c>
      <c r="K10238" s="172"/>
      <c r="L10238" s="170"/>
      <c r="M10238" s="193" t="str">
        <f t="shared" si="1972"/>
        <v/>
      </c>
      <c r="N10238" s="194" t="str">
        <f t="shared" si="1965"/>
        <v/>
      </c>
      <c r="R10238" s="75" t="e">
        <f t="shared" si="1969"/>
        <v>#REF!</v>
      </c>
    </row>
    <row r="10239" spans="1:18" ht="15" customHeight="1" thickBot="1" x14ac:dyDescent="0.35">
      <c r="A10239" s="86"/>
      <c r="B10239" s="84"/>
      <c r="C10239" s="160"/>
      <c r="D10239" s="160"/>
      <c r="E10239" s="160"/>
      <c r="F10239" s="160"/>
      <c r="G10239" s="161" t="s">
        <v>27</v>
      </c>
      <c r="H10239" s="157">
        <f>SUM(H10226:H10238)</f>
        <v>19.067595337500002</v>
      </c>
      <c r="J10239" s="110">
        <f>SUM(J10226:J10238)</f>
        <v>9.9668262654774506E-2</v>
      </c>
      <c r="K10239" s="109"/>
      <c r="L10239" s="109"/>
      <c r="M10239" s="109"/>
      <c r="N10239" s="110">
        <f>SUM(N10226:N10238)</f>
        <v>0</v>
      </c>
    </row>
    <row r="10240" spans="1:18" s="73" customFormat="1" ht="15" customHeight="1" thickBot="1" x14ac:dyDescent="0.35">
      <c r="A10240" s="86"/>
      <c r="B10240" s="84"/>
      <c r="C10240" s="73" t="s">
        <v>10</v>
      </c>
      <c r="H10240" s="74"/>
      <c r="J10240" s="112"/>
      <c r="K10240" s="112"/>
      <c r="L10240" s="112"/>
      <c r="M10240" s="112"/>
      <c r="N10240" s="112"/>
    </row>
    <row r="10241" spans="1:18" ht="31.5" customHeight="1" thickBot="1" x14ac:dyDescent="0.35">
      <c r="A10241" s="86"/>
      <c r="B10241" s="84"/>
      <c r="C10241" s="122" t="s">
        <v>48</v>
      </c>
      <c r="D10241" s="123" t="s">
        <v>0</v>
      </c>
      <c r="E10241" s="123" t="s">
        <v>65</v>
      </c>
      <c r="F10241" s="123" t="s">
        <v>66</v>
      </c>
      <c r="G10241" s="123" t="s">
        <v>8</v>
      </c>
      <c r="H10241" s="124" t="s">
        <v>9</v>
      </c>
      <c r="J10241" s="106" t="s">
        <v>59</v>
      </c>
      <c r="K10241" s="107" t="s">
        <v>60</v>
      </c>
      <c r="L10241" s="107" t="s">
        <v>61</v>
      </c>
      <c r="M10241" s="107" t="s">
        <v>62</v>
      </c>
      <c r="N10241" s="108" t="s">
        <v>63</v>
      </c>
    </row>
    <row r="10242" spans="1:18" ht="15" customHeight="1" x14ac:dyDescent="0.3">
      <c r="A10242" s="86"/>
      <c r="B10242" s="84"/>
      <c r="C10242" s="125" t="s">
        <v>326</v>
      </c>
      <c r="D10242" s="227">
        <v>1</v>
      </c>
      <c r="E10242" s="149">
        <v>4.2300000000000004</v>
      </c>
      <c r="F10242" s="184">
        <f>+IF(E10242="","",D10242*E10242)</f>
        <v>4.2300000000000004</v>
      </c>
      <c r="G10242" s="185">
        <f>+IF(F10242="","",H10224)</f>
        <v>6.6666999999999996</v>
      </c>
      <c r="H10242" s="186">
        <f>+IF(G10242="","",F10242*G10242)</f>
        <v>28.200141000000002</v>
      </c>
      <c r="I10242" s="95"/>
      <c r="J10242" s="195">
        <f>+IF(H10242="","",H10242/H10294)</f>
        <v>0.14740500888237268</v>
      </c>
      <c r="K10242" s="210">
        <v>851230012</v>
      </c>
      <c r="L10242" s="210" t="s">
        <v>77</v>
      </c>
      <c r="M10242" s="193">
        <v>0</v>
      </c>
      <c r="N10242" s="194">
        <f t="shared" ref="N10242:N10254" si="1973">+IF(H10242="","",J10242*M10242)</f>
        <v>0</v>
      </c>
      <c r="R10242" s="75" t="e">
        <f t="shared" ref="R10242:R10254" si="1974">+R10154+1</f>
        <v>#REF!</v>
      </c>
    </row>
    <row r="10243" spans="1:18" ht="39" customHeight="1" x14ac:dyDescent="0.25">
      <c r="A10243" s="86"/>
      <c r="B10243" s="84"/>
      <c r="C10243" s="232" t="s">
        <v>309</v>
      </c>
      <c r="D10243" s="228">
        <v>0.75</v>
      </c>
      <c r="E10243" s="209">
        <v>4.75</v>
      </c>
      <c r="F10243" s="184">
        <f>+IF(E10243="","",D10243*E10243)</f>
        <v>3.5625</v>
      </c>
      <c r="G10243" s="185">
        <f>+IF(F10243="","",H10224)</f>
        <v>6.6666999999999996</v>
      </c>
      <c r="H10243" s="186">
        <f>+IF(G10243="","",F10243*G10243)</f>
        <v>23.750118749999999</v>
      </c>
      <c r="J10243" s="195">
        <f>+IF(H10243="","",H10243/H10294)</f>
        <v>0.12414428939561527</v>
      </c>
      <c r="K10243" s="210">
        <v>851230012</v>
      </c>
      <c r="L10243" s="210" t="s">
        <v>77</v>
      </c>
      <c r="M10243" s="193">
        <v>0</v>
      </c>
      <c r="N10243" s="194">
        <f t="shared" si="1973"/>
        <v>0</v>
      </c>
      <c r="R10243" s="75" t="e">
        <f t="shared" si="1974"/>
        <v>#REF!</v>
      </c>
    </row>
    <row r="10244" spans="1:18" ht="29.4" customHeight="1" x14ac:dyDescent="0.25">
      <c r="A10244" s="86"/>
      <c r="B10244" s="84"/>
      <c r="C10244" s="125" t="s">
        <v>310</v>
      </c>
      <c r="D10244" s="227">
        <v>1</v>
      </c>
      <c r="E10244" s="209">
        <v>4.28</v>
      </c>
      <c r="F10244" s="184">
        <f>+IF(E10244="","",D10244*E10244)</f>
        <v>4.28</v>
      </c>
      <c r="G10244" s="185">
        <f>+IF(F10244="","",H10224)</f>
        <v>6.6666999999999996</v>
      </c>
      <c r="H10244" s="186">
        <f>+IF(G10244="","",F10244*G10244)</f>
        <v>28.533476</v>
      </c>
      <c r="J10244" s="195">
        <f>+IF(H10244="","",H10244/H10294)</f>
        <v>0.14914738487389007</v>
      </c>
      <c r="K10244" s="210">
        <v>851230012</v>
      </c>
      <c r="L10244" s="210" t="s">
        <v>77</v>
      </c>
      <c r="M10244" s="193">
        <v>0</v>
      </c>
      <c r="N10244" s="194">
        <f t="shared" si="1973"/>
        <v>0</v>
      </c>
      <c r="R10244" s="75" t="e">
        <f t="shared" si="1974"/>
        <v>#REF!</v>
      </c>
    </row>
    <row r="10245" spans="1:18" ht="15" customHeight="1" x14ac:dyDescent="0.3">
      <c r="A10245" s="86"/>
      <c r="B10245" s="84"/>
      <c r="C10245" s="232" t="s">
        <v>495</v>
      </c>
      <c r="D10245" s="227">
        <v>0.25</v>
      </c>
      <c r="E10245" s="223">
        <v>4.5199999999999996</v>
      </c>
      <c r="F10245" s="184">
        <f>+IF(E10245="","",D10245*E10245)</f>
        <v>1.1299999999999999</v>
      </c>
      <c r="G10245" s="185">
        <f>+IF(F10245="","",H10224)</f>
        <v>6.6666999999999996</v>
      </c>
      <c r="H10245" s="186">
        <f>+IF(G10245="","",F10245*G10245)</f>
        <v>7.5333709999999989</v>
      </c>
      <c r="J10245" s="195">
        <f>+IF(H10245="","",H10245/H10294)</f>
        <v>3.9377697408293402E-2</v>
      </c>
      <c r="K10245" s="210">
        <v>851230012</v>
      </c>
      <c r="L10245" s="210" t="s">
        <v>77</v>
      </c>
      <c r="M10245" s="193">
        <v>0</v>
      </c>
      <c r="N10245" s="194">
        <f t="shared" si="1973"/>
        <v>0</v>
      </c>
      <c r="R10245" s="75" t="e">
        <f t="shared" si="1974"/>
        <v>#REF!</v>
      </c>
    </row>
    <row r="10246" spans="1:18" ht="15" customHeight="1" x14ac:dyDescent="0.3">
      <c r="A10246" s="86"/>
      <c r="B10246" s="84"/>
      <c r="C10246" s="232"/>
      <c r="D10246" s="227"/>
      <c r="E10246" s="223"/>
      <c r="F10246" s="184"/>
      <c r="G10246" s="185"/>
      <c r="H10246" s="186"/>
      <c r="J10246" s="195"/>
      <c r="K10246" s="210"/>
      <c r="L10246" s="210"/>
      <c r="M10246" s="193"/>
      <c r="N10246" s="194" t="str">
        <f t="shared" si="1973"/>
        <v/>
      </c>
      <c r="R10246" s="75" t="e">
        <f t="shared" si="1974"/>
        <v>#REF!</v>
      </c>
    </row>
    <row r="10247" spans="1:18" ht="15" customHeight="1" x14ac:dyDescent="0.3">
      <c r="A10247" s="86"/>
      <c r="B10247" s="84"/>
      <c r="C10247" s="125"/>
      <c r="D10247" s="146"/>
      <c r="E10247" s="149"/>
      <c r="F10247" s="184" t="str">
        <f t="shared" ref="F10247:F10254" si="1975">+IF(E10247="","",D10247*E10247)</f>
        <v/>
      </c>
      <c r="G10247" s="185" t="str">
        <f>+IF(F10247="","",H10224)</f>
        <v/>
      </c>
      <c r="H10247" s="186" t="str">
        <f t="shared" ref="H10247:H10254" si="1976">+IF(G10247="","",F10247*G10247)</f>
        <v/>
      </c>
      <c r="I10247" s="96"/>
      <c r="J10247" s="195" t="str">
        <f>+IF(H10247="","",H10247/H10294)</f>
        <v/>
      </c>
      <c r="K10247" s="174"/>
      <c r="L10247" s="170"/>
      <c r="M10247" s="193" t="str">
        <f t="shared" ref="M10247:M10254" si="1977">IF(L10247="NP", 0, (IF(L10247="EP", 1, (IF(L10247="ND", 0.4, "")))))</f>
        <v/>
      </c>
      <c r="N10247" s="194" t="str">
        <f t="shared" si="1973"/>
        <v/>
      </c>
      <c r="R10247" s="75" t="e">
        <f t="shared" si="1974"/>
        <v>#REF!</v>
      </c>
    </row>
    <row r="10248" spans="1:18" ht="15" customHeight="1" x14ac:dyDescent="0.3">
      <c r="A10248" s="86"/>
      <c r="B10248" s="84"/>
      <c r="C10248" s="125"/>
      <c r="D10248" s="146"/>
      <c r="E10248" s="149"/>
      <c r="F10248" s="184" t="str">
        <f t="shared" si="1975"/>
        <v/>
      </c>
      <c r="G10248" s="185" t="str">
        <f>+IF(F10248="","",H10224)</f>
        <v/>
      </c>
      <c r="H10248" s="186" t="str">
        <f t="shared" si="1976"/>
        <v/>
      </c>
      <c r="J10248" s="195" t="str">
        <f>+IF(H10248="","",H10248/H10294)</f>
        <v/>
      </c>
      <c r="K10248" s="174"/>
      <c r="L10248" s="170"/>
      <c r="M10248" s="193" t="str">
        <f t="shared" si="1977"/>
        <v/>
      </c>
      <c r="N10248" s="194" t="str">
        <f t="shared" si="1973"/>
        <v/>
      </c>
      <c r="R10248" s="75" t="e">
        <f t="shared" si="1974"/>
        <v>#REF!</v>
      </c>
    </row>
    <row r="10249" spans="1:18" ht="15" customHeight="1" x14ac:dyDescent="0.3">
      <c r="A10249" s="86"/>
      <c r="B10249" s="84"/>
      <c r="C10249" s="125"/>
      <c r="D10249" s="146"/>
      <c r="E10249" s="149"/>
      <c r="F10249" s="184" t="str">
        <f t="shared" si="1975"/>
        <v/>
      </c>
      <c r="G10249" s="185" t="str">
        <f>+IF(F10249="","",H10224)</f>
        <v/>
      </c>
      <c r="H10249" s="186" t="str">
        <f t="shared" si="1976"/>
        <v/>
      </c>
      <c r="J10249" s="195" t="str">
        <f>+IF(H10249="","",H10249/H10294)</f>
        <v/>
      </c>
      <c r="K10249" s="174"/>
      <c r="L10249" s="170"/>
      <c r="M10249" s="193" t="str">
        <f t="shared" si="1977"/>
        <v/>
      </c>
      <c r="N10249" s="194" t="str">
        <f t="shared" si="1973"/>
        <v/>
      </c>
      <c r="R10249" s="75" t="e">
        <f t="shared" si="1974"/>
        <v>#REF!</v>
      </c>
    </row>
    <row r="10250" spans="1:18" ht="15" customHeight="1" x14ac:dyDescent="0.3">
      <c r="A10250" s="86"/>
      <c r="B10250" s="84"/>
      <c r="C10250" s="125"/>
      <c r="D10250" s="146"/>
      <c r="E10250" s="149"/>
      <c r="F10250" s="184" t="str">
        <f t="shared" si="1975"/>
        <v/>
      </c>
      <c r="G10250" s="185" t="str">
        <f>+IF(F10250="","",H10224)</f>
        <v/>
      </c>
      <c r="H10250" s="186" t="str">
        <f t="shared" si="1976"/>
        <v/>
      </c>
      <c r="I10250" s="96"/>
      <c r="J10250" s="195" t="str">
        <f>+IF(H10250="","",H10250/H10294)</f>
        <v/>
      </c>
      <c r="K10250" s="174"/>
      <c r="L10250" s="170"/>
      <c r="M10250" s="193" t="str">
        <f t="shared" si="1977"/>
        <v/>
      </c>
      <c r="N10250" s="194" t="str">
        <f t="shared" si="1973"/>
        <v/>
      </c>
      <c r="R10250" s="75" t="e">
        <f t="shared" si="1974"/>
        <v>#REF!</v>
      </c>
    </row>
    <row r="10251" spans="1:18" ht="15" customHeight="1" x14ac:dyDescent="0.3">
      <c r="A10251" s="86"/>
      <c r="B10251" s="84"/>
      <c r="C10251" s="125"/>
      <c r="D10251" s="146"/>
      <c r="E10251" s="149"/>
      <c r="F10251" s="184" t="str">
        <f t="shared" si="1975"/>
        <v/>
      </c>
      <c r="G10251" s="185" t="str">
        <f>+IF(F10251="","",H10224)</f>
        <v/>
      </c>
      <c r="H10251" s="186" t="str">
        <f t="shared" si="1976"/>
        <v/>
      </c>
      <c r="J10251" s="195" t="str">
        <f>+IF(H10251="","",H10251/H10294)</f>
        <v/>
      </c>
      <c r="K10251" s="174"/>
      <c r="L10251" s="170"/>
      <c r="M10251" s="193" t="str">
        <f t="shared" si="1977"/>
        <v/>
      </c>
      <c r="N10251" s="194" t="str">
        <f t="shared" si="1973"/>
        <v/>
      </c>
      <c r="R10251" s="75" t="e">
        <f t="shared" si="1974"/>
        <v>#REF!</v>
      </c>
    </row>
    <row r="10252" spans="1:18" ht="15" customHeight="1" x14ac:dyDescent="0.3">
      <c r="A10252" s="86"/>
      <c r="B10252" s="84"/>
      <c r="C10252" s="125"/>
      <c r="D10252" s="146"/>
      <c r="E10252" s="149"/>
      <c r="F10252" s="184" t="str">
        <f t="shared" si="1975"/>
        <v/>
      </c>
      <c r="G10252" s="185" t="str">
        <f>+IF(F10252="","",H10224)</f>
        <v/>
      </c>
      <c r="H10252" s="186" t="str">
        <f t="shared" si="1976"/>
        <v/>
      </c>
      <c r="I10252" s="96"/>
      <c r="J10252" s="195" t="str">
        <f>+IF(H10252="","",H10252/H10294)</f>
        <v/>
      </c>
      <c r="K10252" s="174"/>
      <c r="L10252" s="170"/>
      <c r="M10252" s="193" t="str">
        <f t="shared" si="1977"/>
        <v/>
      </c>
      <c r="N10252" s="194" t="str">
        <f t="shared" si="1973"/>
        <v/>
      </c>
      <c r="R10252" s="75" t="e">
        <f t="shared" si="1974"/>
        <v>#REF!</v>
      </c>
    </row>
    <row r="10253" spans="1:18" ht="15" customHeight="1" x14ac:dyDescent="0.3">
      <c r="A10253" s="86"/>
      <c r="B10253" s="84"/>
      <c r="C10253" s="125"/>
      <c r="D10253" s="146"/>
      <c r="E10253" s="149"/>
      <c r="F10253" s="184" t="str">
        <f t="shared" si="1975"/>
        <v/>
      </c>
      <c r="G10253" s="185" t="str">
        <f>+IF(F10253="","",H10224)</f>
        <v/>
      </c>
      <c r="H10253" s="186" t="str">
        <f t="shared" si="1976"/>
        <v/>
      </c>
      <c r="I10253" s="96"/>
      <c r="J10253" s="195" t="str">
        <f>+IF(H10253="","",H10253/H10294)</f>
        <v/>
      </c>
      <c r="K10253" s="174"/>
      <c r="L10253" s="170"/>
      <c r="M10253" s="193" t="str">
        <f t="shared" si="1977"/>
        <v/>
      </c>
      <c r="N10253" s="194" t="str">
        <f t="shared" si="1973"/>
        <v/>
      </c>
      <c r="R10253" s="75" t="e">
        <f t="shared" si="1974"/>
        <v>#REF!</v>
      </c>
    </row>
    <row r="10254" spans="1:18" ht="15" customHeight="1" thickBot="1" x14ac:dyDescent="0.35">
      <c r="A10254" s="86"/>
      <c r="B10254" s="84"/>
      <c r="C10254" s="127"/>
      <c r="D10254" s="147"/>
      <c r="E10254" s="150"/>
      <c r="F10254" s="187" t="str">
        <f t="shared" si="1975"/>
        <v/>
      </c>
      <c r="G10254" s="188" t="str">
        <f>+IF(F10254="","",H10223)</f>
        <v/>
      </c>
      <c r="H10254" s="189" t="str">
        <f t="shared" si="1976"/>
        <v/>
      </c>
      <c r="J10254" s="195" t="str">
        <f>+IF(H10254="","",H10254/H10294)</f>
        <v/>
      </c>
      <c r="K10254" s="174"/>
      <c r="L10254" s="170"/>
      <c r="M10254" s="193" t="str">
        <f t="shared" si="1977"/>
        <v/>
      </c>
      <c r="N10254" s="194" t="str">
        <f t="shared" si="1973"/>
        <v/>
      </c>
      <c r="R10254" s="75" t="e">
        <f t="shared" si="1974"/>
        <v>#REF!</v>
      </c>
    </row>
    <row r="10255" spans="1:18" ht="15" customHeight="1" thickBot="1" x14ac:dyDescent="0.35">
      <c r="A10255" s="86"/>
      <c r="B10255" s="84"/>
      <c r="C10255" s="160"/>
      <c r="D10255" s="160"/>
      <c r="E10255" s="160"/>
      <c r="F10255" s="160"/>
      <c r="G10255" s="161" t="s">
        <v>28</v>
      </c>
      <c r="H10255" s="157">
        <f>SUM(H10242:H10254)</f>
        <v>88.017106749999996</v>
      </c>
      <c r="J10255" s="110">
        <f>SUM(J10242:J10254)</f>
        <v>0.46007438056017141</v>
      </c>
      <c r="K10255" s="109"/>
      <c r="L10255" s="109"/>
      <c r="M10255" s="109"/>
      <c r="N10255" s="110">
        <f>SUM(N10242:N10254)</f>
        <v>0</v>
      </c>
    </row>
    <row r="10256" spans="1:18" s="73" customFormat="1" ht="15" customHeight="1" thickBot="1" x14ac:dyDescent="0.35">
      <c r="A10256" s="86"/>
      <c r="B10256" s="84"/>
      <c r="C10256" s="73" t="s">
        <v>11</v>
      </c>
      <c r="H10256" s="74"/>
      <c r="J10256" s="112"/>
      <c r="K10256" s="112"/>
      <c r="L10256" s="112"/>
      <c r="M10256" s="112"/>
      <c r="N10256" s="112"/>
    </row>
    <row r="10257" spans="1:18" ht="34.5" customHeight="1" thickBot="1" x14ac:dyDescent="0.35">
      <c r="A10257" s="86"/>
      <c r="B10257" s="84"/>
      <c r="C10257" s="122" t="s">
        <v>48</v>
      </c>
      <c r="D10257" s="129"/>
      <c r="E10257" s="123" t="s">
        <v>3</v>
      </c>
      <c r="F10257" s="123" t="s">
        <v>0</v>
      </c>
      <c r="G10257" s="123" t="s">
        <v>16</v>
      </c>
      <c r="H10257" s="124" t="s">
        <v>9</v>
      </c>
      <c r="J10257" s="106" t="s">
        <v>59</v>
      </c>
      <c r="K10257" s="107" t="s">
        <v>60</v>
      </c>
      <c r="L10257" s="107" t="s">
        <v>61</v>
      </c>
      <c r="M10257" s="107" t="s">
        <v>62</v>
      </c>
      <c r="N10257" s="108" t="s">
        <v>63</v>
      </c>
    </row>
    <row r="10258" spans="1:18" ht="15" customHeight="1" x14ac:dyDescent="0.3">
      <c r="A10258" s="86"/>
      <c r="B10258" s="84"/>
      <c r="C10258" s="233" t="s">
        <v>496</v>
      </c>
      <c r="E10258" s="229" t="s">
        <v>74</v>
      </c>
      <c r="F10258" s="267">
        <v>2.4</v>
      </c>
      <c r="G10258" s="223">
        <v>0.8</v>
      </c>
      <c r="H10258" s="190">
        <f t="shared" ref="H10258:H10269" si="1978">+IF(G10258="","",F10258*G10258)</f>
        <v>1.92</v>
      </c>
      <c r="J10258" s="195">
        <f>+IF(H10258="","",H10258/H10294)</f>
        <v>1.0036035530962611E-2</v>
      </c>
      <c r="K10258" s="221">
        <v>412110012</v>
      </c>
      <c r="L10258" s="210" t="s">
        <v>76</v>
      </c>
      <c r="M10258" s="193">
        <v>0.29659999999999997</v>
      </c>
      <c r="N10258" s="194">
        <f>+IF(H10258="","",J10258*M10258)</f>
        <v>2.9766881384835102E-3</v>
      </c>
      <c r="R10258" s="75" t="e">
        <f t="shared" ref="R10258:R10283" si="1979">+R10170+1</f>
        <v>#REF!</v>
      </c>
    </row>
    <row r="10259" spans="1:18" ht="15" customHeight="1" x14ac:dyDescent="0.3">
      <c r="A10259" s="86"/>
      <c r="B10259" s="84"/>
      <c r="C10259" s="233" t="s">
        <v>315</v>
      </c>
      <c r="E10259" s="229" t="s">
        <v>43</v>
      </c>
      <c r="F10259" s="267">
        <v>12</v>
      </c>
      <c r="G10259" s="223">
        <v>0.03</v>
      </c>
      <c r="H10259" s="190">
        <f t="shared" si="1978"/>
        <v>0.36</v>
      </c>
      <c r="J10259" s="195">
        <f>+IF(H10259="","",H10259/H10294)</f>
        <v>1.8817566620554897E-3</v>
      </c>
      <c r="K10259" s="218">
        <v>42999081010</v>
      </c>
      <c r="L10259" s="212" t="s">
        <v>76</v>
      </c>
      <c r="M10259" s="193">
        <v>0.4</v>
      </c>
      <c r="N10259" s="194">
        <f>+IF(H10259="","",J10259*M10259)</f>
        <v>7.5270266482219594E-4</v>
      </c>
      <c r="R10259" s="75" t="e">
        <f t="shared" si="1979"/>
        <v>#REF!</v>
      </c>
    </row>
    <row r="10260" spans="1:18" ht="15" customHeight="1" x14ac:dyDescent="0.3">
      <c r="A10260" s="86"/>
      <c r="B10260" s="84"/>
      <c r="C10260" s="233" t="s">
        <v>498</v>
      </c>
      <c r="E10260" s="229" t="s">
        <v>403</v>
      </c>
      <c r="F10260" s="267">
        <v>0.09</v>
      </c>
      <c r="G10260" s="223">
        <v>26.59</v>
      </c>
      <c r="H10260" s="190">
        <f t="shared" si="1978"/>
        <v>2.3931</v>
      </c>
      <c r="J10260" s="195">
        <f>+IF(H10260="","",H10260/H10294)</f>
        <v>1.2508977411013868E-2</v>
      </c>
      <c r="K10260" s="212">
        <v>352605342021</v>
      </c>
      <c r="L10260" s="212" t="s">
        <v>76</v>
      </c>
      <c r="M10260" s="193">
        <v>0.20180000000000001</v>
      </c>
      <c r="N10260" s="194">
        <f>+IF(H10260="","",J10260*M10260)</f>
        <v>2.5243116415425986E-3</v>
      </c>
      <c r="R10260" s="75" t="e">
        <f t="shared" si="1979"/>
        <v>#REF!</v>
      </c>
    </row>
    <row r="10261" spans="1:18" ht="15" customHeight="1" x14ac:dyDescent="0.3">
      <c r="A10261" s="86"/>
      <c r="B10261" s="84"/>
      <c r="C10261" s="233" t="s">
        <v>499</v>
      </c>
      <c r="E10261" s="229" t="s">
        <v>41</v>
      </c>
      <c r="F10261" s="267">
        <v>0.36</v>
      </c>
      <c r="G10261" s="223">
        <v>31.37</v>
      </c>
      <c r="H10261" s="190">
        <f t="shared" si="1978"/>
        <v>11.293200000000001</v>
      </c>
      <c r="J10261" s="195">
        <f>+IF(H10261="","",H10261/H10294)</f>
        <v>5.9030706488680716E-2</v>
      </c>
      <c r="K10261" s="211">
        <v>351100212</v>
      </c>
      <c r="L10261" s="212" t="s">
        <v>76</v>
      </c>
      <c r="M10261" s="193">
        <v>0.26679999999999998</v>
      </c>
      <c r="N10261" s="194">
        <f>+IF(H10261="","",J10261*M10261)</f>
        <v>1.5749392491180014E-2</v>
      </c>
      <c r="R10261" s="75" t="e">
        <f t="shared" si="1979"/>
        <v>#REF!</v>
      </c>
    </row>
    <row r="10262" spans="1:18" ht="15" customHeight="1" x14ac:dyDescent="0.3">
      <c r="A10262" s="86"/>
      <c r="B10262" s="84"/>
      <c r="C10262" s="232" t="s">
        <v>500</v>
      </c>
      <c r="E10262" s="229" t="s">
        <v>74</v>
      </c>
      <c r="F10262" s="267">
        <v>3</v>
      </c>
      <c r="G10262" s="223">
        <v>3.7</v>
      </c>
      <c r="H10262" s="190">
        <f t="shared" si="1978"/>
        <v>11.100000000000001</v>
      </c>
      <c r="J10262" s="195">
        <f>+IF(H10262="","",H10262/H10294)</f>
        <v>5.8020830413377605E-2</v>
      </c>
      <c r="K10262" s="221">
        <v>412110012</v>
      </c>
      <c r="L10262" s="212" t="s">
        <v>76</v>
      </c>
      <c r="M10262" s="193">
        <v>0.29659999999999997</v>
      </c>
      <c r="N10262" s="194">
        <f t="shared" ref="N10262:N10283" si="1980">+IF(H10262="","",J10262*M10262)</f>
        <v>1.7208978300607795E-2</v>
      </c>
      <c r="R10262" s="75" t="e">
        <f t="shared" si="1979"/>
        <v>#REF!</v>
      </c>
    </row>
    <row r="10263" spans="1:18" ht="15" customHeight="1" x14ac:dyDescent="0.3">
      <c r="A10263" s="86"/>
      <c r="B10263" s="84"/>
      <c r="C10263" s="232" t="s">
        <v>501</v>
      </c>
      <c r="E10263" s="229" t="s">
        <v>385</v>
      </c>
      <c r="F10263" s="267">
        <v>1</v>
      </c>
      <c r="G10263" s="223">
        <v>0.67</v>
      </c>
      <c r="H10263" s="190">
        <f t="shared" si="1978"/>
        <v>0.67</v>
      </c>
      <c r="J10263" s="195">
        <f>+IF(H10263="","",H10263/H10294)</f>
        <v>3.5021582321588282E-3</v>
      </c>
      <c r="K10263" s="221">
        <v>445210011</v>
      </c>
      <c r="L10263" s="212" t="s">
        <v>76</v>
      </c>
      <c r="M10263" s="193">
        <v>0.4</v>
      </c>
      <c r="N10263" s="194">
        <f t="shared" si="1980"/>
        <v>1.4008632928635314E-3</v>
      </c>
      <c r="R10263" s="75" t="e">
        <f t="shared" si="1979"/>
        <v>#REF!</v>
      </c>
    </row>
    <row r="10264" spans="1:18" ht="15" customHeight="1" x14ac:dyDescent="0.3">
      <c r="A10264" s="86"/>
      <c r="B10264" s="84"/>
      <c r="C10264" s="232" t="s">
        <v>502</v>
      </c>
      <c r="E10264" s="229" t="s">
        <v>41</v>
      </c>
      <c r="F10264" s="267">
        <v>0.36</v>
      </c>
      <c r="G10264" s="223">
        <v>45.21</v>
      </c>
      <c r="H10264" s="190">
        <f t="shared" si="1978"/>
        <v>16.275600000000001</v>
      </c>
      <c r="J10264" s="195">
        <f>+IF(H10264="","",H10264/H10294)</f>
        <v>8.5074218691528689E-2</v>
      </c>
      <c r="K10264" s="221">
        <v>352605342021</v>
      </c>
      <c r="L10264" s="210" t="s">
        <v>76</v>
      </c>
      <c r="M10264" s="193">
        <v>0.20180000000000001</v>
      </c>
      <c r="N10264" s="194">
        <f t="shared" si="1980"/>
        <v>1.7167977331950489E-2</v>
      </c>
      <c r="R10264" s="75" t="e">
        <f t="shared" si="1979"/>
        <v>#REF!</v>
      </c>
    </row>
    <row r="10265" spans="1:18" ht="15" customHeight="1" x14ac:dyDescent="0.3">
      <c r="A10265" s="86"/>
      <c r="B10265" s="84"/>
      <c r="C10265" s="233" t="s">
        <v>503</v>
      </c>
      <c r="E10265" s="229" t="s">
        <v>41</v>
      </c>
      <c r="F10265" s="267">
        <v>0.14000000000000001</v>
      </c>
      <c r="G10265" s="223">
        <v>76.23</v>
      </c>
      <c r="H10265" s="190">
        <f t="shared" si="1978"/>
        <v>10.672200000000002</v>
      </c>
      <c r="J10265" s="195">
        <f>+IF(H10265="","",H10265/H10294)</f>
        <v>5.5784676246635002E-2</v>
      </c>
      <c r="K10265" s="174">
        <v>352605342021</v>
      </c>
      <c r="L10265" s="170" t="s">
        <v>76</v>
      </c>
      <c r="M10265" s="193">
        <v>0.20180000000000001</v>
      </c>
      <c r="N10265" s="194">
        <f t="shared" si="1980"/>
        <v>1.1257347666570943E-2</v>
      </c>
      <c r="R10265" s="75" t="e">
        <f t="shared" si="1979"/>
        <v>#REF!</v>
      </c>
    </row>
    <row r="10266" spans="1:18" ht="15" customHeight="1" x14ac:dyDescent="0.3">
      <c r="A10266" s="86"/>
      <c r="B10266" s="84"/>
      <c r="C10266" s="233" t="s">
        <v>514</v>
      </c>
      <c r="E10266" s="229" t="s">
        <v>43</v>
      </c>
      <c r="F10266" s="267">
        <v>1</v>
      </c>
      <c r="G10266" s="223">
        <v>22.6</v>
      </c>
      <c r="H10266" s="190">
        <f t="shared" si="1978"/>
        <v>22.6</v>
      </c>
      <c r="J10266" s="195">
        <f>+IF(H10266="","",H10266/H10294)</f>
        <v>0.11813250156237241</v>
      </c>
      <c r="K10266" s="211">
        <v>352605342021</v>
      </c>
      <c r="L10266" s="210" t="s">
        <v>76</v>
      </c>
      <c r="M10266" s="193">
        <v>0.20180000000000001</v>
      </c>
      <c r="N10266" s="194">
        <f t="shared" si="1980"/>
        <v>2.3839138815286754E-2</v>
      </c>
      <c r="R10266" s="75" t="e">
        <f t="shared" si="1979"/>
        <v>#REF!</v>
      </c>
    </row>
    <row r="10267" spans="1:18" ht="15" customHeight="1" x14ac:dyDescent="0.3">
      <c r="A10267" s="86"/>
      <c r="B10267" s="84"/>
      <c r="C10267" s="233" t="s">
        <v>321</v>
      </c>
      <c r="E10267" s="230" t="s">
        <v>89</v>
      </c>
      <c r="F10267" s="267">
        <v>0.09</v>
      </c>
      <c r="G10267" s="223">
        <v>3.56</v>
      </c>
      <c r="H10267" s="190">
        <f t="shared" si="1978"/>
        <v>0.32040000000000002</v>
      </c>
      <c r="J10267" s="195">
        <f>+IF(H10267="","",H10267/H10294)</f>
        <v>1.6747634292293859E-3</v>
      </c>
      <c r="K10267" s="174">
        <v>352605342021</v>
      </c>
      <c r="L10267" s="170" t="s">
        <v>76</v>
      </c>
      <c r="M10267" s="193">
        <v>0.20180000000000001</v>
      </c>
      <c r="N10267" s="194">
        <f t="shared" si="1980"/>
        <v>3.3796726001849008E-4</v>
      </c>
      <c r="R10267" s="75" t="e">
        <f t="shared" si="1979"/>
        <v>#REF!</v>
      </c>
    </row>
    <row r="10268" spans="1:18" ht="15" customHeight="1" x14ac:dyDescent="0.3">
      <c r="A10268" s="86"/>
      <c r="B10268" s="84"/>
      <c r="C10268" s="233" t="s">
        <v>314</v>
      </c>
      <c r="E10268" s="230" t="s">
        <v>43</v>
      </c>
      <c r="F10268" s="223">
        <v>2</v>
      </c>
      <c r="G10268" s="223">
        <v>3</v>
      </c>
      <c r="H10268" s="190">
        <f t="shared" si="1978"/>
        <v>6</v>
      </c>
      <c r="J10268" s="195">
        <f>+IF(H10268="","",H10268/H10294)</f>
        <v>3.1362611034258164E-2</v>
      </c>
      <c r="K10268" s="221">
        <v>4299923211</v>
      </c>
      <c r="L10268" s="210" t="s">
        <v>76</v>
      </c>
      <c r="M10268" s="193">
        <v>0.4</v>
      </c>
      <c r="N10268" s="194">
        <f t="shared" si="1980"/>
        <v>1.2545044413703266E-2</v>
      </c>
      <c r="R10268" s="75" t="e">
        <f t="shared" si="1979"/>
        <v>#REF!</v>
      </c>
    </row>
    <row r="10269" spans="1:18" ht="15" customHeight="1" x14ac:dyDescent="0.3">
      <c r="A10269" s="86"/>
      <c r="B10269" s="84"/>
      <c r="C10269" s="125" t="s">
        <v>515</v>
      </c>
      <c r="E10269" s="151" t="s">
        <v>43</v>
      </c>
      <c r="F10269" s="151">
        <v>0.01</v>
      </c>
      <c r="G10269" s="151">
        <v>62.14</v>
      </c>
      <c r="H10269" s="190">
        <f t="shared" si="1978"/>
        <v>0.62140000000000006</v>
      </c>
      <c r="J10269" s="195">
        <f>+IF(H10269="","",H10269/H10294)</f>
        <v>3.2481210827813374E-3</v>
      </c>
      <c r="K10269" s="211">
        <v>352605342021</v>
      </c>
      <c r="L10269" s="210" t="s">
        <v>76</v>
      </c>
      <c r="M10269" s="193">
        <v>0.20180000000000001</v>
      </c>
      <c r="N10269" s="194">
        <f t="shared" si="1980"/>
        <v>6.5547083450527392E-4</v>
      </c>
      <c r="R10269" s="75" t="e">
        <f t="shared" si="1979"/>
        <v>#REF!</v>
      </c>
    </row>
    <row r="10270" spans="1:18" ht="15" customHeight="1" x14ac:dyDescent="0.3">
      <c r="A10270" s="86"/>
      <c r="B10270" s="84"/>
      <c r="C10270" s="125"/>
      <c r="E10270" s="151"/>
      <c r="F10270" s="151"/>
      <c r="G10270" s="151"/>
      <c r="H10270" s="190"/>
      <c r="J10270" s="195"/>
      <c r="K10270" s="174"/>
      <c r="L10270" s="170"/>
      <c r="M10270" s="193"/>
      <c r="N10270" s="194" t="str">
        <f t="shared" si="1980"/>
        <v/>
      </c>
      <c r="R10270" s="75" t="e">
        <f t="shared" si="1979"/>
        <v>#REF!</v>
      </c>
    </row>
    <row r="10271" spans="1:18" ht="15" customHeight="1" x14ac:dyDescent="0.3">
      <c r="A10271" s="86"/>
      <c r="B10271" s="84"/>
      <c r="C10271" s="125"/>
      <c r="E10271" s="151"/>
      <c r="F10271" s="151"/>
      <c r="G10271" s="151"/>
      <c r="H10271" s="190"/>
      <c r="J10271" s="195"/>
      <c r="K10271" s="211"/>
      <c r="L10271" s="210"/>
      <c r="M10271" s="193"/>
      <c r="N10271" s="194" t="str">
        <f t="shared" si="1980"/>
        <v/>
      </c>
      <c r="R10271" s="75" t="e">
        <f t="shared" si="1979"/>
        <v>#REF!</v>
      </c>
    </row>
    <row r="10272" spans="1:18" ht="15" customHeight="1" x14ac:dyDescent="0.3">
      <c r="A10272" s="86"/>
      <c r="B10272" s="84"/>
      <c r="C10272" s="125"/>
      <c r="E10272" s="151"/>
      <c r="F10272" s="151"/>
      <c r="G10272" s="151"/>
      <c r="H10272" s="190"/>
      <c r="J10272" s="195"/>
      <c r="K10272" s="174"/>
      <c r="L10272" s="170"/>
      <c r="M10272" s="193"/>
      <c r="N10272" s="194" t="str">
        <f t="shared" si="1980"/>
        <v/>
      </c>
      <c r="R10272" s="75" t="e">
        <f t="shared" si="1979"/>
        <v>#REF!</v>
      </c>
    </row>
    <row r="10273" spans="1:18" ht="15" customHeight="1" x14ac:dyDescent="0.3">
      <c r="A10273" s="86"/>
      <c r="B10273" s="84"/>
      <c r="C10273" s="125"/>
      <c r="E10273" s="151"/>
      <c r="F10273" s="151"/>
      <c r="G10273" s="151"/>
      <c r="H10273" s="190"/>
      <c r="J10273" s="195"/>
      <c r="K10273" s="174"/>
      <c r="L10273" s="170"/>
      <c r="M10273" s="193"/>
      <c r="N10273" s="194" t="str">
        <f t="shared" si="1980"/>
        <v/>
      </c>
      <c r="R10273" s="75" t="e">
        <f t="shared" si="1979"/>
        <v>#REF!</v>
      </c>
    </row>
    <row r="10274" spans="1:18" ht="15" customHeight="1" x14ac:dyDescent="0.3">
      <c r="A10274" s="86"/>
      <c r="B10274" s="84"/>
      <c r="C10274" s="125"/>
      <c r="E10274" s="151"/>
      <c r="F10274" s="151"/>
      <c r="G10274" s="151"/>
      <c r="H10274" s="190" t="str">
        <f t="shared" ref="H10274:H10283" si="1981">+IF(G10274="","",F10274*G10274)</f>
        <v/>
      </c>
      <c r="J10274" s="195" t="str">
        <f>+IF(H10274="","",H10274/H10294)</f>
        <v/>
      </c>
      <c r="K10274" s="174"/>
      <c r="L10274" s="170"/>
      <c r="M10274" s="193" t="str">
        <f t="shared" ref="M10274:M10283" si="1982">IF(L10274="NP", 0, (IF(L10274="EP", 1, (IF(L10274="ND", 0.4, "")))))</f>
        <v/>
      </c>
      <c r="N10274" s="194" t="str">
        <f t="shared" si="1980"/>
        <v/>
      </c>
      <c r="R10274" s="75" t="e">
        <f t="shared" si="1979"/>
        <v>#REF!</v>
      </c>
    </row>
    <row r="10275" spans="1:18" ht="15" customHeight="1" x14ac:dyDescent="0.3">
      <c r="A10275" s="86"/>
      <c r="B10275" s="84"/>
      <c r="C10275" s="125"/>
      <c r="E10275" s="151"/>
      <c r="F10275" s="151"/>
      <c r="G10275" s="151"/>
      <c r="H10275" s="190" t="str">
        <f t="shared" si="1981"/>
        <v/>
      </c>
      <c r="J10275" s="195" t="str">
        <f>+IF(H10275="","",H10275/H10294)</f>
        <v/>
      </c>
      <c r="K10275" s="174"/>
      <c r="L10275" s="170"/>
      <c r="M10275" s="193" t="str">
        <f t="shared" si="1982"/>
        <v/>
      </c>
      <c r="N10275" s="194" t="str">
        <f t="shared" si="1980"/>
        <v/>
      </c>
      <c r="R10275" s="75" t="e">
        <f t="shared" si="1979"/>
        <v>#REF!</v>
      </c>
    </row>
    <row r="10276" spans="1:18" ht="15" customHeight="1" x14ac:dyDescent="0.3">
      <c r="A10276" s="86"/>
      <c r="B10276" s="84"/>
      <c r="C10276" s="125"/>
      <c r="E10276" s="151"/>
      <c r="F10276" s="151"/>
      <c r="G10276" s="151"/>
      <c r="H10276" s="190" t="str">
        <f t="shared" si="1981"/>
        <v/>
      </c>
      <c r="J10276" s="195" t="str">
        <f>+IF(H10276="","",H10276/H10294)</f>
        <v/>
      </c>
      <c r="K10276" s="174"/>
      <c r="L10276" s="170"/>
      <c r="M10276" s="193" t="str">
        <f t="shared" si="1982"/>
        <v/>
      </c>
      <c r="N10276" s="194" t="str">
        <f t="shared" si="1980"/>
        <v/>
      </c>
      <c r="R10276" s="75" t="e">
        <f t="shared" si="1979"/>
        <v>#REF!</v>
      </c>
    </row>
    <row r="10277" spans="1:18" ht="15" customHeight="1" x14ac:dyDescent="0.3">
      <c r="A10277" s="86"/>
      <c r="B10277" s="84"/>
      <c r="C10277" s="125"/>
      <c r="E10277" s="151"/>
      <c r="F10277" s="151"/>
      <c r="G10277" s="151"/>
      <c r="H10277" s="190" t="str">
        <f t="shared" si="1981"/>
        <v/>
      </c>
      <c r="J10277" s="195" t="str">
        <f>+IF(H10277="","",H10277/H10294)</f>
        <v/>
      </c>
      <c r="K10277" s="174"/>
      <c r="L10277" s="170"/>
      <c r="M10277" s="193" t="str">
        <f t="shared" si="1982"/>
        <v/>
      </c>
      <c r="N10277" s="194" t="str">
        <f t="shared" si="1980"/>
        <v/>
      </c>
      <c r="R10277" s="75" t="e">
        <f t="shared" si="1979"/>
        <v>#REF!</v>
      </c>
    </row>
    <row r="10278" spans="1:18" ht="15" customHeight="1" x14ac:dyDescent="0.3">
      <c r="A10278" s="86"/>
      <c r="B10278" s="84"/>
      <c r="C10278" s="125"/>
      <c r="E10278" s="151"/>
      <c r="F10278" s="151"/>
      <c r="G10278" s="151"/>
      <c r="H10278" s="190" t="str">
        <f t="shared" si="1981"/>
        <v/>
      </c>
      <c r="J10278" s="195" t="str">
        <f>+IF(H10278="","",H10278/H10294)</f>
        <v/>
      </c>
      <c r="K10278" s="174"/>
      <c r="L10278" s="170"/>
      <c r="M10278" s="193" t="str">
        <f t="shared" si="1982"/>
        <v/>
      </c>
      <c r="N10278" s="194" t="str">
        <f t="shared" si="1980"/>
        <v/>
      </c>
      <c r="R10278" s="75" t="e">
        <f t="shared" si="1979"/>
        <v>#REF!</v>
      </c>
    </row>
    <row r="10279" spans="1:18" ht="15" customHeight="1" x14ac:dyDescent="0.3">
      <c r="A10279" s="86"/>
      <c r="B10279" s="84"/>
      <c r="C10279" s="125"/>
      <c r="E10279" s="151"/>
      <c r="F10279" s="151"/>
      <c r="G10279" s="151"/>
      <c r="H10279" s="190" t="str">
        <f t="shared" si="1981"/>
        <v/>
      </c>
      <c r="J10279" s="195" t="str">
        <f>+IF(H10279="","",H10279/H10294)</f>
        <v/>
      </c>
      <c r="K10279" s="174"/>
      <c r="L10279" s="170"/>
      <c r="M10279" s="193" t="str">
        <f t="shared" si="1982"/>
        <v/>
      </c>
      <c r="N10279" s="194" t="str">
        <f t="shared" si="1980"/>
        <v/>
      </c>
      <c r="R10279" s="75" t="e">
        <f t="shared" si="1979"/>
        <v>#REF!</v>
      </c>
    </row>
    <row r="10280" spans="1:18" ht="15" customHeight="1" x14ac:dyDescent="0.3">
      <c r="A10280" s="86"/>
      <c r="B10280" s="84"/>
      <c r="C10280" s="125"/>
      <c r="E10280" s="151"/>
      <c r="F10280" s="151"/>
      <c r="G10280" s="151"/>
      <c r="H10280" s="190" t="str">
        <f t="shared" si="1981"/>
        <v/>
      </c>
      <c r="J10280" s="195" t="str">
        <f>+IF(H10280="","",H10280/H10294)</f>
        <v/>
      </c>
      <c r="K10280" s="174"/>
      <c r="L10280" s="170"/>
      <c r="M10280" s="193" t="str">
        <f t="shared" si="1982"/>
        <v/>
      </c>
      <c r="N10280" s="194" t="str">
        <f t="shared" si="1980"/>
        <v/>
      </c>
      <c r="R10280" s="75" t="e">
        <f t="shared" si="1979"/>
        <v>#REF!</v>
      </c>
    </row>
    <row r="10281" spans="1:18" ht="15" customHeight="1" x14ac:dyDescent="0.3">
      <c r="A10281" s="86"/>
      <c r="B10281" s="84"/>
      <c r="C10281" s="125"/>
      <c r="E10281" s="151"/>
      <c r="F10281" s="151"/>
      <c r="G10281" s="151"/>
      <c r="H10281" s="190" t="str">
        <f t="shared" si="1981"/>
        <v/>
      </c>
      <c r="J10281" s="195" t="str">
        <f>+IF(H10281="","",H10281/H10294)</f>
        <v/>
      </c>
      <c r="K10281" s="174"/>
      <c r="L10281" s="170"/>
      <c r="M10281" s="193" t="str">
        <f t="shared" si="1982"/>
        <v/>
      </c>
      <c r="N10281" s="194" t="str">
        <f t="shared" si="1980"/>
        <v/>
      </c>
      <c r="R10281" s="75" t="e">
        <f t="shared" si="1979"/>
        <v>#REF!</v>
      </c>
    </row>
    <row r="10282" spans="1:18" ht="15" customHeight="1" x14ac:dyDescent="0.3">
      <c r="A10282" s="86"/>
      <c r="B10282" s="84"/>
      <c r="C10282" s="125"/>
      <c r="E10282" s="151"/>
      <c r="F10282" s="151"/>
      <c r="G10282" s="151"/>
      <c r="H10282" s="190" t="str">
        <f t="shared" si="1981"/>
        <v/>
      </c>
      <c r="J10282" s="195" t="str">
        <f>+IF(H10282="","",H10282/H10294)</f>
        <v/>
      </c>
      <c r="K10282" s="174"/>
      <c r="L10282" s="170"/>
      <c r="M10282" s="193" t="str">
        <f t="shared" si="1982"/>
        <v/>
      </c>
      <c r="N10282" s="194" t="str">
        <f t="shared" si="1980"/>
        <v/>
      </c>
      <c r="R10282" s="75" t="e">
        <f t="shared" si="1979"/>
        <v>#REF!</v>
      </c>
    </row>
    <row r="10283" spans="1:18" ht="15" customHeight="1" thickBot="1" x14ac:dyDescent="0.35">
      <c r="A10283" s="86"/>
      <c r="B10283" s="84"/>
      <c r="C10283" s="125"/>
      <c r="E10283" s="152"/>
      <c r="F10283" s="152"/>
      <c r="G10283" s="152"/>
      <c r="H10283" s="191" t="str">
        <f t="shared" si="1981"/>
        <v/>
      </c>
      <c r="J10283" s="195" t="str">
        <f>+IF(H10283="","",H10283/H10294)</f>
        <v/>
      </c>
      <c r="K10283" s="174"/>
      <c r="L10283" s="170"/>
      <c r="M10283" s="193" t="str">
        <f t="shared" si="1982"/>
        <v/>
      </c>
      <c r="N10283" s="194" t="str">
        <f t="shared" si="1980"/>
        <v/>
      </c>
      <c r="R10283" s="75" t="e">
        <f t="shared" si="1979"/>
        <v>#REF!</v>
      </c>
    </row>
    <row r="10284" spans="1:18" ht="15" customHeight="1" thickBot="1" x14ac:dyDescent="0.35">
      <c r="A10284" s="86"/>
      <c r="B10284" s="84"/>
      <c r="C10284" s="160"/>
      <c r="D10284" s="160"/>
      <c r="E10284" s="160"/>
      <c r="F10284" s="160"/>
      <c r="G10284" s="161" t="s">
        <v>29</v>
      </c>
      <c r="H10284" s="157">
        <f>SUM(H10258:H10283)</f>
        <v>84.22590000000001</v>
      </c>
      <c r="J10284" s="110">
        <f>SUM(J10258:J10283)</f>
        <v>0.44025735678505412</v>
      </c>
      <c r="K10284" s="109"/>
      <c r="L10284" s="109"/>
      <c r="M10284" s="109"/>
      <c r="N10284" s="110">
        <f>SUM(N10258:N10283)</f>
        <v>0.10641588285153486</v>
      </c>
    </row>
    <row r="10285" spans="1:18" s="73" customFormat="1" ht="15" customHeight="1" thickBot="1" x14ac:dyDescent="0.35">
      <c r="A10285" s="86"/>
      <c r="B10285" s="84"/>
      <c r="C10285" s="73" t="s">
        <v>12</v>
      </c>
      <c r="H10285" s="74"/>
      <c r="J10285" s="111"/>
      <c r="K10285" s="111"/>
      <c r="L10285" s="111"/>
      <c r="M10285" s="111"/>
      <c r="N10285" s="111"/>
    </row>
    <row r="10286" spans="1:18" ht="33" customHeight="1" thickBot="1" x14ac:dyDescent="0.35">
      <c r="A10286" s="86"/>
      <c r="B10286" s="84"/>
      <c r="C10286" s="122" t="s">
        <v>48</v>
      </c>
      <c r="D10286" s="129"/>
      <c r="E10286" s="130" t="s">
        <v>3</v>
      </c>
      <c r="F10286" s="130" t="s">
        <v>0</v>
      </c>
      <c r="G10286" s="123" t="s">
        <v>6</v>
      </c>
      <c r="H10286" s="124" t="s">
        <v>9</v>
      </c>
      <c r="J10286" s="106" t="s">
        <v>59</v>
      </c>
      <c r="K10286" s="107" t="s">
        <v>60</v>
      </c>
      <c r="L10286" s="107" t="s">
        <v>61</v>
      </c>
      <c r="M10286" s="107" t="s">
        <v>62</v>
      </c>
      <c r="N10286" s="108" t="s">
        <v>63</v>
      </c>
    </row>
    <row r="10287" spans="1:18" ht="15" customHeight="1" x14ac:dyDescent="0.3">
      <c r="A10287" s="86"/>
      <c r="B10287" s="84"/>
      <c r="C10287" s="125"/>
      <c r="E10287" s="149"/>
      <c r="F10287" s="146"/>
      <c r="G10287" s="154"/>
      <c r="H10287" s="186" t="str">
        <f>+IF(G10287="","",F10287*G10287)</f>
        <v/>
      </c>
      <c r="J10287" s="195" t="str">
        <f>+IF(H10287="","",H10287/H10294)</f>
        <v/>
      </c>
      <c r="K10287" s="175"/>
      <c r="L10287" s="175"/>
      <c r="M10287" s="193" t="str">
        <f>IF(L10287="NP", 0, (IF(L10287="EP", 1, (IF(L10287="ND", 0.4, "")))))</f>
        <v/>
      </c>
      <c r="N10287" s="194" t="str">
        <f>+IF(H10287="","",J10287*M10287)</f>
        <v/>
      </c>
      <c r="R10287" s="75" t="e">
        <f t="shared" ref="R10287:R10291" si="1983">+R10199+1</f>
        <v>#REF!</v>
      </c>
    </row>
    <row r="10288" spans="1:18" ht="15" customHeight="1" x14ac:dyDescent="0.3">
      <c r="A10288" s="86"/>
      <c r="B10288" s="84"/>
      <c r="C10288" s="125"/>
      <c r="E10288" s="149"/>
      <c r="F10288" s="146"/>
      <c r="G10288" s="154"/>
      <c r="H10288" s="186" t="str">
        <f>+IF(G10288="","",F10288*G10288)</f>
        <v/>
      </c>
      <c r="J10288" s="195" t="str">
        <f>+IF(H10288="","",H10288/H10292)</f>
        <v/>
      </c>
      <c r="K10288" s="175"/>
      <c r="L10288" s="175"/>
      <c r="M10288" s="193" t="str">
        <f>IF(L10288="NP", 0, (IF(L10288="EP", 1, (IF(L10288="ND", 0.4, "")))))</f>
        <v/>
      </c>
      <c r="N10288" s="194" t="str">
        <f>+IF(H10288="","",J10288*M10288)</f>
        <v/>
      </c>
      <c r="R10288" s="75" t="e">
        <f t="shared" si="1983"/>
        <v>#REF!</v>
      </c>
    </row>
    <row r="10289" spans="1:18" ht="15" customHeight="1" x14ac:dyDescent="0.3">
      <c r="A10289" s="86"/>
      <c r="B10289" s="84"/>
      <c r="C10289" s="125"/>
      <c r="E10289" s="149"/>
      <c r="F10289" s="146"/>
      <c r="G10289" s="154"/>
      <c r="H10289" s="186" t="str">
        <f>+IF(G10289="","",F10289*G10289)</f>
        <v/>
      </c>
      <c r="J10289" s="195" t="str">
        <f>+IF(H10289="","",H10289/H10293)</f>
        <v/>
      </c>
      <c r="K10289" s="175"/>
      <c r="L10289" s="175"/>
      <c r="M10289" s="193" t="str">
        <f>IF(L10289="NP", 0, (IF(L10289="EP", 1, (IF(L10289="ND", 0.4, "")))))</f>
        <v/>
      </c>
      <c r="N10289" s="194" t="str">
        <f>+IF(H10289="","",J10289*M10289)</f>
        <v/>
      </c>
      <c r="R10289" s="75" t="e">
        <f t="shared" si="1983"/>
        <v>#REF!</v>
      </c>
    </row>
    <row r="10290" spans="1:18" ht="15" customHeight="1" x14ac:dyDescent="0.3">
      <c r="A10290" s="86"/>
      <c r="B10290" s="84"/>
      <c r="C10290" s="125"/>
      <c r="E10290" s="149"/>
      <c r="F10290" s="146"/>
      <c r="G10290" s="154"/>
      <c r="H10290" s="186" t="str">
        <f>+IF(G10290="","",F10290*G10290)</f>
        <v/>
      </c>
      <c r="J10290" s="195" t="str">
        <f>+IF(H10290="","",H10290/H10294)</f>
        <v/>
      </c>
      <c r="K10290" s="175"/>
      <c r="L10290" s="175"/>
      <c r="M10290" s="193" t="str">
        <f>IF(L10290="NP", 0, (IF(L10290="EP", 1, (IF(L10290="ND", 0.4, "")))))</f>
        <v/>
      </c>
      <c r="N10290" s="194" t="str">
        <f>+IF(H10290="","",J10290*M10290)</f>
        <v/>
      </c>
      <c r="R10290" s="75" t="e">
        <f t="shared" si="1983"/>
        <v>#REF!</v>
      </c>
    </row>
    <row r="10291" spans="1:18" ht="15" customHeight="1" thickBot="1" x14ac:dyDescent="0.35">
      <c r="A10291" s="86"/>
      <c r="B10291" s="84"/>
      <c r="C10291" s="127"/>
      <c r="D10291" s="128"/>
      <c r="E10291" s="150"/>
      <c r="F10291" s="147"/>
      <c r="G10291" s="155"/>
      <c r="H10291" s="192" t="str">
        <f>+IF(G10291="","",F10291*G10291)</f>
        <v/>
      </c>
      <c r="J10291" s="195" t="str">
        <f>+IF(H10291="","",H10291/H10294)</f>
        <v/>
      </c>
      <c r="K10291" s="176"/>
      <c r="L10291" s="177"/>
      <c r="M10291" s="193" t="str">
        <f>IF(L10291="NP", 0, (IF(L10291="EP", 1, (IF(L10291="ND", 0.4, "")))))</f>
        <v/>
      </c>
      <c r="N10291" s="194" t="str">
        <f>+IF(H10291="","",J10291*M10291)</f>
        <v/>
      </c>
      <c r="R10291" s="75" t="e">
        <f t="shared" si="1983"/>
        <v>#REF!</v>
      </c>
    </row>
    <row r="10292" spans="1:18" ht="15" customHeight="1" thickBot="1" x14ac:dyDescent="0.35">
      <c r="A10292" s="86"/>
      <c r="B10292" s="84"/>
      <c r="C10292" s="160"/>
      <c r="D10292" s="160"/>
      <c r="E10292" s="160"/>
      <c r="F10292" s="160"/>
      <c r="G10292" s="161" t="s">
        <v>30</v>
      </c>
      <c r="H10292" s="157">
        <f>SUM(H10287:H10291)</f>
        <v>0</v>
      </c>
      <c r="J10292" s="110">
        <f>SUM(J10287:J10291)</f>
        <v>0</v>
      </c>
      <c r="K10292" s="109"/>
      <c r="L10292" s="109"/>
      <c r="M10292" s="109"/>
      <c r="N10292" s="110">
        <f>SUM(N10287:N10291)</f>
        <v>0</v>
      </c>
    </row>
    <row r="10293" spans="1:18" ht="13.5" customHeight="1" thickBot="1" x14ac:dyDescent="0.35">
      <c r="A10293" s="86"/>
      <c r="B10293" s="84"/>
      <c r="H10293" s="84"/>
      <c r="J10293" s="103"/>
      <c r="K10293" s="104"/>
      <c r="L10293" s="104"/>
      <c r="M10293" s="104"/>
      <c r="N10293" s="105"/>
    </row>
    <row r="10294" spans="1:18" ht="15" customHeight="1" x14ac:dyDescent="0.3">
      <c r="A10294" s="86"/>
      <c r="B10294" s="84"/>
      <c r="D10294" s="132" t="s">
        <v>13</v>
      </c>
      <c r="E10294" s="133"/>
      <c r="F10294" s="133"/>
      <c r="G10294" s="134"/>
      <c r="H10294" s="158">
        <f>+H10239+H10255+H10284+H10292</f>
        <v>191.3106020875</v>
      </c>
      <c r="J10294" s="113"/>
      <c r="K10294" s="78"/>
      <c r="M10294" s="78"/>
      <c r="N10294" s="114"/>
    </row>
    <row r="10295" spans="1:18" ht="15" customHeight="1" thickBot="1" x14ac:dyDescent="0.35">
      <c r="A10295" s="86"/>
      <c r="B10295" s="84"/>
      <c r="D10295" s="135" t="s">
        <v>67</v>
      </c>
      <c r="E10295" s="136"/>
      <c r="F10295" s="136"/>
      <c r="G10295" s="141">
        <f>+$Q$1</f>
        <v>0.15</v>
      </c>
      <c r="H10295" s="159">
        <f>+H10294*G10295</f>
        <v>28.696590313125</v>
      </c>
      <c r="J10295" s="115"/>
      <c r="K10295" s="116"/>
      <c r="L10295" s="116"/>
      <c r="M10295" s="116"/>
      <c r="N10295" s="117"/>
    </row>
    <row r="10296" spans="1:18" ht="15" customHeight="1" x14ac:dyDescent="0.3">
      <c r="A10296" s="86"/>
      <c r="B10296" s="84"/>
      <c r="D10296" s="135" t="s">
        <v>68</v>
      </c>
      <c r="E10296" s="136"/>
      <c r="F10296" s="136"/>
      <c r="G10296" s="141">
        <f>+$Q$2</f>
        <v>0</v>
      </c>
      <c r="H10296" s="159">
        <f>+(H10294+H10295)*G10296</f>
        <v>0</v>
      </c>
      <c r="J10296" s="120">
        <f>+J10239+J10255+J10284+J10292</f>
        <v>1</v>
      </c>
      <c r="K10296" s="118"/>
      <c r="L10296" s="118"/>
      <c r="M10296" s="118"/>
      <c r="N10296" s="120">
        <f>+N10239+N10255+N10284+N10292</f>
        <v>0.10641588285153486</v>
      </c>
    </row>
    <row r="10297" spans="1:18" ht="15" customHeight="1" thickBot="1" x14ac:dyDescent="0.35">
      <c r="A10297" s="86"/>
      <c r="B10297" s="84"/>
      <c r="C10297" s="75" t="s">
        <v>64</v>
      </c>
      <c r="D10297" s="135" t="s">
        <v>14</v>
      </c>
      <c r="E10297" s="136"/>
      <c r="F10297" s="136"/>
      <c r="G10297" s="137"/>
      <c r="H10297" s="159">
        <f>SUM(H10294:H10296)</f>
        <v>220.007192400625</v>
      </c>
      <c r="J10297" s="121" t="s">
        <v>69</v>
      </c>
      <c r="K10297" s="119"/>
      <c r="L10297" s="119"/>
      <c r="M10297" s="119"/>
      <c r="N10297" s="121" t="s">
        <v>70</v>
      </c>
    </row>
    <row r="10298" spans="1:18" ht="15" customHeight="1" thickBot="1" x14ac:dyDescent="0.35">
      <c r="A10298" s="86"/>
      <c r="B10298" s="84"/>
      <c r="C10298" s="75" t="s">
        <v>64</v>
      </c>
      <c r="D10298" s="138" t="s">
        <v>15</v>
      </c>
      <c r="E10298" s="139"/>
      <c r="F10298" s="139"/>
      <c r="G10298" s="140"/>
      <c r="H10298" s="131">
        <f>+ROUND(H10297,2)</f>
        <v>220.01</v>
      </c>
      <c r="N10298" s="165">
        <f>+ROUND(N10296,4)</f>
        <v>0.10639999999999999</v>
      </c>
    </row>
    <row r="10299" spans="1:18" ht="13.5" customHeight="1" x14ac:dyDescent="0.3">
      <c r="A10299" s="86"/>
      <c r="B10299" s="84"/>
      <c r="G10299" s="76"/>
    </row>
    <row r="10300" spans="1:18" ht="13.5" customHeight="1" x14ac:dyDescent="0.3">
      <c r="A10300" s="86"/>
      <c r="B10300" s="84"/>
      <c r="G10300" s="76"/>
    </row>
    <row r="10301" spans="1:18" ht="15" customHeight="1" x14ac:dyDescent="0.3">
      <c r="A10301" s="83"/>
      <c r="B10301" s="84"/>
      <c r="G10301" s="76"/>
      <c r="H10301" s="84"/>
      <c r="J10301" s="85"/>
      <c r="K10301" s="85"/>
      <c r="L10301" s="85"/>
      <c r="M10301" s="85"/>
      <c r="N10301" s="85"/>
    </row>
    <row r="10302" spans="1:18" ht="14.1" customHeight="1" x14ac:dyDescent="0.3">
      <c r="A10302" s="86"/>
      <c r="B10302" s="84"/>
      <c r="C10302" s="87"/>
      <c r="D10302" s="87"/>
      <c r="E10302" s="87"/>
      <c r="F10302" s="87"/>
      <c r="G10302" s="87"/>
      <c r="H10302" s="87"/>
      <c r="K10302" s="78"/>
      <c r="M10302" s="78"/>
    </row>
    <row r="10303" spans="1:18" ht="12" customHeight="1" x14ac:dyDescent="0.3">
      <c r="A10303" s="86"/>
      <c r="B10303" s="84"/>
      <c r="C10303" s="73"/>
      <c r="D10303" s="73"/>
      <c r="E10303" s="73"/>
      <c r="F10303" s="73"/>
      <c r="G10303" s="73"/>
      <c r="H10303" s="73"/>
      <c r="K10303" s="78"/>
      <c r="M10303" s="78"/>
    </row>
    <row r="10304" spans="1:18" ht="12" customHeight="1" x14ac:dyDescent="0.3">
      <c r="A10304" s="86"/>
      <c r="B10304" s="84"/>
      <c r="G10304" s="88"/>
      <c r="H10304" s="84"/>
      <c r="K10304" s="78"/>
      <c r="M10304" s="78"/>
    </row>
    <row r="10305" spans="1:18" ht="14.25" customHeight="1" x14ac:dyDescent="0.3">
      <c r="A10305" s="86"/>
      <c r="B10305" s="84"/>
      <c r="C10305" s="89"/>
      <c r="D10305" s="90"/>
      <c r="E10305" s="90"/>
      <c r="F10305" s="90"/>
      <c r="G10305" s="90"/>
      <c r="H10305" s="91"/>
      <c r="K10305" s="78"/>
      <c r="M10305" s="78"/>
    </row>
    <row r="10306" spans="1:18" ht="14.25" customHeight="1" x14ac:dyDescent="0.3">
      <c r="A10306" s="86"/>
      <c r="B10306" s="84"/>
      <c r="C10306" s="89"/>
      <c r="H10306" s="84"/>
      <c r="K10306" s="78"/>
      <c r="M10306" s="78"/>
    </row>
    <row r="10307" spans="1:18" ht="12" customHeight="1" thickBot="1" x14ac:dyDescent="0.35">
      <c r="A10307" s="86"/>
      <c r="B10307" s="84"/>
      <c r="C10307" s="89"/>
      <c r="H10307" s="84"/>
      <c r="K10307" s="78"/>
      <c r="M10307" s="78"/>
    </row>
    <row r="10308" spans="1:18" ht="20.100000000000001" customHeight="1" thickBot="1" x14ac:dyDescent="0.35">
      <c r="A10308" s="86"/>
      <c r="B10308" s="84"/>
      <c r="C10308" s="142" t="s">
        <v>55</v>
      </c>
      <c r="D10308" s="143"/>
      <c r="E10308" s="143"/>
      <c r="F10308" s="143"/>
      <c r="G10308" s="143"/>
      <c r="H10308" s="144"/>
    </row>
    <row r="10309" spans="1:18" ht="20.100000000000001" customHeight="1" x14ac:dyDescent="0.3">
      <c r="A10309" s="86"/>
      <c r="B10309" s="84"/>
      <c r="C10309" s="92"/>
      <c r="H10309" s="93" t="s">
        <v>56</v>
      </c>
      <c r="I10309" s="84"/>
      <c r="J10309" s="97" t="s">
        <v>26</v>
      </c>
      <c r="K10309" s="98"/>
      <c r="L10309" s="98"/>
      <c r="M10309" s="98"/>
      <c r="N10309" s="99"/>
    </row>
    <row r="10310" spans="1:18" ht="16.5" customHeight="1" thickBot="1" x14ac:dyDescent="0.35">
      <c r="A10310" s="169"/>
      <c r="B10310" s="84"/>
      <c r="C10310" s="73" t="s">
        <v>57</v>
      </c>
      <c r="D10310" s="84">
        <v>118</v>
      </c>
      <c r="G10310" s="74" t="s">
        <v>4</v>
      </c>
      <c r="H10310" s="75" t="str">
        <f>+VLOOKUP(D10310,PRESUP!$A$6:$N$183,3,FALSE)</f>
        <v>u</v>
      </c>
      <c r="I10310" s="84"/>
      <c r="J10310" s="100"/>
      <c r="K10310" s="101"/>
      <c r="L10310" s="101"/>
      <c r="M10310" s="101"/>
      <c r="N10310" s="102"/>
    </row>
    <row r="10311" spans="1:18" ht="32.25" customHeight="1" x14ac:dyDescent="0.3">
      <c r="A10311" s="86"/>
      <c r="B10311" s="84"/>
      <c r="C10311" s="22" t="str">
        <f>+VLOOKUP(D10310,PRESUP!$A$6:$N$183,14,FALSE)</f>
        <v>DETALLE: Señales al lado de la carretera (750x600)</v>
      </c>
      <c r="J10311" s="103"/>
      <c r="K10311" s="104"/>
      <c r="L10311" s="104"/>
      <c r="M10311" s="104"/>
      <c r="N10311" s="105"/>
      <c r="O10311" s="84" t="s">
        <v>71</v>
      </c>
      <c r="P10311" s="84" t="s">
        <v>73</v>
      </c>
      <c r="Q10311" s="84" t="s">
        <v>72</v>
      </c>
    </row>
    <row r="10312" spans="1:18" s="73" customFormat="1" ht="15" customHeight="1" thickBot="1" x14ac:dyDescent="0.35">
      <c r="A10312" s="86"/>
      <c r="B10312" s="84"/>
      <c r="C10312" s="73" t="s">
        <v>5</v>
      </c>
      <c r="D10312" s="94"/>
      <c r="E10312" s="94"/>
      <c r="F10312" s="94"/>
      <c r="G10312" s="196" t="s">
        <v>58</v>
      </c>
      <c r="H10312" s="197">
        <v>7.3333000000000004</v>
      </c>
      <c r="J10312" s="162"/>
      <c r="K10312" s="163"/>
      <c r="L10312" s="163"/>
      <c r="M10312" s="163"/>
      <c r="N10312" s="164"/>
      <c r="O10312" s="166">
        <f>+H10386</f>
        <v>236.23</v>
      </c>
      <c r="P10312" s="168">
        <f>+H10382</f>
        <v>205.41374791250001</v>
      </c>
      <c r="Q10312" s="167">
        <f>+N10386</f>
        <v>0.1125</v>
      </c>
      <c r="R10312" s="73">
        <f t="shared" ref="R10312" si="1984">+D10310</f>
        <v>118</v>
      </c>
    </row>
    <row r="10313" spans="1:18" s="94" customFormat="1" ht="30" customHeight="1" thickBot="1" x14ac:dyDescent="0.35">
      <c r="A10313" s="86"/>
      <c r="B10313" s="84"/>
      <c r="C10313" s="122" t="s">
        <v>48</v>
      </c>
      <c r="D10313" s="123" t="s">
        <v>0</v>
      </c>
      <c r="E10313" s="123" t="s">
        <v>6</v>
      </c>
      <c r="F10313" s="123" t="s">
        <v>7</v>
      </c>
      <c r="G10313" s="123" t="s">
        <v>8</v>
      </c>
      <c r="H10313" s="124" t="s">
        <v>9</v>
      </c>
      <c r="J10313" s="106" t="s">
        <v>59</v>
      </c>
      <c r="K10313" s="107" t="s">
        <v>60</v>
      </c>
      <c r="L10313" s="107" t="s">
        <v>61</v>
      </c>
      <c r="M10313" s="107" t="s">
        <v>62</v>
      </c>
      <c r="N10313" s="108" t="s">
        <v>63</v>
      </c>
    </row>
    <row r="10314" spans="1:18" ht="15" customHeight="1" x14ac:dyDescent="0.3">
      <c r="A10314" s="86"/>
      <c r="B10314" s="84"/>
      <c r="C10314" s="125" t="s">
        <v>78</v>
      </c>
      <c r="D10314" s="145" t="s">
        <v>20</v>
      </c>
      <c r="E10314" s="148"/>
      <c r="F10314" s="148" t="s">
        <v>64</v>
      </c>
      <c r="G10314" s="153" t="s">
        <v>20</v>
      </c>
      <c r="H10314" s="126">
        <f>+H10343*0.05</f>
        <v>4.8408946625000011</v>
      </c>
      <c r="J10314" s="171">
        <f>+IF(H10314="","",H10314/H10382)</f>
        <v>2.3566556336638549E-2</v>
      </c>
      <c r="K10314" s="210">
        <v>4292100117</v>
      </c>
      <c r="L10314" s="210" t="s">
        <v>77</v>
      </c>
      <c r="M10314" s="156">
        <v>0</v>
      </c>
      <c r="N10314" s="173">
        <f t="shared" ref="N10314:N10326" si="1985">+IF(H10314="","",J10314*M10314)</f>
        <v>0</v>
      </c>
    </row>
    <row r="10315" spans="1:18" ht="15" customHeight="1" x14ac:dyDescent="0.2">
      <c r="A10315" s="86"/>
      <c r="B10315" s="84"/>
      <c r="C10315" s="208" t="s">
        <v>308</v>
      </c>
      <c r="D10315" s="223">
        <v>1</v>
      </c>
      <c r="E10315" s="224">
        <v>2.2000000000000002</v>
      </c>
      <c r="F10315" s="184">
        <f t="shared" ref="F10315" si="1986">+IF(E10315="","",D10315*E10315)</f>
        <v>2.2000000000000002</v>
      </c>
      <c r="G10315" s="185">
        <f>+IF(F10315="","",H10312)</f>
        <v>7.3333000000000004</v>
      </c>
      <c r="H10315" s="186">
        <f t="shared" ref="H10315" si="1987">+IF(G10315="","",F10315*G10315)</f>
        <v>16.133260000000003</v>
      </c>
      <c r="J10315" s="195">
        <f>+IF(H10315="","",H10315/H10382)</f>
        <v>7.8540312729566089E-2</v>
      </c>
      <c r="K10315" s="211">
        <v>4292100117</v>
      </c>
      <c r="L10315" s="170" t="s">
        <v>77</v>
      </c>
      <c r="M10315" s="193">
        <f t="shared" ref="M10315" si="1988">IF(L10315="NP", 0, (IF(L10315="EP", 1, (IF(L10315="ND", 0.4, "")))))</f>
        <v>0</v>
      </c>
      <c r="N10315" s="194">
        <f t="shared" si="1985"/>
        <v>0</v>
      </c>
      <c r="R10315" s="75" t="e">
        <f t="shared" ref="R10315:R10326" si="1989">+R10227+1</f>
        <v>#REF!</v>
      </c>
    </row>
    <row r="10316" spans="1:18" ht="15" customHeight="1" x14ac:dyDescent="0.3">
      <c r="A10316" s="86"/>
      <c r="B10316" s="84"/>
      <c r="C10316" s="125"/>
      <c r="D10316" s="223"/>
      <c r="E10316" s="224"/>
      <c r="F10316" s="184"/>
      <c r="G10316" s="185"/>
      <c r="H10316" s="186"/>
      <c r="J10316" s="195"/>
      <c r="K10316" s="172"/>
      <c r="L10316" s="170"/>
      <c r="M10316" s="193"/>
      <c r="N10316" s="194" t="str">
        <f t="shared" si="1985"/>
        <v/>
      </c>
      <c r="R10316" s="75" t="e">
        <f t="shared" si="1989"/>
        <v>#REF!</v>
      </c>
    </row>
    <row r="10317" spans="1:18" ht="15" customHeight="1" x14ac:dyDescent="0.3">
      <c r="A10317" s="86"/>
      <c r="B10317" s="84"/>
      <c r="C10317" s="125"/>
      <c r="D10317" s="146"/>
      <c r="E10317" s="149"/>
      <c r="F10317" s="184"/>
      <c r="G10317" s="185"/>
      <c r="H10317" s="186"/>
      <c r="J10317" s="195"/>
      <c r="K10317" s="172"/>
      <c r="L10317" s="170"/>
      <c r="M10317" s="193"/>
      <c r="N10317" s="194" t="str">
        <f t="shared" si="1985"/>
        <v/>
      </c>
      <c r="R10317" s="75" t="e">
        <f t="shared" si="1989"/>
        <v>#REF!</v>
      </c>
    </row>
    <row r="10318" spans="1:18" ht="15" customHeight="1" x14ac:dyDescent="0.3">
      <c r="A10318" s="86"/>
      <c r="B10318" s="84"/>
      <c r="C10318" s="125"/>
      <c r="D10318" s="146"/>
      <c r="E10318" s="149"/>
      <c r="F10318" s="184" t="str">
        <f t="shared" ref="F10318:F10326" si="1990">+IF(E10318="","",D10318*E10318)</f>
        <v/>
      </c>
      <c r="G10318" s="185" t="str">
        <f>+IF(F10318="","",H10312)</f>
        <v/>
      </c>
      <c r="H10318" s="186" t="str">
        <f t="shared" ref="H10318:H10326" si="1991">+IF(G10318="","",F10318*G10318)</f>
        <v/>
      </c>
      <c r="J10318" s="195" t="str">
        <f>+IF(H10318="","",H10318/H10382)</f>
        <v/>
      </c>
      <c r="K10318" s="172"/>
      <c r="L10318" s="170"/>
      <c r="M10318" s="193" t="str">
        <f t="shared" ref="M10318:M10326" si="1992">IF(L10318="NP", 0, (IF(L10318="EP", 1, (IF(L10318="ND", 0.4, "")))))</f>
        <v/>
      </c>
      <c r="N10318" s="194" t="str">
        <f t="shared" si="1985"/>
        <v/>
      </c>
      <c r="R10318" s="75" t="e">
        <f t="shared" si="1989"/>
        <v>#REF!</v>
      </c>
    </row>
    <row r="10319" spans="1:18" ht="15" customHeight="1" x14ac:dyDescent="0.3">
      <c r="A10319" s="86"/>
      <c r="B10319" s="84"/>
      <c r="C10319" s="125"/>
      <c r="D10319" s="146"/>
      <c r="E10319" s="149"/>
      <c r="F10319" s="184" t="str">
        <f t="shared" si="1990"/>
        <v/>
      </c>
      <c r="G10319" s="185" t="str">
        <f>+IF(F10319="","",H10312)</f>
        <v/>
      </c>
      <c r="H10319" s="186" t="str">
        <f t="shared" si="1991"/>
        <v/>
      </c>
      <c r="J10319" s="195" t="str">
        <f>+IF(H10319="","",H10319/H10382)</f>
        <v/>
      </c>
      <c r="K10319" s="172"/>
      <c r="L10319" s="170"/>
      <c r="M10319" s="193" t="str">
        <f t="shared" si="1992"/>
        <v/>
      </c>
      <c r="N10319" s="194" t="str">
        <f t="shared" si="1985"/>
        <v/>
      </c>
      <c r="R10319" s="75" t="e">
        <f t="shared" si="1989"/>
        <v>#REF!</v>
      </c>
    </row>
    <row r="10320" spans="1:18" ht="15" customHeight="1" x14ac:dyDescent="0.3">
      <c r="A10320" s="86"/>
      <c r="B10320" s="84"/>
      <c r="C10320" s="125"/>
      <c r="D10320" s="146"/>
      <c r="E10320" s="149"/>
      <c r="F10320" s="184" t="str">
        <f t="shared" si="1990"/>
        <v/>
      </c>
      <c r="G10320" s="185" t="str">
        <f>+IF(F10320="","",H10312)</f>
        <v/>
      </c>
      <c r="H10320" s="186" t="str">
        <f t="shared" si="1991"/>
        <v/>
      </c>
      <c r="J10320" s="195" t="str">
        <f>+IF(H10320="","",H10320/H10382)</f>
        <v/>
      </c>
      <c r="K10320" s="172"/>
      <c r="L10320" s="170"/>
      <c r="M10320" s="193" t="str">
        <f t="shared" si="1992"/>
        <v/>
      </c>
      <c r="N10320" s="194" t="str">
        <f t="shared" si="1985"/>
        <v/>
      </c>
      <c r="R10320" s="75" t="e">
        <f t="shared" si="1989"/>
        <v>#REF!</v>
      </c>
    </row>
    <row r="10321" spans="1:18" ht="15" customHeight="1" x14ac:dyDescent="0.3">
      <c r="A10321" s="86"/>
      <c r="B10321" s="84"/>
      <c r="C10321" s="125"/>
      <c r="D10321" s="146"/>
      <c r="E10321" s="149"/>
      <c r="F10321" s="184" t="str">
        <f t="shared" si="1990"/>
        <v/>
      </c>
      <c r="G10321" s="185" t="str">
        <f>+IF(F10321="","",H10312)</f>
        <v/>
      </c>
      <c r="H10321" s="186" t="str">
        <f t="shared" si="1991"/>
        <v/>
      </c>
      <c r="J10321" s="195" t="str">
        <f>+IF(H10321="","",H10321/H10382)</f>
        <v/>
      </c>
      <c r="K10321" s="172"/>
      <c r="L10321" s="170"/>
      <c r="M10321" s="193" t="str">
        <f t="shared" si="1992"/>
        <v/>
      </c>
      <c r="N10321" s="194" t="str">
        <f t="shared" si="1985"/>
        <v/>
      </c>
      <c r="R10321" s="75" t="e">
        <f t="shared" si="1989"/>
        <v>#REF!</v>
      </c>
    </row>
    <row r="10322" spans="1:18" ht="15" customHeight="1" x14ac:dyDescent="0.3">
      <c r="A10322" s="86"/>
      <c r="B10322" s="84"/>
      <c r="C10322" s="125"/>
      <c r="D10322" s="146"/>
      <c r="E10322" s="149"/>
      <c r="F10322" s="184" t="str">
        <f t="shared" si="1990"/>
        <v/>
      </c>
      <c r="G10322" s="185" t="str">
        <f>+IF(F10322="","",H10312)</f>
        <v/>
      </c>
      <c r="H10322" s="186" t="str">
        <f t="shared" si="1991"/>
        <v/>
      </c>
      <c r="J10322" s="195" t="str">
        <f>+IF(H10322="","",H10322/H10382)</f>
        <v/>
      </c>
      <c r="K10322" s="172"/>
      <c r="L10322" s="170"/>
      <c r="M10322" s="193" t="str">
        <f t="shared" si="1992"/>
        <v/>
      </c>
      <c r="N10322" s="194" t="str">
        <f t="shared" si="1985"/>
        <v/>
      </c>
      <c r="R10322" s="75" t="e">
        <f t="shared" si="1989"/>
        <v>#REF!</v>
      </c>
    </row>
    <row r="10323" spans="1:18" ht="15" customHeight="1" x14ac:dyDescent="0.3">
      <c r="A10323" s="86"/>
      <c r="B10323" s="84"/>
      <c r="C10323" s="125"/>
      <c r="D10323" s="146"/>
      <c r="E10323" s="149"/>
      <c r="F10323" s="184" t="str">
        <f t="shared" si="1990"/>
        <v/>
      </c>
      <c r="G10323" s="185" t="str">
        <f>+IF(F10323="","",H10312)</f>
        <v/>
      </c>
      <c r="H10323" s="186" t="str">
        <f t="shared" si="1991"/>
        <v/>
      </c>
      <c r="J10323" s="195" t="str">
        <f>+IF(H10323="","",H10323/H10382)</f>
        <v/>
      </c>
      <c r="K10323" s="172"/>
      <c r="L10323" s="170"/>
      <c r="M10323" s="193" t="str">
        <f t="shared" si="1992"/>
        <v/>
      </c>
      <c r="N10323" s="194" t="str">
        <f t="shared" si="1985"/>
        <v/>
      </c>
      <c r="R10323" s="75" t="e">
        <f t="shared" si="1989"/>
        <v>#REF!</v>
      </c>
    </row>
    <row r="10324" spans="1:18" ht="15" customHeight="1" x14ac:dyDescent="0.3">
      <c r="A10324" s="86"/>
      <c r="B10324" s="84"/>
      <c r="C10324" s="125"/>
      <c r="D10324" s="146"/>
      <c r="E10324" s="149"/>
      <c r="F10324" s="184" t="str">
        <f t="shared" si="1990"/>
        <v/>
      </c>
      <c r="G10324" s="185" t="str">
        <f>+IF(F10324="","",H10312)</f>
        <v/>
      </c>
      <c r="H10324" s="186" t="str">
        <f t="shared" si="1991"/>
        <v/>
      </c>
      <c r="J10324" s="195" t="str">
        <f>+IF(H10324="","",H10324/H10382)</f>
        <v/>
      </c>
      <c r="K10324" s="172"/>
      <c r="L10324" s="170"/>
      <c r="M10324" s="193" t="str">
        <f t="shared" si="1992"/>
        <v/>
      </c>
      <c r="N10324" s="194" t="str">
        <f t="shared" si="1985"/>
        <v/>
      </c>
      <c r="R10324" s="75" t="e">
        <f t="shared" si="1989"/>
        <v>#REF!</v>
      </c>
    </row>
    <row r="10325" spans="1:18" ht="15" customHeight="1" x14ac:dyDescent="0.3">
      <c r="A10325" s="86"/>
      <c r="B10325" s="84"/>
      <c r="C10325" s="125"/>
      <c r="D10325" s="146"/>
      <c r="E10325" s="149"/>
      <c r="F10325" s="184" t="str">
        <f t="shared" si="1990"/>
        <v/>
      </c>
      <c r="G10325" s="185" t="str">
        <f>+IF(F10325="","",H10312)</f>
        <v/>
      </c>
      <c r="H10325" s="186" t="str">
        <f t="shared" si="1991"/>
        <v/>
      </c>
      <c r="J10325" s="195" t="str">
        <f>+IF(H10325="","",H10325/H10382)</f>
        <v/>
      </c>
      <c r="K10325" s="172"/>
      <c r="L10325" s="170"/>
      <c r="M10325" s="193" t="str">
        <f t="shared" si="1992"/>
        <v/>
      </c>
      <c r="N10325" s="194" t="str">
        <f t="shared" si="1985"/>
        <v/>
      </c>
      <c r="R10325" s="75" t="e">
        <f t="shared" si="1989"/>
        <v>#REF!</v>
      </c>
    </row>
    <row r="10326" spans="1:18" ht="15" customHeight="1" thickBot="1" x14ac:dyDescent="0.35">
      <c r="A10326" s="86"/>
      <c r="B10326" s="84"/>
      <c r="C10326" s="127"/>
      <c r="D10326" s="147"/>
      <c r="E10326" s="150"/>
      <c r="F10326" s="187" t="str">
        <f t="shared" si="1990"/>
        <v/>
      </c>
      <c r="G10326" s="188" t="str">
        <f>+IF(F10326="","",H10311)</f>
        <v/>
      </c>
      <c r="H10326" s="189" t="str">
        <f t="shared" si="1991"/>
        <v/>
      </c>
      <c r="J10326" s="195" t="str">
        <f>+IF(H10326="","",H10326/H10382)</f>
        <v/>
      </c>
      <c r="K10326" s="172"/>
      <c r="L10326" s="170"/>
      <c r="M10326" s="193" t="str">
        <f t="shared" si="1992"/>
        <v/>
      </c>
      <c r="N10326" s="194" t="str">
        <f t="shared" si="1985"/>
        <v/>
      </c>
      <c r="R10326" s="75" t="e">
        <f t="shared" si="1989"/>
        <v>#REF!</v>
      </c>
    </row>
    <row r="10327" spans="1:18" ht="15" customHeight="1" thickBot="1" x14ac:dyDescent="0.35">
      <c r="A10327" s="86"/>
      <c r="B10327" s="84"/>
      <c r="C10327" s="160"/>
      <c r="D10327" s="160"/>
      <c r="E10327" s="160"/>
      <c r="F10327" s="160"/>
      <c r="G10327" s="161" t="s">
        <v>27</v>
      </c>
      <c r="H10327" s="157">
        <f>SUM(H10314:H10326)</f>
        <v>20.974154662500005</v>
      </c>
      <c r="J10327" s="110">
        <f>SUM(J10314:J10326)</f>
        <v>0.10210686906620464</v>
      </c>
      <c r="K10327" s="109"/>
      <c r="L10327" s="109"/>
      <c r="M10327" s="109"/>
      <c r="N10327" s="110">
        <f>SUM(N10314:N10326)</f>
        <v>0</v>
      </c>
    </row>
    <row r="10328" spans="1:18" s="73" customFormat="1" ht="15" customHeight="1" thickBot="1" x14ac:dyDescent="0.35">
      <c r="A10328" s="86"/>
      <c r="B10328" s="84"/>
      <c r="C10328" s="73" t="s">
        <v>10</v>
      </c>
      <c r="H10328" s="74"/>
      <c r="J10328" s="112"/>
      <c r="K10328" s="112"/>
      <c r="L10328" s="112"/>
      <c r="M10328" s="112"/>
      <c r="N10328" s="112"/>
    </row>
    <row r="10329" spans="1:18" ht="31.5" customHeight="1" thickBot="1" x14ac:dyDescent="0.35">
      <c r="A10329" s="86"/>
      <c r="B10329" s="84"/>
      <c r="C10329" s="122" t="s">
        <v>48</v>
      </c>
      <c r="D10329" s="123" t="s">
        <v>0</v>
      </c>
      <c r="E10329" s="123" t="s">
        <v>65</v>
      </c>
      <c r="F10329" s="123" t="s">
        <v>66</v>
      </c>
      <c r="G10329" s="123" t="s">
        <v>8</v>
      </c>
      <c r="H10329" s="124" t="s">
        <v>9</v>
      </c>
      <c r="J10329" s="106" t="s">
        <v>59</v>
      </c>
      <c r="K10329" s="107" t="s">
        <v>60</v>
      </c>
      <c r="L10329" s="107" t="s">
        <v>61</v>
      </c>
      <c r="M10329" s="107" t="s">
        <v>62</v>
      </c>
      <c r="N10329" s="108" t="s">
        <v>63</v>
      </c>
    </row>
    <row r="10330" spans="1:18" ht="15" customHeight="1" x14ac:dyDescent="0.3">
      <c r="A10330" s="86"/>
      <c r="B10330" s="84"/>
      <c r="C10330" s="125" t="s">
        <v>326</v>
      </c>
      <c r="D10330" s="227">
        <v>1</v>
      </c>
      <c r="E10330" s="149">
        <v>4.2300000000000004</v>
      </c>
      <c r="F10330" s="184">
        <f>+IF(E10330="","",D10330*E10330)</f>
        <v>4.2300000000000004</v>
      </c>
      <c r="G10330" s="185">
        <f>+IF(F10330="","",H10312)</f>
        <v>7.3333000000000004</v>
      </c>
      <c r="H10330" s="186">
        <f>+IF(G10330="","",F10330*G10330)</f>
        <v>31.019859000000004</v>
      </c>
      <c r="I10330" s="95"/>
      <c r="J10330" s="195">
        <f>+IF(H10330="","",H10330/H10382)</f>
        <v>0.15101160129366567</v>
      </c>
      <c r="K10330" s="210">
        <v>851230012</v>
      </c>
      <c r="L10330" s="210" t="s">
        <v>77</v>
      </c>
      <c r="M10330" s="193">
        <v>0</v>
      </c>
      <c r="N10330" s="194">
        <f t="shared" ref="N10330:N10342" si="1993">+IF(H10330="","",J10330*M10330)</f>
        <v>0</v>
      </c>
      <c r="R10330" s="75" t="e">
        <f t="shared" ref="R10330:R10342" si="1994">+R10242+1</f>
        <v>#REF!</v>
      </c>
    </row>
    <row r="10331" spans="1:18" ht="39" customHeight="1" x14ac:dyDescent="0.25">
      <c r="A10331" s="86"/>
      <c r="B10331" s="84"/>
      <c r="C10331" s="232" t="s">
        <v>309</v>
      </c>
      <c r="D10331" s="228">
        <v>0.75</v>
      </c>
      <c r="E10331" s="209">
        <v>4.75</v>
      </c>
      <c r="F10331" s="184">
        <f>+IF(E10331="","",D10331*E10331)</f>
        <v>3.5625</v>
      </c>
      <c r="G10331" s="185">
        <f>+IF(F10331="","",H10312)</f>
        <v>7.3333000000000004</v>
      </c>
      <c r="H10331" s="186">
        <f>+IF(G10331="","",F10331*G10331)</f>
        <v>26.124881250000001</v>
      </c>
      <c r="J10331" s="195">
        <f>+IF(H10331="","",H10331/H10382)</f>
        <v>0.12718175640867233</v>
      </c>
      <c r="K10331" s="210">
        <v>851230012</v>
      </c>
      <c r="L10331" s="210" t="s">
        <v>77</v>
      </c>
      <c r="M10331" s="193">
        <v>0</v>
      </c>
      <c r="N10331" s="194">
        <f t="shared" si="1993"/>
        <v>0</v>
      </c>
      <c r="R10331" s="75" t="e">
        <f t="shared" si="1994"/>
        <v>#REF!</v>
      </c>
    </row>
    <row r="10332" spans="1:18" ht="29.4" customHeight="1" x14ac:dyDescent="0.25">
      <c r="A10332" s="86"/>
      <c r="B10332" s="84"/>
      <c r="C10332" s="125" t="s">
        <v>310</v>
      </c>
      <c r="D10332" s="227">
        <v>1</v>
      </c>
      <c r="E10332" s="209">
        <v>4.28</v>
      </c>
      <c r="F10332" s="184">
        <f>+IF(E10332="","",D10332*E10332)</f>
        <v>4.28</v>
      </c>
      <c r="G10332" s="185">
        <f>+IF(F10332="","",H10312)</f>
        <v>7.3333000000000004</v>
      </c>
      <c r="H10332" s="186">
        <f>+IF(G10332="","",F10332*G10332)</f>
        <v>31.386524000000005</v>
      </c>
      <c r="J10332" s="195">
        <f>+IF(H10332="","",H10332/H10382)</f>
        <v>0.15279660840115583</v>
      </c>
      <c r="K10332" s="210">
        <v>851230012</v>
      </c>
      <c r="L10332" s="210" t="s">
        <v>77</v>
      </c>
      <c r="M10332" s="193">
        <v>0</v>
      </c>
      <c r="N10332" s="194">
        <f t="shared" si="1993"/>
        <v>0</v>
      </c>
      <c r="R10332" s="75" t="e">
        <f t="shared" si="1994"/>
        <v>#REF!</v>
      </c>
    </row>
    <row r="10333" spans="1:18" ht="15" customHeight="1" x14ac:dyDescent="0.3">
      <c r="A10333" s="86"/>
      <c r="B10333" s="84"/>
      <c r="C10333" s="232" t="s">
        <v>495</v>
      </c>
      <c r="D10333" s="227">
        <v>0.25</v>
      </c>
      <c r="E10333" s="223">
        <v>4.5199999999999996</v>
      </c>
      <c r="F10333" s="184">
        <f>+IF(E10333="","",D10333*E10333)</f>
        <v>1.1299999999999999</v>
      </c>
      <c r="G10333" s="185">
        <f>+IF(F10333="","",H10312)</f>
        <v>7.3333000000000004</v>
      </c>
      <c r="H10333" s="186">
        <f>+IF(G10333="","",F10333*G10333)</f>
        <v>8.2866289999999996</v>
      </c>
      <c r="J10333" s="195">
        <f>+IF(H10333="","",H10333/H10382)</f>
        <v>4.0341160629277117E-2</v>
      </c>
      <c r="K10333" s="210">
        <v>851230012</v>
      </c>
      <c r="L10333" s="210" t="s">
        <v>77</v>
      </c>
      <c r="M10333" s="193">
        <v>0</v>
      </c>
      <c r="N10333" s="194">
        <f t="shared" si="1993"/>
        <v>0</v>
      </c>
      <c r="R10333" s="75" t="e">
        <f t="shared" si="1994"/>
        <v>#REF!</v>
      </c>
    </row>
    <row r="10334" spans="1:18" ht="15" customHeight="1" x14ac:dyDescent="0.3">
      <c r="A10334" s="86"/>
      <c r="B10334" s="84"/>
      <c r="C10334" s="232"/>
      <c r="D10334" s="227"/>
      <c r="E10334" s="223"/>
      <c r="F10334" s="184"/>
      <c r="G10334" s="185"/>
      <c r="H10334" s="186"/>
      <c r="J10334" s="195"/>
      <c r="K10334" s="210"/>
      <c r="L10334" s="210"/>
      <c r="M10334" s="193"/>
      <c r="N10334" s="194" t="str">
        <f t="shared" si="1993"/>
        <v/>
      </c>
      <c r="R10334" s="75" t="e">
        <f t="shared" si="1994"/>
        <v>#REF!</v>
      </c>
    </row>
    <row r="10335" spans="1:18" ht="15" customHeight="1" x14ac:dyDescent="0.3">
      <c r="A10335" s="86"/>
      <c r="B10335" s="84"/>
      <c r="C10335" s="125"/>
      <c r="D10335" s="146"/>
      <c r="E10335" s="149"/>
      <c r="F10335" s="184" t="str">
        <f t="shared" ref="F10335:F10342" si="1995">+IF(E10335="","",D10335*E10335)</f>
        <v/>
      </c>
      <c r="G10335" s="185" t="str">
        <f>+IF(F10335="","",H10312)</f>
        <v/>
      </c>
      <c r="H10335" s="186" t="str">
        <f t="shared" ref="H10335:H10342" si="1996">+IF(G10335="","",F10335*G10335)</f>
        <v/>
      </c>
      <c r="I10335" s="96"/>
      <c r="J10335" s="195" t="str">
        <f>+IF(H10335="","",H10335/H10382)</f>
        <v/>
      </c>
      <c r="K10335" s="174"/>
      <c r="L10335" s="170"/>
      <c r="M10335" s="193" t="str">
        <f t="shared" ref="M10335:M10342" si="1997">IF(L10335="NP", 0, (IF(L10335="EP", 1, (IF(L10335="ND", 0.4, "")))))</f>
        <v/>
      </c>
      <c r="N10335" s="194" t="str">
        <f t="shared" si="1993"/>
        <v/>
      </c>
      <c r="R10335" s="75" t="e">
        <f t="shared" si="1994"/>
        <v>#REF!</v>
      </c>
    </row>
    <row r="10336" spans="1:18" ht="15" customHeight="1" x14ac:dyDescent="0.3">
      <c r="A10336" s="86"/>
      <c r="B10336" s="84"/>
      <c r="C10336" s="125"/>
      <c r="D10336" s="146"/>
      <c r="E10336" s="149"/>
      <c r="F10336" s="184" t="str">
        <f t="shared" si="1995"/>
        <v/>
      </c>
      <c r="G10336" s="185" t="str">
        <f>+IF(F10336="","",H10312)</f>
        <v/>
      </c>
      <c r="H10336" s="186" t="str">
        <f t="shared" si="1996"/>
        <v/>
      </c>
      <c r="J10336" s="195" t="str">
        <f>+IF(H10336="","",H10336/H10382)</f>
        <v/>
      </c>
      <c r="K10336" s="174"/>
      <c r="L10336" s="170"/>
      <c r="M10336" s="193" t="str">
        <f t="shared" si="1997"/>
        <v/>
      </c>
      <c r="N10336" s="194" t="str">
        <f t="shared" si="1993"/>
        <v/>
      </c>
      <c r="R10336" s="75" t="e">
        <f t="shared" si="1994"/>
        <v>#REF!</v>
      </c>
    </row>
    <row r="10337" spans="1:18" ht="15" customHeight="1" x14ac:dyDescent="0.3">
      <c r="A10337" s="86"/>
      <c r="B10337" s="84"/>
      <c r="C10337" s="125"/>
      <c r="D10337" s="146"/>
      <c r="E10337" s="149"/>
      <c r="F10337" s="184" t="str">
        <f t="shared" si="1995"/>
        <v/>
      </c>
      <c r="G10337" s="185" t="str">
        <f>+IF(F10337="","",H10312)</f>
        <v/>
      </c>
      <c r="H10337" s="186" t="str">
        <f t="shared" si="1996"/>
        <v/>
      </c>
      <c r="J10337" s="195" t="str">
        <f>+IF(H10337="","",H10337/H10382)</f>
        <v/>
      </c>
      <c r="K10337" s="174"/>
      <c r="L10337" s="170"/>
      <c r="M10337" s="193" t="str">
        <f t="shared" si="1997"/>
        <v/>
      </c>
      <c r="N10337" s="194" t="str">
        <f t="shared" si="1993"/>
        <v/>
      </c>
      <c r="R10337" s="75" t="e">
        <f t="shared" si="1994"/>
        <v>#REF!</v>
      </c>
    </row>
    <row r="10338" spans="1:18" ht="15" customHeight="1" x14ac:dyDescent="0.3">
      <c r="A10338" s="86"/>
      <c r="B10338" s="84"/>
      <c r="C10338" s="125"/>
      <c r="D10338" s="146"/>
      <c r="E10338" s="149"/>
      <c r="F10338" s="184" t="str">
        <f t="shared" si="1995"/>
        <v/>
      </c>
      <c r="G10338" s="185" t="str">
        <f>+IF(F10338="","",H10312)</f>
        <v/>
      </c>
      <c r="H10338" s="186" t="str">
        <f t="shared" si="1996"/>
        <v/>
      </c>
      <c r="I10338" s="96"/>
      <c r="J10338" s="195" t="str">
        <f>+IF(H10338="","",H10338/H10382)</f>
        <v/>
      </c>
      <c r="K10338" s="174"/>
      <c r="L10338" s="170"/>
      <c r="M10338" s="193" t="str">
        <f t="shared" si="1997"/>
        <v/>
      </c>
      <c r="N10338" s="194" t="str">
        <f t="shared" si="1993"/>
        <v/>
      </c>
      <c r="R10338" s="75" t="e">
        <f t="shared" si="1994"/>
        <v>#REF!</v>
      </c>
    </row>
    <row r="10339" spans="1:18" ht="15" customHeight="1" x14ac:dyDescent="0.3">
      <c r="A10339" s="86"/>
      <c r="B10339" s="84"/>
      <c r="C10339" s="125"/>
      <c r="D10339" s="146"/>
      <c r="E10339" s="149"/>
      <c r="F10339" s="184" t="str">
        <f t="shared" si="1995"/>
        <v/>
      </c>
      <c r="G10339" s="185" t="str">
        <f>+IF(F10339="","",H10312)</f>
        <v/>
      </c>
      <c r="H10339" s="186" t="str">
        <f t="shared" si="1996"/>
        <v/>
      </c>
      <c r="J10339" s="195" t="str">
        <f>+IF(H10339="","",H10339/H10382)</f>
        <v/>
      </c>
      <c r="K10339" s="174"/>
      <c r="L10339" s="170"/>
      <c r="M10339" s="193" t="str">
        <f t="shared" si="1997"/>
        <v/>
      </c>
      <c r="N10339" s="194" t="str">
        <f t="shared" si="1993"/>
        <v/>
      </c>
      <c r="R10339" s="75" t="e">
        <f t="shared" si="1994"/>
        <v>#REF!</v>
      </c>
    </row>
    <row r="10340" spans="1:18" ht="15" customHeight="1" x14ac:dyDescent="0.3">
      <c r="A10340" s="86"/>
      <c r="B10340" s="84"/>
      <c r="C10340" s="125"/>
      <c r="D10340" s="146"/>
      <c r="E10340" s="149"/>
      <c r="F10340" s="184" t="str">
        <f t="shared" si="1995"/>
        <v/>
      </c>
      <c r="G10340" s="185" t="str">
        <f>+IF(F10340="","",H10312)</f>
        <v/>
      </c>
      <c r="H10340" s="186" t="str">
        <f t="shared" si="1996"/>
        <v/>
      </c>
      <c r="I10340" s="96"/>
      <c r="J10340" s="195" t="str">
        <f>+IF(H10340="","",H10340/H10382)</f>
        <v/>
      </c>
      <c r="K10340" s="174"/>
      <c r="L10340" s="170"/>
      <c r="M10340" s="193" t="str">
        <f t="shared" si="1997"/>
        <v/>
      </c>
      <c r="N10340" s="194" t="str">
        <f t="shared" si="1993"/>
        <v/>
      </c>
      <c r="R10340" s="75" t="e">
        <f t="shared" si="1994"/>
        <v>#REF!</v>
      </c>
    </row>
    <row r="10341" spans="1:18" ht="15" customHeight="1" x14ac:dyDescent="0.3">
      <c r="A10341" s="86"/>
      <c r="B10341" s="84"/>
      <c r="C10341" s="125"/>
      <c r="D10341" s="146"/>
      <c r="E10341" s="149"/>
      <c r="F10341" s="184" t="str">
        <f t="shared" si="1995"/>
        <v/>
      </c>
      <c r="G10341" s="185" t="str">
        <f>+IF(F10341="","",H10312)</f>
        <v/>
      </c>
      <c r="H10341" s="186" t="str">
        <f t="shared" si="1996"/>
        <v/>
      </c>
      <c r="I10341" s="96"/>
      <c r="J10341" s="195" t="str">
        <f>+IF(H10341="","",H10341/H10382)</f>
        <v/>
      </c>
      <c r="K10341" s="174"/>
      <c r="L10341" s="170"/>
      <c r="M10341" s="193" t="str">
        <f t="shared" si="1997"/>
        <v/>
      </c>
      <c r="N10341" s="194" t="str">
        <f t="shared" si="1993"/>
        <v/>
      </c>
      <c r="R10341" s="75" t="e">
        <f t="shared" si="1994"/>
        <v>#REF!</v>
      </c>
    </row>
    <row r="10342" spans="1:18" ht="15" customHeight="1" thickBot="1" x14ac:dyDescent="0.35">
      <c r="A10342" s="86"/>
      <c r="B10342" s="84"/>
      <c r="C10342" s="127"/>
      <c r="D10342" s="147"/>
      <c r="E10342" s="150"/>
      <c r="F10342" s="187" t="str">
        <f t="shared" si="1995"/>
        <v/>
      </c>
      <c r="G10342" s="188" t="str">
        <f>+IF(F10342="","",H10311)</f>
        <v/>
      </c>
      <c r="H10342" s="189" t="str">
        <f t="shared" si="1996"/>
        <v/>
      </c>
      <c r="J10342" s="195" t="str">
        <f>+IF(H10342="","",H10342/H10382)</f>
        <v/>
      </c>
      <c r="K10342" s="174"/>
      <c r="L10342" s="170"/>
      <c r="M10342" s="193" t="str">
        <f t="shared" si="1997"/>
        <v/>
      </c>
      <c r="N10342" s="194" t="str">
        <f t="shared" si="1993"/>
        <v/>
      </c>
      <c r="R10342" s="75" t="e">
        <f t="shared" si="1994"/>
        <v>#REF!</v>
      </c>
    </row>
    <row r="10343" spans="1:18" ht="15" customHeight="1" thickBot="1" x14ac:dyDescent="0.35">
      <c r="A10343" s="86"/>
      <c r="B10343" s="84"/>
      <c r="C10343" s="160"/>
      <c r="D10343" s="160"/>
      <c r="E10343" s="160"/>
      <c r="F10343" s="160"/>
      <c r="G10343" s="161" t="s">
        <v>28</v>
      </c>
      <c r="H10343" s="157">
        <f>SUM(H10330:H10342)</f>
        <v>96.817893250000012</v>
      </c>
      <c r="J10343" s="110">
        <f>SUM(J10330:J10342)</f>
        <v>0.47133112673277094</v>
      </c>
      <c r="K10343" s="109"/>
      <c r="L10343" s="109"/>
      <c r="M10343" s="109"/>
      <c r="N10343" s="110">
        <f>SUM(N10330:N10342)</f>
        <v>0</v>
      </c>
    </row>
    <row r="10344" spans="1:18" s="73" customFormat="1" ht="15" customHeight="1" thickBot="1" x14ac:dyDescent="0.35">
      <c r="A10344" s="86"/>
      <c r="B10344" s="84"/>
      <c r="C10344" s="73" t="s">
        <v>11</v>
      </c>
      <c r="H10344" s="74"/>
      <c r="J10344" s="112"/>
      <c r="K10344" s="112"/>
      <c r="L10344" s="112"/>
      <c r="M10344" s="112"/>
      <c r="N10344" s="112"/>
    </row>
    <row r="10345" spans="1:18" ht="34.5" customHeight="1" thickBot="1" x14ac:dyDescent="0.35">
      <c r="A10345" s="86"/>
      <c r="B10345" s="84"/>
      <c r="C10345" s="122" t="s">
        <v>48</v>
      </c>
      <c r="D10345" s="129"/>
      <c r="E10345" s="123" t="s">
        <v>3</v>
      </c>
      <c r="F10345" s="123" t="s">
        <v>0</v>
      </c>
      <c r="G10345" s="123" t="s">
        <v>16</v>
      </c>
      <c r="H10345" s="124" t="s">
        <v>9</v>
      </c>
      <c r="J10345" s="106" t="s">
        <v>59</v>
      </c>
      <c r="K10345" s="107" t="s">
        <v>60</v>
      </c>
      <c r="L10345" s="107" t="s">
        <v>61</v>
      </c>
      <c r="M10345" s="107" t="s">
        <v>62</v>
      </c>
      <c r="N10345" s="108" t="s">
        <v>63</v>
      </c>
    </row>
    <row r="10346" spans="1:18" ht="15" customHeight="1" x14ac:dyDescent="0.3">
      <c r="A10346" s="86"/>
      <c r="B10346" s="84"/>
      <c r="C10346" s="233" t="s">
        <v>496</v>
      </c>
      <c r="E10346" s="229" t="s">
        <v>74</v>
      </c>
      <c r="F10346" s="267">
        <v>2.7</v>
      </c>
      <c r="G10346" s="223">
        <v>0.8</v>
      </c>
      <c r="H10346" s="190">
        <f t="shared" ref="H10346:H10357" si="1998">+IF(G10346="","",F10346*G10346)</f>
        <v>2.16</v>
      </c>
      <c r="J10346" s="195">
        <f>+IF(H10346="","",H10346/H10382)</f>
        <v>1.0515362393952786E-2</v>
      </c>
      <c r="K10346" s="221">
        <v>412110012</v>
      </c>
      <c r="L10346" s="210" t="s">
        <v>76</v>
      </c>
      <c r="M10346" s="193">
        <v>0.29659999999999997</v>
      </c>
      <c r="N10346" s="194">
        <f>+IF(H10346="","",J10346*M10346)</f>
        <v>3.118856486046396E-3</v>
      </c>
      <c r="R10346" s="75" t="e">
        <f t="shared" ref="R10346:R10371" si="1999">+R10258+1</f>
        <v>#REF!</v>
      </c>
    </row>
    <row r="10347" spans="1:18" ht="15" customHeight="1" x14ac:dyDescent="0.3">
      <c r="A10347" s="86"/>
      <c r="B10347" s="84"/>
      <c r="C10347" s="233" t="s">
        <v>507</v>
      </c>
      <c r="E10347" s="229" t="s">
        <v>43</v>
      </c>
      <c r="F10347" s="267">
        <v>1</v>
      </c>
      <c r="G10347" s="223">
        <v>14.53</v>
      </c>
      <c r="H10347" s="190">
        <f t="shared" si="1998"/>
        <v>14.53</v>
      </c>
      <c r="J10347" s="195">
        <f>+IF(H10347="","",H10347/H10382)</f>
        <v>7.0735284992654607E-2</v>
      </c>
      <c r="K10347" s="218">
        <v>373500012</v>
      </c>
      <c r="L10347" s="212" t="s">
        <v>76</v>
      </c>
      <c r="M10347" s="193">
        <v>0.3296</v>
      </c>
      <c r="N10347" s="194">
        <f>+IF(H10347="","",J10347*M10347)</f>
        <v>2.3314349933578959E-2</v>
      </c>
      <c r="R10347" s="75" t="e">
        <f t="shared" si="1999"/>
        <v>#REF!</v>
      </c>
    </row>
    <row r="10348" spans="1:18" ht="15" customHeight="1" x14ac:dyDescent="0.3">
      <c r="A10348" s="86"/>
      <c r="B10348" s="84"/>
      <c r="C10348" s="233" t="s">
        <v>315</v>
      </c>
      <c r="E10348" s="229" t="s">
        <v>43</v>
      </c>
      <c r="F10348" s="267">
        <v>14</v>
      </c>
      <c r="G10348" s="223">
        <v>0.03</v>
      </c>
      <c r="H10348" s="190">
        <f t="shared" si="1998"/>
        <v>0.42</v>
      </c>
      <c r="J10348" s="195">
        <f>+IF(H10348="","",H10348/H10382)</f>
        <v>2.0446537988241527E-3</v>
      </c>
      <c r="K10348" s="212">
        <v>42999081010</v>
      </c>
      <c r="L10348" s="212" t="s">
        <v>76</v>
      </c>
      <c r="M10348" s="193">
        <v>0.4</v>
      </c>
      <c r="N10348" s="194">
        <f>+IF(H10348="","",J10348*M10348)</f>
        <v>8.1786151952966107E-4</v>
      </c>
      <c r="R10348" s="75" t="e">
        <f t="shared" si="1999"/>
        <v>#REF!</v>
      </c>
    </row>
    <row r="10349" spans="1:18" ht="15" customHeight="1" x14ac:dyDescent="0.3">
      <c r="A10349" s="86"/>
      <c r="B10349" s="84"/>
      <c r="C10349" s="233" t="s">
        <v>498</v>
      </c>
      <c r="E10349" s="229" t="s">
        <v>403</v>
      </c>
      <c r="F10349" s="267">
        <v>0.11</v>
      </c>
      <c r="G10349" s="223">
        <v>26.59</v>
      </c>
      <c r="H10349" s="190">
        <f t="shared" si="1998"/>
        <v>2.9249000000000001</v>
      </c>
      <c r="J10349" s="195">
        <f>+IF(H10349="","",H10349/H10382)</f>
        <v>1.4239066419478009E-2</v>
      </c>
      <c r="K10349" s="211">
        <v>352605342021</v>
      </c>
      <c r="L10349" s="212" t="s">
        <v>76</v>
      </c>
      <c r="M10349" s="193">
        <v>0.20180000000000001</v>
      </c>
      <c r="N10349" s="194">
        <f>+IF(H10349="","",J10349*M10349)</f>
        <v>2.8734436034506625E-3</v>
      </c>
      <c r="R10349" s="75" t="e">
        <f t="shared" si="1999"/>
        <v>#REF!</v>
      </c>
    </row>
    <row r="10350" spans="1:18" ht="15" customHeight="1" x14ac:dyDescent="0.3">
      <c r="A10350" s="86"/>
      <c r="B10350" s="84"/>
      <c r="C10350" s="232" t="s">
        <v>499</v>
      </c>
      <c r="E10350" s="229" t="s">
        <v>41</v>
      </c>
      <c r="F10350" s="267">
        <v>0.45</v>
      </c>
      <c r="G10350" s="223">
        <v>31.37</v>
      </c>
      <c r="H10350" s="190">
        <f t="shared" si="1998"/>
        <v>14.1165</v>
      </c>
      <c r="J10350" s="195">
        <f>+IF(H10350="","",H10350/H10382)</f>
        <v>6.8722274645478934E-2</v>
      </c>
      <c r="K10350" s="221">
        <v>351100212</v>
      </c>
      <c r="L10350" s="212" t="s">
        <v>76</v>
      </c>
      <c r="M10350" s="193">
        <v>0.26679999999999998</v>
      </c>
      <c r="N10350" s="194">
        <f t="shared" ref="N10350:N10371" si="2000">+IF(H10350="","",J10350*M10350)</f>
        <v>1.8335102875413779E-2</v>
      </c>
      <c r="R10350" s="75" t="e">
        <f t="shared" si="1999"/>
        <v>#REF!</v>
      </c>
    </row>
    <row r="10351" spans="1:18" ht="15" customHeight="1" x14ac:dyDescent="0.3">
      <c r="A10351" s="86"/>
      <c r="B10351" s="84"/>
      <c r="C10351" s="232" t="s">
        <v>500</v>
      </c>
      <c r="E10351" s="229" t="s">
        <v>74</v>
      </c>
      <c r="F10351" s="267">
        <v>3</v>
      </c>
      <c r="G10351" s="223">
        <v>3.7</v>
      </c>
      <c r="H10351" s="190">
        <f t="shared" si="1998"/>
        <v>11.100000000000001</v>
      </c>
      <c r="J10351" s="195">
        <f>+IF(H10351="","",H10351/H10382)</f>
        <v>5.4037278968924039E-2</v>
      </c>
      <c r="K10351" s="221">
        <v>412110012</v>
      </c>
      <c r="L10351" s="212" t="s">
        <v>76</v>
      </c>
      <c r="M10351" s="193">
        <v>0.29659999999999997</v>
      </c>
      <c r="N10351" s="194">
        <f t="shared" si="2000"/>
        <v>1.6027456942182869E-2</v>
      </c>
      <c r="R10351" s="75" t="e">
        <f t="shared" si="1999"/>
        <v>#REF!</v>
      </c>
    </row>
    <row r="10352" spans="1:18" ht="15" customHeight="1" x14ac:dyDescent="0.3">
      <c r="A10352" s="86"/>
      <c r="B10352" s="84"/>
      <c r="C10352" s="232" t="s">
        <v>501</v>
      </c>
      <c r="E10352" s="229" t="s">
        <v>385</v>
      </c>
      <c r="F10352" s="267">
        <v>1</v>
      </c>
      <c r="G10352" s="223">
        <v>0.67</v>
      </c>
      <c r="H10352" s="190">
        <f t="shared" si="1998"/>
        <v>0.67</v>
      </c>
      <c r="J10352" s="195">
        <f>+IF(H10352="","",H10352/H10382)</f>
        <v>3.261709631457577E-3</v>
      </c>
      <c r="K10352" s="221">
        <v>445210011</v>
      </c>
      <c r="L10352" s="210" t="s">
        <v>76</v>
      </c>
      <c r="M10352" s="193">
        <v>0.4</v>
      </c>
      <c r="N10352" s="194">
        <f t="shared" si="2000"/>
        <v>1.3046838525830309E-3</v>
      </c>
      <c r="R10352" s="75" t="e">
        <f t="shared" si="1999"/>
        <v>#REF!</v>
      </c>
    </row>
    <row r="10353" spans="1:18" ht="15" customHeight="1" x14ac:dyDescent="0.3">
      <c r="A10353" s="86"/>
      <c r="B10353" s="84"/>
      <c r="C10353" s="233" t="s">
        <v>502</v>
      </c>
      <c r="E10353" s="229" t="s">
        <v>41</v>
      </c>
      <c r="F10353" s="267">
        <v>0.45</v>
      </c>
      <c r="G10353" s="223">
        <v>45.21</v>
      </c>
      <c r="H10353" s="190">
        <f t="shared" si="1998"/>
        <v>20.3445</v>
      </c>
      <c r="J10353" s="195">
        <f>+IF(H10353="","",H10353/H10382)</f>
        <v>9.9041569548042788E-2</v>
      </c>
      <c r="K10353" s="174">
        <v>352605342021</v>
      </c>
      <c r="L10353" s="170" t="s">
        <v>76</v>
      </c>
      <c r="M10353" s="193">
        <v>0.20180000000000001</v>
      </c>
      <c r="N10353" s="194">
        <f t="shared" si="2000"/>
        <v>1.9986588734795037E-2</v>
      </c>
      <c r="R10353" s="75" t="e">
        <f t="shared" si="1999"/>
        <v>#REF!</v>
      </c>
    </row>
    <row r="10354" spans="1:18" ht="15" customHeight="1" x14ac:dyDescent="0.3">
      <c r="A10354" s="86"/>
      <c r="B10354" s="84"/>
      <c r="C10354" s="233" t="s">
        <v>503</v>
      </c>
      <c r="E10354" s="229" t="s">
        <v>41</v>
      </c>
      <c r="F10354" s="267">
        <v>0.18</v>
      </c>
      <c r="G10354" s="223">
        <v>76.23</v>
      </c>
      <c r="H10354" s="190">
        <f t="shared" si="1998"/>
        <v>13.721400000000001</v>
      </c>
      <c r="J10354" s="195">
        <f>+IF(H10354="","",H10354/H10382)</f>
        <v>6.6798839607585064E-2</v>
      </c>
      <c r="K10354" s="211">
        <v>352605342021</v>
      </c>
      <c r="L10354" s="210" t="s">
        <v>76</v>
      </c>
      <c r="M10354" s="193">
        <v>0.20180000000000001</v>
      </c>
      <c r="N10354" s="194">
        <f t="shared" si="2000"/>
        <v>1.3480005832810666E-2</v>
      </c>
      <c r="R10354" s="75" t="e">
        <f t="shared" si="1999"/>
        <v>#REF!</v>
      </c>
    </row>
    <row r="10355" spans="1:18" ht="15" customHeight="1" x14ac:dyDescent="0.3">
      <c r="A10355" s="86"/>
      <c r="B10355" s="84"/>
      <c r="C10355" s="233" t="s">
        <v>506</v>
      </c>
      <c r="E10355" s="230" t="s">
        <v>89</v>
      </c>
      <c r="F10355" s="267">
        <v>0.11</v>
      </c>
      <c r="G10355" s="223">
        <v>3.56</v>
      </c>
      <c r="H10355" s="190">
        <f t="shared" si="1998"/>
        <v>0.3916</v>
      </c>
      <c r="J10355" s="195">
        <f>+IF(H10355="","",H10355/H10382)</f>
        <v>1.9063962562369957E-3</v>
      </c>
      <c r="K10355" s="174">
        <v>352605342021</v>
      </c>
      <c r="L10355" s="170" t="s">
        <v>76</v>
      </c>
      <c r="M10355" s="193">
        <v>0.20180000000000001</v>
      </c>
      <c r="N10355" s="194">
        <f t="shared" si="2000"/>
        <v>3.8471076450862575E-4</v>
      </c>
      <c r="R10355" s="75" t="e">
        <f t="shared" si="1999"/>
        <v>#REF!</v>
      </c>
    </row>
    <row r="10356" spans="1:18" ht="15" customHeight="1" x14ac:dyDescent="0.3">
      <c r="A10356" s="86"/>
      <c r="B10356" s="84"/>
      <c r="C10356" s="233" t="s">
        <v>314</v>
      </c>
      <c r="E10356" s="230" t="s">
        <v>43</v>
      </c>
      <c r="F10356" s="223">
        <v>2</v>
      </c>
      <c r="G10356" s="223">
        <v>3</v>
      </c>
      <c r="H10356" s="190">
        <f t="shared" si="1998"/>
        <v>6</v>
      </c>
      <c r="J10356" s="195">
        <f>+IF(H10356="","",H10356/H10382)</f>
        <v>2.920933998320218E-2</v>
      </c>
      <c r="K10356" s="221">
        <v>4299923211</v>
      </c>
      <c r="L10356" s="210" t="s">
        <v>76</v>
      </c>
      <c r="M10356" s="193">
        <v>0.4</v>
      </c>
      <c r="N10356" s="194">
        <f t="shared" si="2000"/>
        <v>1.1683735993280873E-2</v>
      </c>
      <c r="R10356" s="75" t="e">
        <f t="shared" si="1999"/>
        <v>#REF!</v>
      </c>
    </row>
    <row r="10357" spans="1:18" ht="15" customHeight="1" x14ac:dyDescent="0.3">
      <c r="A10357" s="86"/>
      <c r="B10357" s="84"/>
      <c r="C10357" s="125" t="s">
        <v>504</v>
      </c>
      <c r="E10357" s="151" t="s">
        <v>43</v>
      </c>
      <c r="F10357" s="151">
        <v>0.02</v>
      </c>
      <c r="G10357" s="151">
        <v>62.14</v>
      </c>
      <c r="H10357" s="190">
        <f t="shared" si="1998"/>
        <v>1.2428000000000001</v>
      </c>
      <c r="J10357" s="195">
        <f>+IF(H10357="","",H10357/H10382)</f>
        <v>6.0502279551872791E-3</v>
      </c>
      <c r="K10357" s="211">
        <v>352605342021</v>
      </c>
      <c r="L10357" s="210" t="s">
        <v>76</v>
      </c>
      <c r="M10357" s="193">
        <v>0.20180000000000001</v>
      </c>
      <c r="N10357" s="194">
        <f t="shared" si="2000"/>
        <v>1.2209360013567929E-3</v>
      </c>
      <c r="R10357" s="75" t="e">
        <f t="shared" si="1999"/>
        <v>#REF!</v>
      </c>
    </row>
    <row r="10358" spans="1:18" ht="15" customHeight="1" x14ac:dyDescent="0.3">
      <c r="A10358" s="86"/>
      <c r="B10358" s="84"/>
      <c r="C10358" s="125"/>
      <c r="E10358" s="151"/>
      <c r="F10358" s="151"/>
      <c r="G10358" s="151"/>
      <c r="H10358" s="190"/>
      <c r="J10358" s="195"/>
      <c r="K10358" s="174"/>
      <c r="L10358" s="170"/>
      <c r="M10358" s="193"/>
      <c r="N10358" s="194" t="str">
        <f t="shared" si="2000"/>
        <v/>
      </c>
      <c r="R10358" s="75" t="e">
        <f t="shared" si="1999"/>
        <v>#REF!</v>
      </c>
    </row>
    <row r="10359" spans="1:18" ht="15" customHeight="1" x14ac:dyDescent="0.3">
      <c r="A10359" s="86"/>
      <c r="B10359" s="84"/>
      <c r="C10359" s="125"/>
      <c r="E10359" s="151"/>
      <c r="F10359" s="151"/>
      <c r="G10359" s="151"/>
      <c r="H10359" s="190"/>
      <c r="J10359" s="195"/>
      <c r="K10359" s="211"/>
      <c r="L10359" s="210"/>
      <c r="M10359" s="193"/>
      <c r="N10359" s="194" t="str">
        <f t="shared" si="2000"/>
        <v/>
      </c>
      <c r="R10359" s="75" t="e">
        <f t="shared" si="1999"/>
        <v>#REF!</v>
      </c>
    </row>
    <row r="10360" spans="1:18" ht="15" customHeight="1" x14ac:dyDescent="0.3">
      <c r="A10360" s="86"/>
      <c r="B10360" s="84"/>
      <c r="C10360" s="125"/>
      <c r="E10360" s="151"/>
      <c r="F10360" s="151"/>
      <c r="G10360" s="151"/>
      <c r="H10360" s="190"/>
      <c r="J10360" s="195"/>
      <c r="K10360" s="174"/>
      <c r="L10360" s="170"/>
      <c r="M10360" s="193"/>
      <c r="N10360" s="194" t="str">
        <f t="shared" si="2000"/>
        <v/>
      </c>
      <c r="R10360" s="75" t="e">
        <f t="shared" si="1999"/>
        <v>#REF!</v>
      </c>
    </row>
    <row r="10361" spans="1:18" ht="15" customHeight="1" x14ac:dyDescent="0.3">
      <c r="A10361" s="86"/>
      <c r="B10361" s="84"/>
      <c r="C10361" s="125"/>
      <c r="E10361" s="151"/>
      <c r="F10361" s="151"/>
      <c r="G10361" s="151"/>
      <c r="H10361" s="190"/>
      <c r="J10361" s="195"/>
      <c r="K10361" s="174"/>
      <c r="L10361" s="170"/>
      <c r="M10361" s="193"/>
      <c r="N10361" s="194" t="str">
        <f t="shared" si="2000"/>
        <v/>
      </c>
      <c r="R10361" s="75" t="e">
        <f t="shared" si="1999"/>
        <v>#REF!</v>
      </c>
    </row>
    <row r="10362" spans="1:18" ht="15" customHeight="1" x14ac:dyDescent="0.3">
      <c r="A10362" s="86"/>
      <c r="B10362" s="84"/>
      <c r="C10362" s="125"/>
      <c r="E10362" s="151"/>
      <c r="F10362" s="151"/>
      <c r="G10362" s="151"/>
      <c r="H10362" s="190" t="str">
        <f t="shared" ref="H10362:H10371" si="2001">+IF(G10362="","",F10362*G10362)</f>
        <v/>
      </c>
      <c r="J10362" s="195" t="str">
        <f>+IF(H10362="","",H10362/H10382)</f>
        <v/>
      </c>
      <c r="K10362" s="174"/>
      <c r="L10362" s="170"/>
      <c r="M10362" s="193" t="str">
        <f t="shared" ref="M10362:M10371" si="2002">IF(L10362="NP", 0, (IF(L10362="EP", 1, (IF(L10362="ND", 0.4, "")))))</f>
        <v/>
      </c>
      <c r="N10362" s="194" t="str">
        <f t="shared" si="2000"/>
        <v/>
      </c>
      <c r="R10362" s="75" t="e">
        <f t="shared" si="1999"/>
        <v>#REF!</v>
      </c>
    </row>
    <row r="10363" spans="1:18" ht="15" customHeight="1" x14ac:dyDescent="0.3">
      <c r="A10363" s="86"/>
      <c r="B10363" s="84"/>
      <c r="C10363" s="125"/>
      <c r="E10363" s="151"/>
      <c r="F10363" s="151"/>
      <c r="G10363" s="151"/>
      <c r="H10363" s="190" t="str">
        <f t="shared" si="2001"/>
        <v/>
      </c>
      <c r="J10363" s="195" t="str">
        <f>+IF(H10363="","",H10363/H10382)</f>
        <v/>
      </c>
      <c r="K10363" s="174"/>
      <c r="L10363" s="170"/>
      <c r="M10363" s="193" t="str">
        <f t="shared" si="2002"/>
        <v/>
      </c>
      <c r="N10363" s="194" t="str">
        <f t="shared" si="2000"/>
        <v/>
      </c>
      <c r="R10363" s="75" t="e">
        <f t="shared" si="1999"/>
        <v>#REF!</v>
      </c>
    </row>
    <row r="10364" spans="1:18" ht="15" customHeight="1" x14ac:dyDescent="0.3">
      <c r="A10364" s="86"/>
      <c r="B10364" s="84"/>
      <c r="C10364" s="125"/>
      <c r="E10364" s="151"/>
      <c r="F10364" s="151"/>
      <c r="G10364" s="151"/>
      <c r="H10364" s="190" t="str">
        <f t="shared" si="2001"/>
        <v/>
      </c>
      <c r="J10364" s="195" t="str">
        <f>+IF(H10364="","",H10364/H10382)</f>
        <v/>
      </c>
      <c r="K10364" s="174"/>
      <c r="L10364" s="170"/>
      <c r="M10364" s="193" t="str">
        <f t="shared" si="2002"/>
        <v/>
      </c>
      <c r="N10364" s="194" t="str">
        <f t="shared" si="2000"/>
        <v/>
      </c>
      <c r="R10364" s="75" t="e">
        <f t="shared" si="1999"/>
        <v>#REF!</v>
      </c>
    </row>
    <row r="10365" spans="1:18" ht="15" customHeight="1" x14ac:dyDescent="0.3">
      <c r="A10365" s="86"/>
      <c r="B10365" s="84"/>
      <c r="C10365" s="125"/>
      <c r="E10365" s="151"/>
      <c r="F10365" s="151"/>
      <c r="G10365" s="151"/>
      <c r="H10365" s="190" t="str">
        <f t="shared" si="2001"/>
        <v/>
      </c>
      <c r="J10365" s="195" t="str">
        <f>+IF(H10365="","",H10365/H10382)</f>
        <v/>
      </c>
      <c r="K10365" s="174"/>
      <c r="L10365" s="170"/>
      <c r="M10365" s="193" t="str">
        <f t="shared" si="2002"/>
        <v/>
      </c>
      <c r="N10365" s="194" t="str">
        <f t="shared" si="2000"/>
        <v/>
      </c>
      <c r="R10365" s="75" t="e">
        <f t="shared" si="1999"/>
        <v>#REF!</v>
      </c>
    </row>
    <row r="10366" spans="1:18" ht="15" customHeight="1" x14ac:dyDescent="0.3">
      <c r="A10366" s="86"/>
      <c r="B10366" s="84"/>
      <c r="C10366" s="125"/>
      <c r="E10366" s="151"/>
      <c r="F10366" s="151"/>
      <c r="G10366" s="151"/>
      <c r="H10366" s="190" t="str">
        <f t="shared" si="2001"/>
        <v/>
      </c>
      <c r="J10366" s="195" t="str">
        <f>+IF(H10366="","",H10366/H10382)</f>
        <v/>
      </c>
      <c r="K10366" s="174"/>
      <c r="L10366" s="170"/>
      <c r="M10366" s="193" t="str">
        <f t="shared" si="2002"/>
        <v/>
      </c>
      <c r="N10366" s="194" t="str">
        <f t="shared" si="2000"/>
        <v/>
      </c>
      <c r="R10366" s="75" t="e">
        <f t="shared" si="1999"/>
        <v>#REF!</v>
      </c>
    </row>
    <row r="10367" spans="1:18" ht="15" customHeight="1" x14ac:dyDescent="0.3">
      <c r="A10367" s="86"/>
      <c r="B10367" s="84"/>
      <c r="C10367" s="125"/>
      <c r="E10367" s="151"/>
      <c r="F10367" s="151"/>
      <c r="G10367" s="151"/>
      <c r="H10367" s="190" t="str">
        <f t="shared" si="2001"/>
        <v/>
      </c>
      <c r="J10367" s="195" t="str">
        <f>+IF(H10367="","",H10367/H10382)</f>
        <v/>
      </c>
      <c r="K10367" s="174"/>
      <c r="L10367" s="170"/>
      <c r="M10367" s="193" t="str">
        <f t="shared" si="2002"/>
        <v/>
      </c>
      <c r="N10367" s="194" t="str">
        <f t="shared" si="2000"/>
        <v/>
      </c>
      <c r="R10367" s="75" t="e">
        <f t="shared" si="1999"/>
        <v>#REF!</v>
      </c>
    </row>
    <row r="10368" spans="1:18" ht="15" customHeight="1" x14ac:dyDescent="0.3">
      <c r="A10368" s="86"/>
      <c r="B10368" s="84"/>
      <c r="C10368" s="125"/>
      <c r="E10368" s="151"/>
      <c r="F10368" s="151"/>
      <c r="G10368" s="151"/>
      <c r="H10368" s="190" t="str">
        <f t="shared" si="2001"/>
        <v/>
      </c>
      <c r="J10368" s="195" t="str">
        <f>+IF(H10368="","",H10368/H10382)</f>
        <v/>
      </c>
      <c r="K10368" s="174"/>
      <c r="L10368" s="170"/>
      <c r="M10368" s="193" t="str">
        <f t="shared" si="2002"/>
        <v/>
      </c>
      <c r="N10368" s="194" t="str">
        <f t="shared" si="2000"/>
        <v/>
      </c>
      <c r="R10368" s="75" t="e">
        <f t="shared" si="1999"/>
        <v>#REF!</v>
      </c>
    </row>
    <row r="10369" spans="1:18" ht="15" customHeight="1" x14ac:dyDescent="0.3">
      <c r="A10369" s="86"/>
      <c r="B10369" s="84"/>
      <c r="C10369" s="125"/>
      <c r="E10369" s="151"/>
      <c r="F10369" s="151"/>
      <c r="G10369" s="151"/>
      <c r="H10369" s="190" t="str">
        <f t="shared" si="2001"/>
        <v/>
      </c>
      <c r="J10369" s="195" t="str">
        <f>+IF(H10369="","",H10369/H10382)</f>
        <v/>
      </c>
      <c r="K10369" s="174"/>
      <c r="L10369" s="170"/>
      <c r="M10369" s="193" t="str">
        <f t="shared" si="2002"/>
        <v/>
      </c>
      <c r="N10369" s="194" t="str">
        <f t="shared" si="2000"/>
        <v/>
      </c>
      <c r="R10369" s="75" t="e">
        <f t="shared" si="1999"/>
        <v>#REF!</v>
      </c>
    </row>
    <row r="10370" spans="1:18" ht="15" customHeight="1" x14ac:dyDescent="0.3">
      <c r="A10370" s="86"/>
      <c r="B10370" s="84"/>
      <c r="C10370" s="125"/>
      <c r="E10370" s="151"/>
      <c r="F10370" s="151"/>
      <c r="G10370" s="151"/>
      <c r="H10370" s="190" t="str">
        <f t="shared" si="2001"/>
        <v/>
      </c>
      <c r="J10370" s="195" t="str">
        <f>+IF(H10370="","",H10370/H10382)</f>
        <v/>
      </c>
      <c r="K10370" s="174"/>
      <c r="L10370" s="170"/>
      <c r="M10370" s="193" t="str">
        <f t="shared" si="2002"/>
        <v/>
      </c>
      <c r="N10370" s="194" t="str">
        <f t="shared" si="2000"/>
        <v/>
      </c>
      <c r="R10370" s="75" t="e">
        <f t="shared" si="1999"/>
        <v>#REF!</v>
      </c>
    </row>
    <row r="10371" spans="1:18" ht="15" customHeight="1" thickBot="1" x14ac:dyDescent="0.35">
      <c r="A10371" s="86"/>
      <c r="B10371" s="84"/>
      <c r="C10371" s="125"/>
      <c r="E10371" s="152"/>
      <c r="F10371" s="152"/>
      <c r="G10371" s="152"/>
      <c r="H10371" s="191" t="str">
        <f t="shared" si="2001"/>
        <v/>
      </c>
      <c r="J10371" s="195" t="str">
        <f>+IF(H10371="","",H10371/H10382)</f>
        <v/>
      </c>
      <c r="K10371" s="174"/>
      <c r="L10371" s="170"/>
      <c r="M10371" s="193" t="str">
        <f t="shared" si="2002"/>
        <v/>
      </c>
      <c r="N10371" s="194" t="str">
        <f t="shared" si="2000"/>
        <v/>
      </c>
      <c r="R10371" s="75" t="e">
        <f t="shared" si="1999"/>
        <v>#REF!</v>
      </c>
    </row>
    <row r="10372" spans="1:18" ht="15" customHeight="1" thickBot="1" x14ac:dyDescent="0.35">
      <c r="A10372" s="86"/>
      <c r="B10372" s="84"/>
      <c r="C10372" s="160"/>
      <c r="D10372" s="160"/>
      <c r="E10372" s="160"/>
      <c r="F10372" s="160"/>
      <c r="G10372" s="161" t="s">
        <v>29</v>
      </c>
      <c r="H10372" s="157">
        <f>SUM(H10346:H10371)</f>
        <v>87.621700000000004</v>
      </c>
      <c r="J10372" s="110">
        <f>SUM(J10346:J10371)</f>
        <v>0.42656200420102441</v>
      </c>
      <c r="K10372" s="109"/>
      <c r="L10372" s="109"/>
      <c r="M10372" s="109"/>
      <c r="N10372" s="110">
        <f>SUM(N10346:N10371)</f>
        <v>0.11254773253953737</v>
      </c>
    </row>
    <row r="10373" spans="1:18" s="73" customFormat="1" ht="15" customHeight="1" thickBot="1" x14ac:dyDescent="0.35">
      <c r="A10373" s="86"/>
      <c r="B10373" s="84"/>
      <c r="C10373" s="73" t="s">
        <v>12</v>
      </c>
      <c r="H10373" s="74"/>
      <c r="J10373" s="111"/>
      <c r="K10373" s="111"/>
      <c r="L10373" s="111"/>
      <c r="M10373" s="111"/>
      <c r="N10373" s="111"/>
    </row>
    <row r="10374" spans="1:18" ht="33" customHeight="1" thickBot="1" x14ac:dyDescent="0.35">
      <c r="A10374" s="86"/>
      <c r="B10374" s="84"/>
      <c r="C10374" s="122" t="s">
        <v>48</v>
      </c>
      <c r="D10374" s="129"/>
      <c r="E10374" s="130" t="s">
        <v>3</v>
      </c>
      <c r="F10374" s="130" t="s">
        <v>0</v>
      </c>
      <c r="G10374" s="123" t="s">
        <v>6</v>
      </c>
      <c r="H10374" s="124" t="s">
        <v>9</v>
      </c>
      <c r="J10374" s="106" t="s">
        <v>59</v>
      </c>
      <c r="K10374" s="107" t="s">
        <v>60</v>
      </c>
      <c r="L10374" s="107" t="s">
        <v>61</v>
      </c>
      <c r="M10374" s="107" t="s">
        <v>62</v>
      </c>
      <c r="N10374" s="108" t="s">
        <v>63</v>
      </c>
    </row>
    <row r="10375" spans="1:18" ht="15" customHeight="1" x14ac:dyDescent="0.3">
      <c r="A10375" s="86"/>
      <c r="B10375" s="84"/>
      <c r="C10375" s="125"/>
      <c r="E10375" s="149"/>
      <c r="F10375" s="146"/>
      <c r="G10375" s="154"/>
      <c r="H10375" s="186" t="str">
        <f>+IF(G10375="","",F10375*G10375)</f>
        <v/>
      </c>
      <c r="J10375" s="195" t="str">
        <f>+IF(H10375="","",H10375/H10382)</f>
        <v/>
      </c>
      <c r="K10375" s="175"/>
      <c r="L10375" s="175"/>
      <c r="M10375" s="193" t="str">
        <f>IF(L10375="NP", 0, (IF(L10375="EP", 1, (IF(L10375="ND", 0.4, "")))))</f>
        <v/>
      </c>
      <c r="N10375" s="194" t="str">
        <f>+IF(H10375="","",J10375*M10375)</f>
        <v/>
      </c>
      <c r="R10375" s="75" t="e">
        <f t="shared" ref="R10375:R10379" si="2003">+R10287+1</f>
        <v>#REF!</v>
      </c>
    </row>
    <row r="10376" spans="1:18" ht="15" customHeight="1" x14ac:dyDescent="0.3">
      <c r="A10376" s="86"/>
      <c r="B10376" s="84"/>
      <c r="C10376" s="125"/>
      <c r="E10376" s="149"/>
      <c r="F10376" s="146"/>
      <c r="G10376" s="154"/>
      <c r="H10376" s="186" t="str">
        <f>+IF(G10376="","",F10376*G10376)</f>
        <v/>
      </c>
      <c r="J10376" s="195" t="str">
        <f>+IF(H10376="","",H10376/H10380)</f>
        <v/>
      </c>
      <c r="K10376" s="175"/>
      <c r="L10376" s="175"/>
      <c r="M10376" s="193" t="str">
        <f>IF(L10376="NP", 0, (IF(L10376="EP", 1, (IF(L10376="ND", 0.4, "")))))</f>
        <v/>
      </c>
      <c r="N10376" s="194" t="str">
        <f>+IF(H10376="","",J10376*M10376)</f>
        <v/>
      </c>
      <c r="R10376" s="75" t="e">
        <f t="shared" si="2003"/>
        <v>#REF!</v>
      </c>
    </row>
    <row r="10377" spans="1:18" ht="15" customHeight="1" x14ac:dyDescent="0.3">
      <c r="A10377" s="86"/>
      <c r="B10377" s="84"/>
      <c r="C10377" s="125"/>
      <c r="E10377" s="149"/>
      <c r="F10377" s="146"/>
      <c r="G10377" s="154"/>
      <c r="H10377" s="186" t="str">
        <f>+IF(G10377="","",F10377*G10377)</f>
        <v/>
      </c>
      <c r="J10377" s="195" t="str">
        <f>+IF(H10377="","",H10377/H10381)</f>
        <v/>
      </c>
      <c r="K10377" s="175"/>
      <c r="L10377" s="175"/>
      <c r="M10377" s="193" t="str">
        <f>IF(L10377="NP", 0, (IF(L10377="EP", 1, (IF(L10377="ND", 0.4, "")))))</f>
        <v/>
      </c>
      <c r="N10377" s="194" t="str">
        <f>+IF(H10377="","",J10377*M10377)</f>
        <v/>
      </c>
      <c r="R10377" s="75" t="e">
        <f t="shared" si="2003"/>
        <v>#REF!</v>
      </c>
    </row>
    <row r="10378" spans="1:18" ht="15" customHeight="1" x14ac:dyDescent="0.3">
      <c r="A10378" s="86"/>
      <c r="B10378" s="84"/>
      <c r="C10378" s="125"/>
      <c r="E10378" s="149"/>
      <c r="F10378" s="146"/>
      <c r="G10378" s="154"/>
      <c r="H10378" s="186" t="str">
        <f>+IF(G10378="","",F10378*G10378)</f>
        <v/>
      </c>
      <c r="J10378" s="195" t="str">
        <f>+IF(H10378="","",H10378/H10382)</f>
        <v/>
      </c>
      <c r="K10378" s="175"/>
      <c r="L10378" s="175"/>
      <c r="M10378" s="193" t="str">
        <f>IF(L10378="NP", 0, (IF(L10378="EP", 1, (IF(L10378="ND", 0.4, "")))))</f>
        <v/>
      </c>
      <c r="N10378" s="194" t="str">
        <f>+IF(H10378="","",J10378*M10378)</f>
        <v/>
      </c>
      <c r="R10378" s="75" t="e">
        <f t="shared" si="2003"/>
        <v>#REF!</v>
      </c>
    </row>
    <row r="10379" spans="1:18" ht="15" customHeight="1" thickBot="1" x14ac:dyDescent="0.35">
      <c r="A10379" s="86"/>
      <c r="B10379" s="84"/>
      <c r="C10379" s="127"/>
      <c r="D10379" s="128"/>
      <c r="E10379" s="150"/>
      <c r="F10379" s="147"/>
      <c r="G10379" s="155"/>
      <c r="H10379" s="192" t="str">
        <f>+IF(G10379="","",F10379*G10379)</f>
        <v/>
      </c>
      <c r="J10379" s="195" t="str">
        <f>+IF(H10379="","",H10379/H10382)</f>
        <v/>
      </c>
      <c r="K10379" s="176"/>
      <c r="L10379" s="177"/>
      <c r="M10379" s="193" t="str">
        <f>IF(L10379="NP", 0, (IF(L10379="EP", 1, (IF(L10379="ND", 0.4, "")))))</f>
        <v/>
      </c>
      <c r="N10379" s="194" t="str">
        <f>+IF(H10379="","",J10379*M10379)</f>
        <v/>
      </c>
      <c r="R10379" s="75" t="e">
        <f t="shared" si="2003"/>
        <v>#REF!</v>
      </c>
    </row>
    <row r="10380" spans="1:18" ht="15" customHeight="1" thickBot="1" x14ac:dyDescent="0.35">
      <c r="A10380" s="86"/>
      <c r="B10380" s="84"/>
      <c r="C10380" s="160"/>
      <c r="D10380" s="160"/>
      <c r="E10380" s="160"/>
      <c r="F10380" s="160"/>
      <c r="G10380" s="161" t="s">
        <v>30</v>
      </c>
      <c r="H10380" s="157">
        <f>SUM(H10375:H10379)</f>
        <v>0</v>
      </c>
      <c r="J10380" s="110">
        <f>SUM(J10375:J10379)</f>
        <v>0</v>
      </c>
      <c r="K10380" s="109"/>
      <c r="L10380" s="109"/>
      <c r="M10380" s="109"/>
      <c r="N10380" s="110">
        <f>SUM(N10375:N10379)</f>
        <v>0</v>
      </c>
    </row>
    <row r="10381" spans="1:18" ht="13.5" customHeight="1" thickBot="1" x14ac:dyDescent="0.35">
      <c r="A10381" s="86"/>
      <c r="B10381" s="84"/>
      <c r="H10381" s="84"/>
      <c r="J10381" s="103"/>
      <c r="K10381" s="104"/>
      <c r="L10381" s="104"/>
      <c r="M10381" s="104"/>
      <c r="N10381" s="105"/>
    </row>
    <row r="10382" spans="1:18" ht="15" customHeight="1" x14ac:dyDescent="0.3">
      <c r="A10382" s="86"/>
      <c r="B10382" s="84"/>
      <c r="D10382" s="132" t="s">
        <v>13</v>
      </c>
      <c r="E10382" s="133"/>
      <c r="F10382" s="133"/>
      <c r="G10382" s="134"/>
      <c r="H10382" s="158">
        <f>+H10327+H10343+H10372+H10380</f>
        <v>205.41374791250001</v>
      </c>
      <c r="J10382" s="113"/>
      <c r="K10382" s="78"/>
      <c r="M10382" s="78"/>
      <c r="N10382" s="114"/>
    </row>
    <row r="10383" spans="1:18" ht="15" customHeight="1" thickBot="1" x14ac:dyDescent="0.35">
      <c r="A10383" s="86"/>
      <c r="B10383" s="84"/>
      <c r="D10383" s="135" t="s">
        <v>67</v>
      </c>
      <c r="E10383" s="136"/>
      <c r="F10383" s="136"/>
      <c r="G10383" s="141">
        <f>+$Q$1</f>
        <v>0.15</v>
      </c>
      <c r="H10383" s="159">
        <f>+H10382*G10383</f>
        <v>30.812062186875</v>
      </c>
      <c r="J10383" s="115"/>
      <c r="K10383" s="116"/>
      <c r="L10383" s="116"/>
      <c r="M10383" s="116"/>
      <c r="N10383" s="117"/>
    </row>
    <row r="10384" spans="1:18" ht="15" customHeight="1" x14ac:dyDescent="0.3">
      <c r="A10384" s="86"/>
      <c r="B10384" s="84"/>
      <c r="D10384" s="135" t="s">
        <v>68</v>
      </c>
      <c r="E10384" s="136"/>
      <c r="F10384" s="136"/>
      <c r="G10384" s="141">
        <f>+$Q$2</f>
        <v>0</v>
      </c>
      <c r="H10384" s="159">
        <f>+(H10382+H10383)*G10384</f>
        <v>0</v>
      </c>
      <c r="J10384" s="120">
        <f>+J10327+J10343+J10372+J10380</f>
        <v>1</v>
      </c>
      <c r="K10384" s="118"/>
      <c r="L10384" s="118"/>
      <c r="M10384" s="118"/>
      <c r="N10384" s="120">
        <f>+N10327+N10343+N10372+N10380</f>
        <v>0.11254773253953737</v>
      </c>
    </row>
    <row r="10385" spans="1:18" ht="15" customHeight="1" thickBot="1" x14ac:dyDescent="0.35">
      <c r="A10385" s="86"/>
      <c r="B10385" s="84"/>
      <c r="C10385" s="75" t="s">
        <v>64</v>
      </c>
      <c r="D10385" s="135" t="s">
        <v>14</v>
      </c>
      <c r="E10385" s="136"/>
      <c r="F10385" s="136"/>
      <c r="G10385" s="137"/>
      <c r="H10385" s="159">
        <f>SUM(H10382:H10384)</f>
        <v>236.22581009937502</v>
      </c>
      <c r="J10385" s="121" t="s">
        <v>69</v>
      </c>
      <c r="K10385" s="119"/>
      <c r="L10385" s="119"/>
      <c r="M10385" s="119"/>
      <c r="N10385" s="121" t="s">
        <v>70</v>
      </c>
    </row>
    <row r="10386" spans="1:18" ht="15" customHeight="1" thickBot="1" x14ac:dyDescent="0.35">
      <c r="A10386" s="86"/>
      <c r="B10386" s="84"/>
      <c r="C10386" s="75" t="s">
        <v>64</v>
      </c>
      <c r="D10386" s="138" t="s">
        <v>15</v>
      </c>
      <c r="E10386" s="139"/>
      <c r="F10386" s="139"/>
      <c r="G10386" s="140"/>
      <c r="H10386" s="131">
        <f>+ROUND(H10385,2)</f>
        <v>236.23</v>
      </c>
      <c r="N10386" s="165">
        <f>+ROUND(N10384,4)</f>
        <v>0.1125</v>
      </c>
    </row>
    <row r="10387" spans="1:18" ht="13.5" customHeight="1" x14ac:dyDescent="0.3">
      <c r="A10387" s="86"/>
      <c r="B10387" s="84"/>
      <c r="G10387" s="76"/>
    </row>
    <row r="10388" spans="1:18" ht="13.5" customHeight="1" x14ac:dyDescent="0.3">
      <c r="A10388" s="86"/>
      <c r="B10388" s="84"/>
      <c r="G10388" s="76"/>
    </row>
    <row r="10389" spans="1:18" ht="15" customHeight="1" x14ac:dyDescent="0.3">
      <c r="A10389" s="83"/>
      <c r="B10389" s="84"/>
      <c r="G10389" s="76"/>
      <c r="H10389" s="84"/>
      <c r="J10389" s="85"/>
      <c r="K10389" s="85"/>
      <c r="L10389" s="85"/>
      <c r="M10389" s="85"/>
      <c r="N10389" s="85"/>
    </row>
    <row r="10390" spans="1:18" ht="14.1" customHeight="1" x14ac:dyDescent="0.3">
      <c r="A10390" s="86"/>
      <c r="B10390" s="84"/>
      <c r="C10390" s="87"/>
      <c r="D10390" s="87"/>
      <c r="E10390" s="87"/>
      <c r="F10390" s="87"/>
      <c r="G10390" s="87"/>
      <c r="H10390" s="87"/>
      <c r="K10390" s="78"/>
      <c r="M10390" s="78"/>
    </row>
    <row r="10391" spans="1:18" ht="12" customHeight="1" x14ac:dyDescent="0.3">
      <c r="A10391" s="86"/>
      <c r="B10391" s="84"/>
      <c r="C10391" s="73"/>
      <c r="D10391" s="73"/>
      <c r="E10391" s="73"/>
      <c r="F10391" s="73"/>
      <c r="G10391" s="73"/>
      <c r="H10391" s="73"/>
      <c r="K10391" s="78"/>
      <c r="M10391" s="78"/>
    </row>
    <row r="10392" spans="1:18" ht="12" customHeight="1" x14ac:dyDescent="0.3">
      <c r="A10392" s="86"/>
      <c r="B10392" s="84"/>
      <c r="G10392" s="88"/>
      <c r="H10392" s="84"/>
      <c r="K10392" s="78"/>
      <c r="M10392" s="78"/>
    </row>
    <row r="10393" spans="1:18" ht="14.25" customHeight="1" x14ac:dyDescent="0.3">
      <c r="A10393" s="86"/>
      <c r="B10393" s="84"/>
      <c r="C10393" s="89"/>
      <c r="D10393" s="90"/>
      <c r="E10393" s="90"/>
      <c r="F10393" s="90"/>
      <c r="G10393" s="90"/>
      <c r="H10393" s="91"/>
      <c r="K10393" s="78"/>
      <c r="M10393" s="78"/>
    </row>
    <row r="10394" spans="1:18" ht="14.25" customHeight="1" x14ac:dyDescent="0.3">
      <c r="A10394" s="86"/>
      <c r="B10394" s="84"/>
      <c r="C10394" s="89"/>
      <c r="H10394" s="84"/>
      <c r="K10394" s="78"/>
      <c r="M10394" s="78"/>
    </row>
    <row r="10395" spans="1:18" ht="12" customHeight="1" thickBot="1" x14ac:dyDescent="0.35">
      <c r="A10395" s="86"/>
      <c r="B10395" s="84"/>
      <c r="C10395" s="89"/>
      <c r="H10395" s="84"/>
      <c r="K10395" s="78"/>
      <c r="M10395" s="78"/>
    </row>
    <row r="10396" spans="1:18" ht="20.100000000000001" customHeight="1" thickBot="1" x14ac:dyDescent="0.35">
      <c r="A10396" s="86"/>
      <c r="B10396" s="84"/>
      <c r="C10396" s="142" t="s">
        <v>55</v>
      </c>
      <c r="D10396" s="143"/>
      <c r="E10396" s="143"/>
      <c r="F10396" s="143"/>
      <c r="G10396" s="143"/>
      <c r="H10396" s="144"/>
    </row>
    <row r="10397" spans="1:18" ht="20.100000000000001" customHeight="1" x14ac:dyDescent="0.3">
      <c r="A10397" s="86"/>
      <c r="B10397" s="84"/>
      <c r="C10397" s="92"/>
      <c r="H10397" s="93" t="s">
        <v>56</v>
      </c>
      <c r="I10397" s="84"/>
      <c r="J10397" s="97" t="s">
        <v>26</v>
      </c>
      <c r="K10397" s="98"/>
      <c r="L10397" s="98"/>
      <c r="M10397" s="98"/>
      <c r="N10397" s="99"/>
    </row>
    <row r="10398" spans="1:18" ht="16.5" customHeight="1" thickBot="1" x14ac:dyDescent="0.35">
      <c r="A10398" s="169"/>
      <c r="B10398" s="84"/>
      <c r="C10398" s="73" t="s">
        <v>57</v>
      </c>
      <c r="D10398" s="84">
        <v>119</v>
      </c>
      <c r="G10398" s="74" t="s">
        <v>4</v>
      </c>
      <c r="H10398" s="75" t="str">
        <f>+VLOOKUP(D10398,PRESUP!$A$6:$N$183,3,FALSE)</f>
        <v>u</v>
      </c>
      <c r="I10398" s="84"/>
      <c r="J10398" s="100"/>
      <c r="K10398" s="101"/>
      <c r="L10398" s="101"/>
      <c r="M10398" s="101"/>
      <c r="N10398" s="102"/>
    </row>
    <row r="10399" spans="1:18" ht="32.25" customHeight="1" x14ac:dyDescent="0.3">
      <c r="A10399" s="86"/>
      <c r="B10399" s="84"/>
      <c r="C10399" s="22" t="str">
        <f>+VLOOKUP(D10398,PRESUP!$A$6:$N$183,14,FALSE)</f>
        <v>DETALLE: Señales al lado de la carretera (450x600+450x600)</v>
      </c>
      <c r="J10399" s="103"/>
      <c r="K10399" s="104"/>
      <c r="L10399" s="104"/>
      <c r="M10399" s="104"/>
      <c r="N10399" s="105"/>
      <c r="O10399" s="84" t="s">
        <v>71</v>
      </c>
      <c r="P10399" s="84" t="s">
        <v>73</v>
      </c>
      <c r="Q10399" s="84" t="s">
        <v>72</v>
      </c>
    </row>
    <row r="10400" spans="1:18" s="73" customFormat="1" ht="15" customHeight="1" thickBot="1" x14ac:dyDescent="0.35">
      <c r="A10400" s="86"/>
      <c r="B10400" s="84"/>
      <c r="C10400" s="73" t="s">
        <v>5</v>
      </c>
      <c r="D10400" s="94"/>
      <c r="E10400" s="94"/>
      <c r="F10400" s="94"/>
      <c r="G10400" s="196" t="s">
        <v>58</v>
      </c>
      <c r="H10400" s="197">
        <v>7.3333000000000004</v>
      </c>
      <c r="J10400" s="162"/>
      <c r="K10400" s="163"/>
      <c r="L10400" s="163"/>
      <c r="M10400" s="163"/>
      <c r="N10400" s="164"/>
      <c r="O10400" s="166">
        <f>+H10474</f>
        <v>250.18</v>
      </c>
      <c r="P10400" s="168">
        <f>+H10470</f>
        <v>217.54964791250001</v>
      </c>
      <c r="Q10400" s="167">
        <f>+N10474</f>
        <v>0.11899999999999999</v>
      </c>
      <c r="R10400" s="73">
        <f t="shared" ref="R10400" si="2004">+D10398</f>
        <v>119</v>
      </c>
    </row>
    <row r="10401" spans="1:18" s="94" customFormat="1" ht="30" customHeight="1" thickBot="1" x14ac:dyDescent="0.35">
      <c r="A10401" s="86"/>
      <c r="B10401" s="84"/>
      <c r="C10401" s="122" t="s">
        <v>48</v>
      </c>
      <c r="D10401" s="123" t="s">
        <v>0</v>
      </c>
      <c r="E10401" s="123" t="s">
        <v>6</v>
      </c>
      <c r="F10401" s="123" t="s">
        <v>7</v>
      </c>
      <c r="G10401" s="123" t="s">
        <v>8</v>
      </c>
      <c r="H10401" s="124" t="s">
        <v>9</v>
      </c>
      <c r="J10401" s="106" t="s">
        <v>59</v>
      </c>
      <c r="K10401" s="107" t="s">
        <v>60</v>
      </c>
      <c r="L10401" s="107" t="s">
        <v>61</v>
      </c>
      <c r="M10401" s="107" t="s">
        <v>62</v>
      </c>
      <c r="N10401" s="108" t="s">
        <v>63</v>
      </c>
    </row>
    <row r="10402" spans="1:18" ht="15" customHeight="1" x14ac:dyDescent="0.3">
      <c r="A10402" s="86"/>
      <c r="B10402" s="84"/>
      <c r="C10402" s="125" t="s">
        <v>78</v>
      </c>
      <c r="D10402" s="145" t="s">
        <v>20</v>
      </c>
      <c r="E10402" s="148"/>
      <c r="F10402" s="148" t="s">
        <v>64</v>
      </c>
      <c r="G10402" s="153" t="s">
        <v>20</v>
      </c>
      <c r="H10402" s="126">
        <f>+H10431*0.05</f>
        <v>4.8408946625000011</v>
      </c>
      <c r="J10402" s="171">
        <f>+IF(H10402="","",H10402/H10470)</f>
        <v>2.2251907594201408E-2</v>
      </c>
      <c r="K10402" s="210">
        <v>4292100117</v>
      </c>
      <c r="L10402" s="210" t="s">
        <v>77</v>
      </c>
      <c r="M10402" s="156">
        <v>0</v>
      </c>
      <c r="N10402" s="173">
        <f t="shared" ref="N10402:N10414" si="2005">+IF(H10402="","",J10402*M10402)</f>
        <v>0</v>
      </c>
    </row>
    <row r="10403" spans="1:18" ht="15" customHeight="1" x14ac:dyDescent="0.2">
      <c r="A10403" s="86"/>
      <c r="B10403" s="84"/>
      <c r="C10403" s="208" t="s">
        <v>308</v>
      </c>
      <c r="D10403" s="223">
        <v>1</v>
      </c>
      <c r="E10403" s="224">
        <v>2.2000000000000002</v>
      </c>
      <c r="F10403" s="184">
        <f t="shared" ref="F10403" si="2006">+IF(E10403="","",D10403*E10403)</f>
        <v>2.2000000000000002</v>
      </c>
      <c r="G10403" s="185">
        <f>+IF(F10403="","",H10400)</f>
        <v>7.3333000000000004</v>
      </c>
      <c r="H10403" s="186">
        <f t="shared" ref="H10403" si="2007">+IF(G10403="","",F10403*G10403)</f>
        <v>16.133260000000003</v>
      </c>
      <c r="J10403" s="195">
        <f>+IF(H10403="","",H10403/H10470)</f>
        <v>7.4158980052631079E-2</v>
      </c>
      <c r="K10403" s="211">
        <v>4292100117</v>
      </c>
      <c r="L10403" s="170" t="s">
        <v>77</v>
      </c>
      <c r="M10403" s="193">
        <f t="shared" ref="M10403" si="2008">IF(L10403="NP", 0, (IF(L10403="EP", 1, (IF(L10403="ND", 0.4, "")))))</f>
        <v>0</v>
      </c>
      <c r="N10403" s="194">
        <f t="shared" si="2005"/>
        <v>0</v>
      </c>
      <c r="R10403" s="75" t="e">
        <f t="shared" ref="R10403:R10414" si="2009">+R10315+1</f>
        <v>#REF!</v>
      </c>
    </row>
    <row r="10404" spans="1:18" ht="15" customHeight="1" x14ac:dyDescent="0.3">
      <c r="A10404" s="86"/>
      <c r="B10404" s="84"/>
      <c r="C10404" s="125"/>
      <c r="D10404" s="223"/>
      <c r="E10404" s="224"/>
      <c r="F10404" s="184"/>
      <c r="G10404" s="185"/>
      <c r="H10404" s="186"/>
      <c r="J10404" s="195"/>
      <c r="K10404" s="172"/>
      <c r="L10404" s="170"/>
      <c r="M10404" s="193"/>
      <c r="N10404" s="194" t="str">
        <f t="shared" si="2005"/>
        <v/>
      </c>
      <c r="R10404" s="75" t="e">
        <f t="shared" si="2009"/>
        <v>#REF!</v>
      </c>
    </row>
    <row r="10405" spans="1:18" ht="15" customHeight="1" x14ac:dyDescent="0.3">
      <c r="A10405" s="86"/>
      <c r="B10405" s="84"/>
      <c r="C10405" s="125"/>
      <c r="D10405" s="146"/>
      <c r="E10405" s="149"/>
      <c r="F10405" s="184"/>
      <c r="G10405" s="185"/>
      <c r="H10405" s="186"/>
      <c r="J10405" s="195"/>
      <c r="K10405" s="172"/>
      <c r="L10405" s="170"/>
      <c r="M10405" s="193"/>
      <c r="N10405" s="194" t="str">
        <f t="shared" si="2005"/>
        <v/>
      </c>
      <c r="R10405" s="75" t="e">
        <f t="shared" si="2009"/>
        <v>#REF!</v>
      </c>
    </row>
    <row r="10406" spans="1:18" ht="15" customHeight="1" x14ac:dyDescent="0.3">
      <c r="A10406" s="86"/>
      <c r="B10406" s="84"/>
      <c r="C10406" s="125"/>
      <c r="D10406" s="146"/>
      <c r="E10406" s="149"/>
      <c r="F10406" s="184" t="str">
        <f t="shared" ref="F10406:F10414" si="2010">+IF(E10406="","",D10406*E10406)</f>
        <v/>
      </c>
      <c r="G10406" s="185" t="str">
        <f>+IF(F10406="","",H10400)</f>
        <v/>
      </c>
      <c r="H10406" s="186" t="str">
        <f t="shared" ref="H10406:H10414" si="2011">+IF(G10406="","",F10406*G10406)</f>
        <v/>
      </c>
      <c r="J10406" s="195" t="str">
        <f>+IF(H10406="","",H10406/H10470)</f>
        <v/>
      </c>
      <c r="K10406" s="172"/>
      <c r="L10406" s="170"/>
      <c r="M10406" s="193" t="str">
        <f t="shared" ref="M10406:M10414" si="2012">IF(L10406="NP", 0, (IF(L10406="EP", 1, (IF(L10406="ND", 0.4, "")))))</f>
        <v/>
      </c>
      <c r="N10406" s="194" t="str">
        <f t="shared" si="2005"/>
        <v/>
      </c>
      <c r="R10406" s="75" t="e">
        <f t="shared" si="2009"/>
        <v>#REF!</v>
      </c>
    </row>
    <row r="10407" spans="1:18" ht="15" customHeight="1" x14ac:dyDescent="0.3">
      <c r="A10407" s="86"/>
      <c r="B10407" s="84"/>
      <c r="C10407" s="125"/>
      <c r="D10407" s="146"/>
      <c r="E10407" s="149"/>
      <c r="F10407" s="184" t="str">
        <f t="shared" si="2010"/>
        <v/>
      </c>
      <c r="G10407" s="185" t="str">
        <f>+IF(F10407="","",H10400)</f>
        <v/>
      </c>
      <c r="H10407" s="186" t="str">
        <f t="shared" si="2011"/>
        <v/>
      </c>
      <c r="J10407" s="195" t="str">
        <f>+IF(H10407="","",H10407/H10470)</f>
        <v/>
      </c>
      <c r="K10407" s="172"/>
      <c r="L10407" s="170"/>
      <c r="M10407" s="193" t="str">
        <f t="shared" si="2012"/>
        <v/>
      </c>
      <c r="N10407" s="194" t="str">
        <f t="shared" si="2005"/>
        <v/>
      </c>
      <c r="R10407" s="75" t="e">
        <f t="shared" si="2009"/>
        <v>#REF!</v>
      </c>
    </row>
    <row r="10408" spans="1:18" ht="15" customHeight="1" x14ac:dyDescent="0.3">
      <c r="A10408" s="86"/>
      <c r="B10408" s="84"/>
      <c r="C10408" s="125"/>
      <c r="D10408" s="146"/>
      <c r="E10408" s="149"/>
      <c r="F10408" s="184" t="str">
        <f t="shared" si="2010"/>
        <v/>
      </c>
      <c r="G10408" s="185" t="str">
        <f>+IF(F10408="","",H10400)</f>
        <v/>
      </c>
      <c r="H10408" s="186" t="str">
        <f t="shared" si="2011"/>
        <v/>
      </c>
      <c r="J10408" s="195" t="str">
        <f>+IF(H10408="","",H10408/H10470)</f>
        <v/>
      </c>
      <c r="K10408" s="172"/>
      <c r="L10408" s="170"/>
      <c r="M10408" s="193" t="str">
        <f t="shared" si="2012"/>
        <v/>
      </c>
      <c r="N10408" s="194" t="str">
        <f t="shared" si="2005"/>
        <v/>
      </c>
      <c r="R10408" s="75" t="e">
        <f t="shared" si="2009"/>
        <v>#REF!</v>
      </c>
    </row>
    <row r="10409" spans="1:18" ht="15" customHeight="1" x14ac:dyDescent="0.3">
      <c r="A10409" s="86"/>
      <c r="B10409" s="84"/>
      <c r="C10409" s="125"/>
      <c r="D10409" s="146"/>
      <c r="E10409" s="149"/>
      <c r="F10409" s="184" t="str">
        <f t="shared" si="2010"/>
        <v/>
      </c>
      <c r="G10409" s="185" t="str">
        <f>+IF(F10409="","",H10400)</f>
        <v/>
      </c>
      <c r="H10409" s="186" t="str">
        <f t="shared" si="2011"/>
        <v/>
      </c>
      <c r="J10409" s="195" t="str">
        <f>+IF(H10409="","",H10409/H10470)</f>
        <v/>
      </c>
      <c r="K10409" s="172"/>
      <c r="L10409" s="170"/>
      <c r="M10409" s="193" t="str">
        <f t="shared" si="2012"/>
        <v/>
      </c>
      <c r="N10409" s="194" t="str">
        <f t="shared" si="2005"/>
        <v/>
      </c>
      <c r="R10409" s="75" t="e">
        <f t="shared" si="2009"/>
        <v>#REF!</v>
      </c>
    </row>
    <row r="10410" spans="1:18" ht="15" customHeight="1" x14ac:dyDescent="0.3">
      <c r="A10410" s="86"/>
      <c r="B10410" s="84"/>
      <c r="C10410" s="125"/>
      <c r="D10410" s="146"/>
      <c r="E10410" s="149"/>
      <c r="F10410" s="184" t="str">
        <f t="shared" si="2010"/>
        <v/>
      </c>
      <c r="G10410" s="185" t="str">
        <f>+IF(F10410="","",H10400)</f>
        <v/>
      </c>
      <c r="H10410" s="186" t="str">
        <f t="shared" si="2011"/>
        <v/>
      </c>
      <c r="J10410" s="195" t="str">
        <f>+IF(H10410="","",H10410/H10470)</f>
        <v/>
      </c>
      <c r="K10410" s="172"/>
      <c r="L10410" s="170"/>
      <c r="M10410" s="193" t="str">
        <f t="shared" si="2012"/>
        <v/>
      </c>
      <c r="N10410" s="194" t="str">
        <f t="shared" si="2005"/>
        <v/>
      </c>
      <c r="R10410" s="75" t="e">
        <f t="shared" si="2009"/>
        <v>#REF!</v>
      </c>
    </row>
    <row r="10411" spans="1:18" ht="15" customHeight="1" x14ac:dyDescent="0.3">
      <c r="A10411" s="86"/>
      <c r="B10411" s="84"/>
      <c r="C10411" s="125"/>
      <c r="D10411" s="146"/>
      <c r="E10411" s="149"/>
      <c r="F10411" s="184" t="str">
        <f t="shared" si="2010"/>
        <v/>
      </c>
      <c r="G10411" s="185" t="str">
        <f>+IF(F10411="","",H10400)</f>
        <v/>
      </c>
      <c r="H10411" s="186" t="str">
        <f t="shared" si="2011"/>
        <v/>
      </c>
      <c r="J10411" s="195" t="str">
        <f>+IF(H10411="","",H10411/H10470)</f>
        <v/>
      </c>
      <c r="K10411" s="172"/>
      <c r="L10411" s="170"/>
      <c r="M10411" s="193" t="str">
        <f t="shared" si="2012"/>
        <v/>
      </c>
      <c r="N10411" s="194" t="str">
        <f t="shared" si="2005"/>
        <v/>
      </c>
      <c r="R10411" s="75" t="e">
        <f t="shared" si="2009"/>
        <v>#REF!</v>
      </c>
    </row>
    <row r="10412" spans="1:18" ht="15" customHeight="1" x14ac:dyDescent="0.3">
      <c r="A10412" s="86"/>
      <c r="B10412" s="84"/>
      <c r="C10412" s="125"/>
      <c r="D10412" s="146"/>
      <c r="E10412" s="149"/>
      <c r="F10412" s="184" t="str">
        <f t="shared" si="2010"/>
        <v/>
      </c>
      <c r="G10412" s="185" t="str">
        <f>+IF(F10412="","",H10400)</f>
        <v/>
      </c>
      <c r="H10412" s="186" t="str">
        <f t="shared" si="2011"/>
        <v/>
      </c>
      <c r="J10412" s="195" t="str">
        <f>+IF(H10412="","",H10412/H10470)</f>
        <v/>
      </c>
      <c r="K10412" s="172"/>
      <c r="L10412" s="170"/>
      <c r="M10412" s="193" t="str">
        <f t="shared" si="2012"/>
        <v/>
      </c>
      <c r="N10412" s="194" t="str">
        <f t="shared" si="2005"/>
        <v/>
      </c>
      <c r="R10412" s="75" t="e">
        <f t="shared" si="2009"/>
        <v>#REF!</v>
      </c>
    </row>
    <row r="10413" spans="1:18" ht="15" customHeight="1" x14ac:dyDescent="0.3">
      <c r="A10413" s="86"/>
      <c r="B10413" s="84"/>
      <c r="C10413" s="125"/>
      <c r="D10413" s="146"/>
      <c r="E10413" s="149"/>
      <c r="F10413" s="184" t="str">
        <f t="shared" si="2010"/>
        <v/>
      </c>
      <c r="G10413" s="185" t="str">
        <f>+IF(F10413="","",H10400)</f>
        <v/>
      </c>
      <c r="H10413" s="186" t="str">
        <f t="shared" si="2011"/>
        <v/>
      </c>
      <c r="J10413" s="195" t="str">
        <f>+IF(H10413="","",H10413/H10470)</f>
        <v/>
      </c>
      <c r="K10413" s="172"/>
      <c r="L10413" s="170"/>
      <c r="M10413" s="193" t="str">
        <f t="shared" si="2012"/>
        <v/>
      </c>
      <c r="N10413" s="194" t="str">
        <f t="shared" si="2005"/>
        <v/>
      </c>
      <c r="R10413" s="75" t="e">
        <f t="shared" si="2009"/>
        <v>#REF!</v>
      </c>
    </row>
    <row r="10414" spans="1:18" ht="15" customHeight="1" thickBot="1" x14ac:dyDescent="0.35">
      <c r="A10414" s="86"/>
      <c r="B10414" s="84"/>
      <c r="C10414" s="127"/>
      <c r="D10414" s="147"/>
      <c r="E10414" s="150"/>
      <c r="F10414" s="187" t="str">
        <f t="shared" si="2010"/>
        <v/>
      </c>
      <c r="G10414" s="188" t="str">
        <f>+IF(F10414="","",H10399)</f>
        <v/>
      </c>
      <c r="H10414" s="189" t="str">
        <f t="shared" si="2011"/>
        <v/>
      </c>
      <c r="J10414" s="195" t="str">
        <f>+IF(H10414="","",H10414/H10470)</f>
        <v/>
      </c>
      <c r="K10414" s="172"/>
      <c r="L10414" s="170"/>
      <c r="M10414" s="193" t="str">
        <f t="shared" si="2012"/>
        <v/>
      </c>
      <c r="N10414" s="194" t="str">
        <f t="shared" si="2005"/>
        <v/>
      </c>
      <c r="R10414" s="75" t="e">
        <f t="shared" si="2009"/>
        <v>#REF!</v>
      </c>
    </row>
    <row r="10415" spans="1:18" ht="15" customHeight="1" thickBot="1" x14ac:dyDescent="0.35">
      <c r="A10415" s="86"/>
      <c r="B10415" s="84"/>
      <c r="C10415" s="160"/>
      <c r="D10415" s="160"/>
      <c r="E10415" s="160"/>
      <c r="F10415" s="160"/>
      <c r="G10415" s="161" t="s">
        <v>27</v>
      </c>
      <c r="H10415" s="157">
        <f>SUM(H10402:H10414)</f>
        <v>20.974154662500005</v>
      </c>
      <c r="J10415" s="110">
        <f>SUM(J10402:J10414)</f>
        <v>9.6410887646832491E-2</v>
      </c>
      <c r="K10415" s="109"/>
      <c r="L10415" s="109"/>
      <c r="M10415" s="109"/>
      <c r="N10415" s="110">
        <f>SUM(N10402:N10414)</f>
        <v>0</v>
      </c>
    </row>
    <row r="10416" spans="1:18" s="73" customFormat="1" ht="15" customHeight="1" thickBot="1" x14ac:dyDescent="0.35">
      <c r="A10416" s="86"/>
      <c r="B10416" s="84"/>
      <c r="C10416" s="73" t="s">
        <v>10</v>
      </c>
      <c r="H10416" s="74"/>
      <c r="J10416" s="112"/>
      <c r="K10416" s="112"/>
      <c r="L10416" s="112"/>
      <c r="M10416" s="112"/>
      <c r="N10416" s="112"/>
    </row>
    <row r="10417" spans="1:18" ht="31.5" customHeight="1" thickBot="1" x14ac:dyDescent="0.35">
      <c r="A10417" s="86"/>
      <c r="B10417" s="84"/>
      <c r="C10417" s="122" t="s">
        <v>48</v>
      </c>
      <c r="D10417" s="123" t="s">
        <v>0</v>
      </c>
      <c r="E10417" s="123" t="s">
        <v>65</v>
      </c>
      <c r="F10417" s="123" t="s">
        <v>66</v>
      </c>
      <c r="G10417" s="123" t="s">
        <v>8</v>
      </c>
      <c r="H10417" s="124" t="s">
        <v>9</v>
      </c>
      <c r="J10417" s="106" t="s">
        <v>59</v>
      </c>
      <c r="K10417" s="107" t="s">
        <v>60</v>
      </c>
      <c r="L10417" s="107" t="s">
        <v>61</v>
      </c>
      <c r="M10417" s="107" t="s">
        <v>62</v>
      </c>
      <c r="N10417" s="108" t="s">
        <v>63</v>
      </c>
    </row>
    <row r="10418" spans="1:18" ht="15" customHeight="1" x14ac:dyDescent="0.3">
      <c r="A10418" s="86"/>
      <c r="B10418" s="84"/>
      <c r="C10418" s="125" t="s">
        <v>326</v>
      </c>
      <c r="D10418" s="227">
        <v>1</v>
      </c>
      <c r="E10418" s="149">
        <v>4.2300000000000004</v>
      </c>
      <c r="F10418" s="184">
        <f>+IF(E10418="","",D10418*E10418)</f>
        <v>4.2300000000000004</v>
      </c>
      <c r="G10418" s="185">
        <f>+IF(F10418="","",H10400)</f>
        <v>7.3333000000000004</v>
      </c>
      <c r="H10418" s="186">
        <f>+IF(G10418="","",F10418*G10418)</f>
        <v>31.019859000000004</v>
      </c>
      <c r="I10418" s="95"/>
      <c r="J10418" s="195">
        <f>+IF(H10418="","",H10418/H10470)</f>
        <v>0.14258749346483157</v>
      </c>
      <c r="K10418" s="210">
        <v>851230012</v>
      </c>
      <c r="L10418" s="210" t="s">
        <v>77</v>
      </c>
      <c r="M10418" s="193">
        <v>0</v>
      </c>
      <c r="N10418" s="194">
        <f t="shared" ref="N10418:N10430" si="2013">+IF(H10418="","",J10418*M10418)</f>
        <v>0</v>
      </c>
      <c r="R10418" s="75" t="e">
        <f t="shared" ref="R10418:R10430" si="2014">+R10330+1</f>
        <v>#REF!</v>
      </c>
    </row>
    <row r="10419" spans="1:18" ht="39" customHeight="1" x14ac:dyDescent="0.25">
      <c r="A10419" s="86"/>
      <c r="B10419" s="84"/>
      <c r="C10419" s="232" t="s">
        <v>309</v>
      </c>
      <c r="D10419" s="228">
        <v>0.75</v>
      </c>
      <c r="E10419" s="209">
        <v>4.75</v>
      </c>
      <c r="F10419" s="184">
        <f>+IF(E10419="","",D10419*E10419)</f>
        <v>3.5625</v>
      </c>
      <c r="G10419" s="185">
        <f>+IF(F10419="","",H10400)</f>
        <v>7.3333000000000004</v>
      </c>
      <c r="H10419" s="186">
        <f>+IF(G10419="","",F10419*G10419)</f>
        <v>26.124881250000001</v>
      </c>
      <c r="J10419" s="195">
        <f>+IF(H10419="","",H10419/H10470)</f>
        <v>0.12008698474431737</v>
      </c>
      <c r="K10419" s="210">
        <v>851230012</v>
      </c>
      <c r="L10419" s="210" t="s">
        <v>77</v>
      </c>
      <c r="M10419" s="193">
        <v>0</v>
      </c>
      <c r="N10419" s="194">
        <f t="shared" si="2013"/>
        <v>0</v>
      </c>
      <c r="R10419" s="75" t="e">
        <f t="shared" si="2014"/>
        <v>#REF!</v>
      </c>
    </row>
    <row r="10420" spans="1:18" ht="29.4" customHeight="1" x14ac:dyDescent="0.25">
      <c r="A10420" s="86"/>
      <c r="B10420" s="84"/>
      <c r="C10420" s="125" t="s">
        <v>310</v>
      </c>
      <c r="D10420" s="227">
        <v>1</v>
      </c>
      <c r="E10420" s="209">
        <v>4.28</v>
      </c>
      <c r="F10420" s="184">
        <f>+IF(E10420="","",D10420*E10420)</f>
        <v>4.28</v>
      </c>
      <c r="G10420" s="185">
        <f>+IF(F10420="","",H10400)</f>
        <v>7.3333000000000004</v>
      </c>
      <c r="H10420" s="186">
        <f>+IF(G10420="","",F10420*G10420)</f>
        <v>31.386524000000005</v>
      </c>
      <c r="J10420" s="195">
        <f>+IF(H10420="","",H10420/H10470)</f>
        <v>0.14427292482966411</v>
      </c>
      <c r="K10420" s="210">
        <v>851230012</v>
      </c>
      <c r="L10420" s="210" t="s">
        <v>77</v>
      </c>
      <c r="M10420" s="193">
        <v>0</v>
      </c>
      <c r="N10420" s="194">
        <f t="shared" si="2013"/>
        <v>0</v>
      </c>
      <c r="R10420" s="75" t="e">
        <f t="shared" si="2014"/>
        <v>#REF!</v>
      </c>
    </row>
    <row r="10421" spans="1:18" ht="15" customHeight="1" x14ac:dyDescent="0.3">
      <c r="A10421" s="86"/>
      <c r="B10421" s="84"/>
      <c r="C10421" s="232" t="s">
        <v>495</v>
      </c>
      <c r="D10421" s="227">
        <v>0.25</v>
      </c>
      <c r="E10421" s="223">
        <v>4.5199999999999996</v>
      </c>
      <c r="F10421" s="184">
        <f>+IF(E10421="","",D10421*E10421)</f>
        <v>1.1299999999999999</v>
      </c>
      <c r="G10421" s="185">
        <f>+IF(F10421="","",H10400)</f>
        <v>7.3333000000000004</v>
      </c>
      <c r="H10421" s="186">
        <f>+IF(G10421="","",F10421*G10421)</f>
        <v>8.2866289999999996</v>
      </c>
      <c r="J10421" s="195">
        <f>+IF(H10421="","",H10421/H10470)</f>
        <v>3.8090748845215044E-2</v>
      </c>
      <c r="K10421" s="210">
        <v>851230012</v>
      </c>
      <c r="L10421" s="210" t="s">
        <v>77</v>
      </c>
      <c r="M10421" s="193">
        <v>0</v>
      </c>
      <c r="N10421" s="194">
        <f t="shared" si="2013"/>
        <v>0</v>
      </c>
      <c r="R10421" s="75" t="e">
        <f t="shared" si="2014"/>
        <v>#REF!</v>
      </c>
    </row>
    <row r="10422" spans="1:18" ht="15" customHeight="1" x14ac:dyDescent="0.3">
      <c r="A10422" s="86"/>
      <c r="B10422" s="84"/>
      <c r="C10422" s="232"/>
      <c r="D10422" s="227"/>
      <c r="E10422" s="223"/>
      <c r="F10422" s="184"/>
      <c r="G10422" s="185"/>
      <c r="H10422" s="186"/>
      <c r="J10422" s="195"/>
      <c r="K10422" s="210"/>
      <c r="L10422" s="210"/>
      <c r="M10422" s="193"/>
      <c r="N10422" s="194" t="str">
        <f t="shared" si="2013"/>
        <v/>
      </c>
      <c r="R10422" s="75" t="e">
        <f t="shared" si="2014"/>
        <v>#REF!</v>
      </c>
    </row>
    <row r="10423" spans="1:18" ht="15" customHeight="1" x14ac:dyDescent="0.3">
      <c r="A10423" s="86"/>
      <c r="B10423" s="84"/>
      <c r="C10423" s="125"/>
      <c r="D10423" s="146"/>
      <c r="E10423" s="149"/>
      <c r="F10423" s="184" t="str">
        <f t="shared" ref="F10423:F10430" si="2015">+IF(E10423="","",D10423*E10423)</f>
        <v/>
      </c>
      <c r="G10423" s="185" t="str">
        <f>+IF(F10423="","",H10400)</f>
        <v/>
      </c>
      <c r="H10423" s="186" t="str">
        <f t="shared" ref="H10423:H10430" si="2016">+IF(G10423="","",F10423*G10423)</f>
        <v/>
      </c>
      <c r="I10423" s="96"/>
      <c r="J10423" s="195" t="str">
        <f>+IF(H10423="","",H10423/H10470)</f>
        <v/>
      </c>
      <c r="K10423" s="174"/>
      <c r="L10423" s="170"/>
      <c r="M10423" s="193" t="str">
        <f t="shared" ref="M10423:M10430" si="2017">IF(L10423="NP", 0, (IF(L10423="EP", 1, (IF(L10423="ND", 0.4, "")))))</f>
        <v/>
      </c>
      <c r="N10423" s="194" t="str">
        <f t="shared" si="2013"/>
        <v/>
      </c>
      <c r="R10423" s="75" t="e">
        <f t="shared" si="2014"/>
        <v>#REF!</v>
      </c>
    </row>
    <row r="10424" spans="1:18" ht="15" customHeight="1" x14ac:dyDescent="0.3">
      <c r="A10424" s="86"/>
      <c r="B10424" s="84"/>
      <c r="C10424" s="125"/>
      <c r="D10424" s="146"/>
      <c r="E10424" s="149"/>
      <c r="F10424" s="184" t="str">
        <f t="shared" si="2015"/>
        <v/>
      </c>
      <c r="G10424" s="185" t="str">
        <f>+IF(F10424="","",H10400)</f>
        <v/>
      </c>
      <c r="H10424" s="186" t="str">
        <f t="shared" si="2016"/>
        <v/>
      </c>
      <c r="J10424" s="195" t="str">
        <f>+IF(H10424="","",H10424/H10470)</f>
        <v/>
      </c>
      <c r="K10424" s="174"/>
      <c r="L10424" s="170"/>
      <c r="M10424" s="193" t="str">
        <f t="shared" si="2017"/>
        <v/>
      </c>
      <c r="N10424" s="194" t="str">
        <f t="shared" si="2013"/>
        <v/>
      </c>
      <c r="R10424" s="75" t="e">
        <f t="shared" si="2014"/>
        <v>#REF!</v>
      </c>
    </row>
    <row r="10425" spans="1:18" ht="15" customHeight="1" x14ac:dyDescent="0.3">
      <c r="A10425" s="86"/>
      <c r="B10425" s="84"/>
      <c r="C10425" s="125"/>
      <c r="D10425" s="146"/>
      <c r="E10425" s="149"/>
      <c r="F10425" s="184" t="str">
        <f t="shared" si="2015"/>
        <v/>
      </c>
      <c r="G10425" s="185" t="str">
        <f>+IF(F10425="","",H10400)</f>
        <v/>
      </c>
      <c r="H10425" s="186" t="str">
        <f t="shared" si="2016"/>
        <v/>
      </c>
      <c r="J10425" s="195" t="str">
        <f>+IF(H10425="","",H10425/H10470)</f>
        <v/>
      </c>
      <c r="K10425" s="174"/>
      <c r="L10425" s="170"/>
      <c r="M10425" s="193" t="str">
        <f t="shared" si="2017"/>
        <v/>
      </c>
      <c r="N10425" s="194" t="str">
        <f t="shared" si="2013"/>
        <v/>
      </c>
      <c r="R10425" s="75" t="e">
        <f t="shared" si="2014"/>
        <v>#REF!</v>
      </c>
    </row>
    <row r="10426" spans="1:18" ht="15" customHeight="1" x14ac:dyDescent="0.3">
      <c r="A10426" s="86"/>
      <c r="B10426" s="84"/>
      <c r="C10426" s="125"/>
      <c r="D10426" s="146"/>
      <c r="E10426" s="149"/>
      <c r="F10426" s="184" t="str">
        <f t="shared" si="2015"/>
        <v/>
      </c>
      <c r="G10426" s="185" t="str">
        <f>+IF(F10426="","",H10400)</f>
        <v/>
      </c>
      <c r="H10426" s="186" t="str">
        <f t="shared" si="2016"/>
        <v/>
      </c>
      <c r="I10426" s="96"/>
      <c r="J10426" s="195" t="str">
        <f>+IF(H10426="","",H10426/H10470)</f>
        <v/>
      </c>
      <c r="K10426" s="174"/>
      <c r="L10426" s="170"/>
      <c r="M10426" s="193" t="str">
        <f t="shared" si="2017"/>
        <v/>
      </c>
      <c r="N10426" s="194" t="str">
        <f t="shared" si="2013"/>
        <v/>
      </c>
      <c r="R10426" s="75" t="e">
        <f t="shared" si="2014"/>
        <v>#REF!</v>
      </c>
    </row>
    <row r="10427" spans="1:18" ht="15" customHeight="1" x14ac:dyDescent="0.3">
      <c r="A10427" s="86"/>
      <c r="B10427" s="84"/>
      <c r="C10427" s="125"/>
      <c r="D10427" s="146"/>
      <c r="E10427" s="149"/>
      <c r="F10427" s="184" t="str">
        <f t="shared" si="2015"/>
        <v/>
      </c>
      <c r="G10427" s="185" t="str">
        <f>+IF(F10427="","",H10400)</f>
        <v/>
      </c>
      <c r="H10427" s="186" t="str">
        <f t="shared" si="2016"/>
        <v/>
      </c>
      <c r="J10427" s="195" t="str">
        <f>+IF(H10427="","",H10427/H10470)</f>
        <v/>
      </c>
      <c r="K10427" s="174"/>
      <c r="L10427" s="170"/>
      <c r="M10427" s="193" t="str">
        <f t="shared" si="2017"/>
        <v/>
      </c>
      <c r="N10427" s="194" t="str">
        <f t="shared" si="2013"/>
        <v/>
      </c>
      <c r="R10427" s="75" t="e">
        <f t="shared" si="2014"/>
        <v>#REF!</v>
      </c>
    </row>
    <row r="10428" spans="1:18" ht="15" customHeight="1" x14ac:dyDescent="0.3">
      <c r="A10428" s="86"/>
      <c r="B10428" s="84"/>
      <c r="C10428" s="125"/>
      <c r="D10428" s="146"/>
      <c r="E10428" s="149"/>
      <c r="F10428" s="184" t="str">
        <f t="shared" si="2015"/>
        <v/>
      </c>
      <c r="G10428" s="185" t="str">
        <f>+IF(F10428="","",H10400)</f>
        <v/>
      </c>
      <c r="H10428" s="186" t="str">
        <f t="shared" si="2016"/>
        <v/>
      </c>
      <c r="I10428" s="96"/>
      <c r="J10428" s="195" t="str">
        <f>+IF(H10428="","",H10428/H10470)</f>
        <v/>
      </c>
      <c r="K10428" s="174"/>
      <c r="L10428" s="170"/>
      <c r="M10428" s="193" t="str">
        <f t="shared" si="2017"/>
        <v/>
      </c>
      <c r="N10428" s="194" t="str">
        <f t="shared" si="2013"/>
        <v/>
      </c>
      <c r="R10428" s="75" t="e">
        <f t="shared" si="2014"/>
        <v>#REF!</v>
      </c>
    </row>
    <row r="10429" spans="1:18" ht="15" customHeight="1" x14ac:dyDescent="0.3">
      <c r="A10429" s="86"/>
      <c r="B10429" s="84"/>
      <c r="C10429" s="125"/>
      <c r="D10429" s="146"/>
      <c r="E10429" s="149"/>
      <c r="F10429" s="184" t="str">
        <f t="shared" si="2015"/>
        <v/>
      </c>
      <c r="G10429" s="185" t="str">
        <f>+IF(F10429="","",H10400)</f>
        <v/>
      </c>
      <c r="H10429" s="186" t="str">
        <f t="shared" si="2016"/>
        <v/>
      </c>
      <c r="I10429" s="96"/>
      <c r="J10429" s="195" t="str">
        <f>+IF(H10429="","",H10429/H10470)</f>
        <v/>
      </c>
      <c r="K10429" s="174"/>
      <c r="L10429" s="170"/>
      <c r="M10429" s="193" t="str">
        <f t="shared" si="2017"/>
        <v/>
      </c>
      <c r="N10429" s="194" t="str">
        <f t="shared" si="2013"/>
        <v/>
      </c>
      <c r="R10429" s="75" t="e">
        <f t="shared" si="2014"/>
        <v>#REF!</v>
      </c>
    </row>
    <row r="10430" spans="1:18" ht="15" customHeight="1" thickBot="1" x14ac:dyDescent="0.35">
      <c r="A10430" s="86"/>
      <c r="B10430" s="84"/>
      <c r="C10430" s="127"/>
      <c r="D10430" s="147"/>
      <c r="E10430" s="150"/>
      <c r="F10430" s="187" t="str">
        <f t="shared" si="2015"/>
        <v/>
      </c>
      <c r="G10430" s="188" t="str">
        <f>+IF(F10430="","",H10399)</f>
        <v/>
      </c>
      <c r="H10430" s="189" t="str">
        <f t="shared" si="2016"/>
        <v/>
      </c>
      <c r="J10430" s="195" t="str">
        <f>+IF(H10430="","",H10430/H10470)</f>
        <v/>
      </c>
      <c r="K10430" s="174"/>
      <c r="L10430" s="170"/>
      <c r="M10430" s="193" t="str">
        <f t="shared" si="2017"/>
        <v/>
      </c>
      <c r="N10430" s="194" t="str">
        <f t="shared" si="2013"/>
        <v/>
      </c>
      <c r="R10430" s="75" t="e">
        <f t="shared" si="2014"/>
        <v>#REF!</v>
      </c>
    </row>
    <row r="10431" spans="1:18" ht="15" customHeight="1" thickBot="1" x14ac:dyDescent="0.35">
      <c r="A10431" s="86"/>
      <c r="B10431" s="84"/>
      <c r="C10431" s="160"/>
      <c r="D10431" s="160"/>
      <c r="E10431" s="160"/>
      <c r="F10431" s="160"/>
      <c r="G10431" s="161" t="s">
        <v>28</v>
      </c>
      <c r="H10431" s="157">
        <f>SUM(H10418:H10430)</f>
        <v>96.817893250000012</v>
      </c>
      <c r="J10431" s="110">
        <f>SUM(J10418:J10430)</f>
        <v>0.44503815188402807</v>
      </c>
      <c r="K10431" s="109"/>
      <c r="L10431" s="109"/>
      <c r="M10431" s="109"/>
      <c r="N10431" s="110">
        <f>SUM(N10418:N10430)</f>
        <v>0</v>
      </c>
    </row>
    <row r="10432" spans="1:18" s="73" customFormat="1" ht="15" customHeight="1" thickBot="1" x14ac:dyDescent="0.35">
      <c r="A10432" s="86"/>
      <c r="B10432" s="84"/>
      <c r="C10432" s="73" t="s">
        <v>11</v>
      </c>
      <c r="H10432" s="74"/>
      <c r="J10432" s="112"/>
      <c r="K10432" s="112"/>
      <c r="L10432" s="112"/>
      <c r="M10432" s="112"/>
      <c r="N10432" s="112"/>
    </row>
    <row r="10433" spans="1:18" ht="34.5" customHeight="1" thickBot="1" x14ac:dyDescent="0.35">
      <c r="A10433" s="86"/>
      <c r="B10433" s="84"/>
      <c r="C10433" s="122" t="s">
        <v>48</v>
      </c>
      <c r="D10433" s="129"/>
      <c r="E10433" s="123" t="s">
        <v>3</v>
      </c>
      <c r="F10433" s="123" t="s">
        <v>0</v>
      </c>
      <c r="G10433" s="123" t="s">
        <v>16</v>
      </c>
      <c r="H10433" s="124" t="s">
        <v>9</v>
      </c>
      <c r="J10433" s="106" t="s">
        <v>59</v>
      </c>
      <c r="K10433" s="107" t="s">
        <v>60</v>
      </c>
      <c r="L10433" s="107" t="s">
        <v>61</v>
      </c>
      <c r="M10433" s="107" t="s">
        <v>62</v>
      </c>
      <c r="N10433" s="108" t="s">
        <v>63</v>
      </c>
    </row>
    <row r="10434" spans="1:18" ht="15" customHeight="1" x14ac:dyDescent="0.3">
      <c r="A10434" s="86"/>
      <c r="B10434" s="84"/>
      <c r="C10434" s="233" t="s">
        <v>496</v>
      </c>
      <c r="E10434" s="229" t="s">
        <v>74</v>
      </c>
      <c r="F10434" s="267">
        <v>4.2</v>
      </c>
      <c r="G10434" s="223">
        <v>0.8</v>
      </c>
      <c r="H10434" s="190">
        <f t="shared" ref="H10434:H10445" si="2018">+IF(G10434="","",F10434*G10434)</f>
        <v>3.3600000000000003</v>
      </c>
      <c r="J10434" s="195">
        <f>+IF(H10434="","",H10434/H10470)</f>
        <v>1.5444750346603253E-2</v>
      </c>
      <c r="K10434" s="221">
        <v>412110012</v>
      </c>
      <c r="L10434" s="210" t="s">
        <v>76</v>
      </c>
      <c r="M10434" s="193">
        <v>0.29659999999999997</v>
      </c>
      <c r="N10434" s="194">
        <f>+IF(H10434="","",J10434*M10434)</f>
        <v>4.5809129528025247E-3</v>
      </c>
      <c r="R10434" s="75" t="e">
        <f t="shared" ref="R10434:R10459" si="2019">+R10346+1</f>
        <v>#REF!</v>
      </c>
    </row>
    <row r="10435" spans="1:18" ht="15" customHeight="1" x14ac:dyDescent="0.3">
      <c r="A10435" s="86"/>
      <c r="B10435" s="84"/>
      <c r="C10435" s="233" t="s">
        <v>507</v>
      </c>
      <c r="E10435" s="229" t="s">
        <v>43</v>
      </c>
      <c r="F10435" s="267">
        <v>1</v>
      </c>
      <c r="G10435" s="223">
        <v>14.53</v>
      </c>
      <c r="H10435" s="190">
        <f t="shared" si="2018"/>
        <v>14.53</v>
      </c>
      <c r="J10435" s="195">
        <f>+IF(H10435="","",H10435/H10470)</f>
        <v>6.6789351945281322E-2</v>
      </c>
      <c r="K10435" s="218">
        <v>373500012</v>
      </c>
      <c r="L10435" s="212" t="s">
        <v>76</v>
      </c>
      <c r="M10435" s="193">
        <v>0.3296</v>
      </c>
      <c r="N10435" s="194">
        <f>+IF(H10435="","",J10435*M10435)</f>
        <v>2.2013770401164725E-2</v>
      </c>
      <c r="R10435" s="75" t="e">
        <f t="shared" si="2019"/>
        <v>#REF!</v>
      </c>
    </row>
    <row r="10436" spans="1:18" ht="15" customHeight="1" x14ac:dyDescent="0.3">
      <c r="A10436" s="86"/>
      <c r="B10436" s="84"/>
      <c r="C10436" s="233" t="s">
        <v>315</v>
      </c>
      <c r="E10436" s="229" t="s">
        <v>43</v>
      </c>
      <c r="F10436" s="267">
        <v>17</v>
      </c>
      <c r="G10436" s="223">
        <v>0.03</v>
      </c>
      <c r="H10436" s="190">
        <f t="shared" si="2018"/>
        <v>0.51</v>
      </c>
      <c r="J10436" s="195">
        <f>+IF(H10436="","",H10436/H10470)</f>
        <v>2.3442924633237079E-3</v>
      </c>
      <c r="K10436" s="212">
        <v>42999081010</v>
      </c>
      <c r="L10436" s="212" t="s">
        <v>76</v>
      </c>
      <c r="M10436" s="193">
        <v>0.4</v>
      </c>
      <c r="N10436" s="194">
        <f>+IF(H10436="","",J10436*M10436)</f>
        <v>9.3771698532948327E-4</v>
      </c>
      <c r="R10436" s="75" t="e">
        <f t="shared" si="2019"/>
        <v>#REF!</v>
      </c>
    </row>
    <row r="10437" spans="1:18" ht="15" customHeight="1" x14ac:dyDescent="0.3">
      <c r="A10437" s="86"/>
      <c r="B10437" s="84"/>
      <c r="C10437" s="233" t="s">
        <v>498</v>
      </c>
      <c r="E10437" s="229" t="s">
        <v>403</v>
      </c>
      <c r="F10437" s="267">
        <v>0.14000000000000001</v>
      </c>
      <c r="G10437" s="223">
        <v>26.59</v>
      </c>
      <c r="H10437" s="190">
        <f t="shared" si="2018"/>
        <v>3.7226000000000004</v>
      </c>
      <c r="J10437" s="195">
        <f>+IF(H10437="","",H10437/H10470)</f>
        <v>1.7111496321507522E-2</v>
      </c>
      <c r="K10437" s="211">
        <v>352605342021</v>
      </c>
      <c r="L10437" s="212" t="s">
        <v>76</v>
      </c>
      <c r="M10437" s="193">
        <v>0.20180000000000001</v>
      </c>
      <c r="N10437" s="194">
        <f>+IF(H10437="","",J10437*M10437)</f>
        <v>3.453099957680218E-3</v>
      </c>
      <c r="R10437" s="75" t="e">
        <f t="shared" si="2019"/>
        <v>#REF!</v>
      </c>
    </row>
    <row r="10438" spans="1:18" ht="15" customHeight="1" x14ac:dyDescent="0.3">
      <c r="A10438" s="86"/>
      <c r="B10438" s="84"/>
      <c r="C10438" s="232" t="s">
        <v>499</v>
      </c>
      <c r="E10438" s="229" t="s">
        <v>41</v>
      </c>
      <c r="F10438" s="267">
        <v>0.54</v>
      </c>
      <c r="G10438" s="223">
        <v>31.37</v>
      </c>
      <c r="H10438" s="190">
        <f t="shared" si="2018"/>
        <v>16.939800000000002</v>
      </c>
      <c r="J10438" s="195">
        <f>+IF(H10438="","",H10438/H10470)</f>
        <v>7.7866363667080302E-2</v>
      </c>
      <c r="K10438" s="221">
        <v>351100212</v>
      </c>
      <c r="L10438" s="212" t="s">
        <v>76</v>
      </c>
      <c r="M10438" s="193">
        <v>0.26679999999999998</v>
      </c>
      <c r="N10438" s="194">
        <f t="shared" ref="N10438:N10459" si="2020">+IF(H10438="","",J10438*M10438)</f>
        <v>2.0774745826377023E-2</v>
      </c>
      <c r="R10438" s="75" t="e">
        <f t="shared" si="2019"/>
        <v>#REF!</v>
      </c>
    </row>
    <row r="10439" spans="1:18" ht="15" customHeight="1" x14ac:dyDescent="0.3">
      <c r="A10439" s="86"/>
      <c r="B10439" s="84"/>
      <c r="C10439" s="232" t="s">
        <v>500</v>
      </c>
      <c r="E10439" s="229" t="s">
        <v>74</v>
      </c>
      <c r="F10439" s="267">
        <v>3</v>
      </c>
      <c r="G10439" s="223">
        <v>3.7</v>
      </c>
      <c r="H10439" s="190">
        <f t="shared" si="2018"/>
        <v>11.100000000000001</v>
      </c>
      <c r="J10439" s="195">
        <f>+IF(H10439="","",H10439/H10470)</f>
        <v>5.1022835966457181E-2</v>
      </c>
      <c r="K10439" s="221">
        <v>412110012</v>
      </c>
      <c r="L10439" s="212" t="s">
        <v>76</v>
      </c>
      <c r="M10439" s="193">
        <v>0.29659999999999997</v>
      </c>
      <c r="N10439" s="194">
        <f t="shared" si="2020"/>
        <v>1.5133373147651199E-2</v>
      </c>
      <c r="R10439" s="75" t="e">
        <f t="shared" si="2019"/>
        <v>#REF!</v>
      </c>
    </row>
    <row r="10440" spans="1:18" ht="15" customHeight="1" x14ac:dyDescent="0.3">
      <c r="A10440" s="86"/>
      <c r="B10440" s="84"/>
      <c r="C10440" s="232" t="s">
        <v>501</v>
      </c>
      <c r="E10440" s="229" t="s">
        <v>385</v>
      </c>
      <c r="F10440" s="267">
        <v>1</v>
      </c>
      <c r="G10440" s="223">
        <v>0.67</v>
      </c>
      <c r="H10440" s="190">
        <f t="shared" si="2018"/>
        <v>0.67</v>
      </c>
      <c r="J10440" s="195">
        <f>+IF(H10440="","",H10440/H10470)</f>
        <v>3.0797567655429106E-3</v>
      </c>
      <c r="K10440" s="221">
        <v>445210011</v>
      </c>
      <c r="L10440" s="210" t="s">
        <v>76</v>
      </c>
      <c r="M10440" s="193">
        <v>0.4</v>
      </c>
      <c r="N10440" s="194">
        <f t="shared" si="2020"/>
        <v>1.2319027062171644E-3</v>
      </c>
      <c r="R10440" s="75" t="e">
        <f t="shared" si="2019"/>
        <v>#REF!</v>
      </c>
    </row>
    <row r="10441" spans="1:18" ht="15" customHeight="1" x14ac:dyDescent="0.3">
      <c r="A10441" s="86"/>
      <c r="B10441" s="84"/>
      <c r="C10441" s="233" t="s">
        <v>502</v>
      </c>
      <c r="E10441" s="229" t="s">
        <v>41</v>
      </c>
      <c r="F10441" s="267">
        <v>0.54</v>
      </c>
      <c r="G10441" s="223">
        <v>45.21</v>
      </c>
      <c r="H10441" s="190">
        <f t="shared" si="2018"/>
        <v>24.413400000000003</v>
      </c>
      <c r="J10441" s="195">
        <f>+IF(H10441="","",H10441/H10470)</f>
        <v>0.11221990122373925</v>
      </c>
      <c r="K10441" s="174">
        <v>352605342021</v>
      </c>
      <c r="L10441" s="170" t="s">
        <v>76</v>
      </c>
      <c r="M10441" s="193">
        <v>0.20180000000000001</v>
      </c>
      <c r="N10441" s="194">
        <f t="shared" si="2020"/>
        <v>2.2645976066950582E-2</v>
      </c>
      <c r="R10441" s="75" t="e">
        <f t="shared" si="2019"/>
        <v>#REF!</v>
      </c>
    </row>
    <row r="10442" spans="1:18" ht="15" customHeight="1" x14ac:dyDescent="0.3">
      <c r="A10442" s="86"/>
      <c r="B10442" s="84"/>
      <c r="C10442" s="233" t="s">
        <v>503</v>
      </c>
      <c r="E10442" s="229" t="s">
        <v>41</v>
      </c>
      <c r="F10442" s="267">
        <v>0.22</v>
      </c>
      <c r="G10442" s="223">
        <v>76.23</v>
      </c>
      <c r="H10442" s="190">
        <f t="shared" si="2018"/>
        <v>16.770600000000002</v>
      </c>
      <c r="J10442" s="195">
        <f>+IF(H10442="","",H10442/H10470)</f>
        <v>7.7088610167483487E-2</v>
      </c>
      <c r="K10442" s="211">
        <v>352605342021</v>
      </c>
      <c r="L10442" s="210" t="s">
        <v>76</v>
      </c>
      <c r="M10442" s="193">
        <v>0.20180000000000001</v>
      </c>
      <c r="N10442" s="194">
        <f t="shared" si="2020"/>
        <v>1.5556481531798168E-2</v>
      </c>
      <c r="R10442" s="75" t="e">
        <f t="shared" si="2019"/>
        <v>#REF!</v>
      </c>
    </row>
    <row r="10443" spans="1:18" ht="15" customHeight="1" x14ac:dyDescent="0.3">
      <c r="A10443" s="86"/>
      <c r="B10443" s="84"/>
      <c r="C10443" s="233" t="s">
        <v>506</v>
      </c>
      <c r="E10443" s="230" t="s">
        <v>89</v>
      </c>
      <c r="F10443" s="267">
        <v>0.14000000000000001</v>
      </c>
      <c r="G10443" s="223">
        <v>3.56</v>
      </c>
      <c r="H10443" s="190">
        <f t="shared" si="2018"/>
        <v>0.49840000000000007</v>
      </c>
      <c r="J10443" s="195">
        <f>+IF(H10443="","",H10443/H10470)</f>
        <v>2.2909713014128159E-3</v>
      </c>
      <c r="K10443" s="174">
        <v>352605342021</v>
      </c>
      <c r="L10443" s="170" t="s">
        <v>76</v>
      </c>
      <c r="M10443" s="193">
        <v>0.20180000000000001</v>
      </c>
      <c r="N10443" s="194">
        <f t="shared" si="2020"/>
        <v>4.6231800862510625E-4</v>
      </c>
      <c r="R10443" s="75" t="e">
        <f t="shared" si="2019"/>
        <v>#REF!</v>
      </c>
    </row>
    <row r="10444" spans="1:18" ht="15" customHeight="1" x14ac:dyDescent="0.3">
      <c r="A10444" s="86"/>
      <c r="B10444" s="84"/>
      <c r="C10444" s="233" t="s">
        <v>314</v>
      </c>
      <c r="E10444" s="230" t="s">
        <v>43</v>
      </c>
      <c r="F10444" s="223">
        <v>2</v>
      </c>
      <c r="G10444" s="223">
        <v>3</v>
      </c>
      <c r="H10444" s="190">
        <f t="shared" si="2018"/>
        <v>6</v>
      </c>
      <c r="J10444" s="195">
        <f>+IF(H10444="","",H10444/H10470)</f>
        <v>2.7579911333220093E-2</v>
      </c>
      <c r="K10444" s="221">
        <v>4299923211</v>
      </c>
      <c r="L10444" s="210" t="s">
        <v>76</v>
      </c>
      <c r="M10444" s="193">
        <v>0.4</v>
      </c>
      <c r="N10444" s="194">
        <f t="shared" si="2020"/>
        <v>1.1031964533288037E-2</v>
      </c>
      <c r="R10444" s="75" t="e">
        <f t="shared" si="2019"/>
        <v>#REF!</v>
      </c>
    </row>
    <row r="10445" spans="1:18" ht="15" customHeight="1" x14ac:dyDescent="0.3">
      <c r="A10445" s="86"/>
      <c r="B10445" s="84"/>
      <c r="C10445" s="125" t="s">
        <v>504</v>
      </c>
      <c r="E10445" s="151" t="s">
        <v>43</v>
      </c>
      <c r="F10445" s="151">
        <v>0.02</v>
      </c>
      <c r="G10445" s="151">
        <v>62.14</v>
      </c>
      <c r="H10445" s="190">
        <f t="shared" si="2018"/>
        <v>1.2428000000000001</v>
      </c>
      <c r="J10445" s="195">
        <f>+IF(H10445="","",H10445/H10470)</f>
        <v>5.7127189674876563E-3</v>
      </c>
      <c r="K10445" s="211">
        <v>352605342021</v>
      </c>
      <c r="L10445" s="210" t="s">
        <v>76</v>
      </c>
      <c r="M10445" s="193">
        <v>0.20180000000000001</v>
      </c>
      <c r="N10445" s="194">
        <f t="shared" si="2020"/>
        <v>1.1528266876390091E-3</v>
      </c>
      <c r="R10445" s="75" t="e">
        <f t="shared" si="2019"/>
        <v>#REF!</v>
      </c>
    </row>
    <row r="10446" spans="1:18" ht="15" customHeight="1" x14ac:dyDescent="0.3">
      <c r="A10446" s="86"/>
      <c r="B10446" s="84"/>
      <c r="C10446" s="125"/>
      <c r="E10446" s="151"/>
      <c r="F10446" s="151"/>
      <c r="G10446" s="151"/>
      <c r="H10446" s="190"/>
      <c r="J10446" s="195"/>
      <c r="K10446" s="174"/>
      <c r="L10446" s="170"/>
      <c r="M10446" s="193"/>
      <c r="N10446" s="194" t="str">
        <f t="shared" si="2020"/>
        <v/>
      </c>
      <c r="R10446" s="75" t="e">
        <f t="shared" si="2019"/>
        <v>#REF!</v>
      </c>
    </row>
    <row r="10447" spans="1:18" ht="15" customHeight="1" x14ac:dyDescent="0.3">
      <c r="A10447" s="86"/>
      <c r="B10447" s="84"/>
      <c r="C10447" s="125"/>
      <c r="E10447" s="151"/>
      <c r="F10447" s="151"/>
      <c r="G10447" s="151"/>
      <c r="H10447" s="190"/>
      <c r="J10447" s="195"/>
      <c r="K10447" s="211"/>
      <c r="L10447" s="210"/>
      <c r="M10447" s="193"/>
      <c r="N10447" s="194" t="str">
        <f t="shared" si="2020"/>
        <v/>
      </c>
      <c r="R10447" s="75" t="e">
        <f t="shared" si="2019"/>
        <v>#REF!</v>
      </c>
    </row>
    <row r="10448" spans="1:18" ht="15" customHeight="1" x14ac:dyDescent="0.3">
      <c r="A10448" s="86"/>
      <c r="B10448" s="84"/>
      <c r="C10448" s="125"/>
      <c r="E10448" s="151"/>
      <c r="F10448" s="151"/>
      <c r="G10448" s="151"/>
      <c r="H10448" s="190"/>
      <c r="J10448" s="195"/>
      <c r="K10448" s="174"/>
      <c r="L10448" s="170"/>
      <c r="M10448" s="193"/>
      <c r="N10448" s="194" t="str">
        <f t="shared" si="2020"/>
        <v/>
      </c>
      <c r="R10448" s="75" t="e">
        <f t="shared" si="2019"/>
        <v>#REF!</v>
      </c>
    </row>
    <row r="10449" spans="1:18" ht="15" customHeight="1" x14ac:dyDescent="0.3">
      <c r="A10449" s="86"/>
      <c r="B10449" s="84"/>
      <c r="C10449" s="125"/>
      <c r="E10449" s="151"/>
      <c r="F10449" s="151"/>
      <c r="G10449" s="151"/>
      <c r="H10449" s="190"/>
      <c r="J10449" s="195"/>
      <c r="K10449" s="174"/>
      <c r="L10449" s="170"/>
      <c r="M10449" s="193"/>
      <c r="N10449" s="194" t="str">
        <f t="shared" si="2020"/>
        <v/>
      </c>
      <c r="R10449" s="75" t="e">
        <f t="shared" si="2019"/>
        <v>#REF!</v>
      </c>
    </row>
    <row r="10450" spans="1:18" ht="15" customHeight="1" x14ac:dyDescent="0.3">
      <c r="A10450" s="86"/>
      <c r="B10450" s="84"/>
      <c r="C10450" s="125"/>
      <c r="E10450" s="151"/>
      <c r="F10450" s="151"/>
      <c r="G10450" s="151"/>
      <c r="H10450" s="190" t="str">
        <f t="shared" ref="H10450:H10459" si="2021">+IF(G10450="","",F10450*G10450)</f>
        <v/>
      </c>
      <c r="J10450" s="195" t="str">
        <f>+IF(H10450="","",H10450/H10470)</f>
        <v/>
      </c>
      <c r="K10450" s="174"/>
      <c r="L10450" s="170"/>
      <c r="M10450" s="193" t="str">
        <f t="shared" ref="M10450:M10459" si="2022">IF(L10450="NP", 0, (IF(L10450="EP", 1, (IF(L10450="ND", 0.4, "")))))</f>
        <v/>
      </c>
      <c r="N10450" s="194" t="str">
        <f t="shared" si="2020"/>
        <v/>
      </c>
      <c r="R10450" s="75" t="e">
        <f t="shared" si="2019"/>
        <v>#REF!</v>
      </c>
    </row>
    <row r="10451" spans="1:18" ht="15" customHeight="1" x14ac:dyDescent="0.3">
      <c r="A10451" s="86"/>
      <c r="B10451" s="84"/>
      <c r="C10451" s="125"/>
      <c r="E10451" s="151"/>
      <c r="F10451" s="151"/>
      <c r="G10451" s="151"/>
      <c r="H10451" s="190" t="str">
        <f t="shared" si="2021"/>
        <v/>
      </c>
      <c r="J10451" s="195" t="str">
        <f>+IF(H10451="","",H10451/H10470)</f>
        <v/>
      </c>
      <c r="K10451" s="174"/>
      <c r="L10451" s="170"/>
      <c r="M10451" s="193" t="str">
        <f t="shared" si="2022"/>
        <v/>
      </c>
      <c r="N10451" s="194" t="str">
        <f t="shared" si="2020"/>
        <v/>
      </c>
      <c r="R10451" s="75" t="e">
        <f t="shared" si="2019"/>
        <v>#REF!</v>
      </c>
    </row>
    <row r="10452" spans="1:18" ht="15" customHeight="1" x14ac:dyDescent="0.3">
      <c r="A10452" s="86"/>
      <c r="B10452" s="84"/>
      <c r="C10452" s="125"/>
      <c r="E10452" s="151"/>
      <c r="F10452" s="151"/>
      <c r="G10452" s="151"/>
      <c r="H10452" s="190" t="str">
        <f t="shared" si="2021"/>
        <v/>
      </c>
      <c r="J10452" s="195" t="str">
        <f>+IF(H10452="","",H10452/H10470)</f>
        <v/>
      </c>
      <c r="K10452" s="174"/>
      <c r="L10452" s="170"/>
      <c r="M10452" s="193" t="str">
        <f t="shared" si="2022"/>
        <v/>
      </c>
      <c r="N10452" s="194" t="str">
        <f t="shared" si="2020"/>
        <v/>
      </c>
      <c r="R10452" s="75" t="e">
        <f t="shared" si="2019"/>
        <v>#REF!</v>
      </c>
    </row>
    <row r="10453" spans="1:18" ht="15" customHeight="1" x14ac:dyDescent="0.3">
      <c r="A10453" s="86"/>
      <c r="B10453" s="84"/>
      <c r="C10453" s="125"/>
      <c r="E10453" s="151"/>
      <c r="F10453" s="151"/>
      <c r="G10453" s="151"/>
      <c r="H10453" s="190" t="str">
        <f t="shared" si="2021"/>
        <v/>
      </c>
      <c r="J10453" s="195" t="str">
        <f>+IF(H10453="","",H10453/H10470)</f>
        <v/>
      </c>
      <c r="K10453" s="174"/>
      <c r="L10453" s="170"/>
      <c r="M10453" s="193" t="str">
        <f t="shared" si="2022"/>
        <v/>
      </c>
      <c r="N10453" s="194" t="str">
        <f t="shared" si="2020"/>
        <v/>
      </c>
      <c r="R10453" s="75" t="e">
        <f t="shared" si="2019"/>
        <v>#REF!</v>
      </c>
    </row>
    <row r="10454" spans="1:18" ht="15" customHeight="1" x14ac:dyDescent="0.3">
      <c r="A10454" s="86"/>
      <c r="B10454" s="84"/>
      <c r="C10454" s="125"/>
      <c r="E10454" s="151"/>
      <c r="F10454" s="151"/>
      <c r="G10454" s="151"/>
      <c r="H10454" s="190" t="str">
        <f t="shared" si="2021"/>
        <v/>
      </c>
      <c r="J10454" s="195" t="str">
        <f>+IF(H10454="","",H10454/H10470)</f>
        <v/>
      </c>
      <c r="K10454" s="174"/>
      <c r="L10454" s="170"/>
      <c r="M10454" s="193" t="str">
        <f t="shared" si="2022"/>
        <v/>
      </c>
      <c r="N10454" s="194" t="str">
        <f t="shared" si="2020"/>
        <v/>
      </c>
      <c r="R10454" s="75" t="e">
        <f t="shared" si="2019"/>
        <v>#REF!</v>
      </c>
    </row>
    <row r="10455" spans="1:18" ht="15" customHeight="1" x14ac:dyDescent="0.3">
      <c r="A10455" s="86"/>
      <c r="B10455" s="84"/>
      <c r="C10455" s="125"/>
      <c r="E10455" s="151"/>
      <c r="F10455" s="151"/>
      <c r="G10455" s="151"/>
      <c r="H10455" s="190" t="str">
        <f t="shared" si="2021"/>
        <v/>
      </c>
      <c r="J10455" s="195" t="str">
        <f>+IF(H10455="","",H10455/H10470)</f>
        <v/>
      </c>
      <c r="K10455" s="174"/>
      <c r="L10455" s="170"/>
      <c r="M10455" s="193" t="str">
        <f t="shared" si="2022"/>
        <v/>
      </c>
      <c r="N10455" s="194" t="str">
        <f t="shared" si="2020"/>
        <v/>
      </c>
      <c r="R10455" s="75" t="e">
        <f t="shared" si="2019"/>
        <v>#REF!</v>
      </c>
    </row>
    <row r="10456" spans="1:18" ht="15" customHeight="1" x14ac:dyDescent="0.3">
      <c r="A10456" s="86"/>
      <c r="B10456" s="84"/>
      <c r="C10456" s="125"/>
      <c r="E10456" s="151"/>
      <c r="F10456" s="151"/>
      <c r="G10456" s="151"/>
      <c r="H10456" s="190" t="str">
        <f t="shared" si="2021"/>
        <v/>
      </c>
      <c r="J10456" s="195" t="str">
        <f>+IF(H10456="","",H10456/H10470)</f>
        <v/>
      </c>
      <c r="K10456" s="174"/>
      <c r="L10456" s="170"/>
      <c r="M10456" s="193" t="str">
        <f t="shared" si="2022"/>
        <v/>
      </c>
      <c r="N10456" s="194" t="str">
        <f t="shared" si="2020"/>
        <v/>
      </c>
      <c r="R10456" s="75" t="e">
        <f t="shared" si="2019"/>
        <v>#REF!</v>
      </c>
    </row>
    <row r="10457" spans="1:18" ht="15" customHeight="1" x14ac:dyDescent="0.3">
      <c r="A10457" s="86"/>
      <c r="B10457" s="84"/>
      <c r="C10457" s="125"/>
      <c r="E10457" s="151"/>
      <c r="F10457" s="151"/>
      <c r="G10457" s="151"/>
      <c r="H10457" s="190" t="str">
        <f t="shared" si="2021"/>
        <v/>
      </c>
      <c r="J10457" s="195" t="str">
        <f>+IF(H10457="","",H10457/H10470)</f>
        <v/>
      </c>
      <c r="K10457" s="174"/>
      <c r="L10457" s="170"/>
      <c r="M10457" s="193" t="str">
        <f t="shared" si="2022"/>
        <v/>
      </c>
      <c r="N10457" s="194" t="str">
        <f t="shared" si="2020"/>
        <v/>
      </c>
      <c r="R10457" s="75" t="e">
        <f t="shared" si="2019"/>
        <v>#REF!</v>
      </c>
    </row>
    <row r="10458" spans="1:18" ht="15" customHeight="1" x14ac:dyDescent="0.3">
      <c r="A10458" s="86"/>
      <c r="B10458" s="84"/>
      <c r="C10458" s="125"/>
      <c r="E10458" s="151"/>
      <c r="F10458" s="151"/>
      <c r="G10458" s="151"/>
      <c r="H10458" s="190" t="str">
        <f t="shared" si="2021"/>
        <v/>
      </c>
      <c r="J10458" s="195" t="str">
        <f>+IF(H10458="","",H10458/H10470)</f>
        <v/>
      </c>
      <c r="K10458" s="174"/>
      <c r="L10458" s="170"/>
      <c r="M10458" s="193" t="str">
        <f t="shared" si="2022"/>
        <v/>
      </c>
      <c r="N10458" s="194" t="str">
        <f t="shared" si="2020"/>
        <v/>
      </c>
      <c r="R10458" s="75" t="e">
        <f t="shared" si="2019"/>
        <v>#REF!</v>
      </c>
    </row>
    <row r="10459" spans="1:18" ht="15" customHeight="1" thickBot="1" x14ac:dyDescent="0.35">
      <c r="A10459" s="86"/>
      <c r="B10459" s="84"/>
      <c r="C10459" s="125"/>
      <c r="E10459" s="152"/>
      <c r="F10459" s="152"/>
      <c r="G10459" s="152"/>
      <c r="H10459" s="191" t="str">
        <f t="shared" si="2021"/>
        <v/>
      </c>
      <c r="J10459" s="195" t="str">
        <f>+IF(H10459="","",H10459/H10470)</f>
        <v/>
      </c>
      <c r="K10459" s="174"/>
      <c r="L10459" s="170"/>
      <c r="M10459" s="193" t="str">
        <f t="shared" si="2022"/>
        <v/>
      </c>
      <c r="N10459" s="194" t="str">
        <f t="shared" si="2020"/>
        <v/>
      </c>
      <c r="R10459" s="75" t="e">
        <f t="shared" si="2019"/>
        <v>#REF!</v>
      </c>
    </row>
    <row r="10460" spans="1:18" ht="15" customHeight="1" thickBot="1" x14ac:dyDescent="0.35">
      <c r="A10460" s="86"/>
      <c r="B10460" s="84"/>
      <c r="C10460" s="160"/>
      <c r="D10460" s="160"/>
      <c r="E10460" s="160"/>
      <c r="F10460" s="160"/>
      <c r="G10460" s="161" t="s">
        <v>29</v>
      </c>
      <c r="H10460" s="157">
        <f>SUM(H10434:H10459)</f>
        <v>99.757600000000011</v>
      </c>
      <c r="J10460" s="110">
        <f>SUM(J10434:J10459)</f>
        <v>0.45855096046913946</v>
      </c>
      <c r="K10460" s="109"/>
      <c r="L10460" s="109"/>
      <c r="M10460" s="109"/>
      <c r="N10460" s="110">
        <f>SUM(N10434:N10459)</f>
        <v>0.11897508880552325</v>
      </c>
    </row>
    <row r="10461" spans="1:18" s="73" customFormat="1" ht="15" customHeight="1" thickBot="1" x14ac:dyDescent="0.35">
      <c r="A10461" s="86"/>
      <c r="B10461" s="84"/>
      <c r="C10461" s="73" t="s">
        <v>12</v>
      </c>
      <c r="H10461" s="74"/>
      <c r="J10461" s="111"/>
      <c r="K10461" s="111"/>
      <c r="L10461" s="111"/>
      <c r="M10461" s="111"/>
      <c r="N10461" s="111"/>
    </row>
    <row r="10462" spans="1:18" ht="33" customHeight="1" thickBot="1" x14ac:dyDescent="0.35">
      <c r="A10462" s="86"/>
      <c r="B10462" s="84"/>
      <c r="C10462" s="122" t="s">
        <v>48</v>
      </c>
      <c r="D10462" s="129"/>
      <c r="E10462" s="130" t="s">
        <v>3</v>
      </c>
      <c r="F10462" s="130" t="s">
        <v>0</v>
      </c>
      <c r="G10462" s="123" t="s">
        <v>6</v>
      </c>
      <c r="H10462" s="124" t="s">
        <v>9</v>
      </c>
      <c r="J10462" s="106" t="s">
        <v>59</v>
      </c>
      <c r="K10462" s="107" t="s">
        <v>60</v>
      </c>
      <c r="L10462" s="107" t="s">
        <v>61</v>
      </c>
      <c r="M10462" s="107" t="s">
        <v>62</v>
      </c>
      <c r="N10462" s="108" t="s">
        <v>63</v>
      </c>
    </row>
    <row r="10463" spans="1:18" ht="15" customHeight="1" x14ac:dyDescent="0.3">
      <c r="A10463" s="86"/>
      <c r="B10463" s="84"/>
      <c r="C10463" s="125"/>
      <c r="E10463" s="149"/>
      <c r="F10463" s="146"/>
      <c r="G10463" s="154"/>
      <c r="H10463" s="186" t="str">
        <f>+IF(G10463="","",F10463*G10463)</f>
        <v/>
      </c>
      <c r="J10463" s="195" t="str">
        <f>+IF(H10463="","",H10463/H10470)</f>
        <v/>
      </c>
      <c r="K10463" s="175"/>
      <c r="L10463" s="175"/>
      <c r="M10463" s="193" t="str">
        <f>IF(L10463="NP", 0, (IF(L10463="EP", 1, (IF(L10463="ND", 0.4, "")))))</f>
        <v/>
      </c>
      <c r="N10463" s="194" t="str">
        <f>+IF(H10463="","",J10463*M10463)</f>
        <v/>
      </c>
      <c r="R10463" s="75" t="e">
        <f t="shared" ref="R10463:R10467" si="2023">+R10375+1</f>
        <v>#REF!</v>
      </c>
    </row>
    <row r="10464" spans="1:18" ht="15" customHeight="1" x14ac:dyDescent="0.3">
      <c r="A10464" s="86"/>
      <c r="B10464" s="84"/>
      <c r="C10464" s="125"/>
      <c r="E10464" s="149"/>
      <c r="F10464" s="146"/>
      <c r="G10464" s="154"/>
      <c r="H10464" s="186" t="str">
        <f>+IF(G10464="","",F10464*G10464)</f>
        <v/>
      </c>
      <c r="J10464" s="195" t="str">
        <f>+IF(H10464="","",H10464/H10468)</f>
        <v/>
      </c>
      <c r="K10464" s="175"/>
      <c r="L10464" s="175"/>
      <c r="M10464" s="193" t="str">
        <f>IF(L10464="NP", 0, (IF(L10464="EP", 1, (IF(L10464="ND", 0.4, "")))))</f>
        <v/>
      </c>
      <c r="N10464" s="194" t="str">
        <f>+IF(H10464="","",J10464*M10464)</f>
        <v/>
      </c>
      <c r="R10464" s="75" t="e">
        <f t="shared" si="2023"/>
        <v>#REF!</v>
      </c>
    </row>
    <row r="10465" spans="1:18" ht="15" customHeight="1" x14ac:dyDescent="0.3">
      <c r="A10465" s="86"/>
      <c r="B10465" s="84"/>
      <c r="C10465" s="125"/>
      <c r="E10465" s="149"/>
      <c r="F10465" s="146"/>
      <c r="G10465" s="154"/>
      <c r="H10465" s="186" t="str">
        <f>+IF(G10465="","",F10465*G10465)</f>
        <v/>
      </c>
      <c r="J10465" s="195" t="str">
        <f>+IF(H10465="","",H10465/H10469)</f>
        <v/>
      </c>
      <c r="K10465" s="175"/>
      <c r="L10465" s="175"/>
      <c r="M10465" s="193" t="str">
        <f>IF(L10465="NP", 0, (IF(L10465="EP", 1, (IF(L10465="ND", 0.4, "")))))</f>
        <v/>
      </c>
      <c r="N10465" s="194" t="str">
        <f>+IF(H10465="","",J10465*M10465)</f>
        <v/>
      </c>
      <c r="R10465" s="75" t="e">
        <f t="shared" si="2023"/>
        <v>#REF!</v>
      </c>
    </row>
    <row r="10466" spans="1:18" ht="15" customHeight="1" x14ac:dyDescent="0.3">
      <c r="A10466" s="86"/>
      <c r="B10466" s="84"/>
      <c r="C10466" s="125"/>
      <c r="E10466" s="149"/>
      <c r="F10466" s="146"/>
      <c r="G10466" s="154"/>
      <c r="H10466" s="186" t="str">
        <f>+IF(G10466="","",F10466*G10466)</f>
        <v/>
      </c>
      <c r="J10466" s="195" t="str">
        <f>+IF(H10466="","",H10466/H10470)</f>
        <v/>
      </c>
      <c r="K10466" s="175"/>
      <c r="L10466" s="175"/>
      <c r="M10466" s="193" t="str">
        <f>IF(L10466="NP", 0, (IF(L10466="EP", 1, (IF(L10466="ND", 0.4, "")))))</f>
        <v/>
      </c>
      <c r="N10466" s="194" t="str">
        <f>+IF(H10466="","",J10466*M10466)</f>
        <v/>
      </c>
      <c r="R10466" s="75" t="e">
        <f t="shared" si="2023"/>
        <v>#REF!</v>
      </c>
    </row>
    <row r="10467" spans="1:18" ht="15" customHeight="1" thickBot="1" x14ac:dyDescent="0.35">
      <c r="A10467" s="86"/>
      <c r="B10467" s="84"/>
      <c r="C10467" s="127"/>
      <c r="D10467" s="128"/>
      <c r="E10467" s="150"/>
      <c r="F10467" s="147"/>
      <c r="G10467" s="155"/>
      <c r="H10467" s="192" t="str">
        <f>+IF(G10467="","",F10467*G10467)</f>
        <v/>
      </c>
      <c r="J10467" s="195" t="str">
        <f>+IF(H10467="","",H10467/H10470)</f>
        <v/>
      </c>
      <c r="K10467" s="176"/>
      <c r="L10467" s="177"/>
      <c r="M10467" s="193" t="str">
        <f>IF(L10467="NP", 0, (IF(L10467="EP", 1, (IF(L10467="ND", 0.4, "")))))</f>
        <v/>
      </c>
      <c r="N10467" s="194" t="str">
        <f>+IF(H10467="","",J10467*M10467)</f>
        <v/>
      </c>
      <c r="R10467" s="75" t="e">
        <f t="shared" si="2023"/>
        <v>#REF!</v>
      </c>
    </row>
    <row r="10468" spans="1:18" ht="15" customHeight="1" thickBot="1" x14ac:dyDescent="0.35">
      <c r="A10468" s="86"/>
      <c r="B10468" s="84"/>
      <c r="C10468" s="160"/>
      <c r="D10468" s="160"/>
      <c r="E10468" s="160"/>
      <c r="F10468" s="160"/>
      <c r="G10468" s="161" t="s">
        <v>30</v>
      </c>
      <c r="H10468" s="157">
        <f>SUM(H10463:H10467)</f>
        <v>0</v>
      </c>
      <c r="J10468" s="110">
        <f>SUM(J10463:J10467)</f>
        <v>0</v>
      </c>
      <c r="K10468" s="109"/>
      <c r="L10468" s="109"/>
      <c r="M10468" s="109"/>
      <c r="N10468" s="110">
        <f>SUM(N10463:N10467)</f>
        <v>0</v>
      </c>
    </row>
    <row r="10469" spans="1:18" ht="13.5" customHeight="1" thickBot="1" x14ac:dyDescent="0.35">
      <c r="A10469" s="86"/>
      <c r="B10469" s="84"/>
      <c r="H10469" s="84"/>
      <c r="J10469" s="103"/>
      <c r="K10469" s="104"/>
      <c r="L10469" s="104"/>
      <c r="M10469" s="104"/>
      <c r="N10469" s="105"/>
    </row>
    <row r="10470" spans="1:18" ht="15" customHeight="1" x14ac:dyDescent="0.3">
      <c r="A10470" s="86"/>
      <c r="B10470" s="84"/>
      <c r="D10470" s="132" t="s">
        <v>13</v>
      </c>
      <c r="E10470" s="133"/>
      <c r="F10470" s="133"/>
      <c r="G10470" s="134"/>
      <c r="H10470" s="158">
        <f>+H10415+H10431+H10460+H10468</f>
        <v>217.54964791250001</v>
      </c>
      <c r="J10470" s="113"/>
      <c r="K10470" s="78"/>
      <c r="M10470" s="78"/>
      <c r="N10470" s="114"/>
    </row>
    <row r="10471" spans="1:18" ht="15" customHeight="1" thickBot="1" x14ac:dyDescent="0.35">
      <c r="A10471" s="86"/>
      <c r="B10471" s="84"/>
      <c r="D10471" s="135" t="s">
        <v>67</v>
      </c>
      <c r="E10471" s="136"/>
      <c r="F10471" s="136"/>
      <c r="G10471" s="141">
        <f>+$Q$1</f>
        <v>0.15</v>
      </c>
      <c r="H10471" s="159">
        <f>+H10470*G10471</f>
        <v>32.632447186874998</v>
      </c>
      <c r="J10471" s="115"/>
      <c r="K10471" s="116"/>
      <c r="L10471" s="116"/>
      <c r="M10471" s="116"/>
      <c r="N10471" s="117"/>
    </row>
    <row r="10472" spans="1:18" ht="15" customHeight="1" x14ac:dyDescent="0.3">
      <c r="A10472" s="86"/>
      <c r="B10472" s="84"/>
      <c r="D10472" s="135" t="s">
        <v>68</v>
      </c>
      <c r="E10472" s="136"/>
      <c r="F10472" s="136"/>
      <c r="G10472" s="141">
        <f>+$Q$2</f>
        <v>0</v>
      </c>
      <c r="H10472" s="159">
        <f>+(H10470+H10471)*G10472</f>
        <v>0</v>
      </c>
      <c r="J10472" s="120">
        <f>+J10415+J10431+J10460+J10468</f>
        <v>1</v>
      </c>
      <c r="K10472" s="118"/>
      <c r="L10472" s="118"/>
      <c r="M10472" s="118"/>
      <c r="N10472" s="120">
        <f>+N10415+N10431+N10460+N10468</f>
        <v>0.11897508880552325</v>
      </c>
    </row>
    <row r="10473" spans="1:18" ht="15" customHeight="1" thickBot="1" x14ac:dyDescent="0.35">
      <c r="A10473" s="86"/>
      <c r="B10473" s="84"/>
      <c r="C10473" s="75" t="s">
        <v>64</v>
      </c>
      <c r="D10473" s="135" t="s">
        <v>14</v>
      </c>
      <c r="E10473" s="136"/>
      <c r="F10473" s="136"/>
      <c r="G10473" s="137"/>
      <c r="H10473" s="159">
        <f>SUM(H10470:H10472)</f>
        <v>250.182095099375</v>
      </c>
      <c r="J10473" s="121" t="s">
        <v>69</v>
      </c>
      <c r="K10473" s="119"/>
      <c r="L10473" s="119"/>
      <c r="M10473" s="119"/>
      <c r="N10473" s="121" t="s">
        <v>70</v>
      </c>
    </row>
    <row r="10474" spans="1:18" ht="15" customHeight="1" thickBot="1" x14ac:dyDescent="0.35">
      <c r="A10474" s="86"/>
      <c r="B10474" s="84"/>
      <c r="C10474" s="75" t="s">
        <v>64</v>
      </c>
      <c r="D10474" s="138" t="s">
        <v>15</v>
      </c>
      <c r="E10474" s="139"/>
      <c r="F10474" s="139"/>
      <c r="G10474" s="140"/>
      <c r="H10474" s="131">
        <f>+ROUND(H10473,2)</f>
        <v>250.18</v>
      </c>
      <c r="N10474" s="165">
        <f>+ROUND(N10472,4)</f>
        <v>0.11899999999999999</v>
      </c>
    </row>
    <row r="10475" spans="1:18" ht="13.5" customHeight="1" x14ac:dyDescent="0.3">
      <c r="A10475" s="86"/>
      <c r="B10475" s="84"/>
      <c r="G10475" s="76"/>
    </row>
    <row r="10476" spans="1:18" ht="13.5" customHeight="1" x14ac:dyDescent="0.3">
      <c r="A10476" s="86"/>
      <c r="B10476" s="84"/>
      <c r="G10476" s="76"/>
    </row>
    <row r="10477" spans="1:18" ht="15" customHeight="1" x14ac:dyDescent="0.3">
      <c r="A10477" s="83"/>
      <c r="B10477" s="84"/>
      <c r="G10477" s="76"/>
      <c r="H10477" s="84"/>
      <c r="J10477" s="85"/>
      <c r="K10477" s="85"/>
      <c r="L10477" s="85"/>
      <c r="M10477" s="85"/>
      <c r="N10477" s="85"/>
    </row>
    <row r="10478" spans="1:18" ht="14.1" customHeight="1" x14ac:dyDescent="0.3">
      <c r="A10478" s="86"/>
      <c r="B10478" s="84"/>
      <c r="C10478" s="87"/>
      <c r="D10478" s="87"/>
      <c r="E10478" s="87"/>
      <c r="F10478" s="87"/>
      <c r="G10478" s="87"/>
      <c r="H10478" s="87"/>
      <c r="K10478" s="78"/>
      <c r="M10478" s="78"/>
    </row>
    <row r="10479" spans="1:18" ht="12" customHeight="1" x14ac:dyDescent="0.3">
      <c r="A10479" s="86"/>
      <c r="B10479" s="84"/>
      <c r="C10479" s="73"/>
      <c r="D10479" s="73"/>
      <c r="E10479" s="73"/>
      <c r="F10479" s="73"/>
      <c r="G10479" s="73"/>
      <c r="H10479" s="73"/>
      <c r="K10479" s="78"/>
      <c r="M10479" s="78"/>
    </row>
    <row r="10480" spans="1:18" ht="12" customHeight="1" x14ac:dyDescent="0.3">
      <c r="A10480" s="86"/>
      <c r="B10480" s="84"/>
      <c r="G10480" s="88"/>
      <c r="H10480" s="84"/>
      <c r="K10480" s="78"/>
      <c r="M10480" s="78"/>
    </row>
    <row r="10481" spans="1:18" ht="14.25" customHeight="1" x14ac:dyDescent="0.3">
      <c r="A10481" s="86"/>
      <c r="B10481" s="84"/>
      <c r="C10481" s="89"/>
      <c r="D10481" s="90"/>
      <c r="E10481" s="90"/>
      <c r="F10481" s="90"/>
      <c r="G10481" s="90"/>
      <c r="H10481" s="91"/>
      <c r="K10481" s="78"/>
      <c r="M10481" s="78"/>
    </row>
    <row r="10482" spans="1:18" ht="14.25" customHeight="1" x14ac:dyDescent="0.3">
      <c r="A10482" s="86"/>
      <c r="B10482" s="84"/>
      <c r="C10482" s="89"/>
      <c r="H10482" s="84"/>
      <c r="K10482" s="78"/>
      <c r="M10482" s="78"/>
    </row>
    <row r="10483" spans="1:18" ht="12" customHeight="1" thickBot="1" x14ac:dyDescent="0.35">
      <c r="A10483" s="86"/>
      <c r="B10483" s="84"/>
      <c r="C10483" s="89"/>
      <c r="H10483" s="84"/>
      <c r="K10483" s="78"/>
      <c r="M10483" s="78"/>
    </row>
    <row r="10484" spans="1:18" ht="20.100000000000001" customHeight="1" thickBot="1" x14ac:dyDescent="0.35">
      <c r="A10484" s="86"/>
      <c r="B10484" s="84"/>
      <c r="C10484" s="142" t="s">
        <v>55</v>
      </c>
      <c r="D10484" s="143"/>
      <c r="E10484" s="143"/>
      <c r="F10484" s="143"/>
      <c r="G10484" s="143"/>
      <c r="H10484" s="144"/>
    </row>
    <row r="10485" spans="1:18" ht="20.100000000000001" customHeight="1" x14ac:dyDescent="0.3">
      <c r="A10485" s="86"/>
      <c r="B10485" s="84"/>
      <c r="C10485" s="92"/>
      <c r="H10485" s="93" t="s">
        <v>56</v>
      </c>
      <c r="I10485" s="84"/>
      <c r="J10485" s="97" t="s">
        <v>26</v>
      </c>
      <c r="K10485" s="98"/>
      <c r="L10485" s="98"/>
      <c r="M10485" s="98"/>
      <c r="N10485" s="99"/>
    </row>
    <row r="10486" spans="1:18" ht="16.5" customHeight="1" thickBot="1" x14ac:dyDescent="0.35">
      <c r="A10486" s="169"/>
      <c r="B10486" s="84"/>
      <c r="C10486" s="73" t="s">
        <v>57</v>
      </c>
      <c r="D10486" s="84">
        <v>120</v>
      </c>
      <c r="G10486" s="74" t="s">
        <v>4</v>
      </c>
      <c r="H10486" s="75" t="str">
        <f>+VLOOKUP(D10486,PRESUP!$A$6:$N$183,3,FALSE)</f>
        <v>m</v>
      </c>
      <c r="I10486" s="84"/>
      <c r="J10486" s="100"/>
      <c r="K10486" s="101"/>
      <c r="L10486" s="101"/>
      <c r="M10486" s="101"/>
      <c r="N10486" s="102"/>
    </row>
    <row r="10487" spans="1:18" ht="32.25" customHeight="1" x14ac:dyDescent="0.3">
      <c r="A10487" s="86"/>
      <c r="B10487" s="84"/>
      <c r="C10487" s="22" t="str">
        <f>+VLOOKUP(D10486,PRESUP!$A$6:$N$183,14,FALSE)</f>
        <v>DETALLE: GUARDA CAMINO TIPO VIGA METALICA (doble)</v>
      </c>
      <c r="J10487" s="103"/>
      <c r="K10487" s="104"/>
      <c r="L10487" s="104"/>
      <c r="M10487" s="104"/>
      <c r="N10487" s="105"/>
      <c r="O10487" s="84" t="s">
        <v>71</v>
      </c>
      <c r="P10487" s="84" t="s">
        <v>73</v>
      </c>
      <c r="Q10487" s="84" t="s">
        <v>72</v>
      </c>
    </row>
    <row r="10488" spans="1:18" s="73" customFormat="1" ht="15" customHeight="1" thickBot="1" x14ac:dyDescent="0.35">
      <c r="A10488" s="86"/>
      <c r="B10488" s="84"/>
      <c r="C10488" s="73" t="s">
        <v>5</v>
      </c>
      <c r="D10488" s="94"/>
      <c r="E10488" s="94"/>
      <c r="F10488" s="94"/>
      <c r="G10488" s="196" t="s">
        <v>58</v>
      </c>
      <c r="H10488" s="197">
        <v>0.13159999999999999</v>
      </c>
      <c r="J10488" s="162"/>
      <c r="K10488" s="163"/>
      <c r="L10488" s="163"/>
      <c r="M10488" s="163"/>
      <c r="N10488" s="164"/>
      <c r="O10488" s="166">
        <f>+H10562</f>
        <v>89.2</v>
      </c>
      <c r="P10488" s="168">
        <f>+H10558</f>
        <v>77.566491799999994</v>
      </c>
      <c r="Q10488" s="167">
        <f>+N10562</f>
        <v>0.2742</v>
      </c>
      <c r="R10488" s="73">
        <f t="shared" ref="R10488" si="2024">+D10486</f>
        <v>120</v>
      </c>
    </row>
    <row r="10489" spans="1:18" s="94" customFormat="1" ht="30" customHeight="1" thickBot="1" x14ac:dyDescent="0.35">
      <c r="A10489" s="86"/>
      <c r="B10489" s="84"/>
      <c r="C10489" s="122" t="s">
        <v>48</v>
      </c>
      <c r="D10489" s="123" t="s">
        <v>0</v>
      </c>
      <c r="E10489" s="123" t="s">
        <v>6</v>
      </c>
      <c r="F10489" s="123" t="s">
        <v>7</v>
      </c>
      <c r="G10489" s="123" t="s">
        <v>8</v>
      </c>
      <c r="H10489" s="124" t="s">
        <v>9</v>
      </c>
      <c r="J10489" s="106" t="s">
        <v>59</v>
      </c>
      <c r="K10489" s="107" t="s">
        <v>60</v>
      </c>
      <c r="L10489" s="107" t="s">
        <v>61</v>
      </c>
      <c r="M10489" s="107" t="s">
        <v>62</v>
      </c>
      <c r="N10489" s="108" t="s">
        <v>63</v>
      </c>
    </row>
    <row r="10490" spans="1:18" ht="15" customHeight="1" x14ac:dyDescent="0.3">
      <c r="A10490" s="86"/>
      <c r="B10490" s="84"/>
      <c r="C10490" s="125" t="s">
        <v>78</v>
      </c>
      <c r="D10490" s="145" t="s">
        <v>20</v>
      </c>
      <c r="E10490" s="148"/>
      <c r="F10490" s="148" t="s">
        <v>64</v>
      </c>
      <c r="G10490" s="153" t="s">
        <v>20</v>
      </c>
      <c r="H10490" s="126">
        <f>+H10519*0.05</f>
        <v>0.22707580000000005</v>
      </c>
      <c r="J10490" s="171">
        <f>+IF(H10490="","",H10490/H10558)</f>
        <v>2.9274986496166384E-3</v>
      </c>
      <c r="K10490" s="210">
        <v>4292100117</v>
      </c>
      <c r="L10490" s="210" t="s">
        <v>77</v>
      </c>
      <c r="M10490" s="156">
        <v>0</v>
      </c>
      <c r="N10490" s="173">
        <f t="shared" ref="N10490:N10502" si="2025">+IF(H10490="","",J10490*M10490)</f>
        <v>0</v>
      </c>
    </row>
    <row r="10491" spans="1:18" ht="15" customHeight="1" x14ac:dyDescent="0.3">
      <c r="A10491" s="86"/>
      <c r="B10491" s="84"/>
      <c r="C10491" s="231"/>
      <c r="D10491" s="223"/>
      <c r="E10491" s="224"/>
      <c r="F10491" s="184"/>
      <c r="G10491" s="185"/>
      <c r="H10491" s="186"/>
      <c r="J10491" s="195"/>
      <c r="K10491" s="172"/>
      <c r="L10491" s="170"/>
      <c r="M10491" s="193"/>
      <c r="N10491" s="194" t="str">
        <f t="shared" si="2025"/>
        <v/>
      </c>
      <c r="R10491" s="75" t="e">
        <f t="shared" ref="R10491:R10502" si="2026">+R10403+1</f>
        <v>#REF!</v>
      </c>
    </row>
    <row r="10492" spans="1:18" ht="15" customHeight="1" x14ac:dyDescent="0.3">
      <c r="A10492" s="86"/>
      <c r="B10492" s="84"/>
      <c r="C10492" s="241"/>
      <c r="D10492" s="238"/>
      <c r="E10492" s="242"/>
      <c r="F10492" s="184"/>
      <c r="G10492" s="185"/>
      <c r="H10492" s="186"/>
      <c r="J10492" s="195"/>
      <c r="K10492" s="211"/>
      <c r="L10492" s="170"/>
      <c r="M10492" s="193"/>
      <c r="N10492" s="194" t="str">
        <f t="shared" si="2025"/>
        <v/>
      </c>
      <c r="R10492" s="75" t="e">
        <f t="shared" si="2026"/>
        <v>#REF!</v>
      </c>
    </row>
    <row r="10493" spans="1:18" ht="15" customHeight="1" x14ac:dyDescent="0.3">
      <c r="A10493" s="86"/>
      <c r="B10493" s="84"/>
      <c r="C10493" s="231"/>
      <c r="D10493" s="146"/>
      <c r="E10493" s="149"/>
      <c r="F10493" s="184"/>
      <c r="G10493" s="185"/>
      <c r="H10493" s="186"/>
      <c r="J10493" s="195"/>
      <c r="K10493" s="172"/>
      <c r="L10493" s="170"/>
      <c r="M10493" s="193"/>
      <c r="N10493" s="194" t="str">
        <f t="shared" si="2025"/>
        <v/>
      </c>
      <c r="R10493" s="75" t="e">
        <f t="shared" si="2026"/>
        <v>#REF!</v>
      </c>
    </row>
    <row r="10494" spans="1:18" ht="15" customHeight="1" x14ac:dyDescent="0.3">
      <c r="A10494" s="86"/>
      <c r="B10494" s="84"/>
      <c r="C10494" s="125"/>
      <c r="D10494" s="146"/>
      <c r="E10494" s="149"/>
      <c r="F10494" s="184"/>
      <c r="G10494" s="185"/>
      <c r="H10494" s="186"/>
      <c r="J10494" s="195"/>
      <c r="K10494" s="172"/>
      <c r="L10494" s="170"/>
      <c r="M10494" s="193"/>
      <c r="N10494" s="194" t="str">
        <f t="shared" si="2025"/>
        <v/>
      </c>
      <c r="R10494" s="75" t="e">
        <f t="shared" si="2026"/>
        <v>#REF!</v>
      </c>
    </row>
    <row r="10495" spans="1:18" ht="15" customHeight="1" x14ac:dyDescent="0.3">
      <c r="A10495" s="86"/>
      <c r="B10495" s="84"/>
      <c r="C10495" s="125"/>
      <c r="D10495" s="146"/>
      <c r="E10495" s="149"/>
      <c r="F10495" s="184"/>
      <c r="G10495" s="185"/>
      <c r="H10495" s="186"/>
      <c r="J10495" s="195"/>
      <c r="K10495" s="172"/>
      <c r="L10495" s="170"/>
      <c r="M10495" s="193"/>
      <c r="N10495" s="194" t="str">
        <f t="shared" si="2025"/>
        <v/>
      </c>
      <c r="R10495" s="75" t="e">
        <f t="shared" si="2026"/>
        <v>#REF!</v>
      </c>
    </row>
    <row r="10496" spans="1:18" ht="15" customHeight="1" x14ac:dyDescent="0.3">
      <c r="A10496" s="86"/>
      <c r="B10496" s="84"/>
      <c r="C10496" s="125"/>
      <c r="D10496" s="146"/>
      <c r="E10496" s="149"/>
      <c r="F10496" s="184"/>
      <c r="G10496" s="185"/>
      <c r="H10496" s="186"/>
      <c r="J10496" s="195"/>
      <c r="K10496" s="172"/>
      <c r="L10496" s="170"/>
      <c r="M10496" s="193"/>
      <c r="N10496" s="194" t="str">
        <f t="shared" si="2025"/>
        <v/>
      </c>
      <c r="R10496" s="75" t="e">
        <f t="shared" si="2026"/>
        <v>#REF!</v>
      </c>
    </row>
    <row r="10497" spans="1:18" ht="15" customHeight="1" x14ac:dyDescent="0.3">
      <c r="A10497" s="86"/>
      <c r="B10497" s="84"/>
      <c r="C10497" s="125"/>
      <c r="D10497" s="146"/>
      <c r="E10497" s="149"/>
      <c r="F10497" s="184" t="str">
        <f t="shared" ref="F10497:F10502" si="2027">+IF(E10497="","",D10497*E10497)</f>
        <v/>
      </c>
      <c r="G10497" s="185" t="str">
        <f>+IF(F10497="","",H10488)</f>
        <v/>
      </c>
      <c r="H10497" s="186" t="str">
        <f t="shared" ref="H10497:H10502" si="2028">+IF(G10497="","",F10497*G10497)</f>
        <v/>
      </c>
      <c r="J10497" s="195" t="str">
        <f>+IF(H10497="","",H10497/H10558)</f>
        <v/>
      </c>
      <c r="K10497" s="172"/>
      <c r="L10497" s="170"/>
      <c r="M10497" s="193" t="str">
        <f t="shared" ref="M10497:M10502" si="2029">IF(L10497="NP", 0, (IF(L10497="EP", 1, (IF(L10497="ND", 0.4, "")))))</f>
        <v/>
      </c>
      <c r="N10497" s="194" t="str">
        <f t="shared" si="2025"/>
        <v/>
      </c>
      <c r="R10497" s="75" t="e">
        <f t="shared" si="2026"/>
        <v>#REF!</v>
      </c>
    </row>
    <row r="10498" spans="1:18" ht="15" customHeight="1" x14ac:dyDescent="0.3">
      <c r="A10498" s="86"/>
      <c r="B10498" s="84"/>
      <c r="C10498" s="125"/>
      <c r="D10498" s="146"/>
      <c r="E10498" s="149"/>
      <c r="F10498" s="184" t="str">
        <f t="shared" si="2027"/>
        <v/>
      </c>
      <c r="G10498" s="185" t="str">
        <f>+IF(F10498="","",H10488)</f>
        <v/>
      </c>
      <c r="H10498" s="186" t="str">
        <f t="shared" si="2028"/>
        <v/>
      </c>
      <c r="J10498" s="195" t="str">
        <f>+IF(H10498="","",H10498/H10558)</f>
        <v/>
      </c>
      <c r="K10498" s="172"/>
      <c r="L10498" s="170"/>
      <c r="M10498" s="193" t="str">
        <f t="shared" si="2029"/>
        <v/>
      </c>
      <c r="N10498" s="194" t="str">
        <f t="shared" si="2025"/>
        <v/>
      </c>
      <c r="R10498" s="75" t="e">
        <f t="shared" si="2026"/>
        <v>#REF!</v>
      </c>
    </row>
    <row r="10499" spans="1:18" ht="15" customHeight="1" x14ac:dyDescent="0.3">
      <c r="A10499" s="86"/>
      <c r="B10499" s="84"/>
      <c r="C10499" s="125"/>
      <c r="D10499" s="146"/>
      <c r="E10499" s="149"/>
      <c r="F10499" s="184" t="str">
        <f t="shared" si="2027"/>
        <v/>
      </c>
      <c r="G10499" s="185" t="str">
        <f>+IF(F10499="","",H10488)</f>
        <v/>
      </c>
      <c r="H10499" s="186" t="str">
        <f t="shared" si="2028"/>
        <v/>
      </c>
      <c r="J10499" s="195" t="str">
        <f>+IF(H10499="","",H10499/H10558)</f>
        <v/>
      </c>
      <c r="K10499" s="172"/>
      <c r="L10499" s="170"/>
      <c r="M10499" s="193" t="str">
        <f t="shared" si="2029"/>
        <v/>
      </c>
      <c r="N10499" s="194" t="str">
        <f t="shared" si="2025"/>
        <v/>
      </c>
      <c r="R10499" s="75" t="e">
        <f t="shared" si="2026"/>
        <v>#REF!</v>
      </c>
    </row>
    <row r="10500" spans="1:18" ht="15" customHeight="1" x14ac:dyDescent="0.3">
      <c r="A10500" s="86"/>
      <c r="B10500" s="84"/>
      <c r="C10500" s="125"/>
      <c r="D10500" s="146"/>
      <c r="E10500" s="149"/>
      <c r="F10500" s="184" t="str">
        <f t="shared" si="2027"/>
        <v/>
      </c>
      <c r="G10500" s="185" t="str">
        <f>+IF(F10500="","",H10488)</f>
        <v/>
      </c>
      <c r="H10500" s="186" t="str">
        <f t="shared" si="2028"/>
        <v/>
      </c>
      <c r="J10500" s="195" t="str">
        <f>+IF(H10500="","",H10500/H10558)</f>
        <v/>
      </c>
      <c r="K10500" s="172"/>
      <c r="L10500" s="170"/>
      <c r="M10500" s="193" t="str">
        <f t="shared" si="2029"/>
        <v/>
      </c>
      <c r="N10500" s="194" t="str">
        <f t="shared" si="2025"/>
        <v/>
      </c>
      <c r="R10500" s="75" t="e">
        <f t="shared" si="2026"/>
        <v>#REF!</v>
      </c>
    </row>
    <row r="10501" spans="1:18" ht="15" customHeight="1" x14ac:dyDescent="0.3">
      <c r="A10501" s="86"/>
      <c r="B10501" s="84"/>
      <c r="C10501" s="125"/>
      <c r="D10501" s="146"/>
      <c r="E10501" s="149"/>
      <c r="F10501" s="184" t="str">
        <f t="shared" si="2027"/>
        <v/>
      </c>
      <c r="G10501" s="185" t="str">
        <f>+IF(F10501="","",H10488)</f>
        <v/>
      </c>
      <c r="H10501" s="186" t="str">
        <f t="shared" si="2028"/>
        <v/>
      </c>
      <c r="J10501" s="195" t="str">
        <f>+IF(H10501="","",H10501/H10558)</f>
        <v/>
      </c>
      <c r="K10501" s="172"/>
      <c r="L10501" s="170"/>
      <c r="M10501" s="193" t="str">
        <f t="shared" si="2029"/>
        <v/>
      </c>
      <c r="N10501" s="194" t="str">
        <f t="shared" si="2025"/>
        <v/>
      </c>
      <c r="R10501" s="75" t="e">
        <f t="shared" si="2026"/>
        <v>#REF!</v>
      </c>
    </row>
    <row r="10502" spans="1:18" ht="15" customHeight="1" thickBot="1" x14ac:dyDescent="0.35">
      <c r="A10502" s="86"/>
      <c r="B10502" s="84"/>
      <c r="C10502" s="127"/>
      <c r="D10502" s="147"/>
      <c r="E10502" s="150"/>
      <c r="F10502" s="187" t="str">
        <f t="shared" si="2027"/>
        <v/>
      </c>
      <c r="G10502" s="188" t="str">
        <f>+IF(F10502="","",H10487)</f>
        <v/>
      </c>
      <c r="H10502" s="189" t="str">
        <f t="shared" si="2028"/>
        <v/>
      </c>
      <c r="J10502" s="195" t="str">
        <f>+IF(H10502="","",H10502/H10558)</f>
        <v/>
      </c>
      <c r="K10502" s="172"/>
      <c r="L10502" s="170"/>
      <c r="M10502" s="193" t="str">
        <f t="shared" si="2029"/>
        <v/>
      </c>
      <c r="N10502" s="194" t="str">
        <f t="shared" si="2025"/>
        <v/>
      </c>
      <c r="R10502" s="75" t="e">
        <f t="shared" si="2026"/>
        <v>#REF!</v>
      </c>
    </row>
    <row r="10503" spans="1:18" ht="15" customHeight="1" thickBot="1" x14ac:dyDescent="0.35">
      <c r="A10503" s="86"/>
      <c r="B10503" s="84"/>
      <c r="C10503" s="160"/>
      <c r="D10503" s="160"/>
      <c r="E10503" s="160"/>
      <c r="F10503" s="160"/>
      <c r="G10503" s="161" t="s">
        <v>27</v>
      </c>
      <c r="H10503" s="157">
        <f>SUM(H10490:H10502)</f>
        <v>0.22707580000000005</v>
      </c>
      <c r="J10503" s="110">
        <f>SUM(J10490:J10502)</f>
        <v>2.9274986496166384E-3</v>
      </c>
      <c r="K10503" s="109"/>
      <c r="L10503" s="109"/>
      <c r="M10503" s="109"/>
      <c r="N10503" s="110">
        <f>SUM(N10490:N10502)</f>
        <v>0</v>
      </c>
    </row>
    <row r="10504" spans="1:18" s="73" customFormat="1" ht="15" customHeight="1" thickBot="1" x14ac:dyDescent="0.35">
      <c r="A10504" s="86"/>
      <c r="B10504" s="84"/>
      <c r="C10504" s="73" t="s">
        <v>10</v>
      </c>
      <c r="H10504" s="74"/>
      <c r="J10504" s="112"/>
      <c r="K10504" s="112"/>
      <c r="L10504" s="112"/>
      <c r="M10504" s="112"/>
      <c r="N10504" s="112"/>
    </row>
    <row r="10505" spans="1:18" ht="31.5" customHeight="1" thickBot="1" x14ac:dyDescent="0.35">
      <c r="A10505" s="86"/>
      <c r="B10505" s="84"/>
      <c r="C10505" s="122" t="s">
        <v>48</v>
      </c>
      <c r="D10505" s="123" t="s">
        <v>0</v>
      </c>
      <c r="E10505" s="123" t="s">
        <v>65</v>
      </c>
      <c r="F10505" s="123" t="s">
        <v>66</v>
      </c>
      <c r="G10505" s="123" t="s">
        <v>8</v>
      </c>
      <c r="H10505" s="124" t="s">
        <v>9</v>
      </c>
      <c r="J10505" s="106" t="s">
        <v>59</v>
      </c>
      <c r="K10505" s="107" t="s">
        <v>60</v>
      </c>
      <c r="L10505" s="107" t="s">
        <v>61</v>
      </c>
      <c r="M10505" s="107" t="s">
        <v>62</v>
      </c>
      <c r="N10505" s="108" t="s">
        <v>63</v>
      </c>
    </row>
    <row r="10506" spans="1:18" ht="28.95" customHeight="1" x14ac:dyDescent="0.3">
      <c r="A10506" s="86"/>
      <c r="B10506" s="84"/>
      <c r="C10506" s="125" t="s">
        <v>326</v>
      </c>
      <c r="D10506" s="227">
        <v>4</v>
      </c>
      <c r="E10506" s="149">
        <v>4.2300000000000004</v>
      </c>
      <c r="F10506" s="184">
        <f>+IF(E10506="","",D10506*E10506)</f>
        <v>16.920000000000002</v>
      </c>
      <c r="G10506" s="185">
        <f>+IF(F10506="","",H10488)</f>
        <v>0.13159999999999999</v>
      </c>
      <c r="H10506" s="186">
        <f>+IF(G10506="","",F10506*G10506)</f>
        <v>2.2266720000000002</v>
      </c>
      <c r="I10506" s="95"/>
      <c r="J10506" s="195">
        <f>+IF(H10506="","",H10506/H10558)</f>
        <v>2.870662251609013E-2</v>
      </c>
      <c r="K10506" s="210">
        <v>851230012</v>
      </c>
      <c r="L10506" s="210" t="s">
        <v>77</v>
      </c>
      <c r="M10506" s="193">
        <v>0</v>
      </c>
      <c r="N10506" s="194">
        <f>+IF(H10506="","",J10506*M10506)</f>
        <v>0</v>
      </c>
      <c r="R10506" s="75" t="e">
        <f t="shared" ref="R10506:R10518" si="2030">+R10418+1</f>
        <v>#REF!</v>
      </c>
    </row>
    <row r="10507" spans="1:18" ht="31.95" customHeight="1" x14ac:dyDescent="0.25">
      <c r="A10507" s="86"/>
      <c r="B10507" s="84"/>
      <c r="C10507" s="232" t="s">
        <v>309</v>
      </c>
      <c r="D10507" s="228">
        <v>1</v>
      </c>
      <c r="E10507" s="209">
        <v>4.75</v>
      </c>
      <c r="F10507" s="184">
        <f>+IF(E10507="","",D10507*E10507)</f>
        <v>4.75</v>
      </c>
      <c r="G10507" s="185">
        <f>+IF(F10507="","",H10488)</f>
        <v>0.13159999999999999</v>
      </c>
      <c r="H10507" s="186">
        <f>+IF(G10507="","",F10507*G10507)</f>
        <v>0.62509999999999999</v>
      </c>
      <c r="J10507" s="195">
        <f>+IF(H10507="","",H10507/H10558)</f>
        <v>8.0588922548125354E-3</v>
      </c>
      <c r="K10507" s="210">
        <v>851230012</v>
      </c>
      <c r="L10507" s="210" t="s">
        <v>77</v>
      </c>
      <c r="M10507" s="193">
        <v>0</v>
      </c>
      <c r="N10507" s="194">
        <f>+IF(H10507="","",J10507*M10507)</f>
        <v>0</v>
      </c>
      <c r="R10507" s="75" t="e">
        <f t="shared" si="2030"/>
        <v>#REF!</v>
      </c>
    </row>
    <row r="10508" spans="1:18" ht="29.4" customHeight="1" x14ac:dyDescent="0.3">
      <c r="A10508" s="86"/>
      <c r="B10508" s="84"/>
      <c r="C10508" s="125" t="s">
        <v>372</v>
      </c>
      <c r="D10508" s="227">
        <v>3</v>
      </c>
      <c r="E10508" s="258">
        <v>4.28</v>
      </c>
      <c r="F10508" s="184">
        <f>+IF(E10508="","",D10508*E10508)</f>
        <v>12.84</v>
      </c>
      <c r="G10508" s="185">
        <f>+IF(F10508="","",H10488)</f>
        <v>0.13159999999999999</v>
      </c>
      <c r="H10508" s="186">
        <f>+IF(G10508="","",F10508*G10508)</f>
        <v>1.6897439999999999</v>
      </c>
      <c r="J10508" s="195">
        <f>+IF(H10508="","",H10508/H10558)</f>
        <v>2.1784458221430096E-2</v>
      </c>
      <c r="K10508" s="210">
        <v>851230012</v>
      </c>
      <c r="L10508" s="210" t="s">
        <v>77</v>
      </c>
      <c r="M10508" s="193">
        <v>0</v>
      </c>
      <c r="N10508" s="194">
        <f>+IF(H10508="","",J10508*M10508)</f>
        <v>0</v>
      </c>
      <c r="R10508" s="75" t="e">
        <f t="shared" si="2030"/>
        <v>#REF!</v>
      </c>
    </row>
    <row r="10509" spans="1:18" ht="15" customHeight="1" x14ac:dyDescent="0.3">
      <c r="A10509" s="86"/>
      <c r="B10509" s="84"/>
      <c r="C10509" s="232"/>
      <c r="D10509" s="227"/>
      <c r="E10509" s="223"/>
      <c r="F10509" s="184"/>
      <c r="G10509" s="185"/>
      <c r="H10509" s="186"/>
      <c r="J10509" s="195"/>
      <c r="K10509" s="210"/>
      <c r="L10509" s="210"/>
      <c r="M10509" s="193"/>
      <c r="N10509" s="194" t="str">
        <f>+IF(H10509="","",J10509*M10509)</f>
        <v/>
      </c>
      <c r="R10509" s="75" t="e">
        <f t="shared" si="2030"/>
        <v>#REF!</v>
      </c>
    </row>
    <row r="10510" spans="1:18" ht="15" customHeight="1" x14ac:dyDescent="0.3">
      <c r="A10510" s="86"/>
      <c r="B10510" s="84"/>
      <c r="C10510" s="232"/>
      <c r="D10510" s="227"/>
      <c r="E10510" s="223"/>
      <c r="F10510" s="184"/>
      <c r="G10510" s="185"/>
      <c r="H10510" s="186"/>
      <c r="J10510" s="195"/>
      <c r="K10510" s="210"/>
      <c r="L10510" s="210"/>
      <c r="M10510" s="193"/>
      <c r="N10510" s="194"/>
      <c r="R10510" s="75" t="e">
        <f t="shared" si="2030"/>
        <v>#REF!</v>
      </c>
    </row>
    <row r="10511" spans="1:18" ht="15" customHeight="1" x14ac:dyDescent="0.3">
      <c r="A10511" s="86"/>
      <c r="B10511" s="84"/>
      <c r="C10511" s="125"/>
      <c r="D10511" s="146"/>
      <c r="E10511" s="149"/>
      <c r="F10511" s="184"/>
      <c r="G10511" s="185"/>
      <c r="H10511" s="186"/>
      <c r="I10511" s="96"/>
      <c r="J10511" s="195"/>
      <c r="K10511" s="174"/>
      <c r="L10511" s="170"/>
      <c r="M10511" s="193"/>
      <c r="N10511" s="194"/>
      <c r="R10511" s="75" t="e">
        <f t="shared" si="2030"/>
        <v>#REF!</v>
      </c>
    </row>
    <row r="10512" spans="1:18" ht="15" customHeight="1" x14ac:dyDescent="0.3">
      <c r="A10512" s="86"/>
      <c r="B10512" s="84"/>
      <c r="C10512" s="125"/>
      <c r="D10512" s="146"/>
      <c r="E10512" s="149"/>
      <c r="F10512" s="184"/>
      <c r="G10512" s="185"/>
      <c r="H10512" s="186"/>
      <c r="J10512" s="195"/>
      <c r="K10512" s="174"/>
      <c r="L10512" s="170"/>
      <c r="M10512" s="193"/>
      <c r="N10512" s="194"/>
      <c r="R10512" s="75" t="e">
        <f t="shared" si="2030"/>
        <v>#REF!</v>
      </c>
    </row>
    <row r="10513" spans="1:18" ht="15" customHeight="1" x14ac:dyDescent="0.3">
      <c r="A10513" s="86"/>
      <c r="B10513" s="84"/>
      <c r="C10513" s="125"/>
      <c r="D10513" s="146"/>
      <c r="E10513" s="149"/>
      <c r="F10513" s="184" t="str">
        <f t="shared" ref="F10513:F10518" si="2031">+IF(E10513="","",D10513*E10513)</f>
        <v/>
      </c>
      <c r="G10513" s="185" t="str">
        <f>+IF(F10513="","",H10488)</f>
        <v/>
      </c>
      <c r="H10513" s="186" t="str">
        <f t="shared" ref="H10513:H10518" si="2032">+IF(G10513="","",F10513*G10513)</f>
        <v/>
      </c>
      <c r="J10513" s="195" t="str">
        <f>+IF(H10513="","",H10513/H10558)</f>
        <v/>
      </c>
      <c r="K10513" s="174"/>
      <c r="L10513" s="170"/>
      <c r="M10513" s="193" t="str">
        <f t="shared" ref="M10513:M10518" si="2033">IF(L10513="NP", 0, (IF(L10513="EP", 1, (IF(L10513="ND", 0.4, "")))))</f>
        <v/>
      </c>
      <c r="N10513" s="194" t="str">
        <f t="shared" ref="N10513:N10518" si="2034">+IF(H10513="","",J10513*M10513)</f>
        <v/>
      </c>
      <c r="R10513" s="75" t="e">
        <f t="shared" si="2030"/>
        <v>#REF!</v>
      </c>
    </row>
    <row r="10514" spans="1:18" ht="15" customHeight="1" x14ac:dyDescent="0.3">
      <c r="A10514" s="86"/>
      <c r="B10514" s="84"/>
      <c r="C10514" s="125"/>
      <c r="D10514" s="146"/>
      <c r="E10514" s="149"/>
      <c r="F10514" s="184" t="str">
        <f t="shared" si="2031"/>
        <v/>
      </c>
      <c r="G10514" s="185" t="str">
        <f>+IF(F10514="","",H10488)</f>
        <v/>
      </c>
      <c r="H10514" s="186" t="str">
        <f t="shared" si="2032"/>
        <v/>
      </c>
      <c r="I10514" s="96"/>
      <c r="J10514" s="195" t="str">
        <f>+IF(H10514="","",H10514/H10558)</f>
        <v/>
      </c>
      <c r="K10514" s="174"/>
      <c r="L10514" s="170"/>
      <c r="M10514" s="193" t="str">
        <f t="shared" si="2033"/>
        <v/>
      </c>
      <c r="N10514" s="194" t="str">
        <f t="shared" si="2034"/>
        <v/>
      </c>
      <c r="R10514" s="75" t="e">
        <f t="shared" si="2030"/>
        <v>#REF!</v>
      </c>
    </row>
    <row r="10515" spans="1:18" ht="15" customHeight="1" x14ac:dyDescent="0.3">
      <c r="A10515" s="86"/>
      <c r="B10515" s="84"/>
      <c r="C10515" s="125"/>
      <c r="D10515" s="146"/>
      <c r="E10515" s="149"/>
      <c r="F10515" s="184" t="str">
        <f t="shared" si="2031"/>
        <v/>
      </c>
      <c r="G10515" s="185" t="str">
        <f>+IF(F10515="","",H10488)</f>
        <v/>
      </c>
      <c r="H10515" s="186" t="str">
        <f t="shared" si="2032"/>
        <v/>
      </c>
      <c r="J10515" s="195" t="str">
        <f>+IF(H10515="","",H10515/H10558)</f>
        <v/>
      </c>
      <c r="K10515" s="174"/>
      <c r="L10515" s="170"/>
      <c r="M10515" s="193" t="str">
        <f t="shared" si="2033"/>
        <v/>
      </c>
      <c r="N10515" s="194" t="str">
        <f t="shared" si="2034"/>
        <v/>
      </c>
      <c r="R10515" s="75" t="e">
        <f t="shared" si="2030"/>
        <v>#REF!</v>
      </c>
    </row>
    <row r="10516" spans="1:18" ht="15" customHeight="1" x14ac:dyDescent="0.3">
      <c r="A10516" s="86"/>
      <c r="B10516" s="84"/>
      <c r="C10516" s="125"/>
      <c r="D10516" s="146"/>
      <c r="E10516" s="149"/>
      <c r="F10516" s="184" t="str">
        <f t="shared" si="2031"/>
        <v/>
      </c>
      <c r="G10516" s="185" t="str">
        <f>+IF(F10516="","",H10488)</f>
        <v/>
      </c>
      <c r="H10516" s="186" t="str">
        <f t="shared" si="2032"/>
        <v/>
      </c>
      <c r="I10516" s="96"/>
      <c r="J10516" s="195" t="str">
        <f>+IF(H10516="","",H10516/H10558)</f>
        <v/>
      </c>
      <c r="K10516" s="174"/>
      <c r="L10516" s="170"/>
      <c r="M10516" s="193" t="str">
        <f t="shared" si="2033"/>
        <v/>
      </c>
      <c r="N10516" s="194" t="str">
        <f t="shared" si="2034"/>
        <v/>
      </c>
      <c r="R10516" s="75" t="e">
        <f t="shared" si="2030"/>
        <v>#REF!</v>
      </c>
    </row>
    <row r="10517" spans="1:18" ht="15" customHeight="1" x14ac:dyDescent="0.3">
      <c r="A10517" s="86"/>
      <c r="B10517" s="84"/>
      <c r="C10517" s="125"/>
      <c r="D10517" s="146"/>
      <c r="E10517" s="149"/>
      <c r="F10517" s="184" t="str">
        <f t="shared" si="2031"/>
        <v/>
      </c>
      <c r="G10517" s="185" t="str">
        <f>+IF(F10517="","",H10488)</f>
        <v/>
      </c>
      <c r="H10517" s="186" t="str">
        <f t="shared" si="2032"/>
        <v/>
      </c>
      <c r="I10517" s="96"/>
      <c r="J10517" s="195" t="str">
        <f>+IF(H10517="","",H10517/H10558)</f>
        <v/>
      </c>
      <c r="K10517" s="174"/>
      <c r="L10517" s="170"/>
      <c r="M10517" s="193" t="str">
        <f t="shared" si="2033"/>
        <v/>
      </c>
      <c r="N10517" s="194" t="str">
        <f t="shared" si="2034"/>
        <v/>
      </c>
      <c r="R10517" s="75" t="e">
        <f t="shared" si="2030"/>
        <v>#REF!</v>
      </c>
    </row>
    <row r="10518" spans="1:18" ht="15" customHeight="1" thickBot="1" x14ac:dyDescent="0.35">
      <c r="A10518" s="86"/>
      <c r="B10518" s="84"/>
      <c r="C10518" s="127"/>
      <c r="D10518" s="147"/>
      <c r="E10518" s="150"/>
      <c r="F10518" s="187" t="str">
        <f t="shared" si="2031"/>
        <v/>
      </c>
      <c r="G10518" s="188" t="str">
        <f>+IF(F10518="","",H10487)</f>
        <v/>
      </c>
      <c r="H10518" s="189" t="str">
        <f t="shared" si="2032"/>
        <v/>
      </c>
      <c r="J10518" s="195" t="str">
        <f>+IF(H10518="","",H10518/H10558)</f>
        <v/>
      </c>
      <c r="K10518" s="174"/>
      <c r="L10518" s="170"/>
      <c r="M10518" s="193" t="str">
        <f t="shared" si="2033"/>
        <v/>
      </c>
      <c r="N10518" s="194" t="str">
        <f t="shared" si="2034"/>
        <v/>
      </c>
      <c r="R10518" s="75" t="e">
        <f t="shared" si="2030"/>
        <v>#REF!</v>
      </c>
    </row>
    <row r="10519" spans="1:18" ht="15" customHeight="1" thickBot="1" x14ac:dyDescent="0.35">
      <c r="A10519" s="86"/>
      <c r="B10519" s="84"/>
      <c r="C10519" s="160"/>
      <c r="D10519" s="160"/>
      <c r="E10519" s="160"/>
      <c r="F10519" s="160"/>
      <c r="G10519" s="161" t="s">
        <v>28</v>
      </c>
      <c r="H10519" s="157">
        <f>SUM(H10506:H10518)</f>
        <v>4.5415160000000006</v>
      </c>
      <c r="J10519" s="110">
        <f>SUM(J10506:J10518)</f>
        <v>5.8549972992332763E-2</v>
      </c>
      <c r="K10519" s="109"/>
      <c r="L10519" s="109"/>
      <c r="M10519" s="109"/>
      <c r="N10519" s="110">
        <f>SUM(N10506:N10518)</f>
        <v>0</v>
      </c>
    </row>
    <row r="10520" spans="1:18" s="73" customFormat="1" ht="15" customHeight="1" thickBot="1" x14ac:dyDescent="0.35">
      <c r="A10520" s="86"/>
      <c r="B10520" s="84"/>
      <c r="C10520" s="73" t="s">
        <v>11</v>
      </c>
      <c r="H10520" s="74"/>
      <c r="J10520" s="112"/>
      <c r="K10520" s="112"/>
      <c r="L10520" s="112"/>
      <c r="M10520" s="112"/>
      <c r="N10520" s="112"/>
    </row>
    <row r="10521" spans="1:18" ht="34.5" customHeight="1" thickBot="1" x14ac:dyDescent="0.35">
      <c r="A10521" s="86"/>
      <c r="B10521" s="84"/>
      <c r="C10521" s="122" t="s">
        <v>48</v>
      </c>
      <c r="D10521" s="129"/>
      <c r="E10521" s="123" t="s">
        <v>3</v>
      </c>
      <c r="F10521" s="123" t="s">
        <v>0</v>
      </c>
      <c r="G10521" s="123" t="s">
        <v>16</v>
      </c>
      <c r="H10521" s="124" t="s">
        <v>9</v>
      </c>
      <c r="J10521" s="106" t="s">
        <v>59</v>
      </c>
      <c r="K10521" s="107" t="s">
        <v>60</v>
      </c>
      <c r="L10521" s="107" t="s">
        <v>61</v>
      </c>
      <c r="M10521" s="107" t="s">
        <v>62</v>
      </c>
      <c r="N10521" s="108" t="s">
        <v>63</v>
      </c>
    </row>
    <row r="10522" spans="1:18" ht="15" customHeight="1" x14ac:dyDescent="0.25">
      <c r="A10522" s="86"/>
      <c r="B10522" s="84"/>
      <c r="C10522" s="209" t="s">
        <v>516</v>
      </c>
      <c r="E10522" s="229" t="s">
        <v>403</v>
      </c>
      <c r="F10522" s="223">
        <v>0.04</v>
      </c>
      <c r="G10522" s="223">
        <v>28.41</v>
      </c>
      <c r="H10522" s="190">
        <f t="shared" ref="H10522:H10530" si="2035">+IF(G10522="","",F10522*G10522)</f>
        <v>1.1364000000000001</v>
      </c>
      <c r="J10522" s="195">
        <f>+IF(H10522="","",H10522/H10558)</f>
        <v>1.4650656148406601E-2</v>
      </c>
      <c r="K10522" s="221">
        <v>352605342021</v>
      </c>
      <c r="L10522" s="210" t="s">
        <v>76</v>
      </c>
      <c r="M10522" s="193">
        <v>0.20180000000000001</v>
      </c>
      <c r="N10522" s="194">
        <f t="shared" ref="N10522:N10547" si="2036">+IF(H10522="","",J10522*M10522)</f>
        <v>2.9565024107484524E-3</v>
      </c>
      <c r="R10522" s="75" t="e">
        <f t="shared" ref="R10522:R10547" si="2037">+R10434+1</f>
        <v>#REF!</v>
      </c>
    </row>
    <row r="10523" spans="1:18" ht="15" customHeight="1" x14ac:dyDescent="0.25">
      <c r="A10523" s="86"/>
      <c r="B10523" s="84"/>
      <c r="C10523" s="209" t="s">
        <v>498</v>
      </c>
      <c r="E10523" s="229" t="s">
        <v>403</v>
      </c>
      <c r="F10523" s="223">
        <v>0.01</v>
      </c>
      <c r="G10523" s="223">
        <v>26.59</v>
      </c>
      <c r="H10523" s="190">
        <f t="shared" si="2035"/>
        <v>0.26590000000000003</v>
      </c>
      <c r="J10523" s="195">
        <f>+IF(H10523="","",H10523/H10558)</f>
        <v>3.4280266366255854E-3</v>
      </c>
      <c r="K10523" s="218">
        <v>352605342021</v>
      </c>
      <c r="L10523" s="212" t="s">
        <v>76</v>
      </c>
      <c r="M10523" s="193">
        <v>0.20180000000000001</v>
      </c>
      <c r="N10523" s="194">
        <f t="shared" si="2036"/>
        <v>6.9177577527104316E-4</v>
      </c>
      <c r="R10523" s="75" t="e">
        <f t="shared" si="2037"/>
        <v>#REF!</v>
      </c>
    </row>
    <row r="10524" spans="1:18" ht="15" customHeight="1" x14ac:dyDescent="0.25">
      <c r="A10524" s="86"/>
      <c r="B10524" s="84"/>
      <c r="C10524" s="209" t="s">
        <v>517</v>
      </c>
      <c r="E10524" s="229" t="s">
        <v>43</v>
      </c>
      <c r="F10524" s="223">
        <v>0.52</v>
      </c>
      <c r="G10524" s="223">
        <v>88.58</v>
      </c>
      <c r="H10524" s="190">
        <f t="shared" si="2035"/>
        <v>46.061599999999999</v>
      </c>
      <c r="J10524" s="195">
        <f>+IF(H10524="","",H10524/H10558)</f>
        <v>0.59383374097628072</v>
      </c>
      <c r="K10524" s="212">
        <v>412110012</v>
      </c>
      <c r="L10524" s="212" t="s">
        <v>76</v>
      </c>
      <c r="M10524" s="193">
        <v>0.29659999999999997</v>
      </c>
      <c r="N10524" s="194">
        <f t="shared" si="2036"/>
        <v>0.17613108757356485</v>
      </c>
      <c r="R10524" s="75" t="e">
        <f t="shared" si="2037"/>
        <v>#REF!</v>
      </c>
    </row>
    <row r="10525" spans="1:18" ht="15" customHeight="1" x14ac:dyDescent="0.25">
      <c r="A10525" s="86"/>
      <c r="B10525" s="84"/>
      <c r="C10525" s="209" t="s">
        <v>518</v>
      </c>
      <c r="E10525" s="229" t="s">
        <v>43</v>
      </c>
      <c r="F10525" s="223">
        <v>0.14000000000000001</v>
      </c>
      <c r="G10525" s="223">
        <v>21.28</v>
      </c>
      <c r="H10525" s="190">
        <f t="shared" si="2035"/>
        <v>2.9792000000000005</v>
      </c>
      <c r="J10525" s="195">
        <f>+IF(H10525="","",H10525/H10558)</f>
        <v>3.8408337554851242E-2</v>
      </c>
      <c r="K10525" s="211">
        <v>42999052160</v>
      </c>
      <c r="L10525" s="212" t="s">
        <v>76</v>
      </c>
      <c r="M10525" s="193">
        <v>0.4</v>
      </c>
      <c r="N10525" s="194">
        <f t="shared" si="2036"/>
        <v>1.5363335021940497E-2</v>
      </c>
      <c r="R10525" s="75" t="e">
        <f t="shared" si="2037"/>
        <v>#REF!</v>
      </c>
    </row>
    <row r="10526" spans="1:18" ht="15" customHeight="1" x14ac:dyDescent="0.25">
      <c r="A10526" s="86"/>
      <c r="B10526" s="84"/>
      <c r="C10526" s="209" t="s">
        <v>519</v>
      </c>
      <c r="E10526" s="230" t="s">
        <v>43</v>
      </c>
      <c r="F10526" s="223">
        <v>4.8</v>
      </c>
      <c r="G10526" s="223">
        <v>1.22</v>
      </c>
      <c r="H10526" s="190">
        <f t="shared" si="2035"/>
        <v>5.8559999999999999</v>
      </c>
      <c r="J10526" s="195">
        <f>+IF(H10526="","",H10526/H10558)</f>
        <v>7.5496517427903073E-2</v>
      </c>
      <c r="K10526" s="221">
        <v>4299923211</v>
      </c>
      <c r="L10526" s="212" t="s">
        <v>76</v>
      </c>
      <c r="M10526" s="193">
        <v>0.4</v>
      </c>
      <c r="N10526" s="194">
        <f t="shared" si="2036"/>
        <v>3.0198606971161231E-2</v>
      </c>
      <c r="R10526" s="75" t="e">
        <f t="shared" si="2037"/>
        <v>#REF!</v>
      </c>
    </row>
    <row r="10527" spans="1:18" ht="15" customHeight="1" x14ac:dyDescent="0.25">
      <c r="A10527" s="86"/>
      <c r="B10527" s="84"/>
      <c r="C10527" s="209" t="s">
        <v>520</v>
      </c>
      <c r="E10527" s="230" t="s">
        <v>43</v>
      </c>
      <c r="F10527" s="223">
        <v>0.28999999999999998</v>
      </c>
      <c r="G10527" s="223">
        <v>46.72</v>
      </c>
      <c r="H10527" s="190">
        <f t="shared" si="2035"/>
        <v>13.548799999999998</v>
      </c>
      <c r="J10527" s="195">
        <f>+IF(H10527="","",H10527/H10558)</f>
        <v>0.1746733632730828</v>
      </c>
      <c r="K10527" s="221">
        <v>352605342021</v>
      </c>
      <c r="L10527" s="210" t="s">
        <v>76</v>
      </c>
      <c r="M10527" s="193">
        <v>0.20180000000000001</v>
      </c>
      <c r="N10527" s="194">
        <f t="shared" si="2036"/>
        <v>3.5249084708508113E-2</v>
      </c>
      <c r="R10527" s="75" t="e">
        <f t="shared" si="2037"/>
        <v>#REF!</v>
      </c>
    </row>
    <row r="10528" spans="1:18" ht="15" customHeight="1" x14ac:dyDescent="0.25">
      <c r="A10528" s="86"/>
      <c r="B10528" s="84"/>
      <c r="C10528" s="209" t="s">
        <v>377</v>
      </c>
      <c r="E10528" s="229" t="s">
        <v>32</v>
      </c>
      <c r="F10528" s="223">
        <v>0.03</v>
      </c>
      <c r="G10528" s="223">
        <v>11.5</v>
      </c>
      <c r="H10528" s="190">
        <f t="shared" si="2035"/>
        <v>0.34499999999999997</v>
      </c>
      <c r="J10528" s="195">
        <f>+IF(H10528="","",H10528/H10558)</f>
        <v>4.4477968771561745E-3</v>
      </c>
      <c r="K10528" s="174">
        <v>352605342021</v>
      </c>
      <c r="L10528" s="170" t="s">
        <v>76</v>
      </c>
      <c r="M10528" s="193">
        <v>0.20180000000000001</v>
      </c>
      <c r="N10528" s="194">
        <f t="shared" si="2036"/>
        <v>8.9756540981011609E-4</v>
      </c>
      <c r="R10528" s="75" t="e">
        <f t="shared" si="2037"/>
        <v>#REF!</v>
      </c>
    </row>
    <row r="10529" spans="1:18" ht="15" customHeight="1" x14ac:dyDescent="0.25">
      <c r="A10529" s="86"/>
      <c r="B10529" s="84"/>
      <c r="C10529" s="209" t="s">
        <v>378</v>
      </c>
      <c r="E10529" s="229" t="s">
        <v>32</v>
      </c>
      <c r="F10529" s="223">
        <v>0.02</v>
      </c>
      <c r="G10529" s="223">
        <v>13.25</v>
      </c>
      <c r="H10529" s="190">
        <f t="shared" si="2035"/>
        <v>0.26500000000000001</v>
      </c>
      <c r="J10529" s="195">
        <f>+IF(H10529="","",H10529/H10558)</f>
        <v>3.4164236882503951E-3</v>
      </c>
      <c r="K10529" s="221">
        <v>352605342021</v>
      </c>
      <c r="L10529" s="210" t="s">
        <v>76</v>
      </c>
      <c r="M10529" s="193">
        <v>0.20180000000000001</v>
      </c>
      <c r="N10529" s="194">
        <f t="shared" si="2036"/>
        <v>6.8943430028892974E-4</v>
      </c>
      <c r="R10529" s="75" t="e">
        <f t="shared" si="2037"/>
        <v>#REF!</v>
      </c>
    </row>
    <row r="10530" spans="1:18" ht="15" customHeight="1" x14ac:dyDescent="0.25">
      <c r="A10530" s="86"/>
      <c r="B10530" s="84"/>
      <c r="C10530" s="209" t="s">
        <v>379</v>
      </c>
      <c r="E10530" s="230" t="s">
        <v>42</v>
      </c>
      <c r="F10530" s="223">
        <v>13</v>
      </c>
      <c r="G10530" s="223">
        <v>0.18</v>
      </c>
      <c r="H10530" s="190">
        <f t="shared" si="2035"/>
        <v>2.34</v>
      </c>
      <c r="J10530" s="195">
        <f>+IF(H10530="","",H10530/H10558)</f>
        <v>3.0167665775494051E-2</v>
      </c>
      <c r="K10530" s="174">
        <v>374400011</v>
      </c>
      <c r="L10530" s="170" t="s">
        <v>76</v>
      </c>
      <c r="M10530" s="193">
        <v>0.39939999999999998</v>
      </c>
      <c r="N10530" s="194">
        <f t="shared" si="2036"/>
        <v>1.2048965710732324E-2</v>
      </c>
      <c r="R10530" s="75" t="e">
        <f t="shared" si="2037"/>
        <v>#REF!</v>
      </c>
    </row>
    <row r="10531" spans="1:18" ht="15" customHeight="1" x14ac:dyDescent="0.25">
      <c r="A10531" s="86"/>
      <c r="B10531" s="84"/>
      <c r="C10531" s="209"/>
      <c r="E10531" s="230"/>
      <c r="F10531" s="223"/>
      <c r="G10531" s="223"/>
      <c r="H10531" s="190"/>
      <c r="J10531" s="195"/>
      <c r="K10531" s="221"/>
      <c r="L10531" s="210"/>
      <c r="M10531" s="193"/>
      <c r="N10531" s="194" t="str">
        <f t="shared" si="2036"/>
        <v/>
      </c>
      <c r="R10531" s="75" t="e">
        <f t="shared" si="2037"/>
        <v>#REF!</v>
      </c>
    </row>
    <row r="10532" spans="1:18" ht="15" customHeight="1" x14ac:dyDescent="0.3">
      <c r="A10532" s="86"/>
      <c r="B10532" s="84"/>
      <c r="C10532" s="125"/>
      <c r="E10532" s="151"/>
      <c r="F10532" s="151"/>
      <c r="G10532" s="151"/>
      <c r="H10532" s="190"/>
      <c r="J10532" s="195"/>
      <c r="K10532" s="174"/>
      <c r="L10532" s="170"/>
      <c r="M10532" s="193"/>
      <c r="N10532" s="194" t="str">
        <f t="shared" si="2036"/>
        <v/>
      </c>
      <c r="R10532" s="75" t="e">
        <f t="shared" si="2037"/>
        <v>#REF!</v>
      </c>
    </row>
    <row r="10533" spans="1:18" ht="15" customHeight="1" x14ac:dyDescent="0.3">
      <c r="A10533" s="86"/>
      <c r="B10533" s="84"/>
      <c r="C10533" s="125"/>
      <c r="E10533" s="151"/>
      <c r="F10533" s="151"/>
      <c r="G10533" s="151"/>
      <c r="H10533" s="190" t="str">
        <f t="shared" ref="H10533:H10547" si="2038">+IF(G10533="","",F10533*G10533)</f>
        <v/>
      </c>
      <c r="J10533" s="195" t="str">
        <f>+IF(H10533="","",H10533/H10558)</f>
        <v/>
      </c>
      <c r="K10533" s="174"/>
      <c r="L10533" s="170"/>
      <c r="M10533" s="193" t="str">
        <f t="shared" ref="M10533:M10547" si="2039">IF(L10533="NP", 0, (IF(L10533="EP", 1, (IF(L10533="ND", 0.4, "")))))</f>
        <v/>
      </c>
      <c r="N10533" s="194" t="str">
        <f t="shared" si="2036"/>
        <v/>
      </c>
      <c r="R10533" s="75" t="e">
        <f t="shared" si="2037"/>
        <v>#REF!</v>
      </c>
    </row>
    <row r="10534" spans="1:18" ht="15" customHeight="1" x14ac:dyDescent="0.3">
      <c r="A10534" s="86"/>
      <c r="B10534" s="84"/>
      <c r="C10534" s="125"/>
      <c r="E10534" s="151"/>
      <c r="F10534" s="151"/>
      <c r="G10534" s="151"/>
      <c r="H10534" s="190" t="str">
        <f t="shared" si="2038"/>
        <v/>
      </c>
      <c r="J10534" s="195" t="str">
        <f>+IF(H10534="","",H10534/H10558)</f>
        <v/>
      </c>
      <c r="K10534" s="174"/>
      <c r="L10534" s="170"/>
      <c r="M10534" s="193" t="str">
        <f t="shared" si="2039"/>
        <v/>
      </c>
      <c r="N10534" s="194" t="str">
        <f t="shared" si="2036"/>
        <v/>
      </c>
      <c r="R10534" s="75" t="e">
        <f t="shared" si="2037"/>
        <v>#REF!</v>
      </c>
    </row>
    <row r="10535" spans="1:18" ht="15" customHeight="1" x14ac:dyDescent="0.3">
      <c r="A10535" s="86"/>
      <c r="B10535" s="84"/>
      <c r="C10535" s="125"/>
      <c r="E10535" s="151"/>
      <c r="F10535" s="151"/>
      <c r="G10535" s="151"/>
      <c r="H10535" s="190" t="str">
        <f t="shared" si="2038"/>
        <v/>
      </c>
      <c r="J10535" s="195" t="str">
        <f>+IF(H10535="","",H10535/H10558)</f>
        <v/>
      </c>
      <c r="K10535" s="174"/>
      <c r="L10535" s="170"/>
      <c r="M10535" s="193" t="str">
        <f t="shared" si="2039"/>
        <v/>
      </c>
      <c r="N10535" s="194" t="str">
        <f t="shared" si="2036"/>
        <v/>
      </c>
      <c r="R10535" s="75" t="e">
        <f t="shared" si="2037"/>
        <v>#REF!</v>
      </c>
    </row>
    <row r="10536" spans="1:18" ht="15" customHeight="1" x14ac:dyDescent="0.3">
      <c r="A10536" s="86"/>
      <c r="B10536" s="84"/>
      <c r="C10536" s="125"/>
      <c r="E10536" s="151"/>
      <c r="F10536" s="151"/>
      <c r="G10536" s="151"/>
      <c r="H10536" s="190" t="str">
        <f t="shared" si="2038"/>
        <v/>
      </c>
      <c r="J10536" s="195" t="str">
        <f>+IF(H10536="","",H10536/H10558)</f>
        <v/>
      </c>
      <c r="K10536" s="174"/>
      <c r="L10536" s="170"/>
      <c r="M10536" s="193" t="str">
        <f t="shared" si="2039"/>
        <v/>
      </c>
      <c r="N10536" s="194" t="str">
        <f t="shared" si="2036"/>
        <v/>
      </c>
      <c r="R10536" s="75" t="e">
        <f t="shared" si="2037"/>
        <v>#REF!</v>
      </c>
    </row>
    <row r="10537" spans="1:18" ht="15" customHeight="1" x14ac:dyDescent="0.3">
      <c r="A10537" s="86"/>
      <c r="B10537" s="84"/>
      <c r="C10537" s="125"/>
      <c r="E10537" s="151"/>
      <c r="F10537" s="151"/>
      <c r="G10537" s="151"/>
      <c r="H10537" s="190" t="str">
        <f t="shared" si="2038"/>
        <v/>
      </c>
      <c r="J10537" s="195" t="str">
        <f>+IF(H10537="","",H10537/H10558)</f>
        <v/>
      </c>
      <c r="K10537" s="174"/>
      <c r="L10537" s="170"/>
      <c r="M10537" s="193" t="str">
        <f t="shared" si="2039"/>
        <v/>
      </c>
      <c r="N10537" s="194" t="str">
        <f t="shared" si="2036"/>
        <v/>
      </c>
      <c r="R10537" s="75" t="e">
        <f t="shared" si="2037"/>
        <v>#REF!</v>
      </c>
    </row>
    <row r="10538" spans="1:18" ht="15" customHeight="1" x14ac:dyDescent="0.3">
      <c r="A10538" s="86"/>
      <c r="B10538" s="84"/>
      <c r="C10538" s="125"/>
      <c r="E10538" s="151"/>
      <c r="F10538" s="151"/>
      <c r="G10538" s="151"/>
      <c r="H10538" s="190" t="str">
        <f t="shared" si="2038"/>
        <v/>
      </c>
      <c r="J10538" s="195" t="str">
        <f>+IF(H10538="","",H10538/H10558)</f>
        <v/>
      </c>
      <c r="K10538" s="174"/>
      <c r="L10538" s="170"/>
      <c r="M10538" s="193" t="str">
        <f t="shared" si="2039"/>
        <v/>
      </c>
      <c r="N10538" s="194" t="str">
        <f t="shared" si="2036"/>
        <v/>
      </c>
      <c r="R10538" s="75" t="e">
        <f t="shared" si="2037"/>
        <v>#REF!</v>
      </c>
    </row>
    <row r="10539" spans="1:18" ht="15" customHeight="1" x14ac:dyDescent="0.3">
      <c r="A10539" s="86"/>
      <c r="B10539" s="84"/>
      <c r="C10539" s="125"/>
      <c r="E10539" s="151"/>
      <c r="F10539" s="151"/>
      <c r="G10539" s="151"/>
      <c r="H10539" s="190" t="str">
        <f t="shared" si="2038"/>
        <v/>
      </c>
      <c r="J10539" s="195" t="str">
        <f>+IF(H10539="","",H10539/H10558)</f>
        <v/>
      </c>
      <c r="K10539" s="174"/>
      <c r="L10539" s="170"/>
      <c r="M10539" s="193" t="str">
        <f t="shared" si="2039"/>
        <v/>
      </c>
      <c r="N10539" s="194" t="str">
        <f t="shared" si="2036"/>
        <v/>
      </c>
      <c r="R10539" s="75" t="e">
        <f t="shared" si="2037"/>
        <v>#REF!</v>
      </c>
    </row>
    <row r="10540" spans="1:18" ht="15" customHeight="1" x14ac:dyDescent="0.3">
      <c r="A10540" s="86"/>
      <c r="B10540" s="84"/>
      <c r="C10540" s="125"/>
      <c r="E10540" s="151"/>
      <c r="F10540" s="151"/>
      <c r="G10540" s="151"/>
      <c r="H10540" s="190" t="str">
        <f t="shared" si="2038"/>
        <v/>
      </c>
      <c r="J10540" s="195" t="str">
        <f>+IF(H10540="","",H10540/H10558)</f>
        <v/>
      </c>
      <c r="K10540" s="174"/>
      <c r="L10540" s="170"/>
      <c r="M10540" s="193" t="str">
        <f t="shared" si="2039"/>
        <v/>
      </c>
      <c r="N10540" s="194" t="str">
        <f t="shared" si="2036"/>
        <v/>
      </c>
      <c r="R10540" s="75" t="e">
        <f t="shared" si="2037"/>
        <v>#REF!</v>
      </c>
    </row>
    <row r="10541" spans="1:18" ht="15" customHeight="1" x14ac:dyDescent="0.3">
      <c r="A10541" s="86"/>
      <c r="B10541" s="84"/>
      <c r="C10541" s="125"/>
      <c r="E10541" s="151"/>
      <c r="F10541" s="151"/>
      <c r="G10541" s="151"/>
      <c r="H10541" s="190" t="str">
        <f t="shared" si="2038"/>
        <v/>
      </c>
      <c r="J10541" s="195" t="str">
        <f>+IF(H10541="","",H10541/H10558)</f>
        <v/>
      </c>
      <c r="K10541" s="174"/>
      <c r="L10541" s="170"/>
      <c r="M10541" s="193" t="str">
        <f t="shared" si="2039"/>
        <v/>
      </c>
      <c r="N10541" s="194" t="str">
        <f t="shared" si="2036"/>
        <v/>
      </c>
      <c r="R10541" s="75" t="e">
        <f t="shared" si="2037"/>
        <v>#REF!</v>
      </c>
    </row>
    <row r="10542" spans="1:18" ht="15" customHeight="1" x14ac:dyDescent="0.3">
      <c r="A10542" s="86"/>
      <c r="B10542" s="84"/>
      <c r="C10542" s="125"/>
      <c r="E10542" s="151"/>
      <c r="F10542" s="151"/>
      <c r="G10542" s="151"/>
      <c r="H10542" s="190" t="str">
        <f t="shared" si="2038"/>
        <v/>
      </c>
      <c r="J10542" s="195" t="str">
        <f>+IF(H10542="","",H10542/H10558)</f>
        <v/>
      </c>
      <c r="K10542" s="174"/>
      <c r="L10542" s="170"/>
      <c r="M10542" s="193" t="str">
        <f t="shared" si="2039"/>
        <v/>
      </c>
      <c r="N10542" s="194" t="str">
        <f t="shared" si="2036"/>
        <v/>
      </c>
      <c r="R10542" s="75" t="e">
        <f t="shared" si="2037"/>
        <v>#REF!</v>
      </c>
    </row>
    <row r="10543" spans="1:18" ht="15" customHeight="1" x14ac:dyDescent="0.3">
      <c r="A10543" s="86"/>
      <c r="B10543" s="84"/>
      <c r="C10543" s="125"/>
      <c r="E10543" s="151"/>
      <c r="F10543" s="151"/>
      <c r="G10543" s="151"/>
      <c r="H10543" s="190" t="str">
        <f t="shared" si="2038"/>
        <v/>
      </c>
      <c r="J10543" s="195" t="str">
        <f>+IF(H10543="","",H10543/H10558)</f>
        <v/>
      </c>
      <c r="K10543" s="174"/>
      <c r="L10543" s="170"/>
      <c r="M10543" s="193" t="str">
        <f t="shared" si="2039"/>
        <v/>
      </c>
      <c r="N10543" s="194" t="str">
        <f t="shared" si="2036"/>
        <v/>
      </c>
      <c r="R10543" s="75" t="e">
        <f t="shared" si="2037"/>
        <v>#REF!</v>
      </c>
    </row>
    <row r="10544" spans="1:18" ht="15" customHeight="1" x14ac:dyDescent="0.3">
      <c r="A10544" s="86"/>
      <c r="B10544" s="84"/>
      <c r="C10544" s="125"/>
      <c r="E10544" s="151"/>
      <c r="F10544" s="151"/>
      <c r="G10544" s="151"/>
      <c r="H10544" s="190" t="str">
        <f t="shared" si="2038"/>
        <v/>
      </c>
      <c r="J10544" s="195" t="str">
        <f>+IF(H10544="","",H10544/H10558)</f>
        <v/>
      </c>
      <c r="K10544" s="174"/>
      <c r="L10544" s="170"/>
      <c r="M10544" s="193" t="str">
        <f t="shared" si="2039"/>
        <v/>
      </c>
      <c r="N10544" s="194" t="str">
        <f t="shared" si="2036"/>
        <v/>
      </c>
      <c r="R10544" s="75" t="e">
        <f t="shared" si="2037"/>
        <v>#REF!</v>
      </c>
    </row>
    <row r="10545" spans="1:18" ht="15" customHeight="1" x14ac:dyDescent="0.3">
      <c r="A10545" s="86"/>
      <c r="B10545" s="84"/>
      <c r="C10545" s="125"/>
      <c r="E10545" s="151"/>
      <c r="F10545" s="151"/>
      <c r="G10545" s="151"/>
      <c r="H10545" s="190" t="str">
        <f t="shared" si="2038"/>
        <v/>
      </c>
      <c r="J10545" s="195" t="str">
        <f>+IF(H10545="","",H10545/H10558)</f>
        <v/>
      </c>
      <c r="K10545" s="174"/>
      <c r="L10545" s="170"/>
      <c r="M10545" s="193" t="str">
        <f t="shared" si="2039"/>
        <v/>
      </c>
      <c r="N10545" s="194" t="str">
        <f t="shared" si="2036"/>
        <v/>
      </c>
      <c r="R10545" s="75" t="e">
        <f t="shared" si="2037"/>
        <v>#REF!</v>
      </c>
    </row>
    <row r="10546" spans="1:18" ht="15" customHeight="1" x14ac:dyDescent="0.3">
      <c r="A10546" s="86"/>
      <c r="B10546" s="84"/>
      <c r="C10546" s="125"/>
      <c r="E10546" s="151"/>
      <c r="F10546" s="151"/>
      <c r="G10546" s="151"/>
      <c r="H10546" s="190" t="str">
        <f t="shared" si="2038"/>
        <v/>
      </c>
      <c r="J10546" s="195" t="str">
        <f>+IF(H10546="","",H10546/H10558)</f>
        <v/>
      </c>
      <c r="K10546" s="174"/>
      <c r="L10546" s="170"/>
      <c r="M10546" s="193" t="str">
        <f t="shared" si="2039"/>
        <v/>
      </c>
      <c r="N10546" s="194" t="str">
        <f t="shared" si="2036"/>
        <v/>
      </c>
      <c r="R10546" s="75" t="e">
        <f t="shared" si="2037"/>
        <v>#REF!</v>
      </c>
    </row>
    <row r="10547" spans="1:18" ht="15" customHeight="1" thickBot="1" x14ac:dyDescent="0.35">
      <c r="A10547" s="86"/>
      <c r="B10547" s="84"/>
      <c r="C10547" s="125"/>
      <c r="E10547" s="152"/>
      <c r="F10547" s="152"/>
      <c r="G10547" s="152"/>
      <c r="H10547" s="191" t="str">
        <f t="shared" si="2038"/>
        <v/>
      </c>
      <c r="J10547" s="195" t="str">
        <f>+IF(H10547="","",H10547/H10558)</f>
        <v/>
      </c>
      <c r="K10547" s="174"/>
      <c r="L10547" s="170"/>
      <c r="M10547" s="193" t="str">
        <f t="shared" si="2039"/>
        <v/>
      </c>
      <c r="N10547" s="194" t="str">
        <f t="shared" si="2036"/>
        <v/>
      </c>
      <c r="R10547" s="75" t="e">
        <f t="shared" si="2037"/>
        <v>#REF!</v>
      </c>
    </row>
    <row r="10548" spans="1:18" ht="15" customHeight="1" thickBot="1" x14ac:dyDescent="0.35">
      <c r="A10548" s="86"/>
      <c r="B10548" s="84"/>
      <c r="C10548" s="160"/>
      <c r="D10548" s="160"/>
      <c r="E10548" s="160"/>
      <c r="F10548" s="160"/>
      <c r="G10548" s="161" t="s">
        <v>29</v>
      </c>
      <c r="H10548" s="157">
        <f>SUM(H10522:H10547)</f>
        <v>72.797899999999998</v>
      </c>
      <c r="J10548" s="110">
        <f>SUM(J10522:J10547)</f>
        <v>0.93852252835805061</v>
      </c>
      <c r="K10548" s="109"/>
      <c r="L10548" s="109"/>
      <c r="M10548" s="109"/>
      <c r="N10548" s="110">
        <f>SUM(N10522:N10547)</f>
        <v>0.2742263578820256</v>
      </c>
    </row>
    <row r="10549" spans="1:18" s="73" customFormat="1" ht="15" customHeight="1" thickBot="1" x14ac:dyDescent="0.35">
      <c r="A10549" s="86"/>
      <c r="B10549" s="84"/>
      <c r="C10549" s="73" t="s">
        <v>12</v>
      </c>
      <c r="H10549" s="74"/>
      <c r="J10549" s="111"/>
      <c r="K10549" s="111"/>
      <c r="L10549" s="111"/>
      <c r="M10549" s="111"/>
      <c r="N10549" s="111"/>
    </row>
    <row r="10550" spans="1:18" ht="33" customHeight="1" thickBot="1" x14ac:dyDescent="0.35">
      <c r="A10550" s="86"/>
      <c r="B10550" s="84"/>
      <c r="C10550" s="122" t="s">
        <v>48</v>
      </c>
      <c r="D10550" s="129"/>
      <c r="E10550" s="130" t="s">
        <v>3</v>
      </c>
      <c r="F10550" s="130" t="s">
        <v>0</v>
      </c>
      <c r="G10550" s="123" t="s">
        <v>6</v>
      </c>
      <c r="H10550" s="124" t="s">
        <v>9</v>
      </c>
      <c r="J10550" s="106" t="s">
        <v>59</v>
      </c>
      <c r="K10550" s="107" t="s">
        <v>60</v>
      </c>
      <c r="L10550" s="107" t="s">
        <v>61</v>
      </c>
      <c r="M10550" s="107" t="s">
        <v>62</v>
      </c>
      <c r="N10550" s="108" t="s">
        <v>63</v>
      </c>
    </row>
    <row r="10551" spans="1:18" ht="15" customHeight="1" x14ac:dyDescent="0.3">
      <c r="A10551" s="86"/>
      <c r="B10551" s="84"/>
      <c r="C10551" s="125"/>
      <c r="E10551" s="149"/>
      <c r="F10551" s="146"/>
      <c r="G10551" s="154"/>
      <c r="H10551" s="186" t="str">
        <f>+IF(G10551="","",F10551*G10551)</f>
        <v/>
      </c>
      <c r="J10551" s="195" t="str">
        <f>+IF(H10551="","",H10551/H10558)</f>
        <v/>
      </c>
      <c r="K10551" s="175"/>
      <c r="L10551" s="175"/>
      <c r="M10551" s="193" t="str">
        <f>IF(L10551="NP", 0, (IF(L10551="EP", 1, (IF(L10551="ND", 0.4, "")))))</f>
        <v/>
      </c>
      <c r="N10551" s="194" t="str">
        <f>+IF(H10551="","",J10551*M10551)</f>
        <v/>
      </c>
      <c r="R10551" s="75" t="e">
        <f t="shared" ref="R10551:R10555" si="2040">+R10463+1</f>
        <v>#REF!</v>
      </c>
    </row>
    <row r="10552" spans="1:18" ht="15" customHeight="1" x14ac:dyDescent="0.3">
      <c r="A10552" s="86"/>
      <c r="B10552" s="84"/>
      <c r="C10552" s="125"/>
      <c r="E10552" s="149"/>
      <c r="F10552" s="146"/>
      <c r="G10552" s="154"/>
      <c r="H10552" s="186" t="str">
        <f>+IF(G10552="","",F10552*G10552)</f>
        <v/>
      </c>
      <c r="J10552" s="195" t="str">
        <f>+IF(H10552="","",H10552/H10556)</f>
        <v/>
      </c>
      <c r="K10552" s="175"/>
      <c r="L10552" s="175"/>
      <c r="M10552" s="193" t="str">
        <f>IF(L10552="NP", 0, (IF(L10552="EP", 1, (IF(L10552="ND", 0.4, "")))))</f>
        <v/>
      </c>
      <c r="N10552" s="194" t="str">
        <f>+IF(H10552="","",J10552*M10552)</f>
        <v/>
      </c>
      <c r="R10552" s="75" t="e">
        <f t="shared" si="2040"/>
        <v>#REF!</v>
      </c>
    </row>
    <row r="10553" spans="1:18" ht="15" customHeight="1" x14ac:dyDescent="0.3">
      <c r="A10553" s="86"/>
      <c r="B10553" s="84"/>
      <c r="C10553" s="125"/>
      <c r="E10553" s="149"/>
      <c r="F10553" s="146"/>
      <c r="G10553" s="154"/>
      <c r="H10553" s="186" t="str">
        <f>+IF(G10553="","",F10553*G10553)</f>
        <v/>
      </c>
      <c r="J10553" s="195" t="str">
        <f>+IF(H10553="","",H10553/H10557)</f>
        <v/>
      </c>
      <c r="K10553" s="175"/>
      <c r="L10553" s="175"/>
      <c r="M10553" s="193" t="str">
        <f>IF(L10553="NP", 0, (IF(L10553="EP", 1, (IF(L10553="ND", 0.4, "")))))</f>
        <v/>
      </c>
      <c r="N10553" s="194" t="str">
        <f>+IF(H10553="","",J10553*M10553)</f>
        <v/>
      </c>
      <c r="R10553" s="75" t="e">
        <f t="shared" si="2040"/>
        <v>#REF!</v>
      </c>
    </row>
    <row r="10554" spans="1:18" ht="15" customHeight="1" x14ac:dyDescent="0.3">
      <c r="A10554" s="86"/>
      <c r="B10554" s="84"/>
      <c r="C10554" s="125"/>
      <c r="E10554" s="149"/>
      <c r="F10554" s="146"/>
      <c r="G10554" s="154"/>
      <c r="H10554" s="186" t="str">
        <f>+IF(G10554="","",F10554*G10554)</f>
        <v/>
      </c>
      <c r="J10554" s="195" t="str">
        <f>+IF(H10554="","",H10554/H10558)</f>
        <v/>
      </c>
      <c r="K10554" s="175"/>
      <c r="L10554" s="175"/>
      <c r="M10554" s="193" t="str">
        <f>IF(L10554="NP", 0, (IF(L10554="EP", 1, (IF(L10554="ND", 0.4, "")))))</f>
        <v/>
      </c>
      <c r="N10554" s="194" t="str">
        <f>+IF(H10554="","",J10554*M10554)</f>
        <v/>
      </c>
      <c r="R10554" s="75" t="e">
        <f t="shared" si="2040"/>
        <v>#REF!</v>
      </c>
    </row>
    <row r="10555" spans="1:18" ht="15" customHeight="1" thickBot="1" x14ac:dyDescent="0.35">
      <c r="A10555" s="86"/>
      <c r="B10555" s="84"/>
      <c r="C10555" s="127"/>
      <c r="D10555" s="128"/>
      <c r="E10555" s="150"/>
      <c r="F10555" s="147"/>
      <c r="G10555" s="155"/>
      <c r="H10555" s="192" t="str">
        <f>+IF(G10555="","",F10555*G10555)</f>
        <v/>
      </c>
      <c r="J10555" s="195" t="str">
        <f>+IF(H10555="","",H10555/H10558)</f>
        <v/>
      </c>
      <c r="K10555" s="176"/>
      <c r="L10555" s="177"/>
      <c r="M10555" s="193" t="str">
        <f>IF(L10555="NP", 0, (IF(L10555="EP", 1, (IF(L10555="ND", 0.4, "")))))</f>
        <v/>
      </c>
      <c r="N10555" s="194" t="str">
        <f>+IF(H10555="","",J10555*M10555)</f>
        <v/>
      </c>
      <c r="R10555" s="75" t="e">
        <f t="shared" si="2040"/>
        <v>#REF!</v>
      </c>
    </row>
    <row r="10556" spans="1:18" ht="15" customHeight="1" thickBot="1" x14ac:dyDescent="0.35">
      <c r="A10556" s="86"/>
      <c r="B10556" s="84"/>
      <c r="C10556" s="160"/>
      <c r="D10556" s="160"/>
      <c r="E10556" s="160"/>
      <c r="F10556" s="160"/>
      <c r="G10556" s="161" t="s">
        <v>30</v>
      </c>
      <c r="H10556" s="157">
        <f>SUM(H10551:H10555)</f>
        <v>0</v>
      </c>
      <c r="J10556" s="110">
        <f>SUM(J10551:J10555)</f>
        <v>0</v>
      </c>
      <c r="K10556" s="109"/>
      <c r="L10556" s="109"/>
      <c r="M10556" s="109"/>
      <c r="N10556" s="110">
        <f>SUM(N10551:N10555)</f>
        <v>0</v>
      </c>
    </row>
    <row r="10557" spans="1:18" ht="13.5" customHeight="1" thickBot="1" x14ac:dyDescent="0.35">
      <c r="A10557" s="86"/>
      <c r="B10557" s="84"/>
      <c r="H10557" s="84"/>
      <c r="J10557" s="103"/>
      <c r="K10557" s="104"/>
      <c r="L10557" s="104"/>
      <c r="M10557" s="104"/>
      <c r="N10557" s="105"/>
    </row>
    <row r="10558" spans="1:18" ht="15" customHeight="1" x14ac:dyDescent="0.3">
      <c r="A10558" s="86"/>
      <c r="B10558" s="84"/>
      <c r="D10558" s="132" t="s">
        <v>13</v>
      </c>
      <c r="E10558" s="133"/>
      <c r="F10558" s="133"/>
      <c r="G10558" s="134"/>
      <c r="H10558" s="158">
        <f>+H10503+H10519+H10548+H10556</f>
        <v>77.566491799999994</v>
      </c>
      <c r="J10558" s="113"/>
      <c r="K10558" s="78"/>
      <c r="M10558" s="78"/>
      <c r="N10558" s="114"/>
    </row>
    <row r="10559" spans="1:18" ht="15" customHeight="1" thickBot="1" x14ac:dyDescent="0.35">
      <c r="A10559" s="86"/>
      <c r="B10559" s="84"/>
      <c r="D10559" s="135" t="s">
        <v>67</v>
      </c>
      <c r="E10559" s="136"/>
      <c r="F10559" s="136"/>
      <c r="G10559" s="141">
        <f>+$Q$1</f>
        <v>0.15</v>
      </c>
      <c r="H10559" s="159">
        <f>+H10558*G10559</f>
        <v>11.634973769999998</v>
      </c>
      <c r="J10559" s="115"/>
      <c r="K10559" s="116"/>
      <c r="L10559" s="116"/>
      <c r="M10559" s="116"/>
      <c r="N10559" s="117"/>
    </row>
    <row r="10560" spans="1:18" ht="15" customHeight="1" x14ac:dyDescent="0.3">
      <c r="A10560" s="86"/>
      <c r="B10560" s="84"/>
      <c r="D10560" s="135" t="s">
        <v>68</v>
      </c>
      <c r="E10560" s="136"/>
      <c r="F10560" s="136"/>
      <c r="G10560" s="141">
        <f>+$Q$2</f>
        <v>0</v>
      </c>
      <c r="H10560" s="159">
        <f>+(H10558+H10559)*G10560</f>
        <v>0</v>
      </c>
      <c r="J10560" s="120">
        <f>+J10503+J10519+J10548+J10556</f>
        <v>1</v>
      </c>
      <c r="K10560" s="118"/>
      <c r="L10560" s="118"/>
      <c r="M10560" s="118"/>
      <c r="N10560" s="120">
        <f>+N10503+N10519+N10548+N10556</f>
        <v>0.2742263578820256</v>
      </c>
    </row>
    <row r="10561" spans="1:18" ht="15" customHeight="1" thickBot="1" x14ac:dyDescent="0.35">
      <c r="A10561" s="86"/>
      <c r="B10561" s="84"/>
      <c r="C10561" s="75" t="s">
        <v>64</v>
      </c>
      <c r="D10561" s="135" t="s">
        <v>14</v>
      </c>
      <c r="E10561" s="136"/>
      <c r="F10561" s="136"/>
      <c r="G10561" s="137"/>
      <c r="H10561" s="159">
        <f>SUM(H10558:H10560)</f>
        <v>89.201465569999996</v>
      </c>
      <c r="J10561" s="121" t="s">
        <v>69</v>
      </c>
      <c r="K10561" s="119"/>
      <c r="L10561" s="119"/>
      <c r="M10561" s="119"/>
      <c r="N10561" s="121" t="s">
        <v>70</v>
      </c>
    </row>
    <row r="10562" spans="1:18" ht="15" customHeight="1" thickBot="1" x14ac:dyDescent="0.35">
      <c r="A10562" s="86"/>
      <c r="B10562" s="84"/>
      <c r="C10562" s="75" t="s">
        <v>64</v>
      </c>
      <c r="D10562" s="138" t="s">
        <v>15</v>
      </c>
      <c r="E10562" s="139"/>
      <c r="F10562" s="139"/>
      <c r="G10562" s="140"/>
      <c r="H10562" s="131">
        <f>+ROUND(H10561,2)</f>
        <v>89.2</v>
      </c>
      <c r="N10562" s="165">
        <f>+ROUND(N10560,4)</f>
        <v>0.2742</v>
      </c>
    </row>
    <row r="10563" spans="1:18" ht="13.5" customHeight="1" x14ac:dyDescent="0.3">
      <c r="A10563" s="86"/>
      <c r="B10563" s="84"/>
      <c r="G10563" s="76"/>
    </row>
    <row r="10564" spans="1:18" ht="13.5" customHeight="1" x14ac:dyDescent="0.3">
      <c r="A10564" s="86"/>
      <c r="B10564" s="84"/>
      <c r="G10564" s="76"/>
    </row>
    <row r="10565" spans="1:18" ht="15" customHeight="1" x14ac:dyDescent="0.3">
      <c r="A10565" s="83"/>
      <c r="B10565" s="84"/>
      <c r="G10565" s="76"/>
      <c r="H10565" s="84"/>
      <c r="J10565" s="85"/>
      <c r="K10565" s="85"/>
      <c r="L10565" s="85"/>
      <c r="M10565" s="85"/>
      <c r="N10565" s="85"/>
    </row>
    <row r="10566" spans="1:18" ht="14.1" customHeight="1" x14ac:dyDescent="0.3">
      <c r="A10566" s="86"/>
      <c r="B10566" s="84"/>
      <c r="C10566" s="87"/>
      <c r="D10566" s="87"/>
      <c r="E10566" s="87"/>
      <c r="F10566" s="87"/>
      <c r="G10566" s="87"/>
      <c r="H10566" s="87"/>
      <c r="K10566" s="78"/>
      <c r="M10566" s="78"/>
    </row>
    <row r="10567" spans="1:18" ht="12" customHeight="1" x14ac:dyDescent="0.3">
      <c r="A10567" s="86"/>
      <c r="B10567" s="84"/>
      <c r="C10567" s="73"/>
      <c r="D10567" s="73"/>
      <c r="E10567" s="73"/>
      <c r="F10567" s="73"/>
      <c r="G10567" s="73"/>
      <c r="H10567" s="73"/>
      <c r="K10567" s="78"/>
      <c r="M10567" s="78"/>
    </row>
    <row r="10568" spans="1:18" ht="12" customHeight="1" x14ac:dyDescent="0.3">
      <c r="A10568" s="86"/>
      <c r="B10568" s="84"/>
      <c r="G10568" s="88"/>
      <c r="H10568" s="84"/>
      <c r="K10568" s="78"/>
      <c r="M10568" s="78"/>
    </row>
    <row r="10569" spans="1:18" ht="14.25" customHeight="1" x14ac:dyDescent="0.3">
      <c r="A10569" s="86"/>
      <c r="B10569" s="84"/>
      <c r="C10569" s="89"/>
      <c r="D10569" s="90"/>
      <c r="E10569" s="90"/>
      <c r="F10569" s="90"/>
      <c r="G10569" s="90"/>
      <c r="H10569" s="91"/>
      <c r="K10569" s="78"/>
      <c r="M10569" s="78"/>
    </row>
    <row r="10570" spans="1:18" ht="14.25" customHeight="1" x14ac:dyDescent="0.3">
      <c r="A10570" s="86"/>
      <c r="B10570" s="84"/>
      <c r="C10570" s="89"/>
      <c r="H10570" s="84"/>
      <c r="K10570" s="78"/>
      <c r="M10570" s="78"/>
    </row>
    <row r="10571" spans="1:18" ht="12" customHeight="1" thickBot="1" x14ac:dyDescent="0.35">
      <c r="A10571" s="86"/>
      <c r="B10571" s="84"/>
      <c r="C10571" s="89"/>
      <c r="H10571" s="84"/>
      <c r="K10571" s="78"/>
      <c r="M10571" s="78"/>
    </row>
    <row r="10572" spans="1:18" ht="20.100000000000001" customHeight="1" thickBot="1" x14ac:dyDescent="0.35">
      <c r="A10572" s="86"/>
      <c r="B10572" s="84"/>
      <c r="C10572" s="142" t="s">
        <v>55</v>
      </c>
      <c r="D10572" s="143"/>
      <c r="E10572" s="143"/>
      <c r="F10572" s="143"/>
      <c r="G10572" s="143"/>
      <c r="H10572" s="144"/>
    </row>
    <row r="10573" spans="1:18" ht="20.100000000000001" customHeight="1" x14ac:dyDescent="0.3">
      <c r="A10573" s="86"/>
      <c r="B10573" s="84"/>
      <c r="C10573" s="92"/>
      <c r="H10573" s="93" t="s">
        <v>56</v>
      </c>
      <c r="I10573" s="84"/>
      <c r="J10573" s="97" t="s">
        <v>26</v>
      </c>
      <c r="K10573" s="98"/>
      <c r="L10573" s="98"/>
      <c r="M10573" s="98"/>
      <c r="N10573" s="99"/>
    </row>
    <row r="10574" spans="1:18" ht="16.5" customHeight="1" thickBot="1" x14ac:dyDescent="0.35">
      <c r="A10574" s="169"/>
      <c r="B10574" s="84"/>
      <c r="C10574" s="73" t="s">
        <v>57</v>
      </c>
      <c r="D10574" s="84">
        <v>121</v>
      </c>
      <c r="G10574" s="74" t="s">
        <v>4</v>
      </c>
      <c r="H10574" s="75" t="str">
        <f>+VLOOKUP(D10574,PRESUP!$A$6:$N$183,3,FALSE)</f>
        <v>m</v>
      </c>
      <c r="I10574" s="84"/>
      <c r="J10574" s="100"/>
      <c r="K10574" s="101"/>
      <c r="L10574" s="101"/>
      <c r="M10574" s="101"/>
      <c r="N10574" s="102"/>
    </row>
    <row r="10575" spans="1:18" ht="32.25" customHeight="1" x14ac:dyDescent="0.3">
      <c r="A10575" s="86"/>
      <c r="B10575" s="84"/>
      <c r="C10575" s="22" t="str">
        <f>+VLOOKUP(D10574,PRESUP!$A$6:$N$183,14,FALSE)</f>
        <v>DETALLE: SUMINISTRO E INSTALACION DE TUBO METALICO CUADRADO DE 2"</v>
      </c>
      <c r="J10575" s="103"/>
      <c r="K10575" s="104"/>
      <c r="L10575" s="104"/>
      <c r="M10575" s="104"/>
      <c r="N10575" s="105"/>
      <c r="O10575" s="84" t="s">
        <v>71</v>
      </c>
      <c r="P10575" s="84" t="s">
        <v>73</v>
      </c>
      <c r="Q10575" s="84" t="s">
        <v>72</v>
      </c>
    </row>
    <row r="10576" spans="1:18" s="73" customFormat="1" ht="15" customHeight="1" thickBot="1" x14ac:dyDescent="0.35">
      <c r="A10576" s="86"/>
      <c r="B10576" s="84"/>
      <c r="C10576" s="73" t="s">
        <v>5</v>
      </c>
      <c r="D10576" s="94"/>
      <c r="E10576" s="94"/>
      <c r="F10576" s="94"/>
      <c r="G10576" s="196" t="s">
        <v>58</v>
      </c>
      <c r="H10576" s="197">
        <v>0.25</v>
      </c>
      <c r="J10576" s="162"/>
      <c r="K10576" s="163"/>
      <c r="L10576" s="163"/>
      <c r="M10576" s="163"/>
      <c r="N10576" s="164"/>
      <c r="O10576" s="166">
        <f>+H10650</f>
        <v>19.420000000000002</v>
      </c>
      <c r="P10576" s="168">
        <f>+H10646</f>
        <v>16.883209900000001</v>
      </c>
      <c r="Q10576" s="167">
        <f>+N10650</f>
        <v>0.30830000000000002</v>
      </c>
      <c r="R10576" s="73">
        <f t="shared" ref="R10576" si="2041">+D10574</f>
        <v>121</v>
      </c>
    </row>
    <row r="10577" spans="1:18" s="94" customFormat="1" ht="30" customHeight="1" thickBot="1" x14ac:dyDescent="0.35">
      <c r="A10577" s="86"/>
      <c r="B10577" s="84"/>
      <c r="C10577" s="122" t="s">
        <v>48</v>
      </c>
      <c r="D10577" s="123" t="s">
        <v>0</v>
      </c>
      <c r="E10577" s="123" t="s">
        <v>6</v>
      </c>
      <c r="F10577" s="123" t="s">
        <v>7</v>
      </c>
      <c r="G10577" s="123" t="s">
        <v>8</v>
      </c>
      <c r="H10577" s="124" t="s">
        <v>9</v>
      </c>
      <c r="J10577" s="106" t="s">
        <v>59</v>
      </c>
      <c r="K10577" s="107" t="s">
        <v>60</v>
      </c>
      <c r="L10577" s="107" t="s">
        <v>61</v>
      </c>
      <c r="M10577" s="107" t="s">
        <v>62</v>
      </c>
      <c r="N10577" s="108" t="s">
        <v>63</v>
      </c>
    </row>
    <row r="10578" spans="1:18" ht="15" customHeight="1" x14ac:dyDescent="0.3">
      <c r="A10578" s="86"/>
      <c r="B10578" s="84"/>
      <c r="C10578" s="125" t="s">
        <v>78</v>
      </c>
      <c r="D10578" s="145" t="s">
        <v>20</v>
      </c>
      <c r="E10578" s="148"/>
      <c r="F10578" s="148" t="s">
        <v>64</v>
      </c>
      <c r="G10578" s="153" t="s">
        <v>20</v>
      </c>
      <c r="H10578" s="126">
        <f>+H10607*0.05</f>
        <v>0.11762500000000001</v>
      </c>
      <c r="J10578" s="171">
        <f>+IF(H10578="","",H10578/H10646)</f>
        <v>6.9669808464562178E-3</v>
      </c>
      <c r="K10578" s="210">
        <v>4292100117</v>
      </c>
      <c r="L10578" s="210" t="s">
        <v>77</v>
      </c>
      <c r="M10578" s="156">
        <v>0</v>
      </c>
      <c r="N10578" s="173">
        <f t="shared" ref="N10578:N10590" si="2042">+IF(H10578="","",J10578*M10578)</f>
        <v>0</v>
      </c>
    </row>
    <row r="10579" spans="1:18" ht="15" customHeight="1" x14ac:dyDescent="0.3">
      <c r="A10579" s="86"/>
      <c r="B10579" s="84"/>
      <c r="C10579" s="231" t="s">
        <v>387</v>
      </c>
      <c r="D10579" s="223">
        <v>1</v>
      </c>
      <c r="E10579" s="224">
        <v>1.25</v>
      </c>
      <c r="F10579" s="184">
        <f t="shared" ref="F10579" si="2043">+IF(E10579="","",D10579*E10579)</f>
        <v>1.25</v>
      </c>
      <c r="G10579" s="185">
        <f>+IF(F10579="","",H10576)</f>
        <v>0.25</v>
      </c>
      <c r="H10579" s="186">
        <f t="shared" ref="H10579" si="2044">+IF(G10579="","",F10579*G10579)</f>
        <v>0.3125</v>
      </c>
      <c r="J10579" s="195">
        <f>+IF(H10579="","",H10579/H10646)</f>
        <v>1.8509513407163173E-2</v>
      </c>
      <c r="K10579" s="172">
        <v>4292100117</v>
      </c>
      <c r="L10579" s="170" t="s">
        <v>77</v>
      </c>
      <c r="M10579" s="193">
        <v>0</v>
      </c>
      <c r="N10579" s="194">
        <f t="shared" si="2042"/>
        <v>0</v>
      </c>
      <c r="R10579" s="75" t="e">
        <f t="shared" ref="R10579:R10590" si="2045">+R10491+1</f>
        <v>#REF!</v>
      </c>
    </row>
    <row r="10580" spans="1:18" ht="15" customHeight="1" x14ac:dyDescent="0.3">
      <c r="A10580" s="86"/>
      <c r="B10580" s="84"/>
      <c r="C10580" s="241"/>
      <c r="D10580" s="238"/>
      <c r="E10580" s="242"/>
      <c r="F10580" s="184"/>
      <c r="G10580" s="185"/>
      <c r="H10580" s="186"/>
      <c r="J10580" s="195"/>
      <c r="K10580" s="211"/>
      <c r="L10580" s="170"/>
      <c r="M10580" s="193"/>
      <c r="N10580" s="194" t="str">
        <f t="shared" si="2042"/>
        <v/>
      </c>
      <c r="R10580" s="75" t="e">
        <f t="shared" si="2045"/>
        <v>#REF!</v>
      </c>
    </row>
    <row r="10581" spans="1:18" ht="15" customHeight="1" x14ac:dyDescent="0.3">
      <c r="A10581" s="86"/>
      <c r="B10581" s="84"/>
      <c r="C10581" s="231"/>
      <c r="D10581" s="146"/>
      <c r="E10581" s="149"/>
      <c r="F10581" s="184"/>
      <c r="G10581" s="185"/>
      <c r="H10581" s="186"/>
      <c r="J10581" s="195"/>
      <c r="K10581" s="172"/>
      <c r="L10581" s="170"/>
      <c r="M10581" s="193"/>
      <c r="N10581" s="194" t="str">
        <f t="shared" si="2042"/>
        <v/>
      </c>
      <c r="R10581" s="75" t="e">
        <f t="shared" si="2045"/>
        <v>#REF!</v>
      </c>
    </row>
    <row r="10582" spans="1:18" ht="15" customHeight="1" x14ac:dyDescent="0.3">
      <c r="A10582" s="86"/>
      <c r="B10582" s="84"/>
      <c r="C10582" s="125"/>
      <c r="D10582" s="146"/>
      <c r="E10582" s="149"/>
      <c r="F10582" s="184"/>
      <c r="G10582" s="185"/>
      <c r="H10582" s="186"/>
      <c r="J10582" s="195"/>
      <c r="K10582" s="172"/>
      <c r="L10582" s="170"/>
      <c r="M10582" s="193"/>
      <c r="N10582" s="194" t="str">
        <f t="shared" si="2042"/>
        <v/>
      </c>
      <c r="R10582" s="75" t="e">
        <f t="shared" si="2045"/>
        <v>#REF!</v>
      </c>
    </row>
    <row r="10583" spans="1:18" ht="15" customHeight="1" x14ac:dyDescent="0.3">
      <c r="A10583" s="86"/>
      <c r="B10583" s="84"/>
      <c r="C10583" s="125"/>
      <c r="D10583" s="146"/>
      <c r="E10583" s="149"/>
      <c r="F10583" s="184"/>
      <c r="G10583" s="185"/>
      <c r="H10583" s="186"/>
      <c r="J10583" s="195"/>
      <c r="K10583" s="172"/>
      <c r="L10583" s="170"/>
      <c r="M10583" s="193"/>
      <c r="N10583" s="194" t="str">
        <f t="shared" si="2042"/>
        <v/>
      </c>
      <c r="R10583" s="75" t="e">
        <f t="shared" si="2045"/>
        <v>#REF!</v>
      </c>
    </row>
    <row r="10584" spans="1:18" ht="15" customHeight="1" x14ac:dyDescent="0.3">
      <c r="A10584" s="86"/>
      <c r="B10584" s="84"/>
      <c r="C10584" s="125"/>
      <c r="D10584" s="146"/>
      <c r="E10584" s="149"/>
      <c r="F10584" s="184"/>
      <c r="G10584" s="185"/>
      <c r="H10584" s="186"/>
      <c r="J10584" s="195"/>
      <c r="K10584" s="172"/>
      <c r="L10584" s="170"/>
      <c r="M10584" s="193"/>
      <c r="N10584" s="194" t="str">
        <f t="shared" si="2042"/>
        <v/>
      </c>
      <c r="R10584" s="75" t="e">
        <f t="shared" si="2045"/>
        <v>#REF!</v>
      </c>
    </row>
    <row r="10585" spans="1:18" ht="15" customHeight="1" x14ac:dyDescent="0.3">
      <c r="A10585" s="86"/>
      <c r="B10585" s="84"/>
      <c r="C10585" s="125"/>
      <c r="D10585" s="146"/>
      <c r="E10585" s="149"/>
      <c r="F10585" s="184" t="str">
        <f t="shared" ref="F10585:F10590" si="2046">+IF(E10585="","",D10585*E10585)</f>
        <v/>
      </c>
      <c r="G10585" s="185" t="str">
        <f>+IF(F10585="","",H10576)</f>
        <v/>
      </c>
      <c r="H10585" s="186" t="str">
        <f t="shared" ref="H10585:H10590" si="2047">+IF(G10585="","",F10585*G10585)</f>
        <v/>
      </c>
      <c r="J10585" s="195" t="str">
        <f>+IF(H10585="","",H10585/H10646)</f>
        <v/>
      </c>
      <c r="K10585" s="172"/>
      <c r="L10585" s="170"/>
      <c r="M10585" s="193" t="str">
        <f t="shared" ref="M10585:M10590" si="2048">IF(L10585="NP", 0, (IF(L10585="EP", 1, (IF(L10585="ND", 0.4, "")))))</f>
        <v/>
      </c>
      <c r="N10585" s="194" t="str">
        <f t="shared" si="2042"/>
        <v/>
      </c>
      <c r="R10585" s="75" t="e">
        <f t="shared" si="2045"/>
        <v>#REF!</v>
      </c>
    </row>
    <row r="10586" spans="1:18" ht="15" customHeight="1" x14ac:dyDescent="0.3">
      <c r="A10586" s="86"/>
      <c r="B10586" s="84"/>
      <c r="C10586" s="125"/>
      <c r="D10586" s="146"/>
      <c r="E10586" s="149"/>
      <c r="F10586" s="184" t="str">
        <f t="shared" si="2046"/>
        <v/>
      </c>
      <c r="G10586" s="185" t="str">
        <f>+IF(F10586="","",H10576)</f>
        <v/>
      </c>
      <c r="H10586" s="186" t="str">
        <f t="shared" si="2047"/>
        <v/>
      </c>
      <c r="J10586" s="195" t="str">
        <f>+IF(H10586="","",H10586/H10646)</f>
        <v/>
      </c>
      <c r="K10586" s="172"/>
      <c r="L10586" s="170"/>
      <c r="M10586" s="193" t="str">
        <f t="shared" si="2048"/>
        <v/>
      </c>
      <c r="N10586" s="194" t="str">
        <f t="shared" si="2042"/>
        <v/>
      </c>
      <c r="R10586" s="75" t="e">
        <f t="shared" si="2045"/>
        <v>#REF!</v>
      </c>
    </row>
    <row r="10587" spans="1:18" ht="15" customHeight="1" x14ac:dyDescent="0.3">
      <c r="A10587" s="86"/>
      <c r="B10587" s="84"/>
      <c r="C10587" s="125"/>
      <c r="D10587" s="146"/>
      <c r="E10587" s="149"/>
      <c r="F10587" s="184" t="str">
        <f t="shared" si="2046"/>
        <v/>
      </c>
      <c r="G10587" s="185" t="str">
        <f>+IF(F10587="","",H10576)</f>
        <v/>
      </c>
      <c r="H10587" s="186" t="str">
        <f t="shared" si="2047"/>
        <v/>
      </c>
      <c r="J10587" s="195" t="str">
        <f>+IF(H10587="","",H10587/H10646)</f>
        <v/>
      </c>
      <c r="K10587" s="172"/>
      <c r="L10587" s="170"/>
      <c r="M10587" s="193" t="str">
        <f t="shared" si="2048"/>
        <v/>
      </c>
      <c r="N10587" s="194" t="str">
        <f t="shared" si="2042"/>
        <v/>
      </c>
      <c r="R10587" s="75" t="e">
        <f t="shared" si="2045"/>
        <v>#REF!</v>
      </c>
    </row>
    <row r="10588" spans="1:18" ht="15" customHeight="1" x14ac:dyDescent="0.3">
      <c r="A10588" s="86"/>
      <c r="B10588" s="84"/>
      <c r="C10588" s="125"/>
      <c r="D10588" s="146"/>
      <c r="E10588" s="149"/>
      <c r="F10588" s="184" t="str">
        <f t="shared" si="2046"/>
        <v/>
      </c>
      <c r="G10588" s="185" t="str">
        <f>+IF(F10588="","",H10576)</f>
        <v/>
      </c>
      <c r="H10588" s="186" t="str">
        <f t="shared" si="2047"/>
        <v/>
      </c>
      <c r="J10588" s="195" t="str">
        <f>+IF(H10588="","",H10588/H10646)</f>
        <v/>
      </c>
      <c r="K10588" s="172"/>
      <c r="L10588" s="170"/>
      <c r="M10588" s="193" t="str">
        <f t="shared" si="2048"/>
        <v/>
      </c>
      <c r="N10588" s="194" t="str">
        <f t="shared" si="2042"/>
        <v/>
      </c>
      <c r="R10588" s="75" t="e">
        <f t="shared" si="2045"/>
        <v>#REF!</v>
      </c>
    </row>
    <row r="10589" spans="1:18" ht="15" customHeight="1" x14ac:dyDescent="0.3">
      <c r="A10589" s="86"/>
      <c r="B10589" s="84"/>
      <c r="C10589" s="125"/>
      <c r="D10589" s="146"/>
      <c r="E10589" s="149"/>
      <c r="F10589" s="184" t="str">
        <f t="shared" si="2046"/>
        <v/>
      </c>
      <c r="G10589" s="185" t="str">
        <f>+IF(F10589="","",H10576)</f>
        <v/>
      </c>
      <c r="H10589" s="186" t="str">
        <f t="shared" si="2047"/>
        <v/>
      </c>
      <c r="J10589" s="195" t="str">
        <f>+IF(H10589="","",H10589/H10646)</f>
        <v/>
      </c>
      <c r="K10589" s="172"/>
      <c r="L10589" s="170"/>
      <c r="M10589" s="193" t="str">
        <f t="shared" si="2048"/>
        <v/>
      </c>
      <c r="N10589" s="194" t="str">
        <f t="shared" si="2042"/>
        <v/>
      </c>
      <c r="R10589" s="75" t="e">
        <f t="shared" si="2045"/>
        <v>#REF!</v>
      </c>
    </row>
    <row r="10590" spans="1:18" ht="15" customHeight="1" thickBot="1" x14ac:dyDescent="0.35">
      <c r="A10590" s="86"/>
      <c r="B10590" s="84"/>
      <c r="C10590" s="127"/>
      <c r="D10590" s="147"/>
      <c r="E10590" s="150"/>
      <c r="F10590" s="187" t="str">
        <f t="shared" si="2046"/>
        <v/>
      </c>
      <c r="G10590" s="188" t="str">
        <f>+IF(F10590="","",H10575)</f>
        <v/>
      </c>
      <c r="H10590" s="189" t="str">
        <f t="shared" si="2047"/>
        <v/>
      </c>
      <c r="J10590" s="195" t="str">
        <f>+IF(H10590="","",H10590/H10646)</f>
        <v/>
      </c>
      <c r="K10590" s="172"/>
      <c r="L10590" s="170"/>
      <c r="M10590" s="193" t="str">
        <f t="shared" si="2048"/>
        <v/>
      </c>
      <c r="N10590" s="194" t="str">
        <f t="shared" si="2042"/>
        <v/>
      </c>
      <c r="R10590" s="75" t="e">
        <f t="shared" si="2045"/>
        <v>#REF!</v>
      </c>
    </row>
    <row r="10591" spans="1:18" ht="15" customHeight="1" thickBot="1" x14ac:dyDescent="0.35">
      <c r="A10591" s="86"/>
      <c r="B10591" s="84"/>
      <c r="C10591" s="160"/>
      <c r="D10591" s="160"/>
      <c r="E10591" s="160"/>
      <c r="F10591" s="160"/>
      <c r="G10591" s="161" t="s">
        <v>27</v>
      </c>
      <c r="H10591" s="157">
        <f>SUM(H10578:H10590)</f>
        <v>0.43012499999999998</v>
      </c>
      <c r="J10591" s="110">
        <f>SUM(J10578:J10590)</f>
        <v>2.5476494253619392E-2</v>
      </c>
      <c r="K10591" s="109"/>
      <c r="L10591" s="109"/>
      <c r="M10591" s="109"/>
      <c r="N10591" s="110">
        <f>SUM(N10578:N10590)</f>
        <v>0</v>
      </c>
    </row>
    <row r="10592" spans="1:18" s="73" customFormat="1" ht="15" customHeight="1" thickBot="1" x14ac:dyDescent="0.35">
      <c r="A10592" s="86"/>
      <c r="B10592" s="84"/>
      <c r="C10592" s="73" t="s">
        <v>10</v>
      </c>
      <c r="H10592" s="74"/>
      <c r="J10592" s="112"/>
      <c r="K10592" s="112"/>
      <c r="L10592" s="112"/>
      <c r="M10592" s="112"/>
      <c r="N10592" s="112"/>
    </row>
    <row r="10593" spans="1:18" ht="31.5" customHeight="1" thickBot="1" x14ac:dyDescent="0.35">
      <c r="A10593" s="86"/>
      <c r="B10593" s="84"/>
      <c r="C10593" s="122" t="s">
        <v>48</v>
      </c>
      <c r="D10593" s="123" t="s">
        <v>0</v>
      </c>
      <c r="E10593" s="123" t="s">
        <v>65</v>
      </c>
      <c r="F10593" s="123" t="s">
        <v>66</v>
      </c>
      <c r="G10593" s="123" t="s">
        <v>8</v>
      </c>
      <c r="H10593" s="124" t="s">
        <v>9</v>
      </c>
      <c r="J10593" s="106" t="s">
        <v>59</v>
      </c>
      <c r="K10593" s="107" t="s">
        <v>60</v>
      </c>
      <c r="L10593" s="107" t="s">
        <v>61</v>
      </c>
      <c r="M10593" s="107" t="s">
        <v>62</v>
      </c>
      <c r="N10593" s="108" t="s">
        <v>63</v>
      </c>
    </row>
    <row r="10594" spans="1:18" ht="15" customHeight="1" x14ac:dyDescent="0.3">
      <c r="A10594" s="86"/>
      <c r="B10594" s="84"/>
      <c r="C10594" s="125" t="s">
        <v>326</v>
      </c>
      <c r="D10594" s="227">
        <v>2</v>
      </c>
      <c r="E10594" s="149">
        <v>4.2300000000000004</v>
      </c>
      <c r="F10594" s="184">
        <f>+IF(E10594="","",D10594*E10594)</f>
        <v>8.4600000000000009</v>
      </c>
      <c r="G10594" s="185">
        <f>+IF(F10594="","",H10576)</f>
        <v>0.25</v>
      </c>
      <c r="H10594" s="186">
        <f>+IF(G10594="","",F10594*G10594)</f>
        <v>2.1150000000000002</v>
      </c>
      <c r="I10594" s="95"/>
      <c r="J10594" s="195">
        <f>+IF(H10594="","",H10594/H10646)</f>
        <v>0.12527238673968036</v>
      </c>
      <c r="K10594" s="210">
        <v>851230012</v>
      </c>
      <c r="L10594" s="210" t="s">
        <v>77</v>
      </c>
      <c r="M10594" s="193">
        <v>0</v>
      </c>
      <c r="N10594" s="194">
        <f>+IF(H10594="","",J10594*M10594)</f>
        <v>0</v>
      </c>
      <c r="R10594" s="75" t="e">
        <f t="shared" ref="R10594:R10606" si="2049">+R10506+1</f>
        <v>#REF!</v>
      </c>
    </row>
    <row r="10595" spans="1:18" ht="33" customHeight="1" x14ac:dyDescent="0.25">
      <c r="A10595" s="86"/>
      <c r="B10595" s="84"/>
      <c r="C10595" s="232" t="s">
        <v>309</v>
      </c>
      <c r="D10595" s="228">
        <v>0.2</v>
      </c>
      <c r="E10595" s="209">
        <v>4.75</v>
      </c>
      <c r="F10595" s="184">
        <f>+IF(E10595="","",D10595*E10595)</f>
        <v>0.95000000000000007</v>
      </c>
      <c r="G10595" s="185">
        <f>+IF(F10595="","",H10576)</f>
        <v>0.25</v>
      </c>
      <c r="H10595" s="186">
        <f>+IF(G10595="","",F10595*G10595)</f>
        <v>0.23750000000000002</v>
      </c>
      <c r="J10595" s="195">
        <f>+IF(H10595="","",H10595/H10646)</f>
        <v>1.4067230189444011E-2</v>
      </c>
      <c r="K10595" s="210">
        <v>851230012</v>
      </c>
      <c r="L10595" s="210" t="s">
        <v>77</v>
      </c>
      <c r="M10595" s="193">
        <v>0</v>
      </c>
      <c r="N10595" s="194">
        <f>+IF(H10595="","",J10595*M10595)</f>
        <v>0</v>
      </c>
      <c r="R10595" s="75" t="e">
        <f t="shared" si="2049"/>
        <v>#REF!</v>
      </c>
    </row>
    <row r="10596" spans="1:18" ht="29.4" customHeight="1" x14ac:dyDescent="0.3">
      <c r="A10596" s="86"/>
      <c r="B10596" s="84"/>
      <c r="C10596" s="125"/>
      <c r="D10596" s="227"/>
      <c r="E10596" s="258"/>
      <c r="F10596" s="184"/>
      <c r="G10596" s="185"/>
      <c r="H10596" s="186"/>
      <c r="J10596" s="195"/>
      <c r="K10596" s="210"/>
      <c r="L10596" s="210"/>
      <c r="M10596" s="193"/>
      <c r="N10596" s="194" t="str">
        <f>+IF(H10596="","",J10596*M10596)</f>
        <v/>
      </c>
      <c r="R10596" s="75" t="e">
        <f t="shared" si="2049"/>
        <v>#REF!</v>
      </c>
    </row>
    <row r="10597" spans="1:18" ht="15" customHeight="1" x14ac:dyDescent="0.3">
      <c r="A10597" s="86"/>
      <c r="B10597" s="84"/>
      <c r="C10597" s="232"/>
      <c r="D10597" s="227"/>
      <c r="E10597" s="223"/>
      <c r="F10597" s="184"/>
      <c r="G10597" s="185"/>
      <c r="H10597" s="186"/>
      <c r="J10597" s="195"/>
      <c r="K10597" s="210"/>
      <c r="L10597" s="210"/>
      <c r="M10597" s="193"/>
      <c r="N10597" s="194" t="str">
        <f>+IF(H10597="","",J10597*M10597)</f>
        <v/>
      </c>
      <c r="R10597" s="75" t="e">
        <f t="shared" si="2049"/>
        <v>#REF!</v>
      </c>
    </row>
    <row r="10598" spans="1:18" ht="15" customHeight="1" x14ac:dyDescent="0.3">
      <c r="A10598" s="86"/>
      <c r="B10598" s="84"/>
      <c r="C10598" s="232"/>
      <c r="D10598" s="227"/>
      <c r="E10598" s="223"/>
      <c r="F10598" s="184"/>
      <c r="G10598" s="185"/>
      <c r="H10598" s="186"/>
      <c r="J10598" s="195"/>
      <c r="K10598" s="210"/>
      <c r="L10598" s="210"/>
      <c r="M10598" s="193"/>
      <c r="N10598" s="194"/>
      <c r="R10598" s="75" t="e">
        <f t="shared" si="2049"/>
        <v>#REF!</v>
      </c>
    </row>
    <row r="10599" spans="1:18" ht="15" customHeight="1" x14ac:dyDescent="0.3">
      <c r="A10599" s="86"/>
      <c r="B10599" s="84"/>
      <c r="C10599" s="125"/>
      <c r="D10599" s="146"/>
      <c r="E10599" s="149"/>
      <c r="F10599" s="184"/>
      <c r="G10599" s="185"/>
      <c r="H10599" s="186"/>
      <c r="I10599" s="96"/>
      <c r="J10599" s="195"/>
      <c r="K10599" s="174"/>
      <c r="L10599" s="170"/>
      <c r="M10599" s="193"/>
      <c r="N10599" s="194"/>
      <c r="R10599" s="75" t="e">
        <f t="shared" si="2049"/>
        <v>#REF!</v>
      </c>
    </row>
    <row r="10600" spans="1:18" ht="15" customHeight="1" x14ac:dyDescent="0.3">
      <c r="A10600" s="86"/>
      <c r="B10600" s="84"/>
      <c r="C10600" s="125"/>
      <c r="D10600" s="146"/>
      <c r="E10600" s="149"/>
      <c r="F10600" s="184"/>
      <c r="G10600" s="185"/>
      <c r="H10600" s="186"/>
      <c r="J10600" s="195"/>
      <c r="K10600" s="174"/>
      <c r="L10600" s="170"/>
      <c r="M10600" s="193"/>
      <c r="N10600" s="194"/>
      <c r="R10600" s="75" t="e">
        <f t="shared" si="2049"/>
        <v>#REF!</v>
      </c>
    </row>
    <row r="10601" spans="1:18" ht="15" customHeight="1" x14ac:dyDescent="0.3">
      <c r="A10601" s="86"/>
      <c r="B10601" s="84"/>
      <c r="C10601" s="125"/>
      <c r="D10601" s="146"/>
      <c r="E10601" s="149"/>
      <c r="F10601" s="184" t="str">
        <f t="shared" ref="F10601:F10606" si="2050">+IF(E10601="","",D10601*E10601)</f>
        <v/>
      </c>
      <c r="G10601" s="185" t="str">
        <f>+IF(F10601="","",H10576)</f>
        <v/>
      </c>
      <c r="H10601" s="186" t="str">
        <f t="shared" ref="H10601:H10606" si="2051">+IF(G10601="","",F10601*G10601)</f>
        <v/>
      </c>
      <c r="J10601" s="195" t="str">
        <f>+IF(H10601="","",H10601/H10646)</f>
        <v/>
      </c>
      <c r="K10601" s="174"/>
      <c r="L10601" s="170"/>
      <c r="M10601" s="193" t="str">
        <f t="shared" ref="M10601:M10606" si="2052">IF(L10601="NP", 0, (IF(L10601="EP", 1, (IF(L10601="ND", 0.4, "")))))</f>
        <v/>
      </c>
      <c r="N10601" s="194" t="str">
        <f t="shared" ref="N10601:N10606" si="2053">+IF(H10601="","",J10601*M10601)</f>
        <v/>
      </c>
      <c r="R10601" s="75" t="e">
        <f t="shared" si="2049"/>
        <v>#REF!</v>
      </c>
    </row>
    <row r="10602" spans="1:18" ht="15" customHeight="1" x14ac:dyDescent="0.3">
      <c r="A10602" s="86"/>
      <c r="B10602" s="84"/>
      <c r="C10602" s="125"/>
      <c r="D10602" s="146"/>
      <c r="E10602" s="149"/>
      <c r="F10602" s="184" t="str">
        <f t="shared" si="2050"/>
        <v/>
      </c>
      <c r="G10602" s="185" t="str">
        <f>+IF(F10602="","",H10576)</f>
        <v/>
      </c>
      <c r="H10602" s="186" t="str">
        <f t="shared" si="2051"/>
        <v/>
      </c>
      <c r="I10602" s="96"/>
      <c r="J10602" s="195" t="str">
        <f>+IF(H10602="","",H10602/H10646)</f>
        <v/>
      </c>
      <c r="K10602" s="174"/>
      <c r="L10602" s="170"/>
      <c r="M10602" s="193" t="str">
        <f t="shared" si="2052"/>
        <v/>
      </c>
      <c r="N10602" s="194" t="str">
        <f t="shared" si="2053"/>
        <v/>
      </c>
      <c r="R10602" s="75" t="e">
        <f t="shared" si="2049"/>
        <v>#REF!</v>
      </c>
    </row>
    <row r="10603" spans="1:18" ht="15" customHeight="1" x14ac:dyDescent="0.3">
      <c r="A10603" s="86"/>
      <c r="B10603" s="84"/>
      <c r="C10603" s="125"/>
      <c r="D10603" s="146"/>
      <c r="E10603" s="149"/>
      <c r="F10603" s="184" t="str">
        <f t="shared" si="2050"/>
        <v/>
      </c>
      <c r="G10603" s="185" t="str">
        <f>+IF(F10603="","",H10576)</f>
        <v/>
      </c>
      <c r="H10603" s="186" t="str">
        <f t="shared" si="2051"/>
        <v/>
      </c>
      <c r="J10603" s="195" t="str">
        <f>+IF(H10603="","",H10603/H10646)</f>
        <v/>
      </c>
      <c r="K10603" s="174"/>
      <c r="L10603" s="170"/>
      <c r="M10603" s="193" t="str">
        <f t="shared" si="2052"/>
        <v/>
      </c>
      <c r="N10603" s="194" t="str">
        <f t="shared" si="2053"/>
        <v/>
      </c>
      <c r="R10603" s="75" t="e">
        <f t="shared" si="2049"/>
        <v>#REF!</v>
      </c>
    </row>
    <row r="10604" spans="1:18" ht="15" customHeight="1" x14ac:dyDescent="0.3">
      <c r="A10604" s="86"/>
      <c r="B10604" s="84"/>
      <c r="C10604" s="125"/>
      <c r="D10604" s="146"/>
      <c r="E10604" s="149"/>
      <c r="F10604" s="184" t="str">
        <f t="shared" si="2050"/>
        <v/>
      </c>
      <c r="G10604" s="185" t="str">
        <f>+IF(F10604="","",H10576)</f>
        <v/>
      </c>
      <c r="H10604" s="186" t="str">
        <f t="shared" si="2051"/>
        <v/>
      </c>
      <c r="I10604" s="96"/>
      <c r="J10604" s="195" t="str">
        <f>+IF(H10604="","",H10604/H10646)</f>
        <v/>
      </c>
      <c r="K10604" s="174"/>
      <c r="L10604" s="170"/>
      <c r="M10604" s="193" t="str">
        <f t="shared" si="2052"/>
        <v/>
      </c>
      <c r="N10604" s="194" t="str">
        <f t="shared" si="2053"/>
        <v/>
      </c>
      <c r="R10604" s="75" t="e">
        <f t="shared" si="2049"/>
        <v>#REF!</v>
      </c>
    </row>
    <row r="10605" spans="1:18" ht="15" customHeight="1" x14ac:dyDescent="0.3">
      <c r="A10605" s="86"/>
      <c r="B10605" s="84"/>
      <c r="C10605" s="125"/>
      <c r="D10605" s="146"/>
      <c r="E10605" s="149"/>
      <c r="F10605" s="184" t="str">
        <f t="shared" si="2050"/>
        <v/>
      </c>
      <c r="G10605" s="185" t="str">
        <f>+IF(F10605="","",H10576)</f>
        <v/>
      </c>
      <c r="H10605" s="186" t="str">
        <f t="shared" si="2051"/>
        <v/>
      </c>
      <c r="I10605" s="96"/>
      <c r="J10605" s="195" t="str">
        <f>+IF(H10605="","",H10605/H10646)</f>
        <v/>
      </c>
      <c r="K10605" s="174"/>
      <c r="L10605" s="170"/>
      <c r="M10605" s="193" t="str">
        <f t="shared" si="2052"/>
        <v/>
      </c>
      <c r="N10605" s="194" t="str">
        <f t="shared" si="2053"/>
        <v/>
      </c>
      <c r="R10605" s="75" t="e">
        <f t="shared" si="2049"/>
        <v>#REF!</v>
      </c>
    </row>
    <row r="10606" spans="1:18" ht="15" customHeight="1" thickBot="1" x14ac:dyDescent="0.35">
      <c r="A10606" s="86"/>
      <c r="B10606" s="84"/>
      <c r="C10606" s="127"/>
      <c r="D10606" s="147"/>
      <c r="E10606" s="150"/>
      <c r="F10606" s="187" t="str">
        <f t="shared" si="2050"/>
        <v/>
      </c>
      <c r="G10606" s="188" t="str">
        <f>+IF(F10606="","",H10575)</f>
        <v/>
      </c>
      <c r="H10606" s="189" t="str">
        <f t="shared" si="2051"/>
        <v/>
      </c>
      <c r="J10606" s="195" t="str">
        <f>+IF(H10606="","",H10606/H10646)</f>
        <v/>
      </c>
      <c r="K10606" s="174"/>
      <c r="L10606" s="170"/>
      <c r="M10606" s="193" t="str">
        <f t="shared" si="2052"/>
        <v/>
      </c>
      <c r="N10606" s="194" t="str">
        <f t="shared" si="2053"/>
        <v/>
      </c>
      <c r="R10606" s="75" t="e">
        <f t="shared" si="2049"/>
        <v>#REF!</v>
      </c>
    </row>
    <row r="10607" spans="1:18" ht="15" customHeight="1" thickBot="1" x14ac:dyDescent="0.35">
      <c r="A10607" s="86"/>
      <c r="B10607" s="84"/>
      <c r="C10607" s="160"/>
      <c r="D10607" s="160"/>
      <c r="E10607" s="160"/>
      <c r="F10607" s="160"/>
      <c r="G10607" s="161" t="s">
        <v>28</v>
      </c>
      <c r="H10607" s="157">
        <f>SUM(H10594:H10606)</f>
        <v>2.3525</v>
      </c>
      <c r="J10607" s="110">
        <f>SUM(J10594:J10606)</f>
        <v>0.13933961692912436</v>
      </c>
      <c r="K10607" s="109"/>
      <c r="L10607" s="109"/>
      <c r="M10607" s="109"/>
      <c r="N10607" s="110">
        <f>SUM(N10594:N10606)</f>
        <v>0</v>
      </c>
    </row>
    <row r="10608" spans="1:18" s="73" customFormat="1" ht="15" customHeight="1" thickBot="1" x14ac:dyDescent="0.35">
      <c r="A10608" s="86"/>
      <c r="B10608" s="84"/>
      <c r="C10608" s="73" t="s">
        <v>11</v>
      </c>
      <c r="H10608" s="74"/>
      <c r="J10608" s="112"/>
      <c r="K10608" s="112"/>
      <c r="L10608" s="112"/>
      <c r="M10608" s="112"/>
      <c r="N10608" s="112"/>
    </row>
    <row r="10609" spans="1:18" ht="34.5" customHeight="1" thickBot="1" x14ac:dyDescent="0.35">
      <c r="A10609" s="86"/>
      <c r="B10609" s="84"/>
      <c r="C10609" s="122" t="s">
        <v>48</v>
      </c>
      <c r="D10609" s="129"/>
      <c r="E10609" s="123" t="s">
        <v>3</v>
      </c>
      <c r="F10609" s="123" t="s">
        <v>0</v>
      </c>
      <c r="G10609" s="123" t="s">
        <v>16</v>
      </c>
      <c r="H10609" s="124" t="s">
        <v>9</v>
      </c>
      <c r="J10609" s="106" t="s">
        <v>59</v>
      </c>
      <c r="K10609" s="107" t="s">
        <v>60</v>
      </c>
      <c r="L10609" s="107" t="s">
        <v>61</v>
      </c>
      <c r="M10609" s="107" t="s">
        <v>62</v>
      </c>
      <c r="N10609" s="108" t="s">
        <v>63</v>
      </c>
    </row>
    <row r="10610" spans="1:18" ht="15" customHeight="1" x14ac:dyDescent="0.25">
      <c r="A10610" s="86"/>
      <c r="B10610" s="84"/>
      <c r="C10610" s="209" t="s">
        <v>314</v>
      </c>
      <c r="E10610" s="229" t="s">
        <v>43</v>
      </c>
      <c r="F10610" s="223">
        <v>1</v>
      </c>
      <c r="G10610" s="223">
        <v>3</v>
      </c>
      <c r="H10610" s="190">
        <f t="shared" ref="H10610:H10614" si="2054">+IF(G10610="","",F10610*G10610)</f>
        <v>3</v>
      </c>
      <c r="J10610" s="195">
        <f>+IF(H10610="","",H10610/H10646)</f>
        <v>0.17769132870876644</v>
      </c>
      <c r="K10610" s="221">
        <v>4299923211</v>
      </c>
      <c r="L10610" s="210" t="s">
        <v>76</v>
      </c>
      <c r="M10610" s="193">
        <v>0.4</v>
      </c>
      <c r="N10610" s="194">
        <f t="shared" ref="N10610:N10635" si="2055">+IF(H10610="","",J10610*M10610)</f>
        <v>7.107653148350658E-2</v>
      </c>
      <c r="R10610" s="75" t="e">
        <f t="shared" ref="R10610:R10635" si="2056">+R10522+1</f>
        <v>#REF!</v>
      </c>
    </row>
    <row r="10611" spans="1:18" ht="15" customHeight="1" x14ac:dyDescent="0.25">
      <c r="A10611" s="86"/>
      <c r="B10611" s="84"/>
      <c r="C10611" s="209" t="s">
        <v>507</v>
      </c>
      <c r="E10611" s="229" t="s">
        <v>43</v>
      </c>
      <c r="F10611" s="223">
        <v>0.33333000000000002</v>
      </c>
      <c r="G10611" s="223">
        <v>14.53</v>
      </c>
      <c r="H10611" s="190">
        <f t="shared" si="2054"/>
        <v>4.8432849000000004</v>
      </c>
      <c r="J10611" s="195">
        <f>+IF(H10611="","",H10611/H10646)</f>
        <v>0.28686990973203502</v>
      </c>
      <c r="K10611" s="218">
        <v>373500012</v>
      </c>
      <c r="L10611" s="212" t="s">
        <v>76</v>
      </c>
      <c r="M10611" s="193">
        <v>0.3296</v>
      </c>
      <c r="N10611" s="194">
        <f t="shared" si="2055"/>
        <v>9.4552322247678747E-2</v>
      </c>
      <c r="R10611" s="75" t="e">
        <f t="shared" si="2056"/>
        <v>#REF!</v>
      </c>
    </row>
    <row r="10612" spans="1:18" ht="15" customHeight="1" x14ac:dyDescent="0.25">
      <c r="A10612" s="86"/>
      <c r="B10612" s="84"/>
      <c r="C10612" s="209" t="s">
        <v>521</v>
      </c>
      <c r="E10612" s="229" t="s">
        <v>523</v>
      </c>
      <c r="F10612" s="223">
        <v>0.01</v>
      </c>
      <c r="G10612" s="223">
        <v>19.45</v>
      </c>
      <c r="H10612" s="190">
        <f t="shared" si="2054"/>
        <v>0.19450000000000001</v>
      </c>
      <c r="J10612" s="195">
        <f>+IF(H10612="","",H10612/H10646)</f>
        <v>1.1520321144618359E-2</v>
      </c>
      <c r="K10612" s="212">
        <v>352605342021</v>
      </c>
      <c r="L10612" s="212" t="s">
        <v>76</v>
      </c>
      <c r="M10612" s="193">
        <v>0.20180000000000001</v>
      </c>
      <c r="N10612" s="194">
        <f t="shared" si="2055"/>
        <v>2.324800806983985E-3</v>
      </c>
      <c r="R10612" s="75" t="e">
        <f t="shared" si="2056"/>
        <v>#REF!</v>
      </c>
    </row>
    <row r="10613" spans="1:18" ht="15" customHeight="1" x14ac:dyDescent="0.25">
      <c r="A10613" s="86"/>
      <c r="B10613" s="84"/>
      <c r="C10613" s="209" t="s">
        <v>522</v>
      </c>
      <c r="E10613" s="229" t="s">
        <v>43</v>
      </c>
      <c r="F10613" s="223">
        <v>0.17</v>
      </c>
      <c r="G10613" s="223">
        <v>33.99</v>
      </c>
      <c r="H10613" s="190">
        <f t="shared" si="2054"/>
        <v>5.7783000000000007</v>
      </c>
      <c r="J10613" s="195">
        <f>+IF(H10613="","",H10613/H10646)</f>
        <v>0.34225126822595509</v>
      </c>
      <c r="K10613" s="211">
        <v>42999052159</v>
      </c>
      <c r="L10613" s="212" t="s">
        <v>76</v>
      </c>
      <c r="M10613" s="193">
        <v>0.4</v>
      </c>
      <c r="N10613" s="194">
        <f t="shared" si="2055"/>
        <v>0.13690050729038203</v>
      </c>
      <c r="R10613" s="75" t="e">
        <f t="shared" si="2056"/>
        <v>#REF!</v>
      </c>
    </row>
    <row r="10614" spans="1:18" ht="15" customHeight="1" x14ac:dyDescent="0.25">
      <c r="A10614" s="86"/>
      <c r="B10614" s="84"/>
      <c r="C10614" s="209" t="s">
        <v>319</v>
      </c>
      <c r="E10614" s="230" t="s">
        <v>88</v>
      </c>
      <c r="F10614" s="223">
        <v>0.01</v>
      </c>
      <c r="G10614" s="223">
        <v>28.45</v>
      </c>
      <c r="H10614" s="190">
        <f t="shared" si="2054"/>
        <v>0.28449999999999998</v>
      </c>
      <c r="J10614" s="195">
        <f>+IF(H10614="","",H10614/H10646)</f>
        <v>1.6851061005881351E-2</v>
      </c>
      <c r="K10614" s="221">
        <v>352605342021</v>
      </c>
      <c r="L10614" s="212" t="s">
        <v>76</v>
      </c>
      <c r="M10614" s="193">
        <v>0.20180000000000001</v>
      </c>
      <c r="N10614" s="194">
        <f t="shared" si="2055"/>
        <v>3.400544110986857E-3</v>
      </c>
      <c r="R10614" s="75" t="e">
        <f t="shared" si="2056"/>
        <v>#REF!</v>
      </c>
    </row>
    <row r="10615" spans="1:18" ht="15" customHeight="1" x14ac:dyDescent="0.25">
      <c r="A10615" s="86"/>
      <c r="B10615" s="84"/>
      <c r="C10615" s="209"/>
      <c r="E10615" s="230"/>
      <c r="F10615" s="223"/>
      <c r="G10615" s="223"/>
      <c r="H10615" s="190"/>
      <c r="J10615" s="195"/>
      <c r="K10615" s="221"/>
      <c r="L10615" s="210"/>
      <c r="M10615" s="193"/>
      <c r="N10615" s="194" t="str">
        <f t="shared" si="2055"/>
        <v/>
      </c>
      <c r="R10615" s="75" t="e">
        <f t="shared" si="2056"/>
        <v>#REF!</v>
      </c>
    </row>
    <row r="10616" spans="1:18" ht="15" customHeight="1" x14ac:dyDescent="0.25">
      <c r="A10616" s="86"/>
      <c r="B10616" s="84"/>
      <c r="C10616" s="209"/>
      <c r="E10616" s="229"/>
      <c r="F10616" s="223"/>
      <c r="G10616" s="223"/>
      <c r="H10616" s="190"/>
      <c r="J10616" s="195"/>
      <c r="K10616" s="174"/>
      <c r="L10616" s="170"/>
      <c r="M10616" s="193"/>
      <c r="N10616" s="194" t="str">
        <f t="shared" si="2055"/>
        <v/>
      </c>
      <c r="R10616" s="75" t="e">
        <f t="shared" si="2056"/>
        <v>#REF!</v>
      </c>
    </row>
    <row r="10617" spans="1:18" ht="15" customHeight="1" x14ac:dyDescent="0.25">
      <c r="A10617" s="86"/>
      <c r="B10617" s="84"/>
      <c r="C10617" s="209"/>
      <c r="E10617" s="229"/>
      <c r="F10617" s="223"/>
      <c r="G10617" s="223"/>
      <c r="H10617" s="190"/>
      <c r="J10617" s="195"/>
      <c r="K10617" s="221"/>
      <c r="L10617" s="210"/>
      <c r="M10617" s="193"/>
      <c r="N10617" s="194" t="str">
        <f t="shared" si="2055"/>
        <v/>
      </c>
      <c r="R10617" s="75" t="e">
        <f t="shared" si="2056"/>
        <v>#REF!</v>
      </c>
    </row>
    <row r="10618" spans="1:18" ht="15" customHeight="1" x14ac:dyDescent="0.25">
      <c r="A10618" s="86"/>
      <c r="B10618" s="84"/>
      <c r="C10618" s="209"/>
      <c r="E10618" s="230"/>
      <c r="F10618" s="223"/>
      <c r="G10618" s="223"/>
      <c r="H10618" s="190"/>
      <c r="J10618" s="195"/>
      <c r="K10618" s="174"/>
      <c r="L10618" s="170"/>
      <c r="M10618" s="193"/>
      <c r="N10618" s="194" t="str">
        <f t="shared" si="2055"/>
        <v/>
      </c>
      <c r="R10618" s="75" t="e">
        <f t="shared" si="2056"/>
        <v>#REF!</v>
      </c>
    </row>
    <row r="10619" spans="1:18" ht="15" customHeight="1" x14ac:dyDescent="0.25">
      <c r="A10619" s="86"/>
      <c r="B10619" s="84"/>
      <c r="C10619" s="209"/>
      <c r="E10619" s="230"/>
      <c r="F10619" s="223"/>
      <c r="G10619" s="223"/>
      <c r="H10619" s="190"/>
      <c r="J10619" s="195"/>
      <c r="K10619" s="221"/>
      <c r="L10619" s="210"/>
      <c r="M10619" s="193"/>
      <c r="N10619" s="194" t="str">
        <f t="shared" si="2055"/>
        <v/>
      </c>
      <c r="R10619" s="75" t="e">
        <f t="shared" si="2056"/>
        <v>#REF!</v>
      </c>
    </row>
    <row r="10620" spans="1:18" ht="15" customHeight="1" x14ac:dyDescent="0.3">
      <c r="A10620" s="86"/>
      <c r="B10620" s="84"/>
      <c r="C10620" s="125"/>
      <c r="E10620" s="151"/>
      <c r="F10620" s="151"/>
      <c r="G10620" s="151"/>
      <c r="H10620" s="190"/>
      <c r="J10620" s="195"/>
      <c r="K10620" s="174"/>
      <c r="L10620" s="170"/>
      <c r="M10620" s="193"/>
      <c r="N10620" s="194" t="str">
        <f t="shared" si="2055"/>
        <v/>
      </c>
      <c r="R10620" s="75" t="e">
        <f t="shared" si="2056"/>
        <v>#REF!</v>
      </c>
    </row>
    <row r="10621" spans="1:18" ht="15" customHeight="1" x14ac:dyDescent="0.3">
      <c r="A10621" s="86"/>
      <c r="B10621" s="84"/>
      <c r="C10621" s="125"/>
      <c r="E10621" s="151"/>
      <c r="F10621" s="151"/>
      <c r="G10621" s="151"/>
      <c r="H10621" s="190" t="str">
        <f t="shared" ref="H10621:H10635" si="2057">+IF(G10621="","",F10621*G10621)</f>
        <v/>
      </c>
      <c r="J10621" s="195" t="str">
        <f>+IF(H10621="","",H10621/H10646)</f>
        <v/>
      </c>
      <c r="K10621" s="174"/>
      <c r="L10621" s="170"/>
      <c r="M10621" s="193" t="str">
        <f t="shared" ref="M10621:M10635" si="2058">IF(L10621="NP", 0, (IF(L10621="EP", 1, (IF(L10621="ND", 0.4, "")))))</f>
        <v/>
      </c>
      <c r="N10621" s="194" t="str">
        <f t="shared" si="2055"/>
        <v/>
      </c>
      <c r="R10621" s="75" t="e">
        <f t="shared" si="2056"/>
        <v>#REF!</v>
      </c>
    </row>
    <row r="10622" spans="1:18" ht="15" customHeight="1" x14ac:dyDescent="0.3">
      <c r="A10622" s="86"/>
      <c r="B10622" s="84"/>
      <c r="C10622" s="125"/>
      <c r="E10622" s="151"/>
      <c r="F10622" s="151"/>
      <c r="G10622" s="151"/>
      <c r="H10622" s="190" t="str">
        <f t="shared" si="2057"/>
        <v/>
      </c>
      <c r="J10622" s="195" t="str">
        <f>+IF(H10622="","",H10622/H10646)</f>
        <v/>
      </c>
      <c r="K10622" s="174"/>
      <c r="L10622" s="170"/>
      <c r="M10622" s="193" t="str">
        <f t="shared" si="2058"/>
        <v/>
      </c>
      <c r="N10622" s="194" t="str">
        <f t="shared" si="2055"/>
        <v/>
      </c>
      <c r="R10622" s="75" t="e">
        <f t="shared" si="2056"/>
        <v>#REF!</v>
      </c>
    </row>
    <row r="10623" spans="1:18" ht="15" customHeight="1" x14ac:dyDescent="0.3">
      <c r="A10623" s="86"/>
      <c r="B10623" s="84"/>
      <c r="C10623" s="125"/>
      <c r="E10623" s="151"/>
      <c r="F10623" s="151"/>
      <c r="G10623" s="151"/>
      <c r="H10623" s="190" t="str">
        <f t="shared" si="2057"/>
        <v/>
      </c>
      <c r="J10623" s="195" t="str">
        <f>+IF(H10623="","",H10623/H10646)</f>
        <v/>
      </c>
      <c r="K10623" s="174"/>
      <c r="L10623" s="170"/>
      <c r="M10623" s="193" t="str">
        <f t="shared" si="2058"/>
        <v/>
      </c>
      <c r="N10623" s="194" t="str">
        <f t="shared" si="2055"/>
        <v/>
      </c>
      <c r="R10623" s="75" t="e">
        <f t="shared" si="2056"/>
        <v>#REF!</v>
      </c>
    </row>
    <row r="10624" spans="1:18" ht="15" customHeight="1" x14ac:dyDescent="0.3">
      <c r="A10624" s="86"/>
      <c r="B10624" s="84"/>
      <c r="C10624" s="125"/>
      <c r="E10624" s="151"/>
      <c r="F10624" s="151"/>
      <c r="G10624" s="151"/>
      <c r="H10624" s="190" t="str">
        <f t="shared" si="2057"/>
        <v/>
      </c>
      <c r="J10624" s="195" t="str">
        <f>+IF(H10624="","",H10624/H10646)</f>
        <v/>
      </c>
      <c r="K10624" s="174"/>
      <c r="L10624" s="170"/>
      <c r="M10624" s="193" t="str">
        <f t="shared" si="2058"/>
        <v/>
      </c>
      <c r="N10624" s="194" t="str">
        <f t="shared" si="2055"/>
        <v/>
      </c>
      <c r="R10624" s="75" t="e">
        <f t="shared" si="2056"/>
        <v>#REF!</v>
      </c>
    </row>
    <row r="10625" spans="1:18" ht="15" customHeight="1" x14ac:dyDescent="0.3">
      <c r="A10625" s="86"/>
      <c r="B10625" s="84"/>
      <c r="C10625" s="125"/>
      <c r="E10625" s="151"/>
      <c r="F10625" s="151"/>
      <c r="G10625" s="151"/>
      <c r="H10625" s="190" t="str">
        <f t="shared" si="2057"/>
        <v/>
      </c>
      <c r="J10625" s="195" t="str">
        <f>+IF(H10625="","",H10625/H10646)</f>
        <v/>
      </c>
      <c r="K10625" s="174"/>
      <c r="L10625" s="170"/>
      <c r="M10625" s="193" t="str">
        <f t="shared" si="2058"/>
        <v/>
      </c>
      <c r="N10625" s="194" t="str">
        <f t="shared" si="2055"/>
        <v/>
      </c>
      <c r="R10625" s="75" t="e">
        <f t="shared" si="2056"/>
        <v>#REF!</v>
      </c>
    </row>
    <row r="10626" spans="1:18" ht="15" customHeight="1" x14ac:dyDescent="0.3">
      <c r="A10626" s="86"/>
      <c r="B10626" s="84"/>
      <c r="C10626" s="125"/>
      <c r="E10626" s="151"/>
      <c r="F10626" s="151"/>
      <c r="G10626" s="151"/>
      <c r="H10626" s="190" t="str">
        <f t="shared" si="2057"/>
        <v/>
      </c>
      <c r="J10626" s="195" t="str">
        <f>+IF(H10626="","",H10626/H10646)</f>
        <v/>
      </c>
      <c r="K10626" s="174"/>
      <c r="L10626" s="170"/>
      <c r="M10626" s="193" t="str">
        <f t="shared" si="2058"/>
        <v/>
      </c>
      <c r="N10626" s="194" t="str">
        <f t="shared" si="2055"/>
        <v/>
      </c>
      <c r="R10626" s="75" t="e">
        <f t="shared" si="2056"/>
        <v>#REF!</v>
      </c>
    </row>
    <row r="10627" spans="1:18" ht="15" customHeight="1" x14ac:dyDescent="0.3">
      <c r="A10627" s="86"/>
      <c r="B10627" s="84"/>
      <c r="C10627" s="125"/>
      <c r="E10627" s="151"/>
      <c r="F10627" s="151"/>
      <c r="G10627" s="151"/>
      <c r="H10627" s="190" t="str">
        <f t="shared" si="2057"/>
        <v/>
      </c>
      <c r="J10627" s="195" t="str">
        <f>+IF(H10627="","",H10627/H10646)</f>
        <v/>
      </c>
      <c r="K10627" s="174"/>
      <c r="L10627" s="170"/>
      <c r="M10627" s="193" t="str">
        <f t="shared" si="2058"/>
        <v/>
      </c>
      <c r="N10627" s="194" t="str">
        <f t="shared" si="2055"/>
        <v/>
      </c>
      <c r="R10627" s="75" t="e">
        <f t="shared" si="2056"/>
        <v>#REF!</v>
      </c>
    </row>
    <row r="10628" spans="1:18" ht="15" customHeight="1" x14ac:dyDescent="0.3">
      <c r="A10628" s="86"/>
      <c r="B10628" s="84"/>
      <c r="C10628" s="125"/>
      <c r="E10628" s="151"/>
      <c r="F10628" s="151"/>
      <c r="G10628" s="151"/>
      <c r="H10628" s="190" t="str">
        <f t="shared" si="2057"/>
        <v/>
      </c>
      <c r="J10628" s="195" t="str">
        <f>+IF(H10628="","",H10628/H10646)</f>
        <v/>
      </c>
      <c r="K10628" s="174"/>
      <c r="L10628" s="170"/>
      <c r="M10628" s="193" t="str">
        <f t="shared" si="2058"/>
        <v/>
      </c>
      <c r="N10628" s="194" t="str">
        <f t="shared" si="2055"/>
        <v/>
      </c>
      <c r="R10628" s="75" t="e">
        <f t="shared" si="2056"/>
        <v>#REF!</v>
      </c>
    </row>
    <row r="10629" spans="1:18" ht="15" customHeight="1" x14ac:dyDescent="0.3">
      <c r="A10629" s="86"/>
      <c r="B10629" s="84"/>
      <c r="C10629" s="125"/>
      <c r="E10629" s="151"/>
      <c r="F10629" s="151"/>
      <c r="G10629" s="151"/>
      <c r="H10629" s="190" t="str">
        <f t="shared" si="2057"/>
        <v/>
      </c>
      <c r="J10629" s="195" t="str">
        <f>+IF(H10629="","",H10629/H10646)</f>
        <v/>
      </c>
      <c r="K10629" s="174"/>
      <c r="L10629" s="170"/>
      <c r="M10629" s="193" t="str">
        <f t="shared" si="2058"/>
        <v/>
      </c>
      <c r="N10629" s="194" t="str">
        <f t="shared" si="2055"/>
        <v/>
      </c>
      <c r="R10629" s="75" t="e">
        <f t="shared" si="2056"/>
        <v>#REF!</v>
      </c>
    </row>
    <row r="10630" spans="1:18" ht="15" customHeight="1" x14ac:dyDescent="0.3">
      <c r="A10630" s="86"/>
      <c r="B10630" s="84"/>
      <c r="C10630" s="125"/>
      <c r="E10630" s="151"/>
      <c r="F10630" s="151"/>
      <c r="G10630" s="151"/>
      <c r="H10630" s="190" t="str">
        <f t="shared" si="2057"/>
        <v/>
      </c>
      <c r="J10630" s="195" t="str">
        <f>+IF(H10630="","",H10630/H10646)</f>
        <v/>
      </c>
      <c r="K10630" s="174"/>
      <c r="L10630" s="170"/>
      <c r="M10630" s="193" t="str">
        <f t="shared" si="2058"/>
        <v/>
      </c>
      <c r="N10630" s="194" t="str">
        <f t="shared" si="2055"/>
        <v/>
      </c>
      <c r="R10630" s="75" t="e">
        <f t="shared" si="2056"/>
        <v>#REF!</v>
      </c>
    </row>
    <row r="10631" spans="1:18" ht="15" customHeight="1" x14ac:dyDescent="0.3">
      <c r="A10631" s="86"/>
      <c r="B10631" s="84"/>
      <c r="C10631" s="125"/>
      <c r="E10631" s="151"/>
      <c r="F10631" s="151"/>
      <c r="G10631" s="151"/>
      <c r="H10631" s="190" t="str">
        <f t="shared" si="2057"/>
        <v/>
      </c>
      <c r="J10631" s="195" t="str">
        <f>+IF(H10631="","",H10631/H10646)</f>
        <v/>
      </c>
      <c r="K10631" s="174"/>
      <c r="L10631" s="170"/>
      <c r="M10631" s="193" t="str">
        <f t="shared" si="2058"/>
        <v/>
      </c>
      <c r="N10631" s="194" t="str">
        <f t="shared" si="2055"/>
        <v/>
      </c>
      <c r="R10631" s="75" t="e">
        <f t="shared" si="2056"/>
        <v>#REF!</v>
      </c>
    </row>
    <row r="10632" spans="1:18" ht="15" customHeight="1" x14ac:dyDescent="0.3">
      <c r="A10632" s="86"/>
      <c r="B10632" s="84"/>
      <c r="C10632" s="125"/>
      <c r="E10632" s="151"/>
      <c r="F10632" s="151"/>
      <c r="G10632" s="151"/>
      <c r="H10632" s="190" t="str">
        <f t="shared" si="2057"/>
        <v/>
      </c>
      <c r="J10632" s="195" t="str">
        <f>+IF(H10632="","",H10632/H10646)</f>
        <v/>
      </c>
      <c r="K10632" s="174"/>
      <c r="L10632" s="170"/>
      <c r="M10632" s="193" t="str">
        <f t="shared" si="2058"/>
        <v/>
      </c>
      <c r="N10632" s="194" t="str">
        <f t="shared" si="2055"/>
        <v/>
      </c>
      <c r="R10632" s="75" t="e">
        <f t="shared" si="2056"/>
        <v>#REF!</v>
      </c>
    </row>
    <row r="10633" spans="1:18" ht="15" customHeight="1" x14ac:dyDescent="0.3">
      <c r="A10633" s="86"/>
      <c r="B10633" s="84"/>
      <c r="C10633" s="125"/>
      <c r="E10633" s="151"/>
      <c r="F10633" s="151"/>
      <c r="G10633" s="151"/>
      <c r="H10633" s="190" t="str">
        <f t="shared" si="2057"/>
        <v/>
      </c>
      <c r="J10633" s="195" t="str">
        <f>+IF(H10633="","",H10633/H10646)</f>
        <v/>
      </c>
      <c r="K10633" s="174"/>
      <c r="L10633" s="170"/>
      <c r="M10633" s="193" t="str">
        <f t="shared" si="2058"/>
        <v/>
      </c>
      <c r="N10633" s="194" t="str">
        <f t="shared" si="2055"/>
        <v/>
      </c>
      <c r="R10633" s="75" t="e">
        <f t="shared" si="2056"/>
        <v>#REF!</v>
      </c>
    </row>
    <row r="10634" spans="1:18" ht="15" customHeight="1" x14ac:dyDescent="0.3">
      <c r="A10634" s="86"/>
      <c r="B10634" s="84"/>
      <c r="C10634" s="125"/>
      <c r="E10634" s="151"/>
      <c r="F10634" s="151"/>
      <c r="G10634" s="151"/>
      <c r="H10634" s="190" t="str">
        <f t="shared" si="2057"/>
        <v/>
      </c>
      <c r="J10634" s="195" t="str">
        <f>+IF(H10634="","",H10634/H10646)</f>
        <v/>
      </c>
      <c r="K10634" s="174"/>
      <c r="L10634" s="170"/>
      <c r="M10634" s="193" t="str">
        <f t="shared" si="2058"/>
        <v/>
      </c>
      <c r="N10634" s="194" t="str">
        <f t="shared" si="2055"/>
        <v/>
      </c>
      <c r="R10634" s="75" t="e">
        <f t="shared" si="2056"/>
        <v>#REF!</v>
      </c>
    </row>
    <row r="10635" spans="1:18" ht="15" customHeight="1" thickBot="1" x14ac:dyDescent="0.35">
      <c r="A10635" s="86"/>
      <c r="B10635" s="84"/>
      <c r="C10635" s="125"/>
      <c r="E10635" s="152"/>
      <c r="F10635" s="152"/>
      <c r="G10635" s="152"/>
      <c r="H10635" s="191" t="str">
        <f t="shared" si="2057"/>
        <v/>
      </c>
      <c r="J10635" s="195" t="str">
        <f>+IF(H10635="","",H10635/H10646)</f>
        <v/>
      </c>
      <c r="K10635" s="174"/>
      <c r="L10635" s="170"/>
      <c r="M10635" s="193" t="str">
        <f t="shared" si="2058"/>
        <v/>
      </c>
      <c r="N10635" s="194" t="str">
        <f t="shared" si="2055"/>
        <v/>
      </c>
      <c r="R10635" s="75" t="e">
        <f t="shared" si="2056"/>
        <v>#REF!</v>
      </c>
    </row>
    <row r="10636" spans="1:18" ht="15" customHeight="1" thickBot="1" x14ac:dyDescent="0.35">
      <c r="A10636" s="86"/>
      <c r="B10636" s="84"/>
      <c r="C10636" s="160"/>
      <c r="D10636" s="160"/>
      <c r="E10636" s="160"/>
      <c r="F10636" s="160"/>
      <c r="G10636" s="161" t="s">
        <v>29</v>
      </c>
      <c r="H10636" s="157">
        <f>SUM(H10610:H10635)</f>
        <v>14.100584899999999</v>
      </c>
      <c r="J10636" s="110">
        <f>SUM(J10610:J10635)</f>
        <v>0.83518388881725625</v>
      </c>
      <c r="K10636" s="109"/>
      <c r="L10636" s="109"/>
      <c r="M10636" s="109"/>
      <c r="N10636" s="110">
        <f>SUM(N10610:N10635)</f>
        <v>0.30825470593953819</v>
      </c>
    </row>
    <row r="10637" spans="1:18" s="73" customFormat="1" ht="15" customHeight="1" thickBot="1" x14ac:dyDescent="0.35">
      <c r="A10637" s="86"/>
      <c r="B10637" s="84"/>
      <c r="C10637" s="73" t="s">
        <v>12</v>
      </c>
      <c r="H10637" s="74"/>
      <c r="J10637" s="111"/>
      <c r="K10637" s="111"/>
      <c r="L10637" s="111"/>
      <c r="M10637" s="111"/>
      <c r="N10637" s="111"/>
    </row>
    <row r="10638" spans="1:18" ht="33" customHeight="1" thickBot="1" x14ac:dyDescent="0.35">
      <c r="A10638" s="86"/>
      <c r="B10638" s="84"/>
      <c r="C10638" s="122" t="s">
        <v>48</v>
      </c>
      <c r="D10638" s="129"/>
      <c r="E10638" s="130" t="s">
        <v>3</v>
      </c>
      <c r="F10638" s="130" t="s">
        <v>0</v>
      </c>
      <c r="G10638" s="123" t="s">
        <v>6</v>
      </c>
      <c r="H10638" s="124" t="s">
        <v>9</v>
      </c>
      <c r="J10638" s="106" t="s">
        <v>59</v>
      </c>
      <c r="K10638" s="107" t="s">
        <v>60</v>
      </c>
      <c r="L10638" s="107" t="s">
        <v>61</v>
      </c>
      <c r="M10638" s="107" t="s">
        <v>62</v>
      </c>
      <c r="N10638" s="108" t="s">
        <v>63</v>
      </c>
    </row>
    <row r="10639" spans="1:18" ht="15" customHeight="1" x14ac:dyDescent="0.3">
      <c r="A10639" s="86"/>
      <c r="B10639" s="84"/>
      <c r="C10639" s="125"/>
      <c r="E10639" s="149"/>
      <c r="F10639" s="146"/>
      <c r="G10639" s="154"/>
      <c r="H10639" s="186" t="str">
        <f>+IF(G10639="","",F10639*G10639)</f>
        <v/>
      </c>
      <c r="J10639" s="195" t="str">
        <f>+IF(H10639="","",H10639/H10646)</f>
        <v/>
      </c>
      <c r="K10639" s="175"/>
      <c r="L10639" s="175"/>
      <c r="M10639" s="193" t="str">
        <f>IF(L10639="NP", 0, (IF(L10639="EP", 1, (IF(L10639="ND", 0.4, "")))))</f>
        <v/>
      </c>
      <c r="N10639" s="194" t="str">
        <f>+IF(H10639="","",J10639*M10639)</f>
        <v/>
      </c>
      <c r="R10639" s="75" t="e">
        <f t="shared" ref="R10639:R10643" si="2059">+R10551+1</f>
        <v>#REF!</v>
      </c>
    </row>
    <row r="10640" spans="1:18" ht="15" customHeight="1" x14ac:dyDescent="0.3">
      <c r="A10640" s="86"/>
      <c r="B10640" s="84"/>
      <c r="C10640" s="125"/>
      <c r="E10640" s="149"/>
      <c r="F10640" s="146"/>
      <c r="G10640" s="154"/>
      <c r="H10640" s="186" t="str">
        <f>+IF(G10640="","",F10640*G10640)</f>
        <v/>
      </c>
      <c r="J10640" s="195" t="str">
        <f>+IF(H10640="","",H10640/H10644)</f>
        <v/>
      </c>
      <c r="K10640" s="175"/>
      <c r="L10640" s="175"/>
      <c r="M10640" s="193" t="str">
        <f>IF(L10640="NP", 0, (IF(L10640="EP", 1, (IF(L10640="ND", 0.4, "")))))</f>
        <v/>
      </c>
      <c r="N10640" s="194" t="str">
        <f>+IF(H10640="","",J10640*M10640)</f>
        <v/>
      </c>
      <c r="R10640" s="75" t="e">
        <f t="shared" si="2059"/>
        <v>#REF!</v>
      </c>
    </row>
    <row r="10641" spans="1:18" ht="15" customHeight="1" x14ac:dyDescent="0.3">
      <c r="A10641" s="86"/>
      <c r="B10641" s="84"/>
      <c r="C10641" s="125"/>
      <c r="E10641" s="149"/>
      <c r="F10641" s="146"/>
      <c r="G10641" s="154"/>
      <c r="H10641" s="186" t="str">
        <f>+IF(G10641="","",F10641*G10641)</f>
        <v/>
      </c>
      <c r="J10641" s="195" t="str">
        <f>+IF(H10641="","",H10641/H10645)</f>
        <v/>
      </c>
      <c r="K10641" s="175"/>
      <c r="L10641" s="175"/>
      <c r="M10641" s="193" t="str">
        <f>IF(L10641="NP", 0, (IF(L10641="EP", 1, (IF(L10641="ND", 0.4, "")))))</f>
        <v/>
      </c>
      <c r="N10641" s="194" t="str">
        <f>+IF(H10641="","",J10641*M10641)</f>
        <v/>
      </c>
      <c r="R10641" s="75" t="e">
        <f t="shared" si="2059"/>
        <v>#REF!</v>
      </c>
    </row>
    <row r="10642" spans="1:18" ht="15" customHeight="1" x14ac:dyDescent="0.3">
      <c r="A10642" s="86"/>
      <c r="B10642" s="84"/>
      <c r="C10642" s="125"/>
      <c r="E10642" s="149"/>
      <c r="F10642" s="146"/>
      <c r="G10642" s="154"/>
      <c r="H10642" s="186" t="str">
        <f>+IF(G10642="","",F10642*G10642)</f>
        <v/>
      </c>
      <c r="J10642" s="195" t="str">
        <f>+IF(H10642="","",H10642/H10646)</f>
        <v/>
      </c>
      <c r="K10642" s="175"/>
      <c r="L10642" s="175"/>
      <c r="M10642" s="193" t="str">
        <f>IF(L10642="NP", 0, (IF(L10642="EP", 1, (IF(L10642="ND", 0.4, "")))))</f>
        <v/>
      </c>
      <c r="N10642" s="194" t="str">
        <f>+IF(H10642="","",J10642*M10642)</f>
        <v/>
      </c>
      <c r="R10642" s="75" t="e">
        <f t="shared" si="2059"/>
        <v>#REF!</v>
      </c>
    </row>
    <row r="10643" spans="1:18" ht="15" customHeight="1" thickBot="1" x14ac:dyDescent="0.35">
      <c r="A10643" s="86"/>
      <c r="B10643" s="84"/>
      <c r="C10643" s="127"/>
      <c r="D10643" s="128"/>
      <c r="E10643" s="150"/>
      <c r="F10643" s="147"/>
      <c r="G10643" s="155"/>
      <c r="H10643" s="192" t="str">
        <f>+IF(G10643="","",F10643*G10643)</f>
        <v/>
      </c>
      <c r="J10643" s="195" t="str">
        <f>+IF(H10643="","",H10643/H10646)</f>
        <v/>
      </c>
      <c r="K10643" s="176"/>
      <c r="L10643" s="177"/>
      <c r="M10643" s="193" t="str">
        <f>IF(L10643="NP", 0, (IF(L10643="EP", 1, (IF(L10643="ND", 0.4, "")))))</f>
        <v/>
      </c>
      <c r="N10643" s="194" t="str">
        <f>+IF(H10643="","",J10643*M10643)</f>
        <v/>
      </c>
      <c r="R10643" s="75" t="e">
        <f t="shared" si="2059"/>
        <v>#REF!</v>
      </c>
    </row>
    <row r="10644" spans="1:18" ht="15" customHeight="1" thickBot="1" x14ac:dyDescent="0.35">
      <c r="A10644" s="86"/>
      <c r="B10644" s="84"/>
      <c r="C10644" s="160"/>
      <c r="D10644" s="160"/>
      <c r="E10644" s="160"/>
      <c r="F10644" s="160"/>
      <c r="G10644" s="161" t="s">
        <v>30</v>
      </c>
      <c r="H10644" s="157">
        <f>SUM(H10639:H10643)</f>
        <v>0</v>
      </c>
      <c r="J10644" s="110">
        <f>SUM(J10639:J10643)</f>
        <v>0</v>
      </c>
      <c r="K10644" s="109"/>
      <c r="L10644" s="109"/>
      <c r="M10644" s="109"/>
      <c r="N10644" s="110">
        <f>SUM(N10639:N10643)</f>
        <v>0</v>
      </c>
    </row>
    <row r="10645" spans="1:18" ht="13.5" customHeight="1" thickBot="1" x14ac:dyDescent="0.35">
      <c r="A10645" s="86"/>
      <c r="B10645" s="84"/>
      <c r="H10645" s="84"/>
      <c r="J10645" s="103"/>
      <c r="K10645" s="104"/>
      <c r="L10645" s="104"/>
      <c r="M10645" s="104"/>
      <c r="N10645" s="105"/>
    </row>
    <row r="10646" spans="1:18" ht="15" customHeight="1" x14ac:dyDescent="0.3">
      <c r="A10646" s="86"/>
      <c r="B10646" s="84"/>
      <c r="D10646" s="132" t="s">
        <v>13</v>
      </c>
      <c r="E10646" s="133"/>
      <c r="F10646" s="133"/>
      <c r="G10646" s="134"/>
      <c r="H10646" s="158">
        <f>+H10591+H10607+H10636+H10644</f>
        <v>16.883209900000001</v>
      </c>
      <c r="J10646" s="113"/>
      <c r="K10646" s="78"/>
      <c r="M10646" s="78"/>
      <c r="N10646" s="114"/>
    </row>
    <row r="10647" spans="1:18" ht="15" customHeight="1" thickBot="1" x14ac:dyDescent="0.35">
      <c r="A10647" s="86"/>
      <c r="B10647" s="84"/>
      <c r="D10647" s="135" t="s">
        <v>67</v>
      </c>
      <c r="E10647" s="136"/>
      <c r="F10647" s="136"/>
      <c r="G10647" s="141">
        <f>+$Q$1</f>
        <v>0.15</v>
      </c>
      <c r="H10647" s="159">
        <f>+H10646*G10647</f>
        <v>2.5324814849999999</v>
      </c>
      <c r="J10647" s="115"/>
      <c r="K10647" s="116"/>
      <c r="L10647" s="116"/>
      <c r="M10647" s="116"/>
      <c r="N10647" s="117"/>
    </row>
    <row r="10648" spans="1:18" ht="15" customHeight="1" x14ac:dyDescent="0.3">
      <c r="A10648" s="86"/>
      <c r="B10648" s="84"/>
      <c r="D10648" s="135" t="s">
        <v>68</v>
      </c>
      <c r="E10648" s="136"/>
      <c r="F10648" s="136"/>
      <c r="G10648" s="141">
        <f>+$Q$2</f>
        <v>0</v>
      </c>
      <c r="H10648" s="159">
        <f>+(H10646+H10647)*G10648</f>
        <v>0</v>
      </c>
      <c r="J10648" s="120">
        <f>+J10591+J10607+J10636+J10644</f>
        <v>1</v>
      </c>
      <c r="K10648" s="118"/>
      <c r="L10648" s="118"/>
      <c r="M10648" s="118"/>
      <c r="N10648" s="120">
        <f>+N10591+N10607+N10636+N10644</f>
        <v>0.30825470593953819</v>
      </c>
    </row>
    <row r="10649" spans="1:18" ht="15" customHeight="1" thickBot="1" x14ac:dyDescent="0.35">
      <c r="A10649" s="86"/>
      <c r="B10649" s="84"/>
      <c r="C10649" s="75" t="s">
        <v>64</v>
      </c>
      <c r="D10649" s="135" t="s">
        <v>14</v>
      </c>
      <c r="E10649" s="136"/>
      <c r="F10649" s="136"/>
      <c r="G10649" s="137"/>
      <c r="H10649" s="159">
        <f>SUM(H10646:H10648)</f>
        <v>19.415691385000002</v>
      </c>
      <c r="J10649" s="121" t="s">
        <v>69</v>
      </c>
      <c r="K10649" s="119"/>
      <c r="L10649" s="119"/>
      <c r="M10649" s="119"/>
      <c r="N10649" s="121" t="s">
        <v>70</v>
      </c>
    </row>
    <row r="10650" spans="1:18" ht="15" customHeight="1" thickBot="1" x14ac:dyDescent="0.35">
      <c r="A10650" s="86"/>
      <c r="B10650" s="84"/>
      <c r="C10650" s="75" t="s">
        <v>64</v>
      </c>
      <c r="D10650" s="138" t="s">
        <v>15</v>
      </c>
      <c r="E10650" s="139"/>
      <c r="F10650" s="139"/>
      <c r="G10650" s="140"/>
      <c r="H10650" s="131">
        <f>+ROUND(H10649,2)</f>
        <v>19.420000000000002</v>
      </c>
      <c r="N10650" s="165">
        <f>+ROUND(N10648,4)</f>
        <v>0.30830000000000002</v>
      </c>
    </row>
    <row r="10651" spans="1:18" ht="13.5" customHeight="1" x14ac:dyDescent="0.3">
      <c r="A10651" s="86"/>
      <c r="B10651" s="84"/>
      <c r="G10651" s="76"/>
    </row>
    <row r="10652" spans="1:18" ht="13.5" customHeight="1" x14ac:dyDescent="0.3">
      <c r="A10652" s="86"/>
      <c r="B10652" s="84"/>
      <c r="G10652" s="76"/>
    </row>
    <row r="10653" spans="1:18" ht="15" customHeight="1" x14ac:dyDescent="0.3">
      <c r="A10653" s="83"/>
      <c r="B10653" s="84"/>
      <c r="G10653" s="76"/>
      <c r="H10653" s="84"/>
      <c r="J10653" s="85"/>
      <c r="K10653" s="85"/>
      <c r="L10653" s="85"/>
      <c r="M10653" s="85"/>
      <c r="N10653" s="85"/>
    </row>
    <row r="10654" spans="1:18" ht="14.1" customHeight="1" x14ac:dyDescent="0.3">
      <c r="A10654" s="86"/>
      <c r="B10654" s="84"/>
      <c r="C10654" s="87"/>
      <c r="D10654" s="87"/>
      <c r="E10654" s="87"/>
      <c r="F10654" s="87"/>
      <c r="G10654" s="87"/>
      <c r="H10654" s="87"/>
      <c r="K10654" s="78"/>
      <c r="M10654" s="78"/>
    </row>
    <row r="10655" spans="1:18" ht="12" customHeight="1" x14ac:dyDescent="0.3">
      <c r="A10655" s="86"/>
      <c r="B10655" s="84"/>
      <c r="C10655" s="73"/>
      <c r="D10655" s="73"/>
      <c r="E10655" s="73"/>
      <c r="F10655" s="73"/>
      <c r="G10655" s="73"/>
      <c r="H10655" s="73"/>
      <c r="K10655" s="78"/>
      <c r="M10655" s="78"/>
    </row>
    <row r="10656" spans="1:18" ht="12" customHeight="1" x14ac:dyDescent="0.3">
      <c r="A10656" s="86"/>
      <c r="B10656" s="84"/>
      <c r="G10656" s="88"/>
      <c r="H10656" s="84"/>
      <c r="K10656" s="78"/>
      <c r="M10656" s="78"/>
    </row>
    <row r="10657" spans="1:18" ht="14.25" customHeight="1" x14ac:dyDescent="0.3">
      <c r="A10657" s="86"/>
      <c r="B10657" s="84"/>
      <c r="C10657" s="89"/>
      <c r="D10657" s="90"/>
      <c r="E10657" s="90"/>
      <c r="F10657" s="90"/>
      <c r="G10657" s="90"/>
      <c r="H10657" s="91"/>
      <c r="K10657" s="78"/>
      <c r="M10657" s="78"/>
    </row>
    <row r="10658" spans="1:18" ht="14.25" customHeight="1" x14ac:dyDescent="0.3">
      <c r="A10658" s="86"/>
      <c r="B10658" s="84"/>
      <c r="C10658" s="89"/>
      <c r="H10658" s="84"/>
      <c r="K10658" s="78"/>
      <c r="M10658" s="78"/>
    </row>
    <row r="10659" spans="1:18" ht="12" customHeight="1" thickBot="1" x14ac:dyDescent="0.35">
      <c r="A10659" s="86"/>
      <c r="B10659" s="84"/>
      <c r="C10659" s="89"/>
      <c r="H10659" s="84"/>
      <c r="K10659" s="78"/>
      <c r="M10659" s="78"/>
    </row>
    <row r="10660" spans="1:18" ht="20.100000000000001" customHeight="1" thickBot="1" x14ac:dyDescent="0.35">
      <c r="A10660" s="86"/>
      <c r="B10660" s="84"/>
      <c r="C10660" s="142" t="s">
        <v>55</v>
      </c>
      <c r="D10660" s="143"/>
      <c r="E10660" s="143"/>
      <c r="F10660" s="143"/>
      <c r="G10660" s="143"/>
      <c r="H10660" s="144"/>
    </row>
    <row r="10661" spans="1:18" ht="20.100000000000001" customHeight="1" x14ac:dyDescent="0.3">
      <c r="A10661" s="86"/>
      <c r="B10661" s="84"/>
      <c r="C10661" s="92"/>
      <c r="H10661" s="93" t="s">
        <v>56</v>
      </c>
      <c r="I10661" s="84"/>
      <c r="J10661" s="97" t="s">
        <v>26</v>
      </c>
      <c r="K10661" s="98"/>
      <c r="L10661" s="98"/>
      <c r="M10661" s="98"/>
      <c r="N10661" s="99"/>
    </row>
    <row r="10662" spans="1:18" ht="16.5" customHeight="1" thickBot="1" x14ac:dyDescent="0.35">
      <c r="A10662" s="169"/>
      <c r="B10662" s="84"/>
      <c r="C10662" s="73" t="s">
        <v>57</v>
      </c>
      <c r="D10662" s="84">
        <v>122</v>
      </c>
      <c r="G10662" s="74" t="s">
        <v>4</v>
      </c>
      <c r="H10662" s="75" t="str">
        <f>+VLOOKUP(D10662,PRESUP!$A$6:$N$183,3,FALSE)</f>
        <v>m</v>
      </c>
      <c r="I10662" s="84"/>
      <c r="J10662" s="100"/>
      <c r="K10662" s="101"/>
      <c r="L10662" s="101"/>
      <c r="M10662" s="101"/>
      <c r="N10662" s="102"/>
    </row>
    <row r="10663" spans="1:18" ht="32.25" customHeight="1" x14ac:dyDescent="0.3">
      <c r="A10663" s="86"/>
      <c r="B10663" s="84"/>
      <c r="C10663" s="22" t="str">
        <f>+VLOOKUP(D10662,PRESUP!$A$6:$N$183,14,FALSE)</f>
        <v>DETALLE: CINTA PLASTICA DE PELIGRO (1 LINEA)</v>
      </c>
      <c r="J10663" s="103"/>
      <c r="K10663" s="104"/>
      <c r="L10663" s="104"/>
      <c r="M10663" s="104"/>
      <c r="N10663" s="105"/>
      <c r="O10663" s="84" t="s">
        <v>71</v>
      </c>
      <c r="P10663" s="84" t="s">
        <v>73</v>
      </c>
      <c r="Q10663" s="84" t="s">
        <v>72</v>
      </c>
    </row>
    <row r="10664" spans="1:18" s="73" customFormat="1" ht="15" customHeight="1" thickBot="1" x14ac:dyDescent="0.35">
      <c r="A10664" s="86"/>
      <c r="B10664" s="84"/>
      <c r="C10664" s="73" t="s">
        <v>5</v>
      </c>
      <c r="D10664" s="94"/>
      <c r="E10664" s="94"/>
      <c r="F10664" s="94"/>
      <c r="G10664" s="196" t="s">
        <v>58</v>
      </c>
      <c r="H10664" s="197">
        <v>1.4999999999999999E-2</v>
      </c>
      <c r="J10664" s="162"/>
      <c r="K10664" s="163"/>
      <c r="L10664" s="163"/>
      <c r="M10664" s="163"/>
      <c r="N10664" s="164"/>
      <c r="O10664" s="166">
        <f>+H10738</f>
        <v>0.12</v>
      </c>
      <c r="P10664" s="168">
        <f>+H10734</f>
        <v>0.1</v>
      </c>
      <c r="Q10664" s="167">
        <f>+N10738</f>
        <v>0.20180000000000001</v>
      </c>
      <c r="R10664" s="73">
        <f t="shared" ref="R10664" si="2060">+D10662</f>
        <v>122</v>
      </c>
    </row>
    <row r="10665" spans="1:18" s="94" customFormat="1" ht="30" customHeight="1" thickBot="1" x14ac:dyDescent="0.35">
      <c r="A10665" s="86"/>
      <c r="B10665" s="84"/>
      <c r="C10665" s="122" t="s">
        <v>48</v>
      </c>
      <c r="D10665" s="123" t="s">
        <v>0</v>
      </c>
      <c r="E10665" s="123" t="s">
        <v>6</v>
      </c>
      <c r="F10665" s="123" t="s">
        <v>7</v>
      </c>
      <c r="G10665" s="123" t="s">
        <v>8</v>
      </c>
      <c r="H10665" s="124" t="s">
        <v>9</v>
      </c>
      <c r="J10665" s="106" t="s">
        <v>59</v>
      </c>
      <c r="K10665" s="107" t="s">
        <v>60</v>
      </c>
      <c r="L10665" s="107" t="s">
        <v>61</v>
      </c>
      <c r="M10665" s="107" t="s">
        <v>62</v>
      </c>
      <c r="N10665" s="108" t="s">
        <v>63</v>
      </c>
    </row>
    <row r="10666" spans="1:18" ht="15" customHeight="1" x14ac:dyDescent="0.3">
      <c r="A10666" s="86"/>
      <c r="B10666" s="84"/>
      <c r="C10666" s="125"/>
      <c r="D10666" s="145"/>
      <c r="E10666" s="148"/>
      <c r="F10666" s="148"/>
      <c r="G10666" s="153"/>
      <c r="H10666" s="126"/>
      <c r="J10666" s="171"/>
      <c r="K10666" s="172"/>
      <c r="L10666" s="170"/>
      <c r="M10666" s="156"/>
      <c r="N10666" s="173" t="str">
        <f t="shared" ref="N10666:N10678" si="2061">+IF(H10666="","",J10666*M10666)</f>
        <v/>
      </c>
    </row>
    <row r="10667" spans="1:18" ht="15" customHeight="1" x14ac:dyDescent="0.3">
      <c r="A10667" s="86"/>
      <c r="B10667" s="84"/>
      <c r="C10667" s="125"/>
      <c r="D10667" s="146"/>
      <c r="E10667" s="149"/>
      <c r="F10667" s="184"/>
      <c r="G10667" s="185"/>
      <c r="H10667" s="186"/>
      <c r="J10667" s="195"/>
      <c r="K10667" s="172"/>
      <c r="L10667" s="170"/>
      <c r="M10667" s="193"/>
      <c r="N10667" s="194" t="str">
        <f t="shared" si="2061"/>
        <v/>
      </c>
      <c r="R10667" s="75" t="e">
        <f t="shared" ref="R10667:R10678" si="2062">+R10579+1</f>
        <v>#REF!</v>
      </c>
    </row>
    <row r="10668" spans="1:18" ht="15" customHeight="1" x14ac:dyDescent="0.3">
      <c r="A10668" s="86"/>
      <c r="B10668" s="84"/>
      <c r="C10668" s="125"/>
      <c r="D10668" s="146"/>
      <c r="E10668" s="149"/>
      <c r="F10668" s="184"/>
      <c r="G10668" s="185"/>
      <c r="H10668" s="186"/>
      <c r="J10668" s="195"/>
      <c r="K10668" s="172"/>
      <c r="L10668" s="170"/>
      <c r="M10668" s="193"/>
      <c r="N10668" s="194" t="str">
        <f t="shared" si="2061"/>
        <v/>
      </c>
      <c r="R10668" s="75" t="e">
        <f t="shared" si="2062"/>
        <v>#REF!</v>
      </c>
    </row>
    <row r="10669" spans="1:18" ht="15" customHeight="1" x14ac:dyDescent="0.3">
      <c r="A10669" s="86"/>
      <c r="B10669" s="84"/>
      <c r="C10669" s="125"/>
      <c r="D10669" s="146"/>
      <c r="E10669" s="149"/>
      <c r="F10669" s="184"/>
      <c r="G10669" s="185"/>
      <c r="H10669" s="186"/>
      <c r="J10669" s="195"/>
      <c r="K10669" s="172"/>
      <c r="L10669" s="170"/>
      <c r="M10669" s="193"/>
      <c r="N10669" s="194" t="str">
        <f t="shared" si="2061"/>
        <v/>
      </c>
      <c r="R10669" s="75" t="e">
        <f t="shared" si="2062"/>
        <v>#REF!</v>
      </c>
    </row>
    <row r="10670" spans="1:18" ht="15" customHeight="1" x14ac:dyDescent="0.3">
      <c r="A10670" s="86"/>
      <c r="B10670" s="84"/>
      <c r="C10670" s="125"/>
      <c r="D10670" s="146"/>
      <c r="E10670" s="149"/>
      <c r="F10670" s="184"/>
      <c r="G10670" s="185"/>
      <c r="H10670" s="186"/>
      <c r="J10670" s="195"/>
      <c r="K10670" s="172"/>
      <c r="L10670" s="170"/>
      <c r="M10670" s="193"/>
      <c r="N10670" s="194" t="str">
        <f t="shared" si="2061"/>
        <v/>
      </c>
      <c r="R10670" s="75" t="e">
        <f t="shared" si="2062"/>
        <v>#REF!</v>
      </c>
    </row>
    <row r="10671" spans="1:18" ht="15" customHeight="1" x14ac:dyDescent="0.3">
      <c r="A10671" s="86"/>
      <c r="B10671" s="84"/>
      <c r="C10671" s="125"/>
      <c r="D10671" s="146"/>
      <c r="E10671" s="149"/>
      <c r="F10671" s="184"/>
      <c r="G10671" s="185"/>
      <c r="H10671" s="186"/>
      <c r="J10671" s="195"/>
      <c r="K10671" s="172"/>
      <c r="L10671" s="170"/>
      <c r="M10671" s="193"/>
      <c r="N10671" s="194" t="str">
        <f t="shared" si="2061"/>
        <v/>
      </c>
      <c r="R10671" s="75" t="e">
        <f t="shared" si="2062"/>
        <v>#REF!</v>
      </c>
    </row>
    <row r="10672" spans="1:18" ht="15" customHeight="1" x14ac:dyDescent="0.3">
      <c r="A10672" s="86"/>
      <c r="B10672" s="84"/>
      <c r="C10672" s="125"/>
      <c r="D10672" s="146"/>
      <c r="E10672" s="149"/>
      <c r="F10672" s="184"/>
      <c r="G10672" s="185"/>
      <c r="H10672" s="186"/>
      <c r="J10672" s="195"/>
      <c r="K10672" s="172"/>
      <c r="L10672" s="170"/>
      <c r="M10672" s="193"/>
      <c r="N10672" s="194" t="str">
        <f t="shared" si="2061"/>
        <v/>
      </c>
      <c r="R10672" s="75" t="e">
        <f t="shared" si="2062"/>
        <v>#REF!</v>
      </c>
    </row>
    <row r="10673" spans="1:18" ht="15" customHeight="1" x14ac:dyDescent="0.3">
      <c r="A10673" s="86"/>
      <c r="B10673" s="84"/>
      <c r="C10673" s="125"/>
      <c r="D10673" s="146"/>
      <c r="E10673" s="149"/>
      <c r="F10673" s="184"/>
      <c r="G10673" s="185"/>
      <c r="H10673" s="186"/>
      <c r="J10673" s="195"/>
      <c r="K10673" s="172"/>
      <c r="L10673" s="170"/>
      <c r="M10673" s="193"/>
      <c r="N10673" s="194" t="str">
        <f t="shared" si="2061"/>
        <v/>
      </c>
      <c r="R10673" s="75" t="e">
        <f t="shared" si="2062"/>
        <v>#REF!</v>
      </c>
    </row>
    <row r="10674" spans="1:18" ht="15" customHeight="1" x14ac:dyDescent="0.3">
      <c r="A10674" s="86"/>
      <c r="B10674" s="84"/>
      <c r="C10674" s="125"/>
      <c r="D10674" s="146"/>
      <c r="E10674" s="149"/>
      <c r="F10674" s="184" t="str">
        <f>+IF(E10674="","",D10674*E10674)</f>
        <v/>
      </c>
      <c r="G10674" s="185" t="str">
        <f>+IF(F10674="","",H10664)</f>
        <v/>
      </c>
      <c r="H10674" s="186" t="str">
        <f>+IF(G10674="","",F10674*G10674)</f>
        <v/>
      </c>
      <c r="J10674" s="195" t="str">
        <f>+IF(H10674="","",H10674/H10734)</f>
        <v/>
      </c>
      <c r="K10674" s="172"/>
      <c r="L10674" s="170"/>
      <c r="M10674" s="193" t="str">
        <f>IF(L10674="NP", 0, (IF(L10674="EP", 1, (IF(L10674="ND", 0.4, "")))))</f>
        <v/>
      </c>
      <c r="N10674" s="194" t="str">
        <f t="shared" si="2061"/>
        <v/>
      </c>
      <c r="R10674" s="75" t="e">
        <f t="shared" si="2062"/>
        <v>#REF!</v>
      </c>
    </row>
    <row r="10675" spans="1:18" ht="15" customHeight="1" x14ac:dyDescent="0.3">
      <c r="A10675" s="86"/>
      <c r="B10675" s="84"/>
      <c r="C10675" s="125"/>
      <c r="D10675" s="146"/>
      <c r="E10675" s="149"/>
      <c r="F10675" s="184" t="str">
        <f>+IF(E10675="","",D10675*E10675)</f>
        <v/>
      </c>
      <c r="G10675" s="185" t="str">
        <f>+IF(F10675="","",H10664)</f>
        <v/>
      </c>
      <c r="H10675" s="186" t="str">
        <f>+IF(G10675="","",F10675*G10675)</f>
        <v/>
      </c>
      <c r="J10675" s="195" t="str">
        <f>+IF(H10675="","",H10675/H10734)</f>
        <v/>
      </c>
      <c r="K10675" s="172"/>
      <c r="L10675" s="170"/>
      <c r="M10675" s="193" t="str">
        <f>IF(L10675="NP", 0, (IF(L10675="EP", 1, (IF(L10675="ND", 0.4, "")))))</f>
        <v/>
      </c>
      <c r="N10675" s="194" t="str">
        <f t="shared" si="2061"/>
        <v/>
      </c>
      <c r="R10675" s="75" t="e">
        <f t="shared" si="2062"/>
        <v>#REF!</v>
      </c>
    </row>
    <row r="10676" spans="1:18" ht="15" customHeight="1" x14ac:dyDescent="0.3">
      <c r="A10676" s="86"/>
      <c r="B10676" s="84"/>
      <c r="C10676" s="125"/>
      <c r="D10676" s="146"/>
      <c r="E10676" s="149"/>
      <c r="F10676" s="184" t="str">
        <f>+IF(E10676="","",D10676*E10676)</f>
        <v/>
      </c>
      <c r="G10676" s="185" t="str">
        <f>+IF(F10676="","",H10664)</f>
        <v/>
      </c>
      <c r="H10676" s="186" t="str">
        <f>+IF(G10676="","",F10676*G10676)</f>
        <v/>
      </c>
      <c r="J10676" s="195" t="str">
        <f>+IF(H10676="","",H10676/H10734)</f>
        <v/>
      </c>
      <c r="K10676" s="172"/>
      <c r="L10676" s="170"/>
      <c r="M10676" s="193" t="str">
        <f>IF(L10676="NP", 0, (IF(L10676="EP", 1, (IF(L10676="ND", 0.4, "")))))</f>
        <v/>
      </c>
      <c r="N10676" s="194" t="str">
        <f t="shared" si="2061"/>
        <v/>
      </c>
      <c r="R10676" s="75" t="e">
        <f t="shared" si="2062"/>
        <v>#REF!</v>
      </c>
    </row>
    <row r="10677" spans="1:18" ht="15" customHeight="1" x14ac:dyDescent="0.3">
      <c r="A10677" s="86"/>
      <c r="B10677" s="84"/>
      <c r="C10677" s="125"/>
      <c r="D10677" s="146"/>
      <c r="E10677" s="149"/>
      <c r="F10677" s="184" t="str">
        <f>+IF(E10677="","",D10677*E10677)</f>
        <v/>
      </c>
      <c r="G10677" s="185" t="str">
        <f>+IF(F10677="","",H10664)</f>
        <v/>
      </c>
      <c r="H10677" s="186" t="str">
        <f>+IF(G10677="","",F10677*G10677)</f>
        <v/>
      </c>
      <c r="J10677" s="195" t="str">
        <f>+IF(H10677="","",H10677/H10734)</f>
        <v/>
      </c>
      <c r="K10677" s="172"/>
      <c r="L10677" s="170"/>
      <c r="M10677" s="193" t="str">
        <f>IF(L10677="NP", 0, (IF(L10677="EP", 1, (IF(L10677="ND", 0.4, "")))))</f>
        <v/>
      </c>
      <c r="N10677" s="194" t="str">
        <f t="shared" si="2061"/>
        <v/>
      </c>
      <c r="R10677" s="75" t="e">
        <f t="shared" si="2062"/>
        <v>#REF!</v>
      </c>
    </row>
    <row r="10678" spans="1:18" ht="15" customHeight="1" thickBot="1" x14ac:dyDescent="0.35">
      <c r="A10678" s="86"/>
      <c r="B10678" s="84"/>
      <c r="C10678" s="127"/>
      <c r="D10678" s="147"/>
      <c r="E10678" s="150"/>
      <c r="F10678" s="187" t="str">
        <f>+IF(E10678="","",D10678*E10678)</f>
        <v/>
      </c>
      <c r="G10678" s="188" t="str">
        <f>+IF(F10678="","",H10663)</f>
        <v/>
      </c>
      <c r="H10678" s="189" t="str">
        <f>+IF(G10678="","",F10678*G10678)</f>
        <v/>
      </c>
      <c r="J10678" s="195" t="str">
        <f>+IF(H10678="","",H10678/H10734)</f>
        <v/>
      </c>
      <c r="K10678" s="172"/>
      <c r="L10678" s="170"/>
      <c r="M10678" s="193" t="str">
        <f>IF(L10678="NP", 0, (IF(L10678="EP", 1, (IF(L10678="ND", 0.4, "")))))</f>
        <v/>
      </c>
      <c r="N10678" s="194" t="str">
        <f t="shared" si="2061"/>
        <v/>
      </c>
      <c r="R10678" s="75" t="e">
        <f t="shared" si="2062"/>
        <v>#REF!</v>
      </c>
    </row>
    <row r="10679" spans="1:18" ht="15" customHeight="1" thickBot="1" x14ac:dyDescent="0.35">
      <c r="A10679" s="86"/>
      <c r="B10679" s="84"/>
      <c r="C10679" s="160"/>
      <c r="D10679" s="160"/>
      <c r="E10679" s="160"/>
      <c r="F10679" s="160"/>
      <c r="G10679" s="161" t="s">
        <v>27</v>
      </c>
      <c r="H10679" s="157">
        <f>SUM(H10666:H10678)</f>
        <v>0</v>
      </c>
      <c r="J10679" s="110">
        <f>SUM(J10666:J10678)</f>
        <v>0</v>
      </c>
      <c r="K10679" s="109"/>
      <c r="L10679" s="109"/>
      <c r="M10679" s="109"/>
      <c r="N10679" s="110">
        <f>SUM(N10666:N10678)</f>
        <v>0</v>
      </c>
    </row>
    <row r="10680" spans="1:18" s="73" customFormat="1" ht="15" customHeight="1" thickBot="1" x14ac:dyDescent="0.35">
      <c r="A10680" s="86"/>
      <c r="B10680" s="84"/>
      <c r="C10680" s="73" t="s">
        <v>10</v>
      </c>
      <c r="H10680" s="74"/>
      <c r="J10680" s="112"/>
      <c r="K10680" s="112"/>
      <c r="L10680" s="112"/>
      <c r="M10680" s="112"/>
      <c r="N10680" s="112"/>
    </row>
    <row r="10681" spans="1:18" ht="31.5" customHeight="1" thickBot="1" x14ac:dyDescent="0.35">
      <c r="A10681" s="86"/>
      <c r="B10681" s="84"/>
      <c r="C10681" s="122" t="s">
        <v>48</v>
      </c>
      <c r="D10681" s="123" t="s">
        <v>0</v>
      </c>
      <c r="E10681" s="123" t="s">
        <v>65</v>
      </c>
      <c r="F10681" s="123" t="s">
        <v>66</v>
      </c>
      <c r="G10681" s="123" t="s">
        <v>8</v>
      </c>
      <c r="H10681" s="124" t="s">
        <v>9</v>
      </c>
      <c r="J10681" s="106" t="s">
        <v>59</v>
      </c>
      <c r="K10681" s="107" t="s">
        <v>60</v>
      </c>
      <c r="L10681" s="107" t="s">
        <v>61</v>
      </c>
      <c r="M10681" s="107" t="s">
        <v>62</v>
      </c>
      <c r="N10681" s="108" t="s">
        <v>63</v>
      </c>
    </row>
    <row r="10682" spans="1:18" ht="15" customHeight="1" x14ac:dyDescent="0.25">
      <c r="A10682" s="86"/>
      <c r="B10682" s="84"/>
      <c r="C10682" s="125"/>
      <c r="D10682" s="146"/>
      <c r="E10682" s="209"/>
      <c r="F10682" s="184"/>
      <c r="G10682" s="185"/>
      <c r="H10682" s="186"/>
      <c r="I10682" s="95"/>
      <c r="J10682" s="195"/>
      <c r="K10682" s="174"/>
      <c r="L10682" s="170"/>
      <c r="M10682" s="193"/>
      <c r="N10682" s="194" t="str">
        <f t="shared" ref="N10682:N10694" si="2063">+IF(H10682="","",J10682*M10682)</f>
        <v/>
      </c>
      <c r="R10682" s="75" t="e">
        <f t="shared" ref="R10682:R10694" si="2064">+R10594+1</f>
        <v>#REF!</v>
      </c>
    </row>
    <row r="10683" spans="1:18" ht="15" customHeight="1" x14ac:dyDescent="0.25">
      <c r="A10683" s="86"/>
      <c r="B10683" s="84"/>
      <c r="C10683" s="125"/>
      <c r="D10683" s="146"/>
      <c r="E10683" s="209"/>
      <c r="F10683" s="184"/>
      <c r="G10683" s="185"/>
      <c r="H10683" s="186"/>
      <c r="J10683" s="195"/>
      <c r="K10683" s="174"/>
      <c r="L10683" s="170"/>
      <c r="M10683" s="193"/>
      <c r="N10683" s="194" t="str">
        <f t="shared" si="2063"/>
        <v/>
      </c>
      <c r="R10683" s="75" t="e">
        <f t="shared" si="2064"/>
        <v>#REF!</v>
      </c>
    </row>
    <row r="10684" spans="1:18" ht="15" customHeight="1" x14ac:dyDescent="0.25">
      <c r="A10684" s="86"/>
      <c r="B10684" s="84"/>
      <c r="C10684" s="125"/>
      <c r="D10684" s="146"/>
      <c r="E10684" s="209"/>
      <c r="F10684" s="184"/>
      <c r="G10684" s="185"/>
      <c r="H10684" s="186"/>
      <c r="J10684" s="195"/>
      <c r="K10684" s="174"/>
      <c r="L10684" s="170"/>
      <c r="M10684" s="193"/>
      <c r="N10684" s="194" t="str">
        <f t="shared" si="2063"/>
        <v/>
      </c>
      <c r="R10684" s="75" t="e">
        <f t="shared" si="2064"/>
        <v>#REF!</v>
      </c>
    </row>
    <row r="10685" spans="1:18" ht="15" customHeight="1" x14ac:dyDescent="0.3">
      <c r="A10685" s="86"/>
      <c r="B10685" s="84"/>
      <c r="C10685" s="125"/>
      <c r="D10685" s="146"/>
      <c r="E10685" s="149"/>
      <c r="F10685" s="184"/>
      <c r="G10685" s="185"/>
      <c r="H10685" s="186"/>
      <c r="J10685" s="195"/>
      <c r="K10685" s="174"/>
      <c r="L10685" s="170"/>
      <c r="M10685" s="193"/>
      <c r="N10685" s="194" t="str">
        <f t="shared" si="2063"/>
        <v/>
      </c>
      <c r="R10685" s="75" t="e">
        <f t="shared" si="2064"/>
        <v>#REF!</v>
      </c>
    </row>
    <row r="10686" spans="1:18" ht="15" customHeight="1" x14ac:dyDescent="0.3">
      <c r="A10686" s="86"/>
      <c r="B10686" s="84"/>
      <c r="C10686" s="125"/>
      <c r="D10686" s="146"/>
      <c r="E10686" s="149"/>
      <c r="F10686" s="184"/>
      <c r="G10686" s="185"/>
      <c r="H10686" s="186"/>
      <c r="J10686" s="195"/>
      <c r="K10686" s="174"/>
      <c r="L10686" s="170"/>
      <c r="M10686" s="193"/>
      <c r="N10686" s="194" t="str">
        <f t="shared" si="2063"/>
        <v/>
      </c>
      <c r="R10686" s="75" t="e">
        <f t="shared" si="2064"/>
        <v>#REF!</v>
      </c>
    </row>
    <row r="10687" spans="1:18" ht="15" customHeight="1" x14ac:dyDescent="0.3">
      <c r="A10687" s="86"/>
      <c r="B10687" s="84"/>
      <c r="C10687" s="125"/>
      <c r="D10687" s="146"/>
      <c r="E10687" s="149"/>
      <c r="F10687" s="184"/>
      <c r="G10687" s="185"/>
      <c r="H10687" s="186"/>
      <c r="I10687" s="96"/>
      <c r="J10687" s="195"/>
      <c r="K10687" s="174"/>
      <c r="L10687" s="170"/>
      <c r="M10687" s="193"/>
      <c r="N10687" s="194" t="str">
        <f t="shared" si="2063"/>
        <v/>
      </c>
      <c r="R10687" s="75" t="e">
        <f t="shared" si="2064"/>
        <v>#REF!</v>
      </c>
    </row>
    <row r="10688" spans="1:18" ht="15" customHeight="1" x14ac:dyDescent="0.3">
      <c r="A10688" s="86"/>
      <c r="B10688" s="84"/>
      <c r="C10688" s="125"/>
      <c r="D10688" s="146"/>
      <c r="E10688" s="149"/>
      <c r="F10688" s="184" t="str">
        <f t="shared" ref="F10688:F10694" si="2065">+IF(E10688="","",D10688*E10688)</f>
        <v/>
      </c>
      <c r="G10688" s="185" t="str">
        <f>+IF(F10688="","",H10664)</f>
        <v/>
      </c>
      <c r="H10688" s="186" t="str">
        <f t="shared" ref="H10688:H10694" si="2066">+IF(G10688="","",F10688*G10688)</f>
        <v/>
      </c>
      <c r="J10688" s="195" t="str">
        <f>+IF(H10688="","",H10688/H10734)</f>
        <v/>
      </c>
      <c r="K10688" s="174"/>
      <c r="L10688" s="170"/>
      <c r="M10688" s="193" t="str">
        <f t="shared" ref="M10688:M10694" si="2067">IF(L10688="NP", 0, (IF(L10688="EP", 1, (IF(L10688="ND", 0.4, "")))))</f>
        <v/>
      </c>
      <c r="N10688" s="194" t="str">
        <f t="shared" si="2063"/>
        <v/>
      </c>
      <c r="R10688" s="75" t="e">
        <f t="shared" si="2064"/>
        <v>#REF!</v>
      </c>
    </row>
    <row r="10689" spans="1:18" ht="15" customHeight="1" x14ac:dyDescent="0.3">
      <c r="A10689" s="86"/>
      <c r="B10689" s="84"/>
      <c r="C10689" s="125"/>
      <c r="D10689" s="146"/>
      <c r="E10689" s="149"/>
      <c r="F10689" s="184" t="str">
        <f t="shared" si="2065"/>
        <v/>
      </c>
      <c r="G10689" s="185" t="str">
        <f>+IF(F10689="","",H10664)</f>
        <v/>
      </c>
      <c r="H10689" s="186" t="str">
        <f t="shared" si="2066"/>
        <v/>
      </c>
      <c r="J10689" s="195" t="str">
        <f>+IF(H10689="","",H10689/H10734)</f>
        <v/>
      </c>
      <c r="K10689" s="174"/>
      <c r="L10689" s="170"/>
      <c r="M10689" s="193" t="str">
        <f t="shared" si="2067"/>
        <v/>
      </c>
      <c r="N10689" s="194" t="str">
        <f t="shared" si="2063"/>
        <v/>
      </c>
      <c r="R10689" s="75" t="e">
        <f t="shared" si="2064"/>
        <v>#REF!</v>
      </c>
    </row>
    <row r="10690" spans="1:18" ht="15" customHeight="1" x14ac:dyDescent="0.3">
      <c r="A10690" s="86"/>
      <c r="B10690" s="84"/>
      <c r="C10690" s="125"/>
      <c r="D10690" s="146"/>
      <c r="E10690" s="149"/>
      <c r="F10690" s="184" t="str">
        <f t="shared" si="2065"/>
        <v/>
      </c>
      <c r="G10690" s="185" t="str">
        <f>+IF(F10690="","",H10664)</f>
        <v/>
      </c>
      <c r="H10690" s="186" t="str">
        <f t="shared" si="2066"/>
        <v/>
      </c>
      <c r="I10690" s="96"/>
      <c r="J10690" s="195" t="str">
        <f>+IF(H10690="","",H10690/H10734)</f>
        <v/>
      </c>
      <c r="K10690" s="174"/>
      <c r="L10690" s="170"/>
      <c r="M10690" s="193" t="str">
        <f t="shared" si="2067"/>
        <v/>
      </c>
      <c r="N10690" s="194" t="str">
        <f t="shared" si="2063"/>
        <v/>
      </c>
      <c r="R10690" s="75" t="e">
        <f t="shared" si="2064"/>
        <v>#REF!</v>
      </c>
    </row>
    <row r="10691" spans="1:18" ht="15" customHeight="1" x14ac:dyDescent="0.3">
      <c r="A10691" s="86"/>
      <c r="B10691" s="84"/>
      <c r="C10691" s="125"/>
      <c r="D10691" s="146"/>
      <c r="E10691" s="149"/>
      <c r="F10691" s="184" t="str">
        <f t="shared" si="2065"/>
        <v/>
      </c>
      <c r="G10691" s="185" t="str">
        <f>+IF(F10691="","",H10664)</f>
        <v/>
      </c>
      <c r="H10691" s="186" t="str">
        <f t="shared" si="2066"/>
        <v/>
      </c>
      <c r="J10691" s="195" t="str">
        <f>+IF(H10691="","",H10691/H10734)</f>
        <v/>
      </c>
      <c r="K10691" s="174"/>
      <c r="L10691" s="170"/>
      <c r="M10691" s="193" t="str">
        <f t="shared" si="2067"/>
        <v/>
      </c>
      <c r="N10691" s="194" t="str">
        <f t="shared" si="2063"/>
        <v/>
      </c>
      <c r="R10691" s="75" t="e">
        <f t="shared" si="2064"/>
        <v>#REF!</v>
      </c>
    </row>
    <row r="10692" spans="1:18" ht="15" customHeight="1" x14ac:dyDescent="0.3">
      <c r="A10692" s="86"/>
      <c r="B10692" s="84"/>
      <c r="C10692" s="125"/>
      <c r="D10692" s="146"/>
      <c r="E10692" s="149"/>
      <c r="F10692" s="184" t="str">
        <f t="shared" si="2065"/>
        <v/>
      </c>
      <c r="G10692" s="185" t="str">
        <f>+IF(F10692="","",H10664)</f>
        <v/>
      </c>
      <c r="H10692" s="186" t="str">
        <f t="shared" si="2066"/>
        <v/>
      </c>
      <c r="I10692" s="96"/>
      <c r="J10692" s="195" t="str">
        <f>+IF(H10692="","",H10692/H10734)</f>
        <v/>
      </c>
      <c r="K10692" s="174"/>
      <c r="L10692" s="170"/>
      <c r="M10692" s="193" t="str">
        <f t="shared" si="2067"/>
        <v/>
      </c>
      <c r="N10692" s="194" t="str">
        <f t="shared" si="2063"/>
        <v/>
      </c>
      <c r="R10692" s="75" t="e">
        <f t="shared" si="2064"/>
        <v>#REF!</v>
      </c>
    </row>
    <row r="10693" spans="1:18" ht="15" customHeight="1" x14ac:dyDescent="0.3">
      <c r="A10693" s="86"/>
      <c r="B10693" s="84"/>
      <c r="C10693" s="125"/>
      <c r="D10693" s="146"/>
      <c r="E10693" s="149"/>
      <c r="F10693" s="184" t="str">
        <f t="shared" si="2065"/>
        <v/>
      </c>
      <c r="G10693" s="185" t="str">
        <f>+IF(F10693="","",H10664)</f>
        <v/>
      </c>
      <c r="H10693" s="186" t="str">
        <f t="shared" si="2066"/>
        <v/>
      </c>
      <c r="I10693" s="96"/>
      <c r="J10693" s="195" t="str">
        <f>+IF(H10693="","",H10693/H10734)</f>
        <v/>
      </c>
      <c r="K10693" s="174"/>
      <c r="L10693" s="170"/>
      <c r="M10693" s="193" t="str">
        <f t="shared" si="2067"/>
        <v/>
      </c>
      <c r="N10693" s="194" t="str">
        <f t="shared" si="2063"/>
        <v/>
      </c>
      <c r="R10693" s="75" t="e">
        <f t="shared" si="2064"/>
        <v>#REF!</v>
      </c>
    </row>
    <row r="10694" spans="1:18" ht="15" customHeight="1" thickBot="1" x14ac:dyDescent="0.35">
      <c r="A10694" s="86"/>
      <c r="B10694" s="84"/>
      <c r="C10694" s="127"/>
      <c r="D10694" s="147"/>
      <c r="E10694" s="150"/>
      <c r="F10694" s="187" t="str">
        <f t="shared" si="2065"/>
        <v/>
      </c>
      <c r="G10694" s="188" t="str">
        <f>+IF(F10694="","",H10663)</f>
        <v/>
      </c>
      <c r="H10694" s="189" t="str">
        <f t="shared" si="2066"/>
        <v/>
      </c>
      <c r="J10694" s="195" t="str">
        <f>+IF(H10694="","",H10694/H10734)</f>
        <v/>
      </c>
      <c r="K10694" s="174"/>
      <c r="L10694" s="170"/>
      <c r="M10694" s="193" t="str">
        <f t="shared" si="2067"/>
        <v/>
      </c>
      <c r="N10694" s="194" t="str">
        <f t="shared" si="2063"/>
        <v/>
      </c>
      <c r="R10694" s="75" t="e">
        <f t="shared" si="2064"/>
        <v>#REF!</v>
      </c>
    </row>
    <row r="10695" spans="1:18" ht="15" customHeight="1" thickBot="1" x14ac:dyDescent="0.35">
      <c r="A10695" s="86"/>
      <c r="B10695" s="84"/>
      <c r="C10695" s="160"/>
      <c r="D10695" s="160"/>
      <c r="E10695" s="160"/>
      <c r="F10695" s="160"/>
      <c r="G10695" s="161" t="s">
        <v>28</v>
      </c>
      <c r="H10695" s="157">
        <f>SUM(H10682:H10694)</f>
        <v>0</v>
      </c>
      <c r="J10695" s="110">
        <f>SUM(J10682:J10694)</f>
        <v>0</v>
      </c>
      <c r="K10695" s="109"/>
      <c r="L10695" s="109"/>
      <c r="M10695" s="109"/>
      <c r="N10695" s="110">
        <f>SUM(N10682:N10694)</f>
        <v>0</v>
      </c>
    </row>
    <row r="10696" spans="1:18" s="73" customFormat="1" ht="15" customHeight="1" thickBot="1" x14ac:dyDescent="0.35">
      <c r="A10696" s="86"/>
      <c r="B10696" s="84"/>
      <c r="C10696" s="73" t="s">
        <v>11</v>
      </c>
      <c r="H10696" s="74"/>
      <c r="J10696" s="112"/>
      <c r="K10696" s="112"/>
      <c r="L10696" s="112"/>
      <c r="M10696" s="112"/>
      <c r="N10696" s="112"/>
    </row>
    <row r="10697" spans="1:18" ht="34.5" customHeight="1" thickBot="1" x14ac:dyDescent="0.35">
      <c r="A10697" s="86"/>
      <c r="B10697" s="84"/>
      <c r="C10697" s="122" t="s">
        <v>48</v>
      </c>
      <c r="D10697" s="129"/>
      <c r="E10697" s="123" t="s">
        <v>3</v>
      </c>
      <c r="F10697" s="123" t="s">
        <v>0</v>
      </c>
      <c r="G10697" s="123" t="s">
        <v>16</v>
      </c>
      <c r="H10697" s="124" t="s">
        <v>9</v>
      </c>
      <c r="J10697" s="106" t="s">
        <v>59</v>
      </c>
      <c r="K10697" s="107" t="s">
        <v>60</v>
      </c>
      <c r="L10697" s="107" t="s">
        <v>61</v>
      </c>
      <c r="M10697" s="107" t="s">
        <v>62</v>
      </c>
      <c r="N10697" s="108" t="s">
        <v>63</v>
      </c>
    </row>
    <row r="10698" spans="1:18" ht="15" customHeight="1" x14ac:dyDescent="0.3">
      <c r="A10698" s="86"/>
      <c r="B10698" s="84"/>
      <c r="C10698" s="125" t="s">
        <v>524</v>
      </c>
      <c r="E10698" s="151" t="s">
        <v>74</v>
      </c>
      <c r="F10698" s="151">
        <v>1</v>
      </c>
      <c r="G10698" s="151">
        <v>0.1</v>
      </c>
      <c r="H10698" s="190">
        <f>+IF(G10698="","",F10698*G10698)</f>
        <v>0.1</v>
      </c>
      <c r="J10698" s="195">
        <f>+IF(H10698="","",H10698/H10734)</f>
        <v>1</v>
      </c>
      <c r="K10698" s="174">
        <v>352605342021</v>
      </c>
      <c r="L10698" s="170" t="s">
        <v>76</v>
      </c>
      <c r="M10698" s="193">
        <v>0.20180000000000001</v>
      </c>
      <c r="N10698" s="194">
        <f t="shared" ref="N10698:N10723" si="2068">+IF(H10698="","",J10698*M10698)</f>
        <v>0.20180000000000001</v>
      </c>
      <c r="R10698" s="75" t="e">
        <f t="shared" ref="R10698:R10723" si="2069">+R10610+1</f>
        <v>#REF!</v>
      </c>
    </row>
    <row r="10699" spans="1:18" ht="15" customHeight="1" x14ac:dyDescent="0.3">
      <c r="A10699" s="86"/>
      <c r="B10699" s="84"/>
      <c r="C10699" s="125"/>
      <c r="E10699" s="151"/>
      <c r="F10699" s="151"/>
      <c r="G10699" s="151"/>
      <c r="H10699" s="190"/>
      <c r="J10699" s="195"/>
      <c r="K10699" s="174"/>
      <c r="L10699" s="170"/>
      <c r="M10699" s="193"/>
      <c r="N10699" s="194" t="str">
        <f t="shared" si="2068"/>
        <v/>
      </c>
      <c r="R10699" s="75" t="e">
        <f t="shared" si="2069"/>
        <v>#REF!</v>
      </c>
    </row>
    <row r="10700" spans="1:18" ht="15" customHeight="1" x14ac:dyDescent="0.3">
      <c r="A10700" s="86"/>
      <c r="B10700" s="84"/>
      <c r="C10700" s="125"/>
      <c r="E10700" s="151"/>
      <c r="F10700" s="151"/>
      <c r="G10700" s="151"/>
      <c r="H10700" s="190"/>
      <c r="J10700" s="195"/>
      <c r="K10700" s="174"/>
      <c r="L10700" s="170"/>
      <c r="M10700" s="193"/>
      <c r="N10700" s="194" t="str">
        <f t="shared" si="2068"/>
        <v/>
      </c>
      <c r="R10700" s="75" t="e">
        <f t="shared" si="2069"/>
        <v>#REF!</v>
      </c>
    </row>
    <row r="10701" spans="1:18" ht="15" customHeight="1" x14ac:dyDescent="0.3">
      <c r="A10701" s="86"/>
      <c r="B10701" s="84"/>
      <c r="C10701" s="125"/>
      <c r="E10701" s="151"/>
      <c r="F10701" s="151"/>
      <c r="G10701" s="151"/>
      <c r="H10701" s="190"/>
      <c r="J10701" s="195"/>
      <c r="K10701" s="174"/>
      <c r="L10701" s="170"/>
      <c r="M10701" s="193"/>
      <c r="N10701" s="194" t="str">
        <f t="shared" si="2068"/>
        <v/>
      </c>
      <c r="R10701" s="75" t="e">
        <f t="shared" si="2069"/>
        <v>#REF!</v>
      </c>
    </row>
    <row r="10702" spans="1:18" ht="15" customHeight="1" x14ac:dyDescent="0.3">
      <c r="A10702" s="86"/>
      <c r="B10702" s="84"/>
      <c r="C10702" s="125"/>
      <c r="E10702" s="151"/>
      <c r="F10702" s="151"/>
      <c r="G10702" s="151"/>
      <c r="H10702" s="190"/>
      <c r="J10702" s="195"/>
      <c r="K10702" s="174"/>
      <c r="L10702" s="170"/>
      <c r="M10702" s="193"/>
      <c r="N10702" s="194" t="str">
        <f t="shared" si="2068"/>
        <v/>
      </c>
      <c r="R10702" s="75" t="e">
        <f t="shared" si="2069"/>
        <v>#REF!</v>
      </c>
    </row>
    <row r="10703" spans="1:18" ht="15" customHeight="1" x14ac:dyDescent="0.3">
      <c r="A10703" s="86"/>
      <c r="B10703" s="84"/>
      <c r="C10703" s="125"/>
      <c r="E10703" s="151"/>
      <c r="F10703" s="151"/>
      <c r="G10703" s="151"/>
      <c r="H10703" s="190"/>
      <c r="J10703" s="195"/>
      <c r="K10703" s="174"/>
      <c r="L10703" s="170"/>
      <c r="M10703" s="193"/>
      <c r="N10703" s="194" t="str">
        <f t="shared" si="2068"/>
        <v/>
      </c>
      <c r="R10703" s="75" t="e">
        <f t="shared" si="2069"/>
        <v>#REF!</v>
      </c>
    </row>
    <row r="10704" spans="1:18" ht="15" customHeight="1" x14ac:dyDescent="0.3">
      <c r="A10704" s="86"/>
      <c r="B10704" s="84"/>
      <c r="C10704" s="125"/>
      <c r="E10704" s="151"/>
      <c r="F10704" s="151"/>
      <c r="G10704" s="151"/>
      <c r="H10704" s="190"/>
      <c r="J10704" s="195"/>
      <c r="K10704" s="174"/>
      <c r="L10704" s="170"/>
      <c r="M10704" s="193"/>
      <c r="N10704" s="194" t="str">
        <f t="shared" si="2068"/>
        <v/>
      </c>
      <c r="R10704" s="75" t="e">
        <f t="shared" si="2069"/>
        <v>#REF!</v>
      </c>
    </row>
    <row r="10705" spans="1:18" ht="15" customHeight="1" x14ac:dyDescent="0.3">
      <c r="A10705" s="86"/>
      <c r="B10705" s="84"/>
      <c r="C10705" s="125"/>
      <c r="E10705" s="151"/>
      <c r="F10705" s="151"/>
      <c r="G10705" s="151"/>
      <c r="H10705" s="190"/>
      <c r="J10705" s="195"/>
      <c r="K10705" s="174"/>
      <c r="L10705" s="170"/>
      <c r="M10705" s="193"/>
      <c r="N10705" s="194" t="str">
        <f t="shared" si="2068"/>
        <v/>
      </c>
      <c r="R10705" s="75" t="e">
        <f t="shared" si="2069"/>
        <v>#REF!</v>
      </c>
    </row>
    <row r="10706" spans="1:18" ht="15" customHeight="1" x14ac:dyDescent="0.3">
      <c r="A10706" s="86"/>
      <c r="B10706" s="84"/>
      <c r="C10706" s="125"/>
      <c r="E10706" s="151"/>
      <c r="F10706" s="151"/>
      <c r="G10706" s="151"/>
      <c r="H10706" s="190" t="str">
        <f t="shared" ref="H10706:H10723" si="2070">+IF(G10706="","",F10706*G10706)</f>
        <v/>
      </c>
      <c r="J10706" s="195" t="str">
        <f>+IF(H10706="","",H10706/H10734)</f>
        <v/>
      </c>
      <c r="K10706" s="174"/>
      <c r="L10706" s="170"/>
      <c r="M10706" s="193" t="str">
        <f t="shared" ref="M10706:M10723" si="2071">IF(L10706="NP", 0, (IF(L10706="EP", 1, (IF(L10706="ND", 0.4, "")))))</f>
        <v/>
      </c>
      <c r="N10706" s="194" t="str">
        <f t="shared" si="2068"/>
        <v/>
      </c>
      <c r="R10706" s="75" t="e">
        <f t="shared" si="2069"/>
        <v>#REF!</v>
      </c>
    </row>
    <row r="10707" spans="1:18" ht="15" customHeight="1" x14ac:dyDescent="0.3">
      <c r="A10707" s="86"/>
      <c r="B10707" s="84"/>
      <c r="C10707" s="125"/>
      <c r="E10707" s="151"/>
      <c r="F10707" s="151"/>
      <c r="G10707" s="151"/>
      <c r="H10707" s="190" t="str">
        <f t="shared" si="2070"/>
        <v/>
      </c>
      <c r="J10707" s="195" t="str">
        <f>+IF(H10707="","",H10707/H10734)</f>
        <v/>
      </c>
      <c r="K10707" s="174"/>
      <c r="L10707" s="170"/>
      <c r="M10707" s="193" t="str">
        <f t="shared" si="2071"/>
        <v/>
      </c>
      <c r="N10707" s="194" t="str">
        <f t="shared" si="2068"/>
        <v/>
      </c>
      <c r="R10707" s="75" t="e">
        <f t="shared" si="2069"/>
        <v>#REF!</v>
      </c>
    </row>
    <row r="10708" spans="1:18" ht="15" customHeight="1" x14ac:dyDescent="0.3">
      <c r="A10708" s="86"/>
      <c r="B10708" s="84"/>
      <c r="C10708" s="125"/>
      <c r="E10708" s="151"/>
      <c r="F10708" s="151"/>
      <c r="G10708" s="151"/>
      <c r="H10708" s="190" t="str">
        <f t="shared" si="2070"/>
        <v/>
      </c>
      <c r="J10708" s="195" t="str">
        <f>+IF(H10708="","",H10708/H10734)</f>
        <v/>
      </c>
      <c r="K10708" s="174"/>
      <c r="L10708" s="170"/>
      <c r="M10708" s="193" t="str">
        <f t="shared" si="2071"/>
        <v/>
      </c>
      <c r="N10708" s="194" t="str">
        <f t="shared" si="2068"/>
        <v/>
      </c>
      <c r="R10708" s="75" t="e">
        <f t="shared" si="2069"/>
        <v>#REF!</v>
      </c>
    </row>
    <row r="10709" spans="1:18" ht="15" customHeight="1" x14ac:dyDescent="0.3">
      <c r="A10709" s="86"/>
      <c r="B10709" s="84"/>
      <c r="C10709" s="125"/>
      <c r="E10709" s="151"/>
      <c r="F10709" s="151"/>
      <c r="G10709" s="151"/>
      <c r="H10709" s="190" t="str">
        <f t="shared" si="2070"/>
        <v/>
      </c>
      <c r="J10709" s="195" t="str">
        <f>+IF(H10709="","",H10709/H10734)</f>
        <v/>
      </c>
      <c r="K10709" s="174"/>
      <c r="L10709" s="170"/>
      <c r="M10709" s="193" t="str">
        <f t="shared" si="2071"/>
        <v/>
      </c>
      <c r="N10709" s="194" t="str">
        <f t="shared" si="2068"/>
        <v/>
      </c>
      <c r="R10709" s="75" t="e">
        <f t="shared" si="2069"/>
        <v>#REF!</v>
      </c>
    </row>
    <row r="10710" spans="1:18" ht="15" customHeight="1" x14ac:dyDescent="0.3">
      <c r="A10710" s="86"/>
      <c r="B10710" s="84"/>
      <c r="C10710" s="125"/>
      <c r="E10710" s="151"/>
      <c r="F10710" s="151"/>
      <c r="G10710" s="151"/>
      <c r="H10710" s="190" t="str">
        <f t="shared" si="2070"/>
        <v/>
      </c>
      <c r="J10710" s="195" t="str">
        <f>+IF(H10710="","",H10710/H10734)</f>
        <v/>
      </c>
      <c r="K10710" s="174"/>
      <c r="L10710" s="170"/>
      <c r="M10710" s="193" t="str">
        <f t="shared" si="2071"/>
        <v/>
      </c>
      <c r="N10710" s="194" t="str">
        <f t="shared" si="2068"/>
        <v/>
      </c>
      <c r="R10710" s="75" t="e">
        <f t="shared" si="2069"/>
        <v>#REF!</v>
      </c>
    </row>
    <row r="10711" spans="1:18" ht="15" customHeight="1" x14ac:dyDescent="0.3">
      <c r="A10711" s="86"/>
      <c r="B10711" s="84"/>
      <c r="C10711" s="125"/>
      <c r="E10711" s="151"/>
      <c r="F10711" s="151"/>
      <c r="G10711" s="151"/>
      <c r="H10711" s="190" t="str">
        <f t="shared" si="2070"/>
        <v/>
      </c>
      <c r="J10711" s="195" t="str">
        <f>+IF(H10711="","",H10711/H10734)</f>
        <v/>
      </c>
      <c r="K10711" s="174"/>
      <c r="L10711" s="170"/>
      <c r="M10711" s="193" t="str">
        <f t="shared" si="2071"/>
        <v/>
      </c>
      <c r="N10711" s="194" t="str">
        <f t="shared" si="2068"/>
        <v/>
      </c>
      <c r="R10711" s="75" t="e">
        <f t="shared" si="2069"/>
        <v>#REF!</v>
      </c>
    </row>
    <row r="10712" spans="1:18" ht="15" customHeight="1" x14ac:dyDescent="0.3">
      <c r="A10712" s="86"/>
      <c r="B10712" s="84"/>
      <c r="C10712" s="125"/>
      <c r="E10712" s="151"/>
      <c r="F10712" s="151"/>
      <c r="G10712" s="151"/>
      <c r="H10712" s="190" t="str">
        <f t="shared" si="2070"/>
        <v/>
      </c>
      <c r="J10712" s="195" t="str">
        <f>+IF(H10712="","",H10712/H10734)</f>
        <v/>
      </c>
      <c r="K10712" s="174"/>
      <c r="L10712" s="170"/>
      <c r="M10712" s="193" t="str">
        <f t="shared" si="2071"/>
        <v/>
      </c>
      <c r="N10712" s="194" t="str">
        <f t="shared" si="2068"/>
        <v/>
      </c>
      <c r="R10712" s="75" t="e">
        <f t="shared" si="2069"/>
        <v>#REF!</v>
      </c>
    </row>
    <row r="10713" spans="1:18" ht="15" customHeight="1" x14ac:dyDescent="0.3">
      <c r="A10713" s="86"/>
      <c r="B10713" s="84"/>
      <c r="C10713" s="125"/>
      <c r="E10713" s="151"/>
      <c r="F10713" s="151"/>
      <c r="G10713" s="151"/>
      <c r="H10713" s="190" t="str">
        <f t="shared" si="2070"/>
        <v/>
      </c>
      <c r="J10713" s="195" t="str">
        <f>+IF(H10713="","",H10713/H10734)</f>
        <v/>
      </c>
      <c r="K10713" s="174"/>
      <c r="L10713" s="170"/>
      <c r="M10713" s="193" t="str">
        <f t="shared" si="2071"/>
        <v/>
      </c>
      <c r="N10713" s="194" t="str">
        <f t="shared" si="2068"/>
        <v/>
      </c>
      <c r="R10713" s="75" t="e">
        <f t="shared" si="2069"/>
        <v>#REF!</v>
      </c>
    </row>
    <row r="10714" spans="1:18" ht="15" customHeight="1" x14ac:dyDescent="0.3">
      <c r="A10714" s="86"/>
      <c r="B10714" s="84"/>
      <c r="C10714" s="125"/>
      <c r="E10714" s="151"/>
      <c r="F10714" s="151"/>
      <c r="G10714" s="151"/>
      <c r="H10714" s="190" t="str">
        <f t="shared" si="2070"/>
        <v/>
      </c>
      <c r="J10714" s="195" t="str">
        <f>+IF(H10714="","",H10714/H10734)</f>
        <v/>
      </c>
      <c r="K10714" s="174"/>
      <c r="L10714" s="170"/>
      <c r="M10714" s="193" t="str">
        <f t="shared" si="2071"/>
        <v/>
      </c>
      <c r="N10714" s="194" t="str">
        <f t="shared" si="2068"/>
        <v/>
      </c>
      <c r="R10714" s="75" t="e">
        <f t="shared" si="2069"/>
        <v>#REF!</v>
      </c>
    </row>
    <row r="10715" spans="1:18" ht="15" customHeight="1" x14ac:dyDescent="0.3">
      <c r="A10715" s="86"/>
      <c r="B10715" s="84"/>
      <c r="C10715" s="125"/>
      <c r="E10715" s="151"/>
      <c r="F10715" s="151"/>
      <c r="G10715" s="151"/>
      <c r="H10715" s="190" t="str">
        <f t="shared" si="2070"/>
        <v/>
      </c>
      <c r="J10715" s="195" t="str">
        <f>+IF(H10715="","",H10715/H10734)</f>
        <v/>
      </c>
      <c r="K10715" s="174"/>
      <c r="L10715" s="170"/>
      <c r="M10715" s="193" t="str">
        <f t="shared" si="2071"/>
        <v/>
      </c>
      <c r="N10715" s="194" t="str">
        <f t="shared" si="2068"/>
        <v/>
      </c>
      <c r="R10715" s="75" t="e">
        <f t="shared" si="2069"/>
        <v>#REF!</v>
      </c>
    </row>
    <row r="10716" spans="1:18" ht="15" customHeight="1" x14ac:dyDescent="0.3">
      <c r="A10716" s="86"/>
      <c r="B10716" s="84"/>
      <c r="C10716" s="125"/>
      <c r="E10716" s="151"/>
      <c r="F10716" s="151"/>
      <c r="G10716" s="151"/>
      <c r="H10716" s="190" t="str">
        <f t="shared" si="2070"/>
        <v/>
      </c>
      <c r="J10716" s="195" t="str">
        <f>+IF(H10716="","",H10716/H10734)</f>
        <v/>
      </c>
      <c r="K10716" s="174"/>
      <c r="L10716" s="170"/>
      <c r="M10716" s="193" t="str">
        <f t="shared" si="2071"/>
        <v/>
      </c>
      <c r="N10716" s="194" t="str">
        <f t="shared" si="2068"/>
        <v/>
      </c>
      <c r="R10716" s="75" t="e">
        <f t="shared" si="2069"/>
        <v>#REF!</v>
      </c>
    </row>
    <row r="10717" spans="1:18" ht="15" customHeight="1" x14ac:dyDescent="0.3">
      <c r="A10717" s="86"/>
      <c r="B10717" s="84"/>
      <c r="C10717" s="125"/>
      <c r="E10717" s="151"/>
      <c r="F10717" s="151"/>
      <c r="G10717" s="151"/>
      <c r="H10717" s="190" t="str">
        <f t="shared" si="2070"/>
        <v/>
      </c>
      <c r="J10717" s="195" t="str">
        <f>+IF(H10717="","",H10717/H10734)</f>
        <v/>
      </c>
      <c r="K10717" s="174"/>
      <c r="L10717" s="170"/>
      <c r="M10717" s="193" t="str">
        <f t="shared" si="2071"/>
        <v/>
      </c>
      <c r="N10717" s="194" t="str">
        <f t="shared" si="2068"/>
        <v/>
      </c>
      <c r="R10717" s="75" t="e">
        <f t="shared" si="2069"/>
        <v>#REF!</v>
      </c>
    </row>
    <row r="10718" spans="1:18" ht="15" customHeight="1" x14ac:dyDescent="0.3">
      <c r="A10718" s="86"/>
      <c r="B10718" s="84"/>
      <c r="C10718" s="125"/>
      <c r="E10718" s="151"/>
      <c r="F10718" s="151"/>
      <c r="G10718" s="151"/>
      <c r="H10718" s="190" t="str">
        <f t="shared" si="2070"/>
        <v/>
      </c>
      <c r="J10718" s="195" t="str">
        <f>+IF(H10718="","",H10718/H10734)</f>
        <v/>
      </c>
      <c r="K10718" s="174"/>
      <c r="L10718" s="170"/>
      <c r="M10718" s="193" t="str">
        <f t="shared" si="2071"/>
        <v/>
      </c>
      <c r="N10718" s="194" t="str">
        <f t="shared" si="2068"/>
        <v/>
      </c>
      <c r="R10718" s="75" t="e">
        <f t="shared" si="2069"/>
        <v>#REF!</v>
      </c>
    </row>
    <row r="10719" spans="1:18" ht="15" customHeight="1" x14ac:dyDescent="0.3">
      <c r="A10719" s="86"/>
      <c r="B10719" s="84"/>
      <c r="C10719" s="125"/>
      <c r="E10719" s="151"/>
      <c r="F10719" s="151"/>
      <c r="G10719" s="151"/>
      <c r="H10719" s="190" t="str">
        <f t="shared" si="2070"/>
        <v/>
      </c>
      <c r="J10719" s="195" t="str">
        <f>+IF(H10719="","",H10719/H10734)</f>
        <v/>
      </c>
      <c r="K10719" s="174"/>
      <c r="L10719" s="170"/>
      <c r="M10719" s="193" t="str">
        <f t="shared" si="2071"/>
        <v/>
      </c>
      <c r="N10719" s="194" t="str">
        <f t="shared" si="2068"/>
        <v/>
      </c>
      <c r="R10719" s="75" t="e">
        <f t="shared" si="2069"/>
        <v>#REF!</v>
      </c>
    </row>
    <row r="10720" spans="1:18" ht="15" customHeight="1" x14ac:dyDescent="0.3">
      <c r="A10720" s="86"/>
      <c r="B10720" s="84"/>
      <c r="C10720" s="125"/>
      <c r="E10720" s="151"/>
      <c r="F10720" s="151"/>
      <c r="G10720" s="151"/>
      <c r="H10720" s="190" t="str">
        <f t="shared" si="2070"/>
        <v/>
      </c>
      <c r="J10720" s="195" t="str">
        <f>+IF(H10720="","",H10720/H10734)</f>
        <v/>
      </c>
      <c r="K10720" s="174"/>
      <c r="L10720" s="170"/>
      <c r="M10720" s="193" t="str">
        <f t="shared" si="2071"/>
        <v/>
      </c>
      <c r="N10720" s="194" t="str">
        <f t="shared" si="2068"/>
        <v/>
      </c>
      <c r="R10720" s="75" t="e">
        <f t="shared" si="2069"/>
        <v>#REF!</v>
      </c>
    </row>
    <row r="10721" spans="1:18" ht="15" customHeight="1" x14ac:dyDescent="0.3">
      <c r="A10721" s="86"/>
      <c r="B10721" s="84"/>
      <c r="C10721" s="125"/>
      <c r="E10721" s="151"/>
      <c r="F10721" s="151"/>
      <c r="G10721" s="151"/>
      <c r="H10721" s="190" t="str">
        <f t="shared" si="2070"/>
        <v/>
      </c>
      <c r="J10721" s="195" t="str">
        <f>+IF(H10721="","",H10721/H10734)</f>
        <v/>
      </c>
      <c r="K10721" s="174"/>
      <c r="L10721" s="170"/>
      <c r="M10721" s="193" t="str">
        <f t="shared" si="2071"/>
        <v/>
      </c>
      <c r="N10721" s="194" t="str">
        <f t="shared" si="2068"/>
        <v/>
      </c>
      <c r="R10721" s="75" t="e">
        <f t="shared" si="2069"/>
        <v>#REF!</v>
      </c>
    </row>
    <row r="10722" spans="1:18" ht="15" customHeight="1" x14ac:dyDescent="0.3">
      <c r="A10722" s="86"/>
      <c r="B10722" s="84"/>
      <c r="C10722" s="125"/>
      <c r="E10722" s="151"/>
      <c r="F10722" s="151"/>
      <c r="G10722" s="151"/>
      <c r="H10722" s="190" t="str">
        <f t="shared" si="2070"/>
        <v/>
      </c>
      <c r="J10722" s="195" t="str">
        <f>+IF(H10722="","",H10722/H10734)</f>
        <v/>
      </c>
      <c r="K10722" s="174"/>
      <c r="L10722" s="170"/>
      <c r="M10722" s="193" t="str">
        <f t="shared" si="2071"/>
        <v/>
      </c>
      <c r="N10722" s="194" t="str">
        <f t="shared" si="2068"/>
        <v/>
      </c>
      <c r="R10722" s="75" t="e">
        <f t="shared" si="2069"/>
        <v>#REF!</v>
      </c>
    </row>
    <row r="10723" spans="1:18" ht="15" customHeight="1" thickBot="1" x14ac:dyDescent="0.35">
      <c r="A10723" s="86"/>
      <c r="B10723" s="84"/>
      <c r="C10723" s="125"/>
      <c r="E10723" s="152"/>
      <c r="F10723" s="152"/>
      <c r="G10723" s="152"/>
      <c r="H10723" s="191" t="str">
        <f t="shared" si="2070"/>
        <v/>
      </c>
      <c r="J10723" s="195" t="str">
        <f>+IF(H10723="","",H10723/H10734)</f>
        <v/>
      </c>
      <c r="K10723" s="174"/>
      <c r="L10723" s="170"/>
      <c r="M10723" s="193" t="str">
        <f t="shared" si="2071"/>
        <v/>
      </c>
      <c r="N10723" s="194" t="str">
        <f t="shared" si="2068"/>
        <v/>
      </c>
      <c r="R10723" s="75" t="e">
        <f t="shared" si="2069"/>
        <v>#REF!</v>
      </c>
    </row>
    <row r="10724" spans="1:18" ht="15" customHeight="1" thickBot="1" x14ac:dyDescent="0.35">
      <c r="A10724" s="86"/>
      <c r="B10724" s="84"/>
      <c r="C10724" s="160"/>
      <c r="D10724" s="160"/>
      <c r="E10724" s="160"/>
      <c r="F10724" s="160"/>
      <c r="G10724" s="161" t="s">
        <v>29</v>
      </c>
      <c r="H10724" s="157">
        <f>SUM(H10698:H10723)</f>
        <v>0.1</v>
      </c>
      <c r="J10724" s="110">
        <f>SUM(J10698:J10723)</f>
        <v>1</v>
      </c>
      <c r="K10724" s="109"/>
      <c r="L10724" s="109"/>
      <c r="M10724" s="109"/>
      <c r="N10724" s="110">
        <f>SUM(N10698:N10723)</f>
        <v>0.20180000000000001</v>
      </c>
    </row>
    <row r="10725" spans="1:18" s="73" customFormat="1" ht="15" customHeight="1" thickBot="1" x14ac:dyDescent="0.35">
      <c r="A10725" s="86"/>
      <c r="B10725" s="84"/>
      <c r="C10725" s="73" t="s">
        <v>12</v>
      </c>
      <c r="H10725" s="74"/>
      <c r="J10725" s="111"/>
      <c r="K10725" s="111"/>
      <c r="L10725" s="111"/>
      <c r="M10725" s="111"/>
      <c r="N10725" s="111"/>
    </row>
    <row r="10726" spans="1:18" ht="33" customHeight="1" thickBot="1" x14ac:dyDescent="0.35">
      <c r="A10726" s="86"/>
      <c r="B10726" s="84"/>
      <c r="C10726" s="122" t="s">
        <v>48</v>
      </c>
      <c r="D10726" s="129"/>
      <c r="E10726" s="130" t="s">
        <v>3</v>
      </c>
      <c r="F10726" s="130" t="s">
        <v>0</v>
      </c>
      <c r="G10726" s="123" t="s">
        <v>6</v>
      </c>
      <c r="H10726" s="124" t="s">
        <v>9</v>
      </c>
      <c r="J10726" s="106" t="s">
        <v>59</v>
      </c>
      <c r="K10726" s="107" t="s">
        <v>60</v>
      </c>
      <c r="L10726" s="107" t="s">
        <v>61</v>
      </c>
      <c r="M10726" s="107" t="s">
        <v>62</v>
      </c>
      <c r="N10726" s="108" t="s">
        <v>63</v>
      </c>
    </row>
    <row r="10727" spans="1:18" ht="15" customHeight="1" x14ac:dyDescent="0.3">
      <c r="A10727" s="86"/>
      <c r="B10727" s="84"/>
      <c r="C10727" s="125"/>
      <c r="E10727" s="149"/>
      <c r="F10727" s="146"/>
      <c r="G10727" s="154"/>
      <c r="H10727" s="186"/>
      <c r="J10727" s="195"/>
      <c r="K10727" s="175"/>
      <c r="L10727" s="175"/>
      <c r="M10727" s="193"/>
      <c r="N10727" s="194" t="str">
        <f>+IF(H10727="","",J10727*M10727)</f>
        <v/>
      </c>
      <c r="R10727" s="75" t="e">
        <f t="shared" ref="R10727:R10731" si="2072">+R10639+1</f>
        <v>#REF!</v>
      </c>
    </row>
    <row r="10728" spans="1:18" ht="15" customHeight="1" x14ac:dyDescent="0.3">
      <c r="A10728" s="86"/>
      <c r="B10728" s="84"/>
      <c r="C10728" s="125"/>
      <c r="E10728" s="149"/>
      <c r="F10728" s="146"/>
      <c r="G10728" s="154"/>
      <c r="H10728" s="186"/>
      <c r="J10728" s="195"/>
      <c r="K10728" s="175"/>
      <c r="L10728" s="175"/>
      <c r="M10728" s="193"/>
      <c r="N10728" s="194" t="str">
        <f>+IF(H10728="","",J10728*M10728)</f>
        <v/>
      </c>
      <c r="R10728" s="75" t="e">
        <f t="shared" si="2072"/>
        <v>#REF!</v>
      </c>
    </row>
    <row r="10729" spans="1:18" ht="15" customHeight="1" x14ac:dyDescent="0.3">
      <c r="A10729" s="86"/>
      <c r="B10729" s="84"/>
      <c r="C10729" s="125"/>
      <c r="E10729" s="149"/>
      <c r="F10729" s="146"/>
      <c r="G10729" s="154"/>
      <c r="H10729" s="186"/>
      <c r="J10729" s="195"/>
      <c r="K10729" s="175"/>
      <c r="L10729" s="175"/>
      <c r="M10729" s="193"/>
      <c r="N10729" s="194" t="str">
        <f>+IF(H10729="","",J10729*M10729)</f>
        <v/>
      </c>
      <c r="R10729" s="75" t="e">
        <f t="shared" si="2072"/>
        <v>#REF!</v>
      </c>
    </row>
    <row r="10730" spans="1:18" ht="15" customHeight="1" x14ac:dyDescent="0.3">
      <c r="A10730" s="86"/>
      <c r="B10730" s="84"/>
      <c r="C10730" s="125"/>
      <c r="E10730" s="149"/>
      <c r="F10730" s="146"/>
      <c r="G10730" s="154"/>
      <c r="H10730" s="186" t="str">
        <f>+IF(G10730="","",F10730*G10730)</f>
        <v/>
      </c>
      <c r="J10730" s="195" t="str">
        <f>+IF(H10730="","",H10730/H10734)</f>
        <v/>
      </c>
      <c r="K10730" s="175"/>
      <c r="L10730" s="175"/>
      <c r="M10730" s="193" t="str">
        <f>IF(L10730="NP", 0, (IF(L10730="EP", 1, (IF(L10730="ND", 0.4, "")))))</f>
        <v/>
      </c>
      <c r="N10730" s="194" t="str">
        <f>+IF(H10730="","",J10730*M10730)</f>
        <v/>
      </c>
      <c r="R10730" s="75" t="e">
        <f t="shared" si="2072"/>
        <v>#REF!</v>
      </c>
    </row>
    <row r="10731" spans="1:18" ht="15" customHeight="1" thickBot="1" x14ac:dyDescent="0.35">
      <c r="A10731" s="86"/>
      <c r="B10731" s="84"/>
      <c r="C10731" s="127"/>
      <c r="D10731" s="128"/>
      <c r="E10731" s="150"/>
      <c r="F10731" s="147"/>
      <c r="G10731" s="155"/>
      <c r="H10731" s="192" t="str">
        <f>+IF(G10731="","",F10731*G10731)</f>
        <v/>
      </c>
      <c r="J10731" s="195" t="str">
        <f>+IF(H10731="","",H10731/H10734)</f>
        <v/>
      </c>
      <c r="K10731" s="176"/>
      <c r="L10731" s="177"/>
      <c r="M10731" s="193" t="str">
        <f>IF(L10731="NP", 0, (IF(L10731="EP", 1, (IF(L10731="ND", 0.4, "")))))</f>
        <v/>
      </c>
      <c r="N10731" s="194" t="str">
        <f>+IF(H10731="","",J10731*M10731)</f>
        <v/>
      </c>
      <c r="R10731" s="75" t="e">
        <f t="shared" si="2072"/>
        <v>#REF!</v>
      </c>
    </row>
    <row r="10732" spans="1:18" ht="15" customHeight="1" thickBot="1" x14ac:dyDescent="0.35">
      <c r="A10732" s="86"/>
      <c r="B10732" s="84"/>
      <c r="C10732" s="160"/>
      <c r="D10732" s="160"/>
      <c r="E10732" s="160"/>
      <c r="F10732" s="160"/>
      <c r="G10732" s="161" t="s">
        <v>30</v>
      </c>
      <c r="H10732" s="157">
        <f>SUM(H10727:H10731)</f>
        <v>0</v>
      </c>
      <c r="J10732" s="110">
        <f>SUM(J10727:J10731)</f>
        <v>0</v>
      </c>
      <c r="K10732" s="109"/>
      <c r="L10732" s="109"/>
      <c r="M10732" s="109"/>
      <c r="N10732" s="110">
        <f>SUM(N10727:N10731)</f>
        <v>0</v>
      </c>
    </row>
    <row r="10733" spans="1:18" ht="13.5" customHeight="1" thickBot="1" x14ac:dyDescent="0.35">
      <c r="A10733" s="86"/>
      <c r="B10733" s="84"/>
      <c r="H10733" s="84"/>
      <c r="J10733" s="103"/>
      <c r="K10733" s="104"/>
      <c r="L10733" s="104"/>
      <c r="M10733" s="104"/>
      <c r="N10733" s="105"/>
    </row>
    <row r="10734" spans="1:18" ht="15" customHeight="1" x14ac:dyDescent="0.3">
      <c r="A10734" s="86"/>
      <c r="B10734" s="84"/>
      <c r="D10734" s="132" t="s">
        <v>13</v>
      </c>
      <c r="E10734" s="133"/>
      <c r="F10734" s="133"/>
      <c r="G10734" s="134"/>
      <c r="H10734" s="158">
        <f>+H10679+H10695+H10724+H10732</f>
        <v>0.1</v>
      </c>
      <c r="J10734" s="113"/>
      <c r="K10734" s="78"/>
      <c r="M10734" s="78"/>
      <c r="N10734" s="114"/>
    </row>
    <row r="10735" spans="1:18" ht="15" customHeight="1" thickBot="1" x14ac:dyDescent="0.35">
      <c r="A10735" s="86"/>
      <c r="B10735" s="84"/>
      <c r="D10735" s="135" t="s">
        <v>67</v>
      </c>
      <c r="E10735" s="136"/>
      <c r="F10735" s="136"/>
      <c r="G10735" s="141">
        <f>+$Q$1</f>
        <v>0.15</v>
      </c>
      <c r="H10735" s="159">
        <f>+H10734*G10735</f>
        <v>1.4999999999999999E-2</v>
      </c>
      <c r="J10735" s="115"/>
      <c r="K10735" s="116"/>
      <c r="L10735" s="116"/>
      <c r="M10735" s="116"/>
      <c r="N10735" s="117"/>
    </row>
    <row r="10736" spans="1:18" ht="15" customHeight="1" x14ac:dyDescent="0.3">
      <c r="A10736" s="86"/>
      <c r="B10736" s="84"/>
      <c r="D10736" s="135" t="s">
        <v>68</v>
      </c>
      <c r="E10736" s="136"/>
      <c r="F10736" s="136"/>
      <c r="G10736" s="141">
        <f>+$Q$2</f>
        <v>0</v>
      </c>
      <c r="H10736" s="159">
        <f>+(H10734+H10735)*G10736</f>
        <v>0</v>
      </c>
      <c r="J10736" s="120">
        <f>+J10679+J10695+J10724+J10732</f>
        <v>1</v>
      </c>
      <c r="K10736" s="118"/>
      <c r="L10736" s="118"/>
      <c r="M10736" s="118"/>
      <c r="N10736" s="120">
        <f>+N10679+N10695+N10724+N10732</f>
        <v>0.20180000000000001</v>
      </c>
    </row>
    <row r="10737" spans="1:18" ht="15" customHeight="1" thickBot="1" x14ac:dyDescent="0.35">
      <c r="A10737" s="86"/>
      <c r="B10737" s="84"/>
      <c r="C10737" s="75" t="s">
        <v>64</v>
      </c>
      <c r="D10737" s="135" t="s">
        <v>14</v>
      </c>
      <c r="E10737" s="136"/>
      <c r="F10737" s="136"/>
      <c r="G10737" s="137"/>
      <c r="H10737" s="159">
        <f>SUM(H10734:H10736)</f>
        <v>0.115</v>
      </c>
      <c r="J10737" s="121" t="s">
        <v>69</v>
      </c>
      <c r="K10737" s="119"/>
      <c r="L10737" s="119"/>
      <c r="M10737" s="119"/>
      <c r="N10737" s="121" t="s">
        <v>70</v>
      </c>
    </row>
    <row r="10738" spans="1:18" ht="15" customHeight="1" thickBot="1" x14ac:dyDescent="0.35">
      <c r="A10738" s="86"/>
      <c r="B10738" s="84"/>
      <c r="C10738" s="75" t="s">
        <v>64</v>
      </c>
      <c r="D10738" s="138" t="s">
        <v>15</v>
      </c>
      <c r="E10738" s="139"/>
      <c r="F10738" s="139"/>
      <c r="G10738" s="140"/>
      <c r="H10738" s="131">
        <f>+ROUND(H10737,2)</f>
        <v>0.12</v>
      </c>
      <c r="N10738" s="165">
        <f>+ROUND(N10736,4)</f>
        <v>0.20180000000000001</v>
      </c>
    </row>
    <row r="10739" spans="1:18" ht="13.5" customHeight="1" x14ac:dyDescent="0.3">
      <c r="A10739" s="86"/>
      <c r="B10739" s="84"/>
      <c r="G10739" s="76"/>
    </row>
    <row r="10740" spans="1:18" ht="13.5" customHeight="1" x14ac:dyDescent="0.3">
      <c r="A10740" s="86"/>
      <c r="B10740" s="84"/>
      <c r="G10740" s="76"/>
    </row>
    <row r="10741" spans="1:18" ht="15" customHeight="1" x14ac:dyDescent="0.3">
      <c r="A10741" s="83"/>
      <c r="B10741" s="84"/>
      <c r="G10741" s="76"/>
      <c r="H10741" s="84"/>
      <c r="J10741" s="85"/>
      <c r="K10741" s="85"/>
      <c r="L10741" s="85"/>
      <c r="M10741" s="85"/>
      <c r="N10741" s="85"/>
    </row>
    <row r="10742" spans="1:18" ht="14.1" customHeight="1" x14ac:dyDescent="0.3">
      <c r="A10742" s="86"/>
      <c r="B10742" s="84"/>
      <c r="C10742" s="87"/>
      <c r="D10742" s="87"/>
      <c r="E10742" s="87"/>
      <c r="F10742" s="87"/>
      <c r="G10742" s="87"/>
      <c r="H10742" s="87"/>
      <c r="K10742" s="78"/>
      <c r="M10742" s="78"/>
    </row>
    <row r="10743" spans="1:18" ht="12" customHeight="1" x14ac:dyDescent="0.3">
      <c r="A10743" s="86"/>
      <c r="B10743" s="84"/>
      <c r="C10743" s="73"/>
      <c r="D10743" s="73"/>
      <c r="E10743" s="73"/>
      <c r="F10743" s="73"/>
      <c r="G10743" s="73"/>
      <c r="H10743" s="73"/>
      <c r="K10743" s="78"/>
      <c r="M10743" s="78"/>
    </row>
    <row r="10744" spans="1:18" ht="12" customHeight="1" x14ac:dyDescent="0.3">
      <c r="A10744" s="86"/>
      <c r="B10744" s="84"/>
      <c r="G10744" s="88"/>
      <c r="H10744" s="84"/>
      <c r="K10744" s="78"/>
      <c r="M10744" s="78"/>
    </row>
    <row r="10745" spans="1:18" ht="14.25" customHeight="1" x14ac:dyDescent="0.3">
      <c r="A10745" s="86"/>
      <c r="B10745" s="84"/>
      <c r="C10745" s="89"/>
      <c r="D10745" s="90"/>
      <c r="E10745" s="90"/>
      <c r="F10745" s="90"/>
      <c r="G10745" s="90"/>
      <c r="H10745" s="91"/>
      <c r="K10745" s="78"/>
      <c r="M10745" s="78"/>
    </row>
    <row r="10746" spans="1:18" ht="14.25" customHeight="1" x14ac:dyDescent="0.3">
      <c r="A10746" s="86"/>
      <c r="B10746" s="84"/>
      <c r="C10746" s="89"/>
      <c r="H10746" s="84"/>
      <c r="K10746" s="78"/>
      <c r="M10746" s="78"/>
    </row>
    <row r="10747" spans="1:18" ht="12" customHeight="1" thickBot="1" x14ac:dyDescent="0.35">
      <c r="A10747" s="86"/>
      <c r="B10747" s="84"/>
      <c r="C10747" s="89"/>
      <c r="H10747" s="84"/>
      <c r="K10747" s="78"/>
      <c r="M10747" s="78"/>
    </row>
    <row r="10748" spans="1:18" ht="20.100000000000001" customHeight="1" thickBot="1" x14ac:dyDescent="0.35">
      <c r="A10748" s="86"/>
      <c r="B10748" s="84"/>
      <c r="C10748" s="142" t="s">
        <v>55</v>
      </c>
      <c r="D10748" s="143"/>
      <c r="E10748" s="143"/>
      <c r="F10748" s="143"/>
      <c r="G10748" s="143"/>
      <c r="H10748" s="144"/>
    </row>
    <row r="10749" spans="1:18" ht="20.100000000000001" customHeight="1" x14ac:dyDescent="0.3">
      <c r="A10749" s="86"/>
      <c r="B10749" s="84"/>
      <c r="C10749" s="92"/>
      <c r="H10749" s="93" t="s">
        <v>56</v>
      </c>
      <c r="I10749" s="84"/>
      <c r="J10749" s="97" t="s">
        <v>26</v>
      </c>
      <c r="K10749" s="98"/>
      <c r="L10749" s="98"/>
      <c r="M10749" s="98"/>
      <c r="N10749" s="99"/>
    </row>
    <row r="10750" spans="1:18" ht="16.5" customHeight="1" thickBot="1" x14ac:dyDescent="0.35">
      <c r="A10750" s="169"/>
      <c r="B10750" s="84"/>
      <c r="C10750" s="73" t="s">
        <v>57</v>
      </c>
      <c r="D10750" s="84">
        <v>123</v>
      </c>
      <c r="G10750" s="74" t="s">
        <v>4</v>
      </c>
      <c r="H10750" s="75" t="str">
        <f>+VLOOKUP(D10750,PRESUP!$A$6:$N$183,3,FALSE)</f>
        <v>u</v>
      </c>
      <c r="I10750" s="84"/>
      <c r="J10750" s="100"/>
      <c r="K10750" s="101"/>
      <c r="L10750" s="101"/>
      <c r="M10750" s="101"/>
      <c r="N10750" s="102"/>
    </row>
    <row r="10751" spans="1:18" ht="32.25" customHeight="1" x14ac:dyDescent="0.3">
      <c r="A10751" s="86"/>
      <c r="B10751" s="84"/>
      <c r="C10751" s="22" t="str">
        <f>+VLOOKUP(D10750,PRESUP!$A$6:$N$183,14,FALSE)</f>
        <v>DETALLE: BARRICADA DE MADERA (0,6X1.1)M C/2TABLONES C/ CINTA REFLECTIVA</v>
      </c>
      <c r="J10751" s="103"/>
      <c r="K10751" s="104"/>
      <c r="L10751" s="104"/>
      <c r="M10751" s="104"/>
      <c r="N10751" s="105"/>
      <c r="O10751" s="84" t="s">
        <v>71</v>
      </c>
      <c r="P10751" s="84" t="s">
        <v>73</v>
      </c>
      <c r="Q10751" s="84" t="s">
        <v>72</v>
      </c>
    </row>
    <row r="10752" spans="1:18" s="73" customFormat="1" ht="15" customHeight="1" thickBot="1" x14ac:dyDescent="0.35">
      <c r="A10752" s="86"/>
      <c r="B10752" s="84"/>
      <c r="C10752" s="73" t="s">
        <v>5</v>
      </c>
      <c r="D10752" s="94"/>
      <c r="E10752" s="94"/>
      <c r="F10752" s="94"/>
      <c r="G10752" s="196" t="s">
        <v>58</v>
      </c>
      <c r="H10752" s="197">
        <v>3</v>
      </c>
      <c r="J10752" s="162"/>
      <c r="K10752" s="163"/>
      <c r="L10752" s="163"/>
      <c r="M10752" s="163"/>
      <c r="N10752" s="164"/>
      <c r="O10752" s="166">
        <f>+H10826</f>
        <v>157.06</v>
      </c>
      <c r="P10752" s="168">
        <f>+H10822</f>
        <v>136.57500000000002</v>
      </c>
      <c r="Q10752" s="167">
        <f>+N10826</f>
        <v>0.14299999999999999</v>
      </c>
      <c r="R10752" s="73">
        <f t="shared" ref="R10752" si="2073">+D10750</f>
        <v>123</v>
      </c>
    </row>
    <row r="10753" spans="1:18" s="94" customFormat="1" ht="30" customHeight="1" thickBot="1" x14ac:dyDescent="0.35">
      <c r="A10753" s="86"/>
      <c r="B10753" s="84"/>
      <c r="C10753" s="122" t="s">
        <v>48</v>
      </c>
      <c r="D10753" s="123" t="s">
        <v>0</v>
      </c>
      <c r="E10753" s="123" t="s">
        <v>6</v>
      </c>
      <c r="F10753" s="123" t="s">
        <v>7</v>
      </c>
      <c r="G10753" s="123" t="s">
        <v>8</v>
      </c>
      <c r="H10753" s="124" t="s">
        <v>9</v>
      </c>
      <c r="J10753" s="106" t="s">
        <v>59</v>
      </c>
      <c r="K10753" s="107" t="s">
        <v>60</v>
      </c>
      <c r="L10753" s="107" t="s">
        <v>61</v>
      </c>
      <c r="M10753" s="107" t="s">
        <v>62</v>
      </c>
      <c r="N10753" s="108" t="s">
        <v>63</v>
      </c>
    </row>
    <row r="10754" spans="1:18" ht="15" customHeight="1" x14ac:dyDescent="0.3">
      <c r="A10754" s="86"/>
      <c r="B10754" s="84"/>
      <c r="C10754" s="125" t="s">
        <v>78</v>
      </c>
      <c r="D10754" s="145" t="s">
        <v>20</v>
      </c>
      <c r="E10754" s="148"/>
      <c r="F10754" s="148" t="s">
        <v>64</v>
      </c>
      <c r="G10754" s="153" t="s">
        <v>20</v>
      </c>
      <c r="H10754" s="126">
        <f>+H10783*0.05</f>
        <v>1.9890000000000001</v>
      </c>
      <c r="J10754" s="171">
        <f>+IF(H10754="","",H10754/H10822)</f>
        <v>1.4563426688632619E-2</v>
      </c>
      <c r="K10754" s="210">
        <v>4292100117</v>
      </c>
      <c r="L10754" s="210" t="s">
        <v>77</v>
      </c>
      <c r="M10754" s="156">
        <v>0</v>
      </c>
      <c r="N10754" s="173">
        <f t="shared" ref="N10754:N10766" si="2074">+IF(H10754="","",J10754*M10754)</f>
        <v>0</v>
      </c>
    </row>
    <row r="10755" spans="1:18" ht="15" customHeight="1" x14ac:dyDescent="0.3">
      <c r="A10755" s="86"/>
      <c r="B10755" s="84"/>
      <c r="C10755" s="125"/>
      <c r="D10755" s="146"/>
      <c r="E10755" s="149"/>
      <c r="F10755" s="184"/>
      <c r="G10755" s="185"/>
      <c r="H10755" s="186"/>
      <c r="J10755" s="195"/>
      <c r="K10755" s="211"/>
      <c r="L10755" s="212"/>
      <c r="M10755" s="193"/>
      <c r="N10755" s="194" t="str">
        <f t="shared" si="2074"/>
        <v/>
      </c>
      <c r="R10755" s="75" t="e">
        <f t="shared" ref="R10755:R10766" si="2075">+R10667+1</f>
        <v>#REF!</v>
      </c>
    </row>
    <row r="10756" spans="1:18" ht="15" customHeight="1" x14ac:dyDescent="0.3">
      <c r="A10756" s="86"/>
      <c r="B10756" s="84"/>
      <c r="C10756" s="125"/>
      <c r="D10756" s="146"/>
      <c r="E10756" s="149"/>
      <c r="F10756" s="184"/>
      <c r="G10756" s="185"/>
      <c r="H10756" s="186"/>
      <c r="J10756" s="195"/>
      <c r="K10756" s="172"/>
      <c r="L10756" s="170"/>
      <c r="M10756" s="193"/>
      <c r="N10756" s="194" t="str">
        <f t="shared" si="2074"/>
        <v/>
      </c>
      <c r="R10756" s="75" t="e">
        <f t="shared" si="2075"/>
        <v>#REF!</v>
      </c>
    </row>
    <row r="10757" spans="1:18" ht="15" customHeight="1" x14ac:dyDescent="0.3">
      <c r="A10757" s="86"/>
      <c r="B10757" s="84"/>
      <c r="C10757" s="125"/>
      <c r="D10757" s="146"/>
      <c r="E10757" s="149"/>
      <c r="F10757" s="184" t="str">
        <f t="shared" ref="F10757:F10766" si="2076">+IF(E10757="","",D10757*E10757)</f>
        <v/>
      </c>
      <c r="G10757" s="185" t="str">
        <f>+IF(F10757="","",H10752)</f>
        <v/>
      </c>
      <c r="H10757" s="186" t="str">
        <f t="shared" ref="H10757:H10766" si="2077">+IF(G10757="","",F10757*G10757)</f>
        <v/>
      </c>
      <c r="J10757" s="195" t="str">
        <f>+IF(H10757="","",H10757/H10822)</f>
        <v/>
      </c>
      <c r="K10757" s="172"/>
      <c r="L10757" s="170"/>
      <c r="M10757" s="193" t="str">
        <f t="shared" ref="M10757:M10766" si="2078">IF(L10757="NP", 0, (IF(L10757="EP", 1, (IF(L10757="ND", 0.4, "")))))</f>
        <v/>
      </c>
      <c r="N10757" s="194" t="str">
        <f t="shared" si="2074"/>
        <v/>
      </c>
      <c r="R10757" s="75" t="e">
        <f t="shared" si="2075"/>
        <v>#REF!</v>
      </c>
    </row>
    <row r="10758" spans="1:18" ht="15" customHeight="1" x14ac:dyDescent="0.3">
      <c r="A10758" s="86"/>
      <c r="B10758" s="84"/>
      <c r="C10758" s="125"/>
      <c r="D10758" s="146"/>
      <c r="E10758" s="149"/>
      <c r="F10758" s="184" t="str">
        <f t="shared" si="2076"/>
        <v/>
      </c>
      <c r="G10758" s="185" t="str">
        <f>+IF(F10758="","",H10752)</f>
        <v/>
      </c>
      <c r="H10758" s="186" t="str">
        <f t="shared" si="2077"/>
        <v/>
      </c>
      <c r="J10758" s="195" t="str">
        <f>+IF(H10758="","",H10758/H10822)</f>
        <v/>
      </c>
      <c r="K10758" s="172"/>
      <c r="L10758" s="170"/>
      <c r="M10758" s="193" t="str">
        <f t="shared" si="2078"/>
        <v/>
      </c>
      <c r="N10758" s="194" t="str">
        <f t="shared" si="2074"/>
        <v/>
      </c>
      <c r="R10758" s="75" t="e">
        <f t="shared" si="2075"/>
        <v>#REF!</v>
      </c>
    </row>
    <row r="10759" spans="1:18" ht="15" customHeight="1" x14ac:dyDescent="0.3">
      <c r="A10759" s="86"/>
      <c r="B10759" s="84"/>
      <c r="C10759" s="125"/>
      <c r="D10759" s="146"/>
      <c r="E10759" s="149"/>
      <c r="F10759" s="184" t="str">
        <f t="shared" si="2076"/>
        <v/>
      </c>
      <c r="G10759" s="185" t="str">
        <f>+IF(F10759="","",H10752)</f>
        <v/>
      </c>
      <c r="H10759" s="186" t="str">
        <f t="shared" si="2077"/>
        <v/>
      </c>
      <c r="J10759" s="195" t="str">
        <f>+IF(H10759="","",H10759/H10822)</f>
        <v/>
      </c>
      <c r="K10759" s="172"/>
      <c r="L10759" s="170"/>
      <c r="M10759" s="193" t="str">
        <f t="shared" si="2078"/>
        <v/>
      </c>
      <c r="N10759" s="194" t="str">
        <f t="shared" si="2074"/>
        <v/>
      </c>
      <c r="R10759" s="75" t="e">
        <f t="shared" si="2075"/>
        <v>#REF!</v>
      </c>
    </row>
    <row r="10760" spans="1:18" ht="15" customHeight="1" x14ac:dyDescent="0.3">
      <c r="A10760" s="86"/>
      <c r="B10760" s="84"/>
      <c r="C10760" s="125"/>
      <c r="D10760" s="146"/>
      <c r="E10760" s="149"/>
      <c r="F10760" s="184" t="str">
        <f t="shared" si="2076"/>
        <v/>
      </c>
      <c r="G10760" s="185" t="str">
        <f>+IF(F10760="","",H10752)</f>
        <v/>
      </c>
      <c r="H10760" s="186" t="str">
        <f t="shared" si="2077"/>
        <v/>
      </c>
      <c r="J10760" s="195" t="str">
        <f>+IF(H10760="","",H10760/H10822)</f>
        <v/>
      </c>
      <c r="K10760" s="172"/>
      <c r="L10760" s="170"/>
      <c r="M10760" s="193" t="str">
        <f t="shared" si="2078"/>
        <v/>
      </c>
      <c r="N10760" s="194" t="str">
        <f t="shared" si="2074"/>
        <v/>
      </c>
      <c r="R10760" s="75" t="e">
        <f t="shared" si="2075"/>
        <v>#REF!</v>
      </c>
    </row>
    <row r="10761" spans="1:18" ht="15" customHeight="1" x14ac:dyDescent="0.3">
      <c r="A10761" s="86"/>
      <c r="B10761" s="84"/>
      <c r="C10761" s="125"/>
      <c r="D10761" s="146"/>
      <c r="E10761" s="149"/>
      <c r="F10761" s="184" t="str">
        <f t="shared" si="2076"/>
        <v/>
      </c>
      <c r="G10761" s="185" t="str">
        <f>+IF(F10761="","",H10752)</f>
        <v/>
      </c>
      <c r="H10761" s="186" t="str">
        <f t="shared" si="2077"/>
        <v/>
      </c>
      <c r="J10761" s="195" t="str">
        <f>+IF(H10761="","",H10761/H10822)</f>
        <v/>
      </c>
      <c r="K10761" s="172"/>
      <c r="L10761" s="170"/>
      <c r="M10761" s="193" t="str">
        <f t="shared" si="2078"/>
        <v/>
      </c>
      <c r="N10761" s="194" t="str">
        <f t="shared" si="2074"/>
        <v/>
      </c>
      <c r="R10761" s="75" t="e">
        <f t="shared" si="2075"/>
        <v>#REF!</v>
      </c>
    </row>
    <row r="10762" spans="1:18" ht="15" customHeight="1" x14ac:dyDescent="0.3">
      <c r="A10762" s="86"/>
      <c r="B10762" s="84"/>
      <c r="C10762" s="125"/>
      <c r="D10762" s="146"/>
      <c r="E10762" s="149"/>
      <c r="F10762" s="184" t="str">
        <f t="shared" si="2076"/>
        <v/>
      </c>
      <c r="G10762" s="185" t="str">
        <f>+IF(F10762="","",H10752)</f>
        <v/>
      </c>
      <c r="H10762" s="186" t="str">
        <f t="shared" si="2077"/>
        <v/>
      </c>
      <c r="J10762" s="195" t="str">
        <f>+IF(H10762="","",H10762/H10822)</f>
        <v/>
      </c>
      <c r="K10762" s="172"/>
      <c r="L10762" s="170"/>
      <c r="M10762" s="193" t="str">
        <f t="shared" si="2078"/>
        <v/>
      </c>
      <c r="N10762" s="194" t="str">
        <f t="shared" si="2074"/>
        <v/>
      </c>
      <c r="R10762" s="75" t="e">
        <f t="shared" si="2075"/>
        <v>#REF!</v>
      </c>
    </row>
    <row r="10763" spans="1:18" ht="15" customHeight="1" x14ac:dyDescent="0.3">
      <c r="A10763" s="86"/>
      <c r="B10763" s="84"/>
      <c r="C10763" s="125"/>
      <c r="D10763" s="146"/>
      <c r="E10763" s="149"/>
      <c r="F10763" s="184" t="str">
        <f t="shared" si="2076"/>
        <v/>
      </c>
      <c r="G10763" s="185" t="str">
        <f>+IF(F10763="","",H10752)</f>
        <v/>
      </c>
      <c r="H10763" s="186" t="str">
        <f t="shared" si="2077"/>
        <v/>
      </c>
      <c r="J10763" s="195" t="str">
        <f>+IF(H10763="","",H10763/H10822)</f>
        <v/>
      </c>
      <c r="K10763" s="172"/>
      <c r="L10763" s="170"/>
      <c r="M10763" s="193" t="str">
        <f t="shared" si="2078"/>
        <v/>
      </c>
      <c r="N10763" s="194" t="str">
        <f t="shared" si="2074"/>
        <v/>
      </c>
      <c r="R10763" s="75" t="e">
        <f t="shared" si="2075"/>
        <v>#REF!</v>
      </c>
    </row>
    <row r="10764" spans="1:18" ht="15" customHeight="1" x14ac:dyDescent="0.3">
      <c r="A10764" s="86"/>
      <c r="B10764" s="84"/>
      <c r="C10764" s="125"/>
      <c r="D10764" s="146"/>
      <c r="E10764" s="149"/>
      <c r="F10764" s="184" t="str">
        <f t="shared" si="2076"/>
        <v/>
      </c>
      <c r="G10764" s="185" t="str">
        <f>+IF(F10764="","",H10752)</f>
        <v/>
      </c>
      <c r="H10764" s="186" t="str">
        <f t="shared" si="2077"/>
        <v/>
      </c>
      <c r="J10764" s="195" t="str">
        <f>+IF(H10764="","",H10764/H10822)</f>
        <v/>
      </c>
      <c r="K10764" s="172"/>
      <c r="L10764" s="170"/>
      <c r="M10764" s="193" t="str">
        <f t="shared" si="2078"/>
        <v/>
      </c>
      <c r="N10764" s="194" t="str">
        <f t="shared" si="2074"/>
        <v/>
      </c>
      <c r="R10764" s="75" t="e">
        <f t="shared" si="2075"/>
        <v>#REF!</v>
      </c>
    </row>
    <row r="10765" spans="1:18" ht="15" customHeight="1" x14ac:dyDescent="0.3">
      <c r="A10765" s="86"/>
      <c r="B10765" s="84"/>
      <c r="C10765" s="125"/>
      <c r="D10765" s="146"/>
      <c r="E10765" s="149"/>
      <c r="F10765" s="184" t="str">
        <f t="shared" si="2076"/>
        <v/>
      </c>
      <c r="G10765" s="185" t="str">
        <f>+IF(F10765="","",H10752)</f>
        <v/>
      </c>
      <c r="H10765" s="186" t="str">
        <f t="shared" si="2077"/>
        <v/>
      </c>
      <c r="J10765" s="195" t="str">
        <f>+IF(H10765="","",H10765/H10822)</f>
        <v/>
      </c>
      <c r="K10765" s="172"/>
      <c r="L10765" s="170"/>
      <c r="M10765" s="193" t="str">
        <f t="shared" si="2078"/>
        <v/>
      </c>
      <c r="N10765" s="194" t="str">
        <f t="shared" si="2074"/>
        <v/>
      </c>
      <c r="R10765" s="75" t="e">
        <f t="shared" si="2075"/>
        <v>#REF!</v>
      </c>
    </row>
    <row r="10766" spans="1:18" ht="15" customHeight="1" thickBot="1" x14ac:dyDescent="0.35">
      <c r="A10766" s="86"/>
      <c r="B10766" s="84"/>
      <c r="C10766" s="127"/>
      <c r="D10766" s="147"/>
      <c r="E10766" s="150"/>
      <c r="F10766" s="187" t="str">
        <f t="shared" si="2076"/>
        <v/>
      </c>
      <c r="G10766" s="188" t="str">
        <f>+IF(F10766="","",H10751)</f>
        <v/>
      </c>
      <c r="H10766" s="189" t="str">
        <f t="shared" si="2077"/>
        <v/>
      </c>
      <c r="J10766" s="195" t="str">
        <f>+IF(H10766="","",H10766/H10822)</f>
        <v/>
      </c>
      <c r="K10766" s="172"/>
      <c r="L10766" s="170"/>
      <c r="M10766" s="193" t="str">
        <f t="shared" si="2078"/>
        <v/>
      </c>
      <c r="N10766" s="194" t="str">
        <f t="shared" si="2074"/>
        <v/>
      </c>
      <c r="R10766" s="75" t="e">
        <f t="shared" si="2075"/>
        <v>#REF!</v>
      </c>
    </row>
    <row r="10767" spans="1:18" ht="15" customHeight="1" thickBot="1" x14ac:dyDescent="0.35">
      <c r="A10767" s="86"/>
      <c r="B10767" s="84"/>
      <c r="C10767" s="160"/>
      <c r="D10767" s="160"/>
      <c r="E10767" s="160"/>
      <c r="F10767" s="160"/>
      <c r="G10767" s="161" t="s">
        <v>27</v>
      </c>
      <c r="H10767" s="157">
        <f>SUM(H10754:H10766)</f>
        <v>1.9890000000000001</v>
      </c>
      <c r="J10767" s="110">
        <f>SUM(J10754:J10766)</f>
        <v>1.4563426688632619E-2</v>
      </c>
      <c r="K10767" s="109"/>
      <c r="L10767" s="109"/>
      <c r="M10767" s="109"/>
      <c r="N10767" s="110">
        <f>SUM(N10754:N10766)</f>
        <v>0</v>
      </c>
    </row>
    <row r="10768" spans="1:18" s="73" customFormat="1" ht="15" customHeight="1" thickBot="1" x14ac:dyDescent="0.35">
      <c r="A10768" s="86"/>
      <c r="B10768" s="84"/>
      <c r="C10768" s="73" t="s">
        <v>10</v>
      </c>
      <c r="H10768" s="74"/>
      <c r="J10768" s="112"/>
      <c r="K10768" s="112"/>
      <c r="L10768" s="112"/>
      <c r="M10768" s="112"/>
      <c r="N10768" s="112"/>
    </row>
    <row r="10769" spans="1:18" ht="31.5" customHeight="1" thickBot="1" x14ac:dyDescent="0.35">
      <c r="A10769" s="86"/>
      <c r="B10769" s="84"/>
      <c r="C10769" s="122" t="s">
        <v>48</v>
      </c>
      <c r="D10769" s="123" t="s">
        <v>0</v>
      </c>
      <c r="E10769" s="123" t="s">
        <v>65</v>
      </c>
      <c r="F10769" s="123" t="s">
        <v>66</v>
      </c>
      <c r="G10769" s="123" t="s">
        <v>8</v>
      </c>
      <c r="H10769" s="124" t="s">
        <v>9</v>
      </c>
      <c r="J10769" s="106" t="s">
        <v>59</v>
      </c>
      <c r="K10769" s="107" t="s">
        <v>60</v>
      </c>
      <c r="L10769" s="107" t="s">
        <v>61</v>
      </c>
      <c r="M10769" s="107" t="s">
        <v>62</v>
      </c>
      <c r="N10769" s="108" t="s">
        <v>63</v>
      </c>
    </row>
    <row r="10770" spans="1:18" ht="15" customHeight="1" x14ac:dyDescent="0.25">
      <c r="A10770" s="86"/>
      <c r="B10770" s="84"/>
      <c r="C10770" s="125" t="s">
        <v>326</v>
      </c>
      <c r="D10770" s="209">
        <v>1</v>
      </c>
      <c r="E10770" s="209">
        <v>4.2300000000000004</v>
      </c>
      <c r="F10770" s="184">
        <f>+IF(E10770="","",D10770*E10770)</f>
        <v>4.2300000000000004</v>
      </c>
      <c r="G10770" s="185">
        <f>+IF(F10770="","",H10752)</f>
        <v>3</v>
      </c>
      <c r="H10770" s="186">
        <f t="shared" ref="H10770:H10782" si="2079">+IF(G10770="","",F10770*G10770)</f>
        <v>12.690000000000001</v>
      </c>
      <c r="I10770" s="95"/>
      <c r="J10770" s="195">
        <f>+IF(H10770="","",H10770/H10822)</f>
        <v>9.29159802306425E-2</v>
      </c>
      <c r="K10770" s="210">
        <v>851230012</v>
      </c>
      <c r="L10770" s="210" t="s">
        <v>77</v>
      </c>
      <c r="M10770" s="193">
        <v>0</v>
      </c>
      <c r="N10770" s="194">
        <f t="shared" ref="N10770:N10782" si="2080">+IF(H10770="","",J10770*M10770)</f>
        <v>0</v>
      </c>
      <c r="R10770" s="75" t="e">
        <f t="shared" ref="R10770:R10782" si="2081">+R10682+1</f>
        <v>#REF!</v>
      </c>
    </row>
    <row r="10771" spans="1:18" ht="15" customHeight="1" x14ac:dyDescent="0.25">
      <c r="A10771" s="86"/>
      <c r="B10771" s="84"/>
      <c r="C10771" s="209" t="s">
        <v>309</v>
      </c>
      <c r="D10771" s="209">
        <v>1</v>
      </c>
      <c r="E10771" s="209">
        <v>4.75</v>
      </c>
      <c r="F10771" s="184">
        <f>+IF(E10771="","",D10771*E10771)</f>
        <v>4.75</v>
      </c>
      <c r="G10771" s="185">
        <f>+IF(F10771="","",H10752)</f>
        <v>3</v>
      </c>
      <c r="H10771" s="186">
        <f t="shared" si="2079"/>
        <v>14.25</v>
      </c>
      <c r="J10771" s="195">
        <f>+IF(H10771="","",H10771/H10822)</f>
        <v>0.10433827567270729</v>
      </c>
      <c r="K10771" s="210">
        <v>851230012</v>
      </c>
      <c r="L10771" s="210" t="s">
        <v>77</v>
      </c>
      <c r="M10771" s="193">
        <v>0</v>
      </c>
      <c r="N10771" s="194">
        <f t="shared" si="2080"/>
        <v>0</v>
      </c>
      <c r="R10771" s="75" t="e">
        <f t="shared" si="2081"/>
        <v>#REF!</v>
      </c>
    </row>
    <row r="10772" spans="1:18" ht="15" customHeight="1" x14ac:dyDescent="0.25">
      <c r="A10772" s="86"/>
      <c r="B10772" s="84"/>
      <c r="C10772" s="209" t="s">
        <v>381</v>
      </c>
      <c r="D10772" s="146">
        <v>1</v>
      </c>
      <c r="E10772" s="209">
        <v>4.28</v>
      </c>
      <c r="F10772" s="184">
        <f>+IF(E10772="","",D10772*E10772)</f>
        <v>4.28</v>
      </c>
      <c r="G10772" s="185">
        <f>+IF(F10772="","",H10752)</f>
        <v>3</v>
      </c>
      <c r="H10772" s="186">
        <f t="shared" si="2079"/>
        <v>12.84</v>
      </c>
      <c r="J10772" s="195">
        <f>+IF(H10772="","",H10772/H10822)</f>
        <v>9.4014277869302568E-2</v>
      </c>
      <c r="K10772" s="174">
        <v>851230012</v>
      </c>
      <c r="L10772" s="210" t="s">
        <v>77</v>
      </c>
      <c r="M10772" s="193">
        <v>0</v>
      </c>
      <c r="N10772" s="194">
        <f t="shared" si="2080"/>
        <v>0</v>
      </c>
      <c r="R10772" s="75" t="e">
        <f t="shared" si="2081"/>
        <v>#REF!</v>
      </c>
    </row>
    <row r="10773" spans="1:18" ht="15" customHeight="1" x14ac:dyDescent="0.3">
      <c r="A10773" s="86"/>
      <c r="B10773" s="84"/>
      <c r="C10773" s="125"/>
      <c r="E10773" s="149"/>
      <c r="F10773" s="184" t="str">
        <f>+IF(E10773="","",D10772*E10773)</f>
        <v/>
      </c>
      <c r="G10773" s="185" t="str">
        <f>+IF(F10773="","",H10752)</f>
        <v/>
      </c>
      <c r="H10773" s="186" t="str">
        <f t="shared" si="2079"/>
        <v/>
      </c>
      <c r="J10773" s="195" t="str">
        <f>+IF(H10773="","",H10773/H10822)</f>
        <v/>
      </c>
      <c r="K10773" s="174"/>
      <c r="L10773" s="170"/>
      <c r="M10773" s="193" t="str">
        <f t="shared" ref="M10773:M10782" si="2082">IF(L10773="NP", 0, (IF(L10773="EP", 1, (IF(L10773="ND", 0.4, "")))))</f>
        <v/>
      </c>
      <c r="N10773" s="194" t="str">
        <f t="shared" si="2080"/>
        <v/>
      </c>
      <c r="R10773" s="75" t="e">
        <f t="shared" si="2081"/>
        <v>#REF!</v>
      </c>
    </row>
    <row r="10774" spans="1:18" ht="15" customHeight="1" x14ac:dyDescent="0.3">
      <c r="A10774" s="86"/>
      <c r="B10774" s="84"/>
      <c r="C10774" s="125"/>
      <c r="D10774" s="146"/>
      <c r="E10774" s="149"/>
      <c r="F10774" s="184" t="str">
        <f t="shared" ref="F10774:F10782" si="2083">+IF(E10774="","",D10774*E10774)</f>
        <v/>
      </c>
      <c r="G10774" s="185" t="str">
        <f>+IF(F10774="","",H10752)</f>
        <v/>
      </c>
      <c r="H10774" s="186" t="str">
        <f t="shared" si="2079"/>
        <v/>
      </c>
      <c r="J10774" s="195" t="str">
        <f>+IF(H10774="","",H10774/H10822)</f>
        <v/>
      </c>
      <c r="K10774" s="174"/>
      <c r="L10774" s="170"/>
      <c r="M10774" s="193" t="str">
        <f t="shared" si="2082"/>
        <v/>
      </c>
      <c r="N10774" s="194" t="str">
        <f t="shared" si="2080"/>
        <v/>
      </c>
      <c r="R10774" s="75" t="e">
        <f t="shared" si="2081"/>
        <v>#REF!</v>
      </c>
    </row>
    <row r="10775" spans="1:18" ht="15" customHeight="1" x14ac:dyDescent="0.3">
      <c r="A10775" s="86"/>
      <c r="B10775" s="84"/>
      <c r="C10775" s="125"/>
      <c r="D10775" s="146"/>
      <c r="E10775" s="149"/>
      <c r="F10775" s="184" t="str">
        <f t="shared" si="2083"/>
        <v/>
      </c>
      <c r="G10775" s="185" t="str">
        <f>+IF(F10775="","",H10752)</f>
        <v/>
      </c>
      <c r="H10775" s="186" t="str">
        <f t="shared" si="2079"/>
        <v/>
      </c>
      <c r="I10775" s="96"/>
      <c r="J10775" s="195" t="str">
        <f>+IF(H10775="","",H10775/H10822)</f>
        <v/>
      </c>
      <c r="K10775" s="174"/>
      <c r="L10775" s="170"/>
      <c r="M10775" s="193" t="str">
        <f t="shared" si="2082"/>
        <v/>
      </c>
      <c r="N10775" s="194" t="str">
        <f t="shared" si="2080"/>
        <v/>
      </c>
      <c r="R10775" s="75" t="e">
        <f t="shared" si="2081"/>
        <v>#REF!</v>
      </c>
    </row>
    <row r="10776" spans="1:18" ht="15" customHeight="1" x14ac:dyDescent="0.3">
      <c r="A10776" s="86"/>
      <c r="B10776" s="84"/>
      <c r="C10776" s="125"/>
      <c r="D10776" s="146"/>
      <c r="E10776" s="149"/>
      <c r="F10776" s="184" t="str">
        <f t="shared" si="2083"/>
        <v/>
      </c>
      <c r="G10776" s="185" t="str">
        <f>+IF(F10776="","",H10752)</f>
        <v/>
      </c>
      <c r="H10776" s="186" t="str">
        <f t="shared" si="2079"/>
        <v/>
      </c>
      <c r="J10776" s="195" t="str">
        <f>+IF(H10776="","",H10776/H10822)</f>
        <v/>
      </c>
      <c r="K10776" s="174"/>
      <c r="L10776" s="170"/>
      <c r="M10776" s="193" t="str">
        <f t="shared" si="2082"/>
        <v/>
      </c>
      <c r="N10776" s="194" t="str">
        <f t="shared" si="2080"/>
        <v/>
      </c>
      <c r="R10776" s="75" t="e">
        <f t="shared" si="2081"/>
        <v>#REF!</v>
      </c>
    </row>
    <row r="10777" spans="1:18" ht="15" customHeight="1" x14ac:dyDescent="0.3">
      <c r="A10777" s="86"/>
      <c r="B10777" s="84"/>
      <c r="C10777" s="125"/>
      <c r="D10777" s="146"/>
      <c r="E10777" s="149"/>
      <c r="F10777" s="184" t="str">
        <f t="shared" si="2083"/>
        <v/>
      </c>
      <c r="G10777" s="185" t="str">
        <f>+IF(F10777="","",H10752)</f>
        <v/>
      </c>
      <c r="H10777" s="186" t="str">
        <f t="shared" si="2079"/>
        <v/>
      </c>
      <c r="J10777" s="195" t="str">
        <f>+IF(H10777="","",H10777/H10822)</f>
        <v/>
      </c>
      <c r="K10777" s="174"/>
      <c r="L10777" s="170"/>
      <c r="M10777" s="193" t="str">
        <f t="shared" si="2082"/>
        <v/>
      </c>
      <c r="N10777" s="194" t="str">
        <f t="shared" si="2080"/>
        <v/>
      </c>
      <c r="R10777" s="75" t="e">
        <f t="shared" si="2081"/>
        <v>#REF!</v>
      </c>
    </row>
    <row r="10778" spans="1:18" ht="15" customHeight="1" x14ac:dyDescent="0.3">
      <c r="A10778" s="86"/>
      <c r="B10778" s="84"/>
      <c r="C10778" s="125"/>
      <c r="D10778" s="146"/>
      <c r="E10778" s="149"/>
      <c r="F10778" s="184" t="str">
        <f t="shared" si="2083"/>
        <v/>
      </c>
      <c r="G10778" s="185" t="str">
        <f>+IF(F10778="","",H10752)</f>
        <v/>
      </c>
      <c r="H10778" s="186" t="str">
        <f t="shared" si="2079"/>
        <v/>
      </c>
      <c r="I10778" s="96"/>
      <c r="J10778" s="195" t="str">
        <f>+IF(H10778="","",H10778/H10822)</f>
        <v/>
      </c>
      <c r="K10778" s="174"/>
      <c r="L10778" s="170"/>
      <c r="M10778" s="193" t="str">
        <f t="shared" si="2082"/>
        <v/>
      </c>
      <c r="N10778" s="194" t="str">
        <f t="shared" si="2080"/>
        <v/>
      </c>
      <c r="R10778" s="75" t="e">
        <f t="shared" si="2081"/>
        <v>#REF!</v>
      </c>
    </row>
    <row r="10779" spans="1:18" ht="15" customHeight="1" x14ac:dyDescent="0.3">
      <c r="A10779" s="86"/>
      <c r="B10779" s="84"/>
      <c r="C10779" s="125"/>
      <c r="D10779" s="146"/>
      <c r="E10779" s="149"/>
      <c r="F10779" s="184" t="str">
        <f t="shared" si="2083"/>
        <v/>
      </c>
      <c r="G10779" s="185" t="str">
        <f>+IF(F10779="","",H10752)</f>
        <v/>
      </c>
      <c r="H10779" s="186" t="str">
        <f t="shared" si="2079"/>
        <v/>
      </c>
      <c r="J10779" s="195" t="str">
        <f>+IF(H10779="","",H10779/H10822)</f>
        <v/>
      </c>
      <c r="K10779" s="174"/>
      <c r="L10779" s="170"/>
      <c r="M10779" s="193" t="str">
        <f t="shared" si="2082"/>
        <v/>
      </c>
      <c r="N10779" s="194" t="str">
        <f t="shared" si="2080"/>
        <v/>
      </c>
      <c r="R10779" s="75" t="e">
        <f t="shared" si="2081"/>
        <v>#REF!</v>
      </c>
    </row>
    <row r="10780" spans="1:18" ht="15" customHeight="1" x14ac:dyDescent="0.3">
      <c r="A10780" s="86"/>
      <c r="B10780" s="84"/>
      <c r="C10780" s="125"/>
      <c r="D10780" s="146"/>
      <c r="E10780" s="149"/>
      <c r="F10780" s="184" t="str">
        <f t="shared" si="2083"/>
        <v/>
      </c>
      <c r="G10780" s="185" t="str">
        <f>+IF(F10780="","",H10752)</f>
        <v/>
      </c>
      <c r="H10780" s="186" t="str">
        <f t="shared" si="2079"/>
        <v/>
      </c>
      <c r="I10780" s="96"/>
      <c r="J10780" s="195" t="str">
        <f>+IF(H10780="","",H10780/H10822)</f>
        <v/>
      </c>
      <c r="K10780" s="174"/>
      <c r="L10780" s="170"/>
      <c r="M10780" s="193" t="str">
        <f t="shared" si="2082"/>
        <v/>
      </c>
      <c r="N10780" s="194" t="str">
        <f t="shared" si="2080"/>
        <v/>
      </c>
      <c r="R10780" s="75" t="e">
        <f t="shared" si="2081"/>
        <v>#REF!</v>
      </c>
    </row>
    <row r="10781" spans="1:18" ht="15" customHeight="1" x14ac:dyDescent="0.3">
      <c r="A10781" s="86"/>
      <c r="B10781" s="84"/>
      <c r="C10781" s="125"/>
      <c r="D10781" s="146"/>
      <c r="E10781" s="149"/>
      <c r="F10781" s="184" t="str">
        <f t="shared" si="2083"/>
        <v/>
      </c>
      <c r="G10781" s="185" t="str">
        <f>+IF(F10781="","",H10752)</f>
        <v/>
      </c>
      <c r="H10781" s="186" t="str">
        <f t="shared" si="2079"/>
        <v/>
      </c>
      <c r="I10781" s="96"/>
      <c r="J10781" s="195" t="str">
        <f>+IF(H10781="","",H10781/H10822)</f>
        <v/>
      </c>
      <c r="K10781" s="174"/>
      <c r="L10781" s="170"/>
      <c r="M10781" s="193" t="str">
        <f t="shared" si="2082"/>
        <v/>
      </c>
      <c r="N10781" s="194" t="str">
        <f t="shared" si="2080"/>
        <v/>
      </c>
      <c r="R10781" s="75" t="e">
        <f t="shared" si="2081"/>
        <v>#REF!</v>
      </c>
    </row>
    <row r="10782" spans="1:18" ht="15" customHeight="1" thickBot="1" x14ac:dyDescent="0.35">
      <c r="A10782" s="86"/>
      <c r="B10782" s="84"/>
      <c r="C10782" s="127"/>
      <c r="D10782" s="147"/>
      <c r="E10782" s="150"/>
      <c r="F10782" s="187" t="str">
        <f t="shared" si="2083"/>
        <v/>
      </c>
      <c r="G10782" s="188" t="str">
        <f>+IF(F10782="","",H10751)</f>
        <v/>
      </c>
      <c r="H10782" s="189" t="str">
        <f t="shared" si="2079"/>
        <v/>
      </c>
      <c r="J10782" s="195" t="str">
        <f>+IF(H10782="","",H10782/H10822)</f>
        <v/>
      </c>
      <c r="K10782" s="174"/>
      <c r="L10782" s="170"/>
      <c r="M10782" s="193" t="str">
        <f t="shared" si="2082"/>
        <v/>
      </c>
      <c r="N10782" s="194" t="str">
        <f t="shared" si="2080"/>
        <v/>
      </c>
      <c r="R10782" s="75" t="e">
        <f t="shared" si="2081"/>
        <v>#REF!</v>
      </c>
    </row>
    <row r="10783" spans="1:18" ht="15" customHeight="1" thickBot="1" x14ac:dyDescent="0.35">
      <c r="A10783" s="86"/>
      <c r="B10783" s="84"/>
      <c r="C10783" s="160"/>
      <c r="D10783" s="160"/>
      <c r="E10783" s="160"/>
      <c r="F10783" s="160"/>
      <c r="G10783" s="161" t="s">
        <v>28</v>
      </c>
      <c r="H10783" s="157">
        <f>SUM(H10770:H10782)</f>
        <v>39.78</v>
      </c>
      <c r="J10783" s="110">
        <f>SUM(J10770:J10782)</f>
        <v>0.29126853377265233</v>
      </c>
      <c r="K10783" s="109"/>
      <c r="L10783" s="109"/>
      <c r="M10783" s="109"/>
      <c r="N10783" s="110">
        <f>SUM(N10770:N10782)</f>
        <v>0</v>
      </c>
    </row>
    <row r="10784" spans="1:18" s="73" customFormat="1" ht="15" customHeight="1" thickBot="1" x14ac:dyDescent="0.35">
      <c r="A10784" s="86"/>
      <c r="B10784" s="84"/>
      <c r="C10784" s="73" t="s">
        <v>11</v>
      </c>
      <c r="H10784" s="74"/>
      <c r="J10784" s="112"/>
      <c r="K10784" s="112"/>
      <c r="L10784" s="112"/>
      <c r="M10784" s="112"/>
      <c r="N10784" s="112"/>
    </row>
    <row r="10785" spans="1:18" ht="34.5" customHeight="1" thickBot="1" x14ac:dyDescent="0.35">
      <c r="A10785" s="86"/>
      <c r="B10785" s="84"/>
      <c r="C10785" s="122" t="s">
        <v>48</v>
      </c>
      <c r="D10785" s="129"/>
      <c r="E10785" s="123" t="s">
        <v>3</v>
      </c>
      <c r="F10785" s="123" t="s">
        <v>0</v>
      </c>
      <c r="G10785" s="123" t="s">
        <v>16</v>
      </c>
      <c r="H10785" s="124" t="s">
        <v>9</v>
      </c>
      <c r="J10785" s="106" t="s">
        <v>59</v>
      </c>
      <c r="K10785" s="107" t="s">
        <v>60</v>
      </c>
      <c r="L10785" s="107" t="s">
        <v>61</v>
      </c>
      <c r="M10785" s="107" t="s">
        <v>62</v>
      </c>
      <c r="N10785" s="108" t="s">
        <v>63</v>
      </c>
    </row>
    <row r="10786" spans="1:18" ht="15" customHeight="1" x14ac:dyDescent="0.3">
      <c r="A10786" s="86"/>
      <c r="B10786" s="84"/>
      <c r="C10786" s="213" t="s">
        <v>525</v>
      </c>
      <c r="E10786" s="214" t="s">
        <v>43</v>
      </c>
      <c r="F10786" s="215">
        <v>1</v>
      </c>
      <c r="G10786" s="215">
        <v>3.24</v>
      </c>
      <c r="H10786" s="190">
        <f t="shared" ref="H10786" si="2084">+IF(G10786="","",F10786*G10786)</f>
        <v>3.24</v>
      </c>
      <c r="J10786" s="195">
        <f>+IF(H10786="","",H10786/H10822)</f>
        <v>2.372322899505766E-2</v>
      </c>
      <c r="K10786" s="217">
        <v>352605342021</v>
      </c>
      <c r="L10786" s="210" t="s">
        <v>76</v>
      </c>
      <c r="M10786" s="193">
        <v>0.20180000000000001</v>
      </c>
      <c r="N10786" s="194">
        <f t="shared" ref="N10786:N10811" si="2085">+IF(H10786="","",J10786*M10786)</f>
        <v>4.7873476112026362E-3</v>
      </c>
      <c r="R10786" s="75" t="e">
        <f t="shared" ref="R10786:R10811" si="2086">+R10698+1</f>
        <v>#REF!</v>
      </c>
    </row>
    <row r="10787" spans="1:18" ht="15" customHeight="1" x14ac:dyDescent="0.3">
      <c r="A10787" s="86"/>
      <c r="B10787" s="84"/>
      <c r="C10787" s="213" t="s">
        <v>526</v>
      </c>
      <c r="E10787" s="214" t="s">
        <v>43</v>
      </c>
      <c r="F10787" s="215">
        <v>1.2</v>
      </c>
      <c r="G10787" s="215">
        <v>1.88</v>
      </c>
      <c r="H10787" s="190">
        <f t="shared" ref="H10787" si="2087">+IF(G10787="","",F10787*G10787)</f>
        <v>2.2559999999999998</v>
      </c>
      <c r="J10787" s="195">
        <f>+IF(H10787="","",H10787/H10822)</f>
        <v>1.6518396485447551E-2</v>
      </c>
      <c r="K10787" s="211">
        <v>352605342021</v>
      </c>
      <c r="L10787" s="210" t="s">
        <v>76</v>
      </c>
      <c r="M10787" s="193">
        <v>0.20180000000000001</v>
      </c>
      <c r="N10787" s="194">
        <f t="shared" si="2085"/>
        <v>3.3334124107633162E-3</v>
      </c>
      <c r="R10787" s="75" t="e">
        <f t="shared" si="2086"/>
        <v>#REF!</v>
      </c>
    </row>
    <row r="10788" spans="1:18" ht="15" customHeight="1" x14ac:dyDescent="0.3">
      <c r="A10788" s="86"/>
      <c r="B10788" s="84"/>
      <c r="C10788" s="125" t="s">
        <v>527</v>
      </c>
      <c r="E10788" s="151" t="s">
        <v>43</v>
      </c>
      <c r="F10788" s="151">
        <v>2.5</v>
      </c>
      <c r="G10788" s="151">
        <v>4.95</v>
      </c>
      <c r="H10788" s="190">
        <f t="shared" ref="H10788" si="2088">+IF(G10788="","",F10788*G10788)</f>
        <v>12.375</v>
      </c>
      <c r="J10788" s="195">
        <f>+IF(H10788="","",H10788/H10822)</f>
        <v>9.0609555189456334E-2</v>
      </c>
      <c r="K10788" s="174">
        <v>352605342021</v>
      </c>
      <c r="L10788" s="170" t="s">
        <v>76</v>
      </c>
      <c r="M10788" s="193">
        <v>0.20180000000000001</v>
      </c>
      <c r="N10788" s="194">
        <f t="shared" si="2085"/>
        <v>1.8285008237232288E-2</v>
      </c>
      <c r="R10788" s="75" t="e">
        <f t="shared" si="2086"/>
        <v>#REF!</v>
      </c>
    </row>
    <row r="10789" spans="1:18" ht="15" customHeight="1" x14ac:dyDescent="0.3">
      <c r="A10789" s="86"/>
      <c r="B10789" s="84"/>
      <c r="C10789" s="125" t="s">
        <v>528</v>
      </c>
      <c r="E10789" s="151" t="s">
        <v>74</v>
      </c>
      <c r="F10789" s="151">
        <v>2.7</v>
      </c>
      <c r="G10789" s="151">
        <v>1.54</v>
      </c>
      <c r="H10789" s="190">
        <f t="shared" ref="H10789" si="2089">+IF(G10789="","",F10789*G10789)</f>
        <v>4.1580000000000004</v>
      </c>
      <c r="J10789" s="195">
        <f>+IF(H10789="","",H10789/H10822)</f>
        <v>3.044481054365733E-2</v>
      </c>
      <c r="K10789" s="174">
        <v>412110012</v>
      </c>
      <c r="L10789" s="170" t="s">
        <v>76</v>
      </c>
      <c r="M10789" s="193">
        <v>0.29659999999999997</v>
      </c>
      <c r="N10789" s="194">
        <f t="shared" si="2085"/>
        <v>9.0299308072487629E-3</v>
      </c>
      <c r="R10789" s="75" t="e">
        <f t="shared" si="2086"/>
        <v>#REF!</v>
      </c>
    </row>
    <row r="10790" spans="1:18" ht="15" customHeight="1" x14ac:dyDescent="0.3">
      <c r="A10790" s="86"/>
      <c r="B10790" s="84"/>
      <c r="C10790" s="125" t="s">
        <v>529</v>
      </c>
      <c r="E10790" s="151" t="s">
        <v>43</v>
      </c>
      <c r="F10790" s="151">
        <v>12</v>
      </c>
      <c r="G10790" s="151">
        <v>4.3600000000000003</v>
      </c>
      <c r="H10790" s="190">
        <f t="shared" ref="H10790:H10811" si="2090">+IF(G10790="","",F10790*G10790)</f>
        <v>52.320000000000007</v>
      </c>
      <c r="J10790" s="195">
        <f>+IF(H10790="","",H10790/H10822)</f>
        <v>0.3830862163646348</v>
      </c>
      <c r="K10790" s="174">
        <v>352605342021</v>
      </c>
      <c r="L10790" s="170" t="s">
        <v>76</v>
      </c>
      <c r="M10790" s="193">
        <v>0.20180000000000001</v>
      </c>
      <c r="N10790" s="194">
        <f t="shared" si="2085"/>
        <v>7.7306798462383308E-2</v>
      </c>
      <c r="R10790" s="75" t="e">
        <f t="shared" si="2086"/>
        <v>#REF!</v>
      </c>
    </row>
    <row r="10791" spans="1:18" ht="15" customHeight="1" x14ac:dyDescent="0.3">
      <c r="A10791" s="86"/>
      <c r="B10791" s="84"/>
      <c r="C10791" s="125" t="s">
        <v>530</v>
      </c>
      <c r="E10791" s="151" t="s">
        <v>41</v>
      </c>
      <c r="F10791" s="151">
        <v>0.9</v>
      </c>
      <c r="G10791" s="151">
        <v>22.73</v>
      </c>
      <c r="H10791" s="190">
        <f t="shared" si="2090"/>
        <v>20.457000000000001</v>
      </c>
      <c r="J10791" s="195">
        <f>+IF(H10791="","",H10791/H10822)</f>
        <v>0.14978583196046127</v>
      </c>
      <c r="K10791" s="174">
        <v>352605342021</v>
      </c>
      <c r="L10791" s="170" t="s">
        <v>76</v>
      </c>
      <c r="M10791" s="193">
        <v>0.20180000000000001</v>
      </c>
      <c r="N10791" s="194">
        <f t="shared" si="2085"/>
        <v>3.0226780889621087E-2</v>
      </c>
      <c r="R10791" s="75" t="e">
        <f t="shared" si="2086"/>
        <v>#REF!</v>
      </c>
    </row>
    <row r="10792" spans="1:18" ht="15" customHeight="1" x14ac:dyDescent="0.3">
      <c r="A10792" s="86"/>
      <c r="B10792" s="84"/>
      <c r="C10792" s="125"/>
      <c r="E10792" s="151"/>
      <c r="F10792" s="151"/>
      <c r="G10792" s="151"/>
      <c r="H10792" s="190" t="str">
        <f t="shared" si="2090"/>
        <v/>
      </c>
      <c r="J10792" s="195" t="str">
        <f>+IF(H10792="","",H10792/H10822)</f>
        <v/>
      </c>
      <c r="K10792" s="174"/>
      <c r="L10792" s="170"/>
      <c r="M10792" s="193" t="str">
        <f t="shared" ref="M10792:M10811" si="2091">IF(L10792="NP", 0, (IF(L10792="EP", 1, (IF(L10792="ND", 0.4, "")))))</f>
        <v/>
      </c>
      <c r="N10792" s="194" t="str">
        <f t="shared" si="2085"/>
        <v/>
      </c>
      <c r="R10792" s="75" t="e">
        <f t="shared" si="2086"/>
        <v>#REF!</v>
      </c>
    </row>
    <row r="10793" spans="1:18" ht="15" customHeight="1" x14ac:dyDescent="0.3">
      <c r="A10793" s="86"/>
      <c r="B10793" s="84"/>
      <c r="C10793" s="125"/>
      <c r="E10793" s="151"/>
      <c r="F10793" s="151"/>
      <c r="G10793" s="151"/>
      <c r="H10793" s="190" t="str">
        <f t="shared" si="2090"/>
        <v/>
      </c>
      <c r="J10793" s="195" t="str">
        <f>+IF(H10793="","",H10793/H10822)</f>
        <v/>
      </c>
      <c r="K10793" s="174"/>
      <c r="L10793" s="170"/>
      <c r="M10793" s="193" t="str">
        <f t="shared" si="2091"/>
        <v/>
      </c>
      <c r="N10793" s="194" t="str">
        <f t="shared" si="2085"/>
        <v/>
      </c>
      <c r="R10793" s="75" t="e">
        <f t="shared" si="2086"/>
        <v>#REF!</v>
      </c>
    </row>
    <row r="10794" spans="1:18" ht="15" customHeight="1" x14ac:dyDescent="0.3">
      <c r="A10794" s="86"/>
      <c r="B10794" s="84"/>
      <c r="C10794" s="125"/>
      <c r="E10794" s="151"/>
      <c r="F10794" s="151"/>
      <c r="G10794" s="151"/>
      <c r="H10794" s="190" t="str">
        <f t="shared" si="2090"/>
        <v/>
      </c>
      <c r="J10794" s="195" t="str">
        <f>+IF(H10794="","",H10794/H10822)</f>
        <v/>
      </c>
      <c r="K10794" s="174"/>
      <c r="L10794" s="170"/>
      <c r="M10794" s="193" t="str">
        <f t="shared" si="2091"/>
        <v/>
      </c>
      <c r="N10794" s="194" t="str">
        <f t="shared" si="2085"/>
        <v/>
      </c>
      <c r="R10794" s="75" t="e">
        <f t="shared" si="2086"/>
        <v>#REF!</v>
      </c>
    </row>
    <row r="10795" spans="1:18" ht="15" customHeight="1" x14ac:dyDescent="0.3">
      <c r="A10795" s="86"/>
      <c r="B10795" s="84"/>
      <c r="C10795" s="125"/>
      <c r="E10795" s="151"/>
      <c r="F10795" s="151"/>
      <c r="G10795" s="151"/>
      <c r="H10795" s="190" t="str">
        <f t="shared" si="2090"/>
        <v/>
      </c>
      <c r="J10795" s="195" t="str">
        <f>+IF(H10795="","",H10795/H10822)</f>
        <v/>
      </c>
      <c r="K10795" s="174"/>
      <c r="L10795" s="170"/>
      <c r="M10795" s="193" t="str">
        <f t="shared" si="2091"/>
        <v/>
      </c>
      <c r="N10795" s="194" t="str">
        <f t="shared" si="2085"/>
        <v/>
      </c>
      <c r="R10795" s="75" t="e">
        <f t="shared" si="2086"/>
        <v>#REF!</v>
      </c>
    </row>
    <row r="10796" spans="1:18" ht="15" customHeight="1" x14ac:dyDescent="0.3">
      <c r="A10796" s="86"/>
      <c r="B10796" s="84"/>
      <c r="C10796" s="125"/>
      <c r="E10796" s="151"/>
      <c r="F10796" s="151"/>
      <c r="G10796" s="151"/>
      <c r="H10796" s="190" t="str">
        <f t="shared" si="2090"/>
        <v/>
      </c>
      <c r="J10796" s="195" t="str">
        <f>+IF(H10796="","",H10796/H10822)</f>
        <v/>
      </c>
      <c r="K10796" s="174"/>
      <c r="L10796" s="170"/>
      <c r="M10796" s="193" t="str">
        <f t="shared" si="2091"/>
        <v/>
      </c>
      <c r="N10796" s="194" t="str">
        <f t="shared" si="2085"/>
        <v/>
      </c>
      <c r="R10796" s="75" t="e">
        <f t="shared" si="2086"/>
        <v>#REF!</v>
      </c>
    </row>
    <row r="10797" spans="1:18" ht="15" customHeight="1" x14ac:dyDescent="0.3">
      <c r="A10797" s="86"/>
      <c r="B10797" s="84"/>
      <c r="C10797" s="125"/>
      <c r="E10797" s="151"/>
      <c r="F10797" s="151"/>
      <c r="G10797" s="151"/>
      <c r="H10797" s="190" t="str">
        <f t="shared" si="2090"/>
        <v/>
      </c>
      <c r="J10797" s="195" t="str">
        <f>+IF(H10797="","",H10797/H10822)</f>
        <v/>
      </c>
      <c r="K10797" s="174"/>
      <c r="L10797" s="170"/>
      <c r="M10797" s="193" t="str">
        <f t="shared" si="2091"/>
        <v/>
      </c>
      <c r="N10797" s="194" t="str">
        <f t="shared" si="2085"/>
        <v/>
      </c>
      <c r="R10797" s="75" t="e">
        <f t="shared" si="2086"/>
        <v>#REF!</v>
      </c>
    </row>
    <row r="10798" spans="1:18" ht="15" customHeight="1" x14ac:dyDescent="0.3">
      <c r="A10798" s="86"/>
      <c r="B10798" s="84"/>
      <c r="C10798" s="125"/>
      <c r="E10798" s="151"/>
      <c r="F10798" s="151"/>
      <c r="G10798" s="151"/>
      <c r="H10798" s="190" t="str">
        <f t="shared" si="2090"/>
        <v/>
      </c>
      <c r="J10798" s="195" t="str">
        <f>+IF(H10798="","",H10798/H10822)</f>
        <v/>
      </c>
      <c r="K10798" s="174"/>
      <c r="L10798" s="170"/>
      <c r="M10798" s="193" t="str">
        <f t="shared" si="2091"/>
        <v/>
      </c>
      <c r="N10798" s="194" t="str">
        <f t="shared" si="2085"/>
        <v/>
      </c>
      <c r="R10798" s="75" t="e">
        <f t="shared" si="2086"/>
        <v>#REF!</v>
      </c>
    </row>
    <row r="10799" spans="1:18" ht="15" customHeight="1" x14ac:dyDescent="0.3">
      <c r="A10799" s="86"/>
      <c r="B10799" s="84"/>
      <c r="C10799" s="125"/>
      <c r="E10799" s="151"/>
      <c r="F10799" s="151"/>
      <c r="G10799" s="151"/>
      <c r="H10799" s="190" t="str">
        <f t="shared" si="2090"/>
        <v/>
      </c>
      <c r="J10799" s="195" t="str">
        <f>+IF(H10799="","",H10799/H10822)</f>
        <v/>
      </c>
      <c r="K10799" s="174"/>
      <c r="L10799" s="170"/>
      <c r="M10799" s="193" t="str">
        <f t="shared" si="2091"/>
        <v/>
      </c>
      <c r="N10799" s="194" t="str">
        <f t="shared" si="2085"/>
        <v/>
      </c>
      <c r="R10799" s="75" t="e">
        <f t="shared" si="2086"/>
        <v>#REF!</v>
      </c>
    </row>
    <row r="10800" spans="1:18" ht="15" customHeight="1" x14ac:dyDescent="0.3">
      <c r="A10800" s="86"/>
      <c r="B10800" s="84"/>
      <c r="C10800" s="125"/>
      <c r="E10800" s="151"/>
      <c r="F10800" s="151"/>
      <c r="G10800" s="151"/>
      <c r="H10800" s="190" t="str">
        <f t="shared" si="2090"/>
        <v/>
      </c>
      <c r="J10800" s="195" t="str">
        <f>+IF(H10800="","",H10800/H10822)</f>
        <v/>
      </c>
      <c r="K10800" s="174"/>
      <c r="L10800" s="170"/>
      <c r="M10800" s="193" t="str">
        <f t="shared" si="2091"/>
        <v/>
      </c>
      <c r="N10800" s="194" t="str">
        <f t="shared" si="2085"/>
        <v/>
      </c>
      <c r="R10800" s="75" t="e">
        <f t="shared" si="2086"/>
        <v>#REF!</v>
      </c>
    </row>
    <row r="10801" spans="1:18" ht="15" customHeight="1" x14ac:dyDescent="0.3">
      <c r="A10801" s="86"/>
      <c r="B10801" s="84"/>
      <c r="C10801" s="125"/>
      <c r="E10801" s="151"/>
      <c r="F10801" s="151"/>
      <c r="G10801" s="151"/>
      <c r="H10801" s="190" t="str">
        <f t="shared" si="2090"/>
        <v/>
      </c>
      <c r="J10801" s="195" t="str">
        <f>+IF(H10801="","",H10801/H10822)</f>
        <v/>
      </c>
      <c r="K10801" s="174"/>
      <c r="L10801" s="170"/>
      <c r="M10801" s="193" t="str">
        <f t="shared" si="2091"/>
        <v/>
      </c>
      <c r="N10801" s="194" t="str">
        <f t="shared" si="2085"/>
        <v/>
      </c>
      <c r="R10801" s="75" t="e">
        <f t="shared" si="2086"/>
        <v>#REF!</v>
      </c>
    </row>
    <row r="10802" spans="1:18" ht="15" customHeight="1" x14ac:dyDescent="0.3">
      <c r="A10802" s="86"/>
      <c r="B10802" s="84"/>
      <c r="C10802" s="125"/>
      <c r="E10802" s="151"/>
      <c r="F10802" s="151"/>
      <c r="G10802" s="151"/>
      <c r="H10802" s="190" t="str">
        <f t="shared" si="2090"/>
        <v/>
      </c>
      <c r="J10802" s="195" t="str">
        <f>+IF(H10802="","",H10802/H10822)</f>
        <v/>
      </c>
      <c r="K10802" s="174"/>
      <c r="L10802" s="170"/>
      <c r="M10802" s="193" t="str">
        <f t="shared" si="2091"/>
        <v/>
      </c>
      <c r="N10802" s="194" t="str">
        <f t="shared" si="2085"/>
        <v/>
      </c>
      <c r="R10802" s="75" t="e">
        <f t="shared" si="2086"/>
        <v>#REF!</v>
      </c>
    </row>
    <row r="10803" spans="1:18" ht="15" customHeight="1" x14ac:dyDescent="0.3">
      <c r="A10803" s="86"/>
      <c r="B10803" s="84"/>
      <c r="C10803" s="125"/>
      <c r="E10803" s="151"/>
      <c r="F10803" s="151"/>
      <c r="G10803" s="151"/>
      <c r="H10803" s="190" t="str">
        <f t="shared" si="2090"/>
        <v/>
      </c>
      <c r="J10803" s="195" t="str">
        <f>+IF(H10803="","",H10803/H10822)</f>
        <v/>
      </c>
      <c r="K10803" s="174"/>
      <c r="L10803" s="170"/>
      <c r="M10803" s="193" t="str">
        <f t="shared" si="2091"/>
        <v/>
      </c>
      <c r="N10803" s="194" t="str">
        <f t="shared" si="2085"/>
        <v/>
      </c>
      <c r="R10803" s="75" t="e">
        <f t="shared" si="2086"/>
        <v>#REF!</v>
      </c>
    </row>
    <row r="10804" spans="1:18" ht="15" customHeight="1" x14ac:dyDescent="0.3">
      <c r="A10804" s="86"/>
      <c r="B10804" s="84"/>
      <c r="C10804" s="125"/>
      <c r="E10804" s="151"/>
      <c r="F10804" s="151"/>
      <c r="G10804" s="151"/>
      <c r="H10804" s="190" t="str">
        <f t="shared" si="2090"/>
        <v/>
      </c>
      <c r="J10804" s="195" t="str">
        <f>+IF(H10804="","",H10804/H10822)</f>
        <v/>
      </c>
      <c r="K10804" s="174"/>
      <c r="L10804" s="170"/>
      <c r="M10804" s="193" t="str">
        <f t="shared" si="2091"/>
        <v/>
      </c>
      <c r="N10804" s="194" t="str">
        <f t="shared" si="2085"/>
        <v/>
      </c>
      <c r="R10804" s="75" t="e">
        <f t="shared" si="2086"/>
        <v>#REF!</v>
      </c>
    </row>
    <row r="10805" spans="1:18" ht="15" customHeight="1" x14ac:dyDescent="0.3">
      <c r="A10805" s="86"/>
      <c r="B10805" s="84"/>
      <c r="C10805" s="125"/>
      <c r="E10805" s="151"/>
      <c r="F10805" s="151"/>
      <c r="G10805" s="151"/>
      <c r="H10805" s="190" t="str">
        <f t="shared" si="2090"/>
        <v/>
      </c>
      <c r="J10805" s="195" t="str">
        <f>+IF(H10805="","",H10805/H10822)</f>
        <v/>
      </c>
      <c r="K10805" s="174"/>
      <c r="L10805" s="170"/>
      <c r="M10805" s="193" t="str">
        <f t="shared" si="2091"/>
        <v/>
      </c>
      <c r="N10805" s="194" t="str">
        <f t="shared" si="2085"/>
        <v/>
      </c>
      <c r="R10805" s="75" t="e">
        <f t="shared" si="2086"/>
        <v>#REF!</v>
      </c>
    </row>
    <row r="10806" spans="1:18" ht="15" customHeight="1" x14ac:dyDescent="0.3">
      <c r="A10806" s="86"/>
      <c r="B10806" s="84"/>
      <c r="C10806" s="125"/>
      <c r="E10806" s="151"/>
      <c r="F10806" s="151"/>
      <c r="G10806" s="151"/>
      <c r="H10806" s="190" t="str">
        <f t="shared" si="2090"/>
        <v/>
      </c>
      <c r="J10806" s="195" t="str">
        <f>+IF(H10806="","",H10806/H10822)</f>
        <v/>
      </c>
      <c r="K10806" s="174"/>
      <c r="L10806" s="170"/>
      <c r="M10806" s="193" t="str">
        <f t="shared" si="2091"/>
        <v/>
      </c>
      <c r="N10806" s="194" t="str">
        <f t="shared" si="2085"/>
        <v/>
      </c>
      <c r="R10806" s="75" t="e">
        <f t="shared" si="2086"/>
        <v>#REF!</v>
      </c>
    </row>
    <row r="10807" spans="1:18" ht="15" customHeight="1" x14ac:dyDescent="0.3">
      <c r="A10807" s="86"/>
      <c r="B10807" s="84"/>
      <c r="C10807" s="125"/>
      <c r="E10807" s="151"/>
      <c r="F10807" s="151"/>
      <c r="G10807" s="151"/>
      <c r="H10807" s="190" t="str">
        <f t="shared" si="2090"/>
        <v/>
      </c>
      <c r="J10807" s="195" t="str">
        <f>+IF(H10807="","",H10807/H10822)</f>
        <v/>
      </c>
      <c r="K10807" s="174"/>
      <c r="L10807" s="170"/>
      <c r="M10807" s="193" t="str">
        <f t="shared" si="2091"/>
        <v/>
      </c>
      <c r="N10807" s="194" t="str">
        <f t="shared" si="2085"/>
        <v/>
      </c>
      <c r="R10807" s="75" t="e">
        <f t="shared" si="2086"/>
        <v>#REF!</v>
      </c>
    </row>
    <row r="10808" spans="1:18" ht="15" customHeight="1" x14ac:dyDescent="0.3">
      <c r="A10808" s="86"/>
      <c r="B10808" s="84"/>
      <c r="C10808" s="125"/>
      <c r="E10808" s="151"/>
      <c r="F10808" s="151"/>
      <c r="G10808" s="151"/>
      <c r="H10808" s="190" t="str">
        <f t="shared" si="2090"/>
        <v/>
      </c>
      <c r="J10808" s="195" t="str">
        <f>+IF(H10808="","",H10808/H10822)</f>
        <v/>
      </c>
      <c r="K10808" s="174"/>
      <c r="L10808" s="170"/>
      <c r="M10808" s="193" t="str">
        <f t="shared" si="2091"/>
        <v/>
      </c>
      <c r="N10808" s="194" t="str">
        <f t="shared" si="2085"/>
        <v/>
      </c>
      <c r="R10808" s="75" t="e">
        <f t="shared" si="2086"/>
        <v>#REF!</v>
      </c>
    </row>
    <row r="10809" spans="1:18" ht="15" customHeight="1" x14ac:dyDescent="0.3">
      <c r="A10809" s="86"/>
      <c r="B10809" s="84"/>
      <c r="C10809" s="125"/>
      <c r="E10809" s="151"/>
      <c r="F10809" s="151"/>
      <c r="G10809" s="151"/>
      <c r="H10809" s="190" t="str">
        <f t="shared" si="2090"/>
        <v/>
      </c>
      <c r="J10809" s="195" t="str">
        <f>+IF(H10809="","",H10809/H10822)</f>
        <v/>
      </c>
      <c r="K10809" s="174"/>
      <c r="L10809" s="170"/>
      <c r="M10809" s="193" t="str">
        <f t="shared" si="2091"/>
        <v/>
      </c>
      <c r="N10809" s="194" t="str">
        <f t="shared" si="2085"/>
        <v/>
      </c>
      <c r="R10809" s="75" t="e">
        <f t="shared" si="2086"/>
        <v>#REF!</v>
      </c>
    </row>
    <row r="10810" spans="1:18" ht="15" customHeight="1" x14ac:dyDescent="0.3">
      <c r="A10810" s="86"/>
      <c r="B10810" s="84"/>
      <c r="C10810" s="125"/>
      <c r="E10810" s="151"/>
      <c r="F10810" s="151"/>
      <c r="G10810" s="151"/>
      <c r="H10810" s="190" t="str">
        <f t="shared" si="2090"/>
        <v/>
      </c>
      <c r="J10810" s="195" t="str">
        <f>+IF(H10810="","",H10810/H10822)</f>
        <v/>
      </c>
      <c r="K10810" s="174"/>
      <c r="L10810" s="170"/>
      <c r="M10810" s="193" t="str">
        <f t="shared" si="2091"/>
        <v/>
      </c>
      <c r="N10810" s="194" t="str">
        <f t="shared" si="2085"/>
        <v/>
      </c>
      <c r="R10810" s="75" t="e">
        <f t="shared" si="2086"/>
        <v>#REF!</v>
      </c>
    </row>
    <row r="10811" spans="1:18" ht="15" customHeight="1" thickBot="1" x14ac:dyDescent="0.35">
      <c r="A10811" s="86"/>
      <c r="B10811" s="84"/>
      <c r="C10811" s="125"/>
      <c r="E10811" s="152"/>
      <c r="F10811" s="152"/>
      <c r="G10811" s="152"/>
      <c r="H10811" s="191" t="str">
        <f t="shared" si="2090"/>
        <v/>
      </c>
      <c r="J10811" s="195" t="str">
        <f>+IF(H10811="","",H10811/H10822)</f>
        <v/>
      </c>
      <c r="K10811" s="174"/>
      <c r="L10811" s="170"/>
      <c r="M10811" s="193" t="str">
        <f t="shared" si="2091"/>
        <v/>
      </c>
      <c r="N10811" s="194" t="str">
        <f t="shared" si="2085"/>
        <v/>
      </c>
      <c r="R10811" s="75" t="e">
        <f t="shared" si="2086"/>
        <v>#REF!</v>
      </c>
    </row>
    <row r="10812" spans="1:18" ht="15" customHeight="1" thickBot="1" x14ac:dyDescent="0.35">
      <c r="A10812" s="86"/>
      <c r="B10812" s="84"/>
      <c r="C10812" s="160"/>
      <c r="D10812" s="160"/>
      <c r="E10812" s="160"/>
      <c r="F10812" s="160"/>
      <c r="G10812" s="161" t="s">
        <v>29</v>
      </c>
      <c r="H10812" s="157">
        <f>SUM(H10786:H10811)</f>
        <v>94.806000000000012</v>
      </c>
      <c r="J10812" s="110">
        <f>SUM(J10786:J10811)</f>
        <v>0.69416803953871486</v>
      </c>
      <c r="K10812" s="109"/>
      <c r="L10812" s="109"/>
      <c r="M10812" s="109"/>
      <c r="N10812" s="110">
        <f>SUM(N10786:N10811)</f>
        <v>0.14296927841845139</v>
      </c>
    </row>
    <row r="10813" spans="1:18" s="73" customFormat="1" ht="15" customHeight="1" thickBot="1" x14ac:dyDescent="0.35">
      <c r="A10813" s="86"/>
      <c r="B10813" s="84"/>
      <c r="C10813" s="73" t="s">
        <v>12</v>
      </c>
      <c r="H10813" s="74"/>
      <c r="J10813" s="111"/>
      <c r="K10813" s="111"/>
      <c r="L10813" s="111"/>
      <c r="M10813" s="111"/>
      <c r="N10813" s="111"/>
    </row>
    <row r="10814" spans="1:18" ht="33" customHeight="1" thickBot="1" x14ac:dyDescent="0.35">
      <c r="A10814" s="86"/>
      <c r="B10814" s="84"/>
      <c r="C10814" s="122" t="s">
        <v>48</v>
      </c>
      <c r="D10814" s="129"/>
      <c r="E10814" s="130" t="s">
        <v>3</v>
      </c>
      <c r="F10814" s="130" t="s">
        <v>0</v>
      </c>
      <c r="G10814" s="123" t="s">
        <v>6</v>
      </c>
      <c r="H10814" s="124" t="s">
        <v>9</v>
      </c>
      <c r="J10814" s="106" t="s">
        <v>59</v>
      </c>
      <c r="K10814" s="107" t="s">
        <v>60</v>
      </c>
      <c r="L10814" s="107" t="s">
        <v>61</v>
      </c>
      <c r="M10814" s="107" t="s">
        <v>62</v>
      </c>
      <c r="N10814" s="108" t="s">
        <v>63</v>
      </c>
    </row>
    <row r="10815" spans="1:18" ht="15" customHeight="1" x14ac:dyDescent="0.3">
      <c r="A10815" s="86"/>
      <c r="B10815" s="84"/>
      <c r="C10815" s="125"/>
      <c r="E10815" s="149"/>
      <c r="F10815" s="146"/>
      <c r="G10815" s="154"/>
      <c r="H10815" s="186" t="str">
        <f>+IF(G10815="","",F10815*G10815)</f>
        <v/>
      </c>
      <c r="J10815" s="195" t="str">
        <f>+IF(H10815="","",H10815/H10822)</f>
        <v/>
      </c>
      <c r="K10815" s="175"/>
      <c r="L10815" s="175"/>
      <c r="M10815" s="193" t="str">
        <f>IF(L10815="NP", 0, (IF(L10815="EP", 1, (IF(L10815="ND", 0.4, "")))))</f>
        <v/>
      </c>
      <c r="N10815" s="194" t="str">
        <f>+IF(H10815="","",J10815*M10815)</f>
        <v/>
      </c>
      <c r="R10815" s="75" t="e">
        <f t="shared" ref="R10815:R10819" si="2092">+R10727+1</f>
        <v>#REF!</v>
      </c>
    </row>
    <row r="10816" spans="1:18" ht="15" customHeight="1" x14ac:dyDescent="0.3">
      <c r="A10816" s="86"/>
      <c r="B10816" s="84"/>
      <c r="C10816" s="125"/>
      <c r="E10816" s="149"/>
      <c r="F10816" s="146"/>
      <c r="G10816" s="154"/>
      <c r="H10816" s="186" t="str">
        <f>+IF(G10816="","",F10816*G10816)</f>
        <v/>
      </c>
      <c r="J10816" s="195" t="str">
        <f>+IF(H10816="","",H10816/H10820)</f>
        <v/>
      </c>
      <c r="K10816" s="175"/>
      <c r="L10816" s="175"/>
      <c r="M10816" s="193" t="str">
        <f>IF(L10816="NP", 0, (IF(L10816="EP", 1, (IF(L10816="ND", 0.4, "")))))</f>
        <v/>
      </c>
      <c r="N10816" s="194" t="str">
        <f>+IF(H10816="","",J10816*M10816)</f>
        <v/>
      </c>
      <c r="R10816" s="75" t="e">
        <f t="shared" si="2092"/>
        <v>#REF!</v>
      </c>
    </row>
    <row r="10817" spans="1:18" ht="15" customHeight="1" x14ac:dyDescent="0.3">
      <c r="A10817" s="86"/>
      <c r="B10817" s="84"/>
      <c r="C10817" s="125"/>
      <c r="E10817" s="149"/>
      <c r="F10817" s="146"/>
      <c r="G10817" s="154"/>
      <c r="H10817" s="186" t="str">
        <f>+IF(G10817="","",F10817*G10817)</f>
        <v/>
      </c>
      <c r="J10817" s="195" t="str">
        <f>+IF(H10817="","",H10817/H10821)</f>
        <v/>
      </c>
      <c r="K10817" s="175"/>
      <c r="L10817" s="175"/>
      <c r="M10817" s="193" t="str">
        <f>IF(L10817="NP", 0, (IF(L10817="EP", 1, (IF(L10817="ND", 0.4, "")))))</f>
        <v/>
      </c>
      <c r="N10817" s="194" t="str">
        <f>+IF(H10817="","",J10817*M10817)</f>
        <v/>
      </c>
      <c r="R10817" s="75" t="e">
        <f t="shared" si="2092"/>
        <v>#REF!</v>
      </c>
    </row>
    <row r="10818" spans="1:18" ht="15" customHeight="1" x14ac:dyDescent="0.3">
      <c r="A10818" s="86"/>
      <c r="B10818" s="84"/>
      <c r="C10818" s="125"/>
      <c r="E10818" s="149"/>
      <c r="F10818" s="146"/>
      <c r="G10818" s="154"/>
      <c r="H10818" s="186" t="str">
        <f>+IF(G10818="","",F10818*G10818)</f>
        <v/>
      </c>
      <c r="J10818" s="195" t="str">
        <f>+IF(H10818="","",H10818/H10822)</f>
        <v/>
      </c>
      <c r="K10818" s="175"/>
      <c r="L10818" s="175"/>
      <c r="M10818" s="193" t="str">
        <f>IF(L10818="NP", 0, (IF(L10818="EP", 1, (IF(L10818="ND", 0.4, "")))))</f>
        <v/>
      </c>
      <c r="N10818" s="194" t="str">
        <f>+IF(H10818="","",J10818*M10818)</f>
        <v/>
      </c>
      <c r="R10818" s="75" t="e">
        <f t="shared" si="2092"/>
        <v>#REF!</v>
      </c>
    </row>
    <row r="10819" spans="1:18" ht="15" customHeight="1" thickBot="1" x14ac:dyDescent="0.35">
      <c r="A10819" s="86"/>
      <c r="B10819" s="84"/>
      <c r="C10819" s="127"/>
      <c r="D10819" s="128"/>
      <c r="E10819" s="150"/>
      <c r="F10819" s="147"/>
      <c r="G10819" s="155"/>
      <c r="H10819" s="192" t="str">
        <f>+IF(G10819="","",F10819*G10819)</f>
        <v/>
      </c>
      <c r="J10819" s="195" t="str">
        <f>+IF(H10819="","",H10819/H10822)</f>
        <v/>
      </c>
      <c r="K10819" s="176"/>
      <c r="L10819" s="177"/>
      <c r="M10819" s="193" t="str">
        <f>IF(L10819="NP", 0, (IF(L10819="EP", 1, (IF(L10819="ND", 0.4, "")))))</f>
        <v/>
      </c>
      <c r="N10819" s="194" t="str">
        <f>+IF(H10819="","",J10819*M10819)</f>
        <v/>
      </c>
      <c r="R10819" s="75" t="e">
        <f t="shared" si="2092"/>
        <v>#REF!</v>
      </c>
    </row>
    <row r="10820" spans="1:18" ht="15" customHeight="1" thickBot="1" x14ac:dyDescent="0.35">
      <c r="A10820" s="86"/>
      <c r="B10820" s="84"/>
      <c r="C10820" s="160"/>
      <c r="D10820" s="160"/>
      <c r="E10820" s="160"/>
      <c r="F10820" s="160"/>
      <c r="G10820" s="161" t="s">
        <v>30</v>
      </c>
      <c r="H10820" s="157">
        <f>SUM(H10815:H10819)</f>
        <v>0</v>
      </c>
      <c r="J10820" s="110">
        <f>SUM(J10815:J10819)</f>
        <v>0</v>
      </c>
      <c r="K10820" s="109"/>
      <c r="L10820" s="109"/>
      <c r="M10820" s="109"/>
      <c r="N10820" s="110">
        <f>SUM(N10815:N10819)</f>
        <v>0</v>
      </c>
    </row>
    <row r="10821" spans="1:18" ht="13.5" customHeight="1" thickBot="1" x14ac:dyDescent="0.35">
      <c r="A10821" s="86"/>
      <c r="B10821" s="84"/>
      <c r="H10821" s="84"/>
      <c r="J10821" s="103"/>
      <c r="K10821" s="104"/>
      <c r="L10821" s="104"/>
      <c r="M10821" s="104"/>
      <c r="N10821" s="105"/>
    </row>
    <row r="10822" spans="1:18" ht="15" customHeight="1" x14ac:dyDescent="0.3">
      <c r="A10822" s="86"/>
      <c r="B10822" s="84"/>
      <c r="D10822" s="132" t="s">
        <v>13</v>
      </c>
      <c r="E10822" s="133"/>
      <c r="F10822" s="133"/>
      <c r="G10822" s="134"/>
      <c r="H10822" s="158">
        <f>+H10767+H10783+H10812+H10820</f>
        <v>136.57500000000002</v>
      </c>
      <c r="J10822" s="113"/>
      <c r="K10822" s="78"/>
      <c r="M10822" s="78"/>
      <c r="N10822" s="114"/>
    </row>
    <row r="10823" spans="1:18" ht="15" customHeight="1" thickBot="1" x14ac:dyDescent="0.35">
      <c r="A10823" s="86"/>
      <c r="B10823" s="84"/>
      <c r="D10823" s="135" t="s">
        <v>67</v>
      </c>
      <c r="E10823" s="136"/>
      <c r="F10823" s="136"/>
      <c r="G10823" s="141">
        <f>+$Q$1</f>
        <v>0.15</v>
      </c>
      <c r="H10823" s="159">
        <f>+H10822*G10823</f>
        <v>20.486250000000002</v>
      </c>
      <c r="J10823" s="115"/>
      <c r="K10823" s="116"/>
      <c r="L10823" s="116"/>
      <c r="M10823" s="116"/>
      <c r="N10823" s="117"/>
    </row>
    <row r="10824" spans="1:18" ht="15" customHeight="1" x14ac:dyDescent="0.3">
      <c r="A10824" s="86"/>
      <c r="B10824" s="84"/>
      <c r="D10824" s="135" t="s">
        <v>68</v>
      </c>
      <c r="E10824" s="136"/>
      <c r="F10824" s="136"/>
      <c r="G10824" s="141">
        <f>+$Q$2</f>
        <v>0</v>
      </c>
      <c r="H10824" s="159">
        <f>+(H10822+H10823)*G10824</f>
        <v>0</v>
      </c>
      <c r="J10824" s="120">
        <f>+J10767+J10783+J10812+J10820</f>
        <v>0.99999999999999978</v>
      </c>
      <c r="K10824" s="118"/>
      <c r="L10824" s="118"/>
      <c r="M10824" s="118"/>
      <c r="N10824" s="120">
        <f>+N10767+N10783+N10812+N10820</f>
        <v>0.14296927841845139</v>
      </c>
    </row>
    <row r="10825" spans="1:18" ht="15" customHeight="1" thickBot="1" x14ac:dyDescent="0.35">
      <c r="A10825" s="86"/>
      <c r="B10825" s="84"/>
      <c r="C10825" s="75" t="s">
        <v>64</v>
      </c>
      <c r="D10825" s="135" t="s">
        <v>14</v>
      </c>
      <c r="E10825" s="136"/>
      <c r="F10825" s="136"/>
      <c r="G10825" s="137"/>
      <c r="H10825" s="159">
        <f>SUM(H10822:H10824)</f>
        <v>157.06125000000003</v>
      </c>
      <c r="J10825" s="121" t="s">
        <v>69</v>
      </c>
      <c r="K10825" s="119"/>
      <c r="L10825" s="119"/>
      <c r="M10825" s="119"/>
      <c r="N10825" s="121" t="s">
        <v>70</v>
      </c>
    </row>
    <row r="10826" spans="1:18" ht="15" customHeight="1" thickBot="1" x14ac:dyDescent="0.35">
      <c r="A10826" s="86"/>
      <c r="B10826" s="84"/>
      <c r="C10826" s="75" t="s">
        <v>64</v>
      </c>
      <c r="D10826" s="138" t="s">
        <v>15</v>
      </c>
      <c r="E10826" s="139"/>
      <c r="F10826" s="139"/>
      <c r="G10826" s="140"/>
      <c r="H10826" s="131">
        <f>+ROUND(H10825,2)</f>
        <v>157.06</v>
      </c>
      <c r="N10826" s="165">
        <f>+ROUND(N10824,4)</f>
        <v>0.14299999999999999</v>
      </c>
    </row>
    <row r="10827" spans="1:18" ht="13.5" customHeight="1" x14ac:dyDescent="0.3">
      <c r="A10827" s="86"/>
      <c r="B10827" s="84"/>
      <c r="G10827" s="76"/>
    </row>
    <row r="10828" spans="1:18" ht="13.5" customHeight="1" x14ac:dyDescent="0.3">
      <c r="A10828" s="86"/>
      <c r="B10828" s="84"/>
      <c r="G10828" s="76"/>
    </row>
    <row r="10829" spans="1:18" ht="15" customHeight="1" x14ac:dyDescent="0.3">
      <c r="A10829" s="83"/>
      <c r="B10829" s="84"/>
      <c r="G10829" s="76"/>
      <c r="H10829" s="84"/>
      <c r="J10829" s="85"/>
      <c r="K10829" s="85"/>
      <c r="L10829" s="85"/>
      <c r="M10829" s="85"/>
      <c r="N10829" s="85"/>
    </row>
    <row r="10830" spans="1:18" ht="14.1" customHeight="1" x14ac:dyDescent="0.3">
      <c r="A10830" s="86"/>
      <c r="B10830" s="84"/>
      <c r="C10830" s="87"/>
      <c r="D10830" s="87"/>
      <c r="E10830" s="87"/>
      <c r="F10830" s="87"/>
      <c r="G10830" s="87"/>
      <c r="H10830" s="87"/>
      <c r="K10830" s="78"/>
      <c r="M10830" s="78"/>
    </row>
    <row r="10831" spans="1:18" ht="12" customHeight="1" x14ac:dyDescent="0.3">
      <c r="A10831" s="86"/>
      <c r="B10831" s="84"/>
      <c r="C10831" s="73"/>
      <c r="D10831" s="73"/>
      <c r="E10831" s="73"/>
      <c r="F10831" s="73"/>
      <c r="G10831" s="73"/>
      <c r="H10831" s="73"/>
      <c r="K10831" s="78"/>
      <c r="M10831" s="78"/>
    </row>
    <row r="10832" spans="1:18" ht="12" customHeight="1" x14ac:dyDescent="0.3">
      <c r="A10832" s="86"/>
      <c r="B10832" s="84"/>
      <c r="G10832" s="88"/>
      <c r="H10832" s="84"/>
      <c r="K10832" s="78"/>
      <c r="M10832" s="78"/>
    </row>
    <row r="10833" spans="1:18" ht="14.25" customHeight="1" x14ac:dyDescent="0.3">
      <c r="A10833" s="86"/>
      <c r="B10833" s="84"/>
      <c r="C10833" s="89"/>
      <c r="D10833" s="90"/>
      <c r="E10833" s="90"/>
      <c r="F10833" s="90"/>
      <c r="G10833" s="90"/>
      <c r="H10833" s="91"/>
      <c r="K10833" s="78"/>
      <c r="M10833" s="78"/>
    </row>
    <row r="10834" spans="1:18" ht="14.25" customHeight="1" x14ac:dyDescent="0.3">
      <c r="A10834" s="86"/>
      <c r="B10834" s="84"/>
      <c r="C10834" s="89"/>
      <c r="H10834" s="84"/>
      <c r="K10834" s="78"/>
      <c r="M10834" s="78"/>
    </row>
    <row r="10835" spans="1:18" ht="12" customHeight="1" thickBot="1" x14ac:dyDescent="0.35">
      <c r="A10835" s="86"/>
      <c r="B10835" s="84"/>
      <c r="C10835" s="89"/>
      <c r="H10835" s="84"/>
      <c r="K10835" s="78"/>
      <c r="M10835" s="78"/>
    </row>
    <row r="10836" spans="1:18" ht="20.100000000000001" customHeight="1" thickBot="1" x14ac:dyDescent="0.35">
      <c r="A10836" s="86"/>
      <c r="B10836" s="84"/>
      <c r="C10836" s="142" t="s">
        <v>55</v>
      </c>
      <c r="D10836" s="143"/>
      <c r="E10836" s="143"/>
      <c r="F10836" s="143"/>
      <c r="G10836" s="143"/>
      <c r="H10836" s="144"/>
    </row>
    <row r="10837" spans="1:18" ht="20.100000000000001" customHeight="1" x14ac:dyDescent="0.3">
      <c r="A10837" s="86"/>
      <c r="B10837" s="84"/>
      <c r="C10837" s="92"/>
      <c r="H10837" s="93" t="s">
        <v>56</v>
      </c>
      <c r="I10837" s="84"/>
      <c r="J10837" s="97" t="s">
        <v>26</v>
      </c>
      <c r="K10837" s="98"/>
      <c r="L10837" s="98"/>
      <c r="M10837" s="98"/>
      <c r="N10837" s="99"/>
    </row>
    <row r="10838" spans="1:18" ht="16.5" customHeight="1" thickBot="1" x14ac:dyDescent="0.35">
      <c r="A10838" s="169"/>
      <c r="B10838" s="84"/>
      <c r="C10838" s="73" t="s">
        <v>57</v>
      </c>
      <c r="D10838" s="84">
        <v>124</v>
      </c>
      <c r="G10838" s="74" t="s">
        <v>4</v>
      </c>
      <c r="H10838" s="75" t="str">
        <f>+VLOOKUP(D10838,PRESUP!$A$6:$N$183,3,FALSE)</f>
        <v>u</v>
      </c>
      <c r="I10838" s="84"/>
      <c r="J10838" s="100"/>
      <c r="K10838" s="101"/>
      <c r="L10838" s="101"/>
      <c r="M10838" s="101"/>
      <c r="N10838" s="102"/>
    </row>
    <row r="10839" spans="1:18" ht="32.25" customHeight="1" x14ac:dyDescent="0.3">
      <c r="A10839" s="86"/>
      <c r="B10839" s="84"/>
      <c r="C10839" s="22" t="str">
        <f>+VLOOKUP(D10838,PRESUP!$A$6:$N$183,14,FALSE)</f>
        <v>DETALLE: BARRICADA DE MADERA (1.20 X 1.50)M C/3 TABL.C/CINTA REFLECTIVA</v>
      </c>
      <c r="J10839" s="103"/>
      <c r="K10839" s="104"/>
      <c r="L10839" s="104"/>
      <c r="M10839" s="104"/>
      <c r="N10839" s="105"/>
      <c r="O10839" s="84" t="s">
        <v>71</v>
      </c>
      <c r="P10839" s="84" t="s">
        <v>73</v>
      </c>
      <c r="Q10839" s="84" t="s">
        <v>72</v>
      </c>
    </row>
    <row r="10840" spans="1:18" s="73" customFormat="1" ht="15" customHeight="1" thickBot="1" x14ac:dyDescent="0.35">
      <c r="A10840" s="86"/>
      <c r="B10840" s="84"/>
      <c r="C10840" s="73" t="s">
        <v>5</v>
      </c>
      <c r="D10840" s="94"/>
      <c r="E10840" s="94"/>
      <c r="F10840" s="94"/>
      <c r="G10840" s="196" t="s">
        <v>58</v>
      </c>
      <c r="H10840" s="197">
        <v>4</v>
      </c>
      <c r="J10840" s="162"/>
      <c r="K10840" s="163"/>
      <c r="L10840" s="163"/>
      <c r="M10840" s="163"/>
      <c r="N10840" s="164"/>
      <c r="O10840" s="166">
        <f>+H10914</f>
        <v>178.88</v>
      </c>
      <c r="P10840" s="168">
        <f>+H10910</f>
        <v>155.5488</v>
      </c>
      <c r="Q10840" s="167">
        <f>+N10914</f>
        <v>0.1321</v>
      </c>
      <c r="R10840" s="73">
        <f t="shared" ref="R10840" si="2093">+D10838</f>
        <v>124</v>
      </c>
    </row>
    <row r="10841" spans="1:18" s="94" customFormat="1" ht="30" customHeight="1" thickBot="1" x14ac:dyDescent="0.35">
      <c r="A10841" s="86"/>
      <c r="B10841" s="84"/>
      <c r="C10841" s="122" t="s">
        <v>48</v>
      </c>
      <c r="D10841" s="123" t="s">
        <v>0</v>
      </c>
      <c r="E10841" s="123" t="s">
        <v>6</v>
      </c>
      <c r="F10841" s="123" t="s">
        <v>7</v>
      </c>
      <c r="G10841" s="123" t="s">
        <v>8</v>
      </c>
      <c r="H10841" s="124" t="s">
        <v>9</v>
      </c>
      <c r="J10841" s="106" t="s">
        <v>59</v>
      </c>
      <c r="K10841" s="107" t="s">
        <v>60</v>
      </c>
      <c r="L10841" s="107" t="s">
        <v>61</v>
      </c>
      <c r="M10841" s="107" t="s">
        <v>62</v>
      </c>
      <c r="N10841" s="108" t="s">
        <v>63</v>
      </c>
    </row>
    <row r="10842" spans="1:18" ht="15" customHeight="1" x14ac:dyDescent="0.3">
      <c r="A10842" s="86"/>
      <c r="B10842" s="84"/>
      <c r="C10842" s="125" t="s">
        <v>78</v>
      </c>
      <c r="D10842" s="145" t="s">
        <v>20</v>
      </c>
      <c r="E10842" s="148"/>
      <c r="F10842" s="148" t="s">
        <v>64</v>
      </c>
      <c r="G10842" s="153" t="s">
        <v>20</v>
      </c>
      <c r="H10842" s="126">
        <f>+H10871*0.05</f>
        <v>2.6520000000000006</v>
      </c>
      <c r="J10842" s="171">
        <f>+IF(H10842="","",H10842/H10910)</f>
        <v>1.7049311855829172E-2</v>
      </c>
      <c r="K10842" s="210">
        <v>4292100117</v>
      </c>
      <c r="L10842" s="210" t="s">
        <v>77</v>
      </c>
      <c r="M10842" s="156">
        <v>0</v>
      </c>
      <c r="N10842" s="173">
        <f t="shared" ref="N10842:N10854" si="2094">+IF(H10842="","",J10842*M10842)</f>
        <v>0</v>
      </c>
    </row>
    <row r="10843" spans="1:18" ht="15" customHeight="1" x14ac:dyDescent="0.3">
      <c r="A10843" s="86"/>
      <c r="B10843" s="84"/>
      <c r="C10843" s="125"/>
      <c r="D10843" s="146"/>
      <c r="E10843" s="149"/>
      <c r="F10843" s="184"/>
      <c r="G10843" s="185"/>
      <c r="H10843" s="186"/>
      <c r="J10843" s="195"/>
      <c r="K10843" s="211"/>
      <c r="L10843" s="212"/>
      <c r="M10843" s="193"/>
      <c r="N10843" s="194" t="str">
        <f t="shared" si="2094"/>
        <v/>
      </c>
      <c r="R10843" s="75" t="e">
        <f t="shared" ref="R10843:R10854" si="2095">+R10755+1</f>
        <v>#REF!</v>
      </c>
    </row>
    <row r="10844" spans="1:18" ht="15" customHeight="1" x14ac:dyDescent="0.3">
      <c r="A10844" s="86"/>
      <c r="B10844" s="84"/>
      <c r="C10844" s="125"/>
      <c r="D10844" s="146"/>
      <c r="E10844" s="149"/>
      <c r="F10844" s="184"/>
      <c r="G10844" s="185"/>
      <c r="H10844" s="186"/>
      <c r="J10844" s="195"/>
      <c r="K10844" s="172"/>
      <c r="L10844" s="170"/>
      <c r="M10844" s="193"/>
      <c r="N10844" s="194" t="str">
        <f t="shared" si="2094"/>
        <v/>
      </c>
      <c r="R10844" s="75" t="e">
        <f t="shared" si="2095"/>
        <v>#REF!</v>
      </c>
    </row>
    <row r="10845" spans="1:18" ht="15" customHeight="1" x14ac:dyDescent="0.3">
      <c r="A10845" s="86"/>
      <c r="B10845" s="84"/>
      <c r="C10845" s="125"/>
      <c r="D10845" s="146"/>
      <c r="E10845" s="149"/>
      <c r="F10845" s="184" t="str">
        <f t="shared" ref="F10845:F10854" si="2096">+IF(E10845="","",D10845*E10845)</f>
        <v/>
      </c>
      <c r="G10845" s="185" t="str">
        <f>+IF(F10845="","",H10840)</f>
        <v/>
      </c>
      <c r="H10845" s="186" t="str">
        <f t="shared" ref="H10845:H10854" si="2097">+IF(G10845="","",F10845*G10845)</f>
        <v/>
      </c>
      <c r="J10845" s="195" t="str">
        <f>+IF(H10845="","",H10845/H10910)</f>
        <v/>
      </c>
      <c r="K10845" s="172"/>
      <c r="L10845" s="170"/>
      <c r="M10845" s="193" t="str">
        <f t="shared" ref="M10845:M10854" si="2098">IF(L10845="NP", 0, (IF(L10845="EP", 1, (IF(L10845="ND", 0.4, "")))))</f>
        <v/>
      </c>
      <c r="N10845" s="194" t="str">
        <f t="shared" si="2094"/>
        <v/>
      </c>
      <c r="R10845" s="75" t="e">
        <f t="shared" si="2095"/>
        <v>#REF!</v>
      </c>
    </row>
    <row r="10846" spans="1:18" ht="15" customHeight="1" x14ac:dyDescent="0.3">
      <c r="A10846" s="86"/>
      <c r="B10846" s="84"/>
      <c r="C10846" s="125"/>
      <c r="D10846" s="146"/>
      <c r="E10846" s="149"/>
      <c r="F10846" s="184" t="str">
        <f t="shared" si="2096"/>
        <v/>
      </c>
      <c r="G10846" s="185" t="str">
        <f>+IF(F10846="","",H10840)</f>
        <v/>
      </c>
      <c r="H10846" s="186" t="str">
        <f t="shared" si="2097"/>
        <v/>
      </c>
      <c r="J10846" s="195" t="str">
        <f>+IF(H10846="","",H10846/H10910)</f>
        <v/>
      </c>
      <c r="K10846" s="172"/>
      <c r="L10846" s="170"/>
      <c r="M10846" s="193" t="str">
        <f t="shared" si="2098"/>
        <v/>
      </c>
      <c r="N10846" s="194" t="str">
        <f t="shared" si="2094"/>
        <v/>
      </c>
      <c r="R10846" s="75" t="e">
        <f t="shared" si="2095"/>
        <v>#REF!</v>
      </c>
    </row>
    <row r="10847" spans="1:18" ht="15" customHeight="1" x14ac:dyDescent="0.3">
      <c r="A10847" s="86"/>
      <c r="B10847" s="84"/>
      <c r="C10847" s="125"/>
      <c r="D10847" s="146"/>
      <c r="E10847" s="149"/>
      <c r="F10847" s="184" t="str">
        <f t="shared" si="2096"/>
        <v/>
      </c>
      <c r="G10847" s="185" t="str">
        <f>+IF(F10847="","",H10840)</f>
        <v/>
      </c>
      <c r="H10847" s="186" t="str">
        <f t="shared" si="2097"/>
        <v/>
      </c>
      <c r="J10847" s="195" t="str">
        <f>+IF(H10847="","",H10847/H10910)</f>
        <v/>
      </c>
      <c r="K10847" s="172"/>
      <c r="L10847" s="170"/>
      <c r="M10847" s="193" t="str">
        <f t="shared" si="2098"/>
        <v/>
      </c>
      <c r="N10847" s="194" t="str">
        <f t="shared" si="2094"/>
        <v/>
      </c>
      <c r="R10847" s="75" t="e">
        <f t="shared" si="2095"/>
        <v>#REF!</v>
      </c>
    </row>
    <row r="10848" spans="1:18" ht="15" customHeight="1" x14ac:dyDescent="0.3">
      <c r="A10848" s="86"/>
      <c r="B10848" s="84"/>
      <c r="C10848" s="125"/>
      <c r="D10848" s="146"/>
      <c r="E10848" s="149"/>
      <c r="F10848" s="184" t="str">
        <f t="shared" si="2096"/>
        <v/>
      </c>
      <c r="G10848" s="185" t="str">
        <f>+IF(F10848="","",H10840)</f>
        <v/>
      </c>
      <c r="H10848" s="186" t="str">
        <f t="shared" si="2097"/>
        <v/>
      </c>
      <c r="J10848" s="195" t="str">
        <f>+IF(H10848="","",H10848/H10910)</f>
        <v/>
      </c>
      <c r="K10848" s="172"/>
      <c r="L10848" s="170"/>
      <c r="M10848" s="193" t="str">
        <f t="shared" si="2098"/>
        <v/>
      </c>
      <c r="N10848" s="194" t="str">
        <f t="shared" si="2094"/>
        <v/>
      </c>
      <c r="R10848" s="75" t="e">
        <f t="shared" si="2095"/>
        <v>#REF!</v>
      </c>
    </row>
    <row r="10849" spans="1:18" ht="15" customHeight="1" x14ac:dyDescent="0.3">
      <c r="A10849" s="86"/>
      <c r="B10849" s="84"/>
      <c r="C10849" s="125"/>
      <c r="D10849" s="146"/>
      <c r="E10849" s="149"/>
      <c r="F10849" s="184" t="str">
        <f t="shared" si="2096"/>
        <v/>
      </c>
      <c r="G10849" s="185" t="str">
        <f>+IF(F10849="","",H10840)</f>
        <v/>
      </c>
      <c r="H10849" s="186" t="str">
        <f t="shared" si="2097"/>
        <v/>
      </c>
      <c r="J10849" s="195" t="str">
        <f>+IF(H10849="","",H10849/H10910)</f>
        <v/>
      </c>
      <c r="K10849" s="172"/>
      <c r="L10849" s="170"/>
      <c r="M10849" s="193" t="str">
        <f t="shared" si="2098"/>
        <v/>
      </c>
      <c r="N10849" s="194" t="str">
        <f t="shared" si="2094"/>
        <v/>
      </c>
      <c r="R10849" s="75" t="e">
        <f t="shared" si="2095"/>
        <v>#REF!</v>
      </c>
    </row>
    <row r="10850" spans="1:18" ht="15" customHeight="1" x14ac:dyDescent="0.3">
      <c r="A10850" s="86"/>
      <c r="B10850" s="84"/>
      <c r="C10850" s="125"/>
      <c r="D10850" s="146"/>
      <c r="E10850" s="149"/>
      <c r="F10850" s="184" t="str">
        <f t="shared" si="2096"/>
        <v/>
      </c>
      <c r="G10850" s="185" t="str">
        <f>+IF(F10850="","",H10840)</f>
        <v/>
      </c>
      <c r="H10850" s="186" t="str">
        <f t="shared" si="2097"/>
        <v/>
      </c>
      <c r="J10850" s="195" t="str">
        <f>+IF(H10850="","",H10850/H10910)</f>
        <v/>
      </c>
      <c r="K10850" s="172"/>
      <c r="L10850" s="170"/>
      <c r="M10850" s="193" t="str">
        <f t="shared" si="2098"/>
        <v/>
      </c>
      <c r="N10850" s="194" t="str">
        <f t="shared" si="2094"/>
        <v/>
      </c>
      <c r="R10850" s="75" t="e">
        <f t="shared" si="2095"/>
        <v>#REF!</v>
      </c>
    </row>
    <row r="10851" spans="1:18" ht="15" customHeight="1" x14ac:dyDescent="0.3">
      <c r="A10851" s="86"/>
      <c r="B10851" s="84"/>
      <c r="C10851" s="125"/>
      <c r="D10851" s="146"/>
      <c r="E10851" s="149"/>
      <c r="F10851" s="184" t="str">
        <f t="shared" si="2096"/>
        <v/>
      </c>
      <c r="G10851" s="185" t="str">
        <f>+IF(F10851="","",H10840)</f>
        <v/>
      </c>
      <c r="H10851" s="186" t="str">
        <f t="shared" si="2097"/>
        <v/>
      </c>
      <c r="J10851" s="195" t="str">
        <f>+IF(H10851="","",H10851/H10910)</f>
        <v/>
      </c>
      <c r="K10851" s="172"/>
      <c r="L10851" s="170"/>
      <c r="M10851" s="193" t="str">
        <f t="shared" si="2098"/>
        <v/>
      </c>
      <c r="N10851" s="194" t="str">
        <f t="shared" si="2094"/>
        <v/>
      </c>
      <c r="R10851" s="75" t="e">
        <f t="shared" si="2095"/>
        <v>#REF!</v>
      </c>
    </row>
    <row r="10852" spans="1:18" ht="15" customHeight="1" x14ac:dyDescent="0.3">
      <c r="A10852" s="86"/>
      <c r="B10852" s="84"/>
      <c r="C10852" s="125"/>
      <c r="D10852" s="146"/>
      <c r="E10852" s="149"/>
      <c r="F10852" s="184" t="str">
        <f t="shared" si="2096"/>
        <v/>
      </c>
      <c r="G10852" s="185" t="str">
        <f>+IF(F10852="","",H10840)</f>
        <v/>
      </c>
      <c r="H10852" s="186" t="str">
        <f t="shared" si="2097"/>
        <v/>
      </c>
      <c r="J10852" s="195" t="str">
        <f>+IF(H10852="","",H10852/H10910)</f>
        <v/>
      </c>
      <c r="K10852" s="172"/>
      <c r="L10852" s="170"/>
      <c r="M10852" s="193" t="str">
        <f t="shared" si="2098"/>
        <v/>
      </c>
      <c r="N10852" s="194" t="str">
        <f t="shared" si="2094"/>
        <v/>
      </c>
      <c r="R10852" s="75" t="e">
        <f t="shared" si="2095"/>
        <v>#REF!</v>
      </c>
    </row>
    <row r="10853" spans="1:18" ht="15" customHeight="1" x14ac:dyDescent="0.3">
      <c r="A10853" s="86"/>
      <c r="B10853" s="84"/>
      <c r="C10853" s="125"/>
      <c r="D10853" s="146"/>
      <c r="E10853" s="149"/>
      <c r="F10853" s="184" t="str">
        <f t="shared" si="2096"/>
        <v/>
      </c>
      <c r="G10853" s="185" t="str">
        <f>+IF(F10853="","",H10840)</f>
        <v/>
      </c>
      <c r="H10853" s="186" t="str">
        <f t="shared" si="2097"/>
        <v/>
      </c>
      <c r="J10853" s="195" t="str">
        <f>+IF(H10853="","",H10853/H10910)</f>
        <v/>
      </c>
      <c r="K10853" s="172"/>
      <c r="L10853" s="170"/>
      <c r="M10853" s="193" t="str">
        <f t="shared" si="2098"/>
        <v/>
      </c>
      <c r="N10853" s="194" t="str">
        <f t="shared" si="2094"/>
        <v/>
      </c>
      <c r="R10853" s="75" t="e">
        <f t="shared" si="2095"/>
        <v>#REF!</v>
      </c>
    </row>
    <row r="10854" spans="1:18" ht="15" customHeight="1" thickBot="1" x14ac:dyDescent="0.35">
      <c r="A10854" s="86"/>
      <c r="B10854" s="84"/>
      <c r="C10854" s="127"/>
      <c r="D10854" s="147"/>
      <c r="E10854" s="150"/>
      <c r="F10854" s="187" t="str">
        <f t="shared" si="2096"/>
        <v/>
      </c>
      <c r="G10854" s="188" t="str">
        <f>+IF(F10854="","",H10839)</f>
        <v/>
      </c>
      <c r="H10854" s="189" t="str">
        <f t="shared" si="2097"/>
        <v/>
      </c>
      <c r="J10854" s="195" t="str">
        <f>+IF(H10854="","",H10854/H10910)</f>
        <v/>
      </c>
      <c r="K10854" s="172"/>
      <c r="L10854" s="170"/>
      <c r="M10854" s="193" t="str">
        <f t="shared" si="2098"/>
        <v/>
      </c>
      <c r="N10854" s="194" t="str">
        <f t="shared" si="2094"/>
        <v/>
      </c>
      <c r="R10854" s="75" t="e">
        <f t="shared" si="2095"/>
        <v>#REF!</v>
      </c>
    </row>
    <row r="10855" spans="1:18" ht="15" customHeight="1" thickBot="1" x14ac:dyDescent="0.35">
      <c r="A10855" s="86"/>
      <c r="B10855" s="84"/>
      <c r="C10855" s="160"/>
      <c r="D10855" s="160"/>
      <c r="E10855" s="160"/>
      <c r="F10855" s="160"/>
      <c r="G10855" s="161" t="s">
        <v>27</v>
      </c>
      <c r="H10855" s="157">
        <f>SUM(H10842:H10854)</f>
        <v>2.6520000000000006</v>
      </c>
      <c r="J10855" s="110">
        <f>SUM(J10842:J10854)</f>
        <v>1.7049311855829172E-2</v>
      </c>
      <c r="K10855" s="109"/>
      <c r="L10855" s="109"/>
      <c r="M10855" s="109"/>
      <c r="N10855" s="110">
        <f>SUM(N10842:N10854)</f>
        <v>0</v>
      </c>
    </row>
    <row r="10856" spans="1:18" s="73" customFormat="1" ht="15" customHeight="1" thickBot="1" x14ac:dyDescent="0.35">
      <c r="A10856" s="86"/>
      <c r="B10856" s="84"/>
      <c r="C10856" s="73" t="s">
        <v>10</v>
      </c>
      <c r="H10856" s="74"/>
      <c r="J10856" s="112"/>
      <c r="K10856" s="112"/>
      <c r="L10856" s="112"/>
      <c r="M10856" s="112"/>
      <c r="N10856" s="112"/>
    </row>
    <row r="10857" spans="1:18" ht="31.5" customHeight="1" thickBot="1" x14ac:dyDescent="0.35">
      <c r="A10857" s="86"/>
      <c r="B10857" s="84"/>
      <c r="C10857" s="122" t="s">
        <v>48</v>
      </c>
      <c r="D10857" s="123" t="s">
        <v>0</v>
      </c>
      <c r="E10857" s="123" t="s">
        <v>65</v>
      </c>
      <c r="F10857" s="123" t="s">
        <v>66</v>
      </c>
      <c r="G10857" s="123" t="s">
        <v>8</v>
      </c>
      <c r="H10857" s="124" t="s">
        <v>9</v>
      </c>
      <c r="J10857" s="106" t="s">
        <v>59</v>
      </c>
      <c r="K10857" s="107" t="s">
        <v>60</v>
      </c>
      <c r="L10857" s="107" t="s">
        <v>61</v>
      </c>
      <c r="M10857" s="107" t="s">
        <v>62</v>
      </c>
      <c r="N10857" s="108" t="s">
        <v>63</v>
      </c>
    </row>
    <row r="10858" spans="1:18" ht="15" customHeight="1" x14ac:dyDescent="0.25">
      <c r="A10858" s="86"/>
      <c r="B10858" s="84"/>
      <c r="C10858" s="125" t="s">
        <v>326</v>
      </c>
      <c r="D10858" s="209">
        <v>1</v>
      </c>
      <c r="E10858" s="209">
        <v>4.2300000000000004</v>
      </c>
      <c r="F10858" s="184">
        <f>+IF(E10858="","",D10858*E10858)</f>
        <v>4.2300000000000004</v>
      </c>
      <c r="G10858" s="185">
        <f>+IF(F10858="","",H10840)</f>
        <v>4</v>
      </c>
      <c r="H10858" s="186">
        <f t="shared" ref="H10858:H10870" si="2099">+IF(G10858="","",F10858*G10858)</f>
        <v>16.920000000000002</v>
      </c>
      <c r="I10858" s="95"/>
      <c r="J10858" s="195">
        <f>+IF(H10858="","",H10858/H10910)</f>
        <v>0.10877615256433995</v>
      </c>
      <c r="K10858" s="210">
        <v>851230012</v>
      </c>
      <c r="L10858" s="210" t="s">
        <v>77</v>
      </c>
      <c r="M10858" s="193">
        <v>0</v>
      </c>
      <c r="N10858" s="194">
        <f t="shared" ref="N10858:N10870" si="2100">+IF(H10858="","",J10858*M10858)</f>
        <v>0</v>
      </c>
      <c r="R10858" s="75" t="e">
        <f t="shared" ref="R10858:R10870" si="2101">+R10770+1</f>
        <v>#REF!</v>
      </c>
    </row>
    <row r="10859" spans="1:18" ht="15" customHeight="1" x14ac:dyDescent="0.25">
      <c r="A10859" s="86"/>
      <c r="B10859" s="84"/>
      <c r="C10859" s="209" t="s">
        <v>309</v>
      </c>
      <c r="D10859" s="209">
        <v>1</v>
      </c>
      <c r="E10859" s="209">
        <v>4.75</v>
      </c>
      <c r="F10859" s="184">
        <f>+IF(E10859="","",D10859*E10859)</f>
        <v>4.75</v>
      </c>
      <c r="G10859" s="185">
        <f>+IF(F10859="","",H10840)</f>
        <v>4</v>
      </c>
      <c r="H10859" s="186">
        <f t="shared" si="2099"/>
        <v>19</v>
      </c>
      <c r="J10859" s="195">
        <f>+IF(H10859="","",H10859/H10910)</f>
        <v>0.12214816186302949</v>
      </c>
      <c r="K10859" s="210">
        <v>851230012</v>
      </c>
      <c r="L10859" s="210" t="s">
        <v>77</v>
      </c>
      <c r="M10859" s="193">
        <v>0</v>
      </c>
      <c r="N10859" s="194">
        <f t="shared" si="2100"/>
        <v>0</v>
      </c>
      <c r="R10859" s="75" t="e">
        <f t="shared" si="2101"/>
        <v>#REF!</v>
      </c>
    </row>
    <row r="10860" spans="1:18" ht="15" customHeight="1" x14ac:dyDescent="0.25">
      <c r="A10860" s="86"/>
      <c r="B10860" s="84"/>
      <c r="C10860" s="209" t="s">
        <v>381</v>
      </c>
      <c r="D10860" s="146">
        <v>1</v>
      </c>
      <c r="E10860" s="209">
        <v>4.28</v>
      </c>
      <c r="F10860" s="184">
        <f>+IF(E10860="","",D10860*E10860)</f>
        <v>4.28</v>
      </c>
      <c r="G10860" s="185">
        <f>+IF(F10860="","",H10840)</f>
        <v>4</v>
      </c>
      <c r="H10860" s="186">
        <f t="shared" si="2099"/>
        <v>17.12</v>
      </c>
      <c r="J10860" s="195">
        <f>+IF(H10860="","",H10860/H10910)</f>
        <v>0.11006192268921394</v>
      </c>
      <c r="K10860" s="174">
        <v>851230012</v>
      </c>
      <c r="L10860" s="210" t="s">
        <v>77</v>
      </c>
      <c r="M10860" s="193">
        <v>0</v>
      </c>
      <c r="N10860" s="194">
        <f t="shared" si="2100"/>
        <v>0</v>
      </c>
      <c r="R10860" s="75" t="e">
        <f t="shared" si="2101"/>
        <v>#REF!</v>
      </c>
    </row>
    <row r="10861" spans="1:18" ht="15" customHeight="1" x14ac:dyDescent="0.3">
      <c r="A10861" s="86"/>
      <c r="B10861" s="84"/>
      <c r="C10861" s="125"/>
      <c r="E10861" s="149"/>
      <c r="F10861" s="184" t="str">
        <f>+IF(E10861="","",D10860*E10861)</f>
        <v/>
      </c>
      <c r="G10861" s="185" t="str">
        <f>+IF(F10861="","",H10840)</f>
        <v/>
      </c>
      <c r="H10861" s="186" t="str">
        <f t="shared" si="2099"/>
        <v/>
      </c>
      <c r="J10861" s="195" t="str">
        <f>+IF(H10861="","",H10861/H10910)</f>
        <v/>
      </c>
      <c r="K10861" s="174"/>
      <c r="L10861" s="170"/>
      <c r="M10861" s="193" t="str">
        <f t="shared" ref="M10861:M10870" si="2102">IF(L10861="NP", 0, (IF(L10861="EP", 1, (IF(L10861="ND", 0.4, "")))))</f>
        <v/>
      </c>
      <c r="N10861" s="194" t="str">
        <f t="shared" si="2100"/>
        <v/>
      </c>
      <c r="R10861" s="75" t="e">
        <f t="shared" si="2101"/>
        <v>#REF!</v>
      </c>
    </row>
    <row r="10862" spans="1:18" ht="15" customHeight="1" x14ac:dyDescent="0.3">
      <c r="A10862" s="86"/>
      <c r="B10862" s="84"/>
      <c r="C10862" s="125"/>
      <c r="D10862" s="146"/>
      <c r="E10862" s="149"/>
      <c r="F10862" s="184" t="str">
        <f t="shared" ref="F10862:F10870" si="2103">+IF(E10862="","",D10862*E10862)</f>
        <v/>
      </c>
      <c r="G10862" s="185" t="str">
        <f>+IF(F10862="","",H10840)</f>
        <v/>
      </c>
      <c r="H10862" s="186" t="str">
        <f t="shared" si="2099"/>
        <v/>
      </c>
      <c r="J10862" s="195" t="str">
        <f>+IF(H10862="","",H10862/H10910)</f>
        <v/>
      </c>
      <c r="K10862" s="174"/>
      <c r="L10862" s="170"/>
      <c r="M10862" s="193" t="str">
        <f t="shared" si="2102"/>
        <v/>
      </c>
      <c r="N10862" s="194" t="str">
        <f t="shared" si="2100"/>
        <v/>
      </c>
      <c r="R10862" s="75" t="e">
        <f t="shared" si="2101"/>
        <v>#REF!</v>
      </c>
    </row>
    <row r="10863" spans="1:18" ht="15" customHeight="1" x14ac:dyDescent="0.3">
      <c r="A10863" s="86"/>
      <c r="B10863" s="84"/>
      <c r="C10863" s="125"/>
      <c r="D10863" s="146"/>
      <c r="E10863" s="149"/>
      <c r="F10863" s="184" t="str">
        <f t="shared" si="2103"/>
        <v/>
      </c>
      <c r="G10863" s="185" t="str">
        <f>+IF(F10863="","",H10840)</f>
        <v/>
      </c>
      <c r="H10863" s="186" t="str">
        <f t="shared" si="2099"/>
        <v/>
      </c>
      <c r="I10863" s="96"/>
      <c r="J10863" s="195" t="str">
        <f>+IF(H10863="","",H10863/H10910)</f>
        <v/>
      </c>
      <c r="K10863" s="174"/>
      <c r="L10863" s="170"/>
      <c r="M10863" s="193" t="str">
        <f t="shared" si="2102"/>
        <v/>
      </c>
      <c r="N10863" s="194" t="str">
        <f t="shared" si="2100"/>
        <v/>
      </c>
      <c r="R10863" s="75" t="e">
        <f t="shared" si="2101"/>
        <v>#REF!</v>
      </c>
    </row>
    <row r="10864" spans="1:18" ht="15" customHeight="1" x14ac:dyDescent="0.3">
      <c r="A10864" s="86"/>
      <c r="B10864" s="84"/>
      <c r="C10864" s="125"/>
      <c r="D10864" s="146"/>
      <c r="E10864" s="149"/>
      <c r="F10864" s="184" t="str">
        <f t="shared" si="2103"/>
        <v/>
      </c>
      <c r="G10864" s="185" t="str">
        <f>+IF(F10864="","",H10840)</f>
        <v/>
      </c>
      <c r="H10864" s="186" t="str">
        <f t="shared" si="2099"/>
        <v/>
      </c>
      <c r="J10864" s="195" t="str">
        <f>+IF(H10864="","",H10864/H10910)</f>
        <v/>
      </c>
      <c r="K10864" s="174"/>
      <c r="L10864" s="170"/>
      <c r="M10864" s="193" t="str">
        <f t="shared" si="2102"/>
        <v/>
      </c>
      <c r="N10864" s="194" t="str">
        <f t="shared" si="2100"/>
        <v/>
      </c>
      <c r="R10864" s="75" t="e">
        <f t="shared" si="2101"/>
        <v>#REF!</v>
      </c>
    </row>
    <row r="10865" spans="1:18" ht="15" customHeight="1" x14ac:dyDescent="0.3">
      <c r="A10865" s="86"/>
      <c r="B10865" s="84"/>
      <c r="C10865" s="125"/>
      <c r="D10865" s="146"/>
      <c r="E10865" s="149"/>
      <c r="F10865" s="184" t="str">
        <f t="shared" si="2103"/>
        <v/>
      </c>
      <c r="G10865" s="185" t="str">
        <f>+IF(F10865="","",H10840)</f>
        <v/>
      </c>
      <c r="H10865" s="186" t="str">
        <f t="shared" si="2099"/>
        <v/>
      </c>
      <c r="J10865" s="195" t="str">
        <f>+IF(H10865="","",H10865/H10910)</f>
        <v/>
      </c>
      <c r="K10865" s="174"/>
      <c r="L10865" s="170"/>
      <c r="M10865" s="193" t="str">
        <f t="shared" si="2102"/>
        <v/>
      </c>
      <c r="N10865" s="194" t="str">
        <f t="shared" si="2100"/>
        <v/>
      </c>
      <c r="R10865" s="75" t="e">
        <f t="shared" si="2101"/>
        <v>#REF!</v>
      </c>
    </row>
    <row r="10866" spans="1:18" ht="15" customHeight="1" x14ac:dyDescent="0.3">
      <c r="A10866" s="86"/>
      <c r="B10866" s="84"/>
      <c r="C10866" s="125"/>
      <c r="D10866" s="146"/>
      <c r="E10866" s="149"/>
      <c r="F10866" s="184" t="str">
        <f t="shared" si="2103"/>
        <v/>
      </c>
      <c r="G10866" s="185" t="str">
        <f>+IF(F10866="","",H10840)</f>
        <v/>
      </c>
      <c r="H10866" s="186" t="str">
        <f t="shared" si="2099"/>
        <v/>
      </c>
      <c r="I10866" s="96"/>
      <c r="J10866" s="195" t="str">
        <f>+IF(H10866="","",H10866/H10910)</f>
        <v/>
      </c>
      <c r="K10866" s="174"/>
      <c r="L10866" s="170"/>
      <c r="M10866" s="193" t="str">
        <f t="shared" si="2102"/>
        <v/>
      </c>
      <c r="N10866" s="194" t="str">
        <f t="shared" si="2100"/>
        <v/>
      </c>
      <c r="R10866" s="75" t="e">
        <f t="shared" si="2101"/>
        <v>#REF!</v>
      </c>
    </row>
    <row r="10867" spans="1:18" ht="15" customHeight="1" x14ac:dyDescent="0.3">
      <c r="A10867" s="86"/>
      <c r="B10867" s="84"/>
      <c r="C10867" s="125"/>
      <c r="D10867" s="146"/>
      <c r="E10867" s="149"/>
      <c r="F10867" s="184" t="str">
        <f t="shared" si="2103"/>
        <v/>
      </c>
      <c r="G10867" s="185" t="str">
        <f>+IF(F10867="","",H10840)</f>
        <v/>
      </c>
      <c r="H10867" s="186" t="str">
        <f t="shared" si="2099"/>
        <v/>
      </c>
      <c r="J10867" s="195" t="str">
        <f>+IF(H10867="","",H10867/H10910)</f>
        <v/>
      </c>
      <c r="K10867" s="174"/>
      <c r="L10867" s="170"/>
      <c r="M10867" s="193" t="str">
        <f t="shared" si="2102"/>
        <v/>
      </c>
      <c r="N10867" s="194" t="str">
        <f t="shared" si="2100"/>
        <v/>
      </c>
      <c r="R10867" s="75" t="e">
        <f t="shared" si="2101"/>
        <v>#REF!</v>
      </c>
    </row>
    <row r="10868" spans="1:18" ht="15" customHeight="1" x14ac:dyDescent="0.3">
      <c r="A10868" s="86"/>
      <c r="B10868" s="84"/>
      <c r="C10868" s="125"/>
      <c r="D10868" s="146"/>
      <c r="E10868" s="149"/>
      <c r="F10868" s="184" t="str">
        <f t="shared" si="2103"/>
        <v/>
      </c>
      <c r="G10868" s="185" t="str">
        <f>+IF(F10868="","",H10840)</f>
        <v/>
      </c>
      <c r="H10868" s="186" t="str">
        <f t="shared" si="2099"/>
        <v/>
      </c>
      <c r="I10868" s="96"/>
      <c r="J10868" s="195" t="str">
        <f>+IF(H10868="","",H10868/H10910)</f>
        <v/>
      </c>
      <c r="K10868" s="174"/>
      <c r="L10868" s="170"/>
      <c r="M10868" s="193" t="str">
        <f t="shared" si="2102"/>
        <v/>
      </c>
      <c r="N10868" s="194" t="str">
        <f t="shared" si="2100"/>
        <v/>
      </c>
      <c r="R10868" s="75" t="e">
        <f t="shared" si="2101"/>
        <v>#REF!</v>
      </c>
    </row>
    <row r="10869" spans="1:18" ht="15" customHeight="1" x14ac:dyDescent="0.3">
      <c r="A10869" s="86"/>
      <c r="B10869" s="84"/>
      <c r="C10869" s="125"/>
      <c r="D10869" s="146"/>
      <c r="E10869" s="149"/>
      <c r="F10869" s="184" t="str">
        <f t="shared" si="2103"/>
        <v/>
      </c>
      <c r="G10869" s="185" t="str">
        <f>+IF(F10869="","",H10840)</f>
        <v/>
      </c>
      <c r="H10869" s="186" t="str">
        <f t="shared" si="2099"/>
        <v/>
      </c>
      <c r="I10869" s="96"/>
      <c r="J10869" s="195" t="str">
        <f>+IF(H10869="","",H10869/H10910)</f>
        <v/>
      </c>
      <c r="K10869" s="174"/>
      <c r="L10869" s="170"/>
      <c r="M10869" s="193" t="str">
        <f t="shared" si="2102"/>
        <v/>
      </c>
      <c r="N10869" s="194" t="str">
        <f t="shared" si="2100"/>
        <v/>
      </c>
      <c r="R10869" s="75" t="e">
        <f t="shared" si="2101"/>
        <v>#REF!</v>
      </c>
    </row>
    <row r="10870" spans="1:18" ht="15" customHeight="1" thickBot="1" x14ac:dyDescent="0.35">
      <c r="A10870" s="86"/>
      <c r="B10870" s="84"/>
      <c r="C10870" s="127"/>
      <c r="D10870" s="147"/>
      <c r="E10870" s="150"/>
      <c r="F10870" s="187" t="str">
        <f t="shared" si="2103"/>
        <v/>
      </c>
      <c r="G10870" s="188" t="str">
        <f>+IF(F10870="","",H10839)</f>
        <v/>
      </c>
      <c r="H10870" s="189" t="str">
        <f t="shared" si="2099"/>
        <v/>
      </c>
      <c r="J10870" s="195" t="str">
        <f>+IF(H10870="","",H10870/H10910)</f>
        <v/>
      </c>
      <c r="K10870" s="174"/>
      <c r="L10870" s="170"/>
      <c r="M10870" s="193" t="str">
        <f t="shared" si="2102"/>
        <v/>
      </c>
      <c r="N10870" s="194" t="str">
        <f t="shared" si="2100"/>
        <v/>
      </c>
      <c r="R10870" s="75" t="e">
        <f t="shared" si="2101"/>
        <v>#REF!</v>
      </c>
    </row>
    <row r="10871" spans="1:18" ht="15" customHeight="1" thickBot="1" x14ac:dyDescent="0.35">
      <c r="A10871" s="86"/>
      <c r="B10871" s="84"/>
      <c r="C10871" s="160"/>
      <c r="D10871" s="160"/>
      <c r="E10871" s="160"/>
      <c r="F10871" s="160"/>
      <c r="G10871" s="161" t="s">
        <v>28</v>
      </c>
      <c r="H10871" s="157">
        <f>SUM(H10858:H10870)</f>
        <v>53.040000000000006</v>
      </c>
      <c r="J10871" s="110">
        <f>SUM(J10858:J10870)</f>
        <v>0.34098623711658338</v>
      </c>
      <c r="K10871" s="109"/>
      <c r="L10871" s="109"/>
      <c r="M10871" s="109"/>
      <c r="N10871" s="110">
        <f>SUM(N10858:N10870)</f>
        <v>0</v>
      </c>
    </row>
    <row r="10872" spans="1:18" s="73" customFormat="1" ht="15" customHeight="1" thickBot="1" x14ac:dyDescent="0.35">
      <c r="A10872" s="86"/>
      <c r="B10872" s="84"/>
      <c r="C10872" s="73" t="s">
        <v>11</v>
      </c>
      <c r="H10872" s="74"/>
      <c r="J10872" s="112"/>
      <c r="K10872" s="112"/>
      <c r="L10872" s="112"/>
      <c r="M10872" s="112"/>
      <c r="N10872" s="112"/>
    </row>
    <row r="10873" spans="1:18" ht="34.5" customHeight="1" thickBot="1" x14ac:dyDescent="0.35">
      <c r="A10873" s="86"/>
      <c r="B10873" s="84"/>
      <c r="C10873" s="122" t="s">
        <v>48</v>
      </c>
      <c r="D10873" s="129"/>
      <c r="E10873" s="123" t="s">
        <v>3</v>
      </c>
      <c r="F10873" s="123" t="s">
        <v>0</v>
      </c>
      <c r="G10873" s="123" t="s">
        <v>16</v>
      </c>
      <c r="H10873" s="124" t="s">
        <v>9</v>
      </c>
      <c r="J10873" s="106" t="s">
        <v>59</v>
      </c>
      <c r="K10873" s="107" t="s">
        <v>60</v>
      </c>
      <c r="L10873" s="107" t="s">
        <v>61</v>
      </c>
      <c r="M10873" s="107" t="s">
        <v>62</v>
      </c>
      <c r="N10873" s="108" t="s">
        <v>63</v>
      </c>
    </row>
    <row r="10874" spans="1:18" ht="15" customHeight="1" x14ac:dyDescent="0.3">
      <c r="A10874" s="86"/>
      <c r="B10874" s="84"/>
      <c r="C10874" s="213" t="s">
        <v>525</v>
      </c>
      <c r="E10874" s="214" t="s">
        <v>43</v>
      </c>
      <c r="F10874" s="215">
        <v>1.2</v>
      </c>
      <c r="G10874" s="215">
        <v>3.24</v>
      </c>
      <c r="H10874" s="190">
        <f t="shared" ref="H10874:H10899" si="2104">+IF(G10874="","",F10874*G10874)</f>
        <v>3.8879999999999999</v>
      </c>
      <c r="J10874" s="195">
        <f>+IF(H10874="","",H10874/H10910)</f>
        <v>2.4995371227550453E-2</v>
      </c>
      <c r="K10874" s="217">
        <v>352605342021</v>
      </c>
      <c r="L10874" s="210" t="s">
        <v>76</v>
      </c>
      <c r="M10874" s="193">
        <v>0.20180000000000001</v>
      </c>
      <c r="N10874" s="194">
        <f t="shared" ref="N10874:N10899" si="2105">+IF(H10874="","",J10874*M10874)</f>
        <v>5.0440659137196819E-3</v>
      </c>
      <c r="R10874" s="75" t="e">
        <f t="shared" ref="R10874:R10899" si="2106">+R10786+1</f>
        <v>#REF!</v>
      </c>
    </row>
    <row r="10875" spans="1:18" ht="15" customHeight="1" x14ac:dyDescent="0.3">
      <c r="A10875" s="86"/>
      <c r="B10875" s="84"/>
      <c r="C10875" s="125" t="s">
        <v>528</v>
      </c>
      <c r="E10875" s="214" t="s">
        <v>74</v>
      </c>
      <c r="F10875" s="215">
        <v>2.7</v>
      </c>
      <c r="G10875" s="215">
        <v>1.54</v>
      </c>
      <c r="H10875" s="190">
        <f t="shared" si="2104"/>
        <v>4.1580000000000004</v>
      </c>
      <c r="J10875" s="195">
        <f>+IF(H10875="","",H10875/H10910)</f>
        <v>2.6731160896130347E-2</v>
      </c>
      <c r="K10875" s="211">
        <v>412110012</v>
      </c>
      <c r="L10875" s="210" t="s">
        <v>76</v>
      </c>
      <c r="M10875" s="193">
        <v>0.29659999999999997</v>
      </c>
      <c r="N10875" s="194">
        <f t="shared" si="2105"/>
        <v>7.9284623217922602E-3</v>
      </c>
      <c r="R10875" s="75" t="e">
        <f t="shared" si="2106"/>
        <v>#REF!</v>
      </c>
    </row>
    <row r="10876" spans="1:18" ht="15" customHeight="1" x14ac:dyDescent="0.3">
      <c r="A10876" s="86"/>
      <c r="B10876" s="84"/>
      <c r="C10876" s="125" t="s">
        <v>529</v>
      </c>
      <c r="E10876" s="151" t="s">
        <v>43</v>
      </c>
      <c r="F10876" s="151">
        <v>12</v>
      </c>
      <c r="G10876" s="151">
        <v>4.3600000000000003</v>
      </c>
      <c r="H10876" s="190">
        <f t="shared" si="2104"/>
        <v>52.320000000000007</v>
      </c>
      <c r="J10876" s="195">
        <f>+IF(H10876="","",H10876/H10910)</f>
        <v>0.33635746466703703</v>
      </c>
      <c r="K10876" s="174">
        <v>352605342021</v>
      </c>
      <c r="L10876" s="170" t="s">
        <v>76</v>
      </c>
      <c r="M10876" s="193">
        <v>0.20180000000000001</v>
      </c>
      <c r="N10876" s="194">
        <f t="shared" si="2105"/>
        <v>6.7876936369808072E-2</v>
      </c>
      <c r="R10876" s="75" t="e">
        <f t="shared" si="2106"/>
        <v>#REF!</v>
      </c>
    </row>
    <row r="10877" spans="1:18" ht="15" customHeight="1" x14ac:dyDescent="0.3">
      <c r="A10877" s="86"/>
      <c r="B10877" s="84"/>
      <c r="C10877" s="125" t="s">
        <v>531</v>
      </c>
      <c r="E10877" s="151" t="s">
        <v>41</v>
      </c>
      <c r="F10877" s="151">
        <v>0.96</v>
      </c>
      <c r="G10877" s="151">
        <v>22.73</v>
      </c>
      <c r="H10877" s="190">
        <f t="shared" si="2104"/>
        <v>21.820799999999998</v>
      </c>
      <c r="J10877" s="195">
        <f>+IF(H10877="","",H10877/H10910)</f>
        <v>0.1402826637042523</v>
      </c>
      <c r="K10877" s="174">
        <v>352605342021</v>
      </c>
      <c r="L10877" s="170" t="s">
        <v>76</v>
      </c>
      <c r="M10877" s="193">
        <v>0.20180000000000001</v>
      </c>
      <c r="N10877" s="194">
        <f t="shared" si="2105"/>
        <v>2.8309041535518116E-2</v>
      </c>
      <c r="R10877" s="75" t="e">
        <f t="shared" si="2106"/>
        <v>#REF!</v>
      </c>
    </row>
    <row r="10878" spans="1:18" ht="15" customHeight="1" x14ac:dyDescent="0.3">
      <c r="A10878" s="86"/>
      <c r="B10878" s="84"/>
      <c r="C10878" s="125" t="s">
        <v>527</v>
      </c>
      <c r="E10878" s="151" t="s">
        <v>43</v>
      </c>
      <c r="F10878" s="151">
        <v>3</v>
      </c>
      <c r="G10878" s="151">
        <v>4.95</v>
      </c>
      <c r="H10878" s="190">
        <f t="shared" si="2104"/>
        <v>14.850000000000001</v>
      </c>
      <c r="J10878" s="195">
        <f>+IF(H10878="","",H10878/H10910)</f>
        <v>9.5468431771894097E-2</v>
      </c>
      <c r="K10878" s="174">
        <v>352605342021</v>
      </c>
      <c r="L10878" s="170" t="s">
        <v>76</v>
      </c>
      <c r="M10878" s="193">
        <v>0.20180000000000001</v>
      </c>
      <c r="N10878" s="194">
        <f t="shared" si="2105"/>
        <v>1.926552953156823E-2</v>
      </c>
      <c r="R10878" s="75" t="e">
        <f t="shared" si="2106"/>
        <v>#REF!</v>
      </c>
    </row>
    <row r="10879" spans="1:18" ht="15" customHeight="1" x14ac:dyDescent="0.3">
      <c r="A10879" s="86"/>
      <c r="B10879" s="84"/>
      <c r="C10879" s="125" t="s">
        <v>526</v>
      </c>
      <c r="E10879" s="151" t="s">
        <v>43</v>
      </c>
      <c r="F10879" s="151">
        <v>1.5</v>
      </c>
      <c r="G10879" s="151">
        <v>1.88</v>
      </c>
      <c r="H10879" s="190">
        <f t="shared" si="2104"/>
        <v>2.82</v>
      </c>
      <c r="J10879" s="195">
        <f>+IF(H10879="","",H10879/H10910)</f>
        <v>1.8129358760723323E-2</v>
      </c>
      <c r="K10879" s="174">
        <v>352605342021</v>
      </c>
      <c r="L10879" s="170" t="s">
        <v>76</v>
      </c>
      <c r="M10879" s="193">
        <v>0.20180000000000001</v>
      </c>
      <c r="N10879" s="194">
        <f t="shared" si="2105"/>
        <v>3.6585045979139665E-3</v>
      </c>
      <c r="R10879" s="75" t="e">
        <f t="shared" si="2106"/>
        <v>#REF!</v>
      </c>
    </row>
    <row r="10880" spans="1:18" ht="15" customHeight="1" x14ac:dyDescent="0.3">
      <c r="A10880" s="86"/>
      <c r="B10880" s="84"/>
      <c r="C10880" s="125"/>
      <c r="E10880" s="151"/>
      <c r="F10880" s="151"/>
      <c r="G10880" s="151"/>
      <c r="H10880" s="190" t="str">
        <f t="shared" si="2104"/>
        <v/>
      </c>
      <c r="J10880" s="195" t="str">
        <f>+IF(H10880="","",H10880/H10910)</f>
        <v/>
      </c>
      <c r="K10880" s="174"/>
      <c r="L10880" s="170"/>
      <c r="M10880" s="193" t="str">
        <f t="shared" ref="M10880:M10899" si="2107">IF(L10880="NP", 0, (IF(L10880="EP", 1, (IF(L10880="ND", 0.4, "")))))</f>
        <v/>
      </c>
      <c r="N10880" s="194" t="str">
        <f t="shared" si="2105"/>
        <v/>
      </c>
      <c r="R10880" s="75" t="e">
        <f t="shared" si="2106"/>
        <v>#REF!</v>
      </c>
    </row>
    <row r="10881" spans="1:18" ht="15" customHeight="1" x14ac:dyDescent="0.3">
      <c r="A10881" s="86"/>
      <c r="B10881" s="84"/>
      <c r="C10881" s="125"/>
      <c r="E10881" s="151"/>
      <c r="F10881" s="151"/>
      <c r="G10881" s="151"/>
      <c r="H10881" s="190" t="str">
        <f t="shared" si="2104"/>
        <v/>
      </c>
      <c r="J10881" s="195" t="str">
        <f>+IF(H10881="","",H10881/H10910)</f>
        <v/>
      </c>
      <c r="K10881" s="174"/>
      <c r="L10881" s="170"/>
      <c r="M10881" s="193" t="str">
        <f t="shared" si="2107"/>
        <v/>
      </c>
      <c r="N10881" s="194" t="str">
        <f t="shared" si="2105"/>
        <v/>
      </c>
      <c r="R10881" s="75" t="e">
        <f t="shared" si="2106"/>
        <v>#REF!</v>
      </c>
    </row>
    <row r="10882" spans="1:18" ht="15" customHeight="1" x14ac:dyDescent="0.3">
      <c r="A10882" s="86"/>
      <c r="B10882" s="84"/>
      <c r="C10882" s="125"/>
      <c r="E10882" s="151"/>
      <c r="F10882" s="151"/>
      <c r="G10882" s="151"/>
      <c r="H10882" s="190" t="str">
        <f t="shared" si="2104"/>
        <v/>
      </c>
      <c r="J10882" s="195" t="str">
        <f>+IF(H10882="","",H10882/H10910)</f>
        <v/>
      </c>
      <c r="K10882" s="174"/>
      <c r="L10882" s="170"/>
      <c r="M10882" s="193" t="str">
        <f t="shared" si="2107"/>
        <v/>
      </c>
      <c r="N10882" s="194" t="str">
        <f t="shared" si="2105"/>
        <v/>
      </c>
      <c r="R10882" s="75" t="e">
        <f t="shared" si="2106"/>
        <v>#REF!</v>
      </c>
    </row>
    <row r="10883" spans="1:18" ht="15" customHeight="1" x14ac:dyDescent="0.3">
      <c r="A10883" s="86"/>
      <c r="B10883" s="84"/>
      <c r="C10883" s="125"/>
      <c r="E10883" s="151"/>
      <c r="F10883" s="151"/>
      <c r="G10883" s="151"/>
      <c r="H10883" s="190" t="str">
        <f t="shared" si="2104"/>
        <v/>
      </c>
      <c r="J10883" s="195" t="str">
        <f>+IF(H10883="","",H10883/H10910)</f>
        <v/>
      </c>
      <c r="K10883" s="174"/>
      <c r="L10883" s="170"/>
      <c r="M10883" s="193" t="str">
        <f t="shared" si="2107"/>
        <v/>
      </c>
      <c r="N10883" s="194" t="str">
        <f t="shared" si="2105"/>
        <v/>
      </c>
      <c r="R10883" s="75" t="e">
        <f t="shared" si="2106"/>
        <v>#REF!</v>
      </c>
    </row>
    <row r="10884" spans="1:18" ht="15" customHeight="1" x14ac:dyDescent="0.3">
      <c r="A10884" s="86"/>
      <c r="B10884" s="84"/>
      <c r="C10884" s="125"/>
      <c r="E10884" s="151"/>
      <c r="F10884" s="151"/>
      <c r="G10884" s="151"/>
      <c r="H10884" s="190" t="str">
        <f t="shared" si="2104"/>
        <v/>
      </c>
      <c r="J10884" s="195" t="str">
        <f>+IF(H10884="","",H10884/H10910)</f>
        <v/>
      </c>
      <c r="K10884" s="174"/>
      <c r="L10884" s="170"/>
      <c r="M10884" s="193" t="str">
        <f t="shared" si="2107"/>
        <v/>
      </c>
      <c r="N10884" s="194" t="str">
        <f t="shared" si="2105"/>
        <v/>
      </c>
      <c r="R10884" s="75" t="e">
        <f t="shared" si="2106"/>
        <v>#REF!</v>
      </c>
    </row>
    <row r="10885" spans="1:18" ht="15" customHeight="1" x14ac:dyDescent="0.3">
      <c r="A10885" s="86"/>
      <c r="B10885" s="84"/>
      <c r="C10885" s="125"/>
      <c r="E10885" s="151"/>
      <c r="F10885" s="151"/>
      <c r="G10885" s="151"/>
      <c r="H10885" s="190" t="str">
        <f t="shared" si="2104"/>
        <v/>
      </c>
      <c r="J10885" s="195" t="str">
        <f>+IF(H10885="","",H10885/H10910)</f>
        <v/>
      </c>
      <c r="K10885" s="174"/>
      <c r="L10885" s="170"/>
      <c r="M10885" s="193" t="str">
        <f t="shared" si="2107"/>
        <v/>
      </c>
      <c r="N10885" s="194" t="str">
        <f t="shared" si="2105"/>
        <v/>
      </c>
      <c r="R10885" s="75" t="e">
        <f t="shared" si="2106"/>
        <v>#REF!</v>
      </c>
    </row>
    <row r="10886" spans="1:18" ht="15" customHeight="1" x14ac:dyDescent="0.3">
      <c r="A10886" s="86"/>
      <c r="B10886" s="84"/>
      <c r="C10886" s="125"/>
      <c r="E10886" s="151"/>
      <c r="F10886" s="151"/>
      <c r="G10886" s="151"/>
      <c r="H10886" s="190" t="str">
        <f t="shared" si="2104"/>
        <v/>
      </c>
      <c r="J10886" s="195" t="str">
        <f>+IF(H10886="","",H10886/H10910)</f>
        <v/>
      </c>
      <c r="K10886" s="174"/>
      <c r="L10886" s="170"/>
      <c r="M10886" s="193" t="str">
        <f t="shared" si="2107"/>
        <v/>
      </c>
      <c r="N10886" s="194" t="str">
        <f t="shared" si="2105"/>
        <v/>
      </c>
      <c r="R10886" s="75" t="e">
        <f t="shared" si="2106"/>
        <v>#REF!</v>
      </c>
    </row>
    <row r="10887" spans="1:18" ht="15" customHeight="1" x14ac:dyDescent="0.3">
      <c r="A10887" s="86"/>
      <c r="B10887" s="84"/>
      <c r="C10887" s="125"/>
      <c r="E10887" s="151"/>
      <c r="F10887" s="151"/>
      <c r="G10887" s="151"/>
      <c r="H10887" s="190" t="str">
        <f t="shared" si="2104"/>
        <v/>
      </c>
      <c r="J10887" s="195" t="str">
        <f>+IF(H10887="","",H10887/H10910)</f>
        <v/>
      </c>
      <c r="K10887" s="174"/>
      <c r="L10887" s="170"/>
      <c r="M10887" s="193" t="str">
        <f t="shared" si="2107"/>
        <v/>
      </c>
      <c r="N10887" s="194" t="str">
        <f t="shared" si="2105"/>
        <v/>
      </c>
      <c r="R10887" s="75" t="e">
        <f t="shared" si="2106"/>
        <v>#REF!</v>
      </c>
    </row>
    <row r="10888" spans="1:18" ht="15" customHeight="1" x14ac:dyDescent="0.3">
      <c r="A10888" s="86"/>
      <c r="B10888" s="84"/>
      <c r="C10888" s="125"/>
      <c r="E10888" s="151"/>
      <c r="F10888" s="151"/>
      <c r="G10888" s="151"/>
      <c r="H10888" s="190" t="str">
        <f t="shared" si="2104"/>
        <v/>
      </c>
      <c r="J10888" s="195" t="str">
        <f>+IF(H10888="","",H10888/H10910)</f>
        <v/>
      </c>
      <c r="K10888" s="174"/>
      <c r="L10888" s="170"/>
      <c r="M10888" s="193" t="str">
        <f t="shared" si="2107"/>
        <v/>
      </c>
      <c r="N10888" s="194" t="str">
        <f t="shared" si="2105"/>
        <v/>
      </c>
      <c r="R10888" s="75" t="e">
        <f t="shared" si="2106"/>
        <v>#REF!</v>
      </c>
    </row>
    <row r="10889" spans="1:18" ht="15" customHeight="1" x14ac:dyDescent="0.3">
      <c r="A10889" s="86"/>
      <c r="B10889" s="84"/>
      <c r="C10889" s="125"/>
      <c r="E10889" s="151"/>
      <c r="F10889" s="151"/>
      <c r="G10889" s="151"/>
      <c r="H10889" s="190" t="str">
        <f t="shared" si="2104"/>
        <v/>
      </c>
      <c r="J10889" s="195" t="str">
        <f>+IF(H10889="","",H10889/H10910)</f>
        <v/>
      </c>
      <c r="K10889" s="174"/>
      <c r="L10889" s="170"/>
      <c r="M10889" s="193" t="str">
        <f t="shared" si="2107"/>
        <v/>
      </c>
      <c r="N10889" s="194" t="str">
        <f t="shared" si="2105"/>
        <v/>
      </c>
      <c r="R10889" s="75" t="e">
        <f t="shared" si="2106"/>
        <v>#REF!</v>
      </c>
    </row>
    <row r="10890" spans="1:18" ht="15" customHeight="1" x14ac:dyDescent="0.3">
      <c r="A10890" s="86"/>
      <c r="B10890" s="84"/>
      <c r="C10890" s="125"/>
      <c r="E10890" s="151"/>
      <c r="F10890" s="151"/>
      <c r="G10890" s="151"/>
      <c r="H10890" s="190" t="str">
        <f t="shared" si="2104"/>
        <v/>
      </c>
      <c r="J10890" s="195" t="str">
        <f>+IF(H10890="","",H10890/H10910)</f>
        <v/>
      </c>
      <c r="K10890" s="174"/>
      <c r="L10890" s="170"/>
      <c r="M10890" s="193" t="str">
        <f t="shared" si="2107"/>
        <v/>
      </c>
      <c r="N10890" s="194" t="str">
        <f t="shared" si="2105"/>
        <v/>
      </c>
      <c r="R10890" s="75" t="e">
        <f t="shared" si="2106"/>
        <v>#REF!</v>
      </c>
    </row>
    <row r="10891" spans="1:18" ht="15" customHeight="1" x14ac:dyDescent="0.3">
      <c r="A10891" s="86"/>
      <c r="B10891" s="84"/>
      <c r="C10891" s="125"/>
      <c r="E10891" s="151"/>
      <c r="F10891" s="151"/>
      <c r="G10891" s="151"/>
      <c r="H10891" s="190" t="str">
        <f t="shared" si="2104"/>
        <v/>
      </c>
      <c r="J10891" s="195" t="str">
        <f>+IF(H10891="","",H10891/H10910)</f>
        <v/>
      </c>
      <c r="K10891" s="174"/>
      <c r="L10891" s="170"/>
      <c r="M10891" s="193" t="str">
        <f t="shared" si="2107"/>
        <v/>
      </c>
      <c r="N10891" s="194" t="str">
        <f t="shared" si="2105"/>
        <v/>
      </c>
      <c r="R10891" s="75" t="e">
        <f t="shared" si="2106"/>
        <v>#REF!</v>
      </c>
    </row>
    <row r="10892" spans="1:18" ht="15" customHeight="1" x14ac:dyDescent="0.3">
      <c r="A10892" s="86"/>
      <c r="B10892" s="84"/>
      <c r="C10892" s="125"/>
      <c r="E10892" s="151"/>
      <c r="F10892" s="151"/>
      <c r="G10892" s="151"/>
      <c r="H10892" s="190" t="str">
        <f t="shared" si="2104"/>
        <v/>
      </c>
      <c r="J10892" s="195" t="str">
        <f>+IF(H10892="","",H10892/H10910)</f>
        <v/>
      </c>
      <c r="K10892" s="174"/>
      <c r="L10892" s="170"/>
      <c r="M10892" s="193" t="str">
        <f t="shared" si="2107"/>
        <v/>
      </c>
      <c r="N10892" s="194" t="str">
        <f t="shared" si="2105"/>
        <v/>
      </c>
      <c r="R10892" s="75" t="e">
        <f t="shared" si="2106"/>
        <v>#REF!</v>
      </c>
    </row>
    <row r="10893" spans="1:18" ht="15" customHeight="1" x14ac:dyDescent="0.3">
      <c r="A10893" s="86"/>
      <c r="B10893" s="84"/>
      <c r="C10893" s="125"/>
      <c r="E10893" s="151"/>
      <c r="F10893" s="151"/>
      <c r="G10893" s="151"/>
      <c r="H10893" s="190" t="str">
        <f t="shared" si="2104"/>
        <v/>
      </c>
      <c r="J10893" s="195" t="str">
        <f>+IF(H10893="","",H10893/H10910)</f>
        <v/>
      </c>
      <c r="K10893" s="174"/>
      <c r="L10893" s="170"/>
      <c r="M10893" s="193" t="str">
        <f t="shared" si="2107"/>
        <v/>
      </c>
      <c r="N10893" s="194" t="str">
        <f t="shared" si="2105"/>
        <v/>
      </c>
      <c r="R10893" s="75" t="e">
        <f t="shared" si="2106"/>
        <v>#REF!</v>
      </c>
    </row>
    <row r="10894" spans="1:18" ht="15" customHeight="1" x14ac:dyDescent="0.3">
      <c r="A10894" s="86"/>
      <c r="B10894" s="84"/>
      <c r="C10894" s="125"/>
      <c r="E10894" s="151"/>
      <c r="F10894" s="151"/>
      <c r="G10894" s="151"/>
      <c r="H10894" s="190" t="str">
        <f t="shared" si="2104"/>
        <v/>
      </c>
      <c r="J10894" s="195" t="str">
        <f>+IF(H10894="","",H10894/H10910)</f>
        <v/>
      </c>
      <c r="K10894" s="174"/>
      <c r="L10894" s="170"/>
      <c r="M10894" s="193" t="str">
        <f t="shared" si="2107"/>
        <v/>
      </c>
      <c r="N10894" s="194" t="str">
        <f t="shared" si="2105"/>
        <v/>
      </c>
      <c r="R10894" s="75" t="e">
        <f t="shared" si="2106"/>
        <v>#REF!</v>
      </c>
    </row>
    <row r="10895" spans="1:18" ht="15" customHeight="1" x14ac:dyDescent="0.3">
      <c r="A10895" s="86"/>
      <c r="B10895" s="84"/>
      <c r="C10895" s="125"/>
      <c r="E10895" s="151"/>
      <c r="F10895" s="151"/>
      <c r="G10895" s="151"/>
      <c r="H10895" s="190" t="str">
        <f t="shared" si="2104"/>
        <v/>
      </c>
      <c r="J10895" s="195" t="str">
        <f>+IF(H10895="","",H10895/H10910)</f>
        <v/>
      </c>
      <c r="K10895" s="174"/>
      <c r="L10895" s="170"/>
      <c r="M10895" s="193" t="str">
        <f t="shared" si="2107"/>
        <v/>
      </c>
      <c r="N10895" s="194" t="str">
        <f t="shared" si="2105"/>
        <v/>
      </c>
      <c r="R10895" s="75" t="e">
        <f t="shared" si="2106"/>
        <v>#REF!</v>
      </c>
    </row>
    <row r="10896" spans="1:18" ht="15" customHeight="1" x14ac:dyDescent="0.3">
      <c r="A10896" s="86"/>
      <c r="B10896" s="84"/>
      <c r="C10896" s="125"/>
      <c r="E10896" s="151"/>
      <c r="F10896" s="151"/>
      <c r="G10896" s="151"/>
      <c r="H10896" s="190" t="str">
        <f t="shared" si="2104"/>
        <v/>
      </c>
      <c r="J10896" s="195" t="str">
        <f>+IF(H10896="","",H10896/H10910)</f>
        <v/>
      </c>
      <c r="K10896" s="174"/>
      <c r="L10896" s="170"/>
      <c r="M10896" s="193" t="str">
        <f t="shared" si="2107"/>
        <v/>
      </c>
      <c r="N10896" s="194" t="str">
        <f t="shared" si="2105"/>
        <v/>
      </c>
      <c r="R10896" s="75" t="e">
        <f t="shared" si="2106"/>
        <v>#REF!</v>
      </c>
    </row>
    <row r="10897" spans="1:18" ht="15" customHeight="1" x14ac:dyDescent="0.3">
      <c r="A10897" s="86"/>
      <c r="B10897" s="84"/>
      <c r="C10897" s="125"/>
      <c r="E10897" s="151"/>
      <c r="F10897" s="151"/>
      <c r="G10897" s="151"/>
      <c r="H10897" s="190" t="str">
        <f t="shared" si="2104"/>
        <v/>
      </c>
      <c r="J10897" s="195" t="str">
        <f>+IF(H10897="","",H10897/H10910)</f>
        <v/>
      </c>
      <c r="K10897" s="174"/>
      <c r="L10897" s="170"/>
      <c r="M10897" s="193" t="str">
        <f t="shared" si="2107"/>
        <v/>
      </c>
      <c r="N10897" s="194" t="str">
        <f t="shared" si="2105"/>
        <v/>
      </c>
      <c r="R10897" s="75" t="e">
        <f t="shared" si="2106"/>
        <v>#REF!</v>
      </c>
    </row>
    <row r="10898" spans="1:18" ht="15" customHeight="1" x14ac:dyDescent="0.3">
      <c r="A10898" s="86"/>
      <c r="B10898" s="84"/>
      <c r="C10898" s="125"/>
      <c r="E10898" s="151"/>
      <c r="F10898" s="151"/>
      <c r="G10898" s="151"/>
      <c r="H10898" s="190" t="str">
        <f t="shared" si="2104"/>
        <v/>
      </c>
      <c r="J10898" s="195" t="str">
        <f>+IF(H10898="","",H10898/H10910)</f>
        <v/>
      </c>
      <c r="K10898" s="174"/>
      <c r="L10898" s="170"/>
      <c r="M10898" s="193" t="str">
        <f t="shared" si="2107"/>
        <v/>
      </c>
      <c r="N10898" s="194" t="str">
        <f t="shared" si="2105"/>
        <v/>
      </c>
      <c r="R10898" s="75" t="e">
        <f t="shared" si="2106"/>
        <v>#REF!</v>
      </c>
    </row>
    <row r="10899" spans="1:18" ht="15" customHeight="1" thickBot="1" x14ac:dyDescent="0.35">
      <c r="A10899" s="86"/>
      <c r="B10899" s="84"/>
      <c r="C10899" s="125"/>
      <c r="E10899" s="152"/>
      <c r="F10899" s="152"/>
      <c r="G10899" s="152"/>
      <c r="H10899" s="191" t="str">
        <f t="shared" si="2104"/>
        <v/>
      </c>
      <c r="J10899" s="195" t="str">
        <f>+IF(H10899="","",H10899/H10910)</f>
        <v/>
      </c>
      <c r="K10899" s="174"/>
      <c r="L10899" s="170"/>
      <c r="M10899" s="193" t="str">
        <f t="shared" si="2107"/>
        <v/>
      </c>
      <c r="N10899" s="194" t="str">
        <f t="shared" si="2105"/>
        <v/>
      </c>
      <c r="R10899" s="75" t="e">
        <f t="shared" si="2106"/>
        <v>#REF!</v>
      </c>
    </row>
    <row r="10900" spans="1:18" ht="15" customHeight="1" thickBot="1" x14ac:dyDescent="0.35">
      <c r="A10900" s="86"/>
      <c r="B10900" s="84"/>
      <c r="C10900" s="160"/>
      <c r="D10900" s="160"/>
      <c r="E10900" s="160"/>
      <c r="F10900" s="160"/>
      <c r="G10900" s="161" t="s">
        <v>29</v>
      </c>
      <c r="H10900" s="157">
        <f>SUM(H10874:H10899)</f>
        <v>99.856799999999993</v>
      </c>
      <c r="J10900" s="110">
        <f>SUM(J10874:J10899)</f>
        <v>0.64196445102758759</v>
      </c>
      <c r="K10900" s="109"/>
      <c r="L10900" s="109"/>
      <c r="M10900" s="109"/>
      <c r="N10900" s="110">
        <f>SUM(N10874:N10899)</f>
        <v>0.13208254027032035</v>
      </c>
    </row>
    <row r="10901" spans="1:18" s="73" customFormat="1" ht="15" customHeight="1" thickBot="1" x14ac:dyDescent="0.35">
      <c r="A10901" s="86"/>
      <c r="B10901" s="84"/>
      <c r="C10901" s="73" t="s">
        <v>12</v>
      </c>
      <c r="H10901" s="74"/>
      <c r="J10901" s="111"/>
      <c r="K10901" s="111"/>
      <c r="L10901" s="111"/>
      <c r="M10901" s="111"/>
      <c r="N10901" s="111"/>
    </row>
    <row r="10902" spans="1:18" ht="33" customHeight="1" thickBot="1" x14ac:dyDescent="0.35">
      <c r="A10902" s="86"/>
      <c r="B10902" s="84"/>
      <c r="C10902" s="122" t="s">
        <v>48</v>
      </c>
      <c r="D10902" s="129"/>
      <c r="E10902" s="130" t="s">
        <v>3</v>
      </c>
      <c r="F10902" s="130" t="s">
        <v>0</v>
      </c>
      <c r="G10902" s="123" t="s">
        <v>6</v>
      </c>
      <c r="H10902" s="124" t="s">
        <v>9</v>
      </c>
      <c r="J10902" s="106" t="s">
        <v>59</v>
      </c>
      <c r="K10902" s="107" t="s">
        <v>60</v>
      </c>
      <c r="L10902" s="107" t="s">
        <v>61</v>
      </c>
      <c r="M10902" s="107" t="s">
        <v>62</v>
      </c>
      <c r="N10902" s="108" t="s">
        <v>63</v>
      </c>
    </row>
    <row r="10903" spans="1:18" ht="15" customHeight="1" x14ac:dyDescent="0.3">
      <c r="A10903" s="86"/>
      <c r="B10903" s="84"/>
      <c r="C10903" s="125"/>
      <c r="E10903" s="149"/>
      <c r="F10903" s="146"/>
      <c r="G10903" s="154"/>
      <c r="H10903" s="186" t="str">
        <f>+IF(G10903="","",F10903*G10903)</f>
        <v/>
      </c>
      <c r="J10903" s="195" t="str">
        <f>+IF(H10903="","",H10903/H10910)</f>
        <v/>
      </c>
      <c r="K10903" s="175"/>
      <c r="L10903" s="175"/>
      <c r="M10903" s="193" t="str">
        <f>IF(L10903="NP", 0, (IF(L10903="EP", 1, (IF(L10903="ND", 0.4, "")))))</f>
        <v/>
      </c>
      <c r="N10903" s="194" t="str">
        <f>+IF(H10903="","",J10903*M10903)</f>
        <v/>
      </c>
      <c r="R10903" s="75" t="e">
        <f t="shared" ref="R10903:R10907" si="2108">+R10815+1</f>
        <v>#REF!</v>
      </c>
    </row>
    <row r="10904" spans="1:18" ht="15" customHeight="1" x14ac:dyDescent="0.3">
      <c r="A10904" s="86"/>
      <c r="B10904" s="84"/>
      <c r="C10904" s="125"/>
      <c r="E10904" s="149"/>
      <c r="F10904" s="146"/>
      <c r="G10904" s="154"/>
      <c r="H10904" s="186" t="str">
        <f>+IF(G10904="","",F10904*G10904)</f>
        <v/>
      </c>
      <c r="J10904" s="195" t="str">
        <f>+IF(H10904="","",H10904/H10908)</f>
        <v/>
      </c>
      <c r="K10904" s="175"/>
      <c r="L10904" s="175"/>
      <c r="M10904" s="193" t="str">
        <f>IF(L10904="NP", 0, (IF(L10904="EP", 1, (IF(L10904="ND", 0.4, "")))))</f>
        <v/>
      </c>
      <c r="N10904" s="194" t="str">
        <f>+IF(H10904="","",J10904*M10904)</f>
        <v/>
      </c>
      <c r="R10904" s="75" t="e">
        <f t="shared" si="2108"/>
        <v>#REF!</v>
      </c>
    </row>
    <row r="10905" spans="1:18" ht="15" customHeight="1" x14ac:dyDescent="0.3">
      <c r="A10905" s="86"/>
      <c r="B10905" s="84"/>
      <c r="C10905" s="125"/>
      <c r="E10905" s="149"/>
      <c r="F10905" s="146"/>
      <c r="G10905" s="154"/>
      <c r="H10905" s="186" t="str">
        <f>+IF(G10905="","",F10905*G10905)</f>
        <v/>
      </c>
      <c r="J10905" s="195" t="str">
        <f>+IF(H10905="","",H10905/H10909)</f>
        <v/>
      </c>
      <c r="K10905" s="175"/>
      <c r="L10905" s="175"/>
      <c r="M10905" s="193" t="str">
        <f>IF(L10905="NP", 0, (IF(L10905="EP", 1, (IF(L10905="ND", 0.4, "")))))</f>
        <v/>
      </c>
      <c r="N10905" s="194" t="str">
        <f>+IF(H10905="","",J10905*M10905)</f>
        <v/>
      </c>
      <c r="R10905" s="75" t="e">
        <f t="shared" si="2108"/>
        <v>#REF!</v>
      </c>
    </row>
    <row r="10906" spans="1:18" ht="15" customHeight="1" x14ac:dyDescent="0.3">
      <c r="A10906" s="86"/>
      <c r="B10906" s="84"/>
      <c r="C10906" s="125"/>
      <c r="E10906" s="149"/>
      <c r="F10906" s="146"/>
      <c r="G10906" s="154"/>
      <c r="H10906" s="186" t="str">
        <f>+IF(G10906="","",F10906*G10906)</f>
        <v/>
      </c>
      <c r="J10906" s="195" t="str">
        <f>+IF(H10906="","",H10906/H10910)</f>
        <v/>
      </c>
      <c r="K10906" s="175"/>
      <c r="L10906" s="175"/>
      <c r="M10906" s="193" t="str">
        <f>IF(L10906="NP", 0, (IF(L10906="EP", 1, (IF(L10906="ND", 0.4, "")))))</f>
        <v/>
      </c>
      <c r="N10906" s="194" t="str">
        <f>+IF(H10906="","",J10906*M10906)</f>
        <v/>
      </c>
      <c r="R10906" s="75" t="e">
        <f t="shared" si="2108"/>
        <v>#REF!</v>
      </c>
    </row>
    <row r="10907" spans="1:18" ht="15" customHeight="1" thickBot="1" x14ac:dyDescent="0.35">
      <c r="A10907" s="86"/>
      <c r="B10907" s="84"/>
      <c r="C10907" s="127"/>
      <c r="D10907" s="128"/>
      <c r="E10907" s="150"/>
      <c r="F10907" s="147"/>
      <c r="G10907" s="155"/>
      <c r="H10907" s="192" t="str">
        <f>+IF(G10907="","",F10907*G10907)</f>
        <v/>
      </c>
      <c r="J10907" s="195" t="str">
        <f>+IF(H10907="","",H10907/H10910)</f>
        <v/>
      </c>
      <c r="K10907" s="176"/>
      <c r="L10907" s="177"/>
      <c r="M10907" s="193" t="str">
        <f>IF(L10907="NP", 0, (IF(L10907="EP", 1, (IF(L10907="ND", 0.4, "")))))</f>
        <v/>
      </c>
      <c r="N10907" s="194" t="str">
        <f>+IF(H10907="","",J10907*M10907)</f>
        <v/>
      </c>
      <c r="R10907" s="75" t="e">
        <f t="shared" si="2108"/>
        <v>#REF!</v>
      </c>
    </row>
    <row r="10908" spans="1:18" ht="15" customHeight="1" thickBot="1" x14ac:dyDescent="0.35">
      <c r="A10908" s="86"/>
      <c r="B10908" s="84"/>
      <c r="C10908" s="160"/>
      <c r="D10908" s="160"/>
      <c r="E10908" s="160"/>
      <c r="F10908" s="160"/>
      <c r="G10908" s="161" t="s">
        <v>30</v>
      </c>
      <c r="H10908" s="157">
        <f>SUM(H10903:H10907)</f>
        <v>0</v>
      </c>
      <c r="J10908" s="110">
        <f>SUM(J10903:J10907)</f>
        <v>0</v>
      </c>
      <c r="K10908" s="109"/>
      <c r="L10908" s="109"/>
      <c r="M10908" s="109"/>
      <c r="N10908" s="110">
        <f>SUM(N10903:N10907)</f>
        <v>0</v>
      </c>
    </row>
    <row r="10909" spans="1:18" ht="13.5" customHeight="1" thickBot="1" x14ac:dyDescent="0.35">
      <c r="A10909" s="86"/>
      <c r="B10909" s="84"/>
      <c r="H10909" s="84"/>
      <c r="J10909" s="103"/>
      <c r="K10909" s="104"/>
      <c r="L10909" s="104"/>
      <c r="M10909" s="104"/>
      <c r="N10909" s="105"/>
    </row>
    <row r="10910" spans="1:18" ht="15" customHeight="1" x14ac:dyDescent="0.3">
      <c r="A10910" s="86"/>
      <c r="B10910" s="84"/>
      <c r="D10910" s="132" t="s">
        <v>13</v>
      </c>
      <c r="E10910" s="133"/>
      <c r="F10910" s="133"/>
      <c r="G10910" s="134"/>
      <c r="H10910" s="158">
        <f>+H10855+H10871+H10900+H10908</f>
        <v>155.5488</v>
      </c>
      <c r="J10910" s="113"/>
      <c r="K10910" s="78"/>
      <c r="M10910" s="78"/>
      <c r="N10910" s="114"/>
    </row>
    <row r="10911" spans="1:18" ht="15" customHeight="1" thickBot="1" x14ac:dyDescent="0.35">
      <c r="A10911" s="86"/>
      <c r="B10911" s="84"/>
      <c r="D10911" s="135" t="s">
        <v>67</v>
      </c>
      <c r="E10911" s="136"/>
      <c r="F10911" s="136"/>
      <c r="G10911" s="141">
        <f>+$Q$1</f>
        <v>0.15</v>
      </c>
      <c r="H10911" s="159">
        <f>+H10910*G10911</f>
        <v>23.332319999999999</v>
      </c>
      <c r="J10911" s="115"/>
      <c r="K10911" s="116"/>
      <c r="L10911" s="116"/>
      <c r="M10911" s="116"/>
      <c r="N10911" s="117"/>
    </row>
    <row r="10912" spans="1:18" ht="15" customHeight="1" x14ac:dyDescent="0.3">
      <c r="A10912" s="86"/>
      <c r="B10912" s="84"/>
      <c r="D10912" s="135" t="s">
        <v>68</v>
      </c>
      <c r="E10912" s="136"/>
      <c r="F10912" s="136"/>
      <c r="G10912" s="141">
        <f>+$Q$2</f>
        <v>0</v>
      </c>
      <c r="H10912" s="159">
        <f>+(H10910+H10911)*G10912</f>
        <v>0</v>
      </c>
      <c r="J10912" s="120">
        <f>+J10855+J10871+J10900+J10908</f>
        <v>1.0000000000000002</v>
      </c>
      <c r="K10912" s="118"/>
      <c r="L10912" s="118"/>
      <c r="M10912" s="118"/>
      <c r="N10912" s="120">
        <f>+N10855+N10871+N10900+N10908</f>
        <v>0.13208254027032035</v>
      </c>
    </row>
    <row r="10913" spans="1:18" ht="15" customHeight="1" thickBot="1" x14ac:dyDescent="0.35">
      <c r="A10913" s="86"/>
      <c r="B10913" s="84"/>
      <c r="C10913" s="75" t="s">
        <v>64</v>
      </c>
      <c r="D10913" s="135" t="s">
        <v>14</v>
      </c>
      <c r="E10913" s="136"/>
      <c r="F10913" s="136"/>
      <c r="G10913" s="137"/>
      <c r="H10913" s="159">
        <f>SUM(H10910:H10912)</f>
        <v>178.88112000000001</v>
      </c>
      <c r="J10913" s="121" t="s">
        <v>69</v>
      </c>
      <c r="K10913" s="119"/>
      <c r="L10913" s="119"/>
      <c r="M10913" s="119"/>
      <c r="N10913" s="121" t="s">
        <v>70</v>
      </c>
    </row>
    <row r="10914" spans="1:18" ht="15" customHeight="1" thickBot="1" x14ac:dyDescent="0.35">
      <c r="A10914" s="86"/>
      <c r="B10914" s="84"/>
      <c r="C10914" s="75" t="s">
        <v>64</v>
      </c>
      <c r="D10914" s="138" t="s">
        <v>15</v>
      </c>
      <c r="E10914" s="139"/>
      <c r="F10914" s="139"/>
      <c r="G10914" s="140"/>
      <c r="H10914" s="131">
        <f>+ROUND(H10913,2)</f>
        <v>178.88</v>
      </c>
      <c r="N10914" s="165">
        <f>+ROUND(N10912,4)</f>
        <v>0.1321</v>
      </c>
    </row>
    <row r="10915" spans="1:18" ht="13.5" customHeight="1" x14ac:dyDescent="0.3">
      <c r="A10915" s="86"/>
      <c r="B10915" s="84"/>
      <c r="G10915" s="76"/>
    </row>
    <row r="10916" spans="1:18" ht="13.5" customHeight="1" x14ac:dyDescent="0.3">
      <c r="A10916" s="86"/>
      <c r="B10916" s="84"/>
      <c r="G10916" s="76"/>
    </row>
    <row r="10917" spans="1:18" ht="15" customHeight="1" x14ac:dyDescent="0.3">
      <c r="A10917" s="83"/>
      <c r="B10917" s="84"/>
      <c r="G10917" s="76"/>
      <c r="H10917" s="84"/>
      <c r="J10917" s="85"/>
      <c r="K10917" s="85"/>
      <c r="L10917" s="85"/>
      <c r="M10917" s="85"/>
      <c r="N10917" s="85"/>
    </row>
    <row r="10918" spans="1:18" ht="14.1" customHeight="1" x14ac:dyDescent="0.3">
      <c r="A10918" s="86"/>
      <c r="B10918" s="84"/>
      <c r="C10918" s="87"/>
      <c r="D10918" s="87"/>
      <c r="E10918" s="87"/>
      <c r="F10918" s="87"/>
      <c r="G10918" s="87"/>
      <c r="H10918" s="87"/>
      <c r="K10918" s="78"/>
      <c r="M10918" s="78"/>
    </row>
    <row r="10919" spans="1:18" ht="12" customHeight="1" x14ac:dyDescent="0.3">
      <c r="A10919" s="86"/>
      <c r="B10919" s="84"/>
      <c r="C10919" s="73"/>
      <c r="D10919" s="73"/>
      <c r="E10919" s="73"/>
      <c r="F10919" s="73"/>
      <c r="G10919" s="73"/>
      <c r="H10919" s="73"/>
      <c r="K10919" s="78"/>
      <c r="M10919" s="78"/>
    </row>
    <row r="10920" spans="1:18" ht="12" customHeight="1" x14ac:dyDescent="0.3">
      <c r="A10920" s="86"/>
      <c r="B10920" s="84"/>
      <c r="G10920" s="88"/>
      <c r="H10920" s="84"/>
      <c r="K10920" s="78"/>
      <c r="M10920" s="78"/>
    </row>
    <row r="10921" spans="1:18" ht="14.25" customHeight="1" x14ac:dyDescent="0.3">
      <c r="A10921" s="86"/>
      <c r="B10921" s="84"/>
      <c r="C10921" s="89"/>
      <c r="D10921" s="90"/>
      <c r="E10921" s="90"/>
      <c r="F10921" s="90"/>
      <c r="G10921" s="90"/>
      <c r="H10921" s="91"/>
      <c r="K10921" s="78"/>
      <c r="M10921" s="78"/>
    </row>
    <row r="10922" spans="1:18" ht="14.25" customHeight="1" x14ac:dyDescent="0.3">
      <c r="A10922" s="86"/>
      <c r="B10922" s="84"/>
      <c r="C10922" s="89"/>
      <c r="H10922" s="84"/>
      <c r="K10922" s="78"/>
      <c r="M10922" s="78"/>
    </row>
    <row r="10923" spans="1:18" ht="12" customHeight="1" thickBot="1" x14ac:dyDescent="0.35">
      <c r="A10923" s="86"/>
      <c r="B10923" s="84"/>
      <c r="C10923" s="89"/>
      <c r="H10923" s="84"/>
      <c r="K10923" s="78"/>
      <c r="M10923" s="78"/>
    </row>
    <row r="10924" spans="1:18" ht="20.100000000000001" customHeight="1" thickBot="1" x14ac:dyDescent="0.35">
      <c r="A10924" s="86"/>
      <c r="B10924" s="84"/>
      <c r="C10924" s="142" t="s">
        <v>55</v>
      </c>
      <c r="D10924" s="143"/>
      <c r="E10924" s="143"/>
      <c r="F10924" s="143"/>
      <c r="G10924" s="143"/>
      <c r="H10924" s="144"/>
    </row>
    <row r="10925" spans="1:18" ht="20.100000000000001" customHeight="1" x14ac:dyDescent="0.3">
      <c r="A10925" s="86"/>
      <c r="B10925" s="84"/>
      <c r="C10925" s="92"/>
      <c r="H10925" s="93" t="s">
        <v>56</v>
      </c>
      <c r="I10925" s="84"/>
      <c r="J10925" s="97" t="s">
        <v>26</v>
      </c>
      <c r="K10925" s="98"/>
      <c r="L10925" s="98"/>
      <c r="M10925" s="98"/>
      <c r="N10925" s="99"/>
    </row>
    <row r="10926" spans="1:18" ht="16.5" customHeight="1" thickBot="1" x14ac:dyDescent="0.35">
      <c r="A10926" s="169"/>
      <c r="B10926" s="84"/>
      <c r="C10926" s="73" t="s">
        <v>57</v>
      </c>
      <c r="D10926" s="84">
        <v>125</v>
      </c>
      <c r="G10926" s="74" t="s">
        <v>4</v>
      </c>
      <c r="H10926" s="75" t="str">
        <f>+VLOOKUP(D10926,PRESUP!$A$6:$N$183,3,FALSE)</f>
        <v>u</v>
      </c>
      <c r="I10926" s="84"/>
      <c r="J10926" s="100"/>
      <c r="K10926" s="101"/>
      <c r="L10926" s="101"/>
      <c r="M10926" s="101"/>
      <c r="N10926" s="102"/>
    </row>
    <row r="10927" spans="1:18" ht="32.25" customHeight="1" x14ac:dyDescent="0.3">
      <c r="A10927" s="86"/>
      <c r="B10927" s="84"/>
      <c r="C10927" s="22" t="str">
        <f>+VLOOKUP(D10926,PRESUP!$A$6:$N$183,14,FALSE)</f>
        <v>DETALLE: BARRICADA DE MADERA (2.40 X 1.50)M C/3 TABL.C/CINTA REFLECTIVA</v>
      </c>
      <c r="J10927" s="103"/>
      <c r="K10927" s="104"/>
      <c r="L10927" s="104"/>
      <c r="M10927" s="104"/>
      <c r="N10927" s="105"/>
      <c r="O10927" s="84" t="s">
        <v>71</v>
      </c>
      <c r="P10927" s="84" t="s">
        <v>73</v>
      </c>
      <c r="Q10927" s="84" t="s">
        <v>72</v>
      </c>
    </row>
    <row r="10928" spans="1:18" s="73" customFormat="1" ht="15" customHeight="1" thickBot="1" x14ac:dyDescent="0.35">
      <c r="A10928" s="86"/>
      <c r="B10928" s="84"/>
      <c r="C10928" s="73" t="s">
        <v>5</v>
      </c>
      <c r="D10928" s="94"/>
      <c r="E10928" s="94"/>
      <c r="F10928" s="94"/>
      <c r="G10928" s="196" t="s">
        <v>58</v>
      </c>
      <c r="H10928" s="197">
        <v>4</v>
      </c>
      <c r="J10928" s="162"/>
      <c r="K10928" s="163"/>
      <c r="L10928" s="163"/>
      <c r="M10928" s="163"/>
      <c r="N10928" s="164"/>
      <c r="O10928" s="166">
        <f>+H11002</f>
        <v>197.06</v>
      </c>
      <c r="P10928" s="168">
        <f>+H10998</f>
        <v>171.35500000000002</v>
      </c>
      <c r="Q10928" s="167">
        <f>+N11002</f>
        <v>0.13850000000000001</v>
      </c>
      <c r="R10928" s="73">
        <f t="shared" ref="R10928" si="2109">+D10926</f>
        <v>125</v>
      </c>
    </row>
    <row r="10929" spans="1:18" s="94" customFormat="1" ht="30" customHeight="1" thickBot="1" x14ac:dyDescent="0.35">
      <c r="A10929" s="86"/>
      <c r="B10929" s="84"/>
      <c r="C10929" s="122" t="s">
        <v>48</v>
      </c>
      <c r="D10929" s="123" t="s">
        <v>0</v>
      </c>
      <c r="E10929" s="123" t="s">
        <v>6</v>
      </c>
      <c r="F10929" s="123" t="s">
        <v>7</v>
      </c>
      <c r="G10929" s="123" t="s">
        <v>8</v>
      </c>
      <c r="H10929" s="124" t="s">
        <v>9</v>
      </c>
      <c r="J10929" s="106" t="s">
        <v>59</v>
      </c>
      <c r="K10929" s="107" t="s">
        <v>60</v>
      </c>
      <c r="L10929" s="107" t="s">
        <v>61</v>
      </c>
      <c r="M10929" s="107" t="s">
        <v>62</v>
      </c>
      <c r="N10929" s="108" t="s">
        <v>63</v>
      </c>
    </row>
    <row r="10930" spans="1:18" ht="15" customHeight="1" x14ac:dyDescent="0.3">
      <c r="A10930" s="86"/>
      <c r="B10930" s="84"/>
      <c r="C10930" s="125" t="s">
        <v>78</v>
      </c>
      <c r="D10930" s="145" t="s">
        <v>20</v>
      </c>
      <c r="E10930" s="148"/>
      <c r="F10930" s="148" t="s">
        <v>64</v>
      </c>
      <c r="G10930" s="153" t="s">
        <v>20</v>
      </c>
      <c r="H10930" s="126">
        <f>+H10959*0.05</f>
        <v>2.6520000000000006</v>
      </c>
      <c r="J10930" s="171">
        <f>+IF(H10930="","",H10930/H10998)</f>
        <v>1.5476642058883605E-2</v>
      </c>
      <c r="K10930" s="210">
        <v>4292100117</v>
      </c>
      <c r="L10930" s="210" t="s">
        <v>77</v>
      </c>
      <c r="M10930" s="156">
        <v>0</v>
      </c>
      <c r="N10930" s="173">
        <f t="shared" ref="N10930:N10942" si="2110">+IF(H10930="","",J10930*M10930)</f>
        <v>0</v>
      </c>
    </row>
    <row r="10931" spans="1:18" ht="15" customHeight="1" x14ac:dyDescent="0.3">
      <c r="A10931" s="86"/>
      <c r="B10931" s="84"/>
      <c r="C10931" s="125"/>
      <c r="D10931" s="146"/>
      <c r="E10931" s="149"/>
      <c r="F10931" s="184"/>
      <c r="G10931" s="185"/>
      <c r="H10931" s="186"/>
      <c r="J10931" s="195"/>
      <c r="K10931" s="211"/>
      <c r="L10931" s="212"/>
      <c r="M10931" s="193"/>
      <c r="N10931" s="194" t="str">
        <f t="shared" si="2110"/>
        <v/>
      </c>
      <c r="R10931" s="75" t="e">
        <f t="shared" ref="R10931:R10942" si="2111">+R10843+1</f>
        <v>#REF!</v>
      </c>
    </row>
    <row r="10932" spans="1:18" ht="15" customHeight="1" x14ac:dyDescent="0.3">
      <c r="A10932" s="86"/>
      <c r="B10932" s="84"/>
      <c r="C10932" s="125"/>
      <c r="D10932" s="146"/>
      <c r="E10932" s="149"/>
      <c r="F10932" s="184"/>
      <c r="G10932" s="185"/>
      <c r="H10932" s="186"/>
      <c r="J10932" s="195"/>
      <c r="K10932" s="172"/>
      <c r="L10932" s="170"/>
      <c r="M10932" s="193"/>
      <c r="N10932" s="194" t="str">
        <f t="shared" si="2110"/>
        <v/>
      </c>
      <c r="R10932" s="75" t="e">
        <f t="shared" si="2111"/>
        <v>#REF!</v>
      </c>
    </row>
    <row r="10933" spans="1:18" ht="15" customHeight="1" x14ac:dyDescent="0.3">
      <c r="A10933" s="86"/>
      <c r="B10933" s="84"/>
      <c r="C10933" s="125"/>
      <c r="D10933" s="146"/>
      <c r="E10933" s="149"/>
      <c r="F10933" s="184" t="str">
        <f t="shared" ref="F10933:F10942" si="2112">+IF(E10933="","",D10933*E10933)</f>
        <v/>
      </c>
      <c r="G10933" s="185" t="str">
        <f>+IF(F10933="","",H10928)</f>
        <v/>
      </c>
      <c r="H10933" s="186" t="str">
        <f t="shared" ref="H10933:H10942" si="2113">+IF(G10933="","",F10933*G10933)</f>
        <v/>
      </c>
      <c r="J10933" s="195" t="str">
        <f>+IF(H10933="","",H10933/H10998)</f>
        <v/>
      </c>
      <c r="K10933" s="172"/>
      <c r="L10933" s="170"/>
      <c r="M10933" s="193" t="str">
        <f t="shared" ref="M10933:M10942" si="2114">IF(L10933="NP", 0, (IF(L10933="EP", 1, (IF(L10933="ND", 0.4, "")))))</f>
        <v/>
      </c>
      <c r="N10933" s="194" t="str">
        <f t="shared" si="2110"/>
        <v/>
      </c>
      <c r="R10933" s="75" t="e">
        <f t="shared" si="2111"/>
        <v>#REF!</v>
      </c>
    </row>
    <row r="10934" spans="1:18" ht="15" customHeight="1" x14ac:dyDescent="0.3">
      <c r="A10934" s="86"/>
      <c r="B10934" s="84"/>
      <c r="C10934" s="125"/>
      <c r="D10934" s="146"/>
      <c r="E10934" s="149"/>
      <c r="F10934" s="184" t="str">
        <f t="shared" si="2112"/>
        <v/>
      </c>
      <c r="G10934" s="185" t="str">
        <f>+IF(F10934="","",H10928)</f>
        <v/>
      </c>
      <c r="H10934" s="186" t="str">
        <f t="shared" si="2113"/>
        <v/>
      </c>
      <c r="J10934" s="195" t="str">
        <f>+IF(H10934="","",H10934/H10998)</f>
        <v/>
      </c>
      <c r="K10934" s="172"/>
      <c r="L10934" s="170"/>
      <c r="M10934" s="193" t="str">
        <f t="shared" si="2114"/>
        <v/>
      </c>
      <c r="N10934" s="194" t="str">
        <f t="shared" si="2110"/>
        <v/>
      </c>
      <c r="R10934" s="75" t="e">
        <f t="shared" si="2111"/>
        <v>#REF!</v>
      </c>
    </row>
    <row r="10935" spans="1:18" ht="15" customHeight="1" x14ac:dyDescent="0.3">
      <c r="A10935" s="86"/>
      <c r="B10935" s="84"/>
      <c r="C10935" s="125"/>
      <c r="D10935" s="146"/>
      <c r="E10935" s="149"/>
      <c r="F10935" s="184" t="str">
        <f t="shared" si="2112"/>
        <v/>
      </c>
      <c r="G10935" s="185" t="str">
        <f>+IF(F10935="","",H10928)</f>
        <v/>
      </c>
      <c r="H10935" s="186" t="str">
        <f t="shared" si="2113"/>
        <v/>
      </c>
      <c r="J10935" s="195" t="str">
        <f>+IF(H10935="","",H10935/H10998)</f>
        <v/>
      </c>
      <c r="K10935" s="172"/>
      <c r="L10935" s="170"/>
      <c r="M10935" s="193" t="str">
        <f t="shared" si="2114"/>
        <v/>
      </c>
      <c r="N10935" s="194" t="str">
        <f t="shared" si="2110"/>
        <v/>
      </c>
      <c r="R10935" s="75" t="e">
        <f t="shared" si="2111"/>
        <v>#REF!</v>
      </c>
    </row>
    <row r="10936" spans="1:18" ht="15" customHeight="1" x14ac:dyDescent="0.3">
      <c r="A10936" s="86"/>
      <c r="B10936" s="84"/>
      <c r="C10936" s="125"/>
      <c r="D10936" s="146"/>
      <c r="E10936" s="149"/>
      <c r="F10936" s="184" t="str">
        <f t="shared" si="2112"/>
        <v/>
      </c>
      <c r="G10936" s="185" t="str">
        <f>+IF(F10936="","",H10928)</f>
        <v/>
      </c>
      <c r="H10936" s="186" t="str">
        <f t="shared" si="2113"/>
        <v/>
      </c>
      <c r="J10936" s="195" t="str">
        <f>+IF(H10936="","",H10936/H10998)</f>
        <v/>
      </c>
      <c r="K10936" s="172"/>
      <c r="L10936" s="170"/>
      <c r="M10936" s="193" t="str">
        <f t="shared" si="2114"/>
        <v/>
      </c>
      <c r="N10936" s="194" t="str">
        <f t="shared" si="2110"/>
        <v/>
      </c>
      <c r="R10936" s="75" t="e">
        <f t="shared" si="2111"/>
        <v>#REF!</v>
      </c>
    </row>
    <row r="10937" spans="1:18" ht="15" customHeight="1" x14ac:dyDescent="0.3">
      <c r="A10937" s="86"/>
      <c r="B10937" s="84"/>
      <c r="C10937" s="125"/>
      <c r="D10937" s="146"/>
      <c r="E10937" s="149"/>
      <c r="F10937" s="184" t="str">
        <f t="shared" si="2112"/>
        <v/>
      </c>
      <c r="G10937" s="185" t="str">
        <f>+IF(F10937="","",H10928)</f>
        <v/>
      </c>
      <c r="H10937" s="186" t="str">
        <f t="shared" si="2113"/>
        <v/>
      </c>
      <c r="J10937" s="195" t="str">
        <f>+IF(H10937="","",H10937/H10998)</f>
        <v/>
      </c>
      <c r="K10937" s="172"/>
      <c r="L10937" s="170"/>
      <c r="M10937" s="193" t="str">
        <f t="shared" si="2114"/>
        <v/>
      </c>
      <c r="N10937" s="194" t="str">
        <f t="shared" si="2110"/>
        <v/>
      </c>
      <c r="R10937" s="75" t="e">
        <f t="shared" si="2111"/>
        <v>#REF!</v>
      </c>
    </row>
    <row r="10938" spans="1:18" ht="15" customHeight="1" x14ac:dyDescent="0.3">
      <c r="A10938" s="86"/>
      <c r="B10938" s="84"/>
      <c r="C10938" s="125"/>
      <c r="D10938" s="146"/>
      <c r="E10938" s="149"/>
      <c r="F10938" s="184" t="str">
        <f t="shared" si="2112"/>
        <v/>
      </c>
      <c r="G10938" s="185" t="str">
        <f>+IF(F10938="","",H10928)</f>
        <v/>
      </c>
      <c r="H10938" s="186" t="str">
        <f t="shared" si="2113"/>
        <v/>
      </c>
      <c r="J10938" s="195" t="str">
        <f>+IF(H10938="","",H10938/H10998)</f>
        <v/>
      </c>
      <c r="K10938" s="172"/>
      <c r="L10938" s="170"/>
      <c r="M10938" s="193" t="str">
        <f t="shared" si="2114"/>
        <v/>
      </c>
      <c r="N10938" s="194" t="str">
        <f t="shared" si="2110"/>
        <v/>
      </c>
      <c r="R10938" s="75" t="e">
        <f t="shared" si="2111"/>
        <v>#REF!</v>
      </c>
    </row>
    <row r="10939" spans="1:18" ht="15" customHeight="1" x14ac:dyDescent="0.3">
      <c r="A10939" s="86"/>
      <c r="B10939" s="84"/>
      <c r="C10939" s="125"/>
      <c r="D10939" s="146"/>
      <c r="E10939" s="149"/>
      <c r="F10939" s="184" t="str">
        <f t="shared" si="2112"/>
        <v/>
      </c>
      <c r="G10939" s="185" t="str">
        <f>+IF(F10939="","",H10928)</f>
        <v/>
      </c>
      <c r="H10939" s="186" t="str">
        <f t="shared" si="2113"/>
        <v/>
      </c>
      <c r="J10939" s="195" t="str">
        <f>+IF(H10939="","",H10939/H10998)</f>
        <v/>
      </c>
      <c r="K10939" s="172"/>
      <c r="L10939" s="170"/>
      <c r="M10939" s="193" t="str">
        <f t="shared" si="2114"/>
        <v/>
      </c>
      <c r="N10939" s="194" t="str">
        <f t="shared" si="2110"/>
        <v/>
      </c>
      <c r="R10939" s="75" t="e">
        <f t="shared" si="2111"/>
        <v>#REF!</v>
      </c>
    </row>
    <row r="10940" spans="1:18" ht="15" customHeight="1" x14ac:dyDescent="0.3">
      <c r="A10940" s="86"/>
      <c r="B10940" s="84"/>
      <c r="C10940" s="125"/>
      <c r="D10940" s="146"/>
      <c r="E10940" s="149"/>
      <c r="F10940" s="184" t="str">
        <f t="shared" si="2112"/>
        <v/>
      </c>
      <c r="G10940" s="185" t="str">
        <f>+IF(F10940="","",H10928)</f>
        <v/>
      </c>
      <c r="H10940" s="186" t="str">
        <f t="shared" si="2113"/>
        <v/>
      </c>
      <c r="J10940" s="195" t="str">
        <f>+IF(H10940="","",H10940/H10998)</f>
        <v/>
      </c>
      <c r="K10940" s="172"/>
      <c r="L10940" s="170"/>
      <c r="M10940" s="193" t="str">
        <f t="shared" si="2114"/>
        <v/>
      </c>
      <c r="N10940" s="194" t="str">
        <f t="shared" si="2110"/>
        <v/>
      </c>
      <c r="R10940" s="75" t="e">
        <f t="shared" si="2111"/>
        <v>#REF!</v>
      </c>
    </row>
    <row r="10941" spans="1:18" ht="15" customHeight="1" x14ac:dyDescent="0.3">
      <c r="A10941" s="86"/>
      <c r="B10941" s="84"/>
      <c r="C10941" s="125"/>
      <c r="D10941" s="146"/>
      <c r="E10941" s="149"/>
      <c r="F10941" s="184" t="str">
        <f t="shared" si="2112"/>
        <v/>
      </c>
      <c r="G10941" s="185" t="str">
        <f>+IF(F10941="","",H10928)</f>
        <v/>
      </c>
      <c r="H10941" s="186" t="str">
        <f t="shared" si="2113"/>
        <v/>
      </c>
      <c r="J10941" s="195" t="str">
        <f>+IF(H10941="","",H10941/H10998)</f>
        <v/>
      </c>
      <c r="K10941" s="172"/>
      <c r="L10941" s="170"/>
      <c r="M10941" s="193" t="str">
        <f t="shared" si="2114"/>
        <v/>
      </c>
      <c r="N10941" s="194" t="str">
        <f t="shared" si="2110"/>
        <v/>
      </c>
      <c r="R10941" s="75" t="e">
        <f t="shared" si="2111"/>
        <v>#REF!</v>
      </c>
    </row>
    <row r="10942" spans="1:18" ht="15" customHeight="1" thickBot="1" x14ac:dyDescent="0.35">
      <c r="A10942" s="86"/>
      <c r="B10942" s="84"/>
      <c r="C10942" s="127"/>
      <c r="D10942" s="147"/>
      <c r="E10942" s="150"/>
      <c r="F10942" s="187" t="str">
        <f t="shared" si="2112"/>
        <v/>
      </c>
      <c r="G10942" s="188" t="str">
        <f>+IF(F10942="","",H10927)</f>
        <v/>
      </c>
      <c r="H10942" s="189" t="str">
        <f t="shared" si="2113"/>
        <v/>
      </c>
      <c r="J10942" s="195" t="str">
        <f>+IF(H10942="","",H10942/H10998)</f>
        <v/>
      </c>
      <c r="K10942" s="172"/>
      <c r="L10942" s="170"/>
      <c r="M10942" s="193" t="str">
        <f t="shared" si="2114"/>
        <v/>
      </c>
      <c r="N10942" s="194" t="str">
        <f t="shared" si="2110"/>
        <v/>
      </c>
      <c r="R10942" s="75" t="e">
        <f t="shared" si="2111"/>
        <v>#REF!</v>
      </c>
    </row>
    <row r="10943" spans="1:18" ht="15" customHeight="1" thickBot="1" x14ac:dyDescent="0.35">
      <c r="A10943" s="86"/>
      <c r="B10943" s="84"/>
      <c r="C10943" s="160"/>
      <c r="D10943" s="160"/>
      <c r="E10943" s="160"/>
      <c r="F10943" s="160"/>
      <c r="G10943" s="161" t="s">
        <v>27</v>
      </c>
      <c r="H10943" s="157">
        <f>SUM(H10930:H10942)</f>
        <v>2.6520000000000006</v>
      </c>
      <c r="J10943" s="110">
        <f>SUM(J10930:J10942)</f>
        <v>1.5476642058883605E-2</v>
      </c>
      <c r="K10943" s="109"/>
      <c r="L10943" s="109"/>
      <c r="M10943" s="109"/>
      <c r="N10943" s="110">
        <f>SUM(N10930:N10942)</f>
        <v>0</v>
      </c>
    </row>
    <row r="10944" spans="1:18" s="73" customFormat="1" ht="15" customHeight="1" thickBot="1" x14ac:dyDescent="0.35">
      <c r="A10944" s="86"/>
      <c r="B10944" s="84"/>
      <c r="C10944" s="73" t="s">
        <v>10</v>
      </c>
      <c r="H10944" s="74"/>
      <c r="J10944" s="112"/>
      <c r="K10944" s="112"/>
      <c r="L10944" s="112"/>
      <c r="M10944" s="112"/>
      <c r="N10944" s="112"/>
    </row>
    <row r="10945" spans="1:18" ht="31.5" customHeight="1" thickBot="1" x14ac:dyDescent="0.35">
      <c r="A10945" s="86"/>
      <c r="B10945" s="84"/>
      <c r="C10945" s="122" t="s">
        <v>48</v>
      </c>
      <c r="D10945" s="123" t="s">
        <v>0</v>
      </c>
      <c r="E10945" s="123" t="s">
        <v>65</v>
      </c>
      <c r="F10945" s="123" t="s">
        <v>66</v>
      </c>
      <c r="G10945" s="123" t="s">
        <v>8</v>
      </c>
      <c r="H10945" s="124" t="s">
        <v>9</v>
      </c>
      <c r="J10945" s="106" t="s">
        <v>59</v>
      </c>
      <c r="K10945" s="107" t="s">
        <v>60</v>
      </c>
      <c r="L10945" s="107" t="s">
        <v>61</v>
      </c>
      <c r="M10945" s="107" t="s">
        <v>62</v>
      </c>
      <c r="N10945" s="108" t="s">
        <v>63</v>
      </c>
    </row>
    <row r="10946" spans="1:18" ht="15" customHeight="1" x14ac:dyDescent="0.25">
      <c r="A10946" s="86"/>
      <c r="B10946" s="84"/>
      <c r="C10946" s="125" t="s">
        <v>326</v>
      </c>
      <c r="D10946" s="209">
        <v>1</v>
      </c>
      <c r="E10946" s="209">
        <v>4.2300000000000004</v>
      </c>
      <c r="F10946" s="184">
        <f>+IF(E10946="","",D10946*E10946)</f>
        <v>4.2300000000000004</v>
      </c>
      <c r="G10946" s="185">
        <f>+IF(F10946="","",H10928)</f>
        <v>4</v>
      </c>
      <c r="H10946" s="186">
        <f t="shared" ref="H10946:H10958" si="2115">+IF(G10946="","",F10946*G10946)</f>
        <v>16.920000000000002</v>
      </c>
      <c r="I10946" s="95"/>
      <c r="J10946" s="195">
        <f>+IF(H10946="","",H10946/H10998)</f>
        <v>9.8742376936768697E-2</v>
      </c>
      <c r="K10946" s="210">
        <v>851230012</v>
      </c>
      <c r="L10946" s="210" t="s">
        <v>77</v>
      </c>
      <c r="M10946" s="193">
        <v>0</v>
      </c>
      <c r="N10946" s="194">
        <f t="shared" ref="N10946:N10958" si="2116">+IF(H10946="","",J10946*M10946)</f>
        <v>0</v>
      </c>
      <c r="R10946" s="75" t="e">
        <f t="shared" ref="R10946:R10958" si="2117">+R10858+1</f>
        <v>#REF!</v>
      </c>
    </row>
    <row r="10947" spans="1:18" ht="15" customHeight="1" x14ac:dyDescent="0.25">
      <c r="A10947" s="86"/>
      <c r="B10947" s="84"/>
      <c r="C10947" s="209" t="s">
        <v>309</v>
      </c>
      <c r="D10947" s="209">
        <v>1</v>
      </c>
      <c r="E10947" s="209">
        <v>4.75</v>
      </c>
      <c r="F10947" s="184">
        <f>+IF(E10947="","",D10947*E10947)</f>
        <v>4.75</v>
      </c>
      <c r="G10947" s="185">
        <f>+IF(F10947="","",H10928)</f>
        <v>4</v>
      </c>
      <c r="H10947" s="186">
        <f t="shared" si="2115"/>
        <v>19</v>
      </c>
      <c r="J10947" s="195">
        <f>+IF(H10947="","",H10947/H10998)</f>
        <v>0.11088091972804995</v>
      </c>
      <c r="K10947" s="210">
        <v>851230012</v>
      </c>
      <c r="L10947" s="210" t="s">
        <v>77</v>
      </c>
      <c r="M10947" s="193">
        <v>0</v>
      </c>
      <c r="N10947" s="194">
        <f t="shared" si="2116"/>
        <v>0</v>
      </c>
      <c r="R10947" s="75" t="e">
        <f t="shared" si="2117"/>
        <v>#REF!</v>
      </c>
    </row>
    <row r="10948" spans="1:18" ht="15" customHeight="1" x14ac:dyDescent="0.25">
      <c r="A10948" s="86"/>
      <c r="B10948" s="84"/>
      <c r="C10948" s="209" t="s">
        <v>381</v>
      </c>
      <c r="D10948" s="146">
        <v>1</v>
      </c>
      <c r="E10948" s="209">
        <v>4.28</v>
      </c>
      <c r="F10948" s="184">
        <f>+IF(E10948="","",D10948*E10948)</f>
        <v>4.28</v>
      </c>
      <c r="G10948" s="185">
        <f>+IF(F10948="","",H10928)</f>
        <v>4</v>
      </c>
      <c r="H10948" s="186">
        <f t="shared" si="2115"/>
        <v>17.12</v>
      </c>
      <c r="J10948" s="195">
        <f>+IF(H10948="","",H10948/H10998)</f>
        <v>9.9909544512853429E-2</v>
      </c>
      <c r="K10948" s="174">
        <v>851230012</v>
      </c>
      <c r="L10948" s="210" t="s">
        <v>77</v>
      </c>
      <c r="M10948" s="193">
        <v>0</v>
      </c>
      <c r="N10948" s="194">
        <f t="shared" si="2116"/>
        <v>0</v>
      </c>
      <c r="R10948" s="75" t="e">
        <f t="shared" si="2117"/>
        <v>#REF!</v>
      </c>
    </row>
    <row r="10949" spans="1:18" ht="15" customHeight="1" x14ac:dyDescent="0.3">
      <c r="A10949" s="86"/>
      <c r="B10949" s="84"/>
      <c r="C10949" s="125"/>
      <c r="E10949" s="149"/>
      <c r="F10949" s="184" t="str">
        <f>+IF(E10949="","",D10948*E10949)</f>
        <v/>
      </c>
      <c r="G10949" s="185" t="str">
        <f>+IF(F10949="","",H10928)</f>
        <v/>
      </c>
      <c r="H10949" s="186" t="str">
        <f t="shared" si="2115"/>
        <v/>
      </c>
      <c r="J10949" s="195" t="str">
        <f>+IF(H10949="","",H10949/H10998)</f>
        <v/>
      </c>
      <c r="K10949" s="174"/>
      <c r="L10949" s="170"/>
      <c r="M10949" s="193" t="str">
        <f t="shared" ref="M10949:M10958" si="2118">IF(L10949="NP", 0, (IF(L10949="EP", 1, (IF(L10949="ND", 0.4, "")))))</f>
        <v/>
      </c>
      <c r="N10949" s="194" t="str">
        <f t="shared" si="2116"/>
        <v/>
      </c>
      <c r="R10949" s="75" t="e">
        <f t="shared" si="2117"/>
        <v>#REF!</v>
      </c>
    </row>
    <row r="10950" spans="1:18" ht="15" customHeight="1" x14ac:dyDescent="0.3">
      <c r="A10950" s="86"/>
      <c r="B10950" s="84"/>
      <c r="C10950" s="125"/>
      <c r="D10950" s="146"/>
      <c r="E10950" s="149"/>
      <c r="F10950" s="184" t="str">
        <f t="shared" ref="F10950:F10958" si="2119">+IF(E10950="","",D10950*E10950)</f>
        <v/>
      </c>
      <c r="G10950" s="185" t="str">
        <f>+IF(F10950="","",H10928)</f>
        <v/>
      </c>
      <c r="H10950" s="186" t="str">
        <f t="shared" si="2115"/>
        <v/>
      </c>
      <c r="J10950" s="195" t="str">
        <f>+IF(H10950="","",H10950/H10998)</f>
        <v/>
      </c>
      <c r="K10950" s="174"/>
      <c r="L10950" s="170"/>
      <c r="M10950" s="193" t="str">
        <f t="shared" si="2118"/>
        <v/>
      </c>
      <c r="N10950" s="194" t="str">
        <f t="shared" si="2116"/>
        <v/>
      </c>
      <c r="R10950" s="75" t="e">
        <f t="shared" si="2117"/>
        <v>#REF!</v>
      </c>
    </row>
    <row r="10951" spans="1:18" ht="15" customHeight="1" x14ac:dyDescent="0.3">
      <c r="A10951" s="86"/>
      <c r="B10951" s="84"/>
      <c r="C10951" s="125"/>
      <c r="D10951" s="146"/>
      <c r="E10951" s="149"/>
      <c r="F10951" s="184" t="str">
        <f t="shared" si="2119"/>
        <v/>
      </c>
      <c r="G10951" s="185" t="str">
        <f>+IF(F10951="","",H10928)</f>
        <v/>
      </c>
      <c r="H10951" s="186" t="str">
        <f t="shared" si="2115"/>
        <v/>
      </c>
      <c r="I10951" s="96"/>
      <c r="J10951" s="195" t="str">
        <f>+IF(H10951="","",H10951/H10998)</f>
        <v/>
      </c>
      <c r="K10951" s="174"/>
      <c r="L10951" s="170"/>
      <c r="M10951" s="193" t="str">
        <f t="shared" si="2118"/>
        <v/>
      </c>
      <c r="N10951" s="194" t="str">
        <f t="shared" si="2116"/>
        <v/>
      </c>
      <c r="R10951" s="75" t="e">
        <f t="shared" si="2117"/>
        <v>#REF!</v>
      </c>
    </row>
    <row r="10952" spans="1:18" ht="15" customHeight="1" x14ac:dyDescent="0.3">
      <c r="A10952" s="86"/>
      <c r="B10952" s="84"/>
      <c r="C10952" s="125"/>
      <c r="D10952" s="146"/>
      <c r="E10952" s="149"/>
      <c r="F10952" s="184" t="str">
        <f t="shared" si="2119"/>
        <v/>
      </c>
      <c r="G10952" s="185" t="str">
        <f>+IF(F10952="","",H10928)</f>
        <v/>
      </c>
      <c r="H10952" s="186" t="str">
        <f t="shared" si="2115"/>
        <v/>
      </c>
      <c r="J10952" s="195" t="str">
        <f>+IF(H10952="","",H10952/H10998)</f>
        <v/>
      </c>
      <c r="K10952" s="174"/>
      <c r="L10952" s="170"/>
      <c r="M10952" s="193" t="str">
        <f t="shared" si="2118"/>
        <v/>
      </c>
      <c r="N10952" s="194" t="str">
        <f t="shared" si="2116"/>
        <v/>
      </c>
      <c r="R10952" s="75" t="e">
        <f t="shared" si="2117"/>
        <v>#REF!</v>
      </c>
    </row>
    <row r="10953" spans="1:18" ht="15" customHeight="1" x14ac:dyDescent="0.3">
      <c r="A10953" s="86"/>
      <c r="B10953" s="84"/>
      <c r="C10953" s="125"/>
      <c r="D10953" s="146"/>
      <c r="E10953" s="149"/>
      <c r="F10953" s="184" t="str">
        <f t="shared" si="2119"/>
        <v/>
      </c>
      <c r="G10953" s="185" t="str">
        <f>+IF(F10953="","",H10928)</f>
        <v/>
      </c>
      <c r="H10953" s="186" t="str">
        <f t="shared" si="2115"/>
        <v/>
      </c>
      <c r="J10953" s="195" t="str">
        <f>+IF(H10953="","",H10953/H10998)</f>
        <v/>
      </c>
      <c r="K10953" s="174"/>
      <c r="L10953" s="170"/>
      <c r="M10953" s="193" t="str">
        <f t="shared" si="2118"/>
        <v/>
      </c>
      <c r="N10953" s="194" t="str">
        <f t="shared" si="2116"/>
        <v/>
      </c>
      <c r="R10953" s="75" t="e">
        <f t="shared" si="2117"/>
        <v>#REF!</v>
      </c>
    </row>
    <row r="10954" spans="1:18" ht="15" customHeight="1" x14ac:dyDescent="0.3">
      <c r="A10954" s="86"/>
      <c r="B10954" s="84"/>
      <c r="C10954" s="125"/>
      <c r="D10954" s="146"/>
      <c r="E10954" s="149"/>
      <c r="F10954" s="184" t="str">
        <f t="shared" si="2119"/>
        <v/>
      </c>
      <c r="G10954" s="185" t="str">
        <f>+IF(F10954="","",H10928)</f>
        <v/>
      </c>
      <c r="H10954" s="186" t="str">
        <f t="shared" si="2115"/>
        <v/>
      </c>
      <c r="I10954" s="96"/>
      <c r="J10954" s="195" t="str">
        <f>+IF(H10954="","",H10954/H10998)</f>
        <v/>
      </c>
      <c r="K10954" s="174"/>
      <c r="L10954" s="170"/>
      <c r="M10954" s="193" t="str">
        <f t="shared" si="2118"/>
        <v/>
      </c>
      <c r="N10954" s="194" t="str">
        <f t="shared" si="2116"/>
        <v/>
      </c>
      <c r="R10954" s="75" t="e">
        <f t="shared" si="2117"/>
        <v>#REF!</v>
      </c>
    </row>
    <row r="10955" spans="1:18" ht="15" customHeight="1" x14ac:dyDescent="0.3">
      <c r="A10955" s="86"/>
      <c r="B10955" s="84"/>
      <c r="C10955" s="125"/>
      <c r="D10955" s="146"/>
      <c r="E10955" s="149"/>
      <c r="F10955" s="184" t="str">
        <f t="shared" si="2119"/>
        <v/>
      </c>
      <c r="G10955" s="185" t="str">
        <f>+IF(F10955="","",H10928)</f>
        <v/>
      </c>
      <c r="H10955" s="186" t="str">
        <f t="shared" si="2115"/>
        <v/>
      </c>
      <c r="J10955" s="195" t="str">
        <f>+IF(H10955="","",H10955/H10998)</f>
        <v/>
      </c>
      <c r="K10955" s="174"/>
      <c r="L10955" s="170"/>
      <c r="M10955" s="193" t="str">
        <f t="shared" si="2118"/>
        <v/>
      </c>
      <c r="N10955" s="194" t="str">
        <f t="shared" si="2116"/>
        <v/>
      </c>
      <c r="R10955" s="75" t="e">
        <f t="shared" si="2117"/>
        <v>#REF!</v>
      </c>
    </row>
    <row r="10956" spans="1:18" ht="15" customHeight="1" x14ac:dyDescent="0.3">
      <c r="A10956" s="86"/>
      <c r="B10956" s="84"/>
      <c r="C10956" s="125"/>
      <c r="D10956" s="146"/>
      <c r="E10956" s="149"/>
      <c r="F10956" s="184" t="str">
        <f t="shared" si="2119"/>
        <v/>
      </c>
      <c r="G10956" s="185" t="str">
        <f>+IF(F10956="","",H10928)</f>
        <v/>
      </c>
      <c r="H10956" s="186" t="str">
        <f t="shared" si="2115"/>
        <v/>
      </c>
      <c r="I10956" s="96"/>
      <c r="J10956" s="195" t="str">
        <f>+IF(H10956="","",H10956/H10998)</f>
        <v/>
      </c>
      <c r="K10956" s="174"/>
      <c r="L10956" s="170"/>
      <c r="M10956" s="193" t="str">
        <f t="shared" si="2118"/>
        <v/>
      </c>
      <c r="N10956" s="194" t="str">
        <f t="shared" si="2116"/>
        <v/>
      </c>
      <c r="R10956" s="75" t="e">
        <f t="shared" si="2117"/>
        <v>#REF!</v>
      </c>
    </row>
    <row r="10957" spans="1:18" ht="15" customHeight="1" x14ac:dyDescent="0.3">
      <c r="A10957" s="86"/>
      <c r="B10957" s="84"/>
      <c r="C10957" s="125"/>
      <c r="D10957" s="146"/>
      <c r="E10957" s="149"/>
      <c r="F10957" s="184" t="str">
        <f t="shared" si="2119"/>
        <v/>
      </c>
      <c r="G10957" s="185" t="str">
        <f>+IF(F10957="","",H10928)</f>
        <v/>
      </c>
      <c r="H10957" s="186" t="str">
        <f t="shared" si="2115"/>
        <v/>
      </c>
      <c r="I10957" s="96"/>
      <c r="J10957" s="195" t="str">
        <f>+IF(H10957="","",H10957/H10998)</f>
        <v/>
      </c>
      <c r="K10957" s="174"/>
      <c r="L10957" s="170"/>
      <c r="M10957" s="193" t="str">
        <f t="shared" si="2118"/>
        <v/>
      </c>
      <c r="N10957" s="194" t="str">
        <f t="shared" si="2116"/>
        <v/>
      </c>
      <c r="R10957" s="75" t="e">
        <f t="shared" si="2117"/>
        <v>#REF!</v>
      </c>
    </row>
    <row r="10958" spans="1:18" ht="15" customHeight="1" thickBot="1" x14ac:dyDescent="0.35">
      <c r="A10958" s="86"/>
      <c r="B10958" s="84"/>
      <c r="C10958" s="127"/>
      <c r="D10958" s="147"/>
      <c r="E10958" s="150"/>
      <c r="F10958" s="187" t="str">
        <f t="shared" si="2119"/>
        <v/>
      </c>
      <c r="G10958" s="188" t="str">
        <f>+IF(F10958="","",H10927)</f>
        <v/>
      </c>
      <c r="H10958" s="189" t="str">
        <f t="shared" si="2115"/>
        <v/>
      </c>
      <c r="J10958" s="195" t="str">
        <f>+IF(H10958="","",H10958/H10998)</f>
        <v/>
      </c>
      <c r="K10958" s="174"/>
      <c r="L10958" s="170"/>
      <c r="M10958" s="193" t="str">
        <f t="shared" si="2118"/>
        <v/>
      </c>
      <c r="N10958" s="194" t="str">
        <f t="shared" si="2116"/>
        <v/>
      </c>
      <c r="R10958" s="75" t="e">
        <f t="shared" si="2117"/>
        <v>#REF!</v>
      </c>
    </row>
    <row r="10959" spans="1:18" ht="15" customHeight="1" thickBot="1" x14ac:dyDescent="0.35">
      <c r="A10959" s="86"/>
      <c r="B10959" s="84"/>
      <c r="C10959" s="160"/>
      <c r="D10959" s="160"/>
      <c r="E10959" s="160"/>
      <c r="F10959" s="160"/>
      <c r="G10959" s="161" t="s">
        <v>28</v>
      </c>
      <c r="H10959" s="157">
        <f>SUM(H10946:H10958)</f>
        <v>53.040000000000006</v>
      </c>
      <c r="J10959" s="110">
        <f>SUM(J10946:J10958)</f>
        <v>0.3095328411776721</v>
      </c>
      <c r="K10959" s="109"/>
      <c r="L10959" s="109"/>
      <c r="M10959" s="109"/>
      <c r="N10959" s="110">
        <f>SUM(N10946:N10958)</f>
        <v>0</v>
      </c>
    </row>
    <row r="10960" spans="1:18" s="73" customFormat="1" ht="15" customHeight="1" thickBot="1" x14ac:dyDescent="0.35">
      <c r="A10960" s="86"/>
      <c r="B10960" s="84"/>
      <c r="C10960" s="73" t="s">
        <v>11</v>
      </c>
      <c r="H10960" s="74"/>
      <c r="J10960" s="112"/>
      <c r="K10960" s="112"/>
      <c r="L10960" s="112"/>
      <c r="M10960" s="112"/>
      <c r="N10960" s="112"/>
    </row>
    <row r="10961" spans="1:18" ht="34.5" customHeight="1" thickBot="1" x14ac:dyDescent="0.35">
      <c r="A10961" s="86"/>
      <c r="B10961" s="84"/>
      <c r="C10961" s="122" t="s">
        <v>48</v>
      </c>
      <c r="D10961" s="129"/>
      <c r="E10961" s="123" t="s">
        <v>3</v>
      </c>
      <c r="F10961" s="123" t="s">
        <v>0</v>
      </c>
      <c r="G10961" s="123" t="s">
        <v>16</v>
      </c>
      <c r="H10961" s="124" t="s">
        <v>9</v>
      </c>
      <c r="J10961" s="106" t="s">
        <v>59</v>
      </c>
      <c r="K10961" s="107" t="s">
        <v>60</v>
      </c>
      <c r="L10961" s="107" t="s">
        <v>61</v>
      </c>
      <c r="M10961" s="107" t="s">
        <v>62</v>
      </c>
      <c r="N10961" s="108" t="s">
        <v>63</v>
      </c>
    </row>
    <row r="10962" spans="1:18" ht="15" customHeight="1" x14ac:dyDescent="0.3">
      <c r="A10962" s="86"/>
      <c r="B10962" s="84"/>
      <c r="C10962" s="213" t="s">
        <v>525</v>
      </c>
      <c r="E10962" s="214" t="s">
        <v>43</v>
      </c>
      <c r="F10962" s="215">
        <v>2</v>
      </c>
      <c r="G10962" s="215">
        <v>3.24</v>
      </c>
      <c r="H10962" s="190">
        <f t="shared" ref="H10962:H10987" si="2120">+IF(G10962="","",F10962*G10962)</f>
        <v>6.48</v>
      </c>
      <c r="J10962" s="195">
        <f>+IF(H10962="","",H10962/H10998)</f>
        <v>3.7816229465145457E-2</v>
      </c>
      <c r="K10962" s="217">
        <v>352605342021</v>
      </c>
      <c r="L10962" s="210" t="s">
        <v>76</v>
      </c>
      <c r="M10962" s="193">
        <v>0.20180000000000001</v>
      </c>
      <c r="N10962" s="194">
        <f t="shared" ref="N10962:N10987" si="2121">+IF(H10962="","",J10962*M10962)</f>
        <v>7.6313151060663532E-3</v>
      </c>
      <c r="R10962" s="75" t="e">
        <f t="shared" ref="R10962:R10987" si="2122">+R10874+1</f>
        <v>#REF!</v>
      </c>
    </row>
    <row r="10963" spans="1:18" ht="15" customHeight="1" x14ac:dyDescent="0.3">
      <c r="A10963" s="86"/>
      <c r="B10963" s="84"/>
      <c r="C10963" s="125" t="s">
        <v>528</v>
      </c>
      <c r="E10963" s="214" t="s">
        <v>74</v>
      </c>
      <c r="F10963" s="215">
        <v>2.7</v>
      </c>
      <c r="G10963" s="215">
        <v>1.54</v>
      </c>
      <c r="H10963" s="190">
        <f t="shared" si="2120"/>
        <v>4.1580000000000004</v>
      </c>
      <c r="J10963" s="195">
        <f>+IF(H10963="","",H10963/H10998)</f>
        <v>2.4265413906801668E-2</v>
      </c>
      <c r="K10963" s="211">
        <v>412110012</v>
      </c>
      <c r="L10963" s="210" t="s">
        <v>76</v>
      </c>
      <c r="M10963" s="193">
        <v>0.29659999999999997</v>
      </c>
      <c r="N10963" s="194">
        <f t="shared" si="2121"/>
        <v>7.1971217647573745E-3</v>
      </c>
      <c r="R10963" s="75" t="e">
        <f t="shared" si="2122"/>
        <v>#REF!</v>
      </c>
    </row>
    <row r="10964" spans="1:18" ht="15" customHeight="1" x14ac:dyDescent="0.3">
      <c r="A10964" s="86"/>
      <c r="B10964" s="84"/>
      <c r="C10964" s="125" t="s">
        <v>529</v>
      </c>
      <c r="E10964" s="151" t="s">
        <v>43</v>
      </c>
      <c r="F10964" s="151">
        <v>12</v>
      </c>
      <c r="G10964" s="151">
        <v>4.3600000000000003</v>
      </c>
      <c r="H10964" s="190">
        <f t="shared" si="2120"/>
        <v>52.320000000000007</v>
      </c>
      <c r="J10964" s="195">
        <f>+IF(H10964="","",H10964/H10998)</f>
        <v>0.30533103790376703</v>
      </c>
      <c r="K10964" s="174">
        <v>352605342021</v>
      </c>
      <c r="L10964" s="170" t="s">
        <v>76</v>
      </c>
      <c r="M10964" s="193">
        <v>0.20180000000000001</v>
      </c>
      <c r="N10964" s="194">
        <f t="shared" si="2121"/>
        <v>6.161580344898019E-2</v>
      </c>
      <c r="R10964" s="75" t="e">
        <f t="shared" si="2122"/>
        <v>#REF!</v>
      </c>
    </row>
    <row r="10965" spans="1:18" ht="15" customHeight="1" x14ac:dyDescent="0.3">
      <c r="A10965" s="86"/>
      <c r="B10965" s="84"/>
      <c r="C10965" s="125" t="s">
        <v>531</v>
      </c>
      <c r="E10965" s="151" t="s">
        <v>41</v>
      </c>
      <c r="F10965" s="151">
        <v>1.5</v>
      </c>
      <c r="G10965" s="151">
        <v>22.73</v>
      </c>
      <c r="H10965" s="190">
        <f t="shared" si="2120"/>
        <v>34.094999999999999</v>
      </c>
      <c r="J10965" s="195">
        <f>+IF(H10965="","",H10965/H10998)</f>
        <v>0.1989728925330454</v>
      </c>
      <c r="K10965" s="174">
        <v>352605342021</v>
      </c>
      <c r="L10965" s="170" t="s">
        <v>76</v>
      </c>
      <c r="M10965" s="193">
        <v>0.20180000000000001</v>
      </c>
      <c r="N10965" s="194">
        <f t="shared" si="2121"/>
        <v>4.0152729713168564E-2</v>
      </c>
      <c r="R10965" s="75" t="e">
        <f t="shared" si="2122"/>
        <v>#REF!</v>
      </c>
    </row>
    <row r="10966" spans="1:18" ht="15" customHeight="1" x14ac:dyDescent="0.3">
      <c r="A10966" s="86"/>
      <c r="B10966" s="84"/>
      <c r="C10966" s="125" t="s">
        <v>527</v>
      </c>
      <c r="E10966" s="151" t="s">
        <v>43</v>
      </c>
      <c r="F10966" s="151">
        <v>3</v>
      </c>
      <c r="G10966" s="151">
        <v>4.95</v>
      </c>
      <c r="H10966" s="190">
        <f t="shared" si="2120"/>
        <v>14.850000000000001</v>
      </c>
      <c r="J10966" s="195">
        <f>+IF(H10966="","",H10966/H10998)</f>
        <v>8.6662192524291679E-2</v>
      </c>
      <c r="K10966" s="174">
        <v>352605342021</v>
      </c>
      <c r="L10966" s="170" t="s">
        <v>76</v>
      </c>
      <c r="M10966" s="193">
        <v>0.20180000000000001</v>
      </c>
      <c r="N10966" s="194">
        <f t="shared" si="2121"/>
        <v>1.7488430451402061E-2</v>
      </c>
      <c r="R10966" s="75" t="e">
        <f t="shared" si="2122"/>
        <v>#REF!</v>
      </c>
    </row>
    <row r="10967" spans="1:18" ht="15" customHeight="1" x14ac:dyDescent="0.3">
      <c r="A10967" s="86"/>
      <c r="B10967" s="84"/>
      <c r="C10967" s="125" t="s">
        <v>526</v>
      </c>
      <c r="E10967" s="151" t="s">
        <v>43</v>
      </c>
      <c r="F10967" s="151">
        <v>2</v>
      </c>
      <c r="G10967" s="151">
        <v>1.88</v>
      </c>
      <c r="H10967" s="190">
        <f t="shared" si="2120"/>
        <v>3.76</v>
      </c>
      <c r="J10967" s="195">
        <f>+IF(H10967="","",H10967/H10998)</f>
        <v>2.1942750430393041E-2</v>
      </c>
      <c r="K10967" s="174">
        <v>352605342021</v>
      </c>
      <c r="L10967" s="170" t="s">
        <v>76</v>
      </c>
      <c r="M10967" s="193">
        <v>0.20180000000000001</v>
      </c>
      <c r="N10967" s="194">
        <f t="shared" si="2121"/>
        <v>4.4280470368533156E-3</v>
      </c>
      <c r="R10967" s="75" t="e">
        <f t="shared" si="2122"/>
        <v>#REF!</v>
      </c>
    </row>
    <row r="10968" spans="1:18" ht="15" customHeight="1" x14ac:dyDescent="0.3">
      <c r="A10968" s="86"/>
      <c r="B10968" s="84"/>
      <c r="C10968" s="125"/>
      <c r="E10968" s="151"/>
      <c r="F10968" s="151"/>
      <c r="G10968" s="151"/>
      <c r="H10968" s="190" t="str">
        <f t="shared" si="2120"/>
        <v/>
      </c>
      <c r="J10968" s="195" t="str">
        <f>+IF(H10968="","",H10968/H10998)</f>
        <v/>
      </c>
      <c r="K10968" s="174"/>
      <c r="L10968" s="170"/>
      <c r="M10968" s="193" t="str">
        <f t="shared" ref="M10968:M10987" si="2123">IF(L10968="NP", 0, (IF(L10968="EP", 1, (IF(L10968="ND", 0.4, "")))))</f>
        <v/>
      </c>
      <c r="N10968" s="194" t="str">
        <f t="shared" si="2121"/>
        <v/>
      </c>
      <c r="R10968" s="75" t="e">
        <f t="shared" si="2122"/>
        <v>#REF!</v>
      </c>
    </row>
    <row r="10969" spans="1:18" ht="15" customHeight="1" x14ac:dyDescent="0.3">
      <c r="A10969" s="86"/>
      <c r="B10969" s="84"/>
      <c r="C10969" s="125"/>
      <c r="E10969" s="151"/>
      <c r="F10969" s="151"/>
      <c r="G10969" s="151"/>
      <c r="H10969" s="190" t="str">
        <f t="shared" si="2120"/>
        <v/>
      </c>
      <c r="J10969" s="195" t="str">
        <f>+IF(H10969="","",H10969/H10998)</f>
        <v/>
      </c>
      <c r="K10969" s="174"/>
      <c r="L10969" s="170"/>
      <c r="M10969" s="193" t="str">
        <f t="shared" si="2123"/>
        <v/>
      </c>
      <c r="N10969" s="194" t="str">
        <f t="shared" si="2121"/>
        <v/>
      </c>
      <c r="R10969" s="75" t="e">
        <f t="shared" si="2122"/>
        <v>#REF!</v>
      </c>
    </row>
    <row r="10970" spans="1:18" ht="15" customHeight="1" x14ac:dyDescent="0.3">
      <c r="A10970" s="86"/>
      <c r="B10970" s="84"/>
      <c r="C10970" s="125"/>
      <c r="E10970" s="151"/>
      <c r="F10970" s="151"/>
      <c r="G10970" s="151"/>
      <c r="H10970" s="190" t="str">
        <f t="shared" si="2120"/>
        <v/>
      </c>
      <c r="J10970" s="195" t="str">
        <f>+IF(H10970="","",H10970/H10998)</f>
        <v/>
      </c>
      <c r="K10970" s="174"/>
      <c r="L10970" s="170"/>
      <c r="M10970" s="193" t="str">
        <f t="shared" si="2123"/>
        <v/>
      </c>
      <c r="N10970" s="194" t="str">
        <f t="shared" si="2121"/>
        <v/>
      </c>
      <c r="R10970" s="75" t="e">
        <f t="shared" si="2122"/>
        <v>#REF!</v>
      </c>
    </row>
    <row r="10971" spans="1:18" ht="15" customHeight="1" x14ac:dyDescent="0.3">
      <c r="A10971" s="86"/>
      <c r="B10971" s="84"/>
      <c r="C10971" s="125"/>
      <c r="E10971" s="151"/>
      <c r="F10971" s="151"/>
      <c r="G10971" s="151"/>
      <c r="H10971" s="190" t="str">
        <f t="shared" si="2120"/>
        <v/>
      </c>
      <c r="J10971" s="195" t="str">
        <f>+IF(H10971="","",H10971/H10998)</f>
        <v/>
      </c>
      <c r="K10971" s="174"/>
      <c r="L10971" s="170"/>
      <c r="M10971" s="193" t="str">
        <f t="shared" si="2123"/>
        <v/>
      </c>
      <c r="N10971" s="194" t="str">
        <f t="shared" si="2121"/>
        <v/>
      </c>
      <c r="R10971" s="75" t="e">
        <f t="shared" si="2122"/>
        <v>#REF!</v>
      </c>
    </row>
    <row r="10972" spans="1:18" ht="15" customHeight="1" x14ac:dyDescent="0.3">
      <c r="A10972" s="86"/>
      <c r="B10972" s="84"/>
      <c r="C10972" s="125"/>
      <c r="E10972" s="151"/>
      <c r="F10972" s="151"/>
      <c r="G10972" s="151"/>
      <c r="H10972" s="190" t="str">
        <f t="shared" si="2120"/>
        <v/>
      </c>
      <c r="J10972" s="195" t="str">
        <f>+IF(H10972="","",H10972/H10998)</f>
        <v/>
      </c>
      <c r="K10972" s="174"/>
      <c r="L10972" s="170"/>
      <c r="M10972" s="193" t="str">
        <f t="shared" si="2123"/>
        <v/>
      </c>
      <c r="N10972" s="194" t="str">
        <f t="shared" si="2121"/>
        <v/>
      </c>
      <c r="R10972" s="75" t="e">
        <f t="shared" si="2122"/>
        <v>#REF!</v>
      </c>
    </row>
    <row r="10973" spans="1:18" ht="15" customHeight="1" x14ac:dyDescent="0.3">
      <c r="A10973" s="86"/>
      <c r="B10973" s="84"/>
      <c r="C10973" s="125"/>
      <c r="E10973" s="151"/>
      <c r="F10973" s="151"/>
      <c r="G10973" s="151"/>
      <c r="H10973" s="190" t="str">
        <f t="shared" si="2120"/>
        <v/>
      </c>
      <c r="J10973" s="195" t="str">
        <f>+IF(H10973="","",H10973/H10998)</f>
        <v/>
      </c>
      <c r="K10973" s="174"/>
      <c r="L10973" s="170"/>
      <c r="M10973" s="193" t="str">
        <f t="shared" si="2123"/>
        <v/>
      </c>
      <c r="N10973" s="194" t="str">
        <f t="shared" si="2121"/>
        <v/>
      </c>
      <c r="R10973" s="75" t="e">
        <f t="shared" si="2122"/>
        <v>#REF!</v>
      </c>
    </row>
    <row r="10974" spans="1:18" ht="15" customHeight="1" x14ac:dyDescent="0.3">
      <c r="A10974" s="86"/>
      <c r="B10974" s="84"/>
      <c r="C10974" s="125"/>
      <c r="E10974" s="151"/>
      <c r="F10974" s="151"/>
      <c r="G10974" s="151"/>
      <c r="H10974" s="190" t="str">
        <f t="shared" si="2120"/>
        <v/>
      </c>
      <c r="J10974" s="195" t="str">
        <f>+IF(H10974="","",H10974/H10998)</f>
        <v/>
      </c>
      <c r="K10974" s="174"/>
      <c r="L10974" s="170"/>
      <c r="M10974" s="193" t="str">
        <f t="shared" si="2123"/>
        <v/>
      </c>
      <c r="N10974" s="194" t="str">
        <f t="shared" si="2121"/>
        <v/>
      </c>
      <c r="R10974" s="75" t="e">
        <f t="shared" si="2122"/>
        <v>#REF!</v>
      </c>
    </row>
    <row r="10975" spans="1:18" ht="15" customHeight="1" x14ac:dyDescent="0.3">
      <c r="A10975" s="86"/>
      <c r="B10975" s="84"/>
      <c r="C10975" s="125"/>
      <c r="E10975" s="151"/>
      <c r="F10975" s="151"/>
      <c r="G10975" s="151"/>
      <c r="H10975" s="190" t="str">
        <f t="shared" si="2120"/>
        <v/>
      </c>
      <c r="J10975" s="195" t="str">
        <f>+IF(H10975="","",H10975/H10998)</f>
        <v/>
      </c>
      <c r="K10975" s="174"/>
      <c r="L10975" s="170"/>
      <c r="M10975" s="193" t="str">
        <f t="shared" si="2123"/>
        <v/>
      </c>
      <c r="N10975" s="194" t="str">
        <f t="shared" si="2121"/>
        <v/>
      </c>
      <c r="R10975" s="75" t="e">
        <f t="shared" si="2122"/>
        <v>#REF!</v>
      </c>
    </row>
    <row r="10976" spans="1:18" ht="15" customHeight="1" x14ac:dyDescent="0.3">
      <c r="A10976" s="86"/>
      <c r="B10976" s="84"/>
      <c r="C10976" s="125"/>
      <c r="E10976" s="151"/>
      <c r="F10976" s="151"/>
      <c r="G10976" s="151"/>
      <c r="H10976" s="190" t="str">
        <f t="shared" si="2120"/>
        <v/>
      </c>
      <c r="J10976" s="195" t="str">
        <f>+IF(H10976="","",H10976/H10998)</f>
        <v/>
      </c>
      <c r="K10976" s="174"/>
      <c r="L10976" s="170"/>
      <c r="M10976" s="193" t="str">
        <f t="shared" si="2123"/>
        <v/>
      </c>
      <c r="N10976" s="194" t="str">
        <f t="shared" si="2121"/>
        <v/>
      </c>
      <c r="R10976" s="75" t="e">
        <f t="shared" si="2122"/>
        <v>#REF!</v>
      </c>
    </row>
    <row r="10977" spans="1:18" ht="15" customHeight="1" x14ac:dyDescent="0.3">
      <c r="A10977" s="86"/>
      <c r="B10977" s="84"/>
      <c r="C10977" s="125"/>
      <c r="E10977" s="151"/>
      <c r="F10977" s="151"/>
      <c r="G10977" s="151"/>
      <c r="H10977" s="190" t="str">
        <f t="shared" si="2120"/>
        <v/>
      </c>
      <c r="J10977" s="195" t="str">
        <f>+IF(H10977="","",H10977/H10998)</f>
        <v/>
      </c>
      <c r="K10977" s="174"/>
      <c r="L10977" s="170"/>
      <c r="M10977" s="193" t="str">
        <f t="shared" si="2123"/>
        <v/>
      </c>
      <c r="N10977" s="194" t="str">
        <f t="shared" si="2121"/>
        <v/>
      </c>
      <c r="R10977" s="75" t="e">
        <f t="shared" si="2122"/>
        <v>#REF!</v>
      </c>
    </row>
    <row r="10978" spans="1:18" ht="15" customHeight="1" x14ac:dyDescent="0.3">
      <c r="A10978" s="86"/>
      <c r="B10978" s="84"/>
      <c r="C10978" s="125"/>
      <c r="E10978" s="151"/>
      <c r="F10978" s="151"/>
      <c r="G10978" s="151"/>
      <c r="H10978" s="190" t="str">
        <f t="shared" si="2120"/>
        <v/>
      </c>
      <c r="J10978" s="195" t="str">
        <f>+IF(H10978="","",H10978/H10998)</f>
        <v/>
      </c>
      <c r="K10978" s="174"/>
      <c r="L10978" s="170"/>
      <c r="M10978" s="193" t="str">
        <f t="shared" si="2123"/>
        <v/>
      </c>
      <c r="N10978" s="194" t="str">
        <f t="shared" si="2121"/>
        <v/>
      </c>
      <c r="R10978" s="75" t="e">
        <f t="shared" si="2122"/>
        <v>#REF!</v>
      </c>
    </row>
    <row r="10979" spans="1:18" ht="15" customHeight="1" x14ac:dyDescent="0.3">
      <c r="A10979" s="86"/>
      <c r="B10979" s="84"/>
      <c r="C10979" s="125"/>
      <c r="E10979" s="151"/>
      <c r="F10979" s="151"/>
      <c r="G10979" s="151"/>
      <c r="H10979" s="190" t="str">
        <f t="shared" si="2120"/>
        <v/>
      </c>
      <c r="J10979" s="195" t="str">
        <f>+IF(H10979="","",H10979/H10998)</f>
        <v/>
      </c>
      <c r="K10979" s="174"/>
      <c r="L10979" s="170"/>
      <c r="M10979" s="193" t="str">
        <f t="shared" si="2123"/>
        <v/>
      </c>
      <c r="N10979" s="194" t="str">
        <f t="shared" si="2121"/>
        <v/>
      </c>
      <c r="R10979" s="75" t="e">
        <f t="shared" si="2122"/>
        <v>#REF!</v>
      </c>
    </row>
    <row r="10980" spans="1:18" ht="15" customHeight="1" x14ac:dyDescent="0.3">
      <c r="A10980" s="86"/>
      <c r="B10980" s="84"/>
      <c r="C10980" s="125"/>
      <c r="E10980" s="151"/>
      <c r="F10980" s="151"/>
      <c r="G10980" s="151"/>
      <c r="H10980" s="190" t="str">
        <f t="shared" si="2120"/>
        <v/>
      </c>
      <c r="J10980" s="195" t="str">
        <f>+IF(H10980="","",H10980/H10998)</f>
        <v/>
      </c>
      <c r="K10980" s="174"/>
      <c r="L10980" s="170"/>
      <c r="M10980" s="193" t="str">
        <f t="shared" si="2123"/>
        <v/>
      </c>
      <c r="N10980" s="194" t="str">
        <f t="shared" si="2121"/>
        <v/>
      </c>
      <c r="R10980" s="75" t="e">
        <f t="shared" si="2122"/>
        <v>#REF!</v>
      </c>
    </row>
    <row r="10981" spans="1:18" ht="15" customHeight="1" x14ac:dyDescent="0.3">
      <c r="A10981" s="86"/>
      <c r="B10981" s="84"/>
      <c r="C10981" s="125"/>
      <c r="E10981" s="151"/>
      <c r="F10981" s="151"/>
      <c r="G10981" s="151"/>
      <c r="H10981" s="190" t="str">
        <f t="shared" si="2120"/>
        <v/>
      </c>
      <c r="J10981" s="195" t="str">
        <f>+IF(H10981="","",H10981/H10998)</f>
        <v/>
      </c>
      <c r="K10981" s="174"/>
      <c r="L10981" s="170"/>
      <c r="M10981" s="193" t="str">
        <f t="shared" si="2123"/>
        <v/>
      </c>
      <c r="N10981" s="194" t="str">
        <f t="shared" si="2121"/>
        <v/>
      </c>
      <c r="R10981" s="75" t="e">
        <f t="shared" si="2122"/>
        <v>#REF!</v>
      </c>
    </row>
    <row r="10982" spans="1:18" ht="15" customHeight="1" x14ac:dyDescent="0.3">
      <c r="A10982" s="86"/>
      <c r="B10982" s="84"/>
      <c r="C10982" s="125"/>
      <c r="E10982" s="151"/>
      <c r="F10982" s="151"/>
      <c r="G10982" s="151"/>
      <c r="H10982" s="190" t="str">
        <f t="shared" si="2120"/>
        <v/>
      </c>
      <c r="J10982" s="195" t="str">
        <f>+IF(H10982="","",H10982/H10998)</f>
        <v/>
      </c>
      <c r="K10982" s="174"/>
      <c r="L10982" s="170"/>
      <c r="M10982" s="193" t="str">
        <f t="shared" si="2123"/>
        <v/>
      </c>
      <c r="N10982" s="194" t="str">
        <f t="shared" si="2121"/>
        <v/>
      </c>
      <c r="R10982" s="75" t="e">
        <f t="shared" si="2122"/>
        <v>#REF!</v>
      </c>
    </row>
    <row r="10983" spans="1:18" ht="15" customHeight="1" x14ac:dyDescent="0.3">
      <c r="A10983" s="86"/>
      <c r="B10983" s="84"/>
      <c r="C10983" s="125"/>
      <c r="E10983" s="151"/>
      <c r="F10983" s="151"/>
      <c r="G10983" s="151"/>
      <c r="H10983" s="190" t="str">
        <f t="shared" si="2120"/>
        <v/>
      </c>
      <c r="J10983" s="195" t="str">
        <f>+IF(H10983="","",H10983/H10998)</f>
        <v/>
      </c>
      <c r="K10983" s="174"/>
      <c r="L10983" s="170"/>
      <c r="M10983" s="193" t="str">
        <f t="shared" si="2123"/>
        <v/>
      </c>
      <c r="N10983" s="194" t="str">
        <f t="shared" si="2121"/>
        <v/>
      </c>
      <c r="R10983" s="75" t="e">
        <f t="shared" si="2122"/>
        <v>#REF!</v>
      </c>
    </row>
    <row r="10984" spans="1:18" ht="15" customHeight="1" x14ac:dyDescent="0.3">
      <c r="A10984" s="86"/>
      <c r="B10984" s="84"/>
      <c r="C10984" s="125"/>
      <c r="E10984" s="151"/>
      <c r="F10984" s="151"/>
      <c r="G10984" s="151"/>
      <c r="H10984" s="190" t="str">
        <f t="shared" si="2120"/>
        <v/>
      </c>
      <c r="J10984" s="195" t="str">
        <f>+IF(H10984="","",H10984/H10998)</f>
        <v/>
      </c>
      <c r="K10984" s="174"/>
      <c r="L10984" s="170"/>
      <c r="M10984" s="193" t="str">
        <f t="shared" si="2123"/>
        <v/>
      </c>
      <c r="N10984" s="194" t="str">
        <f t="shared" si="2121"/>
        <v/>
      </c>
      <c r="R10984" s="75" t="e">
        <f t="shared" si="2122"/>
        <v>#REF!</v>
      </c>
    </row>
    <row r="10985" spans="1:18" ht="15" customHeight="1" x14ac:dyDescent="0.3">
      <c r="A10985" s="86"/>
      <c r="B10985" s="84"/>
      <c r="C10985" s="125"/>
      <c r="E10985" s="151"/>
      <c r="F10985" s="151"/>
      <c r="G10985" s="151"/>
      <c r="H10985" s="190" t="str">
        <f t="shared" si="2120"/>
        <v/>
      </c>
      <c r="J10985" s="195" t="str">
        <f>+IF(H10985="","",H10985/H10998)</f>
        <v/>
      </c>
      <c r="K10985" s="174"/>
      <c r="L10985" s="170"/>
      <c r="M10985" s="193" t="str">
        <f t="shared" si="2123"/>
        <v/>
      </c>
      <c r="N10985" s="194" t="str">
        <f t="shared" si="2121"/>
        <v/>
      </c>
      <c r="R10985" s="75" t="e">
        <f t="shared" si="2122"/>
        <v>#REF!</v>
      </c>
    </row>
    <row r="10986" spans="1:18" ht="15" customHeight="1" x14ac:dyDescent="0.3">
      <c r="A10986" s="86"/>
      <c r="B10986" s="84"/>
      <c r="C10986" s="125"/>
      <c r="E10986" s="151"/>
      <c r="F10986" s="151"/>
      <c r="G10986" s="151"/>
      <c r="H10986" s="190" t="str">
        <f t="shared" si="2120"/>
        <v/>
      </c>
      <c r="J10986" s="195" t="str">
        <f>+IF(H10986="","",H10986/H10998)</f>
        <v/>
      </c>
      <c r="K10986" s="174"/>
      <c r="L10986" s="170"/>
      <c r="M10986" s="193" t="str">
        <f t="shared" si="2123"/>
        <v/>
      </c>
      <c r="N10986" s="194" t="str">
        <f t="shared" si="2121"/>
        <v/>
      </c>
      <c r="R10986" s="75" t="e">
        <f t="shared" si="2122"/>
        <v>#REF!</v>
      </c>
    </row>
    <row r="10987" spans="1:18" ht="15" customHeight="1" thickBot="1" x14ac:dyDescent="0.35">
      <c r="A10987" s="86"/>
      <c r="B10987" s="84"/>
      <c r="C10987" s="125"/>
      <c r="E10987" s="152"/>
      <c r="F10987" s="152"/>
      <c r="G10987" s="152"/>
      <c r="H10987" s="191" t="str">
        <f t="shared" si="2120"/>
        <v/>
      </c>
      <c r="J10987" s="195" t="str">
        <f>+IF(H10987="","",H10987/H10998)</f>
        <v/>
      </c>
      <c r="K10987" s="174"/>
      <c r="L10987" s="170"/>
      <c r="M10987" s="193" t="str">
        <f t="shared" si="2123"/>
        <v/>
      </c>
      <c r="N10987" s="194" t="str">
        <f t="shared" si="2121"/>
        <v/>
      </c>
      <c r="R10987" s="75" t="e">
        <f t="shared" si="2122"/>
        <v>#REF!</v>
      </c>
    </row>
    <row r="10988" spans="1:18" ht="15" customHeight="1" thickBot="1" x14ac:dyDescent="0.35">
      <c r="A10988" s="86"/>
      <c r="B10988" s="84"/>
      <c r="C10988" s="160"/>
      <c r="D10988" s="160"/>
      <c r="E10988" s="160"/>
      <c r="F10988" s="160"/>
      <c r="G10988" s="161" t="s">
        <v>29</v>
      </c>
      <c r="H10988" s="157">
        <f>SUM(H10962:H10987)</f>
        <v>115.66300000000003</v>
      </c>
      <c r="J10988" s="110">
        <f>SUM(J10962:J10987)</f>
        <v>0.67499051676344424</v>
      </c>
      <c r="K10988" s="109"/>
      <c r="L10988" s="109"/>
      <c r="M10988" s="109"/>
      <c r="N10988" s="110">
        <f>SUM(N10962:N10987)</f>
        <v>0.13851344752122785</v>
      </c>
    </row>
    <row r="10989" spans="1:18" s="73" customFormat="1" ht="15" customHeight="1" thickBot="1" x14ac:dyDescent="0.35">
      <c r="A10989" s="86"/>
      <c r="B10989" s="84"/>
      <c r="C10989" s="73" t="s">
        <v>12</v>
      </c>
      <c r="H10989" s="74"/>
      <c r="J10989" s="111"/>
      <c r="K10989" s="111"/>
      <c r="L10989" s="111"/>
      <c r="M10989" s="111"/>
      <c r="N10989" s="111"/>
    </row>
    <row r="10990" spans="1:18" ht="33" customHeight="1" thickBot="1" x14ac:dyDescent="0.35">
      <c r="A10990" s="86"/>
      <c r="B10990" s="84"/>
      <c r="C10990" s="122" t="s">
        <v>48</v>
      </c>
      <c r="D10990" s="129"/>
      <c r="E10990" s="130" t="s">
        <v>3</v>
      </c>
      <c r="F10990" s="130" t="s">
        <v>0</v>
      </c>
      <c r="G10990" s="123" t="s">
        <v>6</v>
      </c>
      <c r="H10990" s="124" t="s">
        <v>9</v>
      </c>
      <c r="J10990" s="106" t="s">
        <v>59</v>
      </c>
      <c r="K10990" s="107" t="s">
        <v>60</v>
      </c>
      <c r="L10990" s="107" t="s">
        <v>61</v>
      </c>
      <c r="M10990" s="107" t="s">
        <v>62</v>
      </c>
      <c r="N10990" s="108" t="s">
        <v>63</v>
      </c>
    </row>
    <row r="10991" spans="1:18" ht="15" customHeight="1" x14ac:dyDescent="0.3">
      <c r="A10991" s="86"/>
      <c r="B10991" s="84"/>
      <c r="C10991" s="125"/>
      <c r="E10991" s="149"/>
      <c r="F10991" s="146"/>
      <c r="G10991" s="154"/>
      <c r="H10991" s="186" t="str">
        <f>+IF(G10991="","",F10991*G10991)</f>
        <v/>
      </c>
      <c r="J10991" s="195" t="str">
        <f>+IF(H10991="","",H10991/H10998)</f>
        <v/>
      </c>
      <c r="K10991" s="175"/>
      <c r="L10991" s="175"/>
      <c r="M10991" s="193" t="str">
        <f>IF(L10991="NP", 0, (IF(L10991="EP", 1, (IF(L10991="ND", 0.4, "")))))</f>
        <v/>
      </c>
      <c r="N10991" s="194" t="str">
        <f>+IF(H10991="","",J10991*M10991)</f>
        <v/>
      </c>
      <c r="R10991" s="75" t="e">
        <f t="shared" ref="R10991:R10995" si="2124">+R10903+1</f>
        <v>#REF!</v>
      </c>
    </row>
    <row r="10992" spans="1:18" ht="15" customHeight="1" x14ac:dyDescent="0.3">
      <c r="A10992" s="86"/>
      <c r="B10992" s="84"/>
      <c r="C10992" s="125"/>
      <c r="E10992" s="149"/>
      <c r="F10992" s="146"/>
      <c r="G10992" s="154"/>
      <c r="H10992" s="186" t="str">
        <f>+IF(G10992="","",F10992*G10992)</f>
        <v/>
      </c>
      <c r="J10992" s="195" t="str">
        <f>+IF(H10992="","",H10992/H10996)</f>
        <v/>
      </c>
      <c r="K10992" s="175"/>
      <c r="L10992" s="175"/>
      <c r="M10992" s="193" t="str">
        <f>IF(L10992="NP", 0, (IF(L10992="EP", 1, (IF(L10992="ND", 0.4, "")))))</f>
        <v/>
      </c>
      <c r="N10992" s="194" t="str">
        <f>+IF(H10992="","",J10992*M10992)</f>
        <v/>
      </c>
      <c r="R10992" s="75" t="e">
        <f t="shared" si="2124"/>
        <v>#REF!</v>
      </c>
    </row>
    <row r="10993" spans="1:18" ht="15" customHeight="1" x14ac:dyDescent="0.3">
      <c r="A10993" s="86"/>
      <c r="B10993" s="84"/>
      <c r="C10993" s="125"/>
      <c r="E10993" s="149"/>
      <c r="F10993" s="146"/>
      <c r="G10993" s="154"/>
      <c r="H10993" s="186" t="str">
        <f>+IF(G10993="","",F10993*G10993)</f>
        <v/>
      </c>
      <c r="J10993" s="195" t="str">
        <f>+IF(H10993="","",H10993/H10997)</f>
        <v/>
      </c>
      <c r="K10993" s="175"/>
      <c r="L10993" s="175"/>
      <c r="M10993" s="193" t="str">
        <f>IF(L10993="NP", 0, (IF(L10993="EP", 1, (IF(L10993="ND", 0.4, "")))))</f>
        <v/>
      </c>
      <c r="N10993" s="194" t="str">
        <f>+IF(H10993="","",J10993*M10993)</f>
        <v/>
      </c>
      <c r="R10993" s="75" t="e">
        <f t="shared" si="2124"/>
        <v>#REF!</v>
      </c>
    </row>
    <row r="10994" spans="1:18" ht="15" customHeight="1" x14ac:dyDescent="0.3">
      <c r="A10994" s="86"/>
      <c r="B10994" s="84"/>
      <c r="C10994" s="125"/>
      <c r="E10994" s="149"/>
      <c r="F10994" s="146"/>
      <c r="G10994" s="154"/>
      <c r="H10994" s="186" t="str">
        <f>+IF(G10994="","",F10994*G10994)</f>
        <v/>
      </c>
      <c r="J10994" s="195" t="str">
        <f>+IF(H10994="","",H10994/H10998)</f>
        <v/>
      </c>
      <c r="K10994" s="175"/>
      <c r="L10994" s="175"/>
      <c r="M10994" s="193" t="str">
        <f>IF(L10994="NP", 0, (IF(L10994="EP", 1, (IF(L10994="ND", 0.4, "")))))</f>
        <v/>
      </c>
      <c r="N10994" s="194" t="str">
        <f>+IF(H10994="","",J10994*M10994)</f>
        <v/>
      </c>
      <c r="R10994" s="75" t="e">
        <f t="shared" si="2124"/>
        <v>#REF!</v>
      </c>
    </row>
    <row r="10995" spans="1:18" ht="15" customHeight="1" thickBot="1" x14ac:dyDescent="0.35">
      <c r="A10995" s="86"/>
      <c r="B10995" s="84"/>
      <c r="C10995" s="127"/>
      <c r="D10995" s="128"/>
      <c r="E10995" s="150"/>
      <c r="F10995" s="147"/>
      <c r="G10995" s="155"/>
      <c r="H10995" s="192" t="str">
        <f>+IF(G10995="","",F10995*G10995)</f>
        <v/>
      </c>
      <c r="J10995" s="195" t="str">
        <f>+IF(H10995="","",H10995/H10998)</f>
        <v/>
      </c>
      <c r="K10995" s="176"/>
      <c r="L10995" s="177"/>
      <c r="M10995" s="193" t="str">
        <f>IF(L10995="NP", 0, (IF(L10995="EP", 1, (IF(L10995="ND", 0.4, "")))))</f>
        <v/>
      </c>
      <c r="N10995" s="194" t="str">
        <f>+IF(H10995="","",J10995*M10995)</f>
        <v/>
      </c>
      <c r="R10995" s="75" t="e">
        <f t="shared" si="2124"/>
        <v>#REF!</v>
      </c>
    </row>
    <row r="10996" spans="1:18" ht="15" customHeight="1" thickBot="1" x14ac:dyDescent="0.35">
      <c r="A10996" s="86"/>
      <c r="B10996" s="84"/>
      <c r="C10996" s="160"/>
      <c r="D10996" s="160"/>
      <c r="E10996" s="160"/>
      <c r="F10996" s="160"/>
      <c r="G10996" s="161" t="s">
        <v>30</v>
      </c>
      <c r="H10996" s="157">
        <f>SUM(H10991:H10995)</f>
        <v>0</v>
      </c>
      <c r="J10996" s="110">
        <f>SUM(J10991:J10995)</f>
        <v>0</v>
      </c>
      <c r="K10996" s="109"/>
      <c r="L10996" s="109"/>
      <c r="M10996" s="109"/>
      <c r="N10996" s="110">
        <f>SUM(N10991:N10995)</f>
        <v>0</v>
      </c>
    </row>
    <row r="10997" spans="1:18" ht="13.5" customHeight="1" thickBot="1" x14ac:dyDescent="0.35">
      <c r="A10997" s="86"/>
      <c r="B10997" s="84"/>
      <c r="H10997" s="84"/>
      <c r="J10997" s="103"/>
      <c r="K10997" s="104"/>
      <c r="L10997" s="104"/>
      <c r="M10997" s="104"/>
      <c r="N10997" s="105"/>
    </row>
    <row r="10998" spans="1:18" ht="15" customHeight="1" x14ac:dyDescent="0.3">
      <c r="A10998" s="86"/>
      <c r="B10998" s="84"/>
      <c r="D10998" s="132" t="s">
        <v>13</v>
      </c>
      <c r="E10998" s="133"/>
      <c r="F10998" s="133"/>
      <c r="G10998" s="134"/>
      <c r="H10998" s="158">
        <f>+H10943+H10959+H10988+H10996</f>
        <v>171.35500000000002</v>
      </c>
      <c r="J10998" s="113"/>
      <c r="K10998" s="78"/>
      <c r="M10998" s="78"/>
      <c r="N10998" s="114"/>
    </row>
    <row r="10999" spans="1:18" ht="15" customHeight="1" thickBot="1" x14ac:dyDescent="0.35">
      <c r="A10999" s="86"/>
      <c r="B10999" s="84"/>
      <c r="D10999" s="135" t="s">
        <v>67</v>
      </c>
      <c r="E10999" s="136"/>
      <c r="F10999" s="136"/>
      <c r="G10999" s="141">
        <f>+$Q$1</f>
        <v>0.15</v>
      </c>
      <c r="H10999" s="159">
        <f>+H10998*G10999</f>
        <v>25.703250000000001</v>
      </c>
      <c r="J10999" s="115"/>
      <c r="K10999" s="116"/>
      <c r="L10999" s="116"/>
      <c r="M10999" s="116"/>
      <c r="N10999" s="117"/>
    </row>
    <row r="11000" spans="1:18" ht="15" customHeight="1" x14ac:dyDescent="0.3">
      <c r="A11000" s="86"/>
      <c r="B11000" s="84"/>
      <c r="D11000" s="135" t="s">
        <v>68</v>
      </c>
      <c r="E11000" s="136"/>
      <c r="F11000" s="136"/>
      <c r="G11000" s="141">
        <f>+$Q$2</f>
        <v>0</v>
      </c>
      <c r="H11000" s="159">
        <f>+(H10998+H10999)*G11000</f>
        <v>0</v>
      </c>
      <c r="J11000" s="120">
        <f>+J10943+J10959+J10988+J10996</f>
        <v>1</v>
      </c>
      <c r="K11000" s="118"/>
      <c r="L11000" s="118"/>
      <c r="M11000" s="118"/>
      <c r="N11000" s="120">
        <f>+N10943+N10959+N10988+N10996</f>
        <v>0.13851344752122785</v>
      </c>
    </row>
    <row r="11001" spans="1:18" ht="15" customHeight="1" thickBot="1" x14ac:dyDescent="0.35">
      <c r="A11001" s="86"/>
      <c r="B11001" s="84"/>
      <c r="C11001" s="75" t="s">
        <v>64</v>
      </c>
      <c r="D11001" s="135" t="s">
        <v>14</v>
      </c>
      <c r="E11001" s="136"/>
      <c r="F11001" s="136"/>
      <c r="G11001" s="137"/>
      <c r="H11001" s="159">
        <f>SUM(H10998:H11000)</f>
        <v>197.05825000000002</v>
      </c>
      <c r="J11001" s="121" t="s">
        <v>69</v>
      </c>
      <c r="K11001" s="119"/>
      <c r="L11001" s="119"/>
      <c r="M11001" s="119"/>
      <c r="N11001" s="121" t="s">
        <v>70</v>
      </c>
    </row>
    <row r="11002" spans="1:18" ht="15" customHeight="1" thickBot="1" x14ac:dyDescent="0.35">
      <c r="A11002" s="86"/>
      <c r="B11002" s="84"/>
      <c r="C11002" s="75" t="s">
        <v>64</v>
      </c>
      <c r="D11002" s="138" t="s">
        <v>15</v>
      </c>
      <c r="E11002" s="139"/>
      <c r="F11002" s="139"/>
      <c r="G11002" s="140"/>
      <c r="H11002" s="131">
        <f>+ROUND(H11001,2)</f>
        <v>197.06</v>
      </c>
      <c r="N11002" s="165">
        <f>+ROUND(N11000,4)</f>
        <v>0.13850000000000001</v>
      </c>
    </row>
    <row r="11003" spans="1:18" ht="13.5" customHeight="1" x14ac:dyDescent="0.3">
      <c r="A11003" s="86"/>
      <c r="B11003" s="84"/>
      <c r="G11003" s="76"/>
    </row>
    <row r="11004" spans="1:18" ht="13.5" customHeight="1" x14ac:dyDescent="0.3">
      <c r="A11004" s="86"/>
      <c r="B11004" s="84"/>
      <c r="G11004" s="76"/>
    </row>
    <row r="11005" spans="1:18" ht="15" customHeight="1" x14ac:dyDescent="0.3">
      <c r="A11005" s="83"/>
      <c r="B11005" s="84"/>
      <c r="G11005" s="76"/>
      <c r="H11005" s="84"/>
      <c r="J11005" s="85"/>
      <c r="K11005" s="85"/>
      <c r="L11005" s="85"/>
      <c r="M11005" s="85"/>
      <c r="N11005" s="85"/>
    </row>
    <row r="11006" spans="1:18" ht="14.1" customHeight="1" x14ac:dyDescent="0.3">
      <c r="A11006" s="86"/>
      <c r="B11006" s="84"/>
      <c r="C11006" s="87"/>
      <c r="D11006" s="87"/>
      <c r="E11006" s="87"/>
      <c r="F11006" s="87"/>
      <c r="G11006" s="87"/>
      <c r="H11006" s="87"/>
      <c r="K11006" s="78"/>
      <c r="M11006" s="78"/>
    </row>
    <row r="11007" spans="1:18" ht="12" customHeight="1" x14ac:dyDescent="0.3">
      <c r="A11007" s="86"/>
      <c r="B11007" s="84"/>
      <c r="C11007" s="73"/>
      <c r="D11007" s="73"/>
      <c r="E11007" s="73"/>
      <c r="F11007" s="73"/>
      <c r="G11007" s="73"/>
      <c r="H11007" s="73"/>
      <c r="K11007" s="78"/>
      <c r="M11007" s="78"/>
    </row>
    <row r="11008" spans="1:18" ht="12" customHeight="1" x14ac:dyDescent="0.3">
      <c r="A11008" s="86"/>
      <c r="B11008" s="84"/>
      <c r="G11008" s="88"/>
      <c r="H11008" s="84"/>
      <c r="K11008" s="78"/>
      <c r="M11008" s="78"/>
    </row>
    <row r="11009" spans="1:18" ht="14.25" customHeight="1" x14ac:dyDescent="0.3">
      <c r="A11009" s="86"/>
      <c r="B11009" s="84"/>
      <c r="C11009" s="89"/>
      <c r="D11009" s="90"/>
      <c r="E11009" s="90"/>
      <c r="F11009" s="90"/>
      <c r="G11009" s="90"/>
      <c r="H11009" s="91"/>
      <c r="K11009" s="78"/>
      <c r="M11009" s="78"/>
    </row>
    <row r="11010" spans="1:18" ht="14.25" customHeight="1" x14ac:dyDescent="0.3">
      <c r="A11010" s="86"/>
      <c r="B11010" s="84"/>
      <c r="C11010" s="89"/>
      <c r="H11010" s="84"/>
      <c r="K11010" s="78"/>
      <c r="M11010" s="78"/>
    </row>
    <row r="11011" spans="1:18" ht="12" customHeight="1" thickBot="1" x14ac:dyDescent="0.35">
      <c r="A11011" s="86"/>
      <c r="B11011" s="84"/>
      <c r="C11011" s="89"/>
      <c r="H11011" s="84"/>
      <c r="K11011" s="78"/>
      <c r="M11011" s="78"/>
    </row>
    <row r="11012" spans="1:18" ht="20.100000000000001" customHeight="1" thickBot="1" x14ac:dyDescent="0.35">
      <c r="A11012" s="86"/>
      <c r="B11012" s="84"/>
      <c r="C11012" s="142" t="s">
        <v>55</v>
      </c>
      <c r="D11012" s="143"/>
      <c r="E11012" s="143"/>
      <c r="F11012" s="143"/>
      <c r="G11012" s="143"/>
      <c r="H11012" s="144"/>
    </row>
    <row r="11013" spans="1:18" ht="20.100000000000001" customHeight="1" x14ac:dyDescent="0.3">
      <c r="A11013" s="86"/>
      <c r="B11013" s="84"/>
      <c r="C11013" s="92"/>
      <c r="H11013" s="93" t="s">
        <v>56</v>
      </c>
      <c r="I11013" s="84"/>
      <c r="J11013" s="97" t="s">
        <v>26</v>
      </c>
      <c r="K11013" s="98"/>
      <c r="L11013" s="98"/>
      <c r="M11013" s="98"/>
      <c r="N11013" s="99"/>
    </row>
    <row r="11014" spans="1:18" ht="16.5" customHeight="1" thickBot="1" x14ac:dyDescent="0.35">
      <c r="A11014" s="169"/>
      <c r="B11014" s="84"/>
      <c r="C11014" s="73" t="s">
        <v>57</v>
      </c>
      <c r="D11014" s="84">
        <v>126</v>
      </c>
      <c r="G11014" s="74" t="s">
        <v>4</v>
      </c>
      <c r="H11014" s="75" t="str">
        <f>+VLOOKUP(D11014,PRESUP!$A$6:$N$183,3,FALSE)</f>
        <v>u</v>
      </c>
      <c r="I11014" s="84"/>
      <c r="J11014" s="100"/>
      <c r="K11014" s="101"/>
      <c r="L11014" s="101"/>
      <c r="M11014" s="101"/>
      <c r="N11014" s="102"/>
    </row>
    <row r="11015" spans="1:18" ht="32.25" customHeight="1" x14ac:dyDescent="0.3">
      <c r="A11015" s="86"/>
      <c r="B11015" s="84"/>
      <c r="C11015" s="22" t="str">
        <f>+VLOOKUP(D11014,PRESUP!$A$6:$N$183,14,FALSE)</f>
        <v>DETALLE: TANQUE PROTECTOR VIAL  DE POLIETILENO H=1,02M D=0,62M (INC. BASE)</v>
      </c>
      <c r="J11015" s="103"/>
      <c r="K11015" s="104"/>
      <c r="L11015" s="104"/>
      <c r="M11015" s="104"/>
      <c r="N11015" s="105"/>
      <c r="O11015" s="84" t="s">
        <v>71</v>
      </c>
      <c r="P11015" s="84" t="s">
        <v>73</v>
      </c>
      <c r="Q11015" s="84" t="s">
        <v>72</v>
      </c>
    </row>
    <row r="11016" spans="1:18" s="73" customFormat="1" ht="15" customHeight="1" thickBot="1" x14ac:dyDescent="0.35">
      <c r="A11016" s="86"/>
      <c r="B11016" s="84"/>
      <c r="C11016" s="73" t="s">
        <v>5</v>
      </c>
      <c r="D11016" s="94"/>
      <c r="E11016" s="94"/>
      <c r="F11016" s="94"/>
      <c r="G11016" s="196" t="s">
        <v>58</v>
      </c>
      <c r="H11016" s="197">
        <v>1</v>
      </c>
      <c r="J11016" s="162"/>
      <c r="K11016" s="163"/>
      <c r="L11016" s="163"/>
      <c r="M11016" s="163"/>
      <c r="N11016" s="164"/>
      <c r="O11016" s="166">
        <f>+H11090</f>
        <v>95.45</v>
      </c>
      <c r="P11016" s="168">
        <f>+H11086</f>
        <v>83</v>
      </c>
      <c r="Q11016" s="167">
        <f>+N11090</f>
        <v>0.1915</v>
      </c>
      <c r="R11016" s="73">
        <f t="shared" ref="R11016" si="2125">+D11014</f>
        <v>126</v>
      </c>
    </row>
    <row r="11017" spans="1:18" s="94" customFormat="1" ht="30" customHeight="1" thickBot="1" x14ac:dyDescent="0.35">
      <c r="A11017" s="86"/>
      <c r="B11017" s="84"/>
      <c r="C11017" s="122" t="s">
        <v>48</v>
      </c>
      <c r="D11017" s="123" t="s">
        <v>0</v>
      </c>
      <c r="E11017" s="123" t="s">
        <v>6</v>
      </c>
      <c r="F11017" s="123" t="s">
        <v>7</v>
      </c>
      <c r="G11017" s="123" t="s">
        <v>8</v>
      </c>
      <c r="H11017" s="124" t="s">
        <v>9</v>
      </c>
      <c r="J11017" s="106" t="s">
        <v>59</v>
      </c>
      <c r="K11017" s="107" t="s">
        <v>60</v>
      </c>
      <c r="L11017" s="107" t="s">
        <v>61</v>
      </c>
      <c r="M11017" s="107" t="s">
        <v>62</v>
      </c>
      <c r="N11017" s="108" t="s">
        <v>63</v>
      </c>
    </row>
    <row r="11018" spans="1:18" ht="15" customHeight="1" x14ac:dyDescent="0.3">
      <c r="A11018" s="86"/>
      <c r="B11018" s="84"/>
      <c r="C11018" s="125"/>
      <c r="D11018" s="145"/>
      <c r="E11018" s="148"/>
      <c r="F11018" s="148"/>
      <c r="G11018" s="153"/>
      <c r="H11018" s="126"/>
      <c r="J11018" s="171"/>
      <c r="K11018" s="172"/>
      <c r="L11018" s="170"/>
      <c r="M11018" s="156"/>
      <c r="N11018" s="173" t="str">
        <f t="shared" ref="N11018:N11030" si="2126">+IF(H11018="","",J11018*M11018)</f>
        <v/>
      </c>
    </row>
    <row r="11019" spans="1:18" ht="15" customHeight="1" x14ac:dyDescent="0.3">
      <c r="A11019" s="86"/>
      <c r="B11019" s="84"/>
      <c r="C11019" s="125"/>
      <c r="D11019" s="146"/>
      <c r="E11019" s="149"/>
      <c r="F11019" s="184"/>
      <c r="G11019" s="185"/>
      <c r="H11019" s="186"/>
      <c r="J11019" s="195"/>
      <c r="K11019" s="172"/>
      <c r="L11019" s="170"/>
      <c r="M11019" s="193"/>
      <c r="N11019" s="194" t="str">
        <f t="shared" si="2126"/>
        <v/>
      </c>
      <c r="R11019" s="75" t="e">
        <f t="shared" ref="R11019:R11030" si="2127">+R10931+1</f>
        <v>#REF!</v>
      </c>
    </row>
    <row r="11020" spans="1:18" ht="15" customHeight="1" x14ac:dyDescent="0.3">
      <c r="A11020" s="86"/>
      <c r="B11020" s="84"/>
      <c r="C11020" s="125"/>
      <c r="D11020" s="146"/>
      <c r="E11020" s="149"/>
      <c r="F11020" s="184"/>
      <c r="G11020" s="185"/>
      <c r="H11020" s="186"/>
      <c r="J11020" s="195"/>
      <c r="K11020" s="172"/>
      <c r="L11020" s="170"/>
      <c r="M11020" s="193"/>
      <c r="N11020" s="194" t="str">
        <f t="shared" si="2126"/>
        <v/>
      </c>
      <c r="R11020" s="75" t="e">
        <f t="shared" si="2127"/>
        <v>#REF!</v>
      </c>
    </row>
    <row r="11021" spans="1:18" ht="15" customHeight="1" x14ac:dyDescent="0.3">
      <c r="A11021" s="86"/>
      <c r="B11021" s="84"/>
      <c r="C11021" s="125"/>
      <c r="D11021" s="146"/>
      <c r="E11021" s="149"/>
      <c r="F11021" s="184"/>
      <c r="G11021" s="185"/>
      <c r="H11021" s="186"/>
      <c r="J11021" s="195"/>
      <c r="K11021" s="172"/>
      <c r="L11021" s="170"/>
      <c r="M11021" s="193"/>
      <c r="N11021" s="194" t="str">
        <f t="shared" si="2126"/>
        <v/>
      </c>
      <c r="R11021" s="75" t="e">
        <f t="shared" si="2127"/>
        <v>#REF!</v>
      </c>
    </row>
    <row r="11022" spans="1:18" ht="15" customHeight="1" x14ac:dyDescent="0.3">
      <c r="A11022" s="86"/>
      <c r="B11022" s="84"/>
      <c r="C11022" s="125"/>
      <c r="D11022" s="146"/>
      <c r="E11022" s="149"/>
      <c r="F11022" s="184" t="str">
        <f t="shared" ref="F11022:F11030" si="2128">+IF(E11022="","",D11022*E11022)</f>
        <v/>
      </c>
      <c r="G11022" s="185" t="str">
        <f>+IF(F11022="","",H11016)</f>
        <v/>
      </c>
      <c r="H11022" s="186" t="str">
        <f t="shared" ref="H11022:H11030" si="2129">+IF(G11022="","",F11022*G11022)</f>
        <v/>
      </c>
      <c r="J11022" s="195" t="str">
        <f>+IF(H11022="","",H11022/H11086)</f>
        <v/>
      </c>
      <c r="K11022" s="172"/>
      <c r="L11022" s="170"/>
      <c r="M11022" s="193" t="str">
        <f t="shared" ref="M11022:M11030" si="2130">IF(L11022="NP", 0, (IF(L11022="EP", 1, (IF(L11022="ND", 0.4, "")))))</f>
        <v/>
      </c>
      <c r="N11022" s="194" t="str">
        <f t="shared" si="2126"/>
        <v/>
      </c>
      <c r="R11022" s="75" t="e">
        <f t="shared" si="2127"/>
        <v>#REF!</v>
      </c>
    </row>
    <row r="11023" spans="1:18" ht="15" customHeight="1" x14ac:dyDescent="0.3">
      <c r="A11023" s="86"/>
      <c r="B11023" s="84"/>
      <c r="C11023" s="125"/>
      <c r="D11023" s="146"/>
      <c r="E11023" s="149"/>
      <c r="F11023" s="184" t="str">
        <f t="shared" si="2128"/>
        <v/>
      </c>
      <c r="G11023" s="185" t="str">
        <f>+IF(F11023="","",H11016)</f>
        <v/>
      </c>
      <c r="H11023" s="186" t="str">
        <f t="shared" si="2129"/>
        <v/>
      </c>
      <c r="J11023" s="195" t="str">
        <f>+IF(H11023="","",H11023/H11086)</f>
        <v/>
      </c>
      <c r="K11023" s="172"/>
      <c r="L11023" s="170"/>
      <c r="M11023" s="193" t="str">
        <f t="shared" si="2130"/>
        <v/>
      </c>
      <c r="N11023" s="194" t="str">
        <f t="shared" si="2126"/>
        <v/>
      </c>
      <c r="R11023" s="75" t="e">
        <f t="shared" si="2127"/>
        <v>#REF!</v>
      </c>
    </row>
    <row r="11024" spans="1:18" ht="15" customHeight="1" x14ac:dyDescent="0.3">
      <c r="A11024" s="86"/>
      <c r="B11024" s="84"/>
      <c r="C11024" s="125"/>
      <c r="D11024" s="146"/>
      <c r="E11024" s="149"/>
      <c r="F11024" s="184" t="str">
        <f t="shared" si="2128"/>
        <v/>
      </c>
      <c r="G11024" s="185" t="str">
        <f>+IF(F11024="","",H11016)</f>
        <v/>
      </c>
      <c r="H11024" s="186" t="str">
        <f t="shared" si="2129"/>
        <v/>
      </c>
      <c r="J11024" s="195" t="str">
        <f>+IF(H11024="","",H11024/H11086)</f>
        <v/>
      </c>
      <c r="K11024" s="172"/>
      <c r="L11024" s="170"/>
      <c r="M11024" s="193" t="str">
        <f t="shared" si="2130"/>
        <v/>
      </c>
      <c r="N11024" s="194" t="str">
        <f t="shared" si="2126"/>
        <v/>
      </c>
      <c r="R11024" s="75" t="e">
        <f t="shared" si="2127"/>
        <v>#REF!</v>
      </c>
    </row>
    <row r="11025" spans="1:18" ht="15" customHeight="1" x14ac:dyDescent="0.3">
      <c r="A11025" s="86"/>
      <c r="B11025" s="84"/>
      <c r="C11025" s="125"/>
      <c r="D11025" s="146"/>
      <c r="E11025" s="149"/>
      <c r="F11025" s="184" t="str">
        <f t="shared" si="2128"/>
        <v/>
      </c>
      <c r="G11025" s="185" t="str">
        <f>+IF(F11025="","",H11016)</f>
        <v/>
      </c>
      <c r="H11025" s="186" t="str">
        <f t="shared" si="2129"/>
        <v/>
      </c>
      <c r="J11025" s="195" t="str">
        <f>+IF(H11025="","",H11025/H11086)</f>
        <v/>
      </c>
      <c r="K11025" s="172"/>
      <c r="L11025" s="170"/>
      <c r="M11025" s="193" t="str">
        <f t="shared" si="2130"/>
        <v/>
      </c>
      <c r="N11025" s="194" t="str">
        <f t="shared" si="2126"/>
        <v/>
      </c>
      <c r="R11025" s="75" t="e">
        <f t="shared" si="2127"/>
        <v>#REF!</v>
      </c>
    </row>
    <row r="11026" spans="1:18" ht="15" customHeight="1" x14ac:dyDescent="0.3">
      <c r="A11026" s="86"/>
      <c r="B11026" s="84"/>
      <c r="C11026" s="125"/>
      <c r="D11026" s="146"/>
      <c r="E11026" s="149"/>
      <c r="F11026" s="184" t="str">
        <f t="shared" si="2128"/>
        <v/>
      </c>
      <c r="G11026" s="185" t="str">
        <f>+IF(F11026="","",H11016)</f>
        <v/>
      </c>
      <c r="H11026" s="186" t="str">
        <f t="shared" si="2129"/>
        <v/>
      </c>
      <c r="J11026" s="195" t="str">
        <f>+IF(H11026="","",H11026/H11086)</f>
        <v/>
      </c>
      <c r="K11026" s="172"/>
      <c r="L11026" s="170"/>
      <c r="M11026" s="193" t="str">
        <f t="shared" si="2130"/>
        <v/>
      </c>
      <c r="N11026" s="194" t="str">
        <f t="shared" si="2126"/>
        <v/>
      </c>
      <c r="R11026" s="75" t="e">
        <f t="shared" si="2127"/>
        <v>#REF!</v>
      </c>
    </row>
    <row r="11027" spans="1:18" ht="15" customHeight="1" x14ac:dyDescent="0.3">
      <c r="A11027" s="86"/>
      <c r="B11027" s="84"/>
      <c r="C11027" s="125"/>
      <c r="D11027" s="146"/>
      <c r="E11027" s="149"/>
      <c r="F11027" s="184" t="str">
        <f t="shared" si="2128"/>
        <v/>
      </c>
      <c r="G11027" s="185" t="str">
        <f>+IF(F11027="","",H11016)</f>
        <v/>
      </c>
      <c r="H11027" s="186" t="str">
        <f t="shared" si="2129"/>
        <v/>
      </c>
      <c r="J11027" s="195" t="str">
        <f>+IF(H11027="","",H11027/H11086)</f>
        <v/>
      </c>
      <c r="K11027" s="172"/>
      <c r="L11027" s="170"/>
      <c r="M11027" s="193" t="str">
        <f t="shared" si="2130"/>
        <v/>
      </c>
      <c r="N11027" s="194" t="str">
        <f t="shared" si="2126"/>
        <v/>
      </c>
      <c r="R11027" s="75" t="e">
        <f t="shared" si="2127"/>
        <v>#REF!</v>
      </c>
    </row>
    <row r="11028" spans="1:18" ht="15" customHeight="1" x14ac:dyDescent="0.3">
      <c r="A11028" s="86"/>
      <c r="B11028" s="84"/>
      <c r="C11028" s="125"/>
      <c r="D11028" s="146"/>
      <c r="E11028" s="149"/>
      <c r="F11028" s="184" t="str">
        <f t="shared" si="2128"/>
        <v/>
      </c>
      <c r="G11028" s="185" t="str">
        <f>+IF(F11028="","",H11016)</f>
        <v/>
      </c>
      <c r="H11028" s="186" t="str">
        <f t="shared" si="2129"/>
        <v/>
      </c>
      <c r="J11028" s="195" t="str">
        <f>+IF(H11028="","",H11028/H11086)</f>
        <v/>
      </c>
      <c r="K11028" s="172"/>
      <c r="L11028" s="170"/>
      <c r="M11028" s="193" t="str">
        <f t="shared" si="2130"/>
        <v/>
      </c>
      <c r="N11028" s="194" t="str">
        <f t="shared" si="2126"/>
        <v/>
      </c>
      <c r="R11028" s="75" t="e">
        <f t="shared" si="2127"/>
        <v>#REF!</v>
      </c>
    </row>
    <row r="11029" spans="1:18" ht="15" customHeight="1" x14ac:dyDescent="0.3">
      <c r="A11029" s="86"/>
      <c r="B11029" s="84"/>
      <c r="C11029" s="125"/>
      <c r="D11029" s="146"/>
      <c r="E11029" s="149"/>
      <c r="F11029" s="184" t="str">
        <f t="shared" si="2128"/>
        <v/>
      </c>
      <c r="G11029" s="185" t="str">
        <f>+IF(F11029="","",H11016)</f>
        <v/>
      </c>
      <c r="H11029" s="186" t="str">
        <f t="shared" si="2129"/>
        <v/>
      </c>
      <c r="J11029" s="195" t="str">
        <f>+IF(H11029="","",H11029/H11086)</f>
        <v/>
      </c>
      <c r="K11029" s="172"/>
      <c r="L11029" s="170"/>
      <c r="M11029" s="193" t="str">
        <f t="shared" si="2130"/>
        <v/>
      </c>
      <c r="N11029" s="194" t="str">
        <f t="shared" si="2126"/>
        <v/>
      </c>
      <c r="R11029" s="75" t="e">
        <f t="shared" si="2127"/>
        <v>#REF!</v>
      </c>
    </row>
    <row r="11030" spans="1:18" ht="15" customHeight="1" thickBot="1" x14ac:dyDescent="0.35">
      <c r="A11030" s="86"/>
      <c r="B11030" s="84"/>
      <c r="C11030" s="127"/>
      <c r="D11030" s="147"/>
      <c r="E11030" s="150"/>
      <c r="F11030" s="187" t="str">
        <f t="shared" si="2128"/>
        <v/>
      </c>
      <c r="G11030" s="188" t="str">
        <f>+IF(F11030="","",H11015)</f>
        <v/>
      </c>
      <c r="H11030" s="189" t="str">
        <f t="shared" si="2129"/>
        <v/>
      </c>
      <c r="J11030" s="195" t="str">
        <f>+IF(H11030="","",H11030/H11086)</f>
        <v/>
      </c>
      <c r="K11030" s="172"/>
      <c r="L11030" s="170"/>
      <c r="M11030" s="193" t="str">
        <f t="shared" si="2130"/>
        <v/>
      </c>
      <c r="N11030" s="194" t="str">
        <f t="shared" si="2126"/>
        <v/>
      </c>
      <c r="R11030" s="75" t="e">
        <f t="shared" si="2127"/>
        <v>#REF!</v>
      </c>
    </row>
    <row r="11031" spans="1:18" ht="15" customHeight="1" thickBot="1" x14ac:dyDescent="0.35">
      <c r="A11031" s="86"/>
      <c r="B11031" s="84"/>
      <c r="C11031" s="160"/>
      <c r="D11031" s="160"/>
      <c r="E11031" s="160"/>
      <c r="F11031" s="160"/>
      <c r="G11031" s="161" t="s">
        <v>27</v>
      </c>
      <c r="H11031" s="157">
        <f>SUM(H11018:H11030)</f>
        <v>0</v>
      </c>
      <c r="J11031" s="110">
        <f>SUM(J11018:J11030)</f>
        <v>0</v>
      </c>
      <c r="K11031" s="109"/>
      <c r="L11031" s="109"/>
      <c r="M11031" s="109"/>
      <c r="N11031" s="110">
        <f>SUM(N11018:N11030)</f>
        <v>0</v>
      </c>
    </row>
    <row r="11032" spans="1:18" s="73" customFormat="1" ht="15" customHeight="1" thickBot="1" x14ac:dyDescent="0.35">
      <c r="A11032" s="86"/>
      <c r="B11032" s="84"/>
      <c r="C11032" s="73" t="s">
        <v>10</v>
      </c>
      <c r="H11032" s="74"/>
      <c r="J11032" s="112"/>
      <c r="K11032" s="112"/>
      <c r="L11032" s="112"/>
      <c r="M11032" s="112"/>
      <c r="N11032" s="112"/>
    </row>
    <row r="11033" spans="1:18" ht="31.5" customHeight="1" thickBot="1" x14ac:dyDescent="0.35">
      <c r="A11033" s="86"/>
      <c r="B11033" s="84"/>
      <c r="C11033" s="122" t="s">
        <v>48</v>
      </c>
      <c r="D11033" s="123" t="s">
        <v>0</v>
      </c>
      <c r="E11033" s="123" t="s">
        <v>65</v>
      </c>
      <c r="F11033" s="123" t="s">
        <v>66</v>
      </c>
      <c r="G11033" s="123" t="s">
        <v>8</v>
      </c>
      <c r="H11033" s="124" t="s">
        <v>9</v>
      </c>
      <c r="J11033" s="106" t="s">
        <v>59</v>
      </c>
      <c r="K11033" s="107" t="s">
        <v>60</v>
      </c>
      <c r="L11033" s="107" t="s">
        <v>61</v>
      </c>
      <c r="M11033" s="107" t="s">
        <v>62</v>
      </c>
      <c r="N11033" s="108" t="s">
        <v>63</v>
      </c>
    </row>
    <row r="11034" spans="1:18" ht="15" customHeight="1" x14ac:dyDescent="0.3">
      <c r="A11034" s="86"/>
      <c r="B11034" s="84"/>
      <c r="C11034" s="125" t="s">
        <v>326</v>
      </c>
      <c r="D11034" s="146">
        <v>1</v>
      </c>
      <c r="E11034" s="149">
        <v>4.2300000000000004</v>
      </c>
      <c r="F11034" s="184">
        <f t="shared" ref="F11034:F11046" si="2131">+IF(E11034="","",D11034*E11034)</f>
        <v>4.2300000000000004</v>
      </c>
      <c r="G11034" s="185">
        <f>+IF(F11034="","",H11016)</f>
        <v>1</v>
      </c>
      <c r="H11034" s="186">
        <f t="shared" ref="H11034:H11046" si="2132">+IF(G11034="","",F11034*G11034)</f>
        <v>4.2300000000000004</v>
      </c>
      <c r="I11034" s="95"/>
      <c r="J11034" s="195">
        <f>+IF(H11034="","",H11034/H11086)</f>
        <v>5.096385542168675E-2</v>
      </c>
      <c r="K11034" s="174">
        <v>851230012</v>
      </c>
      <c r="L11034" s="170" t="s">
        <v>77</v>
      </c>
      <c r="M11034" s="193">
        <v>0</v>
      </c>
      <c r="N11034" s="194">
        <f t="shared" ref="N11034:N11046" si="2133">+IF(H11034="","",J11034*M11034)</f>
        <v>0</v>
      </c>
      <c r="R11034" s="75" t="e">
        <f t="shared" ref="R11034:R11046" si="2134">+R10946+1</f>
        <v>#REF!</v>
      </c>
    </row>
    <row r="11035" spans="1:18" ht="15" customHeight="1" x14ac:dyDescent="0.25">
      <c r="A11035" s="86"/>
      <c r="B11035" s="84"/>
      <c r="C11035" s="125"/>
      <c r="D11035" s="146"/>
      <c r="E11035" s="209"/>
      <c r="F11035" s="184"/>
      <c r="G11035" s="185"/>
      <c r="H11035" s="186"/>
      <c r="J11035" s="195"/>
      <c r="K11035" s="174"/>
      <c r="L11035" s="170"/>
      <c r="M11035" s="193"/>
      <c r="N11035" s="194" t="str">
        <f t="shared" si="2133"/>
        <v/>
      </c>
      <c r="R11035" s="75" t="e">
        <f t="shared" si="2134"/>
        <v>#REF!</v>
      </c>
    </row>
    <row r="11036" spans="1:18" ht="15" customHeight="1" x14ac:dyDescent="0.25">
      <c r="A11036" s="86"/>
      <c r="B11036" s="84"/>
      <c r="C11036" s="209"/>
      <c r="D11036" s="146"/>
      <c r="E11036" s="209"/>
      <c r="F11036" s="184"/>
      <c r="G11036" s="185"/>
      <c r="H11036" s="186"/>
      <c r="J11036" s="195"/>
      <c r="K11036" s="174"/>
      <c r="L11036" s="170"/>
      <c r="M11036" s="193"/>
      <c r="N11036" s="194" t="str">
        <f t="shared" si="2133"/>
        <v/>
      </c>
      <c r="R11036" s="75" t="e">
        <f t="shared" si="2134"/>
        <v>#REF!</v>
      </c>
    </row>
    <row r="11037" spans="1:18" ht="15" customHeight="1" x14ac:dyDescent="0.25">
      <c r="A11037" s="86"/>
      <c r="B11037" s="84"/>
      <c r="C11037" s="209"/>
      <c r="D11037" s="146"/>
      <c r="E11037" s="209"/>
      <c r="F11037" s="184"/>
      <c r="G11037" s="185"/>
      <c r="H11037" s="186"/>
      <c r="J11037" s="195"/>
      <c r="K11037" s="174"/>
      <c r="L11037" s="170"/>
      <c r="M11037" s="193"/>
      <c r="N11037" s="194" t="str">
        <f t="shared" si="2133"/>
        <v/>
      </c>
      <c r="R11037" s="75" t="e">
        <f t="shared" si="2134"/>
        <v>#REF!</v>
      </c>
    </row>
    <row r="11038" spans="1:18" ht="15" customHeight="1" x14ac:dyDescent="0.3">
      <c r="A11038" s="86"/>
      <c r="B11038" s="84"/>
      <c r="C11038" s="125"/>
      <c r="D11038" s="146"/>
      <c r="E11038" s="149"/>
      <c r="F11038" s="184"/>
      <c r="G11038" s="185"/>
      <c r="H11038" s="186"/>
      <c r="J11038" s="195"/>
      <c r="K11038" s="174"/>
      <c r="L11038" s="170"/>
      <c r="M11038" s="193"/>
      <c r="N11038" s="194" t="str">
        <f t="shared" si="2133"/>
        <v/>
      </c>
      <c r="R11038" s="75" t="e">
        <f t="shared" si="2134"/>
        <v>#REF!</v>
      </c>
    </row>
    <row r="11039" spans="1:18" ht="15" customHeight="1" x14ac:dyDescent="0.3">
      <c r="A11039" s="86"/>
      <c r="B11039" s="84"/>
      <c r="C11039" s="125"/>
      <c r="D11039" s="146"/>
      <c r="E11039" s="149"/>
      <c r="F11039" s="184" t="str">
        <f t="shared" si="2131"/>
        <v/>
      </c>
      <c r="G11039" s="185" t="str">
        <f>+IF(F11039="","",H11016)</f>
        <v/>
      </c>
      <c r="H11039" s="186" t="str">
        <f t="shared" si="2132"/>
        <v/>
      </c>
      <c r="I11039" s="96"/>
      <c r="J11039" s="195" t="str">
        <f>+IF(H11039="","",H11039/H11086)</f>
        <v/>
      </c>
      <c r="K11039" s="174"/>
      <c r="L11039" s="170"/>
      <c r="M11039" s="193" t="str">
        <f t="shared" ref="M11039:M11046" si="2135">IF(L11039="NP", 0, (IF(L11039="EP", 1, (IF(L11039="ND", 0.4, "")))))</f>
        <v/>
      </c>
      <c r="N11039" s="194" t="str">
        <f t="shared" si="2133"/>
        <v/>
      </c>
      <c r="R11039" s="75" t="e">
        <f t="shared" si="2134"/>
        <v>#REF!</v>
      </c>
    </row>
    <row r="11040" spans="1:18" ht="15" customHeight="1" x14ac:dyDescent="0.3">
      <c r="A11040" s="86"/>
      <c r="B11040" s="84"/>
      <c r="C11040" s="125"/>
      <c r="D11040" s="146"/>
      <c r="E11040" s="149"/>
      <c r="F11040" s="184" t="str">
        <f t="shared" si="2131"/>
        <v/>
      </c>
      <c r="G11040" s="185" t="str">
        <f>+IF(F11040="","",H11016)</f>
        <v/>
      </c>
      <c r="H11040" s="186" t="str">
        <f t="shared" si="2132"/>
        <v/>
      </c>
      <c r="J11040" s="195" t="str">
        <f>+IF(H11040="","",H11040/H11086)</f>
        <v/>
      </c>
      <c r="K11040" s="174"/>
      <c r="L11040" s="170"/>
      <c r="M11040" s="193" t="str">
        <f t="shared" si="2135"/>
        <v/>
      </c>
      <c r="N11040" s="194" t="str">
        <f t="shared" si="2133"/>
        <v/>
      </c>
      <c r="R11040" s="75" t="e">
        <f t="shared" si="2134"/>
        <v>#REF!</v>
      </c>
    </row>
    <row r="11041" spans="1:18" ht="15" customHeight="1" x14ac:dyDescent="0.3">
      <c r="A11041" s="86"/>
      <c r="B11041" s="84"/>
      <c r="C11041" s="125"/>
      <c r="D11041" s="146"/>
      <c r="E11041" s="149"/>
      <c r="F11041" s="184" t="str">
        <f t="shared" si="2131"/>
        <v/>
      </c>
      <c r="G11041" s="185" t="str">
        <f>+IF(F11041="","",H11016)</f>
        <v/>
      </c>
      <c r="H11041" s="186" t="str">
        <f t="shared" si="2132"/>
        <v/>
      </c>
      <c r="J11041" s="195" t="str">
        <f>+IF(H11041="","",H11041/H11086)</f>
        <v/>
      </c>
      <c r="K11041" s="174"/>
      <c r="L11041" s="170"/>
      <c r="M11041" s="193" t="str">
        <f t="shared" si="2135"/>
        <v/>
      </c>
      <c r="N11041" s="194" t="str">
        <f t="shared" si="2133"/>
        <v/>
      </c>
      <c r="R11041" s="75" t="e">
        <f t="shared" si="2134"/>
        <v>#REF!</v>
      </c>
    </row>
    <row r="11042" spans="1:18" ht="15" customHeight="1" x14ac:dyDescent="0.3">
      <c r="A11042" s="86"/>
      <c r="B11042" s="84"/>
      <c r="C11042" s="125"/>
      <c r="D11042" s="146"/>
      <c r="E11042" s="149"/>
      <c r="F11042" s="184" t="str">
        <f t="shared" si="2131"/>
        <v/>
      </c>
      <c r="G11042" s="185" t="str">
        <f>+IF(F11042="","",H11016)</f>
        <v/>
      </c>
      <c r="H11042" s="186" t="str">
        <f t="shared" si="2132"/>
        <v/>
      </c>
      <c r="I11042" s="96"/>
      <c r="J11042" s="195" t="str">
        <f>+IF(H11042="","",H11042/H11086)</f>
        <v/>
      </c>
      <c r="K11042" s="174"/>
      <c r="L11042" s="170"/>
      <c r="M11042" s="193" t="str">
        <f t="shared" si="2135"/>
        <v/>
      </c>
      <c r="N11042" s="194" t="str">
        <f t="shared" si="2133"/>
        <v/>
      </c>
      <c r="R11042" s="75" t="e">
        <f t="shared" si="2134"/>
        <v>#REF!</v>
      </c>
    </row>
    <row r="11043" spans="1:18" ht="15" customHeight="1" x14ac:dyDescent="0.3">
      <c r="A11043" s="86"/>
      <c r="B11043" s="84"/>
      <c r="C11043" s="125"/>
      <c r="D11043" s="146"/>
      <c r="E11043" s="149"/>
      <c r="F11043" s="184" t="str">
        <f t="shared" si="2131"/>
        <v/>
      </c>
      <c r="G11043" s="185" t="str">
        <f>+IF(F11043="","",H11016)</f>
        <v/>
      </c>
      <c r="H11043" s="186" t="str">
        <f t="shared" si="2132"/>
        <v/>
      </c>
      <c r="J11043" s="195" t="str">
        <f>+IF(H11043="","",H11043/H11086)</f>
        <v/>
      </c>
      <c r="K11043" s="174"/>
      <c r="L11043" s="170"/>
      <c r="M11043" s="193" t="str">
        <f t="shared" si="2135"/>
        <v/>
      </c>
      <c r="N11043" s="194" t="str">
        <f t="shared" si="2133"/>
        <v/>
      </c>
      <c r="R11043" s="75" t="e">
        <f t="shared" si="2134"/>
        <v>#REF!</v>
      </c>
    </row>
    <row r="11044" spans="1:18" ht="15" customHeight="1" x14ac:dyDescent="0.3">
      <c r="A11044" s="86"/>
      <c r="B11044" s="84"/>
      <c r="C11044" s="125"/>
      <c r="D11044" s="146"/>
      <c r="E11044" s="149"/>
      <c r="F11044" s="184" t="str">
        <f t="shared" si="2131"/>
        <v/>
      </c>
      <c r="G11044" s="185" t="str">
        <f>+IF(F11044="","",H11016)</f>
        <v/>
      </c>
      <c r="H11044" s="186" t="str">
        <f t="shared" si="2132"/>
        <v/>
      </c>
      <c r="I11044" s="96"/>
      <c r="J11044" s="195" t="str">
        <f>+IF(H11044="","",H11044/H11086)</f>
        <v/>
      </c>
      <c r="K11044" s="174"/>
      <c r="L11044" s="170"/>
      <c r="M11044" s="193" t="str">
        <f t="shared" si="2135"/>
        <v/>
      </c>
      <c r="N11044" s="194" t="str">
        <f t="shared" si="2133"/>
        <v/>
      </c>
      <c r="R11044" s="75" t="e">
        <f t="shared" si="2134"/>
        <v>#REF!</v>
      </c>
    </row>
    <row r="11045" spans="1:18" ht="15" customHeight="1" x14ac:dyDescent="0.3">
      <c r="A11045" s="86"/>
      <c r="B11045" s="84"/>
      <c r="C11045" s="125"/>
      <c r="D11045" s="146"/>
      <c r="E11045" s="149"/>
      <c r="F11045" s="184" t="str">
        <f t="shared" si="2131"/>
        <v/>
      </c>
      <c r="G11045" s="185" t="str">
        <f>+IF(F11045="","",H11016)</f>
        <v/>
      </c>
      <c r="H11045" s="186" t="str">
        <f t="shared" si="2132"/>
        <v/>
      </c>
      <c r="I11045" s="96"/>
      <c r="J11045" s="195" t="str">
        <f>+IF(H11045="","",H11045/H11086)</f>
        <v/>
      </c>
      <c r="K11045" s="174"/>
      <c r="L11045" s="170"/>
      <c r="M11045" s="193" t="str">
        <f t="shared" si="2135"/>
        <v/>
      </c>
      <c r="N11045" s="194" t="str">
        <f t="shared" si="2133"/>
        <v/>
      </c>
      <c r="R11045" s="75" t="e">
        <f t="shared" si="2134"/>
        <v>#REF!</v>
      </c>
    </row>
    <row r="11046" spans="1:18" ht="15" customHeight="1" thickBot="1" x14ac:dyDescent="0.35">
      <c r="A11046" s="86"/>
      <c r="B11046" s="84"/>
      <c r="C11046" s="127"/>
      <c r="D11046" s="147"/>
      <c r="E11046" s="150"/>
      <c r="F11046" s="187" t="str">
        <f t="shared" si="2131"/>
        <v/>
      </c>
      <c r="G11046" s="188" t="str">
        <f>+IF(F11046="","",H11015)</f>
        <v/>
      </c>
      <c r="H11046" s="189" t="str">
        <f t="shared" si="2132"/>
        <v/>
      </c>
      <c r="J11046" s="195" t="str">
        <f>+IF(H11046="","",H11046/H11086)</f>
        <v/>
      </c>
      <c r="K11046" s="174"/>
      <c r="L11046" s="170"/>
      <c r="M11046" s="193" t="str">
        <f t="shared" si="2135"/>
        <v/>
      </c>
      <c r="N11046" s="194" t="str">
        <f t="shared" si="2133"/>
        <v/>
      </c>
      <c r="R11046" s="75" t="e">
        <f t="shared" si="2134"/>
        <v>#REF!</v>
      </c>
    </row>
    <row r="11047" spans="1:18" ht="15" customHeight="1" thickBot="1" x14ac:dyDescent="0.35">
      <c r="A11047" s="86"/>
      <c r="B11047" s="84"/>
      <c r="C11047" s="160"/>
      <c r="D11047" s="160"/>
      <c r="E11047" s="160"/>
      <c r="F11047" s="160"/>
      <c r="G11047" s="161" t="s">
        <v>28</v>
      </c>
      <c r="H11047" s="157">
        <f>SUM(H11034:H11046)</f>
        <v>4.2300000000000004</v>
      </c>
      <c r="J11047" s="110">
        <f>SUM(J11034:J11046)</f>
        <v>5.096385542168675E-2</v>
      </c>
      <c r="K11047" s="109"/>
      <c r="L11047" s="109"/>
      <c r="M11047" s="109"/>
      <c r="N11047" s="110">
        <f>SUM(N11034:N11046)</f>
        <v>0</v>
      </c>
    </row>
    <row r="11048" spans="1:18" s="73" customFormat="1" ht="15" customHeight="1" thickBot="1" x14ac:dyDescent="0.35">
      <c r="A11048" s="86"/>
      <c r="B11048" s="84"/>
      <c r="C11048" s="73" t="s">
        <v>11</v>
      </c>
      <c r="H11048" s="74"/>
      <c r="J11048" s="112"/>
      <c r="K11048" s="112"/>
      <c r="L11048" s="112"/>
      <c r="M11048" s="112"/>
      <c r="N11048" s="112"/>
    </row>
    <row r="11049" spans="1:18" ht="34.5" customHeight="1" thickBot="1" x14ac:dyDescent="0.35">
      <c r="A11049" s="86"/>
      <c r="B11049" s="84"/>
      <c r="C11049" s="122" t="s">
        <v>48</v>
      </c>
      <c r="D11049" s="129"/>
      <c r="E11049" s="123" t="s">
        <v>3</v>
      </c>
      <c r="F11049" s="123" t="s">
        <v>0</v>
      </c>
      <c r="G11049" s="123" t="s">
        <v>16</v>
      </c>
      <c r="H11049" s="124" t="s">
        <v>9</v>
      </c>
      <c r="J11049" s="106" t="s">
        <v>59</v>
      </c>
      <c r="K11049" s="107" t="s">
        <v>60</v>
      </c>
      <c r="L11049" s="107" t="s">
        <v>61</v>
      </c>
      <c r="M11049" s="107" t="s">
        <v>62</v>
      </c>
      <c r="N11049" s="108" t="s">
        <v>63</v>
      </c>
    </row>
    <row r="11050" spans="1:18" ht="15" customHeight="1" x14ac:dyDescent="0.3">
      <c r="A11050" s="86"/>
      <c r="B11050" s="84"/>
      <c r="C11050" s="125" t="s">
        <v>532</v>
      </c>
      <c r="E11050" s="151" t="s">
        <v>3</v>
      </c>
      <c r="F11050" s="151">
        <v>1</v>
      </c>
      <c r="G11050" s="151">
        <v>78.77</v>
      </c>
      <c r="H11050" s="186">
        <f t="shared" ref="H11050" si="2136">+IF(G11050="","",F11050*G11050)</f>
        <v>78.77</v>
      </c>
      <c r="J11050" s="195">
        <f>+IF(H11050="","",H11050/H11086)</f>
        <v>0.9490361445783132</v>
      </c>
      <c r="K11050" s="174">
        <v>352605342021</v>
      </c>
      <c r="L11050" s="170" t="s">
        <v>76</v>
      </c>
      <c r="M11050" s="193">
        <v>0.20180000000000001</v>
      </c>
      <c r="N11050" s="194">
        <f t="shared" ref="N11050:N11075" si="2137">+IF(H11050="","",J11050*M11050)</f>
        <v>0.19151549397590362</v>
      </c>
      <c r="R11050" s="75" t="e">
        <f t="shared" ref="R11050:R11075" si="2138">+R10962+1</f>
        <v>#REF!</v>
      </c>
    </row>
    <row r="11051" spans="1:18" ht="15" customHeight="1" x14ac:dyDescent="0.3">
      <c r="A11051" s="86"/>
      <c r="B11051" s="84"/>
      <c r="C11051" s="125"/>
      <c r="E11051" s="151"/>
      <c r="F11051" s="151"/>
      <c r="G11051" s="151"/>
      <c r="H11051" s="190"/>
      <c r="J11051" s="195"/>
      <c r="K11051" s="174"/>
      <c r="L11051" s="170"/>
      <c r="M11051" s="193"/>
      <c r="N11051" s="194" t="str">
        <f t="shared" si="2137"/>
        <v/>
      </c>
      <c r="R11051" s="75" t="e">
        <f t="shared" si="2138"/>
        <v>#REF!</v>
      </c>
    </row>
    <row r="11052" spans="1:18" ht="15" customHeight="1" x14ac:dyDescent="0.3">
      <c r="A11052" s="86"/>
      <c r="B11052" s="84"/>
      <c r="C11052" s="125"/>
      <c r="E11052" s="151"/>
      <c r="F11052" s="151"/>
      <c r="G11052" s="151"/>
      <c r="H11052" s="190"/>
      <c r="J11052" s="195"/>
      <c r="K11052" s="174"/>
      <c r="L11052" s="170"/>
      <c r="M11052" s="193"/>
      <c r="N11052" s="194" t="str">
        <f t="shared" si="2137"/>
        <v/>
      </c>
      <c r="R11052" s="75" t="e">
        <f t="shared" si="2138"/>
        <v>#REF!</v>
      </c>
    </row>
    <row r="11053" spans="1:18" ht="15" customHeight="1" x14ac:dyDescent="0.3">
      <c r="A11053" s="86"/>
      <c r="B11053" s="84"/>
      <c r="C11053" s="125"/>
      <c r="E11053" s="151"/>
      <c r="F11053" s="151"/>
      <c r="G11053" s="151"/>
      <c r="H11053" s="190"/>
      <c r="J11053" s="195"/>
      <c r="K11053" s="174"/>
      <c r="L11053" s="170"/>
      <c r="M11053" s="193"/>
      <c r="N11053" s="194" t="str">
        <f t="shared" si="2137"/>
        <v/>
      </c>
      <c r="R11053" s="75" t="e">
        <f t="shared" si="2138"/>
        <v>#REF!</v>
      </c>
    </row>
    <row r="11054" spans="1:18" ht="15" customHeight="1" x14ac:dyDescent="0.3">
      <c r="A11054" s="86"/>
      <c r="B11054" s="84"/>
      <c r="C11054" s="125"/>
      <c r="E11054" s="151"/>
      <c r="F11054" s="151"/>
      <c r="G11054" s="151"/>
      <c r="H11054" s="190"/>
      <c r="J11054" s="195"/>
      <c r="K11054" s="174"/>
      <c r="L11054" s="170"/>
      <c r="M11054" s="193"/>
      <c r="N11054" s="194" t="str">
        <f t="shared" si="2137"/>
        <v/>
      </c>
      <c r="R11054" s="75" t="e">
        <f t="shared" si="2138"/>
        <v>#REF!</v>
      </c>
    </row>
    <row r="11055" spans="1:18" ht="15" customHeight="1" x14ac:dyDescent="0.3">
      <c r="A11055" s="86"/>
      <c r="B11055" s="84"/>
      <c r="C11055" s="125"/>
      <c r="E11055" s="151"/>
      <c r="F11055" s="151"/>
      <c r="G11055" s="151"/>
      <c r="H11055" s="190"/>
      <c r="J11055" s="195"/>
      <c r="K11055" s="174"/>
      <c r="L11055" s="170"/>
      <c r="M11055" s="193"/>
      <c r="N11055" s="194" t="str">
        <f t="shared" si="2137"/>
        <v/>
      </c>
      <c r="R11055" s="75" t="e">
        <f t="shared" si="2138"/>
        <v>#REF!</v>
      </c>
    </row>
    <row r="11056" spans="1:18" ht="15" customHeight="1" x14ac:dyDescent="0.3">
      <c r="A11056" s="86"/>
      <c r="B11056" s="84"/>
      <c r="C11056" s="125"/>
      <c r="E11056" s="151"/>
      <c r="F11056" s="151"/>
      <c r="G11056" s="151"/>
      <c r="H11056" s="190" t="str">
        <f t="shared" ref="H11056:H11075" si="2139">+IF(G11056="","",F11056*G11056)</f>
        <v/>
      </c>
      <c r="J11056" s="195" t="str">
        <f>+IF(H11056="","",H11056/H11086)</f>
        <v/>
      </c>
      <c r="K11056" s="174"/>
      <c r="L11056" s="170"/>
      <c r="M11056" s="193" t="str">
        <f t="shared" ref="M11056:M11075" si="2140">IF(L11056="NP", 0, (IF(L11056="EP", 1, (IF(L11056="ND", 0.4, "")))))</f>
        <v/>
      </c>
      <c r="N11056" s="194" t="str">
        <f t="shared" si="2137"/>
        <v/>
      </c>
      <c r="R11056" s="75" t="e">
        <f t="shared" si="2138"/>
        <v>#REF!</v>
      </c>
    </row>
    <row r="11057" spans="1:18" ht="15" customHeight="1" x14ac:dyDescent="0.3">
      <c r="A11057" s="86"/>
      <c r="B11057" s="84"/>
      <c r="C11057" s="125"/>
      <c r="E11057" s="151"/>
      <c r="F11057" s="151"/>
      <c r="G11057" s="151"/>
      <c r="H11057" s="190" t="str">
        <f t="shared" si="2139"/>
        <v/>
      </c>
      <c r="J11057" s="195" t="str">
        <f>+IF(H11057="","",H11057/H11086)</f>
        <v/>
      </c>
      <c r="K11057" s="174"/>
      <c r="L11057" s="170"/>
      <c r="M11057" s="193" t="str">
        <f t="shared" si="2140"/>
        <v/>
      </c>
      <c r="N11057" s="194" t="str">
        <f t="shared" si="2137"/>
        <v/>
      </c>
      <c r="R11057" s="75" t="e">
        <f t="shared" si="2138"/>
        <v>#REF!</v>
      </c>
    </row>
    <row r="11058" spans="1:18" ht="15" customHeight="1" x14ac:dyDescent="0.3">
      <c r="A11058" s="86"/>
      <c r="B11058" s="84"/>
      <c r="C11058" s="125"/>
      <c r="E11058" s="151"/>
      <c r="F11058" s="151"/>
      <c r="G11058" s="151"/>
      <c r="H11058" s="190" t="str">
        <f t="shared" si="2139"/>
        <v/>
      </c>
      <c r="J11058" s="195" t="str">
        <f>+IF(H11058="","",H11058/H11086)</f>
        <v/>
      </c>
      <c r="K11058" s="174"/>
      <c r="L11058" s="170"/>
      <c r="M11058" s="193" t="str">
        <f t="shared" si="2140"/>
        <v/>
      </c>
      <c r="N11058" s="194" t="str">
        <f t="shared" si="2137"/>
        <v/>
      </c>
      <c r="R11058" s="75" t="e">
        <f t="shared" si="2138"/>
        <v>#REF!</v>
      </c>
    </row>
    <row r="11059" spans="1:18" ht="15" customHeight="1" x14ac:dyDescent="0.3">
      <c r="A11059" s="86"/>
      <c r="B11059" s="84"/>
      <c r="C11059" s="125"/>
      <c r="E11059" s="151"/>
      <c r="F11059" s="151"/>
      <c r="G11059" s="151"/>
      <c r="H11059" s="190" t="str">
        <f t="shared" si="2139"/>
        <v/>
      </c>
      <c r="J11059" s="195" t="str">
        <f>+IF(H11059="","",H11059/H11086)</f>
        <v/>
      </c>
      <c r="K11059" s="174"/>
      <c r="L11059" s="170"/>
      <c r="M11059" s="193" t="str">
        <f t="shared" si="2140"/>
        <v/>
      </c>
      <c r="N11059" s="194" t="str">
        <f t="shared" si="2137"/>
        <v/>
      </c>
      <c r="R11059" s="75" t="e">
        <f t="shared" si="2138"/>
        <v>#REF!</v>
      </c>
    </row>
    <row r="11060" spans="1:18" ht="15" customHeight="1" x14ac:dyDescent="0.3">
      <c r="A11060" s="86"/>
      <c r="B11060" s="84"/>
      <c r="C11060" s="125"/>
      <c r="E11060" s="151"/>
      <c r="F11060" s="151"/>
      <c r="G11060" s="151"/>
      <c r="H11060" s="190" t="str">
        <f t="shared" si="2139"/>
        <v/>
      </c>
      <c r="J11060" s="195" t="str">
        <f>+IF(H11060="","",H11060/H11086)</f>
        <v/>
      </c>
      <c r="K11060" s="174"/>
      <c r="L11060" s="170"/>
      <c r="M11060" s="193" t="str">
        <f t="shared" si="2140"/>
        <v/>
      </c>
      <c r="N11060" s="194" t="str">
        <f t="shared" si="2137"/>
        <v/>
      </c>
      <c r="R11060" s="75" t="e">
        <f t="shared" si="2138"/>
        <v>#REF!</v>
      </c>
    </row>
    <row r="11061" spans="1:18" ht="15" customHeight="1" x14ac:dyDescent="0.3">
      <c r="A11061" s="86"/>
      <c r="B11061" s="84"/>
      <c r="C11061" s="125"/>
      <c r="E11061" s="151"/>
      <c r="F11061" s="151"/>
      <c r="G11061" s="151"/>
      <c r="H11061" s="190" t="str">
        <f t="shared" si="2139"/>
        <v/>
      </c>
      <c r="J11061" s="195" t="str">
        <f>+IF(H11061="","",H11061/H11086)</f>
        <v/>
      </c>
      <c r="K11061" s="174"/>
      <c r="L11061" s="170"/>
      <c r="M11061" s="193" t="str">
        <f t="shared" si="2140"/>
        <v/>
      </c>
      <c r="N11061" s="194" t="str">
        <f t="shared" si="2137"/>
        <v/>
      </c>
      <c r="R11061" s="75" t="e">
        <f t="shared" si="2138"/>
        <v>#REF!</v>
      </c>
    </row>
    <row r="11062" spans="1:18" ht="15" customHeight="1" x14ac:dyDescent="0.3">
      <c r="A11062" s="86"/>
      <c r="B11062" s="84"/>
      <c r="C11062" s="125"/>
      <c r="E11062" s="151"/>
      <c r="F11062" s="151"/>
      <c r="G11062" s="151"/>
      <c r="H11062" s="190" t="str">
        <f t="shared" si="2139"/>
        <v/>
      </c>
      <c r="J11062" s="195" t="str">
        <f>+IF(H11062="","",H11062/H11086)</f>
        <v/>
      </c>
      <c r="K11062" s="174"/>
      <c r="L11062" s="170"/>
      <c r="M11062" s="193" t="str">
        <f t="shared" si="2140"/>
        <v/>
      </c>
      <c r="N11062" s="194" t="str">
        <f t="shared" si="2137"/>
        <v/>
      </c>
      <c r="R11062" s="75" t="e">
        <f t="shared" si="2138"/>
        <v>#REF!</v>
      </c>
    </row>
    <row r="11063" spans="1:18" ht="15" customHeight="1" x14ac:dyDescent="0.3">
      <c r="A11063" s="86"/>
      <c r="B11063" s="84"/>
      <c r="C11063" s="125"/>
      <c r="E11063" s="151"/>
      <c r="F11063" s="151"/>
      <c r="G11063" s="151"/>
      <c r="H11063" s="190" t="str">
        <f t="shared" si="2139"/>
        <v/>
      </c>
      <c r="J11063" s="195" t="str">
        <f>+IF(H11063="","",H11063/H11086)</f>
        <v/>
      </c>
      <c r="K11063" s="174"/>
      <c r="L11063" s="170"/>
      <c r="M11063" s="193" t="str">
        <f t="shared" si="2140"/>
        <v/>
      </c>
      <c r="N11063" s="194" t="str">
        <f t="shared" si="2137"/>
        <v/>
      </c>
      <c r="R11063" s="75" t="e">
        <f t="shared" si="2138"/>
        <v>#REF!</v>
      </c>
    </row>
    <row r="11064" spans="1:18" ht="15" customHeight="1" x14ac:dyDescent="0.3">
      <c r="A11064" s="86"/>
      <c r="B11064" s="84"/>
      <c r="C11064" s="125"/>
      <c r="E11064" s="151"/>
      <c r="F11064" s="151"/>
      <c r="G11064" s="151"/>
      <c r="H11064" s="190" t="str">
        <f t="shared" si="2139"/>
        <v/>
      </c>
      <c r="J11064" s="195" t="str">
        <f>+IF(H11064="","",H11064/H11086)</f>
        <v/>
      </c>
      <c r="K11064" s="174"/>
      <c r="L11064" s="170"/>
      <c r="M11064" s="193" t="str">
        <f t="shared" si="2140"/>
        <v/>
      </c>
      <c r="N11064" s="194" t="str">
        <f t="shared" si="2137"/>
        <v/>
      </c>
      <c r="R11064" s="75" t="e">
        <f t="shared" si="2138"/>
        <v>#REF!</v>
      </c>
    </row>
    <row r="11065" spans="1:18" ht="15" customHeight="1" x14ac:dyDescent="0.3">
      <c r="A11065" s="86"/>
      <c r="B11065" s="84"/>
      <c r="C11065" s="125"/>
      <c r="E11065" s="151"/>
      <c r="F11065" s="151"/>
      <c r="G11065" s="151"/>
      <c r="H11065" s="190" t="str">
        <f t="shared" si="2139"/>
        <v/>
      </c>
      <c r="J11065" s="195" t="str">
        <f>+IF(H11065="","",H11065/H11086)</f>
        <v/>
      </c>
      <c r="K11065" s="174"/>
      <c r="L11065" s="170"/>
      <c r="M11065" s="193" t="str">
        <f t="shared" si="2140"/>
        <v/>
      </c>
      <c r="N11065" s="194" t="str">
        <f t="shared" si="2137"/>
        <v/>
      </c>
      <c r="R11065" s="75" t="e">
        <f t="shared" si="2138"/>
        <v>#REF!</v>
      </c>
    </row>
    <row r="11066" spans="1:18" ht="15" customHeight="1" x14ac:dyDescent="0.3">
      <c r="A11066" s="86"/>
      <c r="B11066" s="84"/>
      <c r="C11066" s="125"/>
      <c r="E11066" s="151"/>
      <c r="F11066" s="151"/>
      <c r="G11066" s="151"/>
      <c r="H11066" s="190" t="str">
        <f t="shared" si="2139"/>
        <v/>
      </c>
      <c r="J11066" s="195" t="str">
        <f>+IF(H11066="","",H11066/H11086)</f>
        <v/>
      </c>
      <c r="K11066" s="174"/>
      <c r="L11066" s="170"/>
      <c r="M11066" s="193" t="str">
        <f t="shared" si="2140"/>
        <v/>
      </c>
      <c r="N11066" s="194" t="str">
        <f t="shared" si="2137"/>
        <v/>
      </c>
      <c r="R11066" s="75" t="e">
        <f t="shared" si="2138"/>
        <v>#REF!</v>
      </c>
    </row>
    <row r="11067" spans="1:18" ht="15" customHeight="1" x14ac:dyDescent="0.3">
      <c r="A11067" s="86"/>
      <c r="B11067" s="84"/>
      <c r="C11067" s="125"/>
      <c r="E11067" s="151"/>
      <c r="F11067" s="151"/>
      <c r="G11067" s="151"/>
      <c r="H11067" s="190" t="str">
        <f t="shared" si="2139"/>
        <v/>
      </c>
      <c r="J11067" s="195" t="str">
        <f>+IF(H11067="","",H11067/H11086)</f>
        <v/>
      </c>
      <c r="K11067" s="174"/>
      <c r="L11067" s="170"/>
      <c r="M11067" s="193" t="str">
        <f t="shared" si="2140"/>
        <v/>
      </c>
      <c r="N11067" s="194" t="str">
        <f t="shared" si="2137"/>
        <v/>
      </c>
      <c r="R11067" s="75" t="e">
        <f t="shared" si="2138"/>
        <v>#REF!</v>
      </c>
    </row>
    <row r="11068" spans="1:18" ht="15" customHeight="1" x14ac:dyDescent="0.3">
      <c r="A11068" s="86"/>
      <c r="B11068" s="84"/>
      <c r="C11068" s="125"/>
      <c r="E11068" s="151"/>
      <c r="F11068" s="151"/>
      <c r="G11068" s="151"/>
      <c r="H11068" s="190" t="str">
        <f t="shared" si="2139"/>
        <v/>
      </c>
      <c r="J11068" s="195" t="str">
        <f>+IF(H11068="","",H11068/H11086)</f>
        <v/>
      </c>
      <c r="K11068" s="174"/>
      <c r="L11068" s="170"/>
      <c r="M11068" s="193" t="str">
        <f t="shared" si="2140"/>
        <v/>
      </c>
      <c r="N11068" s="194" t="str">
        <f t="shared" si="2137"/>
        <v/>
      </c>
      <c r="R11068" s="75" t="e">
        <f t="shared" si="2138"/>
        <v>#REF!</v>
      </c>
    </row>
    <row r="11069" spans="1:18" ht="15" customHeight="1" x14ac:dyDescent="0.3">
      <c r="A11069" s="86"/>
      <c r="B11069" s="84"/>
      <c r="C11069" s="125"/>
      <c r="E11069" s="151"/>
      <c r="F11069" s="151"/>
      <c r="G11069" s="151"/>
      <c r="H11069" s="190" t="str">
        <f t="shared" si="2139"/>
        <v/>
      </c>
      <c r="J11069" s="195" t="str">
        <f>+IF(H11069="","",H11069/H11086)</f>
        <v/>
      </c>
      <c r="K11069" s="174"/>
      <c r="L11069" s="170"/>
      <c r="M11069" s="193" t="str">
        <f t="shared" si="2140"/>
        <v/>
      </c>
      <c r="N11069" s="194" t="str">
        <f t="shared" si="2137"/>
        <v/>
      </c>
      <c r="R11069" s="75" t="e">
        <f t="shared" si="2138"/>
        <v>#REF!</v>
      </c>
    </row>
    <row r="11070" spans="1:18" ht="15" customHeight="1" x14ac:dyDescent="0.3">
      <c r="A11070" s="86"/>
      <c r="B11070" s="84"/>
      <c r="C11070" s="125"/>
      <c r="E11070" s="151"/>
      <c r="F11070" s="151"/>
      <c r="G11070" s="151"/>
      <c r="H11070" s="190" t="str">
        <f t="shared" si="2139"/>
        <v/>
      </c>
      <c r="J11070" s="195" t="str">
        <f>+IF(H11070="","",H11070/H11086)</f>
        <v/>
      </c>
      <c r="K11070" s="174"/>
      <c r="L11070" s="170"/>
      <c r="M11070" s="193" t="str">
        <f t="shared" si="2140"/>
        <v/>
      </c>
      <c r="N11070" s="194" t="str">
        <f t="shared" si="2137"/>
        <v/>
      </c>
      <c r="R11070" s="75" t="e">
        <f t="shared" si="2138"/>
        <v>#REF!</v>
      </c>
    </row>
    <row r="11071" spans="1:18" ht="15" customHeight="1" x14ac:dyDescent="0.3">
      <c r="A11071" s="86"/>
      <c r="B11071" s="84"/>
      <c r="C11071" s="125"/>
      <c r="E11071" s="151"/>
      <c r="F11071" s="151"/>
      <c r="G11071" s="151"/>
      <c r="H11071" s="190" t="str">
        <f t="shared" si="2139"/>
        <v/>
      </c>
      <c r="J11071" s="195" t="str">
        <f>+IF(H11071="","",H11071/H11086)</f>
        <v/>
      </c>
      <c r="K11071" s="174"/>
      <c r="L11071" s="170"/>
      <c r="M11071" s="193" t="str">
        <f t="shared" si="2140"/>
        <v/>
      </c>
      <c r="N11071" s="194" t="str">
        <f t="shared" si="2137"/>
        <v/>
      </c>
      <c r="R11071" s="75" t="e">
        <f t="shared" si="2138"/>
        <v>#REF!</v>
      </c>
    </row>
    <row r="11072" spans="1:18" ht="15" customHeight="1" x14ac:dyDescent="0.3">
      <c r="A11072" s="86"/>
      <c r="B11072" s="84"/>
      <c r="C11072" s="125"/>
      <c r="E11072" s="151"/>
      <c r="F11072" s="151"/>
      <c r="G11072" s="151"/>
      <c r="H11072" s="190" t="str">
        <f t="shared" si="2139"/>
        <v/>
      </c>
      <c r="J11072" s="195" t="str">
        <f>+IF(H11072="","",H11072/H11086)</f>
        <v/>
      </c>
      <c r="K11072" s="174"/>
      <c r="L11072" s="170"/>
      <c r="M11072" s="193" t="str">
        <f t="shared" si="2140"/>
        <v/>
      </c>
      <c r="N11072" s="194" t="str">
        <f t="shared" si="2137"/>
        <v/>
      </c>
      <c r="R11072" s="75" t="e">
        <f t="shared" si="2138"/>
        <v>#REF!</v>
      </c>
    </row>
    <row r="11073" spans="1:18" ht="15" customHeight="1" x14ac:dyDescent="0.3">
      <c r="A11073" s="86"/>
      <c r="B11073" s="84"/>
      <c r="C11073" s="125"/>
      <c r="E11073" s="151"/>
      <c r="F11073" s="151"/>
      <c r="G11073" s="151"/>
      <c r="H11073" s="190" t="str">
        <f t="shared" si="2139"/>
        <v/>
      </c>
      <c r="J11073" s="195" t="str">
        <f>+IF(H11073="","",H11073/H11086)</f>
        <v/>
      </c>
      <c r="K11073" s="174"/>
      <c r="L11073" s="170"/>
      <c r="M11073" s="193" t="str">
        <f t="shared" si="2140"/>
        <v/>
      </c>
      <c r="N11073" s="194" t="str">
        <f t="shared" si="2137"/>
        <v/>
      </c>
      <c r="R11073" s="75" t="e">
        <f t="shared" si="2138"/>
        <v>#REF!</v>
      </c>
    </row>
    <row r="11074" spans="1:18" ht="15" customHeight="1" x14ac:dyDescent="0.3">
      <c r="A11074" s="86"/>
      <c r="B11074" s="84"/>
      <c r="C11074" s="125"/>
      <c r="E11074" s="151"/>
      <c r="F11074" s="151"/>
      <c r="G11074" s="151"/>
      <c r="H11074" s="190" t="str">
        <f t="shared" si="2139"/>
        <v/>
      </c>
      <c r="J11074" s="195" t="str">
        <f>+IF(H11074="","",H11074/H11086)</f>
        <v/>
      </c>
      <c r="K11074" s="174"/>
      <c r="L11074" s="170"/>
      <c r="M11074" s="193" t="str">
        <f t="shared" si="2140"/>
        <v/>
      </c>
      <c r="N11074" s="194" t="str">
        <f t="shared" si="2137"/>
        <v/>
      </c>
      <c r="R11074" s="75" t="e">
        <f t="shared" si="2138"/>
        <v>#REF!</v>
      </c>
    </row>
    <row r="11075" spans="1:18" ht="15" customHeight="1" thickBot="1" x14ac:dyDescent="0.35">
      <c r="A11075" s="86"/>
      <c r="B11075" s="84"/>
      <c r="C11075" s="125"/>
      <c r="E11075" s="152"/>
      <c r="F11075" s="152"/>
      <c r="G11075" s="152"/>
      <c r="H11075" s="191" t="str">
        <f t="shared" si="2139"/>
        <v/>
      </c>
      <c r="J11075" s="195" t="str">
        <f>+IF(H11075="","",H11075/H11086)</f>
        <v/>
      </c>
      <c r="K11075" s="174"/>
      <c r="L11075" s="170"/>
      <c r="M11075" s="193" t="str">
        <f t="shared" si="2140"/>
        <v/>
      </c>
      <c r="N11075" s="194" t="str">
        <f t="shared" si="2137"/>
        <v/>
      </c>
      <c r="R11075" s="75" t="e">
        <f t="shared" si="2138"/>
        <v>#REF!</v>
      </c>
    </row>
    <row r="11076" spans="1:18" ht="15" customHeight="1" thickBot="1" x14ac:dyDescent="0.35">
      <c r="A11076" s="86"/>
      <c r="B11076" s="84"/>
      <c r="C11076" s="160"/>
      <c r="D11076" s="160"/>
      <c r="E11076" s="160"/>
      <c r="F11076" s="160"/>
      <c r="G11076" s="161" t="s">
        <v>29</v>
      </c>
      <c r="H11076" s="157">
        <f>SUM(H11050:H11075)</f>
        <v>78.77</v>
      </c>
      <c r="J11076" s="110">
        <f>SUM(J11050:J11075)</f>
        <v>0.9490361445783132</v>
      </c>
      <c r="K11076" s="109"/>
      <c r="L11076" s="109"/>
      <c r="M11076" s="109"/>
      <c r="N11076" s="110">
        <f>SUM(N11050:N11075)</f>
        <v>0.19151549397590362</v>
      </c>
    </row>
    <row r="11077" spans="1:18" s="73" customFormat="1" ht="15" customHeight="1" thickBot="1" x14ac:dyDescent="0.35">
      <c r="A11077" s="86"/>
      <c r="B11077" s="84"/>
      <c r="C11077" s="73" t="s">
        <v>12</v>
      </c>
      <c r="H11077" s="74"/>
      <c r="J11077" s="111"/>
      <c r="K11077" s="111"/>
      <c r="L11077" s="111"/>
      <c r="M11077" s="111"/>
      <c r="N11077" s="111"/>
    </row>
    <row r="11078" spans="1:18" ht="33" customHeight="1" thickBot="1" x14ac:dyDescent="0.35">
      <c r="A11078" s="86"/>
      <c r="B11078" s="84"/>
      <c r="C11078" s="122" t="s">
        <v>48</v>
      </c>
      <c r="D11078" s="129"/>
      <c r="E11078" s="130" t="s">
        <v>3</v>
      </c>
      <c r="F11078" s="130" t="s">
        <v>0</v>
      </c>
      <c r="G11078" s="123" t="s">
        <v>6</v>
      </c>
      <c r="H11078" s="124" t="s">
        <v>9</v>
      </c>
      <c r="J11078" s="106" t="s">
        <v>59</v>
      </c>
      <c r="K11078" s="107" t="s">
        <v>60</v>
      </c>
      <c r="L11078" s="107" t="s">
        <v>61</v>
      </c>
      <c r="M11078" s="107" t="s">
        <v>62</v>
      </c>
      <c r="N11078" s="108" t="s">
        <v>63</v>
      </c>
    </row>
    <row r="11079" spans="1:18" ht="15" customHeight="1" x14ac:dyDescent="0.3">
      <c r="A11079" s="86"/>
      <c r="B11079" s="84"/>
      <c r="C11079" s="125"/>
      <c r="E11079" s="149"/>
      <c r="F11079" s="146"/>
      <c r="G11079" s="154"/>
      <c r="H11079" s="186"/>
      <c r="J11079" s="195"/>
      <c r="K11079" s="175"/>
      <c r="L11079" s="175"/>
      <c r="M11079" s="193"/>
      <c r="N11079" s="194" t="str">
        <f>+IF(H11079="","",J11079*M11079)</f>
        <v/>
      </c>
      <c r="R11079" s="75" t="e">
        <f t="shared" ref="R11079:R11083" si="2141">+R10991+1</f>
        <v>#REF!</v>
      </c>
    </row>
    <row r="11080" spans="1:18" ht="15" customHeight="1" x14ac:dyDescent="0.3">
      <c r="A11080" s="86"/>
      <c r="B11080" s="84"/>
      <c r="C11080" s="125"/>
      <c r="E11080" s="149"/>
      <c r="F11080" s="146"/>
      <c r="G11080" s="154"/>
      <c r="H11080" s="186"/>
      <c r="J11080" s="195"/>
      <c r="K11080" s="175"/>
      <c r="L11080" s="175"/>
      <c r="M11080" s="193"/>
      <c r="N11080" s="194" t="str">
        <f>+IF(H11080="","",J11080*M11080)</f>
        <v/>
      </c>
      <c r="R11080" s="75" t="e">
        <f t="shared" si="2141"/>
        <v>#REF!</v>
      </c>
    </row>
    <row r="11081" spans="1:18" ht="15" customHeight="1" x14ac:dyDescent="0.3">
      <c r="A11081" s="86"/>
      <c r="B11081" s="84"/>
      <c r="C11081" s="125"/>
      <c r="E11081" s="149"/>
      <c r="F11081" s="146"/>
      <c r="G11081" s="154"/>
      <c r="H11081" s="186"/>
      <c r="J11081" s="195"/>
      <c r="K11081" s="175"/>
      <c r="L11081" s="175"/>
      <c r="M11081" s="193"/>
      <c r="N11081" s="194" t="str">
        <f>+IF(H11081="","",J11081*M11081)</f>
        <v/>
      </c>
      <c r="R11081" s="75" t="e">
        <f t="shared" si="2141"/>
        <v>#REF!</v>
      </c>
    </row>
    <row r="11082" spans="1:18" ht="15" customHeight="1" x14ac:dyDescent="0.3">
      <c r="A11082" s="86"/>
      <c r="B11082" s="84"/>
      <c r="C11082" s="125"/>
      <c r="E11082" s="149"/>
      <c r="F11082" s="146"/>
      <c r="G11082" s="154"/>
      <c r="H11082" s="186" t="str">
        <f>+IF(G11082="","",F11082*G11082)</f>
        <v/>
      </c>
      <c r="J11082" s="195" t="str">
        <f>+IF(H11082="","",H11082/H11086)</f>
        <v/>
      </c>
      <c r="K11082" s="175"/>
      <c r="L11082" s="175"/>
      <c r="M11082" s="193" t="str">
        <f>IF(L11082="NP", 0, (IF(L11082="EP", 1, (IF(L11082="ND", 0.4, "")))))</f>
        <v/>
      </c>
      <c r="N11082" s="194" t="str">
        <f>+IF(H11082="","",J11082*M11082)</f>
        <v/>
      </c>
      <c r="R11082" s="75" t="e">
        <f t="shared" si="2141"/>
        <v>#REF!</v>
      </c>
    </row>
    <row r="11083" spans="1:18" ht="15" customHeight="1" thickBot="1" x14ac:dyDescent="0.35">
      <c r="A11083" s="86"/>
      <c r="B11083" s="84"/>
      <c r="C11083" s="127"/>
      <c r="D11083" s="128"/>
      <c r="E11083" s="150"/>
      <c r="F11083" s="147"/>
      <c r="G11083" s="155"/>
      <c r="H11083" s="192" t="str">
        <f>+IF(G11083="","",F11083*G11083)</f>
        <v/>
      </c>
      <c r="J11083" s="195" t="str">
        <f>+IF(H11083="","",H11083/H11086)</f>
        <v/>
      </c>
      <c r="K11083" s="176"/>
      <c r="L11083" s="177"/>
      <c r="M11083" s="193" t="str">
        <f>IF(L11083="NP", 0, (IF(L11083="EP", 1, (IF(L11083="ND", 0.4, "")))))</f>
        <v/>
      </c>
      <c r="N11083" s="194" t="str">
        <f>+IF(H11083="","",J11083*M11083)</f>
        <v/>
      </c>
      <c r="R11083" s="75" t="e">
        <f t="shared" si="2141"/>
        <v>#REF!</v>
      </c>
    </row>
    <row r="11084" spans="1:18" ht="15" customHeight="1" thickBot="1" x14ac:dyDescent="0.35">
      <c r="A11084" s="86"/>
      <c r="B11084" s="84"/>
      <c r="C11084" s="160"/>
      <c r="D11084" s="160"/>
      <c r="E11084" s="160"/>
      <c r="F11084" s="160"/>
      <c r="G11084" s="161" t="s">
        <v>30</v>
      </c>
      <c r="H11084" s="157">
        <f>SUM(H11079:H11083)</f>
        <v>0</v>
      </c>
      <c r="J11084" s="110">
        <f>SUM(J11079:J11083)</f>
        <v>0</v>
      </c>
      <c r="K11084" s="109"/>
      <c r="L11084" s="109"/>
      <c r="M11084" s="109"/>
      <c r="N11084" s="110">
        <f>SUM(N11079:N11083)</f>
        <v>0</v>
      </c>
    </row>
    <row r="11085" spans="1:18" ht="13.5" customHeight="1" thickBot="1" x14ac:dyDescent="0.35">
      <c r="A11085" s="86"/>
      <c r="B11085" s="84"/>
      <c r="H11085" s="84"/>
      <c r="J11085" s="103"/>
      <c r="K11085" s="104"/>
      <c r="L11085" s="104"/>
      <c r="M11085" s="104"/>
      <c r="N11085" s="105"/>
    </row>
    <row r="11086" spans="1:18" ht="15" customHeight="1" x14ac:dyDescent="0.3">
      <c r="A11086" s="86"/>
      <c r="B11086" s="84"/>
      <c r="D11086" s="132" t="s">
        <v>13</v>
      </c>
      <c r="E11086" s="133"/>
      <c r="F11086" s="133"/>
      <c r="G11086" s="134"/>
      <c r="H11086" s="158">
        <f>+H11031+H11047+H11076+H11084</f>
        <v>83</v>
      </c>
      <c r="J11086" s="113"/>
      <c r="K11086" s="78"/>
      <c r="M11086" s="78"/>
      <c r="N11086" s="114"/>
    </row>
    <row r="11087" spans="1:18" ht="15" customHeight="1" thickBot="1" x14ac:dyDescent="0.35">
      <c r="A11087" s="86"/>
      <c r="B11087" s="84"/>
      <c r="D11087" s="135" t="s">
        <v>67</v>
      </c>
      <c r="E11087" s="136"/>
      <c r="F11087" s="136"/>
      <c r="G11087" s="141">
        <f>+$Q$1</f>
        <v>0.15</v>
      </c>
      <c r="H11087" s="159">
        <f>+H11086*G11087</f>
        <v>12.45</v>
      </c>
      <c r="J11087" s="115"/>
      <c r="K11087" s="116"/>
      <c r="L11087" s="116"/>
      <c r="M11087" s="116"/>
      <c r="N11087" s="117"/>
    </row>
    <row r="11088" spans="1:18" ht="15" customHeight="1" x14ac:dyDescent="0.3">
      <c r="A11088" s="86"/>
      <c r="B11088" s="84"/>
      <c r="D11088" s="135" t="s">
        <v>68</v>
      </c>
      <c r="E11088" s="136"/>
      <c r="F11088" s="136"/>
      <c r="G11088" s="141">
        <f>+$Q$2</f>
        <v>0</v>
      </c>
      <c r="H11088" s="159">
        <f>+(H11086+H11087)*G11088</f>
        <v>0</v>
      </c>
      <c r="J11088" s="120">
        <f>+J11031+J11047+J11076+J11084</f>
        <v>1</v>
      </c>
      <c r="K11088" s="118"/>
      <c r="L11088" s="118"/>
      <c r="M11088" s="118"/>
      <c r="N11088" s="120">
        <f>+N11031+N11047+N11076+N11084</f>
        <v>0.19151549397590362</v>
      </c>
    </row>
    <row r="11089" spans="1:18" ht="15" customHeight="1" thickBot="1" x14ac:dyDescent="0.35">
      <c r="A11089" s="86"/>
      <c r="B11089" s="84"/>
      <c r="C11089" s="75" t="s">
        <v>64</v>
      </c>
      <c r="D11089" s="135" t="s">
        <v>14</v>
      </c>
      <c r="E11089" s="136"/>
      <c r="F11089" s="136"/>
      <c r="G11089" s="137"/>
      <c r="H11089" s="159">
        <f>SUM(H11086:H11088)</f>
        <v>95.45</v>
      </c>
      <c r="J11089" s="121" t="s">
        <v>69</v>
      </c>
      <c r="K11089" s="119"/>
      <c r="L11089" s="119"/>
      <c r="M11089" s="119"/>
      <c r="N11089" s="121" t="s">
        <v>70</v>
      </c>
    </row>
    <row r="11090" spans="1:18" ht="15" customHeight="1" thickBot="1" x14ac:dyDescent="0.35">
      <c r="A11090" s="86"/>
      <c r="B11090" s="84"/>
      <c r="C11090" s="75" t="s">
        <v>64</v>
      </c>
      <c r="D11090" s="138" t="s">
        <v>15</v>
      </c>
      <c r="E11090" s="139"/>
      <c r="F11090" s="139"/>
      <c r="G11090" s="140"/>
      <c r="H11090" s="131">
        <f>+ROUND(H11089,2)</f>
        <v>95.45</v>
      </c>
      <c r="N11090" s="165">
        <f>+ROUND(N11088,4)</f>
        <v>0.1915</v>
      </c>
    </row>
    <row r="11091" spans="1:18" ht="13.5" customHeight="1" x14ac:dyDescent="0.3">
      <c r="A11091" s="86"/>
      <c r="B11091" s="84"/>
      <c r="G11091" s="76"/>
    </row>
    <row r="11092" spans="1:18" ht="13.5" customHeight="1" x14ac:dyDescent="0.3">
      <c r="A11092" s="86"/>
      <c r="B11092" s="84"/>
      <c r="G11092" s="76"/>
    </row>
    <row r="11093" spans="1:18" ht="15" customHeight="1" x14ac:dyDescent="0.3">
      <c r="A11093" s="83"/>
      <c r="B11093" s="84"/>
      <c r="G11093" s="76"/>
      <c r="H11093" s="84"/>
      <c r="J11093" s="85"/>
      <c r="K11093" s="85"/>
      <c r="L11093" s="85"/>
      <c r="M11093" s="85"/>
      <c r="N11093" s="85"/>
    </row>
    <row r="11094" spans="1:18" ht="14.1" customHeight="1" x14ac:dyDescent="0.3">
      <c r="A11094" s="86"/>
      <c r="B11094" s="84"/>
      <c r="C11094" s="87"/>
      <c r="D11094" s="87"/>
      <c r="E11094" s="87"/>
      <c r="F11094" s="87"/>
      <c r="G11094" s="87"/>
      <c r="H11094" s="87"/>
      <c r="K11094" s="78"/>
      <c r="M11094" s="78"/>
    </row>
    <row r="11095" spans="1:18" ht="12" customHeight="1" x14ac:dyDescent="0.3">
      <c r="A11095" s="86"/>
      <c r="B11095" s="84"/>
      <c r="C11095" s="73"/>
      <c r="D11095" s="73"/>
      <c r="E11095" s="73"/>
      <c r="F11095" s="73"/>
      <c r="G11095" s="73"/>
      <c r="H11095" s="73"/>
      <c r="K11095" s="78"/>
      <c r="M11095" s="78"/>
    </row>
    <row r="11096" spans="1:18" ht="12" customHeight="1" x14ac:dyDescent="0.3">
      <c r="A11096" s="86"/>
      <c r="B11096" s="84"/>
      <c r="G11096" s="88"/>
      <c r="H11096" s="84"/>
      <c r="K11096" s="78"/>
      <c r="M11096" s="78"/>
    </row>
    <row r="11097" spans="1:18" ht="14.25" customHeight="1" x14ac:dyDescent="0.3">
      <c r="A11097" s="86"/>
      <c r="B11097" s="84"/>
      <c r="C11097" s="89"/>
      <c r="D11097" s="90"/>
      <c r="E11097" s="90"/>
      <c r="F11097" s="90"/>
      <c r="G11097" s="90"/>
      <c r="H11097" s="91"/>
      <c r="K11097" s="78"/>
      <c r="M11097" s="78"/>
    </row>
    <row r="11098" spans="1:18" ht="14.25" customHeight="1" x14ac:dyDescent="0.3">
      <c r="A11098" s="86"/>
      <c r="B11098" s="84"/>
      <c r="C11098" s="89"/>
      <c r="H11098" s="84"/>
      <c r="K11098" s="78"/>
      <c r="M11098" s="78"/>
    </row>
    <row r="11099" spans="1:18" ht="12" customHeight="1" thickBot="1" x14ac:dyDescent="0.35">
      <c r="A11099" s="86"/>
      <c r="B11099" s="84"/>
      <c r="C11099" s="89"/>
      <c r="H11099" s="84"/>
      <c r="K11099" s="78"/>
      <c r="M11099" s="78"/>
    </row>
    <row r="11100" spans="1:18" ht="20.100000000000001" customHeight="1" thickBot="1" x14ac:dyDescent="0.35">
      <c r="A11100" s="86"/>
      <c r="B11100" s="84"/>
      <c r="C11100" s="142" t="s">
        <v>55</v>
      </c>
      <c r="D11100" s="143"/>
      <c r="E11100" s="143"/>
      <c r="F11100" s="143"/>
      <c r="G11100" s="143"/>
      <c r="H11100" s="144"/>
    </row>
    <row r="11101" spans="1:18" ht="20.100000000000001" customHeight="1" x14ac:dyDescent="0.3">
      <c r="A11101" s="86"/>
      <c r="B11101" s="84"/>
      <c r="C11101" s="92"/>
      <c r="H11101" s="93" t="s">
        <v>56</v>
      </c>
      <c r="I11101" s="84"/>
      <c r="J11101" s="97" t="s">
        <v>26</v>
      </c>
      <c r="K11101" s="98"/>
      <c r="L11101" s="98"/>
      <c r="M11101" s="98"/>
      <c r="N11101" s="99"/>
    </row>
    <row r="11102" spans="1:18" ht="16.5" customHeight="1" thickBot="1" x14ac:dyDescent="0.35">
      <c r="A11102" s="169"/>
      <c r="B11102" s="84"/>
      <c r="C11102" s="73" t="s">
        <v>57</v>
      </c>
      <c r="D11102" s="84">
        <v>127</v>
      </c>
      <c r="G11102" s="74" t="s">
        <v>4</v>
      </c>
      <c r="H11102" s="75" t="str">
        <f>+VLOOKUP(D11102,PRESUP!$A$6:$N$183,3,FALSE)</f>
        <v>u</v>
      </c>
      <c r="I11102" s="84"/>
      <c r="J11102" s="100"/>
      <c r="K11102" s="101"/>
      <c r="L11102" s="101"/>
      <c r="M11102" s="101"/>
      <c r="N11102" s="102"/>
    </row>
    <row r="11103" spans="1:18" ht="32.25" customHeight="1" x14ac:dyDescent="0.3">
      <c r="A11103" s="86"/>
      <c r="B11103" s="84"/>
      <c r="C11103" s="22" t="str">
        <f>+VLOOKUP(D11102,PRESUP!$A$6:$N$183,14,FALSE)</f>
        <v>DETALLE: PARANTE VIAL DE POLIETILENO DE H=1,41M; D=0,74M (INC.BASE)</v>
      </c>
      <c r="J11103" s="103"/>
      <c r="K11103" s="104"/>
      <c r="L11103" s="104"/>
      <c r="M11103" s="104"/>
      <c r="N11103" s="105"/>
      <c r="O11103" s="84" t="s">
        <v>71</v>
      </c>
      <c r="P11103" s="84" t="s">
        <v>73</v>
      </c>
      <c r="Q11103" s="84" t="s">
        <v>72</v>
      </c>
    </row>
    <row r="11104" spans="1:18" s="73" customFormat="1" ht="15" customHeight="1" thickBot="1" x14ac:dyDescent="0.35">
      <c r="A11104" s="86"/>
      <c r="B11104" s="84"/>
      <c r="C11104" s="73" t="s">
        <v>5</v>
      </c>
      <c r="D11104" s="94"/>
      <c r="E11104" s="94"/>
      <c r="F11104" s="94"/>
      <c r="G11104" s="196" t="s">
        <v>58</v>
      </c>
      <c r="H11104" s="197">
        <v>1</v>
      </c>
      <c r="J11104" s="162"/>
      <c r="K11104" s="163"/>
      <c r="L11104" s="163"/>
      <c r="M11104" s="163"/>
      <c r="N11104" s="164"/>
      <c r="O11104" s="166">
        <f>+H11178</f>
        <v>48.58</v>
      </c>
      <c r="P11104" s="168">
        <f>+H11174</f>
        <v>42.239999999999995</v>
      </c>
      <c r="Q11104" s="167">
        <f>+N11178</f>
        <v>0.35089999999999999</v>
      </c>
      <c r="R11104" s="73">
        <f t="shared" ref="R11104" si="2142">+D11102</f>
        <v>127</v>
      </c>
    </row>
    <row r="11105" spans="1:18" s="94" customFormat="1" ht="30" customHeight="1" thickBot="1" x14ac:dyDescent="0.35">
      <c r="A11105" s="86"/>
      <c r="B11105" s="84"/>
      <c r="C11105" s="122" t="s">
        <v>48</v>
      </c>
      <c r="D11105" s="123" t="s">
        <v>0</v>
      </c>
      <c r="E11105" s="123" t="s">
        <v>6</v>
      </c>
      <c r="F11105" s="123" t="s">
        <v>7</v>
      </c>
      <c r="G11105" s="123" t="s">
        <v>8</v>
      </c>
      <c r="H11105" s="124" t="s">
        <v>9</v>
      </c>
      <c r="J11105" s="106" t="s">
        <v>59</v>
      </c>
      <c r="K11105" s="107" t="s">
        <v>60</v>
      </c>
      <c r="L11105" s="107" t="s">
        <v>61</v>
      </c>
      <c r="M11105" s="107" t="s">
        <v>62</v>
      </c>
      <c r="N11105" s="108" t="s">
        <v>63</v>
      </c>
    </row>
    <row r="11106" spans="1:18" ht="15" customHeight="1" x14ac:dyDescent="0.3">
      <c r="A11106" s="86"/>
      <c r="B11106" s="84"/>
      <c r="C11106" s="125"/>
      <c r="D11106" s="145"/>
      <c r="E11106" s="148"/>
      <c r="F11106" s="148"/>
      <c r="G11106" s="153"/>
      <c r="H11106" s="126"/>
      <c r="J11106" s="171"/>
      <c r="K11106" s="172"/>
      <c r="L11106" s="170"/>
      <c r="M11106" s="156"/>
      <c r="N11106" s="173" t="str">
        <f t="shared" ref="N11106:N11118" si="2143">+IF(H11106="","",J11106*M11106)</f>
        <v/>
      </c>
    </row>
    <row r="11107" spans="1:18" ht="15" customHeight="1" x14ac:dyDescent="0.3">
      <c r="A11107" s="86"/>
      <c r="B11107" s="84"/>
      <c r="C11107" s="125"/>
      <c r="D11107" s="146"/>
      <c r="E11107" s="149"/>
      <c r="F11107" s="184"/>
      <c r="G11107" s="185"/>
      <c r="H11107" s="186"/>
      <c r="J11107" s="195"/>
      <c r="K11107" s="172"/>
      <c r="L11107" s="170"/>
      <c r="M11107" s="193"/>
      <c r="N11107" s="194" t="str">
        <f t="shared" si="2143"/>
        <v/>
      </c>
      <c r="R11107" s="75" t="e">
        <f t="shared" ref="R11107:R11118" si="2144">+R11019+1</f>
        <v>#REF!</v>
      </c>
    </row>
    <row r="11108" spans="1:18" ht="15" customHeight="1" x14ac:dyDescent="0.3">
      <c r="A11108" s="86"/>
      <c r="B11108" s="84"/>
      <c r="C11108" s="125"/>
      <c r="D11108" s="146"/>
      <c r="E11108" s="149"/>
      <c r="F11108" s="184"/>
      <c r="G11108" s="185"/>
      <c r="H11108" s="186"/>
      <c r="J11108" s="195"/>
      <c r="K11108" s="172"/>
      <c r="L11108" s="170"/>
      <c r="M11108" s="193"/>
      <c r="N11108" s="194" t="str">
        <f t="shared" si="2143"/>
        <v/>
      </c>
      <c r="R11108" s="75" t="e">
        <f t="shared" si="2144"/>
        <v>#REF!</v>
      </c>
    </row>
    <row r="11109" spans="1:18" ht="15" customHeight="1" x14ac:dyDescent="0.3">
      <c r="A11109" s="86"/>
      <c r="B11109" s="84"/>
      <c r="C11109" s="125"/>
      <c r="D11109" s="146"/>
      <c r="E11109" s="149"/>
      <c r="F11109" s="184"/>
      <c r="G11109" s="185"/>
      <c r="H11109" s="186"/>
      <c r="J11109" s="195"/>
      <c r="K11109" s="172"/>
      <c r="L11109" s="170"/>
      <c r="M11109" s="193"/>
      <c r="N11109" s="194" t="str">
        <f t="shared" si="2143"/>
        <v/>
      </c>
      <c r="R11109" s="75" t="e">
        <f t="shared" si="2144"/>
        <v>#REF!</v>
      </c>
    </row>
    <row r="11110" spans="1:18" ht="15" customHeight="1" x14ac:dyDescent="0.3">
      <c r="A11110" s="86"/>
      <c r="B11110" s="84"/>
      <c r="C11110" s="125"/>
      <c r="D11110" s="146"/>
      <c r="E11110" s="149"/>
      <c r="F11110" s="184" t="str">
        <f t="shared" ref="F11110:F11118" si="2145">+IF(E11110="","",D11110*E11110)</f>
        <v/>
      </c>
      <c r="G11110" s="185" t="str">
        <f>+IF(F11110="","",H11104)</f>
        <v/>
      </c>
      <c r="H11110" s="186" t="str">
        <f t="shared" ref="H11110:H11118" si="2146">+IF(G11110="","",F11110*G11110)</f>
        <v/>
      </c>
      <c r="J11110" s="195" t="str">
        <f>+IF(H11110="","",H11110/H11174)</f>
        <v/>
      </c>
      <c r="K11110" s="172"/>
      <c r="L11110" s="170"/>
      <c r="M11110" s="193" t="str">
        <f t="shared" ref="M11110:M11118" si="2147">IF(L11110="NP", 0, (IF(L11110="EP", 1, (IF(L11110="ND", 0.4, "")))))</f>
        <v/>
      </c>
      <c r="N11110" s="194" t="str">
        <f t="shared" si="2143"/>
        <v/>
      </c>
      <c r="R11110" s="75" t="e">
        <f t="shared" si="2144"/>
        <v>#REF!</v>
      </c>
    </row>
    <row r="11111" spans="1:18" ht="15" customHeight="1" x14ac:dyDescent="0.3">
      <c r="A11111" s="86"/>
      <c r="B11111" s="84"/>
      <c r="C11111" s="125"/>
      <c r="D11111" s="146"/>
      <c r="E11111" s="149"/>
      <c r="F11111" s="184" t="str">
        <f t="shared" si="2145"/>
        <v/>
      </c>
      <c r="G11111" s="185" t="str">
        <f>+IF(F11111="","",H11104)</f>
        <v/>
      </c>
      <c r="H11111" s="186" t="str">
        <f t="shared" si="2146"/>
        <v/>
      </c>
      <c r="J11111" s="195" t="str">
        <f>+IF(H11111="","",H11111/H11174)</f>
        <v/>
      </c>
      <c r="K11111" s="172"/>
      <c r="L11111" s="170"/>
      <c r="M11111" s="193" t="str">
        <f t="shared" si="2147"/>
        <v/>
      </c>
      <c r="N11111" s="194" t="str">
        <f t="shared" si="2143"/>
        <v/>
      </c>
      <c r="R11111" s="75" t="e">
        <f t="shared" si="2144"/>
        <v>#REF!</v>
      </c>
    </row>
    <row r="11112" spans="1:18" ht="15" customHeight="1" x14ac:dyDescent="0.3">
      <c r="A11112" s="86"/>
      <c r="B11112" s="84"/>
      <c r="C11112" s="125"/>
      <c r="D11112" s="146"/>
      <c r="E11112" s="149"/>
      <c r="F11112" s="184" t="str">
        <f t="shared" si="2145"/>
        <v/>
      </c>
      <c r="G11112" s="185" t="str">
        <f>+IF(F11112="","",H11104)</f>
        <v/>
      </c>
      <c r="H11112" s="186" t="str">
        <f t="shared" si="2146"/>
        <v/>
      </c>
      <c r="J11112" s="195" t="str">
        <f>+IF(H11112="","",H11112/H11174)</f>
        <v/>
      </c>
      <c r="K11112" s="172"/>
      <c r="L11112" s="170"/>
      <c r="M11112" s="193" t="str">
        <f t="shared" si="2147"/>
        <v/>
      </c>
      <c r="N11112" s="194" t="str">
        <f t="shared" si="2143"/>
        <v/>
      </c>
      <c r="R11112" s="75" t="e">
        <f t="shared" si="2144"/>
        <v>#REF!</v>
      </c>
    </row>
    <row r="11113" spans="1:18" ht="15" customHeight="1" x14ac:dyDescent="0.3">
      <c r="A11113" s="86"/>
      <c r="B11113" s="84"/>
      <c r="C11113" s="125"/>
      <c r="D11113" s="146"/>
      <c r="E11113" s="149"/>
      <c r="F11113" s="184" t="str">
        <f t="shared" si="2145"/>
        <v/>
      </c>
      <c r="G11113" s="185" t="str">
        <f>+IF(F11113="","",H11104)</f>
        <v/>
      </c>
      <c r="H11113" s="186" t="str">
        <f t="shared" si="2146"/>
        <v/>
      </c>
      <c r="J11113" s="195" t="str">
        <f>+IF(H11113="","",H11113/H11174)</f>
        <v/>
      </c>
      <c r="K11113" s="172"/>
      <c r="L11113" s="170"/>
      <c r="M11113" s="193" t="str">
        <f t="shared" si="2147"/>
        <v/>
      </c>
      <c r="N11113" s="194" t="str">
        <f t="shared" si="2143"/>
        <v/>
      </c>
      <c r="R11113" s="75" t="e">
        <f t="shared" si="2144"/>
        <v>#REF!</v>
      </c>
    </row>
    <row r="11114" spans="1:18" ht="15" customHeight="1" x14ac:dyDescent="0.3">
      <c r="A11114" s="86"/>
      <c r="B11114" s="84"/>
      <c r="C11114" s="125"/>
      <c r="D11114" s="146"/>
      <c r="E11114" s="149"/>
      <c r="F11114" s="184" t="str">
        <f t="shared" si="2145"/>
        <v/>
      </c>
      <c r="G11114" s="185" t="str">
        <f>+IF(F11114="","",H11104)</f>
        <v/>
      </c>
      <c r="H11114" s="186" t="str">
        <f t="shared" si="2146"/>
        <v/>
      </c>
      <c r="J11114" s="195" t="str">
        <f>+IF(H11114="","",H11114/H11174)</f>
        <v/>
      </c>
      <c r="K11114" s="172"/>
      <c r="L11114" s="170"/>
      <c r="M11114" s="193" t="str">
        <f t="shared" si="2147"/>
        <v/>
      </c>
      <c r="N11114" s="194" t="str">
        <f t="shared" si="2143"/>
        <v/>
      </c>
      <c r="R11114" s="75" t="e">
        <f t="shared" si="2144"/>
        <v>#REF!</v>
      </c>
    </row>
    <row r="11115" spans="1:18" ht="15" customHeight="1" x14ac:dyDescent="0.3">
      <c r="A11115" s="86"/>
      <c r="B11115" s="84"/>
      <c r="C11115" s="125"/>
      <c r="D11115" s="146"/>
      <c r="E11115" s="149"/>
      <c r="F11115" s="184" t="str">
        <f t="shared" si="2145"/>
        <v/>
      </c>
      <c r="G11115" s="185" t="str">
        <f>+IF(F11115="","",H11104)</f>
        <v/>
      </c>
      <c r="H11115" s="186" t="str">
        <f t="shared" si="2146"/>
        <v/>
      </c>
      <c r="J11115" s="195" t="str">
        <f>+IF(H11115="","",H11115/H11174)</f>
        <v/>
      </c>
      <c r="K11115" s="172"/>
      <c r="L11115" s="170"/>
      <c r="M11115" s="193" t="str">
        <f t="shared" si="2147"/>
        <v/>
      </c>
      <c r="N11115" s="194" t="str">
        <f t="shared" si="2143"/>
        <v/>
      </c>
      <c r="R11115" s="75" t="e">
        <f t="shared" si="2144"/>
        <v>#REF!</v>
      </c>
    </row>
    <row r="11116" spans="1:18" ht="15" customHeight="1" x14ac:dyDescent="0.3">
      <c r="A11116" s="86"/>
      <c r="B11116" s="84"/>
      <c r="C11116" s="125"/>
      <c r="D11116" s="146"/>
      <c r="E11116" s="149"/>
      <c r="F11116" s="184" t="str">
        <f t="shared" si="2145"/>
        <v/>
      </c>
      <c r="G11116" s="185" t="str">
        <f>+IF(F11116="","",H11104)</f>
        <v/>
      </c>
      <c r="H11116" s="186" t="str">
        <f t="shared" si="2146"/>
        <v/>
      </c>
      <c r="J11116" s="195" t="str">
        <f>+IF(H11116="","",H11116/H11174)</f>
        <v/>
      </c>
      <c r="K11116" s="172"/>
      <c r="L11116" s="170"/>
      <c r="M11116" s="193" t="str">
        <f t="shared" si="2147"/>
        <v/>
      </c>
      <c r="N11116" s="194" t="str">
        <f t="shared" si="2143"/>
        <v/>
      </c>
      <c r="R11116" s="75" t="e">
        <f t="shared" si="2144"/>
        <v>#REF!</v>
      </c>
    </row>
    <row r="11117" spans="1:18" ht="15" customHeight="1" x14ac:dyDescent="0.3">
      <c r="A11117" s="86"/>
      <c r="B11117" s="84"/>
      <c r="C11117" s="125"/>
      <c r="D11117" s="146"/>
      <c r="E11117" s="149"/>
      <c r="F11117" s="184" t="str">
        <f t="shared" si="2145"/>
        <v/>
      </c>
      <c r="G11117" s="185" t="str">
        <f>+IF(F11117="","",H11104)</f>
        <v/>
      </c>
      <c r="H11117" s="186" t="str">
        <f t="shared" si="2146"/>
        <v/>
      </c>
      <c r="J11117" s="195" t="str">
        <f>+IF(H11117="","",H11117/H11174)</f>
        <v/>
      </c>
      <c r="K11117" s="172"/>
      <c r="L11117" s="170"/>
      <c r="M11117" s="193" t="str">
        <f t="shared" si="2147"/>
        <v/>
      </c>
      <c r="N11117" s="194" t="str">
        <f t="shared" si="2143"/>
        <v/>
      </c>
      <c r="R11117" s="75" t="e">
        <f t="shared" si="2144"/>
        <v>#REF!</v>
      </c>
    </row>
    <row r="11118" spans="1:18" ht="15" customHeight="1" thickBot="1" x14ac:dyDescent="0.35">
      <c r="A11118" s="86"/>
      <c r="B11118" s="84"/>
      <c r="C11118" s="127"/>
      <c r="D11118" s="147"/>
      <c r="E11118" s="150"/>
      <c r="F11118" s="187" t="str">
        <f t="shared" si="2145"/>
        <v/>
      </c>
      <c r="G11118" s="188" t="str">
        <f>+IF(F11118="","",H11103)</f>
        <v/>
      </c>
      <c r="H11118" s="189" t="str">
        <f t="shared" si="2146"/>
        <v/>
      </c>
      <c r="J11118" s="195" t="str">
        <f>+IF(H11118="","",H11118/H11174)</f>
        <v/>
      </c>
      <c r="K11118" s="172"/>
      <c r="L11118" s="170"/>
      <c r="M11118" s="193" t="str">
        <f t="shared" si="2147"/>
        <v/>
      </c>
      <c r="N11118" s="194" t="str">
        <f t="shared" si="2143"/>
        <v/>
      </c>
      <c r="R11118" s="75" t="e">
        <f t="shared" si="2144"/>
        <v>#REF!</v>
      </c>
    </row>
    <row r="11119" spans="1:18" ht="15" customHeight="1" thickBot="1" x14ac:dyDescent="0.35">
      <c r="A11119" s="86"/>
      <c r="B11119" s="84"/>
      <c r="C11119" s="160"/>
      <c r="D11119" s="160"/>
      <c r="E11119" s="160"/>
      <c r="F11119" s="160"/>
      <c r="G11119" s="161" t="s">
        <v>27</v>
      </c>
      <c r="H11119" s="157">
        <f>SUM(H11106:H11118)</f>
        <v>0</v>
      </c>
      <c r="J11119" s="110">
        <f>SUM(J11106:J11118)</f>
        <v>0</v>
      </c>
      <c r="K11119" s="109"/>
      <c r="L11119" s="109"/>
      <c r="M11119" s="109"/>
      <c r="N11119" s="110">
        <f>SUM(N11106:N11118)</f>
        <v>0</v>
      </c>
    </row>
    <row r="11120" spans="1:18" s="73" customFormat="1" ht="15" customHeight="1" thickBot="1" x14ac:dyDescent="0.35">
      <c r="A11120" s="86"/>
      <c r="B11120" s="84"/>
      <c r="C11120" s="73" t="s">
        <v>10</v>
      </c>
      <c r="H11120" s="74"/>
      <c r="J11120" s="112"/>
      <c r="K11120" s="112"/>
      <c r="L11120" s="112"/>
      <c r="M11120" s="112"/>
      <c r="N11120" s="112"/>
    </row>
    <row r="11121" spans="1:18" ht="31.5" customHeight="1" thickBot="1" x14ac:dyDescent="0.35">
      <c r="A11121" s="86"/>
      <c r="B11121" s="84"/>
      <c r="C11121" s="122" t="s">
        <v>48</v>
      </c>
      <c r="D11121" s="123" t="s">
        <v>0</v>
      </c>
      <c r="E11121" s="123" t="s">
        <v>65</v>
      </c>
      <c r="F11121" s="123" t="s">
        <v>66</v>
      </c>
      <c r="G11121" s="123" t="s">
        <v>8</v>
      </c>
      <c r="H11121" s="124" t="s">
        <v>9</v>
      </c>
      <c r="J11121" s="106" t="s">
        <v>59</v>
      </c>
      <c r="K11121" s="107" t="s">
        <v>60</v>
      </c>
      <c r="L11121" s="107" t="s">
        <v>61</v>
      </c>
      <c r="M11121" s="107" t="s">
        <v>62</v>
      </c>
      <c r="N11121" s="108" t="s">
        <v>63</v>
      </c>
    </row>
    <row r="11122" spans="1:18" ht="15" customHeight="1" x14ac:dyDescent="0.3">
      <c r="A11122" s="86"/>
      <c r="B11122" s="84"/>
      <c r="C11122" s="125" t="s">
        <v>326</v>
      </c>
      <c r="D11122" s="146">
        <v>1</v>
      </c>
      <c r="E11122" s="149">
        <v>4.2300000000000004</v>
      </c>
      <c r="F11122" s="184">
        <f t="shared" ref="F11122" si="2148">+IF(E11122="","",D11122*E11122)</f>
        <v>4.2300000000000004</v>
      </c>
      <c r="G11122" s="185">
        <f>+IF(F11122="","",H11104)</f>
        <v>1</v>
      </c>
      <c r="H11122" s="186">
        <f t="shared" ref="H11122" si="2149">+IF(G11122="","",F11122*G11122)</f>
        <v>4.2300000000000004</v>
      </c>
      <c r="I11122" s="95"/>
      <c r="J11122" s="195">
        <f>+IF(H11122="","",H11122/H11174)</f>
        <v>0.10014204545454548</v>
      </c>
      <c r="K11122" s="174">
        <v>851230012</v>
      </c>
      <c r="L11122" s="170" t="s">
        <v>77</v>
      </c>
      <c r="M11122" s="193">
        <v>0</v>
      </c>
      <c r="N11122" s="194">
        <f t="shared" ref="N11122:N11134" si="2150">+IF(H11122="","",J11122*M11122)</f>
        <v>0</v>
      </c>
      <c r="R11122" s="75" t="e">
        <f t="shared" ref="R11122:R11134" si="2151">+R11034+1</f>
        <v>#REF!</v>
      </c>
    </row>
    <row r="11123" spans="1:18" ht="15" customHeight="1" x14ac:dyDescent="0.25">
      <c r="A11123" s="86"/>
      <c r="B11123" s="84"/>
      <c r="C11123" s="125"/>
      <c r="D11123" s="146"/>
      <c r="E11123" s="209"/>
      <c r="F11123" s="184"/>
      <c r="G11123" s="185"/>
      <c r="H11123" s="186"/>
      <c r="J11123" s="195"/>
      <c r="K11123" s="174"/>
      <c r="L11123" s="170"/>
      <c r="M11123" s="193"/>
      <c r="N11123" s="194" t="str">
        <f t="shared" si="2150"/>
        <v/>
      </c>
      <c r="R11123" s="75" t="e">
        <f t="shared" si="2151"/>
        <v>#REF!</v>
      </c>
    </row>
    <row r="11124" spans="1:18" ht="15" customHeight="1" x14ac:dyDescent="0.25">
      <c r="A11124" s="86"/>
      <c r="B11124" s="84"/>
      <c r="C11124" s="209"/>
      <c r="D11124" s="146"/>
      <c r="E11124" s="209"/>
      <c r="F11124" s="184"/>
      <c r="G11124" s="185"/>
      <c r="H11124" s="186"/>
      <c r="J11124" s="195"/>
      <c r="K11124" s="174"/>
      <c r="L11124" s="170"/>
      <c r="M11124" s="193"/>
      <c r="N11124" s="194" t="str">
        <f t="shared" si="2150"/>
        <v/>
      </c>
      <c r="R11124" s="75" t="e">
        <f t="shared" si="2151"/>
        <v>#REF!</v>
      </c>
    </row>
    <row r="11125" spans="1:18" ht="15" customHeight="1" x14ac:dyDescent="0.25">
      <c r="A11125" s="86"/>
      <c r="B11125" s="84"/>
      <c r="C11125" s="209"/>
      <c r="D11125" s="146"/>
      <c r="E11125" s="209"/>
      <c r="F11125" s="184"/>
      <c r="G11125" s="185"/>
      <c r="H11125" s="186"/>
      <c r="J11125" s="195"/>
      <c r="K11125" s="174"/>
      <c r="L11125" s="170"/>
      <c r="M11125" s="193"/>
      <c r="N11125" s="194" t="str">
        <f t="shared" si="2150"/>
        <v/>
      </c>
      <c r="R11125" s="75" t="e">
        <f t="shared" si="2151"/>
        <v>#REF!</v>
      </c>
    </row>
    <row r="11126" spans="1:18" ht="15" customHeight="1" x14ac:dyDescent="0.3">
      <c r="A11126" s="86"/>
      <c r="B11126" s="84"/>
      <c r="C11126" s="125"/>
      <c r="D11126" s="146"/>
      <c r="E11126" s="149"/>
      <c r="F11126" s="184"/>
      <c r="G11126" s="185"/>
      <c r="H11126" s="186"/>
      <c r="J11126" s="195"/>
      <c r="K11126" s="174"/>
      <c r="L11126" s="170"/>
      <c r="M11126" s="193"/>
      <c r="N11126" s="194" t="str">
        <f t="shared" si="2150"/>
        <v/>
      </c>
      <c r="R11126" s="75" t="e">
        <f t="shared" si="2151"/>
        <v>#REF!</v>
      </c>
    </row>
    <row r="11127" spans="1:18" ht="15" customHeight="1" x14ac:dyDescent="0.3">
      <c r="A11127" s="86"/>
      <c r="B11127" s="84"/>
      <c r="C11127" s="125"/>
      <c r="D11127" s="146"/>
      <c r="E11127" s="149"/>
      <c r="F11127" s="184" t="str">
        <f t="shared" ref="F11127:F11134" si="2152">+IF(E11127="","",D11127*E11127)</f>
        <v/>
      </c>
      <c r="G11127" s="185" t="str">
        <f>+IF(F11127="","",H11104)</f>
        <v/>
      </c>
      <c r="H11127" s="186" t="str">
        <f t="shared" ref="H11127:H11134" si="2153">+IF(G11127="","",F11127*G11127)</f>
        <v/>
      </c>
      <c r="I11127" s="96"/>
      <c r="J11127" s="195" t="str">
        <f>+IF(H11127="","",H11127/H11174)</f>
        <v/>
      </c>
      <c r="K11127" s="174"/>
      <c r="L11127" s="170"/>
      <c r="M11127" s="193" t="str">
        <f t="shared" ref="M11127:M11134" si="2154">IF(L11127="NP", 0, (IF(L11127="EP", 1, (IF(L11127="ND", 0.4, "")))))</f>
        <v/>
      </c>
      <c r="N11127" s="194" t="str">
        <f t="shared" si="2150"/>
        <v/>
      </c>
      <c r="R11127" s="75" t="e">
        <f t="shared" si="2151"/>
        <v>#REF!</v>
      </c>
    </row>
    <row r="11128" spans="1:18" ht="15" customHeight="1" x14ac:dyDescent="0.3">
      <c r="A11128" s="86"/>
      <c r="B11128" s="84"/>
      <c r="C11128" s="125"/>
      <c r="D11128" s="146"/>
      <c r="E11128" s="149"/>
      <c r="F11128" s="184" t="str">
        <f t="shared" si="2152"/>
        <v/>
      </c>
      <c r="G11128" s="185" t="str">
        <f>+IF(F11128="","",H11104)</f>
        <v/>
      </c>
      <c r="H11128" s="186" t="str">
        <f t="shared" si="2153"/>
        <v/>
      </c>
      <c r="J11128" s="195" t="str">
        <f>+IF(H11128="","",H11128/H11174)</f>
        <v/>
      </c>
      <c r="K11128" s="174"/>
      <c r="L11128" s="170"/>
      <c r="M11128" s="193" t="str">
        <f t="shared" si="2154"/>
        <v/>
      </c>
      <c r="N11128" s="194" t="str">
        <f t="shared" si="2150"/>
        <v/>
      </c>
      <c r="R11128" s="75" t="e">
        <f t="shared" si="2151"/>
        <v>#REF!</v>
      </c>
    </row>
    <row r="11129" spans="1:18" ht="15" customHeight="1" x14ac:dyDescent="0.3">
      <c r="A11129" s="86"/>
      <c r="B11129" s="84"/>
      <c r="C11129" s="125"/>
      <c r="D11129" s="146"/>
      <c r="E11129" s="149"/>
      <c r="F11129" s="184" t="str">
        <f t="shared" si="2152"/>
        <v/>
      </c>
      <c r="G11129" s="185" t="str">
        <f>+IF(F11129="","",H11104)</f>
        <v/>
      </c>
      <c r="H11129" s="186" t="str">
        <f t="shared" si="2153"/>
        <v/>
      </c>
      <c r="J11129" s="195" t="str">
        <f>+IF(H11129="","",H11129/H11174)</f>
        <v/>
      </c>
      <c r="K11129" s="174"/>
      <c r="L11129" s="170"/>
      <c r="M11129" s="193" t="str">
        <f t="shared" si="2154"/>
        <v/>
      </c>
      <c r="N11129" s="194" t="str">
        <f t="shared" si="2150"/>
        <v/>
      </c>
      <c r="R11129" s="75" t="e">
        <f t="shared" si="2151"/>
        <v>#REF!</v>
      </c>
    </row>
    <row r="11130" spans="1:18" ht="15" customHeight="1" x14ac:dyDescent="0.3">
      <c r="A11130" s="86"/>
      <c r="B11130" s="84"/>
      <c r="C11130" s="125"/>
      <c r="D11130" s="146"/>
      <c r="E11130" s="149"/>
      <c r="F11130" s="184" t="str">
        <f t="shared" si="2152"/>
        <v/>
      </c>
      <c r="G11130" s="185" t="str">
        <f>+IF(F11130="","",H11104)</f>
        <v/>
      </c>
      <c r="H11130" s="186" t="str">
        <f t="shared" si="2153"/>
        <v/>
      </c>
      <c r="I11130" s="96"/>
      <c r="J11130" s="195" t="str">
        <f>+IF(H11130="","",H11130/H11174)</f>
        <v/>
      </c>
      <c r="K11130" s="174"/>
      <c r="L11130" s="170"/>
      <c r="M11130" s="193" t="str">
        <f t="shared" si="2154"/>
        <v/>
      </c>
      <c r="N11130" s="194" t="str">
        <f t="shared" si="2150"/>
        <v/>
      </c>
      <c r="R11130" s="75" t="e">
        <f t="shared" si="2151"/>
        <v>#REF!</v>
      </c>
    </row>
    <row r="11131" spans="1:18" ht="15" customHeight="1" x14ac:dyDescent="0.3">
      <c r="A11131" s="86"/>
      <c r="B11131" s="84"/>
      <c r="C11131" s="125"/>
      <c r="D11131" s="146"/>
      <c r="E11131" s="149"/>
      <c r="F11131" s="184" t="str">
        <f t="shared" si="2152"/>
        <v/>
      </c>
      <c r="G11131" s="185" t="str">
        <f>+IF(F11131="","",H11104)</f>
        <v/>
      </c>
      <c r="H11131" s="186" t="str">
        <f t="shared" si="2153"/>
        <v/>
      </c>
      <c r="J11131" s="195" t="str">
        <f>+IF(H11131="","",H11131/H11174)</f>
        <v/>
      </c>
      <c r="K11131" s="174"/>
      <c r="L11131" s="170"/>
      <c r="M11131" s="193" t="str">
        <f t="shared" si="2154"/>
        <v/>
      </c>
      <c r="N11131" s="194" t="str">
        <f t="shared" si="2150"/>
        <v/>
      </c>
      <c r="R11131" s="75" t="e">
        <f t="shared" si="2151"/>
        <v>#REF!</v>
      </c>
    </row>
    <row r="11132" spans="1:18" ht="15" customHeight="1" x14ac:dyDescent="0.3">
      <c r="A11132" s="86"/>
      <c r="B11132" s="84"/>
      <c r="C11132" s="125"/>
      <c r="D11132" s="146"/>
      <c r="E11132" s="149"/>
      <c r="F11132" s="184" t="str">
        <f t="shared" si="2152"/>
        <v/>
      </c>
      <c r="G11132" s="185" t="str">
        <f>+IF(F11132="","",H11104)</f>
        <v/>
      </c>
      <c r="H11132" s="186" t="str">
        <f t="shared" si="2153"/>
        <v/>
      </c>
      <c r="I11132" s="96"/>
      <c r="J11132" s="195" t="str">
        <f>+IF(H11132="","",H11132/H11174)</f>
        <v/>
      </c>
      <c r="K11132" s="174"/>
      <c r="L11132" s="170"/>
      <c r="M11132" s="193" t="str">
        <f t="shared" si="2154"/>
        <v/>
      </c>
      <c r="N11132" s="194" t="str">
        <f t="shared" si="2150"/>
        <v/>
      </c>
      <c r="R11132" s="75" t="e">
        <f t="shared" si="2151"/>
        <v>#REF!</v>
      </c>
    </row>
    <row r="11133" spans="1:18" ht="15" customHeight="1" x14ac:dyDescent="0.3">
      <c r="A11133" s="86"/>
      <c r="B11133" s="84"/>
      <c r="C11133" s="125"/>
      <c r="D11133" s="146"/>
      <c r="E11133" s="149"/>
      <c r="F11133" s="184" t="str">
        <f t="shared" si="2152"/>
        <v/>
      </c>
      <c r="G11133" s="185" t="str">
        <f>+IF(F11133="","",H11104)</f>
        <v/>
      </c>
      <c r="H11133" s="186" t="str">
        <f t="shared" si="2153"/>
        <v/>
      </c>
      <c r="I11133" s="96"/>
      <c r="J11133" s="195" t="str">
        <f>+IF(H11133="","",H11133/H11174)</f>
        <v/>
      </c>
      <c r="K11133" s="174"/>
      <c r="L11133" s="170"/>
      <c r="M11133" s="193" t="str">
        <f t="shared" si="2154"/>
        <v/>
      </c>
      <c r="N11133" s="194" t="str">
        <f t="shared" si="2150"/>
        <v/>
      </c>
      <c r="R11133" s="75" t="e">
        <f t="shared" si="2151"/>
        <v>#REF!</v>
      </c>
    </row>
    <row r="11134" spans="1:18" ht="15" customHeight="1" thickBot="1" x14ac:dyDescent="0.35">
      <c r="A11134" s="86"/>
      <c r="B11134" s="84"/>
      <c r="C11134" s="127"/>
      <c r="D11134" s="147"/>
      <c r="E11134" s="150"/>
      <c r="F11134" s="187" t="str">
        <f t="shared" si="2152"/>
        <v/>
      </c>
      <c r="G11134" s="188" t="str">
        <f>+IF(F11134="","",H11103)</f>
        <v/>
      </c>
      <c r="H11134" s="189" t="str">
        <f t="shared" si="2153"/>
        <v/>
      </c>
      <c r="J11134" s="195" t="str">
        <f>+IF(H11134="","",H11134/H11174)</f>
        <v/>
      </c>
      <c r="K11134" s="174"/>
      <c r="L11134" s="170"/>
      <c r="M11134" s="193" t="str">
        <f t="shared" si="2154"/>
        <v/>
      </c>
      <c r="N11134" s="194" t="str">
        <f t="shared" si="2150"/>
        <v/>
      </c>
      <c r="R11134" s="75" t="e">
        <f t="shared" si="2151"/>
        <v>#REF!</v>
      </c>
    </row>
    <row r="11135" spans="1:18" ht="15" customHeight="1" thickBot="1" x14ac:dyDescent="0.35">
      <c r="A11135" s="86"/>
      <c r="B11135" s="84"/>
      <c r="C11135" s="160"/>
      <c r="D11135" s="160"/>
      <c r="E11135" s="160"/>
      <c r="F11135" s="160"/>
      <c r="G11135" s="161" t="s">
        <v>28</v>
      </c>
      <c r="H11135" s="157">
        <f>SUM(H11122:H11134)</f>
        <v>4.2300000000000004</v>
      </c>
      <c r="J11135" s="110">
        <f>SUM(J11122:J11134)</f>
        <v>0.10014204545454548</v>
      </c>
      <c r="K11135" s="109"/>
      <c r="L11135" s="109"/>
      <c r="M11135" s="109"/>
      <c r="N11135" s="110">
        <f>SUM(N11122:N11134)</f>
        <v>0</v>
      </c>
    </row>
    <row r="11136" spans="1:18" s="73" customFormat="1" ht="15" customHeight="1" thickBot="1" x14ac:dyDescent="0.35">
      <c r="A11136" s="86"/>
      <c r="B11136" s="84"/>
      <c r="C11136" s="73" t="s">
        <v>11</v>
      </c>
      <c r="H11136" s="74"/>
      <c r="J11136" s="112"/>
      <c r="K11136" s="112"/>
      <c r="L11136" s="112"/>
      <c r="M11136" s="112"/>
      <c r="N11136" s="112"/>
    </row>
    <row r="11137" spans="1:18" ht="34.5" customHeight="1" thickBot="1" x14ac:dyDescent="0.35">
      <c r="A11137" s="86"/>
      <c r="B11137" s="84"/>
      <c r="C11137" s="122" t="s">
        <v>48</v>
      </c>
      <c r="D11137" s="129"/>
      <c r="E11137" s="123" t="s">
        <v>3</v>
      </c>
      <c r="F11137" s="123" t="s">
        <v>0</v>
      </c>
      <c r="G11137" s="123" t="s">
        <v>16</v>
      </c>
      <c r="H11137" s="124" t="s">
        <v>9</v>
      </c>
      <c r="J11137" s="106" t="s">
        <v>59</v>
      </c>
      <c r="K11137" s="107" t="s">
        <v>60</v>
      </c>
      <c r="L11137" s="107" t="s">
        <v>61</v>
      </c>
      <c r="M11137" s="107" t="s">
        <v>62</v>
      </c>
      <c r="N11137" s="108" t="s">
        <v>63</v>
      </c>
    </row>
    <row r="11138" spans="1:18" ht="15" customHeight="1" x14ac:dyDescent="0.3">
      <c r="A11138" s="86"/>
      <c r="B11138" s="84"/>
      <c r="C11138" s="125" t="s">
        <v>533</v>
      </c>
      <c r="E11138" s="151" t="s">
        <v>3</v>
      </c>
      <c r="F11138" s="151">
        <v>1</v>
      </c>
      <c r="G11138" s="151">
        <v>38.01</v>
      </c>
      <c r="H11138" s="186">
        <f t="shared" ref="H11138" si="2155">+IF(G11138="","",F11138*G11138)</f>
        <v>38.01</v>
      </c>
      <c r="J11138" s="195">
        <f>+IF(H11138="","",H11138/H11174)</f>
        <v>0.89985795454545459</v>
      </c>
      <c r="K11138" s="174">
        <v>3699004413</v>
      </c>
      <c r="L11138" s="170" t="s">
        <v>76</v>
      </c>
      <c r="M11138" s="193">
        <v>0.39</v>
      </c>
      <c r="N11138" s="194">
        <f t="shared" ref="N11138:N11163" si="2156">+IF(H11138="","",J11138*M11138)</f>
        <v>0.35094460227272728</v>
      </c>
      <c r="R11138" s="75" t="e">
        <f t="shared" ref="R11138:R11163" si="2157">+R11050+1</f>
        <v>#REF!</v>
      </c>
    </row>
    <row r="11139" spans="1:18" ht="15" customHeight="1" x14ac:dyDescent="0.3">
      <c r="A11139" s="86"/>
      <c r="B11139" s="84"/>
      <c r="C11139" s="125"/>
      <c r="E11139" s="151"/>
      <c r="F11139" s="151"/>
      <c r="G11139" s="151"/>
      <c r="H11139" s="190"/>
      <c r="J11139" s="195"/>
      <c r="K11139" s="174"/>
      <c r="L11139" s="170"/>
      <c r="M11139" s="193"/>
      <c r="N11139" s="194" t="str">
        <f t="shared" si="2156"/>
        <v/>
      </c>
      <c r="R11139" s="75" t="e">
        <f t="shared" si="2157"/>
        <v>#REF!</v>
      </c>
    </row>
    <row r="11140" spans="1:18" ht="15" customHeight="1" x14ac:dyDescent="0.3">
      <c r="A11140" s="86"/>
      <c r="B11140" s="84"/>
      <c r="C11140" s="125"/>
      <c r="E11140" s="151"/>
      <c r="F11140" s="151"/>
      <c r="G11140" s="151"/>
      <c r="H11140" s="190"/>
      <c r="J11140" s="195"/>
      <c r="K11140" s="174"/>
      <c r="L11140" s="170"/>
      <c r="M11140" s="193"/>
      <c r="N11140" s="194" t="str">
        <f t="shared" si="2156"/>
        <v/>
      </c>
      <c r="R11140" s="75" t="e">
        <f t="shared" si="2157"/>
        <v>#REF!</v>
      </c>
    </row>
    <row r="11141" spans="1:18" ht="15" customHeight="1" x14ac:dyDescent="0.3">
      <c r="A11141" s="86"/>
      <c r="B11141" s="84"/>
      <c r="C11141" s="125"/>
      <c r="E11141" s="151"/>
      <c r="F11141" s="151"/>
      <c r="G11141" s="151"/>
      <c r="H11141" s="190"/>
      <c r="J11141" s="195"/>
      <c r="K11141" s="174"/>
      <c r="L11141" s="170"/>
      <c r="M11141" s="193"/>
      <c r="N11141" s="194" t="str">
        <f t="shared" si="2156"/>
        <v/>
      </c>
      <c r="R11141" s="75" t="e">
        <f t="shared" si="2157"/>
        <v>#REF!</v>
      </c>
    </row>
    <row r="11142" spans="1:18" ht="15" customHeight="1" x14ac:dyDescent="0.3">
      <c r="A11142" s="86"/>
      <c r="B11142" s="84"/>
      <c r="C11142" s="125"/>
      <c r="E11142" s="151"/>
      <c r="F11142" s="151"/>
      <c r="G11142" s="151"/>
      <c r="H11142" s="190"/>
      <c r="J11142" s="195"/>
      <c r="K11142" s="174"/>
      <c r="L11142" s="170"/>
      <c r="M11142" s="193"/>
      <c r="N11142" s="194" t="str">
        <f t="shared" si="2156"/>
        <v/>
      </c>
      <c r="R11142" s="75" t="e">
        <f t="shared" si="2157"/>
        <v>#REF!</v>
      </c>
    </row>
    <row r="11143" spans="1:18" ht="15" customHeight="1" x14ac:dyDescent="0.3">
      <c r="A11143" s="86"/>
      <c r="B11143" s="84"/>
      <c r="C11143" s="125"/>
      <c r="E11143" s="151"/>
      <c r="F11143" s="151"/>
      <c r="G11143" s="151"/>
      <c r="H11143" s="190"/>
      <c r="J11143" s="195"/>
      <c r="K11143" s="174"/>
      <c r="L11143" s="170"/>
      <c r="M11143" s="193"/>
      <c r="N11143" s="194" t="str">
        <f t="shared" si="2156"/>
        <v/>
      </c>
      <c r="R11143" s="75" t="e">
        <f t="shared" si="2157"/>
        <v>#REF!</v>
      </c>
    </row>
    <row r="11144" spans="1:18" ht="15" customHeight="1" x14ac:dyDescent="0.3">
      <c r="A11144" s="86"/>
      <c r="B11144" s="84"/>
      <c r="C11144" s="125"/>
      <c r="E11144" s="151"/>
      <c r="F11144" s="151"/>
      <c r="G11144" s="151"/>
      <c r="H11144" s="190" t="str">
        <f t="shared" ref="H11144:H11163" si="2158">+IF(G11144="","",F11144*G11144)</f>
        <v/>
      </c>
      <c r="J11144" s="195" t="str">
        <f>+IF(H11144="","",H11144/H11174)</f>
        <v/>
      </c>
      <c r="K11144" s="174"/>
      <c r="L11144" s="170"/>
      <c r="M11144" s="193" t="str">
        <f t="shared" ref="M11144:M11163" si="2159">IF(L11144="NP", 0, (IF(L11144="EP", 1, (IF(L11144="ND", 0.4, "")))))</f>
        <v/>
      </c>
      <c r="N11144" s="194" t="str">
        <f t="shared" si="2156"/>
        <v/>
      </c>
      <c r="R11144" s="75" t="e">
        <f t="shared" si="2157"/>
        <v>#REF!</v>
      </c>
    </row>
    <row r="11145" spans="1:18" ht="15" customHeight="1" x14ac:dyDescent="0.3">
      <c r="A11145" s="86"/>
      <c r="B11145" s="84"/>
      <c r="C11145" s="125"/>
      <c r="E11145" s="151"/>
      <c r="F11145" s="151"/>
      <c r="G11145" s="151"/>
      <c r="H11145" s="190" t="str">
        <f t="shared" si="2158"/>
        <v/>
      </c>
      <c r="J11145" s="195" t="str">
        <f>+IF(H11145="","",H11145/H11174)</f>
        <v/>
      </c>
      <c r="K11145" s="174"/>
      <c r="L11145" s="170"/>
      <c r="M11145" s="193" t="str">
        <f t="shared" si="2159"/>
        <v/>
      </c>
      <c r="N11145" s="194" t="str">
        <f t="shared" si="2156"/>
        <v/>
      </c>
      <c r="R11145" s="75" t="e">
        <f t="shared" si="2157"/>
        <v>#REF!</v>
      </c>
    </row>
    <row r="11146" spans="1:18" ht="15" customHeight="1" x14ac:dyDescent="0.3">
      <c r="A11146" s="86"/>
      <c r="B11146" s="84"/>
      <c r="C11146" s="125"/>
      <c r="E11146" s="151"/>
      <c r="F11146" s="151"/>
      <c r="G11146" s="151"/>
      <c r="H11146" s="190" t="str">
        <f t="shared" si="2158"/>
        <v/>
      </c>
      <c r="J11146" s="195" t="str">
        <f>+IF(H11146="","",H11146/H11174)</f>
        <v/>
      </c>
      <c r="K11146" s="174"/>
      <c r="L11146" s="170"/>
      <c r="M11146" s="193" t="str">
        <f t="shared" si="2159"/>
        <v/>
      </c>
      <c r="N11146" s="194" t="str">
        <f t="shared" si="2156"/>
        <v/>
      </c>
      <c r="R11146" s="75" t="e">
        <f t="shared" si="2157"/>
        <v>#REF!</v>
      </c>
    </row>
    <row r="11147" spans="1:18" ht="15" customHeight="1" x14ac:dyDescent="0.3">
      <c r="A11147" s="86"/>
      <c r="B11147" s="84"/>
      <c r="C11147" s="125"/>
      <c r="E11147" s="151"/>
      <c r="F11147" s="151"/>
      <c r="G11147" s="151"/>
      <c r="H11147" s="190" t="str">
        <f t="shared" si="2158"/>
        <v/>
      </c>
      <c r="J11147" s="195" t="str">
        <f>+IF(H11147="","",H11147/H11174)</f>
        <v/>
      </c>
      <c r="K11147" s="174"/>
      <c r="L11147" s="170"/>
      <c r="M11147" s="193" t="str">
        <f t="shared" si="2159"/>
        <v/>
      </c>
      <c r="N11147" s="194" t="str">
        <f t="shared" si="2156"/>
        <v/>
      </c>
      <c r="R11147" s="75" t="e">
        <f t="shared" si="2157"/>
        <v>#REF!</v>
      </c>
    </row>
    <row r="11148" spans="1:18" ht="15" customHeight="1" x14ac:dyDescent="0.3">
      <c r="A11148" s="86"/>
      <c r="B11148" s="84"/>
      <c r="C11148" s="125"/>
      <c r="E11148" s="151"/>
      <c r="F11148" s="151"/>
      <c r="G11148" s="151"/>
      <c r="H11148" s="190" t="str">
        <f t="shared" si="2158"/>
        <v/>
      </c>
      <c r="J11148" s="195" t="str">
        <f>+IF(H11148="","",H11148/H11174)</f>
        <v/>
      </c>
      <c r="K11148" s="174"/>
      <c r="L11148" s="170"/>
      <c r="M11148" s="193" t="str">
        <f t="shared" si="2159"/>
        <v/>
      </c>
      <c r="N11148" s="194" t="str">
        <f t="shared" si="2156"/>
        <v/>
      </c>
      <c r="R11148" s="75" t="e">
        <f t="shared" si="2157"/>
        <v>#REF!</v>
      </c>
    </row>
    <row r="11149" spans="1:18" ht="15" customHeight="1" x14ac:dyDescent="0.3">
      <c r="A11149" s="86"/>
      <c r="B11149" s="84"/>
      <c r="C11149" s="125"/>
      <c r="E11149" s="151"/>
      <c r="F11149" s="151"/>
      <c r="G11149" s="151"/>
      <c r="H11149" s="190" t="str">
        <f t="shared" si="2158"/>
        <v/>
      </c>
      <c r="J11149" s="195" t="str">
        <f>+IF(H11149="","",H11149/H11174)</f>
        <v/>
      </c>
      <c r="K11149" s="174"/>
      <c r="L11149" s="170"/>
      <c r="M11149" s="193" t="str">
        <f t="shared" si="2159"/>
        <v/>
      </c>
      <c r="N11149" s="194" t="str">
        <f t="shared" si="2156"/>
        <v/>
      </c>
      <c r="R11149" s="75" t="e">
        <f t="shared" si="2157"/>
        <v>#REF!</v>
      </c>
    </row>
    <row r="11150" spans="1:18" ht="15" customHeight="1" x14ac:dyDescent="0.3">
      <c r="A11150" s="86"/>
      <c r="B11150" s="84"/>
      <c r="C11150" s="125"/>
      <c r="E11150" s="151"/>
      <c r="F11150" s="151"/>
      <c r="G11150" s="151"/>
      <c r="H11150" s="190" t="str">
        <f t="shared" si="2158"/>
        <v/>
      </c>
      <c r="J11150" s="195" t="str">
        <f>+IF(H11150="","",H11150/H11174)</f>
        <v/>
      </c>
      <c r="K11150" s="174"/>
      <c r="L11150" s="170"/>
      <c r="M11150" s="193" t="str">
        <f t="shared" si="2159"/>
        <v/>
      </c>
      <c r="N11150" s="194" t="str">
        <f t="shared" si="2156"/>
        <v/>
      </c>
      <c r="R11150" s="75" t="e">
        <f t="shared" si="2157"/>
        <v>#REF!</v>
      </c>
    </row>
    <row r="11151" spans="1:18" ht="15" customHeight="1" x14ac:dyDescent="0.3">
      <c r="A11151" s="86"/>
      <c r="B11151" s="84"/>
      <c r="C11151" s="125"/>
      <c r="E11151" s="151"/>
      <c r="F11151" s="151"/>
      <c r="G11151" s="151"/>
      <c r="H11151" s="190" t="str">
        <f t="shared" si="2158"/>
        <v/>
      </c>
      <c r="J11151" s="195" t="str">
        <f>+IF(H11151="","",H11151/H11174)</f>
        <v/>
      </c>
      <c r="K11151" s="174"/>
      <c r="L11151" s="170"/>
      <c r="M11151" s="193" t="str">
        <f t="shared" si="2159"/>
        <v/>
      </c>
      <c r="N11151" s="194" t="str">
        <f t="shared" si="2156"/>
        <v/>
      </c>
      <c r="R11151" s="75" t="e">
        <f t="shared" si="2157"/>
        <v>#REF!</v>
      </c>
    </row>
    <row r="11152" spans="1:18" ht="15" customHeight="1" x14ac:dyDescent="0.3">
      <c r="A11152" s="86"/>
      <c r="B11152" s="84"/>
      <c r="C11152" s="125"/>
      <c r="E11152" s="151"/>
      <c r="F11152" s="151"/>
      <c r="G11152" s="151"/>
      <c r="H11152" s="190" t="str">
        <f t="shared" si="2158"/>
        <v/>
      </c>
      <c r="J11152" s="195" t="str">
        <f>+IF(H11152="","",H11152/H11174)</f>
        <v/>
      </c>
      <c r="K11152" s="174"/>
      <c r="L11152" s="170"/>
      <c r="M11152" s="193" t="str">
        <f t="shared" si="2159"/>
        <v/>
      </c>
      <c r="N11152" s="194" t="str">
        <f t="shared" si="2156"/>
        <v/>
      </c>
      <c r="R11152" s="75" t="e">
        <f t="shared" si="2157"/>
        <v>#REF!</v>
      </c>
    </row>
    <row r="11153" spans="1:18" ht="15" customHeight="1" x14ac:dyDescent="0.3">
      <c r="A11153" s="86"/>
      <c r="B11153" s="84"/>
      <c r="C11153" s="125"/>
      <c r="E11153" s="151"/>
      <c r="F11153" s="151"/>
      <c r="G11153" s="151"/>
      <c r="H11153" s="190" t="str">
        <f t="shared" si="2158"/>
        <v/>
      </c>
      <c r="J11153" s="195" t="str">
        <f>+IF(H11153="","",H11153/H11174)</f>
        <v/>
      </c>
      <c r="K11153" s="174"/>
      <c r="L11153" s="170"/>
      <c r="M11153" s="193" t="str">
        <f t="shared" si="2159"/>
        <v/>
      </c>
      <c r="N11153" s="194" t="str">
        <f t="shared" si="2156"/>
        <v/>
      </c>
      <c r="R11153" s="75" t="e">
        <f t="shared" si="2157"/>
        <v>#REF!</v>
      </c>
    </row>
    <row r="11154" spans="1:18" ht="15" customHeight="1" x14ac:dyDescent="0.3">
      <c r="A11154" s="86"/>
      <c r="B11154" s="84"/>
      <c r="C11154" s="125"/>
      <c r="E11154" s="151"/>
      <c r="F11154" s="151"/>
      <c r="G11154" s="151"/>
      <c r="H11154" s="190" t="str">
        <f t="shared" si="2158"/>
        <v/>
      </c>
      <c r="J11154" s="195" t="str">
        <f>+IF(H11154="","",H11154/H11174)</f>
        <v/>
      </c>
      <c r="K11154" s="174"/>
      <c r="L11154" s="170"/>
      <c r="M11154" s="193" t="str">
        <f t="shared" si="2159"/>
        <v/>
      </c>
      <c r="N11154" s="194" t="str">
        <f t="shared" si="2156"/>
        <v/>
      </c>
      <c r="R11154" s="75" t="e">
        <f t="shared" si="2157"/>
        <v>#REF!</v>
      </c>
    </row>
    <row r="11155" spans="1:18" ht="15" customHeight="1" x14ac:dyDescent="0.3">
      <c r="A11155" s="86"/>
      <c r="B11155" s="84"/>
      <c r="C11155" s="125"/>
      <c r="E11155" s="151"/>
      <c r="F11155" s="151"/>
      <c r="G11155" s="151"/>
      <c r="H11155" s="190" t="str">
        <f t="shared" si="2158"/>
        <v/>
      </c>
      <c r="J11155" s="195" t="str">
        <f>+IF(H11155="","",H11155/H11174)</f>
        <v/>
      </c>
      <c r="K11155" s="174"/>
      <c r="L11155" s="170"/>
      <c r="M11155" s="193" t="str">
        <f t="shared" si="2159"/>
        <v/>
      </c>
      <c r="N11155" s="194" t="str">
        <f t="shared" si="2156"/>
        <v/>
      </c>
      <c r="R11155" s="75" t="e">
        <f t="shared" si="2157"/>
        <v>#REF!</v>
      </c>
    </row>
    <row r="11156" spans="1:18" ht="15" customHeight="1" x14ac:dyDescent="0.3">
      <c r="A11156" s="86"/>
      <c r="B11156" s="84"/>
      <c r="C11156" s="125"/>
      <c r="E11156" s="151"/>
      <c r="F11156" s="151"/>
      <c r="G11156" s="151"/>
      <c r="H11156" s="190" t="str">
        <f t="shared" si="2158"/>
        <v/>
      </c>
      <c r="J11156" s="195" t="str">
        <f>+IF(H11156="","",H11156/H11174)</f>
        <v/>
      </c>
      <c r="K11156" s="174"/>
      <c r="L11156" s="170"/>
      <c r="M11156" s="193" t="str">
        <f t="shared" si="2159"/>
        <v/>
      </c>
      <c r="N11156" s="194" t="str">
        <f t="shared" si="2156"/>
        <v/>
      </c>
      <c r="R11156" s="75" t="e">
        <f t="shared" si="2157"/>
        <v>#REF!</v>
      </c>
    </row>
    <row r="11157" spans="1:18" ht="15" customHeight="1" x14ac:dyDescent="0.3">
      <c r="A11157" s="86"/>
      <c r="B11157" s="84"/>
      <c r="C11157" s="125"/>
      <c r="E11157" s="151"/>
      <c r="F11157" s="151"/>
      <c r="G11157" s="151"/>
      <c r="H11157" s="190" t="str">
        <f t="shared" si="2158"/>
        <v/>
      </c>
      <c r="J11157" s="195" t="str">
        <f>+IF(H11157="","",H11157/H11174)</f>
        <v/>
      </c>
      <c r="K11157" s="174"/>
      <c r="L11157" s="170"/>
      <c r="M11157" s="193" t="str">
        <f t="shared" si="2159"/>
        <v/>
      </c>
      <c r="N11157" s="194" t="str">
        <f t="shared" si="2156"/>
        <v/>
      </c>
      <c r="R11157" s="75" t="e">
        <f t="shared" si="2157"/>
        <v>#REF!</v>
      </c>
    </row>
    <row r="11158" spans="1:18" ht="15" customHeight="1" x14ac:dyDescent="0.3">
      <c r="A11158" s="86"/>
      <c r="B11158" s="84"/>
      <c r="C11158" s="125"/>
      <c r="E11158" s="151"/>
      <c r="F11158" s="151"/>
      <c r="G11158" s="151"/>
      <c r="H11158" s="190" t="str">
        <f t="shared" si="2158"/>
        <v/>
      </c>
      <c r="J11158" s="195" t="str">
        <f>+IF(H11158="","",H11158/H11174)</f>
        <v/>
      </c>
      <c r="K11158" s="174"/>
      <c r="L11158" s="170"/>
      <c r="M11158" s="193" t="str">
        <f t="shared" si="2159"/>
        <v/>
      </c>
      <c r="N11158" s="194" t="str">
        <f t="shared" si="2156"/>
        <v/>
      </c>
      <c r="R11158" s="75" t="e">
        <f t="shared" si="2157"/>
        <v>#REF!</v>
      </c>
    </row>
    <row r="11159" spans="1:18" ht="15" customHeight="1" x14ac:dyDescent="0.3">
      <c r="A11159" s="86"/>
      <c r="B11159" s="84"/>
      <c r="C11159" s="125"/>
      <c r="E11159" s="151"/>
      <c r="F11159" s="151"/>
      <c r="G11159" s="151"/>
      <c r="H11159" s="190" t="str">
        <f t="shared" si="2158"/>
        <v/>
      </c>
      <c r="J11159" s="195" t="str">
        <f>+IF(H11159="","",H11159/H11174)</f>
        <v/>
      </c>
      <c r="K11159" s="174"/>
      <c r="L11159" s="170"/>
      <c r="M11159" s="193" t="str">
        <f t="shared" si="2159"/>
        <v/>
      </c>
      <c r="N11159" s="194" t="str">
        <f t="shared" si="2156"/>
        <v/>
      </c>
      <c r="R11159" s="75" t="e">
        <f t="shared" si="2157"/>
        <v>#REF!</v>
      </c>
    </row>
    <row r="11160" spans="1:18" ht="15" customHeight="1" x14ac:dyDescent="0.3">
      <c r="A11160" s="86"/>
      <c r="B11160" s="84"/>
      <c r="C11160" s="125"/>
      <c r="E11160" s="151"/>
      <c r="F11160" s="151"/>
      <c r="G11160" s="151"/>
      <c r="H11160" s="190" t="str">
        <f t="shared" si="2158"/>
        <v/>
      </c>
      <c r="J11160" s="195" t="str">
        <f>+IF(H11160="","",H11160/H11174)</f>
        <v/>
      </c>
      <c r="K11160" s="174"/>
      <c r="L11160" s="170"/>
      <c r="M11160" s="193" t="str">
        <f t="shared" si="2159"/>
        <v/>
      </c>
      <c r="N11160" s="194" t="str">
        <f t="shared" si="2156"/>
        <v/>
      </c>
      <c r="R11160" s="75" t="e">
        <f t="shared" si="2157"/>
        <v>#REF!</v>
      </c>
    </row>
    <row r="11161" spans="1:18" ht="15" customHeight="1" x14ac:dyDescent="0.3">
      <c r="A11161" s="86"/>
      <c r="B11161" s="84"/>
      <c r="C11161" s="125"/>
      <c r="E11161" s="151"/>
      <c r="F11161" s="151"/>
      <c r="G11161" s="151"/>
      <c r="H11161" s="190" t="str">
        <f t="shared" si="2158"/>
        <v/>
      </c>
      <c r="J11161" s="195" t="str">
        <f>+IF(H11161="","",H11161/H11174)</f>
        <v/>
      </c>
      <c r="K11161" s="174"/>
      <c r="L11161" s="170"/>
      <c r="M11161" s="193" t="str">
        <f t="shared" si="2159"/>
        <v/>
      </c>
      <c r="N11161" s="194" t="str">
        <f t="shared" si="2156"/>
        <v/>
      </c>
      <c r="R11161" s="75" t="e">
        <f t="shared" si="2157"/>
        <v>#REF!</v>
      </c>
    </row>
    <row r="11162" spans="1:18" ht="15" customHeight="1" x14ac:dyDescent="0.3">
      <c r="A11162" s="86"/>
      <c r="B11162" s="84"/>
      <c r="C11162" s="125"/>
      <c r="E11162" s="151"/>
      <c r="F11162" s="151"/>
      <c r="G11162" s="151"/>
      <c r="H11162" s="190" t="str">
        <f t="shared" si="2158"/>
        <v/>
      </c>
      <c r="J11162" s="195" t="str">
        <f>+IF(H11162="","",H11162/H11174)</f>
        <v/>
      </c>
      <c r="K11162" s="174"/>
      <c r="L11162" s="170"/>
      <c r="M11162" s="193" t="str">
        <f t="shared" si="2159"/>
        <v/>
      </c>
      <c r="N11162" s="194" t="str">
        <f t="shared" si="2156"/>
        <v/>
      </c>
      <c r="R11162" s="75" t="e">
        <f t="shared" si="2157"/>
        <v>#REF!</v>
      </c>
    </row>
    <row r="11163" spans="1:18" ht="15" customHeight="1" thickBot="1" x14ac:dyDescent="0.35">
      <c r="A11163" s="86"/>
      <c r="B11163" s="84"/>
      <c r="C11163" s="125"/>
      <c r="E11163" s="152"/>
      <c r="F11163" s="152"/>
      <c r="G11163" s="152"/>
      <c r="H11163" s="191" t="str">
        <f t="shared" si="2158"/>
        <v/>
      </c>
      <c r="J11163" s="195" t="str">
        <f>+IF(H11163="","",H11163/H11174)</f>
        <v/>
      </c>
      <c r="K11163" s="174"/>
      <c r="L11163" s="170"/>
      <c r="M11163" s="193" t="str">
        <f t="shared" si="2159"/>
        <v/>
      </c>
      <c r="N11163" s="194" t="str">
        <f t="shared" si="2156"/>
        <v/>
      </c>
      <c r="R11163" s="75" t="e">
        <f t="shared" si="2157"/>
        <v>#REF!</v>
      </c>
    </row>
    <row r="11164" spans="1:18" ht="15" customHeight="1" thickBot="1" x14ac:dyDescent="0.35">
      <c r="A11164" s="86"/>
      <c r="B11164" s="84"/>
      <c r="C11164" s="160"/>
      <c r="D11164" s="160"/>
      <c r="E11164" s="160"/>
      <c r="F11164" s="160"/>
      <c r="G11164" s="161" t="s">
        <v>29</v>
      </c>
      <c r="H11164" s="157">
        <f>SUM(H11138:H11163)</f>
        <v>38.01</v>
      </c>
      <c r="J11164" s="110">
        <f>SUM(J11138:J11163)</f>
        <v>0.89985795454545459</v>
      </c>
      <c r="K11164" s="109"/>
      <c r="L11164" s="109"/>
      <c r="M11164" s="109"/>
      <c r="N11164" s="110">
        <f>SUM(N11138:N11163)</f>
        <v>0.35094460227272728</v>
      </c>
    </row>
    <row r="11165" spans="1:18" s="73" customFormat="1" ht="15" customHeight="1" thickBot="1" x14ac:dyDescent="0.35">
      <c r="A11165" s="86"/>
      <c r="B11165" s="84"/>
      <c r="C11165" s="73" t="s">
        <v>12</v>
      </c>
      <c r="H11165" s="74"/>
      <c r="J11165" s="111"/>
      <c r="K11165" s="111"/>
      <c r="L11165" s="111"/>
      <c r="M11165" s="111"/>
      <c r="N11165" s="111"/>
    </row>
    <row r="11166" spans="1:18" ht="33" customHeight="1" thickBot="1" x14ac:dyDescent="0.35">
      <c r="A11166" s="86"/>
      <c r="B11166" s="84"/>
      <c r="C11166" s="122" t="s">
        <v>48</v>
      </c>
      <c r="D11166" s="129"/>
      <c r="E11166" s="130" t="s">
        <v>3</v>
      </c>
      <c r="F11166" s="130" t="s">
        <v>0</v>
      </c>
      <c r="G11166" s="123" t="s">
        <v>6</v>
      </c>
      <c r="H11166" s="124" t="s">
        <v>9</v>
      </c>
      <c r="J11166" s="106" t="s">
        <v>59</v>
      </c>
      <c r="K11166" s="107" t="s">
        <v>60</v>
      </c>
      <c r="L11166" s="107" t="s">
        <v>61</v>
      </c>
      <c r="M11166" s="107" t="s">
        <v>62</v>
      </c>
      <c r="N11166" s="108" t="s">
        <v>63</v>
      </c>
    </row>
    <row r="11167" spans="1:18" ht="15" customHeight="1" x14ac:dyDescent="0.3">
      <c r="A11167" s="86"/>
      <c r="B11167" s="84"/>
      <c r="C11167" s="125"/>
      <c r="E11167" s="149"/>
      <c r="F11167" s="146"/>
      <c r="G11167" s="154"/>
      <c r="H11167" s="186"/>
      <c r="J11167" s="195"/>
      <c r="K11167" s="175"/>
      <c r="L11167" s="175"/>
      <c r="M11167" s="193"/>
      <c r="N11167" s="194" t="str">
        <f>+IF(H11167="","",J11167*M11167)</f>
        <v/>
      </c>
      <c r="R11167" s="75" t="e">
        <f t="shared" ref="R11167:R11171" si="2160">+R11079+1</f>
        <v>#REF!</v>
      </c>
    </row>
    <row r="11168" spans="1:18" ht="15" customHeight="1" x14ac:dyDescent="0.3">
      <c r="A11168" s="86"/>
      <c r="B11168" s="84"/>
      <c r="C11168" s="125"/>
      <c r="E11168" s="149"/>
      <c r="F11168" s="146"/>
      <c r="G11168" s="154"/>
      <c r="H11168" s="186"/>
      <c r="J11168" s="195"/>
      <c r="K11168" s="175"/>
      <c r="L11168" s="175"/>
      <c r="M11168" s="193"/>
      <c r="N11168" s="194" t="str">
        <f>+IF(H11168="","",J11168*M11168)</f>
        <v/>
      </c>
      <c r="R11168" s="75" t="e">
        <f t="shared" si="2160"/>
        <v>#REF!</v>
      </c>
    </row>
    <row r="11169" spans="1:18" ht="15" customHeight="1" x14ac:dyDescent="0.3">
      <c r="A11169" s="86"/>
      <c r="B11169" s="84"/>
      <c r="C11169" s="125"/>
      <c r="E11169" s="149"/>
      <c r="F11169" s="146"/>
      <c r="G11169" s="154"/>
      <c r="H11169" s="186"/>
      <c r="J11169" s="195"/>
      <c r="K11169" s="175"/>
      <c r="L11169" s="175"/>
      <c r="M11169" s="193"/>
      <c r="N11169" s="194" t="str">
        <f>+IF(H11169="","",J11169*M11169)</f>
        <v/>
      </c>
      <c r="R11169" s="75" t="e">
        <f t="shared" si="2160"/>
        <v>#REF!</v>
      </c>
    </row>
    <row r="11170" spans="1:18" ht="15" customHeight="1" x14ac:dyDescent="0.3">
      <c r="A11170" s="86"/>
      <c r="B11170" s="84"/>
      <c r="C11170" s="125"/>
      <c r="E11170" s="149"/>
      <c r="F11170" s="146"/>
      <c r="G11170" s="154"/>
      <c r="H11170" s="186" t="str">
        <f>+IF(G11170="","",F11170*G11170)</f>
        <v/>
      </c>
      <c r="J11170" s="195" t="str">
        <f>+IF(H11170="","",H11170/H11174)</f>
        <v/>
      </c>
      <c r="K11170" s="175"/>
      <c r="L11170" s="175"/>
      <c r="M11170" s="193" t="str">
        <f>IF(L11170="NP", 0, (IF(L11170="EP", 1, (IF(L11170="ND", 0.4, "")))))</f>
        <v/>
      </c>
      <c r="N11170" s="194" t="str">
        <f>+IF(H11170="","",J11170*M11170)</f>
        <v/>
      </c>
      <c r="R11170" s="75" t="e">
        <f t="shared" si="2160"/>
        <v>#REF!</v>
      </c>
    </row>
    <row r="11171" spans="1:18" ht="15" customHeight="1" thickBot="1" x14ac:dyDescent="0.35">
      <c r="A11171" s="86"/>
      <c r="B11171" s="84"/>
      <c r="C11171" s="127"/>
      <c r="D11171" s="128"/>
      <c r="E11171" s="150"/>
      <c r="F11171" s="147"/>
      <c r="G11171" s="155"/>
      <c r="H11171" s="192" t="str">
        <f>+IF(G11171="","",F11171*G11171)</f>
        <v/>
      </c>
      <c r="J11171" s="195" t="str">
        <f>+IF(H11171="","",H11171/H11174)</f>
        <v/>
      </c>
      <c r="K11171" s="176"/>
      <c r="L11171" s="177"/>
      <c r="M11171" s="193" t="str">
        <f>IF(L11171="NP", 0, (IF(L11171="EP", 1, (IF(L11171="ND", 0.4, "")))))</f>
        <v/>
      </c>
      <c r="N11171" s="194" t="str">
        <f>+IF(H11171="","",J11171*M11171)</f>
        <v/>
      </c>
      <c r="R11171" s="75" t="e">
        <f t="shared" si="2160"/>
        <v>#REF!</v>
      </c>
    </row>
    <row r="11172" spans="1:18" ht="15" customHeight="1" thickBot="1" x14ac:dyDescent="0.35">
      <c r="A11172" s="86"/>
      <c r="B11172" s="84"/>
      <c r="C11172" s="160"/>
      <c r="D11172" s="160"/>
      <c r="E11172" s="160"/>
      <c r="F11172" s="160"/>
      <c r="G11172" s="161" t="s">
        <v>30</v>
      </c>
      <c r="H11172" s="157">
        <f>SUM(H11167:H11171)</f>
        <v>0</v>
      </c>
      <c r="J11172" s="110">
        <f>SUM(J11167:J11171)</f>
        <v>0</v>
      </c>
      <c r="K11172" s="109"/>
      <c r="L11172" s="109"/>
      <c r="M11172" s="109"/>
      <c r="N11172" s="110">
        <f>SUM(N11167:N11171)</f>
        <v>0</v>
      </c>
    </row>
    <row r="11173" spans="1:18" ht="13.5" customHeight="1" thickBot="1" x14ac:dyDescent="0.35">
      <c r="A11173" s="86"/>
      <c r="B11173" s="84"/>
      <c r="H11173" s="84"/>
      <c r="J11173" s="103"/>
      <c r="K11173" s="104"/>
      <c r="L11173" s="104"/>
      <c r="M11173" s="104"/>
      <c r="N11173" s="105"/>
    </row>
    <row r="11174" spans="1:18" ht="15" customHeight="1" x14ac:dyDescent="0.3">
      <c r="A11174" s="86"/>
      <c r="B11174" s="84"/>
      <c r="D11174" s="132" t="s">
        <v>13</v>
      </c>
      <c r="E11174" s="133"/>
      <c r="F11174" s="133"/>
      <c r="G11174" s="134"/>
      <c r="H11174" s="158">
        <f>+H11119+H11135+H11164+H11172</f>
        <v>42.239999999999995</v>
      </c>
      <c r="J11174" s="113"/>
      <c r="K11174" s="78"/>
      <c r="M11174" s="78"/>
      <c r="N11174" s="114"/>
    </row>
    <row r="11175" spans="1:18" ht="15" customHeight="1" thickBot="1" x14ac:dyDescent="0.35">
      <c r="A11175" s="86"/>
      <c r="B11175" s="84"/>
      <c r="D11175" s="135" t="s">
        <v>67</v>
      </c>
      <c r="E11175" s="136"/>
      <c r="F11175" s="136"/>
      <c r="G11175" s="141">
        <f>+$Q$1</f>
        <v>0.15</v>
      </c>
      <c r="H11175" s="159">
        <f>+H11174*G11175</f>
        <v>6.3359999999999994</v>
      </c>
      <c r="J11175" s="115"/>
      <c r="K11175" s="116"/>
      <c r="L11175" s="116"/>
      <c r="M11175" s="116"/>
      <c r="N11175" s="117"/>
    </row>
    <row r="11176" spans="1:18" ht="15" customHeight="1" x14ac:dyDescent="0.3">
      <c r="A11176" s="86"/>
      <c r="B11176" s="84"/>
      <c r="D11176" s="135" t="s">
        <v>68</v>
      </c>
      <c r="E11176" s="136"/>
      <c r="F11176" s="136"/>
      <c r="G11176" s="141">
        <f>+$Q$2</f>
        <v>0</v>
      </c>
      <c r="H11176" s="159">
        <f>+(H11174+H11175)*G11176</f>
        <v>0</v>
      </c>
      <c r="J11176" s="120">
        <f>+J11119+J11135+J11164+J11172</f>
        <v>1</v>
      </c>
      <c r="K11176" s="118"/>
      <c r="L11176" s="118"/>
      <c r="M11176" s="118"/>
      <c r="N11176" s="120">
        <f>+N11119+N11135+N11164+N11172</f>
        <v>0.35094460227272728</v>
      </c>
    </row>
    <row r="11177" spans="1:18" ht="15" customHeight="1" thickBot="1" x14ac:dyDescent="0.35">
      <c r="A11177" s="86"/>
      <c r="B11177" s="84"/>
      <c r="C11177" s="75" t="s">
        <v>64</v>
      </c>
      <c r="D11177" s="135" t="s">
        <v>14</v>
      </c>
      <c r="E11177" s="136"/>
      <c r="F11177" s="136"/>
      <c r="G11177" s="137"/>
      <c r="H11177" s="159">
        <f>SUM(H11174:H11176)</f>
        <v>48.575999999999993</v>
      </c>
      <c r="J11177" s="121" t="s">
        <v>69</v>
      </c>
      <c r="K11177" s="119"/>
      <c r="L11177" s="119"/>
      <c r="M11177" s="119"/>
      <c r="N11177" s="121" t="s">
        <v>70</v>
      </c>
    </row>
    <row r="11178" spans="1:18" ht="15" customHeight="1" thickBot="1" x14ac:dyDescent="0.35">
      <c r="A11178" s="86"/>
      <c r="B11178" s="84"/>
      <c r="C11178" s="75" t="s">
        <v>64</v>
      </c>
      <c r="D11178" s="138" t="s">
        <v>15</v>
      </c>
      <c r="E11178" s="139"/>
      <c r="F11178" s="139"/>
      <c r="G11178" s="140"/>
      <c r="H11178" s="131">
        <f>+ROUND(H11177,2)</f>
        <v>48.58</v>
      </c>
      <c r="N11178" s="165">
        <f>+ROUND(N11176,4)</f>
        <v>0.35089999999999999</v>
      </c>
    </row>
    <row r="11179" spans="1:18" ht="13.5" customHeight="1" x14ac:dyDescent="0.3">
      <c r="A11179" s="86"/>
      <c r="B11179" s="84"/>
      <c r="G11179" s="76"/>
    </row>
    <row r="11180" spans="1:18" ht="13.5" customHeight="1" x14ac:dyDescent="0.3">
      <c r="A11180" s="86"/>
      <c r="B11180" s="84"/>
      <c r="G11180" s="76"/>
    </row>
    <row r="11181" spans="1:18" ht="15" customHeight="1" x14ac:dyDescent="0.3">
      <c r="A11181" s="83"/>
      <c r="B11181" s="84"/>
      <c r="G11181" s="76"/>
      <c r="H11181" s="84"/>
      <c r="J11181" s="85"/>
      <c r="K11181" s="85"/>
      <c r="L11181" s="85"/>
      <c r="M11181" s="85"/>
      <c r="N11181" s="85"/>
    </row>
    <row r="11182" spans="1:18" ht="14.1" customHeight="1" x14ac:dyDescent="0.3">
      <c r="A11182" s="86"/>
      <c r="B11182" s="84"/>
      <c r="C11182" s="87"/>
      <c r="D11182" s="87"/>
      <c r="E11182" s="87"/>
      <c r="F11182" s="87"/>
      <c r="G11182" s="87"/>
      <c r="H11182" s="87"/>
      <c r="K11182" s="78"/>
      <c r="M11182" s="78"/>
    </row>
    <row r="11183" spans="1:18" ht="12" customHeight="1" x14ac:dyDescent="0.3">
      <c r="A11183" s="86"/>
      <c r="B11183" s="84"/>
      <c r="C11183" s="73"/>
      <c r="D11183" s="73"/>
      <c r="E11183" s="73"/>
      <c r="F11183" s="73"/>
      <c r="G11183" s="73"/>
      <c r="H11183" s="73"/>
      <c r="K11183" s="78"/>
      <c r="M11183" s="78"/>
    </row>
    <row r="11184" spans="1:18" ht="12" customHeight="1" x14ac:dyDescent="0.3">
      <c r="A11184" s="86"/>
      <c r="B11184" s="84"/>
      <c r="G11184" s="88"/>
      <c r="H11184" s="84"/>
      <c r="K11184" s="78"/>
      <c r="M11184" s="78"/>
    </row>
    <row r="11185" spans="1:18" ht="14.25" customHeight="1" x14ac:dyDescent="0.3">
      <c r="A11185" s="86"/>
      <c r="B11185" s="84"/>
      <c r="C11185" s="89"/>
      <c r="D11185" s="90"/>
      <c r="E11185" s="90"/>
      <c r="F11185" s="90"/>
      <c r="G11185" s="90"/>
      <c r="H11185" s="91"/>
      <c r="K11185" s="78"/>
      <c r="M11185" s="78"/>
    </row>
    <row r="11186" spans="1:18" ht="14.25" customHeight="1" x14ac:dyDescent="0.3">
      <c r="A11186" s="86"/>
      <c r="B11186" s="84"/>
      <c r="C11186" s="89"/>
      <c r="H11186" s="84"/>
      <c r="K11186" s="78"/>
      <c r="M11186" s="78"/>
    </row>
    <row r="11187" spans="1:18" ht="12" customHeight="1" thickBot="1" x14ac:dyDescent="0.35">
      <c r="A11187" s="86"/>
      <c r="B11187" s="84"/>
      <c r="C11187" s="89"/>
      <c r="H11187" s="84"/>
      <c r="K11187" s="78"/>
      <c r="M11187" s="78"/>
    </row>
    <row r="11188" spans="1:18" ht="20.100000000000001" customHeight="1" thickBot="1" x14ac:dyDescent="0.35">
      <c r="A11188" s="86"/>
      <c r="B11188" s="84"/>
      <c r="C11188" s="142" t="s">
        <v>55</v>
      </c>
      <c r="D11188" s="143"/>
      <c r="E11188" s="143"/>
      <c r="F11188" s="143"/>
      <c r="G11188" s="143"/>
      <c r="H11188" s="144"/>
    </row>
    <row r="11189" spans="1:18" ht="20.100000000000001" customHeight="1" x14ac:dyDescent="0.3">
      <c r="A11189" s="86"/>
      <c r="B11189" s="84"/>
      <c r="C11189" s="92"/>
      <c r="H11189" s="93" t="s">
        <v>56</v>
      </c>
      <c r="I11189" s="84"/>
      <c r="J11189" s="97" t="s">
        <v>26</v>
      </c>
      <c r="K11189" s="98"/>
      <c r="L11189" s="98"/>
      <c r="M11189" s="98"/>
      <c r="N11189" s="99"/>
    </row>
    <row r="11190" spans="1:18" ht="16.5" customHeight="1" thickBot="1" x14ac:dyDescent="0.35">
      <c r="A11190" s="169"/>
      <c r="B11190" s="84"/>
      <c r="C11190" s="73" t="s">
        <v>57</v>
      </c>
      <c r="D11190" s="84">
        <v>128</v>
      </c>
      <c r="G11190" s="74" t="s">
        <v>4</v>
      </c>
      <c r="H11190" s="75" t="str">
        <f>+VLOOKUP(D11190,PRESUP!$A$6:$N$183,3,FALSE)</f>
        <v>u</v>
      </c>
      <c r="I11190" s="84"/>
      <c r="J11190" s="100"/>
      <c r="K11190" s="101"/>
      <c r="L11190" s="101"/>
      <c r="M11190" s="101"/>
      <c r="N11190" s="102"/>
    </row>
    <row r="11191" spans="1:18" ht="32.25" customHeight="1" x14ac:dyDescent="0.3">
      <c r="A11191" s="86"/>
      <c r="B11191" s="84"/>
      <c r="C11191" s="22" t="str">
        <f>+VLOOKUP(D11190,PRESUP!$A$6:$N$183,14,FALSE)</f>
        <v>DETALLE: CONOS REFLECTIVOS (H=90 CM).</v>
      </c>
      <c r="J11191" s="103"/>
      <c r="K11191" s="104"/>
      <c r="L11191" s="104"/>
      <c r="M11191" s="104"/>
      <c r="N11191" s="105"/>
      <c r="O11191" s="84" t="s">
        <v>71</v>
      </c>
      <c r="P11191" s="84" t="s">
        <v>73</v>
      </c>
      <c r="Q11191" s="84" t="s">
        <v>72</v>
      </c>
    </row>
    <row r="11192" spans="1:18" s="73" customFormat="1" ht="15" customHeight="1" thickBot="1" x14ac:dyDescent="0.35">
      <c r="A11192" s="86"/>
      <c r="B11192" s="84"/>
      <c r="C11192" s="73" t="s">
        <v>5</v>
      </c>
      <c r="D11192" s="94"/>
      <c r="E11192" s="94"/>
      <c r="F11192" s="94"/>
      <c r="G11192" s="196" t="s">
        <v>58</v>
      </c>
      <c r="H11192" s="197">
        <v>0.05</v>
      </c>
      <c r="J11192" s="162"/>
      <c r="K11192" s="163"/>
      <c r="L11192" s="163"/>
      <c r="M11192" s="163"/>
      <c r="N11192" s="164"/>
      <c r="O11192" s="166">
        <f>+H11266</f>
        <v>31.19</v>
      </c>
      <c r="P11192" s="168">
        <f>+H11262</f>
        <v>27.12</v>
      </c>
      <c r="Q11192" s="167">
        <f>+N11266</f>
        <v>0.20180000000000001</v>
      </c>
      <c r="R11192" s="73">
        <f t="shared" ref="R11192" si="2161">+D11190</f>
        <v>128</v>
      </c>
    </row>
    <row r="11193" spans="1:18" s="94" customFormat="1" ht="30" customHeight="1" thickBot="1" x14ac:dyDescent="0.35">
      <c r="A11193" s="86"/>
      <c r="B11193" s="84"/>
      <c r="C11193" s="122" t="s">
        <v>48</v>
      </c>
      <c r="D11193" s="123" t="s">
        <v>0</v>
      </c>
      <c r="E11193" s="123" t="s">
        <v>6</v>
      </c>
      <c r="F11193" s="123" t="s">
        <v>7</v>
      </c>
      <c r="G11193" s="123" t="s">
        <v>8</v>
      </c>
      <c r="H11193" s="124" t="s">
        <v>9</v>
      </c>
      <c r="J11193" s="106" t="s">
        <v>59</v>
      </c>
      <c r="K11193" s="107" t="s">
        <v>60</v>
      </c>
      <c r="L11193" s="107" t="s">
        <v>61</v>
      </c>
      <c r="M11193" s="107" t="s">
        <v>62</v>
      </c>
      <c r="N11193" s="108" t="s">
        <v>63</v>
      </c>
    </row>
    <row r="11194" spans="1:18" ht="15" customHeight="1" x14ac:dyDescent="0.3">
      <c r="A11194" s="86"/>
      <c r="B11194" s="84"/>
      <c r="C11194" s="125"/>
      <c r="D11194" s="145"/>
      <c r="E11194" s="148"/>
      <c r="F11194" s="148"/>
      <c r="G11194" s="153"/>
      <c r="H11194" s="126"/>
      <c r="J11194" s="171"/>
      <c r="K11194" s="210"/>
      <c r="L11194" s="210"/>
      <c r="M11194" s="156"/>
      <c r="N11194" s="173" t="str">
        <f t="shared" ref="N11194:N11206" si="2162">+IF(H11194="","",J11194*M11194)</f>
        <v/>
      </c>
    </row>
    <row r="11195" spans="1:18" ht="15" customHeight="1" x14ac:dyDescent="0.3">
      <c r="A11195" s="86"/>
      <c r="B11195" s="84"/>
      <c r="C11195" s="125"/>
      <c r="D11195" s="146"/>
      <c r="E11195" s="149"/>
      <c r="F11195" s="184"/>
      <c r="G11195" s="185"/>
      <c r="H11195" s="186"/>
      <c r="J11195" s="195"/>
      <c r="K11195" s="172"/>
      <c r="L11195" s="170"/>
      <c r="M11195" s="193"/>
      <c r="N11195" s="194" t="str">
        <f t="shared" si="2162"/>
        <v/>
      </c>
      <c r="R11195" s="75" t="e">
        <f t="shared" ref="R11195:R11206" si="2163">+R11107+1</f>
        <v>#REF!</v>
      </c>
    </row>
    <row r="11196" spans="1:18" ht="15" customHeight="1" x14ac:dyDescent="0.3">
      <c r="A11196" s="86"/>
      <c r="B11196" s="84"/>
      <c r="C11196" s="125"/>
      <c r="D11196" s="146"/>
      <c r="E11196" s="149"/>
      <c r="F11196" s="184"/>
      <c r="G11196" s="185"/>
      <c r="H11196" s="186"/>
      <c r="J11196" s="195"/>
      <c r="K11196" s="172"/>
      <c r="L11196" s="170"/>
      <c r="M11196" s="193"/>
      <c r="N11196" s="194" t="str">
        <f t="shared" si="2162"/>
        <v/>
      </c>
      <c r="R11196" s="75" t="e">
        <f t="shared" si="2163"/>
        <v>#REF!</v>
      </c>
    </row>
    <row r="11197" spans="1:18" ht="15" customHeight="1" x14ac:dyDescent="0.3">
      <c r="A11197" s="86"/>
      <c r="B11197" s="84"/>
      <c r="C11197" s="125"/>
      <c r="D11197" s="146"/>
      <c r="E11197" s="149"/>
      <c r="F11197" s="184"/>
      <c r="G11197" s="185"/>
      <c r="H11197" s="186"/>
      <c r="J11197" s="195"/>
      <c r="K11197" s="172"/>
      <c r="L11197" s="170"/>
      <c r="M11197" s="193"/>
      <c r="N11197" s="194" t="str">
        <f t="shared" si="2162"/>
        <v/>
      </c>
      <c r="R11197" s="75" t="e">
        <f t="shared" si="2163"/>
        <v>#REF!</v>
      </c>
    </row>
    <row r="11198" spans="1:18" ht="15" customHeight="1" x14ac:dyDescent="0.3">
      <c r="A11198" s="86"/>
      <c r="B11198" s="84"/>
      <c r="C11198" s="125"/>
      <c r="D11198" s="146"/>
      <c r="E11198" s="149"/>
      <c r="F11198" s="184" t="str">
        <f t="shared" ref="F11198:F11206" si="2164">+IF(E11198="","",D11198*E11198)</f>
        <v/>
      </c>
      <c r="G11198" s="185" t="str">
        <f>+IF(F11198="","",H11192)</f>
        <v/>
      </c>
      <c r="H11198" s="186" t="str">
        <f t="shared" ref="H11198:H11206" si="2165">+IF(G11198="","",F11198*G11198)</f>
        <v/>
      </c>
      <c r="J11198" s="195" t="str">
        <f>+IF(H11198="","",H11198/H11262)</f>
        <v/>
      </c>
      <c r="K11198" s="172"/>
      <c r="L11198" s="170"/>
      <c r="M11198" s="193" t="str">
        <f t="shared" ref="M11198:M11206" si="2166">IF(L11198="NP", 0, (IF(L11198="EP", 1, (IF(L11198="ND", 0.4, "")))))</f>
        <v/>
      </c>
      <c r="N11198" s="194" t="str">
        <f t="shared" si="2162"/>
        <v/>
      </c>
      <c r="R11198" s="75" t="e">
        <f t="shared" si="2163"/>
        <v>#REF!</v>
      </c>
    </row>
    <row r="11199" spans="1:18" ht="15" customHeight="1" x14ac:dyDescent="0.3">
      <c r="A11199" s="86"/>
      <c r="B11199" s="84"/>
      <c r="C11199" s="125"/>
      <c r="D11199" s="146"/>
      <c r="E11199" s="149"/>
      <c r="F11199" s="184" t="str">
        <f t="shared" si="2164"/>
        <v/>
      </c>
      <c r="G11199" s="185" t="str">
        <f>+IF(F11199="","",H11192)</f>
        <v/>
      </c>
      <c r="H11199" s="186" t="str">
        <f t="shared" si="2165"/>
        <v/>
      </c>
      <c r="J11199" s="195" t="str">
        <f>+IF(H11199="","",H11199/H11262)</f>
        <v/>
      </c>
      <c r="K11199" s="172"/>
      <c r="L11199" s="170"/>
      <c r="M11199" s="193" t="str">
        <f t="shared" si="2166"/>
        <v/>
      </c>
      <c r="N11199" s="194" t="str">
        <f t="shared" si="2162"/>
        <v/>
      </c>
      <c r="R11199" s="75" t="e">
        <f t="shared" si="2163"/>
        <v>#REF!</v>
      </c>
    </row>
    <row r="11200" spans="1:18" ht="15" customHeight="1" x14ac:dyDescent="0.3">
      <c r="A11200" s="86"/>
      <c r="B11200" s="84"/>
      <c r="C11200" s="125"/>
      <c r="D11200" s="146"/>
      <c r="E11200" s="149"/>
      <c r="F11200" s="184" t="str">
        <f t="shared" si="2164"/>
        <v/>
      </c>
      <c r="G11200" s="185" t="str">
        <f>+IF(F11200="","",H11192)</f>
        <v/>
      </c>
      <c r="H11200" s="186" t="str">
        <f t="shared" si="2165"/>
        <v/>
      </c>
      <c r="J11200" s="195" t="str">
        <f>+IF(H11200="","",H11200/H11262)</f>
        <v/>
      </c>
      <c r="K11200" s="172"/>
      <c r="L11200" s="170"/>
      <c r="M11200" s="193" t="str">
        <f t="shared" si="2166"/>
        <v/>
      </c>
      <c r="N11200" s="194" t="str">
        <f t="shared" si="2162"/>
        <v/>
      </c>
      <c r="R11200" s="75" t="e">
        <f t="shared" si="2163"/>
        <v>#REF!</v>
      </c>
    </row>
    <row r="11201" spans="1:18" ht="15" customHeight="1" x14ac:dyDescent="0.3">
      <c r="A11201" s="86"/>
      <c r="B11201" s="84"/>
      <c r="C11201" s="125"/>
      <c r="D11201" s="146"/>
      <c r="E11201" s="149"/>
      <c r="F11201" s="184" t="str">
        <f t="shared" si="2164"/>
        <v/>
      </c>
      <c r="G11201" s="185" t="str">
        <f>+IF(F11201="","",H11192)</f>
        <v/>
      </c>
      <c r="H11201" s="186" t="str">
        <f t="shared" si="2165"/>
        <v/>
      </c>
      <c r="J11201" s="195" t="str">
        <f>+IF(H11201="","",H11201/H11262)</f>
        <v/>
      </c>
      <c r="K11201" s="172"/>
      <c r="L11201" s="170"/>
      <c r="M11201" s="193" t="str">
        <f t="shared" si="2166"/>
        <v/>
      </c>
      <c r="N11201" s="194" t="str">
        <f t="shared" si="2162"/>
        <v/>
      </c>
      <c r="R11201" s="75" t="e">
        <f t="shared" si="2163"/>
        <v>#REF!</v>
      </c>
    </row>
    <row r="11202" spans="1:18" ht="15" customHeight="1" x14ac:dyDescent="0.3">
      <c r="A11202" s="86"/>
      <c r="B11202" s="84"/>
      <c r="C11202" s="125"/>
      <c r="D11202" s="146"/>
      <c r="E11202" s="149"/>
      <c r="F11202" s="184" t="str">
        <f t="shared" si="2164"/>
        <v/>
      </c>
      <c r="G11202" s="185" t="str">
        <f>+IF(F11202="","",H11192)</f>
        <v/>
      </c>
      <c r="H11202" s="186" t="str">
        <f t="shared" si="2165"/>
        <v/>
      </c>
      <c r="J11202" s="195" t="str">
        <f>+IF(H11202="","",H11202/H11262)</f>
        <v/>
      </c>
      <c r="K11202" s="172"/>
      <c r="L11202" s="170"/>
      <c r="M11202" s="193" t="str">
        <f t="shared" si="2166"/>
        <v/>
      </c>
      <c r="N11202" s="194" t="str">
        <f t="shared" si="2162"/>
        <v/>
      </c>
      <c r="R11202" s="75" t="e">
        <f t="shared" si="2163"/>
        <v>#REF!</v>
      </c>
    </row>
    <row r="11203" spans="1:18" ht="15" customHeight="1" x14ac:dyDescent="0.3">
      <c r="A11203" s="86"/>
      <c r="B11203" s="84"/>
      <c r="C11203" s="125"/>
      <c r="D11203" s="146"/>
      <c r="E11203" s="149"/>
      <c r="F11203" s="184" t="str">
        <f t="shared" si="2164"/>
        <v/>
      </c>
      <c r="G11203" s="185" t="str">
        <f>+IF(F11203="","",H11192)</f>
        <v/>
      </c>
      <c r="H11203" s="186" t="str">
        <f t="shared" si="2165"/>
        <v/>
      </c>
      <c r="J11203" s="195" t="str">
        <f>+IF(H11203="","",H11203/H11262)</f>
        <v/>
      </c>
      <c r="K11203" s="172"/>
      <c r="L11203" s="170"/>
      <c r="M11203" s="193" t="str">
        <f t="shared" si="2166"/>
        <v/>
      </c>
      <c r="N11203" s="194" t="str">
        <f t="shared" si="2162"/>
        <v/>
      </c>
      <c r="R11203" s="75" t="e">
        <f t="shared" si="2163"/>
        <v>#REF!</v>
      </c>
    </row>
    <row r="11204" spans="1:18" ht="15" customHeight="1" x14ac:dyDescent="0.3">
      <c r="A11204" s="86"/>
      <c r="B11204" s="84"/>
      <c r="C11204" s="125"/>
      <c r="D11204" s="146"/>
      <c r="E11204" s="149"/>
      <c r="F11204" s="184" t="str">
        <f t="shared" si="2164"/>
        <v/>
      </c>
      <c r="G11204" s="185" t="str">
        <f>+IF(F11204="","",H11192)</f>
        <v/>
      </c>
      <c r="H11204" s="186" t="str">
        <f t="shared" si="2165"/>
        <v/>
      </c>
      <c r="J11204" s="195" t="str">
        <f>+IF(H11204="","",H11204/H11262)</f>
        <v/>
      </c>
      <c r="K11204" s="172"/>
      <c r="L11204" s="170"/>
      <c r="M11204" s="193" t="str">
        <f t="shared" si="2166"/>
        <v/>
      </c>
      <c r="N11204" s="194" t="str">
        <f t="shared" si="2162"/>
        <v/>
      </c>
      <c r="R11204" s="75" t="e">
        <f t="shared" si="2163"/>
        <v>#REF!</v>
      </c>
    </row>
    <row r="11205" spans="1:18" ht="15" customHeight="1" x14ac:dyDescent="0.3">
      <c r="A11205" s="86"/>
      <c r="B11205" s="84"/>
      <c r="C11205" s="125"/>
      <c r="D11205" s="146"/>
      <c r="E11205" s="149"/>
      <c r="F11205" s="184" t="str">
        <f t="shared" si="2164"/>
        <v/>
      </c>
      <c r="G11205" s="185" t="str">
        <f>+IF(F11205="","",H11192)</f>
        <v/>
      </c>
      <c r="H11205" s="186" t="str">
        <f t="shared" si="2165"/>
        <v/>
      </c>
      <c r="J11205" s="195" t="str">
        <f>+IF(H11205="","",H11205/H11262)</f>
        <v/>
      </c>
      <c r="K11205" s="172"/>
      <c r="L11205" s="170"/>
      <c r="M11205" s="193" t="str">
        <f t="shared" si="2166"/>
        <v/>
      </c>
      <c r="N11205" s="194" t="str">
        <f t="shared" si="2162"/>
        <v/>
      </c>
      <c r="R11205" s="75" t="e">
        <f t="shared" si="2163"/>
        <v>#REF!</v>
      </c>
    </row>
    <row r="11206" spans="1:18" ht="15" customHeight="1" thickBot="1" x14ac:dyDescent="0.35">
      <c r="A11206" s="86"/>
      <c r="B11206" s="84"/>
      <c r="C11206" s="127"/>
      <c r="D11206" s="147"/>
      <c r="E11206" s="150"/>
      <c r="F11206" s="187" t="str">
        <f t="shared" si="2164"/>
        <v/>
      </c>
      <c r="G11206" s="188" t="str">
        <f>+IF(F11206="","",H11191)</f>
        <v/>
      </c>
      <c r="H11206" s="189" t="str">
        <f t="shared" si="2165"/>
        <v/>
      </c>
      <c r="J11206" s="195" t="str">
        <f>+IF(H11206="","",H11206/H11262)</f>
        <v/>
      </c>
      <c r="K11206" s="172"/>
      <c r="L11206" s="170"/>
      <c r="M11206" s="193" t="str">
        <f t="shared" si="2166"/>
        <v/>
      </c>
      <c r="N11206" s="194" t="str">
        <f t="shared" si="2162"/>
        <v/>
      </c>
      <c r="R11206" s="75" t="e">
        <f t="shared" si="2163"/>
        <v>#REF!</v>
      </c>
    </row>
    <row r="11207" spans="1:18" ht="15" customHeight="1" thickBot="1" x14ac:dyDescent="0.35">
      <c r="A11207" s="86"/>
      <c r="B11207" s="84"/>
      <c r="C11207" s="160"/>
      <c r="D11207" s="160"/>
      <c r="E11207" s="160"/>
      <c r="F11207" s="160"/>
      <c r="G11207" s="161" t="s">
        <v>27</v>
      </c>
      <c r="H11207" s="157">
        <f>SUM(H11194:H11206)</f>
        <v>0</v>
      </c>
      <c r="J11207" s="110">
        <f>SUM(J11194:J11206)</f>
        <v>0</v>
      </c>
      <c r="K11207" s="109"/>
      <c r="L11207" s="109"/>
      <c r="M11207" s="109"/>
      <c r="N11207" s="110">
        <f>SUM(N11194:N11206)</f>
        <v>0</v>
      </c>
    </row>
    <row r="11208" spans="1:18" s="73" customFormat="1" ht="15" customHeight="1" thickBot="1" x14ac:dyDescent="0.35">
      <c r="A11208" s="86"/>
      <c r="B11208" s="84"/>
      <c r="C11208" s="73" t="s">
        <v>10</v>
      </c>
      <c r="H11208" s="74"/>
      <c r="J11208" s="112"/>
      <c r="K11208" s="112"/>
      <c r="L11208" s="112"/>
      <c r="M11208" s="112"/>
      <c r="N11208" s="112"/>
    </row>
    <row r="11209" spans="1:18" ht="31.5" customHeight="1" thickBot="1" x14ac:dyDescent="0.35">
      <c r="A11209" s="86"/>
      <c r="B11209" s="84"/>
      <c r="C11209" s="122" t="s">
        <v>48</v>
      </c>
      <c r="D11209" s="123" t="s">
        <v>0</v>
      </c>
      <c r="E11209" s="123" t="s">
        <v>65</v>
      </c>
      <c r="F11209" s="123" t="s">
        <v>66</v>
      </c>
      <c r="G11209" s="123" t="s">
        <v>8</v>
      </c>
      <c r="H11209" s="124" t="s">
        <v>9</v>
      </c>
      <c r="J11209" s="106" t="s">
        <v>59</v>
      </c>
      <c r="K11209" s="107" t="s">
        <v>60</v>
      </c>
      <c r="L11209" s="107" t="s">
        <v>61</v>
      </c>
      <c r="M11209" s="107" t="s">
        <v>62</v>
      </c>
      <c r="N11209" s="108" t="s">
        <v>63</v>
      </c>
    </row>
    <row r="11210" spans="1:18" ht="15" customHeight="1" x14ac:dyDescent="0.25">
      <c r="A11210" s="86"/>
      <c r="B11210" s="84"/>
      <c r="C11210" s="209"/>
      <c r="D11210" s="234"/>
      <c r="E11210" s="209"/>
      <c r="F11210" s="184"/>
      <c r="G11210" s="185"/>
      <c r="H11210" s="186"/>
      <c r="I11210" s="95"/>
      <c r="J11210" s="195"/>
      <c r="K11210" s="210"/>
      <c r="L11210" s="210"/>
      <c r="M11210" s="193"/>
      <c r="N11210" s="194" t="str">
        <f t="shared" ref="N11210:N11222" si="2167">+IF(H11210="","",J11210*M11210)</f>
        <v/>
      </c>
      <c r="R11210" s="75" t="e">
        <f t="shared" ref="R11210:R11222" si="2168">+R11122+1</f>
        <v>#REF!</v>
      </c>
    </row>
    <row r="11211" spans="1:18" ht="37.950000000000003" customHeight="1" x14ac:dyDescent="0.25">
      <c r="A11211" s="86"/>
      <c r="B11211" s="84"/>
      <c r="C11211" s="125"/>
      <c r="D11211" s="235"/>
      <c r="E11211" s="209"/>
      <c r="F11211" s="184"/>
      <c r="G11211" s="185"/>
      <c r="H11211" s="186"/>
      <c r="J11211" s="195"/>
      <c r="K11211" s="210"/>
      <c r="L11211" s="210"/>
      <c r="M11211" s="193"/>
      <c r="N11211" s="194" t="str">
        <f t="shared" si="2167"/>
        <v/>
      </c>
      <c r="R11211" s="75" t="e">
        <f t="shared" si="2168"/>
        <v>#REF!</v>
      </c>
    </row>
    <row r="11212" spans="1:18" ht="15" customHeight="1" x14ac:dyDescent="0.25">
      <c r="A11212" s="86"/>
      <c r="B11212" s="84"/>
      <c r="C11212" s="125"/>
      <c r="D11212" s="234"/>
      <c r="E11212" s="209"/>
      <c r="F11212" s="184"/>
      <c r="G11212" s="185"/>
      <c r="H11212" s="186"/>
      <c r="J11212" s="195"/>
      <c r="K11212" s="210"/>
      <c r="L11212" s="210"/>
      <c r="M11212" s="193"/>
      <c r="N11212" s="194" t="str">
        <f t="shared" si="2167"/>
        <v/>
      </c>
      <c r="R11212" s="75" t="e">
        <f t="shared" si="2168"/>
        <v>#REF!</v>
      </c>
    </row>
    <row r="11213" spans="1:18" ht="15" customHeight="1" x14ac:dyDescent="0.25">
      <c r="A11213" s="86"/>
      <c r="B11213" s="84"/>
      <c r="C11213" s="209"/>
      <c r="D11213" s="146"/>
      <c r="E11213" s="209"/>
      <c r="F11213" s="184"/>
      <c r="G11213" s="185"/>
      <c r="H11213" s="186"/>
      <c r="J11213" s="195"/>
      <c r="K11213" s="174"/>
      <c r="L11213" s="210"/>
      <c r="M11213" s="193"/>
      <c r="N11213" s="194" t="str">
        <f t="shared" si="2167"/>
        <v/>
      </c>
      <c r="R11213" s="75" t="e">
        <f t="shared" si="2168"/>
        <v>#REF!</v>
      </c>
    </row>
    <row r="11214" spans="1:18" ht="15" customHeight="1" x14ac:dyDescent="0.3">
      <c r="A11214" s="86"/>
      <c r="B11214" s="84"/>
      <c r="C11214" s="125"/>
      <c r="D11214" s="146"/>
      <c r="E11214" s="149"/>
      <c r="F11214" s="184"/>
      <c r="G11214" s="185"/>
      <c r="H11214" s="186"/>
      <c r="J11214" s="195"/>
      <c r="K11214" s="174"/>
      <c r="L11214" s="170"/>
      <c r="M11214" s="193"/>
      <c r="N11214" s="194" t="str">
        <f t="shared" si="2167"/>
        <v/>
      </c>
      <c r="R11214" s="75" t="e">
        <f t="shared" si="2168"/>
        <v>#REF!</v>
      </c>
    </row>
    <row r="11215" spans="1:18" ht="15" customHeight="1" x14ac:dyDescent="0.3">
      <c r="A11215" s="86"/>
      <c r="B11215" s="84"/>
      <c r="C11215" s="125"/>
      <c r="D11215" s="146"/>
      <c r="E11215" s="149"/>
      <c r="F11215" s="184" t="str">
        <f t="shared" ref="F11215:F11222" si="2169">+IF(E11215="","",D11215*E11215)</f>
        <v/>
      </c>
      <c r="G11215" s="185" t="str">
        <f>+IF(F11215="","",H11192)</f>
        <v/>
      </c>
      <c r="H11215" s="186" t="str">
        <f t="shared" ref="H11215:H11222" si="2170">+IF(G11215="","",F11215*G11215)</f>
        <v/>
      </c>
      <c r="I11215" s="96"/>
      <c r="J11215" s="195" t="str">
        <f>+IF(H11215="","",H11215/H11262)</f>
        <v/>
      </c>
      <c r="K11215" s="174"/>
      <c r="L11215" s="170"/>
      <c r="M11215" s="193" t="str">
        <f t="shared" ref="M11215:M11222" si="2171">IF(L11215="NP", 0, (IF(L11215="EP", 1, (IF(L11215="ND", 0.4, "")))))</f>
        <v/>
      </c>
      <c r="N11215" s="194" t="str">
        <f t="shared" si="2167"/>
        <v/>
      </c>
      <c r="R11215" s="75" t="e">
        <f t="shared" si="2168"/>
        <v>#REF!</v>
      </c>
    </row>
    <row r="11216" spans="1:18" ht="15" customHeight="1" x14ac:dyDescent="0.3">
      <c r="A11216" s="86"/>
      <c r="B11216" s="84"/>
      <c r="C11216" s="125"/>
      <c r="D11216" s="146"/>
      <c r="E11216" s="149"/>
      <c r="F11216" s="184" t="str">
        <f t="shared" si="2169"/>
        <v/>
      </c>
      <c r="G11216" s="185" t="str">
        <f>+IF(F11216="","",H11192)</f>
        <v/>
      </c>
      <c r="H11216" s="186" t="str">
        <f t="shared" si="2170"/>
        <v/>
      </c>
      <c r="J11216" s="195" t="str">
        <f>+IF(H11216="","",H11216/H11262)</f>
        <v/>
      </c>
      <c r="K11216" s="174"/>
      <c r="L11216" s="170"/>
      <c r="M11216" s="193" t="str">
        <f t="shared" si="2171"/>
        <v/>
      </c>
      <c r="N11216" s="194" t="str">
        <f t="shared" si="2167"/>
        <v/>
      </c>
      <c r="R11216" s="75" t="e">
        <f t="shared" si="2168"/>
        <v>#REF!</v>
      </c>
    </row>
    <row r="11217" spans="1:18" ht="15" customHeight="1" x14ac:dyDescent="0.3">
      <c r="A11217" s="86"/>
      <c r="B11217" s="84"/>
      <c r="C11217" s="125"/>
      <c r="D11217" s="146"/>
      <c r="E11217" s="149"/>
      <c r="F11217" s="184" t="str">
        <f t="shared" si="2169"/>
        <v/>
      </c>
      <c r="G11217" s="185" t="str">
        <f>+IF(F11217="","",H11192)</f>
        <v/>
      </c>
      <c r="H11217" s="186" t="str">
        <f t="shared" si="2170"/>
        <v/>
      </c>
      <c r="J11217" s="195" t="str">
        <f>+IF(H11217="","",H11217/H11262)</f>
        <v/>
      </c>
      <c r="K11217" s="174"/>
      <c r="L11217" s="170"/>
      <c r="M11217" s="193" t="str">
        <f t="shared" si="2171"/>
        <v/>
      </c>
      <c r="N11217" s="194" t="str">
        <f t="shared" si="2167"/>
        <v/>
      </c>
      <c r="R11217" s="75" t="e">
        <f t="shared" si="2168"/>
        <v>#REF!</v>
      </c>
    </row>
    <row r="11218" spans="1:18" ht="15" customHeight="1" x14ac:dyDescent="0.3">
      <c r="A11218" s="86"/>
      <c r="B11218" s="84"/>
      <c r="C11218" s="125"/>
      <c r="D11218" s="146"/>
      <c r="E11218" s="149"/>
      <c r="F11218" s="184" t="str">
        <f t="shared" si="2169"/>
        <v/>
      </c>
      <c r="G11218" s="185" t="str">
        <f>+IF(F11218="","",H11192)</f>
        <v/>
      </c>
      <c r="H11218" s="186" t="str">
        <f t="shared" si="2170"/>
        <v/>
      </c>
      <c r="I11218" s="96"/>
      <c r="J11218" s="195" t="str">
        <f>+IF(H11218="","",H11218/H11262)</f>
        <v/>
      </c>
      <c r="K11218" s="174"/>
      <c r="L11218" s="170"/>
      <c r="M11218" s="193" t="str">
        <f t="shared" si="2171"/>
        <v/>
      </c>
      <c r="N11218" s="194" t="str">
        <f t="shared" si="2167"/>
        <v/>
      </c>
      <c r="R11218" s="75" t="e">
        <f t="shared" si="2168"/>
        <v>#REF!</v>
      </c>
    </row>
    <row r="11219" spans="1:18" ht="15" customHeight="1" x14ac:dyDescent="0.3">
      <c r="A11219" s="86"/>
      <c r="B11219" s="84"/>
      <c r="C11219" s="125"/>
      <c r="D11219" s="146"/>
      <c r="E11219" s="149"/>
      <c r="F11219" s="184" t="str">
        <f t="shared" si="2169"/>
        <v/>
      </c>
      <c r="G11219" s="185" t="str">
        <f>+IF(F11219="","",H11192)</f>
        <v/>
      </c>
      <c r="H11219" s="186" t="str">
        <f t="shared" si="2170"/>
        <v/>
      </c>
      <c r="J11219" s="195" t="str">
        <f>+IF(H11219="","",H11219/H11262)</f>
        <v/>
      </c>
      <c r="K11219" s="174"/>
      <c r="L11219" s="170"/>
      <c r="M11219" s="193" t="str">
        <f t="shared" si="2171"/>
        <v/>
      </c>
      <c r="N11219" s="194" t="str">
        <f t="shared" si="2167"/>
        <v/>
      </c>
      <c r="R11219" s="75" t="e">
        <f t="shared" si="2168"/>
        <v>#REF!</v>
      </c>
    </row>
    <row r="11220" spans="1:18" ht="15" customHeight="1" x14ac:dyDescent="0.3">
      <c r="A11220" s="86"/>
      <c r="B11220" s="84"/>
      <c r="C11220" s="125"/>
      <c r="D11220" s="146"/>
      <c r="E11220" s="149"/>
      <c r="F11220" s="184" t="str">
        <f t="shared" si="2169"/>
        <v/>
      </c>
      <c r="G11220" s="185" t="str">
        <f>+IF(F11220="","",H11192)</f>
        <v/>
      </c>
      <c r="H11220" s="186" t="str">
        <f t="shared" si="2170"/>
        <v/>
      </c>
      <c r="I11220" s="96"/>
      <c r="J11220" s="195" t="str">
        <f>+IF(H11220="","",H11220/H11262)</f>
        <v/>
      </c>
      <c r="K11220" s="174"/>
      <c r="L11220" s="170"/>
      <c r="M11220" s="193" t="str">
        <f t="shared" si="2171"/>
        <v/>
      </c>
      <c r="N11220" s="194" t="str">
        <f t="shared" si="2167"/>
        <v/>
      </c>
      <c r="R11220" s="75" t="e">
        <f t="shared" si="2168"/>
        <v>#REF!</v>
      </c>
    </row>
    <row r="11221" spans="1:18" ht="15" customHeight="1" x14ac:dyDescent="0.3">
      <c r="A11221" s="86"/>
      <c r="B11221" s="84"/>
      <c r="C11221" s="125"/>
      <c r="D11221" s="146"/>
      <c r="E11221" s="149"/>
      <c r="F11221" s="184" t="str">
        <f t="shared" si="2169"/>
        <v/>
      </c>
      <c r="G11221" s="185" t="str">
        <f>+IF(F11221="","",H11192)</f>
        <v/>
      </c>
      <c r="H11221" s="186" t="str">
        <f t="shared" si="2170"/>
        <v/>
      </c>
      <c r="I11221" s="96"/>
      <c r="J11221" s="195" t="str">
        <f>+IF(H11221="","",H11221/H11262)</f>
        <v/>
      </c>
      <c r="K11221" s="174"/>
      <c r="L11221" s="170"/>
      <c r="M11221" s="193" t="str">
        <f t="shared" si="2171"/>
        <v/>
      </c>
      <c r="N11221" s="194" t="str">
        <f t="shared" si="2167"/>
        <v/>
      </c>
      <c r="R11221" s="75" t="e">
        <f t="shared" si="2168"/>
        <v>#REF!</v>
      </c>
    </row>
    <row r="11222" spans="1:18" ht="15" customHeight="1" thickBot="1" x14ac:dyDescent="0.35">
      <c r="A11222" s="86"/>
      <c r="B11222" s="84"/>
      <c r="C11222" s="127"/>
      <c r="D11222" s="147"/>
      <c r="E11222" s="150"/>
      <c r="F11222" s="187" t="str">
        <f t="shared" si="2169"/>
        <v/>
      </c>
      <c r="G11222" s="188" t="str">
        <f>+IF(F11222="","",H11191)</f>
        <v/>
      </c>
      <c r="H11222" s="189" t="str">
        <f t="shared" si="2170"/>
        <v/>
      </c>
      <c r="J11222" s="195" t="str">
        <f>+IF(H11222="","",H11222/H11262)</f>
        <v/>
      </c>
      <c r="K11222" s="174"/>
      <c r="L11222" s="170"/>
      <c r="M11222" s="193" t="str">
        <f t="shared" si="2171"/>
        <v/>
      </c>
      <c r="N11222" s="194" t="str">
        <f t="shared" si="2167"/>
        <v/>
      </c>
      <c r="R11222" s="75" t="e">
        <f t="shared" si="2168"/>
        <v>#REF!</v>
      </c>
    </row>
    <row r="11223" spans="1:18" ht="15" customHeight="1" thickBot="1" x14ac:dyDescent="0.35">
      <c r="A11223" s="86"/>
      <c r="B11223" s="84"/>
      <c r="C11223" s="160"/>
      <c r="D11223" s="160"/>
      <c r="E11223" s="160"/>
      <c r="F11223" s="160"/>
      <c r="G11223" s="161" t="s">
        <v>28</v>
      </c>
      <c r="H11223" s="157">
        <f>SUM(H11210:H11222)</f>
        <v>0</v>
      </c>
      <c r="J11223" s="110">
        <f>SUM(J11210:J11222)</f>
        <v>0</v>
      </c>
      <c r="K11223" s="109"/>
      <c r="L11223" s="109"/>
      <c r="M11223" s="109"/>
      <c r="N11223" s="110">
        <f>SUM(N11210:N11222)</f>
        <v>0</v>
      </c>
    </row>
    <row r="11224" spans="1:18" s="73" customFormat="1" ht="15" customHeight="1" thickBot="1" x14ac:dyDescent="0.35">
      <c r="A11224" s="86"/>
      <c r="B11224" s="84"/>
      <c r="C11224" s="73" t="s">
        <v>11</v>
      </c>
      <c r="H11224" s="74"/>
      <c r="J11224" s="112"/>
      <c r="K11224" s="112"/>
      <c r="L11224" s="112"/>
      <c r="M11224" s="112"/>
      <c r="N11224" s="112"/>
    </row>
    <row r="11225" spans="1:18" ht="34.5" customHeight="1" thickBot="1" x14ac:dyDescent="0.35">
      <c r="A11225" s="86"/>
      <c r="B11225" s="84"/>
      <c r="C11225" s="122" t="s">
        <v>48</v>
      </c>
      <c r="D11225" s="129"/>
      <c r="E11225" s="123" t="s">
        <v>3</v>
      </c>
      <c r="F11225" s="123" t="s">
        <v>0</v>
      </c>
      <c r="G11225" s="123" t="s">
        <v>16</v>
      </c>
      <c r="H11225" s="124" t="s">
        <v>9</v>
      </c>
      <c r="J11225" s="106" t="s">
        <v>59</v>
      </c>
      <c r="K11225" s="107" t="s">
        <v>60</v>
      </c>
      <c r="L11225" s="107" t="s">
        <v>61</v>
      </c>
      <c r="M11225" s="107" t="s">
        <v>62</v>
      </c>
      <c r="N11225" s="108" t="s">
        <v>63</v>
      </c>
    </row>
    <row r="11226" spans="1:18" ht="25.95" customHeight="1" x14ac:dyDescent="0.3">
      <c r="A11226" s="86"/>
      <c r="B11226" s="84"/>
      <c r="C11226" s="232" t="s">
        <v>534</v>
      </c>
      <c r="E11226" s="237" t="s">
        <v>80</v>
      </c>
      <c r="F11226" s="257">
        <v>1</v>
      </c>
      <c r="G11226" s="238">
        <v>27.12</v>
      </c>
      <c r="H11226" s="190">
        <f>+IF(G11226="","",F11226*G11226)</f>
        <v>27.12</v>
      </c>
      <c r="J11226" s="195">
        <f>+IF(H11226="","",H11226/H11262)</f>
        <v>1</v>
      </c>
      <c r="K11226" s="221">
        <v>352605342021</v>
      </c>
      <c r="L11226" s="170" t="s">
        <v>76</v>
      </c>
      <c r="M11226" s="193">
        <v>0.20180000000000001</v>
      </c>
      <c r="N11226" s="194">
        <f t="shared" ref="N11226:N11251" si="2172">+IF(H11226="","",J11226*M11226)</f>
        <v>0.20180000000000001</v>
      </c>
      <c r="R11226" s="75" t="e">
        <f t="shared" ref="R11226:R11251" si="2173">+R11138+1</f>
        <v>#REF!</v>
      </c>
    </row>
    <row r="11227" spans="1:18" ht="15" customHeight="1" x14ac:dyDescent="0.3">
      <c r="A11227" s="86"/>
      <c r="B11227" s="84"/>
      <c r="C11227" s="236"/>
      <c r="E11227" s="237"/>
      <c r="F11227" s="238"/>
      <c r="G11227" s="238"/>
      <c r="H11227" s="190"/>
      <c r="J11227" s="195"/>
      <c r="K11227" s="221"/>
      <c r="L11227" s="210"/>
      <c r="M11227" s="193"/>
      <c r="N11227" s="194" t="str">
        <f t="shared" si="2172"/>
        <v/>
      </c>
      <c r="R11227" s="75" t="e">
        <f t="shared" si="2173"/>
        <v>#REF!</v>
      </c>
    </row>
    <row r="11228" spans="1:18" ht="15" customHeight="1" x14ac:dyDescent="0.3">
      <c r="A11228" s="86"/>
      <c r="B11228" s="84"/>
      <c r="C11228" s="125"/>
      <c r="E11228" s="151"/>
      <c r="F11228" s="151"/>
      <c r="G11228" s="151"/>
      <c r="H11228" s="190" t="str">
        <f t="shared" ref="H11228:H11251" si="2174">+IF(G11228="","",F11228*G11228)</f>
        <v/>
      </c>
      <c r="J11228" s="195" t="str">
        <f>+IF(H11228="","",H11228/H11262)</f>
        <v/>
      </c>
      <c r="K11228" s="174"/>
      <c r="L11228" s="170"/>
      <c r="M11228" s="193" t="str">
        <f t="shared" ref="M11228:M11251" si="2175">IF(L11228="NP", 0, (IF(L11228="EP", 1, (IF(L11228="ND", 0.4, "")))))</f>
        <v/>
      </c>
      <c r="N11228" s="194" t="str">
        <f t="shared" si="2172"/>
        <v/>
      </c>
      <c r="R11228" s="75" t="e">
        <f t="shared" si="2173"/>
        <v>#REF!</v>
      </c>
    </row>
    <row r="11229" spans="1:18" ht="15" customHeight="1" x14ac:dyDescent="0.3">
      <c r="A11229" s="86"/>
      <c r="B11229" s="84"/>
      <c r="C11229" s="125"/>
      <c r="E11229" s="151"/>
      <c r="F11229" s="151"/>
      <c r="G11229" s="151"/>
      <c r="H11229" s="190" t="str">
        <f t="shared" si="2174"/>
        <v/>
      </c>
      <c r="J11229" s="195" t="str">
        <f>+IF(H11229="","",H11229/H11262)</f>
        <v/>
      </c>
      <c r="K11229" s="174"/>
      <c r="L11229" s="170"/>
      <c r="M11229" s="193" t="str">
        <f t="shared" si="2175"/>
        <v/>
      </c>
      <c r="N11229" s="194" t="str">
        <f t="shared" si="2172"/>
        <v/>
      </c>
      <c r="R11229" s="75" t="e">
        <f t="shared" si="2173"/>
        <v>#REF!</v>
      </c>
    </row>
    <row r="11230" spans="1:18" ht="15" customHeight="1" x14ac:dyDescent="0.3">
      <c r="A11230" s="86"/>
      <c r="B11230" s="84"/>
      <c r="C11230" s="125"/>
      <c r="E11230" s="151"/>
      <c r="F11230" s="151"/>
      <c r="G11230" s="151"/>
      <c r="H11230" s="190" t="str">
        <f t="shared" si="2174"/>
        <v/>
      </c>
      <c r="J11230" s="195" t="str">
        <f>+IF(H11230="","",H11230/H11262)</f>
        <v/>
      </c>
      <c r="K11230" s="174"/>
      <c r="L11230" s="170"/>
      <c r="M11230" s="193" t="str">
        <f t="shared" si="2175"/>
        <v/>
      </c>
      <c r="N11230" s="194" t="str">
        <f t="shared" si="2172"/>
        <v/>
      </c>
      <c r="R11230" s="75" t="e">
        <f t="shared" si="2173"/>
        <v>#REF!</v>
      </c>
    </row>
    <row r="11231" spans="1:18" ht="15" customHeight="1" x14ac:dyDescent="0.3">
      <c r="A11231" s="86"/>
      <c r="B11231" s="84"/>
      <c r="C11231" s="125"/>
      <c r="E11231" s="151"/>
      <c r="F11231" s="151"/>
      <c r="G11231" s="151"/>
      <c r="H11231" s="190" t="str">
        <f t="shared" si="2174"/>
        <v/>
      </c>
      <c r="J11231" s="195" t="str">
        <f>+IF(H11231="","",H11231/H11262)</f>
        <v/>
      </c>
      <c r="K11231" s="174"/>
      <c r="L11231" s="170"/>
      <c r="M11231" s="193" t="str">
        <f t="shared" si="2175"/>
        <v/>
      </c>
      <c r="N11231" s="194" t="str">
        <f t="shared" si="2172"/>
        <v/>
      </c>
      <c r="R11231" s="75" t="e">
        <f t="shared" si="2173"/>
        <v>#REF!</v>
      </c>
    </row>
    <row r="11232" spans="1:18" ht="15" customHeight="1" x14ac:dyDescent="0.3">
      <c r="A11232" s="86"/>
      <c r="B11232" s="84"/>
      <c r="C11232" s="125"/>
      <c r="E11232" s="151"/>
      <c r="F11232" s="151"/>
      <c r="G11232" s="151"/>
      <c r="H11232" s="190" t="str">
        <f t="shared" si="2174"/>
        <v/>
      </c>
      <c r="J11232" s="195" t="str">
        <f>+IF(H11232="","",H11232/H11262)</f>
        <v/>
      </c>
      <c r="K11232" s="174"/>
      <c r="L11232" s="170"/>
      <c r="M11232" s="193" t="str">
        <f t="shared" si="2175"/>
        <v/>
      </c>
      <c r="N11232" s="194" t="str">
        <f t="shared" si="2172"/>
        <v/>
      </c>
      <c r="R11232" s="75" t="e">
        <f t="shared" si="2173"/>
        <v>#REF!</v>
      </c>
    </row>
    <row r="11233" spans="1:18" ht="15" customHeight="1" x14ac:dyDescent="0.3">
      <c r="A11233" s="86"/>
      <c r="B11233" s="84"/>
      <c r="C11233" s="125"/>
      <c r="E11233" s="151"/>
      <c r="F11233" s="151"/>
      <c r="G11233" s="151"/>
      <c r="H11233" s="190" t="str">
        <f t="shared" si="2174"/>
        <v/>
      </c>
      <c r="J11233" s="195" t="str">
        <f>+IF(H11233="","",H11233/H11262)</f>
        <v/>
      </c>
      <c r="K11233" s="174"/>
      <c r="L11233" s="170"/>
      <c r="M11233" s="193" t="str">
        <f t="shared" si="2175"/>
        <v/>
      </c>
      <c r="N11233" s="194" t="str">
        <f t="shared" si="2172"/>
        <v/>
      </c>
      <c r="R11233" s="75" t="e">
        <f t="shared" si="2173"/>
        <v>#REF!</v>
      </c>
    </row>
    <row r="11234" spans="1:18" ht="15" customHeight="1" x14ac:dyDescent="0.3">
      <c r="A11234" s="86"/>
      <c r="B11234" s="84"/>
      <c r="C11234" s="125"/>
      <c r="E11234" s="151"/>
      <c r="F11234" s="151"/>
      <c r="G11234" s="151"/>
      <c r="H11234" s="190" t="str">
        <f t="shared" si="2174"/>
        <v/>
      </c>
      <c r="J11234" s="195" t="str">
        <f>+IF(H11234="","",H11234/H11262)</f>
        <v/>
      </c>
      <c r="K11234" s="174"/>
      <c r="L11234" s="170"/>
      <c r="M11234" s="193" t="str">
        <f t="shared" si="2175"/>
        <v/>
      </c>
      <c r="N11234" s="194" t="str">
        <f t="shared" si="2172"/>
        <v/>
      </c>
      <c r="R11234" s="75" t="e">
        <f t="shared" si="2173"/>
        <v>#REF!</v>
      </c>
    </row>
    <row r="11235" spans="1:18" ht="15" customHeight="1" x14ac:dyDescent="0.3">
      <c r="A11235" s="86"/>
      <c r="B11235" s="84"/>
      <c r="C11235" s="125"/>
      <c r="E11235" s="151"/>
      <c r="F11235" s="151"/>
      <c r="G11235" s="151"/>
      <c r="H11235" s="190" t="str">
        <f t="shared" si="2174"/>
        <v/>
      </c>
      <c r="J11235" s="195" t="str">
        <f>+IF(H11235="","",H11235/H11262)</f>
        <v/>
      </c>
      <c r="K11235" s="174"/>
      <c r="L11235" s="170"/>
      <c r="M11235" s="193" t="str">
        <f t="shared" si="2175"/>
        <v/>
      </c>
      <c r="N11235" s="194" t="str">
        <f t="shared" si="2172"/>
        <v/>
      </c>
      <c r="R11235" s="75" t="e">
        <f t="shared" si="2173"/>
        <v>#REF!</v>
      </c>
    </row>
    <row r="11236" spans="1:18" ht="15" customHeight="1" x14ac:dyDescent="0.3">
      <c r="A11236" s="86"/>
      <c r="B11236" s="84"/>
      <c r="C11236" s="125"/>
      <c r="E11236" s="151"/>
      <c r="F11236" s="151"/>
      <c r="G11236" s="151"/>
      <c r="H11236" s="190" t="str">
        <f t="shared" si="2174"/>
        <v/>
      </c>
      <c r="J11236" s="195" t="str">
        <f>+IF(H11236="","",H11236/H11262)</f>
        <v/>
      </c>
      <c r="K11236" s="174"/>
      <c r="L11236" s="170"/>
      <c r="M11236" s="193" t="str">
        <f t="shared" si="2175"/>
        <v/>
      </c>
      <c r="N11236" s="194" t="str">
        <f t="shared" si="2172"/>
        <v/>
      </c>
      <c r="R11236" s="75" t="e">
        <f t="shared" si="2173"/>
        <v>#REF!</v>
      </c>
    </row>
    <row r="11237" spans="1:18" ht="15" customHeight="1" x14ac:dyDescent="0.3">
      <c r="A11237" s="86"/>
      <c r="B11237" s="84"/>
      <c r="C11237" s="125"/>
      <c r="E11237" s="151"/>
      <c r="F11237" s="151"/>
      <c r="G11237" s="151"/>
      <c r="H11237" s="190" t="str">
        <f t="shared" si="2174"/>
        <v/>
      </c>
      <c r="J11237" s="195" t="str">
        <f>+IF(H11237="","",H11237/H11262)</f>
        <v/>
      </c>
      <c r="K11237" s="174"/>
      <c r="L11237" s="170"/>
      <c r="M11237" s="193" t="str">
        <f t="shared" si="2175"/>
        <v/>
      </c>
      <c r="N11237" s="194" t="str">
        <f t="shared" si="2172"/>
        <v/>
      </c>
      <c r="R11237" s="75" t="e">
        <f t="shared" si="2173"/>
        <v>#REF!</v>
      </c>
    </row>
    <row r="11238" spans="1:18" ht="15" customHeight="1" x14ac:dyDescent="0.3">
      <c r="A11238" s="86"/>
      <c r="B11238" s="84"/>
      <c r="C11238" s="125"/>
      <c r="E11238" s="151"/>
      <c r="F11238" s="151"/>
      <c r="G11238" s="151"/>
      <c r="H11238" s="190" t="str">
        <f t="shared" si="2174"/>
        <v/>
      </c>
      <c r="J11238" s="195" t="str">
        <f>+IF(H11238="","",H11238/H11262)</f>
        <v/>
      </c>
      <c r="K11238" s="174"/>
      <c r="L11238" s="170"/>
      <c r="M11238" s="193" t="str">
        <f t="shared" si="2175"/>
        <v/>
      </c>
      <c r="N11238" s="194" t="str">
        <f t="shared" si="2172"/>
        <v/>
      </c>
      <c r="R11238" s="75" t="e">
        <f t="shared" si="2173"/>
        <v>#REF!</v>
      </c>
    </row>
    <row r="11239" spans="1:18" ht="15" customHeight="1" x14ac:dyDescent="0.3">
      <c r="A11239" s="86"/>
      <c r="B11239" s="84"/>
      <c r="C11239" s="125"/>
      <c r="E11239" s="151"/>
      <c r="F11239" s="151"/>
      <c r="G11239" s="151"/>
      <c r="H11239" s="190" t="str">
        <f t="shared" si="2174"/>
        <v/>
      </c>
      <c r="J11239" s="195" t="str">
        <f>+IF(H11239="","",H11239/H11262)</f>
        <v/>
      </c>
      <c r="K11239" s="174"/>
      <c r="L11239" s="170"/>
      <c r="M11239" s="193" t="str">
        <f t="shared" si="2175"/>
        <v/>
      </c>
      <c r="N11239" s="194" t="str">
        <f t="shared" si="2172"/>
        <v/>
      </c>
      <c r="R11239" s="75" t="e">
        <f t="shared" si="2173"/>
        <v>#REF!</v>
      </c>
    </row>
    <row r="11240" spans="1:18" ht="15" customHeight="1" x14ac:dyDescent="0.3">
      <c r="A11240" s="86"/>
      <c r="B11240" s="84"/>
      <c r="C11240" s="125"/>
      <c r="E11240" s="151"/>
      <c r="F11240" s="151"/>
      <c r="G11240" s="151"/>
      <c r="H11240" s="190" t="str">
        <f t="shared" si="2174"/>
        <v/>
      </c>
      <c r="J11240" s="195" t="str">
        <f>+IF(H11240="","",H11240/H11262)</f>
        <v/>
      </c>
      <c r="K11240" s="174"/>
      <c r="L11240" s="170"/>
      <c r="M11240" s="193" t="str">
        <f t="shared" si="2175"/>
        <v/>
      </c>
      <c r="N11240" s="194" t="str">
        <f t="shared" si="2172"/>
        <v/>
      </c>
      <c r="R11240" s="75" t="e">
        <f t="shared" si="2173"/>
        <v>#REF!</v>
      </c>
    </row>
    <row r="11241" spans="1:18" ht="15" customHeight="1" x14ac:dyDescent="0.3">
      <c r="A11241" s="86"/>
      <c r="B11241" s="84"/>
      <c r="C11241" s="125"/>
      <c r="E11241" s="151"/>
      <c r="F11241" s="151"/>
      <c r="G11241" s="151"/>
      <c r="H11241" s="190" t="str">
        <f t="shared" si="2174"/>
        <v/>
      </c>
      <c r="J11241" s="195" t="str">
        <f>+IF(H11241="","",H11241/H11262)</f>
        <v/>
      </c>
      <c r="K11241" s="174"/>
      <c r="L11241" s="170"/>
      <c r="M11241" s="193" t="str">
        <f t="shared" si="2175"/>
        <v/>
      </c>
      <c r="N11241" s="194" t="str">
        <f t="shared" si="2172"/>
        <v/>
      </c>
      <c r="R11241" s="75" t="e">
        <f t="shared" si="2173"/>
        <v>#REF!</v>
      </c>
    </row>
    <row r="11242" spans="1:18" ht="15" customHeight="1" x14ac:dyDescent="0.3">
      <c r="A11242" s="86"/>
      <c r="B11242" s="84"/>
      <c r="C11242" s="125"/>
      <c r="E11242" s="151"/>
      <c r="F11242" s="151"/>
      <c r="G11242" s="151"/>
      <c r="H11242" s="190" t="str">
        <f t="shared" si="2174"/>
        <v/>
      </c>
      <c r="J11242" s="195" t="str">
        <f>+IF(H11242="","",H11242/H11262)</f>
        <v/>
      </c>
      <c r="K11242" s="174"/>
      <c r="L11242" s="170"/>
      <c r="M11242" s="193" t="str">
        <f t="shared" si="2175"/>
        <v/>
      </c>
      <c r="N11242" s="194" t="str">
        <f t="shared" si="2172"/>
        <v/>
      </c>
      <c r="R11242" s="75" t="e">
        <f t="shared" si="2173"/>
        <v>#REF!</v>
      </c>
    </row>
    <row r="11243" spans="1:18" ht="15" customHeight="1" x14ac:dyDescent="0.3">
      <c r="A11243" s="86"/>
      <c r="B11243" s="84"/>
      <c r="C11243" s="125"/>
      <c r="E11243" s="151"/>
      <c r="F11243" s="151"/>
      <c r="G11243" s="151"/>
      <c r="H11243" s="190" t="str">
        <f t="shared" si="2174"/>
        <v/>
      </c>
      <c r="J11243" s="195" t="str">
        <f>+IF(H11243="","",H11243/H11262)</f>
        <v/>
      </c>
      <c r="K11243" s="174"/>
      <c r="L11243" s="170"/>
      <c r="M11243" s="193" t="str">
        <f t="shared" si="2175"/>
        <v/>
      </c>
      <c r="N11243" s="194" t="str">
        <f t="shared" si="2172"/>
        <v/>
      </c>
      <c r="R11243" s="75" t="e">
        <f t="shared" si="2173"/>
        <v>#REF!</v>
      </c>
    </row>
    <row r="11244" spans="1:18" ht="15" customHeight="1" x14ac:dyDescent="0.3">
      <c r="A11244" s="86"/>
      <c r="B11244" s="84"/>
      <c r="C11244" s="125"/>
      <c r="E11244" s="151"/>
      <c r="F11244" s="151"/>
      <c r="G11244" s="151"/>
      <c r="H11244" s="190" t="str">
        <f t="shared" si="2174"/>
        <v/>
      </c>
      <c r="J11244" s="195" t="str">
        <f>+IF(H11244="","",H11244/H11262)</f>
        <v/>
      </c>
      <c r="K11244" s="174"/>
      <c r="L11244" s="170"/>
      <c r="M11244" s="193" t="str">
        <f t="shared" si="2175"/>
        <v/>
      </c>
      <c r="N11244" s="194" t="str">
        <f t="shared" si="2172"/>
        <v/>
      </c>
      <c r="R11244" s="75" t="e">
        <f t="shared" si="2173"/>
        <v>#REF!</v>
      </c>
    </row>
    <row r="11245" spans="1:18" ht="15" customHeight="1" x14ac:dyDescent="0.3">
      <c r="A11245" s="86"/>
      <c r="B11245" s="84"/>
      <c r="C11245" s="125"/>
      <c r="E11245" s="151"/>
      <c r="F11245" s="151"/>
      <c r="G11245" s="151"/>
      <c r="H11245" s="190" t="str">
        <f t="shared" si="2174"/>
        <v/>
      </c>
      <c r="J11245" s="195" t="str">
        <f>+IF(H11245="","",H11245/H11262)</f>
        <v/>
      </c>
      <c r="K11245" s="174"/>
      <c r="L11245" s="170"/>
      <c r="M11245" s="193" t="str">
        <f t="shared" si="2175"/>
        <v/>
      </c>
      <c r="N11245" s="194" t="str">
        <f t="shared" si="2172"/>
        <v/>
      </c>
      <c r="R11245" s="75" t="e">
        <f t="shared" si="2173"/>
        <v>#REF!</v>
      </c>
    </row>
    <row r="11246" spans="1:18" ht="15" customHeight="1" x14ac:dyDescent="0.3">
      <c r="A11246" s="86"/>
      <c r="B11246" s="84"/>
      <c r="C11246" s="125"/>
      <c r="E11246" s="151"/>
      <c r="F11246" s="151"/>
      <c r="G11246" s="151"/>
      <c r="H11246" s="190" t="str">
        <f t="shared" si="2174"/>
        <v/>
      </c>
      <c r="J11246" s="195" t="str">
        <f>+IF(H11246="","",H11246/H11262)</f>
        <v/>
      </c>
      <c r="K11246" s="174"/>
      <c r="L11246" s="170"/>
      <c r="M11246" s="193" t="str">
        <f t="shared" si="2175"/>
        <v/>
      </c>
      <c r="N11246" s="194" t="str">
        <f t="shared" si="2172"/>
        <v/>
      </c>
      <c r="R11246" s="75" t="e">
        <f t="shared" si="2173"/>
        <v>#REF!</v>
      </c>
    </row>
    <row r="11247" spans="1:18" ht="15" customHeight="1" x14ac:dyDescent="0.3">
      <c r="A11247" s="86"/>
      <c r="B11247" s="84"/>
      <c r="C11247" s="125"/>
      <c r="E11247" s="151"/>
      <c r="F11247" s="151"/>
      <c r="G11247" s="151"/>
      <c r="H11247" s="190" t="str">
        <f t="shared" si="2174"/>
        <v/>
      </c>
      <c r="J11247" s="195" t="str">
        <f>+IF(H11247="","",H11247/H11262)</f>
        <v/>
      </c>
      <c r="K11247" s="174"/>
      <c r="L11247" s="170"/>
      <c r="M11247" s="193" t="str">
        <f t="shared" si="2175"/>
        <v/>
      </c>
      <c r="N11247" s="194" t="str">
        <f t="shared" si="2172"/>
        <v/>
      </c>
      <c r="R11247" s="75" t="e">
        <f t="shared" si="2173"/>
        <v>#REF!</v>
      </c>
    </row>
    <row r="11248" spans="1:18" ht="15" customHeight="1" x14ac:dyDescent="0.3">
      <c r="A11248" s="86"/>
      <c r="B11248" s="84"/>
      <c r="C11248" s="125"/>
      <c r="E11248" s="151"/>
      <c r="F11248" s="151"/>
      <c r="G11248" s="151"/>
      <c r="H11248" s="190" t="str">
        <f t="shared" si="2174"/>
        <v/>
      </c>
      <c r="J11248" s="195" t="str">
        <f>+IF(H11248="","",H11248/H11262)</f>
        <v/>
      </c>
      <c r="K11248" s="174"/>
      <c r="L11248" s="170"/>
      <c r="M11248" s="193" t="str">
        <f t="shared" si="2175"/>
        <v/>
      </c>
      <c r="N11248" s="194" t="str">
        <f t="shared" si="2172"/>
        <v/>
      </c>
      <c r="R11248" s="75" t="e">
        <f t="shared" si="2173"/>
        <v>#REF!</v>
      </c>
    </row>
    <row r="11249" spans="1:18" ht="15" customHeight="1" x14ac:dyDescent="0.3">
      <c r="A11249" s="86"/>
      <c r="B11249" s="84"/>
      <c r="C11249" s="125"/>
      <c r="E11249" s="151"/>
      <c r="F11249" s="151"/>
      <c r="G11249" s="151"/>
      <c r="H11249" s="190" t="str">
        <f t="shared" si="2174"/>
        <v/>
      </c>
      <c r="J11249" s="195" t="str">
        <f>+IF(H11249="","",H11249/H11262)</f>
        <v/>
      </c>
      <c r="K11249" s="174"/>
      <c r="L11249" s="170"/>
      <c r="M11249" s="193" t="str">
        <f t="shared" si="2175"/>
        <v/>
      </c>
      <c r="N11249" s="194" t="str">
        <f t="shared" si="2172"/>
        <v/>
      </c>
      <c r="R11249" s="75" t="e">
        <f t="shared" si="2173"/>
        <v>#REF!</v>
      </c>
    </row>
    <row r="11250" spans="1:18" ht="15" customHeight="1" x14ac:dyDescent="0.3">
      <c r="A11250" s="86"/>
      <c r="B11250" s="84"/>
      <c r="C11250" s="125"/>
      <c r="E11250" s="151"/>
      <c r="F11250" s="151"/>
      <c r="G11250" s="151"/>
      <c r="H11250" s="190" t="str">
        <f t="shared" si="2174"/>
        <v/>
      </c>
      <c r="J11250" s="195" t="str">
        <f>+IF(H11250="","",H11250/H11262)</f>
        <v/>
      </c>
      <c r="K11250" s="174"/>
      <c r="L11250" s="170"/>
      <c r="M11250" s="193" t="str">
        <f t="shared" si="2175"/>
        <v/>
      </c>
      <c r="N11250" s="194" t="str">
        <f t="shared" si="2172"/>
        <v/>
      </c>
      <c r="R11250" s="75" t="e">
        <f t="shared" si="2173"/>
        <v>#REF!</v>
      </c>
    </row>
    <row r="11251" spans="1:18" ht="15" customHeight="1" thickBot="1" x14ac:dyDescent="0.35">
      <c r="A11251" s="86"/>
      <c r="B11251" s="84"/>
      <c r="C11251" s="125"/>
      <c r="E11251" s="152"/>
      <c r="F11251" s="152"/>
      <c r="G11251" s="152"/>
      <c r="H11251" s="191" t="str">
        <f t="shared" si="2174"/>
        <v/>
      </c>
      <c r="J11251" s="195" t="str">
        <f>+IF(H11251="","",H11251/H11262)</f>
        <v/>
      </c>
      <c r="K11251" s="174"/>
      <c r="L11251" s="170"/>
      <c r="M11251" s="193" t="str">
        <f t="shared" si="2175"/>
        <v/>
      </c>
      <c r="N11251" s="194" t="str">
        <f t="shared" si="2172"/>
        <v/>
      </c>
      <c r="R11251" s="75" t="e">
        <f t="shared" si="2173"/>
        <v>#REF!</v>
      </c>
    </row>
    <row r="11252" spans="1:18" ht="15" customHeight="1" thickBot="1" x14ac:dyDescent="0.35">
      <c r="A11252" s="86"/>
      <c r="B11252" s="84"/>
      <c r="C11252" s="160"/>
      <c r="D11252" s="160"/>
      <c r="E11252" s="160"/>
      <c r="F11252" s="160"/>
      <c r="G11252" s="161" t="s">
        <v>29</v>
      </c>
      <c r="H11252" s="157">
        <f>SUM(H11226:H11251)</f>
        <v>27.12</v>
      </c>
      <c r="J11252" s="110">
        <f>SUM(J11226:J11251)</f>
        <v>1</v>
      </c>
      <c r="K11252" s="109"/>
      <c r="L11252" s="109"/>
      <c r="M11252" s="109"/>
      <c r="N11252" s="110">
        <f>SUM(N11226:N11251)</f>
        <v>0.20180000000000001</v>
      </c>
    </row>
    <row r="11253" spans="1:18" s="73" customFormat="1" ht="15" customHeight="1" thickBot="1" x14ac:dyDescent="0.35">
      <c r="A11253" s="86"/>
      <c r="B11253" s="84"/>
      <c r="C11253" s="73" t="s">
        <v>12</v>
      </c>
      <c r="H11253" s="74"/>
      <c r="J11253" s="111"/>
      <c r="K11253" s="111"/>
      <c r="L11253" s="111"/>
      <c r="M11253" s="111"/>
      <c r="N11253" s="111"/>
    </row>
    <row r="11254" spans="1:18" ht="33" customHeight="1" thickBot="1" x14ac:dyDescent="0.35">
      <c r="A11254" s="86"/>
      <c r="B11254" s="84"/>
      <c r="C11254" s="122" t="s">
        <v>48</v>
      </c>
      <c r="D11254" s="129"/>
      <c r="E11254" s="130" t="s">
        <v>3</v>
      </c>
      <c r="F11254" s="130" t="s">
        <v>0</v>
      </c>
      <c r="G11254" s="123" t="s">
        <v>6</v>
      </c>
      <c r="H11254" s="124" t="s">
        <v>9</v>
      </c>
      <c r="J11254" s="106" t="s">
        <v>59</v>
      </c>
      <c r="K11254" s="107" t="s">
        <v>60</v>
      </c>
      <c r="L11254" s="107" t="s">
        <v>61</v>
      </c>
      <c r="M11254" s="107" t="s">
        <v>62</v>
      </c>
      <c r="N11254" s="108" t="s">
        <v>63</v>
      </c>
    </row>
    <row r="11255" spans="1:18" ht="15" customHeight="1" x14ac:dyDescent="0.3">
      <c r="A11255" s="86"/>
      <c r="B11255" s="84"/>
      <c r="C11255" s="125"/>
      <c r="E11255" s="149"/>
      <c r="F11255" s="146"/>
      <c r="G11255" s="154"/>
      <c r="H11255" s="186" t="str">
        <f>+IF(G11255="","",F11255*G11255)</f>
        <v/>
      </c>
      <c r="J11255" s="195" t="str">
        <f>+IF(H11255="","",H11255/H11262)</f>
        <v/>
      </c>
      <c r="K11255" s="175"/>
      <c r="L11255" s="175"/>
      <c r="M11255" s="193" t="str">
        <f>IF(L11255="NP", 0, (IF(L11255="EP", 1, (IF(L11255="ND", 0.4, "")))))</f>
        <v/>
      </c>
      <c r="N11255" s="194" t="str">
        <f>+IF(H11255="","",J11255*M11255)</f>
        <v/>
      </c>
      <c r="R11255" s="75" t="e">
        <f t="shared" ref="R11255:R11259" si="2176">+R11167+1</f>
        <v>#REF!</v>
      </c>
    </row>
    <row r="11256" spans="1:18" ht="15" customHeight="1" x14ac:dyDescent="0.3">
      <c r="A11256" s="86"/>
      <c r="B11256" s="84"/>
      <c r="C11256" s="125"/>
      <c r="E11256" s="149"/>
      <c r="F11256" s="146"/>
      <c r="G11256" s="154"/>
      <c r="H11256" s="186" t="str">
        <f>+IF(G11256="","",F11256*G11256)</f>
        <v/>
      </c>
      <c r="J11256" s="195" t="str">
        <f>+IF(H11256="","",H11256/H11260)</f>
        <v/>
      </c>
      <c r="K11256" s="175"/>
      <c r="L11256" s="175"/>
      <c r="M11256" s="193" t="str">
        <f>IF(L11256="NP", 0, (IF(L11256="EP", 1, (IF(L11256="ND", 0.4, "")))))</f>
        <v/>
      </c>
      <c r="N11256" s="194" t="str">
        <f>+IF(H11256="","",J11256*M11256)</f>
        <v/>
      </c>
      <c r="R11256" s="75" t="e">
        <f t="shared" si="2176"/>
        <v>#REF!</v>
      </c>
    </row>
    <row r="11257" spans="1:18" ht="15" customHeight="1" x14ac:dyDescent="0.3">
      <c r="A11257" s="86"/>
      <c r="B11257" s="84"/>
      <c r="C11257" s="125"/>
      <c r="E11257" s="149"/>
      <c r="F11257" s="146"/>
      <c r="G11257" s="154"/>
      <c r="H11257" s="186" t="str">
        <f>+IF(G11257="","",F11257*G11257)</f>
        <v/>
      </c>
      <c r="J11257" s="195" t="str">
        <f>+IF(H11257="","",H11257/H11261)</f>
        <v/>
      </c>
      <c r="K11257" s="175"/>
      <c r="L11257" s="175"/>
      <c r="M11257" s="193" t="str">
        <f>IF(L11257="NP", 0, (IF(L11257="EP", 1, (IF(L11257="ND", 0.4, "")))))</f>
        <v/>
      </c>
      <c r="N11257" s="194" t="str">
        <f>+IF(H11257="","",J11257*M11257)</f>
        <v/>
      </c>
      <c r="R11257" s="75" t="e">
        <f t="shared" si="2176"/>
        <v>#REF!</v>
      </c>
    </row>
    <row r="11258" spans="1:18" ht="15" customHeight="1" x14ac:dyDescent="0.3">
      <c r="A11258" s="86"/>
      <c r="B11258" s="84"/>
      <c r="C11258" s="125"/>
      <c r="E11258" s="149"/>
      <c r="F11258" s="146"/>
      <c r="G11258" s="154"/>
      <c r="H11258" s="186" t="str">
        <f>+IF(G11258="","",F11258*G11258)</f>
        <v/>
      </c>
      <c r="J11258" s="195" t="str">
        <f>+IF(H11258="","",H11258/H11262)</f>
        <v/>
      </c>
      <c r="K11258" s="175"/>
      <c r="L11258" s="175"/>
      <c r="M11258" s="193" t="str">
        <f>IF(L11258="NP", 0, (IF(L11258="EP", 1, (IF(L11258="ND", 0.4, "")))))</f>
        <v/>
      </c>
      <c r="N11258" s="194" t="str">
        <f>+IF(H11258="","",J11258*M11258)</f>
        <v/>
      </c>
      <c r="R11258" s="75" t="e">
        <f t="shared" si="2176"/>
        <v>#REF!</v>
      </c>
    </row>
    <row r="11259" spans="1:18" ht="15" customHeight="1" thickBot="1" x14ac:dyDescent="0.35">
      <c r="A11259" s="86"/>
      <c r="B11259" s="84"/>
      <c r="C11259" s="127"/>
      <c r="D11259" s="128"/>
      <c r="E11259" s="150"/>
      <c r="F11259" s="147"/>
      <c r="G11259" s="155"/>
      <c r="H11259" s="192" t="str">
        <f>+IF(G11259="","",F11259*G11259)</f>
        <v/>
      </c>
      <c r="J11259" s="195" t="str">
        <f>+IF(H11259="","",H11259/H11262)</f>
        <v/>
      </c>
      <c r="K11259" s="176"/>
      <c r="L11259" s="177"/>
      <c r="M11259" s="193" t="str">
        <f>IF(L11259="NP", 0, (IF(L11259="EP", 1, (IF(L11259="ND", 0.4, "")))))</f>
        <v/>
      </c>
      <c r="N11259" s="194" t="str">
        <f>+IF(H11259="","",J11259*M11259)</f>
        <v/>
      </c>
      <c r="R11259" s="75" t="e">
        <f t="shared" si="2176"/>
        <v>#REF!</v>
      </c>
    </row>
    <row r="11260" spans="1:18" ht="15" customHeight="1" thickBot="1" x14ac:dyDescent="0.35">
      <c r="A11260" s="86"/>
      <c r="B11260" s="84"/>
      <c r="C11260" s="160"/>
      <c r="D11260" s="160"/>
      <c r="E11260" s="160"/>
      <c r="F11260" s="160"/>
      <c r="G11260" s="161" t="s">
        <v>30</v>
      </c>
      <c r="H11260" s="157">
        <f>SUM(H11255:H11259)</f>
        <v>0</v>
      </c>
      <c r="J11260" s="110">
        <f>SUM(J11255:J11259)</f>
        <v>0</v>
      </c>
      <c r="K11260" s="109"/>
      <c r="L11260" s="109"/>
      <c r="M11260" s="109"/>
      <c r="N11260" s="110">
        <f>SUM(N11255:N11259)</f>
        <v>0</v>
      </c>
    </row>
    <row r="11261" spans="1:18" ht="13.5" customHeight="1" thickBot="1" x14ac:dyDescent="0.35">
      <c r="A11261" s="86"/>
      <c r="B11261" s="84"/>
      <c r="H11261" s="84"/>
      <c r="J11261" s="103"/>
      <c r="K11261" s="104"/>
      <c r="L11261" s="104"/>
      <c r="M11261" s="104"/>
      <c r="N11261" s="105"/>
    </row>
    <row r="11262" spans="1:18" ht="15" customHeight="1" x14ac:dyDescent="0.3">
      <c r="A11262" s="86"/>
      <c r="B11262" s="84"/>
      <c r="D11262" s="132" t="s">
        <v>13</v>
      </c>
      <c r="E11262" s="133"/>
      <c r="F11262" s="133"/>
      <c r="G11262" s="134"/>
      <c r="H11262" s="158">
        <f>+H11207+H11223+H11252+H11260</f>
        <v>27.12</v>
      </c>
      <c r="J11262" s="113"/>
      <c r="K11262" s="78"/>
      <c r="M11262" s="78"/>
      <c r="N11262" s="114"/>
    </row>
    <row r="11263" spans="1:18" ht="15" customHeight="1" thickBot="1" x14ac:dyDescent="0.35">
      <c r="A11263" s="86"/>
      <c r="B11263" s="84"/>
      <c r="D11263" s="135" t="s">
        <v>67</v>
      </c>
      <c r="E11263" s="136"/>
      <c r="F11263" s="136"/>
      <c r="G11263" s="141">
        <f>+$Q$1</f>
        <v>0.15</v>
      </c>
      <c r="H11263" s="159">
        <f>+H11262*G11263</f>
        <v>4.0679999999999996</v>
      </c>
      <c r="J11263" s="115"/>
      <c r="K11263" s="116"/>
      <c r="L11263" s="116"/>
      <c r="M11263" s="116"/>
      <c r="N11263" s="117"/>
    </row>
    <row r="11264" spans="1:18" ht="15" customHeight="1" x14ac:dyDescent="0.3">
      <c r="A11264" s="86"/>
      <c r="B11264" s="84"/>
      <c r="D11264" s="135" t="s">
        <v>68</v>
      </c>
      <c r="E11264" s="136"/>
      <c r="F11264" s="136"/>
      <c r="G11264" s="141">
        <f>+$Q$2</f>
        <v>0</v>
      </c>
      <c r="H11264" s="159">
        <f>+(H11262+H11263)*G11264</f>
        <v>0</v>
      </c>
      <c r="J11264" s="120">
        <f>+J11207+J11223+J11252+J11260</f>
        <v>1</v>
      </c>
      <c r="K11264" s="118"/>
      <c r="L11264" s="118"/>
      <c r="M11264" s="118"/>
      <c r="N11264" s="120">
        <f>+N11207+N11223+N11252+N11260</f>
        <v>0.20180000000000001</v>
      </c>
    </row>
    <row r="11265" spans="1:18" ht="15" customHeight="1" thickBot="1" x14ac:dyDescent="0.35">
      <c r="A11265" s="86"/>
      <c r="B11265" s="84"/>
      <c r="C11265" s="75" t="s">
        <v>64</v>
      </c>
      <c r="D11265" s="135" t="s">
        <v>14</v>
      </c>
      <c r="E11265" s="136"/>
      <c r="F11265" s="136"/>
      <c r="G11265" s="137"/>
      <c r="H11265" s="159">
        <f>SUM(H11262:H11264)</f>
        <v>31.188000000000002</v>
      </c>
      <c r="J11265" s="121" t="s">
        <v>69</v>
      </c>
      <c r="K11265" s="119"/>
      <c r="L11265" s="119"/>
      <c r="M11265" s="119"/>
      <c r="N11265" s="121" t="s">
        <v>70</v>
      </c>
    </row>
    <row r="11266" spans="1:18" ht="15" customHeight="1" thickBot="1" x14ac:dyDescent="0.35">
      <c r="A11266" s="86"/>
      <c r="B11266" s="84"/>
      <c r="C11266" s="75" t="s">
        <v>64</v>
      </c>
      <c r="D11266" s="138" t="s">
        <v>15</v>
      </c>
      <c r="E11266" s="139"/>
      <c r="F11266" s="139"/>
      <c r="G11266" s="140"/>
      <c r="H11266" s="131">
        <f>+ROUND(H11265,2)</f>
        <v>31.19</v>
      </c>
      <c r="N11266" s="165">
        <f>+ROUND(N11264,4)</f>
        <v>0.20180000000000001</v>
      </c>
    </row>
    <row r="11267" spans="1:18" ht="13.5" customHeight="1" x14ac:dyDescent="0.3">
      <c r="A11267" s="86"/>
      <c r="B11267" s="84"/>
      <c r="G11267" s="76"/>
    </row>
    <row r="11268" spans="1:18" ht="13.5" customHeight="1" x14ac:dyDescent="0.3">
      <c r="A11268" s="86"/>
      <c r="B11268" s="84"/>
      <c r="G11268" s="76"/>
    </row>
    <row r="11269" spans="1:18" ht="15" customHeight="1" x14ac:dyDescent="0.3">
      <c r="A11269" s="83"/>
      <c r="B11269" s="84"/>
      <c r="G11269" s="76"/>
      <c r="H11269" s="84"/>
      <c r="J11269" s="85"/>
      <c r="K11269" s="85"/>
      <c r="L11269" s="85"/>
      <c r="M11269" s="85"/>
      <c r="N11269" s="85"/>
    </row>
    <row r="11270" spans="1:18" ht="14.1" customHeight="1" x14ac:dyDescent="0.3">
      <c r="A11270" s="86"/>
      <c r="B11270" s="84"/>
      <c r="C11270" s="87"/>
      <c r="D11270" s="87"/>
      <c r="E11270" s="87"/>
      <c r="F11270" s="87"/>
      <c r="G11270" s="87"/>
      <c r="H11270" s="87"/>
      <c r="K11270" s="78"/>
      <c r="M11270" s="78"/>
    </row>
    <row r="11271" spans="1:18" ht="12" customHeight="1" x14ac:dyDescent="0.3">
      <c r="A11271" s="86"/>
      <c r="B11271" s="84"/>
      <c r="C11271" s="73"/>
      <c r="D11271" s="73"/>
      <c r="E11271" s="73"/>
      <c r="F11271" s="73"/>
      <c r="G11271" s="73"/>
      <c r="H11271" s="73"/>
      <c r="K11271" s="78"/>
      <c r="M11271" s="78"/>
    </row>
    <row r="11272" spans="1:18" ht="12" customHeight="1" x14ac:dyDescent="0.3">
      <c r="A11272" s="86"/>
      <c r="B11272" s="84"/>
      <c r="G11272" s="88"/>
      <c r="H11272" s="84"/>
      <c r="K11272" s="78"/>
      <c r="M11272" s="78"/>
    </row>
    <row r="11273" spans="1:18" ht="14.25" customHeight="1" x14ac:dyDescent="0.3">
      <c r="A11273" s="86"/>
      <c r="B11273" s="84"/>
      <c r="C11273" s="89"/>
      <c r="D11273" s="90"/>
      <c r="E11273" s="90"/>
      <c r="F11273" s="90"/>
      <c r="G11273" s="90"/>
      <c r="H11273" s="91"/>
      <c r="K11273" s="78"/>
      <c r="M11273" s="78"/>
    </row>
    <row r="11274" spans="1:18" ht="14.25" customHeight="1" x14ac:dyDescent="0.3">
      <c r="A11274" s="86"/>
      <c r="B11274" s="84"/>
      <c r="C11274" s="89"/>
      <c r="H11274" s="84"/>
      <c r="K11274" s="78"/>
      <c r="M11274" s="78"/>
    </row>
    <row r="11275" spans="1:18" ht="12" customHeight="1" thickBot="1" x14ac:dyDescent="0.35">
      <c r="A11275" s="86"/>
      <c r="B11275" s="84"/>
      <c r="C11275" s="89"/>
      <c r="H11275" s="84"/>
      <c r="K11275" s="78"/>
      <c r="M11275" s="78"/>
    </row>
    <row r="11276" spans="1:18" ht="20.100000000000001" customHeight="1" thickBot="1" x14ac:dyDescent="0.35">
      <c r="A11276" s="86"/>
      <c r="B11276" s="84"/>
      <c r="C11276" s="142" t="s">
        <v>55</v>
      </c>
      <c r="D11276" s="143"/>
      <c r="E11276" s="143"/>
      <c r="F11276" s="143"/>
      <c r="G11276" s="143"/>
      <c r="H11276" s="144"/>
    </row>
    <row r="11277" spans="1:18" ht="20.100000000000001" customHeight="1" x14ac:dyDescent="0.3">
      <c r="A11277" s="86"/>
      <c r="B11277" s="84"/>
      <c r="C11277" s="92"/>
      <c r="H11277" s="93" t="s">
        <v>56</v>
      </c>
      <c r="I11277" s="84"/>
      <c r="J11277" s="97" t="s">
        <v>26</v>
      </c>
      <c r="K11277" s="98"/>
      <c r="L11277" s="98"/>
      <c r="M11277" s="98"/>
      <c r="N11277" s="99"/>
    </row>
    <row r="11278" spans="1:18" ht="16.5" customHeight="1" thickBot="1" x14ac:dyDescent="0.35">
      <c r="A11278" s="169"/>
      <c r="B11278" s="84"/>
      <c r="C11278" s="73" t="s">
        <v>57</v>
      </c>
      <c r="D11278" s="84">
        <v>129</v>
      </c>
      <c r="G11278" s="74" t="s">
        <v>4</v>
      </c>
      <c r="H11278" s="75" t="str">
        <f>+VLOOKUP(D11278,PRESUP!$A$6:$N$183,3,FALSE)</f>
        <v>u</v>
      </c>
      <c r="I11278" s="84"/>
      <c r="J11278" s="100"/>
      <c r="K11278" s="101"/>
      <c r="L11278" s="101"/>
      <c r="M11278" s="101"/>
      <c r="N11278" s="102"/>
    </row>
    <row r="11279" spans="1:18" ht="32.25" customHeight="1" x14ac:dyDescent="0.3">
      <c r="A11279" s="86"/>
      <c r="B11279" s="84"/>
      <c r="C11279" s="22" t="str">
        <f>+VLOOKUP(D11278,PRESUP!$A$6:$N$183,14,FALSE)</f>
        <v>DETALLE: DISPOSITIVO SEÑAL LUMINOSA DE PREVENCION ( H=0,3,A=0,2)M CON BATERIA DE 6 VOLTIOS</v>
      </c>
      <c r="J11279" s="103"/>
      <c r="K11279" s="104"/>
      <c r="L11279" s="104"/>
      <c r="M11279" s="104"/>
      <c r="N11279" s="105"/>
      <c r="O11279" s="84" t="s">
        <v>71</v>
      </c>
      <c r="P11279" s="84" t="s">
        <v>73</v>
      </c>
      <c r="Q11279" s="84" t="s">
        <v>72</v>
      </c>
    </row>
    <row r="11280" spans="1:18" s="73" customFormat="1" ht="15" customHeight="1" thickBot="1" x14ac:dyDescent="0.35">
      <c r="A11280" s="86"/>
      <c r="B11280" s="84"/>
      <c r="C11280" s="73" t="s">
        <v>5</v>
      </c>
      <c r="D11280" s="94"/>
      <c r="E11280" s="94"/>
      <c r="F11280" s="94"/>
      <c r="G11280" s="196" t="s">
        <v>58</v>
      </c>
      <c r="H11280" s="197">
        <v>1</v>
      </c>
      <c r="J11280" s="162"/>
      <c r="K11280" s="163"/>
      <c r="L11280" s="163"/>
      <c r="M11280" s="163"/>
      <c r="N11280" s="164"/>
      <c r="O11280" s="166">
        <f>+H11354</f>
        <v>53.87</v>
      </c>
      <c r="P11280" s="168">
        <f>+H11350</f>
        <v>46.84</v>
      </c>
      <c r="Q11280" s="167">
        <f>+N11354</f>
        <v>0.18340000000000001</v>
      </c>
      <c r="R11280" s="73">
        <f t="shared" ref="R11280" si="2177">+D11278</f>
        <v>129</v>
      </c>
    </row>
    <row r="11281" spans="1:18" s="94" customFormat="1" ht="30" customHeight="1" thickBot="1" x14ac:dyDescent="0.35">
      <c r="A11281" s="86"/>
      <c r="B11281" s="84"/>
      <c r="C11281" s="122" t="s">
        <v>48</v>
      </c>
      <c r="D11281" s="123" t="s">
        <v>0</v>
      </c>
      <c r="E11281" s="123" t="s">
        <v>6</v>
      </c>
      <c r="F11281" s="123" t="s">
        <v>7</v>
      </c>
      <c r="G11281" s="123" t="s">
        <v>8</v>
      </c>
      <c r="H11281" s="124" t="s">
        <v>9</v>
      </c>
      <c r="J11281" s="106" t="s">
        <v>59</v>
      </c>
      <c r="K11281" s="107" t="s">
        <v>60</v>
      </c>
      <c r="L11281" s="107" t="s">
        <v>61</v>
      </c>
      <c r="M11281" s="107" t="s">
        <v>62</v>
      </c>
      <c r="N11281" s="108" t="s">
        <v>63</v>
      </c>
    </row>
    <row r="11282" spans="1:18" ht="15" customHeight="1" x14ac:dyDescent="0.3">
      <c r="A11282" s="86"/>
      <c r="B11282" s="84"/>
      <c r="C11282" s="125"/>
      <c r="D11282" s="145"/>
      <c r="E11282" s="148"/>
      <c r="F11282" s="148"/>
      <c r="G11282" s="153"/>
      <c r="H11282" s="126"/>
      <c r="J11282" s="171"/>
      <c r="K11282" s="172"/>
      <c r="L11282" s="170"/>
      <c r="M11282" s="156"/>
      <c r="N11282" s="173" t="str">
        <f t="shared" ref="N11282:N11294" si="2178">+IF(H11282="","",J11282*M11282)</f>
        <v/>
      </c>
    </row>
    <row r="11283" spans="1:18" ht="15" customHeight="1" x14ac:dyDescent="0.3">
      <c r="A11283" s="86"/>
      <c r="B11283" s="84"/>
      <c r="C11283" s="125"/>
      <c r="D11283" s="146"/>
      <c r="E11283" s="149"/>
      <c r="F11283" s="184"/>
      <c r="G11283" s="185"/>
      <c r="H11283" s="186"/>
      <c r="J11283" s="195"/>
      <c r="K11283" s="211"/>
      <c r="L11283" s="170"/>
      <c r="M11283" s="193"/>
      <c r="N11283" s="194" t="str">
        <f t="shared" si="2178"/>
        <v/>
      </c>
      <c r="R11283" s="75" t="e">
        <f t="shared" ref="R11283:R11294" si="2179">+R11195+1</f>
        <v>#REF!</v>
      </c>
    </row>
    <row r="11284" spans="1:18" ht="15" customHeight="1" x14ac:dyDescent="0.3">
      <c r="A11284" s="86"/>
      <c r="B11284" s="84"/>
      <c r="C11284" s="125"/>
      <c r="D11284" s="146"/>
      <c r="E11284" s="149"/>
      <c r="F11284" s="184"/>
      <c r="G11284" s="185"/>
      <c r="H11284" s="186"/>
      <c r="J11284" s="195"/>
      <c r="K11284" s="172"/>
      <c r="L11284" s="170"/>
      <c r="M11284" s="193"/>
      <c r="N11284" s="194" t="str">
        <f t="shared" si="2178"/>
        <v/>
      </c>
      <c r="R11284" s="75" t="e">
        <f t="shared" si="2179"/>
        <v>#REF!</v>
      </c>
    </row>
    <row r="11285" spans="1:18" ht="15" customHeight="1" x14ac:dyDescent="0.3">
      <c r="A11285" s="86"/>
      <c r="B11285" s="84"/>
      <c r="C11285" s="125"/>
      <c r="D11285" s="146"/>
      <c r="E11285" s="149"/>
      <c r="F11285" s="184"/>
      <c r="G11285" s="185"/>
      <c r="H11285" s="186"/>
      <c r="J11285" s="195"/>
      <c r="K11285" s="172"/>
      <c r="L11285" s="170"/>
      <c r="M11285" s="193"/>
      <c r="N11285" s="194" t="str">
        <f t="shared" si="2178"/>
        <v/>
      </c>
      <c r="R11285" s="75" t="e">
        <f t="shared" si="2179"/>
        <v>#REF!</v>
      </c>
    </row>
    <row r="11286" spans="1:18" ht="15" customHeight="1" x14ac:dyDescent="0.3">
      <c r="A11286" s="86"/>
      <c r="B11286" s="84"/>
      <c r="C11286" s="125"/>
      <c r="D11286" s="146"/>
      <c r="E11286" s="149"/>
      <c r="F11286" s="184" t="str">
        <f t="shared" ref="F11286:F11294" si="2180">+IF(E11286="","",D11286*E11286)</f>
        <v/>
      </c>
      <c r="G11286" s="185" t="str">
        <f>+IF(F11286="","",H11280)</f>
        <v/>
      </c>
      <c r="H11286" s="186" t="str">
        <f t="shared" ref="H11286:H11294" si="2181">+IF(G11286="","",F11286*G11286)</f>
        <v/>
      </c>
      <c r="J11286" s="195" t="str">
        <f>+IF(H11286="","",H11286/H11350)</f>
        <v/>
      </c>
      <c r="K11286" s="172"/>
      <c r="L11286" s="170"/>
      <c r="M11286" s="193" t="str">
        <f t="shared" ref="M11286:M11294" si="2182">IF(L11286="NP", 0, (IF(L11286="EP", 1, (IF(L11286="ND", 0.4, "")))))</f>
        <v/>
      </c>
      <c r="N11286" s="194" t="str">
        <f t="shared" si="2178"/>
        <v/>
      </c>
      <c r="R11286" s="75" t="e">
        <f t="shared" si="2179"/>
        <v>#REF!</v>
      </c>
    </row>
    <row r="11287" spans="1:18" ht="15" customHeight="1" x14ac:dyDescent="0.3">
      <c r="A11287" s="86"/>
      <c r="B11287" s="84"/>
      <c r="C11287" s="125"/>
      <c r="D11287" s="146"/>
      <c r="E11287" s="149"/>
      <c r="F11287" s="184" t="str">
        <f t="shared" si="2180"/>
        <v/>
      </c>
      <c r="G11287" s="185" t="str">
        <f>+IF(F11287="","",H11280)</f>
        <v/>
      </c>
      <c r="H11287" s="186" t="str">
        <f t="shared" si="2181"/>
        <v/>
      </c>
      <c r="J11287" s="195" t="str">
        <f>+IF(H11287="","",H11287/H11350)</f>
        <v/>
      </c>
      <c r="K11287" s="172"/>
      <c r="L11287" s="170"/>
      <c r="M11287" s="193" t="str">
        <f t="shared" si="2182"/>
        <v/>
      </c>
      <c r="N11287" s="194" t="str">
        <f t="shared" si="2178"/>
        <v/>
      </c>
      <c r="R11287" s="75" t="e">
        <f t="shared" si="2179"/>
        <v>#REF!</v>
      </c>
    </row>
    <row r="11288" spans="1:18" ht="15" customHeight="1" x14ac:dyDescent="0.3">
      <c r="A11288" s="86"/>
      <c r="B11288" s="84"/>
      <c r="C11288" s="125"/>
      <c r="D11288" s="146"/>
      <c r="E11288" s="149"/>
      <c r="F11288" s="184" t="str">
        <f t="shared" si="2180"/>
        <v/>
      </c>
      <c r="G11288" s="185" t="str">
        <f>+IF(F11288="","",H11280)</f>
        <v/>
      </c>
      <c r="H11288" s="186" t="str">
        <f t="shared" si="2181"/>
        <v/>
      </c>
      <c r="J11288" s="195" t="str">
        <f>+IF(H11288="","",H11288/H11350)</f>
        <v/>
      </c>
      <c r="K11288" s="172"/>
      <c r="L11288" s="170"/>
      <c r="M11288" s="193" t="str">
        <f t="shared" si="2182"/>
        <v/>
      </c>
      <c r="N11288" s="194" t="str">
        <f t="shared" si="2178"/>
        <v/>
      </c>
      <c r="R11288" s="75" t="e">
        <f t="shared" si="2179"/>
        <v>#REF!</v>
      </c>
    </row>
    <row r="11289" spans="1:18" ht="15" customHeight="1" x14ac:dyDescent="0.3">
      <c r="A11289" s="86"/>
      <c r="B11289" s="84"/>
      <c r="C11289" s="125"/>
      <c r="D11289" s="146"/>
      <c r="E11289" s="149"/>
      <c r="F11289" s="184" t="str">
        <f t="shared" si="2180"/>
        <v/>
      </c>
      <c r="G11289" s="185" t="str">
        <f>+IF(F11289="","",H11280)</f>
        <v/>
      </c>
      <c r="H11289" s="186" t="str">
        <f t="shared" si="2181"/>
        <v/>
      </c>
      <c r="J11289" s="195" t="str">
        <f>+IF(H11289="","",H11289/H11350)</f>
        <v/>
      </c>
      <c r="K11289" s="172"/>
      <c r="L11289" s="170"/>
      <c r="M11289" s="193" t="str">
        <f t="shared" si="2182"/>
        <v/>
      </c>
      <c r="N11289" s="194" t="str">
        <f t="shared" si="2178"/>
        <v/>
      </c>
      <c r="R11289" s="75" t="e">
        <f t="shared" si="2179"/>
        <v>#REF!</v>
      </c>
    </row>
    <row r="11290" spans="1:18" ht="15" customHeight="1" x14ac:dyDescent="0.3">
      <c r="A11290" s="86"/>
      <c r="B11290" s="84"/>
      <c r="C11290" s="125"/>
      <c r="D11290" s="146"/>
      <c r="E11290" s="149"/>
      <c r="F11290" s="184" t="str">
        <f t="shared" si="2180"/>
        <v/>
      </c>
      <c r="G11290" s="185" t="str">
        <f>+IF(F11290="","",H11280)</f>
        <v/>
      </c>
      <c r="H11290" s="186" t="str">
        <f t="shared" si="2181"/>
        <v/>
      </c>
      <c r="J11290" s="195" t="str">
        <f>+IF(H11290="","",H11290/H11350)</f>
        <v/>
      </c>
      <c r="K11290" s="172"/>
      <c r="L11290" s="170"/>
      <c r="M11290" s="193" t="str">
        <f t="shared" si="2182"/>
        <v/>
      </c>
      <c r="N11290" s="194" t="str">
        <f t="shared" si="2178"/>
        <v/>
      </c>
      <c r="R11290" s="75" t="e">
        <f t="shared" si="2179"/>
        <v>#REF!</v>
      </c>
    </row>
    <row r="11291" spans="1:18" ht="15" customHeight="1" x14ac:dyDescent="0.3">
      <c r="A11291" s="86"/>
      <c r="B11291" s="84"/>
      <c r="C11291" s="125"/>
      <c r="D11291" s="146"/>
      <c r="E11291" s="149"/>
      <c r="F11291" s="184" t="str">
        <f t="shared" si="2180"/>
        <v/>
      </c>
      <c r="G11291" s="185" t="str">
        <f>+IF(F11291="","",H11280)</f>
        <v/>
      </c>
      <c r="H11291" s="186" t="str">
        <f t="shared" si="2181"/>
        <v/>
      </c>
      <c r="J11291" s="195" t="str">
        <f>+IF(H11291="","",H11291/H11350)</f>
        <v/>
      </c>
      <c r="K11291" s="172"/>
      <c r="L11291" s="170"/>
      <c r="M11291" s="193" t="str">
        <f t="shared" si="2182"/>
        <v/>
      </c>
      <c r="N11291" s="194" t="str">
        <f t="shared" si="2178"/>
        <v/>
      </c>
      <c r="R11291" s="75" t="e">
        <f t="shared" si="2179"/>
        <v>#REF!</v>
      </c>
    </row>
    <row r="11292" spans="1:18" ht="15" customHeight="1" x14ac:dyDescent="0.3">
      <c r="A11292" s="86"/>
      <c r="B11292" s="84"/>
      <c r="C11292" s="125"/>
      <c r="D11292" s="146"/>
      <c r="E11292" s="149"/>
      <c r="F11292" s="184" t="str">
        <f t="shared" si="2180"/>
        <v/>
      </c>
      <c r="G11292" s="185" t="str">
        <f>+IF(F11292="","",H11280)</f>
        <v/>
      </c>
      <c r="H11292" s="186" t="str">
        <f t="shared" si="2181"/>
        <v/>
      </c>
      <c r="J11292" s="195" t="str">
        <f>+IF(H11292="","",H11292/H11350)</f>
        <v/>
      </c>
      <c r="K11292" s="172"/>
      <c r="L11292" s="170"/>
      <c r="M11292" s="193" t="str">
        <f t="shared" si="2182"/>
        <v/>
      </c>
      <c r="N11292" s="194" t="str">
        <f t="shared" si="2178"/>
        <v/>
      </c>
      <c r="R11292" s="75" t="e">
        <f t="shared" si="2179"/>
        <v>#REF!</v>
      </c>
    </row>
    <row r="11293" spans="1:18" ht="15" customHeight="1" x14ac:dyDescent="0.3">
      <c r="A11293" s="86"/>
      <c r="B11293" s="84"/>
      <c r="C11293" s="125"/>
      <c r="D11293" s="146"/>
      <c r="E11293" s="149"/>
      <c r="F11293" s="184" t="str">
        <f t="shared" si="2180"/>
        <v/>
      </c>
      <c r="G11293" s="185" t="str">
        <f>+IF(F11293="","",H11280)</f>
        <v/>
      </c>
      <c r="H11293" s="186" t="str">
        <f t="shared" si="2181"/>
        <v/>
      </c>
      <c r="J11293" s="195" t="str">
        <f>+IF(H11293="","",H11293/H11350)</f>
        <v/>
      </c>
      <c r="K11293" s="172"/>
      <c r="L11293" s="170"/>
      <c r="M11293" s="193" t="str">
        <f t="shared" si="2182"/>
        <v/>
      </c>
      <c r="N11293" s="194" t="str">
        <f t="shared" si="2178"/>
        <v/>
      </c>
      <c r="R11293" s="75" t="e">
        <f t="shared" si="2179"/>
        <v>#REF!</v>
      </c>
    </row>
    <row r="11294" spans="1:18" ht="15" customHeight="1" thickBot="1" x14ac:dyDescent="0.35">
      <c r="A11294" s="86"/>
      <c r="B11294" s="84"/>
      <c r="C11294" s="127"/>
      <c r="D11294" s="147"/>
      <c r="E11294" s="150"/>
      <c r="F11294" s="187" t="str">
        <f t="shared" si="2180"/>
        <v/>
      </c>
      <c r="G11294" s="188" t="str">
        <f>+IF(F11294="","",H11279)</f>
        <v/>
      </c>
      <c r="H11294" s="189" t="str">
        <f t="shared" si="2181"/>
        <v/>
      </c>
      <c r="J11294" s="195" t="str">
        <f>+IF(H11294="","",H11294/H11350)</f>
        <v/>
      </c>
      <c r="K11294" s="172"/>
      <c r="L11294" s="170"/>
      <c r="M11294" s="193" t="str">
        <f t="shared" si="2182"/>
        <v/>
      </c>
      <c r="N11294" s="194" t="str">
        <f t="shared" si="2178"/>
        <v/>
      </c>
      <c r="R11294" s="75" t="e">
        <f t="shared" si="2179"/>
        <v>#REF!</v>
      </c>
    </row>
    <row r="11295" spans="1:18" ht="15" customHeight="1" thickBot="1" x14ac:dyDescent="0.35">
      <c r="A11295" s="86"/>
      <c r="B11295" s="84"/>
      <c r="C11295" s="160"/>
      <c r="D11295" s="160"/>
      <c r="E11295" s="160"/>
      <c r="F11295" s="160"/>
      <c r="G11295" s="161" t="s">
        <v>27</v>
      </c>
      <c r="H11295" s="157">
        <f>SUM(H11282:H11294)</f>
        <v>0</v>
      </c>
      <c r="J11295" s="110">
        <f>SUM(J11282:J11294)</f>
        <v>0</v>
      </c>
      <c r="K11295" s="109"/>
      <c r="L11295" s="109"/>
      <c r="M11295" s="109"/>
      <c r="N11295" s="110">
        <f>SUM(N11282:N11294)</f>
        <v>0</v>
      </c>
    </row>
    <row r="11296" spans="1:18" s="73" customFormat="1" ht="15" customHeight="1" thickBot="1" x14ac:dyDescent="0.35">
      <c r="A11296" s="86"/>
      <c r="B11296" s="84"/>
      <c r="C11296" s="73" t="s">
        <v>10</v>
      </c>
      <c r="H11296" s="74"/>
      <c r="J11296" s="112"/>
      <c r="K11296" s="112"/>
      <c r="L11296" s="112"/>
      <c r="M11296" s="112"/>
      <c r="N11296" s="112"/>
    </row>
    <row r="11297" spans="1:18" ht="31.5" customHeight="1" thickBot="1" x14ac:dyDescent="0.35">
      <c r="A11297" s="86"/>
      <c r="B11297" s="84"/>
      <c r="C11297" s="122" t="s">
        <v>48</v>
      </c>
      <c r="D11297" s="123" t="s">
        <v>0</v>
      </c>
      <c r="E11297" s="123" t="s">
        <v>65</v>
      </c>
      <c r="F11297" s="123" t="s">
        <v>66</v>
      </c>
      <c r="G11297" s="123" t="s">
        <v>8</v>
      </c>
      <c r="H11297" s="124" t="s">
        <v>9</v>
      </c>
      <c r="J11297" s="106" t="s">
        <v>59</v>
      </c>
      <c r="K11297" s="107" t="s">
        <v>60</v>
      </c>
      <c r="L11297" s="107" t="s">
        <v>61</v>
      </c>
      <c r="M11297" s="107" t="s">
        <v>62</v>
      </c>
      <c r="N11297" s="108" t="s">
        <v>63</v>
      </c>
    </row>
    <row r="11298" spans="1:18" ht="15" customHeight="1" x14ac:dyDescent="0.3">
      <c r="A11298" s="86"/>
      <c r="B11298" s="84"/>
      <c r="C11298" s="125" t="s">
        <v>406</v>
      </c>
      <c r="D11298" s="146">
        <v>1</v>
      </c>
      <c r="E11298" s="149">
        <v>4.28</v>
      </c>
      <c r="F11298" s="184">
        <f t="shared" ref="F11298:F11310" si="2183">+IF(E11298="","",D11298*E11298)</f>
        <v>4.28</v>
      </c>
      <c r="G11298" s="185">
        <f>+IF(F11298="","",H11280)</f>
        <v>1</v>
      </c>
      <c r="H11298" s="186">
        <f t="shared" ref="H11298:H11310" si="2184">+IF(G11298="","",F11298*G11298)</f>
        <v>4.28</v>
      </c>
      <c r="I11298" s="95"/>
      <c r="J11298" s="195">
        <f>+IF(H11298="","",H11298/H11350)</f>
        <v>9.137489325362938E-2</v>
      </c>
      <c r="K11298" s="174">
        <v>851230012</v>
      </c>
      <c r="L11298" s="170" t="s">
        <v>77</v>
      </c>
      <c r="M11298" s="193">
        <v>0</v>
      </c>
      <c r="N11298" s="194">
        <f t="shared" ref="N11298:N11310" si="2185">+IF(H11298="","",J11298*M11298)</f>
        <v>0</v>
      </c>
      <c r="R11298" s="75" t="e">
        <f t="shared" ref="R11298:R11310" si="2186">+R11210+1</f>
        <v>#REF!</v>
      </c>
    </row>
    <row r="11299" spans="1:18" ht="15" customHeight="1" x14ac:dyDescent="0.25">
      <c r="A11299" s="86"/>
      <c r="B11299" s="84"/>
      <c r="C11299" s="125"/>
      <c r="D11299" s="146"/>
      <c r="E11299" s="209"/>
      <c r="F11299" s="184"/>
      <c r="G11299" s="185"/>
      <c r="H11299" s="186"/>
      <c r="J11299" s="195"/>
      <c r="K11299" s="174"/>
      <c r="L11299" s="170"/>
      <c r="M11299" s="193"/>
      <c r="N11299" s="194" t="str">
        <f t="shared" si="2185"/>
        <v/>
      </c>
      <c r="R11299" s="75" t="e">
        <f t="shared" si="2186"/>
        <v>#REF!</v>
      </c>
    </row>
    <row r="11300" spans="1:18" ht="15" customHeight="1" x14ac:dyDescent="0.3">
      <c r="A11300" s="86"/>
      <c r="B11300" s="84"/>
      <c r="C11300" s="125"/>
      <c r="D11300" s="146"/>
      <c r="E11300" s="149"/>
      <c r="F11300" s="184" t="str">
        <f t="shared" si="2183"/>
        <v/>
      </c>
      <c r="G11300" s="185" t="str">
        <f>+IF(F11300="","",H11280)</f>
        <v/>
      </c>
      <c r="H11300" s="186" t="str">
        <f t="shared" si="2184"/>
        <v/>
      </c>
      <c r="J11300" s="195" t="str">
        <f>+IF(H11300="","",H11300/H11350)</f>
        <v/>
      </c>
      <c r="K11300" s="174"/>
      <c r="L11300" s="170"/>
      <c r="M11300" s="193" t="str">
        <f t="shared" ref="M11300:M11310" si="2187">IF(L11300="NP", 0, (IF(L11300="EP", 1, (IF(L11300="ND", 0.4, "")))))</f>
        <v/>
      </c>
      <c r="N11300" s="194" t="str">
        <f t="shared" si="2185"/>
        <v/>
      </c>
      <c r="R11300" s="75" t="e">
        <f t="shared" si="2186"/>
        <v>#REF!</v>
      </c>
    </row>
    <row r="11301" spans="1:18" ht="15" customHeight="1" x14ac:dyDescent="0.3">
      <c r="A11301" s="86"/>
      <c r="B11301" s="84"/>
      <c r="C11301" s="125"/>
      <c r="D11301" s="146"/>
      <c r="E11301" s="149"/>
      <c r="F11301" s="184" t="str">
        <f t="shared" si="2183"/>
        <v/>
      </c>
      <c r="G11301" s="185" t="str">
        <f>+IF(F11301="","",H11280)</f>
        <v/>
      </c>
      <c r="H11301" s="186" t="str">
        <f t="shared" si="2184"/>
        <v/>
      </c>
      <c r="J11301" s="195" t="str">
        <f>+IF(H11301="","",H11301/H11350)</f>
        <v/>
      </c>
      <c r="K11301" s="174"/>
      <c r="L11301" s="170"/>
      <c r="M11301" s="193" t="str">
        <f t="shared" si="2187"/>
        <v/>
      </c>
      <c r="N11301" s="194" t="str">
        <f t="shared" si="2185"/>
        <v/>
      </c>
      <c r="R11301" s="75" t="e">
        <f t="shared" si="2186"/>
        <v>#REF!</v>
      </c>
    </row>
    <row r="11302" spans="1:18" ht="15" customHeight="1" x14ac:dyDescent="0.3">
      <c r="A11302" s="86"/>
      <c r="B11302" s="84"/>
      <c r="C11302" s="125"/>
      <c r="D11302" s="146"/>
      <c r="E11302" s="149"/>
      <c r="F11302" s="184" t="str">
        <f t="shared" si="2183"/>
        <v/>
      </c>
      <c r="G11302" s="185" t="str">
        <f>+IF(F11302="","",H11280)</f>
        <v/>
      </c>
      <c r="H11302" s="186" t="str">
        <f t="shared" si="2184"/>
        <v/>
      </c>
      <c r="J11302" s="195" t="str">
        <f>+IF(H11302="","",H11302/H11350)</f>
        <v/>
      </c>
      <c r="K11302" s="174"/>
      <c r="L11302" s="170"/>
      <c r="M11302" s="193" t="str">
        <f t="shared" si="2187"/>
        <v/>
      </c>
      <c r="N11302" s="194" t="str">
        <f t="shared" si="2185"/>
        <v/>
      </c>
      <c r="R11302" s="75" t="e">
        <f t="shared" si="2186"/>
        <v>#REF!</v>
      </c>
    </row>
    <row r="11303" spans="1:18" ht="15" customHeight="1" x14ac:dyDescent="0.3">
      <c r="A11303" s="86"/>
      <c r="B11303" s="84"/>
      <c r="C11303" s="125"/>
      <c r="D11303" s="146"/>
      <c r="E11303" s="149"/>
      <c r="F11303" s="184" t="str">
        <f t="shared" si="2183"/>
        <v/>
      </c>
      <c r="G11303" s="185" t="str">
        <f>+IF(F11303="","",H11280)</f>
        <v/>
      </c>
      <c r="H11303" s="186" t="str">
        <f t="shared" si="2184"/>
        <v/>
      </c>
      <c r="I11303" s="96"/>
      <c r="J11303" s="195" t="str">
        <f>+IF(H11303="","",H11303/H11350)</f>
        <v/>
      </c>
      <c r="K11303" s="174"/>
      <c r="L11303" s="170"/>
      <c r="M11303" s="193" t="str">
        <f t="shared" si="2187"/>
        <v/>
      </c>
      <c r="N11303" s="194" t="str">
        <f t="shared" si="2185"/>
        <v/>
      </c>
      <c r="R11303" s="75" t="e">
        <f t="shared" si="2186"/>
        <v>#REF!</v>
      </c>
    </row>
    <row r="11304" spans="1:18" ht="15" customHeight="1" x14ac:dyDescent="0.3">
      <c r="A11304" s="86"/>
      <c r="B11304" s="84"/>
      <c r="C11304" s="125"/>
      <c r="D11304" s="146"/>
      <c r="E11304" s="149"/>
      <c r="F11304" s="184" t="str">
        <f t="shared" si="2183"/>
        <v/>
      </c>
      <c r="G11304" s="185" t="str">
        <f>+IF(F11304="","",H11280)</f>
        <v/>
      </c>
      <c r="H11304" s="186" t="str">
        <f t="shared" si="2184"/>
        <v/>
      </c>
      <c r="J11304" s="195" t="str">
        <f>+IF(H11304="","",H11304/H11350)</f>
        <v/>
      </c>
      <c r="K11304" s="174"/>
      <c r="L11304" s="170"/>
      <c r="M11304" s="193" t="str">
        <f t="shared" si="2187"/>
        <v/>
      </c>
      <c r="N11304" s="194" t="str">
        <f t="shared" si="2185"/>
        <v/>
      </c>
      <c r="R11304" s="75" t="e">
        <f t="shared" si="2186"/>
        <v>#REF!</v>
      </c>
    </row>
    <row r="11305" spans="1:18" ht="15" customHeight="1" x14ac:dyDescent="0.3">
      <c r="A11305" s="86"/>
      <c r="B11305" s="84"/>
      <c r="C11305" s="125"/>
      <c r="D11305" s="146"/>
      <c r="E11305" s="149"/>
      <c r="F11305" s="184" t="str">
        <f t="shared" si="2183"/>
        <v/>
      </c>
      <c r="G11305" s="185" t="str">
        <f>+IF(F11305="","",H11280)</f>
        <v/>
      </c>
      <c r="H11305" s="186" t="str">
        <f t="shared" si="2184"/>
        <v/>
      </c>
      <c r="J11305" s="195" t="str">
        <f>+IF(H11305="","",H11305/H11350)</f>
        <v/>
      </c>
      <c r="K11305" s="174"/>
      <c r="L11305" s="170"/>
      <c r="M11305" s="193" t="str">
        <f t="shared" si="2187"/>
        <v/>
      </c>
      <c r="N11305" s="194" t="str">
        <f t="shared" si="2185"/>
        <v/>
      </c>
      <c r="R11305" s="75" t="e">
        <f t="shared" si="2186"/>
        <v>#REF!</v>
      </c>
    </row>
    <row r="11306" spans="1:18" ht="15" customHeight="1" x14ac:dyDescent="0.3">
      <c r="A11306" s="86"/>
      <c r="B11306" s="84"/>
      <c r="C11306" s="125"/>
      <c r="D11306" s="146"/>
      <c r="E11306" s="149"/>
      <c r="F11306" s="184" t="str">
        <f t="shared" si="2183"/>
        <v/>
      </c>
      <c r="G11306" s="185" t="str">
        <f>+IF(F11306="","",H11280)</f>
        <v/>
      </c>
      <c r="H11306" s="186" t="str">
        <f t="shared" si="2184"/>
        <v/>
      </c>
      <c r="I11306" s="96"/>
      <c r="J11306" s="195" t="str">
        <f>+IF(H11306="","",H11306/H11350)</f>
        <v/>
      </c>
      <c r="K11306" s="174"/>
      <c r="L11306" s="170"/>
      <c r="M11306" s="193" t="str">
        <f t="shared" si="2187"/>
        <v/>
      </c>
      <c r="N11306" s="194" t="str">
        <f t="shared" si="2185"/>
        <v/>
      </c>
      <c r="R11306" s="75" t="e">
        <f t="shared" si="2186"/>
        <v>#REF!</v>
      </c>
    </row>
    <row r="11307" spans="1:18" ht="15" customHeight="1" x14ac:dyDescent="0.3">
      <c r="A11307" s="86"/>
      <c r="B11307" s="84"/>
      <c r="C11307" s="125"/>
      <c r="D11307" s="146"/>
      <c r="E11307" s="149"/>
      <c r="F11307" s="184" t="str">
        <f t="shared" si="2183"/>
        <v/>
      </c>
      <c r="G11307" s="185" t="str">
        <f>+IF(F11307="","",H11280)</f>
        <v/>
      </c>
      <c r="H11307" s="186" t="str">
        <f t="shared" si="2184"/>
        <v/>
      </c>
      <c r="J11307" s="195" t="str">
        <f>+IF(H11307="","",H11307/H11350)</f>
        <v/>
      </c>
      <c r="K11307" s="174"/>
      <c r="L11307" s="170"/>
      <c r="M11307" s="193" t="str">
        <f t="shared" si="2187"/>
        <v/>
      </c>
      <c r="N11307" s="194" t="str">
        <f t="shared" si="2185"/>
        <v/>
      </c>
      <c r="R11307" s="75" t="e">
        <f t="shared" si="2186"/>
        <v>#REF!</v>
      </c>
    </row>
    <row r="11308" spans="1:18" ht="15" customHeight="1" x14ac:dyDescent="0.3">
      <c r="A11308" s="86"/>
      <c r="B11308" s="84"/>
      <c r="C11308" s="125"/>
      <c r="D11308" s="146"/>
      <c r="E11308" s="149"/>
      <c r="F11308" s="184" t="str">
        <f t="shared" si="2183"/>
        <v/>
      </c>
      <c r="G11308" s="185" t="str">
        <f>+IF(F11308="","",H11280)</f>
        <v/>
      </c>
      <c r="H11308" s="186" t="str">
        <f t="shared" si="2184"/>
        <v/>
      </c>
      <c r="I11308" s="96"/>
      <c r="J11308" s="195" t="str">
        <f>+IF(H11308="","",H11308/H11350)</f>
        <v/>
      </c>
      <c r="K11308" s="174"/>
      <c r="L11308" s="170"/>
      <c r="M11308" s="193" t="str">
        <f t="shared" si="2187"/>
        <v/>
      </c>
      <c r="N11308" s="194" t="str">
        <f t="shared" si="2185"/>
        <v/>
      </c>
      <c r="R11308" s="75" t="e">
        <f t="shared" si="2186"/>
        <v>#REF!</v>
      </c>
    </row>
    <row r="11309" spans="1:18" ht="15" customHeight="1" x14ac:dyDescent="0.3">
      <c r="A11309" s="86"/>
      <c r="B11309" s="84"/>
      <c r="C11309" s="125"/>
      <c r="D11309" s="146"/>
      <c r="E11309" s="149"/>
      <c r="F11309" s="184" t="str">
        <f t="shared" si="2183"/>
        <v/>
      </c>
      <c r="G11309" s="185" t="str">
        <f>+IF(F11309="","",H11280)</f>
        <v/>
      </c>
      <c r="H11309" s="186" t="str">
        <f t="shared" si="2184"/>
        <v/>
      </c>
      <c r="I11309" s="96"/>
      <c r="J11309" s="195" t="str">
        <f>+IF(H11309="","",H11309/H11350)</f>
        <v/>
      </c>
      <c r="K11309" s="174"/>
      <c r="L11309" s="170"/>
      <c r="M11309" s="193" t="str">
        <f t="shared" si="2187"/>
        <v/>
      </c>
      <c r="N11309" s="194" t="str">
        <f t="shared" si="2185"/>
        <v/>
      </c>
      <c r="R11309" s="75" t="e">
        <f t="shared" si="2186"/>
        <v>#REF!</v>
      </c>
    </row>
    <row r="11310" spans="1:18" ht="15" customHeight="1" thickBot="1" x14ac:dyDescent="0.35">
      <c r="A11310" s="86"/>
      <c r="B11310" s="84"/>
      <c r="C11310" s="127"/>
      <c r="D11310" s="147"/>
      <c r="E11310" s="150"/>
      <c r="F11310" s="187" t="str">
        <f t="shared" si="2183"/>
        <v/>
      </c>
      <c r="G11310" s="188" t="str">
        <f>+IF(F11310="","",H11279)</f>
        <v/>
      </c>
      <c r="H11310" s="189" t="str">
        <f t="shared" si="2184"/>
        <v/>
      </c>
      <c r="J11310" s="195" t="str">
        <f>+IF(H11310="","",H11310/H11350)</f>
        <v/>
      </c>
      <c r="K11310" s="174"/>
      <c r="L11310" s="170"/>
      <c r="M11310" s="193" t="str">
        <f t="shared" si="2187"/>
        <v/>
      </c>
      <c r="N11310" s="194" t="str">
        <f t="shared" si="2185"/>
        <v/>
      </c>
      <c r="R11310" s="75" t="e">
        <f t="shared" si="2186"/>
        <v>#REF!</v>
      </c>
    </row>
    <row r="11311" spans="1:18" ht="15" customHeight="1" thickBot="1" x14ac:dyDescent="0.35">
      <c r="A11311" s="86"/>
      <c r="B11311" s="84"/>
      <c r="C11311" s="160"/>
      <c r="D11311" s="160"/>
      <c r="E11311" s="160"/>
      <c r="F11311" s="160"/>
      <c r="G11311" s="161" t="s">
        <v>28</v>
      </c>
      <c r="H11311" s="157">
        <f>SUM(H11298:H11310)</f>
        <v>4.28</v>
      </c>
      <c r="J11311" s="110">
        <f>SUM(J11298:J11310)</f>
        <v>9.137489325362938E-2</v>
      </c>
      <c r="K11311" s="109"/>
      <c r="L11311" s="109"/>
      <c r="M11311" s="109"/>
      <c r="N11311" s="110">
        <f>SUM(N11298:N11310)</f>
        <v>0</v>
      </c>
    </row>
    <row r="11312" spans="1:18" s="73" customFormat="1" ht="15" customHeight="1" thickBot="1" x14ac:dyDescent="0.35">
      <c r="A11312" s="86"/>
      <c r="B11312" s="84"/>
      <c r="C11312" s="73" t="s">
        <v>11</v>
      </c>
      <c r="H11312" s="74"/>
      <c r="J11312" s="112"/>
      <c r="K11312" s="112"/>
      <c r="L11312" s="112"/>
      <c r="M11312" s="112"/>
      <c r="N11312" s="112"/>
    </row>
    <row r="11313" spans="1:18" ht="34.5" customHeight="1" thickBot="1" x14ac:dyDescent="0.35">
      <c r="A11313" s="86"/>
      <c r="B11313" s="84"/>
      <c r="C11313" s="122" t="s">
        <v>48</v>
      </c>
      <c r="D11313" s="129"/>
      <c r="E11313" s="123" t="s">
        <v>3</v>
      </c>
      <c r="F11313" s="123" t="s">
        <v>0</v>
      </c>
      <c r="G11313" s="123" t="s">
        <v>16</v>
      </c>
      <c r="H11313" s="124" t="s">
        <v>9</v>
      </c>
      <c r="J11313" s="106" t="s">
        <v>59</v>
      </c>
      <c r="K11313" s="107" t="s">
        <v>60</v>
      </c>
      <c r="L11313" s="107" t="s">
        <v>61</v>
      </c>
      <c r="M11313" s="107" t="s">
        <v>62</v>
      </c>
      <c r="N11313" s="108" t="s">
        <v>63</v>
      </c>
    </row>
    <row r="11314" spans="1:18" ht="15" customHeight="1" x14ac:dyDescent="0.3">
      <c r="A11314" s="86"/>
      <c r="B11314" s="84"/>
      <c r="C11314" s="125" t="s">
        <v>535</v>
      </c>
      <c r="E11314" s="151" t="s">
        <v>3</v>
      </c>
      <c r="F11314" s="151">
        <v>1</v>
      </c>
      <c r="G11314" s="151">
        <v>42.56</v>
      </c>
      <c r="H11314" s="186">
        <f t="shared" ref="H11314" si="2188">+IF(G11314="","",F11314*G11314)</f>
        <v>42.56</v>
      </c>
      <c r="J11314" s="195">
        <f>+IF(H11314="","",H11314/H11350)</f>
        <v>0.90862510674637065</v>
      </c>
      <c r="K11314" s="174">
        <v>352605342021</v>
      </c>
      <c r="L11314" s="170" t="s">
        <v>76</v>
      </c>
      <c r="M11314" s="193">
        <v>0.20180000000000001</v>
      </c>
      <c r="N11314" s="194">
        <f t="shared" ref="N11314:N11339" si="2189">+IF(H11314="","",J11314*M11314)</f>
        <v>0.18336054654141759</v>
      </c>
      <c r="R11314" s="75" t="e">
        <f t="shared" ref="R11314:R11339" si="2190">+R11226+1</f>
        <v>#REF!</v>
      </c>
    </row>
    <row r="11315" spans="1:18" ht="15" customHeight="1" x14ac:dyDescent="0.3">
      <c r="A11315" s="86"/>
      <c r="B11315" s="84"/>
      <c r="C11315" s="125"/>
      <c r="E11315" s="151"/>
      <c r="F11315" s="151"/>
      <c r="G11315" s="151"/>
      <c r="H11315" s="190"/>
      <c r="J11315" s="195"/>
      <c r="K11315" s="174"/>
      <c r="L11315" s="170"/>
      <c r="M11315" s="193"/>
      <c r="N11315" s="194" t="str">
        <f t="shared" si="2189"/>
        <v/>
      </c>
      <c r="R11315" s="75" t="e">
        <f t="shared" si="2190"/>
        <v>#REF!</v>
      </c>
    </row>
    <row r="11316" spans="1:18" ht="15" customHeight="1" x14ac:dyDescent="0.3">
      <c r="A11316" s="86"/>
      <c r="B11316" s="84"/>
      <c r="C11316" s="125"/>
      <c r="E11316" s="151"/>
      <c r="F11316" s="151"/>
      <c r="G11316" s="151"/>
      <c r="H11316" s="190"/>
      <c r="J11316" s="195"/>
      <c r="K11316" s="174"/>
      <c r="L11316" s="170"/>
      <c r="M11316" s="193"/>
      <c r="N11316" s="194" t="str">
        <f t="shared" si="2189"/>
        <v/>
      </c>
      <c r="R11316" s="75" t="e">
        <f t="shared" si="2190"/>
        <v>#REF!</v>
      </c>
    </row>
    <row r="11317" spans="1:18" ht="15" customHeight="1" x14ac:dyDescent="0.3">
      <c r="A11317" s="86"/>
      <c r="B11317" s="84"/>
      <c r="C11317" s="125"/>
      <c r="E11317" s="151"/>
      <c r="F11317" s="151"/>
      <c r="G11317" s="151"/>
      <c r="H11317" s="190" t="str">
        <f t="shared" ref="H11317:H11339" si="2191">+IF(G11317="","",F11317*G11317)</f>
        <v/>
      </c>
      <c r="J11317" s="195" t="str">
        <f>+IF(H11317="","",H11317/H11350)</f>
        <v/>
      </c>
      <c r="K11317" s="174"/>
      <c r="L11317" s="170"/>
      <c r="M11317" s="193" t="str">
        <f t="shared" ref="M11317:M11339" si="2192">IF(L11317="NP", 0, (IF(L11317="EP", 1, (IF(L11317="ND", 0.4, "")))))</f>
        <v/>
      </c>
      <c r="N11317" s="194" t="str">
        <f t="shared" si="2189"/>
        <v/>
      </c>
      <c r="R11317" s="75" t="e">
        <f t="shared" si="2190"/>
        <v>#REF!</v>
      </c>
    </row>
    <row r="11318" spans="1:18" ht="15" customHeight="1" x14ac:dyDescent="0.3">
      <c r="A11318" s="86"/>
      <c r="B11318" s="84"/>
      <c r="C11318" s="125"/>
      <c r="E11318" s="151"/>
      <c r="F11318" s="151"/>
      <c r="G11318" s="151"/>
      <c r="H11318" s="190" t="str">
        <f t="shared" si="2191"/>
        <v/>
      </c>
      <c r="J11318" s="195" t="str">
        <f>+IF(H11318="","",H11318/H11350)</f>
        <v/>
      </c>
      <c r="K11318" s="174"/>
      <c r="L11318" s="170"/>
      <c r="M11318" s="193" t="str">
        <f t="shared" si="2192"/>
        <v/>
      </c>
      <c r="N11318" s="194" t="str">
        <f t="shared" si="2189"/>
        <v/>
      </c>
      <c r="R11318" s="75" t="e">
        <f t="shared" si="2190"/>
        <v>#REF!</v>
      </c>
    </row>
    <row r="11319" spans="1:18" ht="15" customHeight="1" x14ac:dyDescent="0.3">
      <c r="A11319" s="86"/>
      <c r="B11319" s="84"/>
      <c r="C11319" s="125"/>
      <c r="E11319" s="151"/>
      <c r="F11319" s="151"/>
      <c r="G11319" s="151"/>
      <c r="H11319" s="190" t="str">
        <f t="shared" si="2191"/>
        <v/>
      </c>
      <c r="J11319" s="195" t="str">
        <f>+IF(H11319="","",H11319/H11350)</f>
        <v/>
      </c>
      <c r="K11319" s="174"/>
      <c r="L11319" s="170"/>
      <c r="M11319" s="193" t="str">
        <f t="shared" si="2192"/>
        <v/>
      </c>
      <c r="N11319" s="194" t="str">
        <f t="shared" si="2189"/>
        <v/>
      </c>
      <c r="R11319" s="75" t="e">
        <f t="shared" si="2190"/>
        <v>#REF!</v>
      </c>
    </row>
    <row r="11320" spans="1:18" ht="15" customHeight="1" x14ac:dyDescent="0.3">
      <c r="A11320" s="86"/>
      <c r="B11320" s="84"/>
      <c r="C11320" s="125"/>
      <c r="E11320" s="151"/>
      <c r="F11320" s="151"/>
      <c r="G11320" s="151"/>
      <c r="H11320" s="190" t="str">
        <f t="shared" si="2191"/>
        <v/>
      </c>
      <c r="J11320" s="195" t="str">
        <f>+IF(H11320="","",H11320/H11350)</f>
        <v/>
      </c>
      <c r="K11320" s="174"/>
      <c r="L11320" s="170"/>
      <c r="M11320" s="193" t="str">
        <f t="shared" si="2192"/>
        <v/>
      </c>
      <c r="N11320" s="194" t="str">
        <f t="shared" si="2189"/>
        <v/>
      </c>
      <c r="R11320" s="75" t="e">
        <f t="shared" si="2190"/>
        <v>#REF!</v>
      </c>
    </row>
    <row r="11321" spans="1:18" ht="15" customHeight="1" x14ac:dyDescent="0.3">
      <c r="A11321" s="86"/>
      <c r="B11321" s="84"/>
      <c r="C11321" s="125"/>
      <c r="E11321" s="151"/>
      <c r="F11321" s="151"/>
      <c r="G11321" s="151"/>
      <c r="H11321" s="190" t="str">
        <f t="shared" si="2191"/>
        <v/>
      </c>
      <c r="J11321" s="195" t="str">
        <f>+IF(H11321="","",H11321/H11350)</f>
        <v/>
      </c>
      <c r="K11321" s="174"/>
      <c r="L11321" s="170"/>
      <c r="M11321" s="193" t="str">
        <f t="shared" si="2192"/>
        <v/>
      </c>
      <c r="N11321" s="194" t="str">
        <f t="shared" si="2189"/>
        <v/>
      </c>
      <c r="R11321" s="75" t="e">
        <f t="shared" si="2190"/>
        <v>#REF!</v>
      </c>
    </row>
    <row r="11322" spans="1:18" ht="15" customHeight="1" x14ac:dyDescent="0.3">
      <c r="A11322" s="86"/>
      <c r="B11322" s="84"/>
      <c r="C11322" s="125"/>
      <c r="E11322" s="151"/>
      <c r="F11322" s="151"/>
      <c r="G11322" s="151"/>
      <c r="H11322" s="190" t="str">
        <f t="shared" si="2191"/>
        <v/>
      </c>
      <c r="J11322" s="195" t="str">
        <f>+IF(H11322="","",H11322/H11350)</f>
        <v/>
      </c>
      <c r="K11322" s="174"/>
      <c r="L11322" s="170"/>
      <c r="M11322" s="193" t="str">
        <f t="shared" si="2192"/>
        <v/>
      </c>
      <c r="N11322" s="194" t="str">
        <f t="shared" si="2189"/>
        <v/>
      </c>
      <c r="R11322" s="75" t="e">
        <f t="shared" si="2190"/>
        <v>#REF!</v>
      </c>
    </row>
    <row r="11323" spans="1:18" ht="15" customHeight="1" x14ac:dyDescent="0.3">
      <c r="A11323" s="86"/>
      <c r="B11323" s="84"/>
      <c r="C11323" s="125"/>
      <c r="E11323" s="151"/>
      <c r="F11323" s="151"/>
      <c r="G11323" s="151"/>
      <c r="H11323" s="190" t="str">
        <f t="shared" si="2191"/>
        <v/>
      </c>
      <c r="J11323" s="195" t="str">
        <f>+IF(H11323="","",H11323/H11350)</f>
        <v/>
      </c>
      <c r="K11323" s="174"/>
      <c r="L11323" s="170"/>
      <c r="M11323" s="193" t="str">
        <f t="shared" si="2192"/>
        <v/>
      </c>
      <c r="N11323" s="194" t="str">
        <f t="shared" si="2189"/>
        <v/>
      </c>
      <c r="R11323" s="75" t="e">
        <f t="shared" si="2190"/>
        <v>#REF!</v>
      </c>
    </row>
    <row r="11324" spans="1:18" ht="15" customHeight="1" x14ac:dyDescent="0.3">
      <c r="A11324" s="86"/>
      <c r="B11324" s="84"/>
      <c r="C11324" s="125"/>
      <c r="E11324" s="151"/>
      <c r="F11324" s="151"/>
      <c r="G11324" s="151"/>
      <c r="H11324" s="190" t="str">
        <f t="shared" si="2191"/>
        <v/>
      </c>
      <c r="J11324" s="195" t="str">
        <f>+IF(H11324="","",H11324/H11350)</f>
        <v/>
      </c>
      <c r="K11324" s="174"/>
      <c r="L11324" s="170"/>
      <c r="M11324" s="193" t="str">
        <f t="shared" si="2192"/>
        <v/>
      </c>
      <c r="N11324" s="194" t="str">
        <f t="shared" si="2189"/>
        <v/>
      </c>
      <c r="R11324" s="75" t="e">
        <f t="shared" si="2190"/>
        <v>#REF!</v>
      </c>
    </row>
    <row r="11325" spans="1:18" ht="15" customHeight="1" x14ac:dyDescent="0.3">
      <c r="A11325" s="86"/>
      <c r="B11325" s="84"/>
      <c r="C11325" s="125"/>
      <c r="E11325" s="151"/>
      <c r="F11325" s="151"/>
      <c r="G11325" s="151"/>
      <c r="H11325" s="190" t="str">
        <f t="shared" si="2191"/>
        <v/>
      </c>
      <c r="J11325" s="195" t="str">
        <f>+IF(H11325="","",H11325/H11350)</f>
        <v/>
      </c>
      <c r="K11325" s="174"/>
      <c r="L11325" s="170"/>
      <c r="M11325" s="193" t="str">
        <f t="shared" si="2192"/>
        <v/>
      </c>
      <c r="N11325" s="194" t="str">
        <f t="shared" si="2189"/>
        <v/>
      </c>
      <c r="R11325" s="75" t="e">
        <f t="shared" si="2190"/>
        <v>#REF!</v>
      </c>
    </row>
    <row r="11326" spans="1:18" ht="15" customHeight="1" x14ac:dyDescent="0.3">
      <c r="A11326" s="86"/>
      <c r="B11326" s="84"/>
      <c r="C11326" s="125"/>
      <c r="E11326" s="151"/>
      <c r="F11326" s="151"/>
      <c r="G11326" s="151"/>
      <c r="H11326" s="190" t="str">
        <f t="shared" si="2191"/>
        <v/>
      </c>
      <c r="J11326" s="195" t="str">
        <f>+IF(H11326="","",H11326/H11350)</f>
        <v/>
      </c>
      <c r="K11326" s="174"/>
      <c r="L11326" s="170"/>
      <c r="M11326" s="193" t="str">
        <f t="shared" si="2192"/>
        <v/>
      </c>
      <c r="N11326" s="194" t="str">
        <f t="shared" si="2189"/>
        <v/>
      </c>
      <c r="R11326" s="75" t="e">
        <f t="shared" si="2190"/>
        <v>#REF!</v>
      </c>
    </row>
    <row r="11327" spans="1:18" ht="15" customHeight="1" x14ac:dyDescent="0.3">
      <c r="A11327" s="86"/>
      <c r="B11327" s="84"/>
      <c r="C11327" s="125"/>
      <c r="E11327" s="151"/>
      <c r="F11327" s="151"/>
      <c r="G11327" s="151"/>
      <c r="H11327" s="190" t="str">
        <f t="shared" si="2191"/>
        <v/>
      </c>
      <c r="J11327" s="195" t="str">
        <f>+IF(H11327="","",H11327/H11350)</f>
        <v/>
      </c>
      <c r="K11327" s="174"/>
      <c r="L11327" s="170"/>
      <c r="M11327" s="193" t="str">
        <f t="shared" si="2192"/>
        <v/>
      </c>
      <c r="N11327" s="194" t="str">
        <f t="shared" si="2189"/>
        <v/>
      </c>
      <c r="R11327" s="75" t="e">
        <f t="shared" si="2190"/>
        <v>#REF!</v>
      </c>
    </row>
    <row r="11328" spans="1:18" ht="15" customHeight="1" x14ac:dyDescent="0.3">
      <c r="A11328" s="86"/>
      <c r="B11328" s="84"/>
      <c r="C11328" s="125"/>
      <c r="E11328" s="151"/>
      <c r="F11328" s="151"/>
      <c r="G11328" s="151"/>
      <c r="H11328" s="190" t="str">
        <f t="shared" si="2191"/>
        <v/>
      </c>
      <c r="J11328" s="195" t="str">
        <f>+IF(H11328="","",H11328/H11350)</f>
        <v/>
      </c>
      <c r="K11328" s="174"/>
      <c r="L11328" s="170"/>
      <c r="M11328" s="193" t="str">
        <f t="shared" si="2192"/>
        <v/>
      </c>
      <c r="N11328" s="194" t="str">
        <f t="shared" si="2189"/>
        <v/>
      </c>
      <c r="R11328" s="75" t="e">
        <f t="shared" si="2190"/>
        <v>#REF!</v>
      </c>
    </row>
    <row r="11329" spans="1:18" ht="15" customHeight="1" x14ac:dyDescent="0.3">
      <c r="A11329" s="86"/>
      <c r="B11329" s="84"/>
      <c r="C11329" s="125"/>
      <c r="E11329" s="151"/>
      <c r="F11329" s="151"/>
      <c r="G11329" s="151"/>
      <c r="H11329" s="190" t="str">
        <f t="shared" si="2191"/>
        <v/>
      </c>
      <c r="J11329" s="195" t="str">
        <f>+IF(H11329="","",H11329/H11350)</f>
        <v/>
      </c>
      <c r="K11329" s="174"/>
      <c r="L11329" s="170"/>
      <c r="M11329" s="193" t="str">
        <f t="shared" si="2192"/>
        <v/>
      </c>
      <c r="N11329" s="194" t="str">
        <f t="shared" si="2189"/>
        <v/>
      </c>
      <c r="R11329" s="75" t="e">
        <f t="shared" si="2190"/>
        <v>#REF!</v>
      </c>
    </row>
    <row r="11330" spans="1:18" ht="15" customHeight="1" x14ac:dyDescent="0.3">
      <c r="A11330" s="86"/>
      <c r="B11330" s="84"/>
      <c r="C11330" s="125"/>
      <c r="E11330" s="151"/>
      <c r="F11330" s="151"/>
      <c r="G11330" s="151"/>
      <c r="H11330" s="190" t="str">
        <f t="shared" si="2191"/>
        <v/>
      </c>
      <c r="J11330" s="195" t="str">
        <f>+IF(H11330="","",H11330/H11350)</f>
        <v/>
      </c>
      <c r="K11330" s="174"/>
      <c r="L11330" s="170"/>
      <c r="M11330" s="193" t="str">
        <f t="shared" si="2192"/>
        <v/>
      </c>
      <c r="N11330" s="194" t="str">
        <f t="shared" si="2189"/>
        <v/>
      </c>
      <c r="R11330" s="75" t="e">
        <f t="shared" si="2190"/>
        <v>#REF!</v>
      </c>
    </row>
    <row r="11331" spans="1:18" ht="15" customHeight="1" x14ac:dyDescent="0.3">
      <c r="A11331" s="86"/>
      <c r="B11331" s="84"/>
      <c r="C11331" s="125"/>
      <c r="E11331" s="151"/>
      <c r="F11331" s="151"/>
      <c r="G11331" s="151"/>
      <c r="H11331" s="190" t="str">
        <f t="shared" si="2191"/>
        <v/>
      </c>
      <c r="J11331" s="195" t="str">
        <f>+IF(H11331="","",H11331/H11350)</f>
        <v/>
      </c>
      <c r="K11331" s="174"/>
      <c r="L11331" s="170"/>
      <c r="M11331" s="193" t="str">
        <f t="shared" si="2192"/>
        <v/>
      </c>
      <c r="N11331" s="194" t="str">
        <f t="shared" si="2189"/>
        <v/>
      </c>
      <c r="R11331" s="75" t="e">
        <f t="shared" si="2190"/>
        <v>#REF!</v>
      </c>
    </row>
    <row r="11332" spans="1:18" ht="15" customHeight="1" x14ac:dyDescent="0.3">
      <c r="A11332" s="86"/>
      <c r="B11332" s="84"/>
      <c r="C11332" s="125"/>
      <c r="E11332" s="151"/>
      <c r="F11332" s="151"/>
      <c r="G11332" s="151"/>
      <c r="H11332" s="190" t="str">
        <f t="shared" si="2191"/>
        <v/>
      </c>
      <c r="J11332" s="195" t="str">
        <f>+IF(H11332="","",H11332/H11350)</f>
        <v/>
      </c>
      <c r="K11332" s="174"/>
      <c r="L11332" s="170"/>
      <c r="M11332" s="193" t="str">
        <f t="shared" si="2192"/>
        <v/>
      </c>
      <c r="N11332" s="194" t="str">
        <f t="shared" si="2189"/>
        <v/>
      </c>
      <c r="R11332" s="75" t="e">
        <f t="shared" si="2190"/>
        <v>#REF!</v>
      </c>
    </row>
    <row r="11333" spans="1:18" ht="15" customHeight="1" x14ac:dyDescent="0.3">
      <c r="A11333" s="86"/>
      <c r="B11333" s="84"/>
      <c r="C11333" s="125"/>
      <c r="E11333" s="151"/>
      <c r="F11333" s="151"/>
      <c r="G11333" s="151"/>
      <c r="H11333" s="190" t="str">
        <f t="shared" si="2191"/>
        <v/>
      </c>
      <c r="J11333" s="195" t="str">
        <f>+IF(H11333="","",H11333/H11350)</f>
        <v/>
      </c>
      <c r="K11333" s="174"/>
      <c r="L11333" s="170"/>
      <c r="M11333" s="193" t="str">
        <f t="shared" si="2192"/>
        <v/>
      </c>
      <c r="N11333" s="194" t="str">
        <f t="shared" si="2189"/>
        <v/>
      </c>
      <c r="R11333" s="75" t="e">
        <f t="shared" si="2190"/>
        <v>#REF!</v>
      </c>
    </row>
    <row r="11334" spans="1:18" ht="15" customHeight="1" x14ac:dyDescent="0.3">
      <c r="A11334" s="86"/>
      <c r="B11334" s="84"/>
      <c r="C11334" s="125"/>
      <c r="E11334" s="151"/>
      <c r="F11334" s="151"/>
      <c r="G11334" s="151"/>
      <c r="H11334" s="190" t="str">
        <f t="shared" si="2191"/>
        <v/>
      </c>
      <c r="J11334" s="195" t="str">
        <f>+IF(H11334="","",H11334/H11350)</f>
        <v/>
      </c>
      <c r="K11334" s="174"/>
      <c r="L11334" s="170"/>
      <c r="M11334" s="193" t="str">
        <f t="shared" si="2192"/>
        <v/>
      </c>
      <c r="N11334" s="194" t="str">
        <f t="shared" si="2189"/>
        <v/>
      </c>
      <c r="R11334" s="75" t="e">
        <f t="shared" si="2190"/>
        <v>#REF!</v>
      </c>
    </row>
    <row r="11335" spans="1:18" ht="15" customHeight="1" x14ac:dyDescent="0.3">
      <c r="A11335" s="86"/>
      <c r="B11335" s="84"/>
      <c r="C11335" s="125"/>
      <c r="E11335" s="151"/>
      <c r="F11335" s="151"/>
      <c r="G11335" s="151"/>
      <c r="H11335" s="190" t="str">
        <f t="shared" si="2191"/>
        <v/>
      </c>
      <c r="J11335" s="195" t="str">
        <f>+IF(H11335="","",H11335/H11350)</f>
        <v/>
      </c>
      <c r="K11335" s="174"/>
      <c r="L11335" s="170"/>
      <c r="M11335" s="193" t="str">
        <f t="shared" si="2192"/>
        <v/>
      </c>
      <c r="N11335" s="194" t="str">
        <f t="shared" si="2189"/>
        <v/>
      </c>
      <c r="R11335" s="75" t="e">
        <f t="shared" si="2190"/>
        <v>#REF!</v>
      </c>
    </row>
    <row r="11336" spans="1:18" ht="15" customHeight="1" x14ac:dyDescent="0.3">
      <c r="A11336" s="86"/>
      <c r="B11336" s="84"/>
      <c r="C11336" s="125"/>
      <c r="E11336" s="151"/>
      <c r="F11336" s="151"/>
      <c r="G11336" s="151"/>
      <c r="H11336" s="190" t="str">
        <f t="shared" si="2191"/>
        <v/>
      </c>
      <c r="J11336" s="195" t="str">
        <f>+IF(H11336="","",H11336/H11350)</f>
        <v/>
      </c>
      <c r="K11336" s="174"/>
      <c r="L11336" s="170"/>
      <c r="M11336" s="193" t="str">
        <f t="shared" si="2192"/>
        <v/>
      </c>
      <c r="N11336" s="194" t="str">
        <f t="shared" si="2189"/>
        <v/>
      </c>
      <c r="R11336" s="75" t="e">
        <f t="shared" si="2190"/>
        <v>#REF!</v>
      </c>
    </row>
    <row r="11337" spans="1:18" ht="15" customHeight="1" x14ac:dyDescent="0.3">
      <c r="A11337" s="86"/>
      <c r="B11337" s="84"/>
      <c r="C11337" s="125"/>
      <c r="E11337" s="151"/>
      <c r="F11337" s="151"/>
      <c r="G11337" s="151"/>
      <c r="H11337" s="190" t="str">
        <f t="shared" si="2191"/>
        <v/>
      </c>
      <c r="J11337" s="195" t="str">
        <f>+IF(H11337="","",H11337/H11350)</f>
        <v/>
      </c>
      <c r="K11337" s="174"/>
      <c r="L11337" s="170"/>
      <c r="M11337" s="193" t="str">
        <f t="shared" si="2192"/>
        <v/>
      </c>
      <c r="N11337" s="194" t="str">
        <f t="shared" si="2189"/>
        <v/>
      </c>
      <c r="R11337" s="75" t="e">
        <f t="shared" si="2190"/>
        <v>#REF!</v>
      </c>
    </row>
    <row r="11338" spans="1:18" ht="15" customHeight="1" x14ac:dyDescent="0.3">
      <c r="A11338" s="86"/>
      <c r="B11338" s="84"/>
      <c r="C11338" s="125"/>
      <c r="E11338" s="151"/>
      <c r="F11338" s="151"/>
      <c r="G11338" s="151"/>
      <c r="H11338" s="190" t="str">
        <f t="shared" si="2191"/>
        <v/>
      </c>
      <c r="J11338" s="195" t="str">
        <f>+IF(H11338="","",H11338/H11350)</f>
        <v/>
      </c>
      <c r="K11338" s="174"/>
      <c r="L11338" s="170"/>
      <c r="M11338" s="193" t="str">
        <f t="shared" si="2192"/>
        <v/>
      </c>
      <c r="N11338" s="194" t="str">
        <f t="shared" si="2189"/>
        <v/>
      </c>
      <c r="R11338" s="75" t="e">
        <f t="shared" si="2190"/>
        <v>#REF!</v>
      </c>
    </row>
    <row r="11339" spans="1:18" ht="15" customHeight="1" thickBot="1" x14ac:dyDescent="0.35">
      <c r="A11339" s="86"/>
      <c r="B11339" s="84"/>
      <c r="C11339" s="125"/>
      <c r="E11339" s="152"/>
      <c r="F11339" s="152"/>
      <c r="G11339" s="152"/>
      <c r="H11339" s="191" t="str">
        <f t="shared" si="2191"/>
        <v/>
      </c>
      <c r="J11339" s="195" t="str">
        <f>+IF(H11339="","",H11339/H11350)</f>
        <v/>
      </c>
      <c r="K11339" s="174"/>
      <c r="L11339" s="170"/>
      <c r="M11339" s="193" t="str">
        <f t="shared" si="2192"/>
        <v/>
      </c>
      <c r="N11339" s="194" t="str">
        <f t="shared" si="2189"/>
        <v/>
      </c>
      <c r="R11339" s="75" t="e">
        <f t="shared" si="2190"/>
        <v>#REF!</v>
      </c>
    </row>
    <row r="11340" spans="1:18" ht="15" customHeight="1" thickBot="1" x14ac:dyDescent="0.35">
      <c r="A11340" s="86"/>
      <c r="B11340" s="84"/>
      <c r="C11340" s="160"/>
      <c r="D11340" s="160"/>
      <c r="E11340" s="160"/>
      <c r="F11340" s="160"/>
      <c r="G11340" s="161" t="s">
        <v>29</v>
      </c>
      <c r="H11340" s="157">
        <f>SUM(H11314:H11339)</f>
        <v>42.56</v>
      </c>
      <c r="J11340" s="110">
        <f>SUM(J11314:J11339)</f>
        <v>0.90862510674637065</v>
      </c>
      <c r="K11340" s="109"/>
      <c r="L11340" s="109"/>
      <c r="M11340" s="109"/>
      <c r="N11340" s="110">
        <f>SUM(N11314:N11339)</f>
        <v>0.18336054654141759</v>
      </c>
    </row>
    <row r="11341" spans="1:18" s="73" customFormat="1" ht="15" customHeight="1" thickBot="1" x14ac:dyDescent="0.35">
      <c r="A11341" s="86"/>
      <c r="B11341" s="84"/>
      <c r="C11341" s="73" t="s">
        <v>12</v>
      </c>
      <c r="H11341" s="74"/>
      <c r="J11341" s="111"/>
      <c r="K11341" s="111"/>
      <c r="L11341" s="111"/>
      <c r="M11341" s="111"/>
      <c r="N11341" s="111"/>
    </row>
    <row r="11342" spans="1:18" ht="33" customHeight="1" thickBot="1" x14ac:dyDescent="0.35">
      <c r="A11342" s="86"/>
      <c r="B11342" s="84"/>
      <c r="C11342" s="122" t="s">
        <v>48</v>
      </c>
      <c r="D11342" s="129"/>
      <c r="E11342" s="130" t="s">
        <v>3</v>
      </c>
      <c r="F11342" s="130" t="s">
        <v>0</v>
      </c>
      <c r="G11342" s="123" t="s">
        <v>6</v>
      </c>
      <c r="H11342" s="124" t="s">
        <v>9</v>
      </c>
      <c r="J11342" s="106" t="s">
        <v>59</v>
      </c>
      <c r="K11342" s="107" t="s">
        <v>60</v>
      </c>
      <c r="L11342" s="107" t="s">
        <v>61</v>
      </c>
      <c r="M11342" s="107" t="s">
        <v>62</v>
      </c>
      <c r="N11342" s="108" t="s">
        <v>63</v>
      </c>
    </row>
    <row r="11343" spans="1:18" ht="15" customHeight="1" x14ac:dyDescent="0.3">
      <c r="A11343" s="86"/>
      <c r="B11343" s="84"/>
      <c r="C11343" s="125"/>
      <c r="E11343" s="149"/>
      <c r="F11343" s="146"/>
      <c r="G11343" s="154"/>
      <c r="H11343" s="186" t="str">
        <f>+IF(G11343="","",F11343*G11343)</f>
        <v/>
      </c>
      <c r="J11343" s="195" t="str">
        <f>+IF(H11343="","",H11343/H11350)</f>
        <v/>
      </c>
      <c r="K11343" s="175"/>
      <c r="L11343" s="175"/>
      <c r="M11343" s="193" t="str">
        <f>IF(L11343="NP", 0, (IF(L11343="EP", 1, (IF(L11343="ND", 0.4, "")))))</f>
        <v/>
      </c>
      <c r="N11343" s="194" t="str">
        <f>+IF(H11343="","",J11343*M11343)</f>
        <v/>
      </c>
      <c r="R11343" s="75" t="e">
        <f t="shared" ref="R11343:R11347" si="2193">+R11255+1</f>
        <v>#REF!</v>
      </c>
    </row>
    <row r="11344" spans="1:18" ht="15" customHeight="1" x14ac:dyDescent="0.3">
      <c r="A11344" s="86"/>
      <c r="B11344" s="84"/>
      <c r="C11344" s="125"/>
      <c r="E11344" s="149"/>
      <c r="F11344" s="146"/>
      <c r="G11344" s="154"/>
      <c r="H11344" s="186" t="str">
        <f>+IF(G11344="","",F11344*G11344)</f>
        <v/>
      </c>
      <c r="J11344" s="195" t="str">
        <f>+IF(H11344="","",H11344/H11348)</f>
        <v/>
      </c>
      <c r="K11344" s="175"/>
      <c r="L11344" s="175"/>
      <c r="M11344" s="193" t="str">
        <f>IF(L11344="NP", 0, (IF(L11344="EP", 1, (IF(L11344="ND", 0.4, "")))))</f>
        <v/>
      </c>
      <c r="N11344" s="194" t="str">
        <f>+IF(H11344="","",J11344*M11344)</f>
        <v/>
      </c>
      <c r="R11344" s="75" t="e">
        <f t="shared" si="2193"/>
        <v>#REF!</v>
      </c>
    </row>
    <row r="11345" spans="1:18" ht="15" customHeight="1" x14ac:dyDescent="0.3">
      <c r="A11345" s="86"/>
      <c r="B11345" s="84"/>
      <c r="C11345" s="125"/>
      <c r="E11345" s="149"/>
      <c r="F11345" s="146"/>
      <c r="G11345" s="154"/>
      <c r="H11345" s="186" t="str">
        <f>+IF(G11345="","",F11345*G11345)</f>
        <v/>
      </c>
      <c r="J11345" s="195" t="str">
        <f>+IF(H11345="","",H11345/H11349)</f>
        <v/>
      </c>
      <c r="K11345" s="175"/>
      <c r="L11345" s="175"/>
      <c r="M11345" s="193" t="str">
        <f>IF(L11345="NP", 0, (IF(L11345="EP", 1, (IF(L11345="ND", 0.4, "")))))</f>
        <v/>
      </c>
      <c r="N11345" s="194" t="str">
        <f>+IF(H11345="","",J11345*M11345)</f>
        <v/>
      </c>
      <c r="R11345" s="75" t="e">
        <f t="shared" si="2193"/>
        <v>#REF!</v>
      </c>
    </row>
    <row r="11346" spans="1:18" ht="15" customHeight="1" x14ac:dyDescent="0.3">
      <c r="A11346" s="86"/>
      <c r="B11346" s="84"/>
      <c r="C11346" s="125"/>
      <c r="E11346" s="149"/>
      <c r="F11346" s="146"/>
      <c r="G11346" s="154"/>
      <c r="H11346" s="186" t="str">
        <f>+IF(G11346="","",F11346*G11346)</f>
        <v/>
      </c>
      <c r="J11346" s="195" t="str">
        <f>+IF(H11346="","",H11346/H11350)</f>
        <v/>
      </c>
      <c r="K11346" s="175"/>
      <c r="L11346" s="175"/>
      <c r="M11346" s="193" t="str">
        <f>IF(L11346="NP", 0, (IF(L11346="EP", 1, (IF(L11346="ND", 0.4, "")))))</f>
        <v/>
      </c>
      <c r="N11346" s="194" t="str">
        <f>+IF(H11346="","",J11346*M11346)</f>
        <v/>
      </c>
      <c r="R11346" s="75" t="e">
        <f t="shared" si="2193"/>
        <v>#REF!</v>
      </c>
    </row>
    <row r="11347" spans="1:18" ht="15" customHeight="1" thickBot="1" x14ac:dyDescent="0.35">
      <c r="A11347" s="86"/>
      <c r="B11347" s="84"/>
      <c r="C11347" s="127"/>
      <c r="D11347" s="128"/>
      <c r="E11347" s="150"/>
      <c r="F11347" s="147"/>
      <c r="G11347" s="155"/>
      <c r="H11347" s="192" t="str">
        <f>+IF(G11347="","",F11347*G11347)</f>
        <v/>
      </c>
      <c r="J11347" s="195" t="str">
        <f>+IF(H11347="","",H11347/H11350)</f>
        <v/>
      </c>
      <c r="K11347" s="176"/>
      <c r="L11347" s="177"/>
      <c r="M11347" s="193" t="str">
        <f>IF(L11347="NP", 0, (IF(L11347="EP", 1, (IF(L11347="ND", 0.4, "")))))</f>
        <v/>
      </c>
      <c r="N11347" s="194" t="str">
        <f>+IF(H11347="","",J11347*M11347)</f>
        <v/>
      </c>
      <c r="R11347" s="75" t="e">
        <f t="shared" si="2193"/>
        <v>#REF!</v>
      </c>
    </row>
    <row r="11348" spans="1:18" ht="15" customHeight="1" thickBot="1" x14ac:dyDescent="0.35">
      <c r="A11348" s="86"/>
      <c r="B11348" s="84"/>
      <c r="C11348" s="160"/>
      <c r="D11348" s="160"/>
      <c r="E11348" s="160"/>
      <c r="F11348" s="160"/>
      <c r="G11348" s="161" t="s">
        <v>30</v>
      </c>
      <c r="H11348" s="157">
        <f>SUM(H11343:H11347)</f>
        <v>0</v>
      </c>
      <c r="J11348" s="110">
        <f>SUM(J11343:J11347)</f>
        <v>0</v>
      </c>
      <c r="K11348" s="109"/>
      <c r="L11348" s="109"/>
      <c r="M11348" s="109"/>
      <c r="N11348" s="110">
        <f>SUM(N11343:N11347)</f>
        <v>0</v>
      </c>
    </row>
    <row r="11349" spans="1:18" ht="13.5" customHeight="1" thickBot="1" x14ac:dyDescent="0.35">
      <c r="A11349" s="86"/>
      <c r="B11349" s="84"/>
      <c r="H11349" s="84"/>
      <c r="J11349" s="103"/>
      <c r="K11349" s="104"/>
      <c r="L11349" s="104"/>
      <c r="M11349" s="104"/>
      <c r="N11349" s="105"/>
    </row>
    <row r="11350" spans="1:18" ht="15" customHeight="1" x14ac:dyDescent="0.3">
      <c r="A11350" s="86"/>
      <c r="B11350" s="84"/>
      <c r="D11350" s="132" t="s">
        <v>13</v>
      </c>
      <c r="E11350" s="133"/>
      <c r="F11350" s="133"/>
      <c r="G11350" s="134"/>
      <c r="H11350" s="158">
        <f>+H11295+H11311+H11340+H11348</f>
        <v>46.84</v>
      </c>
      <c r="J11350" s="113"/>
      <c r="K11350" s="78"/>
      <c r="M11350" s="78"/>
      <c r="N11350" s="114"/>
    </row>
    <row r="11351" spans="1:18" ht="15" customHeight="1" thickBot="1" x14ac:dyDescent="0.35">
      <c r="A11351" s="86"/>
      <c r="B11351" s="84"/>
      <c r="D11351" s="135" t="s">
        <v>67</v>
      </c>
      <c r="E11351" s="136"/>
      <c r="F11351" s="136"/>
      <c r="G11351" s="141">
        <f>+$Q$1</f>
        <v>0.15</v>
      </c>
      <c r="H11351" s="159">
        <f>+H11350*G11351</f>
        <v>7.0260000000000007</v>
      </c>
      <c r="J11351" s="115"/>
      <c r="K11351" s="116"/>
      <c r="L11351" s="116"/>
      <c r="M11351" s="116"/>
      <c r="N11351" s="117"/>
    </row>
    <row r="11352" spans="1:18" ht="15" customHeight="1" x14ac:dyDescent="0.3">
      <c r="A11352" s="86"/>
      <c r="B11352" s="84"/>
      <c r="D11352" s="135" t="s">
        <v>68</v>
      </c>
      <c r="E11352" s="136"/>
      <c r="F11352" s="136"/>
      <c r="G11352" s="141">
        <f>+$Q$2</f>
        <v>0</v>
      </c>
      <c r="H11352" s="159">
        <f>+(H11350+H11351)*G11352</f>
        <v>0</v>
      </c>
      <c r="J11352" s="120">
        <f>+J11295+J11311+J11340+J11348</f>
        <v>1</v>
      </c>
      <c r="K11352" s="118"/>
      <c r="L11352" s="118"/>
      <c r="M11352" s="118"/>
      <c r="N11352" s="120">
        <f>+N11295+N11311+N11340+N11348</f>
        <v>0.18336054654141759</v>
      </c>
    </row>
    <row r="11353" spans="1:18" ht="15" customHeight="1" thickBot="1" x14ac:dyDescent="0.35">
      <c r="A11353" s="86"/>
      <c r="B11353" s="84"/>
      <c r="C11353" s="75" t="s">
        <v>64</v>
      </c>
      <c r="D11353" s="135" t="s">
        <v>14</v>
      </c>
      <c r="E11353" s="136"/>
      <c r="F11353" s="136"/>
      <c r="G11353" s="137"/>
      <c r="H11353" s="159">
        <f>SUM(H11350:H11352)</f>
        <v>53.866000000000007</v>
      </c>
      <c r="J11353" s="121" t="s">
        <v>69</v>
      </c>
      <c r="K11353" s="119"/>
      <c r="L11353" s="119"/>
      <c r="M11353" s="119"/>
      <c r="N11353" s="121" t="s">
        <v>70</v>
      </c>
    </row>
    <row r="11354" spans="1:18" ht="15" customHeight="1" thickBot="1" x14ac:dyDescent="0.35">
      <c r="A11354" s="86"/>
      <c r="B11354" s="84"/>
      <c r="C11354" s="75" t="s">
        <v>64</v>
      </c>
      <c r="D11354" s="138" t="s">
        <v>15</v>
      </c>
      <c r="E11354" s="139"/>
      <c r="F11354" s="139"/>
      <c r="G11354" s="140"/>
      <c r="H11354" s="131">
        <f>+ROUND(H11353,2)</f>
        <v>53.87</v>
      </c>
      <c r="N11354" s="165">
        <f>+ROUND(N11352,4)</f>
        <v>0.18340000000000001</v>
      </c>
    </row>
    <row r="11355" spans="1:18" ht="13.5" customHeight="1" x14ac:dyDescent="0.3">
      <c r="A11355" s="86"/>
      <c r="B11355" s="84"/>
      <c r="G11355" s="76"/>
    </row>
    <row r="11356" spans="1:18" ht="13.5" customHeight="1" x14ac:dyDescent="0.3">
      <c r="A11356" s="86"/>
      <c r="B11356" s="84"/>
      <c r="G11356" s="76"/>
    </row>
    <row r="11357" spans="1:18" ht="15" customHeight="1" x14ac:dyDescent="0.3">
      <c r="A11357" s="83"/>
      <c r="B11357" s="84"/>
      <c r="G11357" s="76"/>
      <c r="H11357" s="84"/>
      <c r="J11357" s="85"/>
      <c r="K11357" s="85"/>
      <c r="L11357" s="85"/>
      <c r="M11357" s="85"/>
      <c r="N11357" s="85"/>
    </row>
    <row r="11358" spans="1:18" ht="14.1" customHeight="1" x14ac:dyDescent="0.3">
      <c r="A11358" s="86"/>
      <c r="B11358" s="84"/>
      <c r="C11358" s="87"/>
      <c r="D11358" s="87"/>
      <c r="E11358" s="87"/>
      <c r="F11358" s="87"/>
      <c r="G11358" s="87"/>
      <c r="H11358" s="87"/>
      <c r="K11358" s="78"/>
      <c r="M11358" s="78"/>
    </row>
    <row r="11359" spans="1:18" ht="12" customHeight="1" x14ac:dyDescent="0.3">
      <c r="A11359" s="86"/>
      <c r="B11359" s="84"/>
      <c r="C11359" s="73"/>
      <c r="D11359" s="73"/>
      <c r="E11359" s="73"/>
      <c r="F11359" s="73"/>
      <c r="G11359" s="73"/>
      <c r="H11359" s="73"/>
      <c r="K11359" s="78"/>
      <c r="M11359" s="78"/>
    </row>
    <row r="11360" spans="1:18" ht="12" customHeight="1" x14ac:dyDescent="0.3">
      <c r="A11360" s="86"/>
      <c r="B11360" s="84"/>
      <c r="G11360" s="88"/>
      <c r="H11360" s="84"/>
      <c r="K11360" s="78"/>
      <c r="M11360" s="78"/>
    </row>
    <row r="11361" spans="1:18" ht="14.25" customHeight="1" x14ac:dyDescent="0.3">
      <c r="A11361" s="86"/>
      <c r="B11361" s="84"/>
      <c r="C11361" s="89"/>
      <c r="D11361" s="90"/>
      <c r="E11361" s="90"/>
      <c r="F11361" s="90"/>
      <c r="G11361" s="90"/>
      <c r="H11361" s="91"/>
      <c r="K11361" s="78"/>
      <c r="M11361" s="78"/>
    </row>
    <row r="11362" spans="1:18" ht="14.25" customHeight="1" x14ac:dyDescent="0.3">
      <c r="A11362" s="86"/>
      <c r="B11362" s="84"/>
      <c r="C11362" s="89"/>
      <c r="H11362" s="84"/>
      <c r="K11362" s="78"/>
      <c r="M11362" s="78"/>
    </row>
    <row r="11363" spans="1:18" ht="12" customHeight="1" thickBot="1" x14ac:dyDescent="0.35">
      <c r="A11363" s="86"/>
      <c r="B11363" s="84"/>
      <c r="C11363" s="89"/>
      <c r="H11363" s="84"/>
      <c r="K11363" s="78"/>
      <c r="M11363" s="78"/>
    </row>
    <row r="11364" spans="1:18" ht="20.100000000000001" customHeight="1" thickBot="1" x14ac:dyDescent="0.35">
      <c r="A11364" s="86"/>
      <c r="B11364" s="84"/>
      <c r="C11364" s="142" t="s">
        <v>55</v>
      </c>
      <c r="D11364" s="143"/>
      <c r="E11364" s="143"/>
      <c r="F11364" s="143"/>
      <c r="G11364" s="143"/>
      <c r="H11364" s="144"/>
    </row>
    <row r="11365" spans="1:18" ht="20.100000000000001" customHeight="1" x14ac:dyDescent="0.3">
      <c r="A11365" s="86"/>
      <c r="B11365" s="84"/>
      <c r="C11365" s="92"/>
      <c r="H11365" s="93" t="s">
        <v>56</v>
      </c>
      <c r="I11365" s="84"/>
      <c r="J11365" s="97" t="s">
        <v>26</v>
      </c>
      <c r="K11365" s="98"/>
      <c r="L11365" s="98"/>
      <c r="M11365" s="98"/>
      <c r="N11365" s="99"/>
    </row>
    <row r="11366" spans="1:18" ht="16.5" customHeight="1" thickBot="1" x14ac:dyDescent="0.35">
      <c r="A11366" s="169"/>
      <c r="B11366" s="84"/>
      <c r="C11366" s="73" t="s">
        <v>57</v>
      </c>
      <c r="D11366" s="84">
        <v>130</v>
      </c>
      <c r="G11366" s="74" t="s">
        <v>4</v>
      </c>
      <c r="H11366" s="75" t="str">
        <f>+VLOOKUP(D11366,PRESUP!$A$6:$N$183,3,FALSE)</f>
        <v>m2</v>
      </c>
      <c r="I11366" s="84"/>
      <c r="J11366" s="100"/>
      <c r="K11366" s="101"/>
      <c r="L11366" s="101"/>
      <c r="M11366" s="101"/>
      <c r="N11366" s="102"/>
    </row>
    <row r="11367" spans="1:18" ht="32.25" customHeight="1" x14ac:dyDescent="0.3">
      <c r="A11367" s="86"/>
      <c r="B11367" s="84"/>
      <c r="C11367" s="22" t="str">
        <f>+VLOOKUP(D11366,PRESUP!$A$6:$N$183,14,FALSE)</f>
        <v>DETALLE: CONSTRUCCION E INSTALACION DE LETRERO METALICO REFLECTIVO SEÑALIZACION</v>
      </c>
      <c r="J11367" s="103"/>
      <c r="K11367" s="104"/>
      <c r="L11367" s="104"/>
      <c r="M11367" s="104"/>
      <c r="N11367" s="105"/>
      <c r="O11367" s="84" t="s">
        <v>71</v>
      </c>
      <c r="P11367" s="84" t="s">
        <v>73</v>
      </c>
      <c r="Q11367" s="84" t="s">
        <v>72</v>
      </c>
    </row>
    <row r="11368" spans="1:18" s="73" customFormat="1" ht="15" customHeight="1" thickBot="1" x14ac:dyDescent="0.35">
      <c r="A11368" s="86"/>
      <c r="B11368" s="84"/>
      <c r="C11368" s="73" t="s">
        <v>5</v>
      </c>
      <c r="D11368" s="94"/>
      <c r="E11368" s="94"/>
      <c r="F11368" s="94"/>
      <c r="G11368" s="196" t="s">
        <v>58</v>
      </c>
      <c r="H11368" s="197">
        <v>1.429</v>
      </c>
      <c r="J11368" s="162"/>
      <c r="K11368" s="163"/>
      <c r="L11368" s="163"/>
      <c r="M11368" s="163"/>
      <c r="N11368" s="164"/>
      <c r="O11368" s="166">
        <f>+H11442</f>
        <v>217.82</v>
      </c>
      <c r="P11368" s="168">
        <f>+H11438</f>
        <v>189.40660700000001</v>
      </c>
      <c r="Q11368" s="167">
        <f>+N11442</f>
        <v>0.1925</v>
      </c>
      <c r="R11368" s="73">
        <f t="shared" ref="R11368" si="2194">+D11366</f>
        <v>130</v>
      </c>
    </row>
    <row r="11369" spans="1:18" s="94" customFormat="1" ht="30" customHeight="1" thickBot="1" x14ac:dyDescent="0.35">
      <c r="A11369" s="86"/>
      <c r="B11369" s="84"/>
      <c r="C11369" s="122" t="s">
        <v>48</v>
      </c>
      <c r="D11369" s="123" t="s">
        <v>0</v>
      </c>
      <c r="E11369" s="123" t="s">
        <v>6</v>
      </c>
      <c r="F11369" s="123" t="s">
        <v>7</v>
      </c>
      <c r="G11369" s="123" t="s">
        <v>8</v>
      </c>
      <c r="H11369" s="124" t="s">
        <v>9</v>
      </c>
      <c r="J11369" s="106" t="s">
        <v>59</v>
      </c>
      <c r="K11369" s="107" t="s">
        <v>60</v>
      </c>
      <c r="L11369" s="107" t="s">
        <v>61</v>
      </c>
      <c r="M11369" s="107" t="s">
        <v>62</v>
      </c>
      <c r="N11369" s="108" t="s">
        <v>63</v>
      </c>
    </row>
    <row r="11370" spans="1:18" ht="15" customHeight="1" x14ac:dyDescent="0.3">
      <c r="A11370" s="86"/>
      <c r="B11370" s="84"/>
      <c r="C11370" s="125" t="s">
        <v>78</v>
      </c>
      <c r="D11370" s="145" t="s">
        <v>20</v>
      </c>
      <c r="E11370" s="148"/>
      <c r="F11370" s="148" t="s">
        <v>64</v>
      </c>
      <c r="G11370" s="153" t="s">
        <v>20</v>
      </c>
      <c r="H11370" s="126">
        <f>+H11399*0.05</f>
        <v>0.6759170000000001</v>
      </c>
      <c r="J11370" s="171">
        <f>+IF(H11370="","",H11370/H11438)</f>
        <v>3.5686030741261315E-3</v>
      </c>
      <c r="K11370" s="210">
        <v>4292100117</v>
      </c>
      <c r="L11370" s="210" t="s">
        <v>77</v>
      </c>
      <c r="M11370" s="156">
        <v>0</v>
      </c>
      <c r="N11370" s="173">
        <f t="shared" ref="N11370:N11382" si="2195">+IF(H11370="","",J11370*M11370)</f>
        <v>0</v>
      </c>
    </row>
    <row r="11371" spans="1:18" ht="15" customHeight="1" x14ac:dyDescent="0.25">
      <c r="A11371" s="86"/>
      <c r="B11371" s="84"/>
      <c r="C11371" s="209" t="s">
        <v>387</v>
      </c>
      <c r="D11371" s="209">
        <v>1</v>
      </c>
      <c r="E11371" s="209">
        <v>1.25</v>
      </c>
      <c r="F11371" s="184">
        <f>+IF(E11371="","",D11371*E11371)</f>
        <v>1.25</v>
      </c>
      <c r="G11371" s="185">
        <f>+IF(F11371="","",H11368)</f>
        <v>1.429</v>
      </c>
      <c r="H11371" s="186">
        <f>+IF(G11371="","",F11371*G11371)</f>
        <v>1.7862500000000001</v>
      </c>
      <c r="J11371" s="195">
        <f>+IF(H11371="","",H11371/H11438)</f>
        <v>9.4307692233777246E-3</v>
      </c>
      <c r="K11371" s="211">
        <v>4292100117</v>
      </c>
      <c r="L11371" s="170" t="s">
        <v>77</v>
      </c>
      <c r="M11371" s="193">
        <f>IF(L11371="NP", 0, (IF(L11371="EP", 1, (IF(L11371="ND", 0.4, "")))))</f>
        <v>0</v>
      </c>
      <c r="N11371" s="194">
        <f t="shared" si="2195"/>
        <v>0</v>
      </c>
      <c r="R11371" s="75" t="e">
        <f t="shared" ref="R11371:R11382" si="2196">+R11283+1</f>
        <v>#REF!</v>
      </c>
    </row>
    <row r="11372" spans="1:18" ht="15" customHeight="1" x14ac:dyDescent="0.25">
      <c r="A11372" s="86"/>
      <c r="B11372" s="84"/>
      <c r="C11372" s="209" t="s">
        <v>308</v>
      </c>
      <c r="D11372" s="209">
        <v>0.5</v>
      </c>
      <c r="E11372" s="209">
        <v>2.2000000000000002</v>
      </c>
      <c r="F11372" s="184">
        <f>+IF(E11372="","",D11372*E11372)</f>
        <v>1.1000000000000001</v>
      </c>
      <c r="G11372" s="185">
        <f>+IF(F11372="","",H11368)</f>
        <v>1.429</v>
      </c>
      <c r="H11372" s="186">
        <f>+IF(G11372="","",F11372*G11372)</f>
        <v>1.5719000000000001</v>
      </c>
      <c r="J11372" s="195">
        <f>+IF(H11372="","",H11372/H11438)</f>
        <v>8.2990769165723986E-3</v>
      </c>
      <c r="K11372" s="211">
        <v>4292100117</v>
      </c>
      <c r="L11372" s="170" t="s">
        <v>77</v>
      </c>
      <c r="M11372" s="193">
        <f>IF(L11372="NP", 0, (IF(L11372="EP", 1, (IF(L11372="ND", 0.4, "")))))</f>
        <v>0</v>
      </c>
      <c r="N11372" s="194">
        <f t="shared" si="2195"/>
        <v>0</v>
      </c>
      <c r="R11372" s="75" t="e">
        <f t="shared" si="2196"/>
        <v>#REF!</v>
      </c>
    </row>
    <row r="11373" spans="1:18" ht="15" customHeight="1" x14ac:dyDescent="0.25">
      <c r="A11373" s="86"/>
      <c r="B11373" s="84"/>
      <c r="C11373" s="209"/>
      <c r="D11373" s="209"/>
      <c r="E11373" s="209"/>
      <c r="F11373" s="184"/>
      <c r="G11373" s="185"/>
      <c r="H11373" s="186"/>
      <c r="J11373" s="195"/>
      <c r="K11373" s="219"/>
      <c r="L11373" s="220"/>
      <c r="M11373" s="193"/>
      <c r="N11373" s="194" t="str">
        <f t="shared" si="2195"/>
        <v/>
      </c>
      <c r="R11373" s="75" t="e">
        <f t="shared" si="2196"/>
        <v>#REF!</v>
      </c>
    </row>
    <row r="11374" spans="1:18" ht="15" customHeight="1" x14ac:dyDescent="0.3">
      <c r="A11374" s="86"/>
      <c r="B11374" s="84"/>
      <c r="C11374" s="125"/>
      <c r="D11374" s="146"/>
      <c r="E11374" s="149"/>
      <c r="F11374" s="184" t="str">
        <f t="shared" ref="F11374:F11382" si="2197">+IF(E11374="","",D11374*E11374)</f>
        <v/>
      </c>
      <c r="G11374" s="185" t="str">
        <f>+IF(F11374="","",H11368)</f>
        <v/>
      </c>
      <c r="H11374" s="186" t="str">
        <f t="shared" ref="H11374:H11382" si="2198">+IF(G11374="","",F11374*G11374)</f>
        <v/>
      </c>
      <c r="J11374" s="195" t="str">
        <f>+IF(H11374="","",H11374/H11438)</f>
        <v/>
      </c>
      <c r="K11374" s="172"/>
      <c r="L11374" s="170"/>
      <c r="M11374" s="193" t="str">
        <f t="shared" ref="M11374:M11382" si="2199">IF(L11374="NP", 0, (IF(L11374="EP", 1, (IF(L11374="ND", 0.4, "")))))</f>
        <v/>
      </c>
      <c r="N11374" s="194" t="str">
        <f t="shared" si="2195"/>
        <v/>
      </c>
      <c r="R11374" s="75" t="e">
        <f t="shared" si="2196"/>
        <v>#REF!</v>
      </c>
    </row>
    <row r="11375" spans="1:18" ht="15" customHeight="1" x14ac:dyDescent="0.3">
      <c r="A11375" s="86"/>
      <c r="B11375" s="84"/>
      <c r="C11375" s="125"/>
      <c r="D11375" s="146"/>
      <c r="E11375" s="149"/>
      <c r="F11375" s="184" t="str">
        <f t="shared" si="2197"/>
        <v/>
      </c>
      <c r="G11375" s="185" t="str">
        <f>+IF(F11375="","",H11368)</f>
        <v/>
      </c>
      <c r="H11375" s="186" t="str">
        <f t="shared" si="2198"/>
        <v/>
      </c>
      <c r="J11375" s="195" t="str">
        <f>+IF(H11375="","",H11375/H11438)</f>
        <v/>
      </c>
      <c r="K11375" s="172"/>
      <c r="L11375" s="170"/>
      <c r="M11375" s="193" t="str">
        <f t="shared" si="2199"/>
        <v/>
      </c>
      <c r="N11375" s="194" t="str">
        <f t="shared" si="2195"/>
        <v/>
      </c>
      <c r="R11375" s="75" t="e">
        <f t="shared" si="2196"/>
        <v>#REF!</v>
      </c>
    </row>
    <row r="11376" spans="1:18" ht="15" customHeight="1" x14ac:dyDescent="0.3">
      <c r="A11376" s="86"/>
      <c r="B11376" s="84"/>
      <c r="C11376" s="125"/>
      <c r="D11376" s="146"/>
      <c r="E11376" s="149"/>
      <c r="F11376" s="184" t="str">
        <f t="shared" si="2197"/>
        <v/>
      </c>
      <c r="G11376" s="185" t="str">
        <f>+IF(F11376="","",H11368)</f>
        <v/>
      </c>
      <c r="H11376" s="186" t="str">
        <f t="shared" si="2198"/>
        <v/>
      </c>
      <c r="J11376" s="195" t="str">
        <f>+IF(H11376="","",H11376/H11438)</f>
        <v/>
      </c>
      <c r="K11376" s="172"/>
      <c r="L11376" s="170"/>
      <c r="M11376" s="193" t="str">
        <f t="shared" si="2199"/>
        <v/>
      </c>
      <c r="N11376" s="194" t="str">
        <f t="shared" si="2195"/>
        <v/>
      </c>
      <c r="R11376" s="75" t="e">
        <f t="shared" si="2196"/>
        <v>#REF!</v>
      </c>
    </row>
    <row r="11377" spans="1:18" ht="15" customHeight="1" x14ac:dyDescent="0.3">
      <c r="A11377" s="86"/>
      <c r="B11377" s="84"/>
      <c r="C11377" s="125"/>
      <c r="D11377" s="146"/>
      <c r="E11377" s="149"/>
      <c r="F11377" s="184" t="str">
        <f t="shared" si="2197"/>
        <v/>
      </c>
      <c r="G11377" s="185" t="str">
        <f>+IF(F11377="","",H11368)</f>
        <v/>
      </c>
      <c r="H11377" s="186" t="str">
        <f t="shared" si="2198"/>
        <v/>
      </c>
      <c r="J11377" s="195" t="str">
        <f>+IF(H11377="","",H11377/H11438)</f>
        <v/>
      </c>
      <c r="K11377" s="172"/>
      <c r="L11377" s="170"/>
      <c r="M11377" s="193" t="str">
        <f t="shared" si="2199"/>
        <v/>
      </c>
      <c r="N11377" s="194" t="str">
        <f t="shared" si="2195"/>
        <v/>
      </c>
      <c r="R11377" s="75" t="e">
        <f t="shared" si="2196"/>
        <v>#REF!</v>
      </c>
    </row>
    <row r="11378" spans="1:18" ht="15" customHeight="1" x14ac:dyDescent="0.3">
      <c r="A11378" s="86"/>
      <c r="B11378" s="84"/>
      <c r="C11378" s="125"/>
      <c r="D11378" s="146"/>
      <c r="E11378" s="149"/>
      <c r="F11378" s="184" t="str">
        <f t="shared" si="2197"/>
        <v/>
      </c>
      <c r="G11378" s="185" t="str">
        <f>+IF(F11378="","",H11368)</f>
        <v/>
      </c>
      <c r="H11378" s="186" t="str">
        <f t="shared" si="2198"/>
        <v/>
      </c>
      <c r="J11378" s="195" t="str">
        <f>+IF(H11378="","",H11378/H11438)</f>
        <v/>
      </c>
      <c r="K11378" s="172"/>
      <c r="L11378" s="170"/>
      <c r="M11378" s="193" t="str">
        <f t="shared" si="2199"/>
        <v/>
      </c>
      <c r="N11378" s="194" t="str">
        <f t="shared" si="2195"/>
        <v/>
      </c>
      <c r="R11378" s="75" t="e">
        <f t="shared" si="2196"/>
        <v>#REF!</v>
      </c>
    </row>
    <row r="11379" spans="1:18" ht="15" customHeight="1" x14ac:dyDescent="0.3">
      <c r="A11379" s="86"/>
      <c r="B11379" s="84"/>
      <c r="C11379" s="125"/>
      <c r="D11379" s="146"/>
      <c r="E11379" s="149"/>
      <c r="F11379" s="184" t="str">
        <f t="shared" si="2197"/>
        <v/>
      </c>
      <c r="G11379" s="185" t="str">
        <f>+IF(F11379="","",H11368)</f>
        <v/>
      </c>
      <c r="H11379" s="186" t="str">
        <f t="shared" si="2198"/>
        <v/>
      </c>
      <c r="J11379" s="195" t="str">
        <f>+IF(H11379="","",H11379/H11438)</f>
        <v/>
      </c>
      <c r="K11379" s="172"/>
      <c r="L11379" s="170"/>
      <c r="M11379" s="193" t="str">
        <f t="shared" si="2199"/>
        <v/>
      </c>
      <c r="N11379" s="194" t="str">
        <f t="shared" si="2195"/>
        <v/>
      </c>
      <c r="R11379" s="75" t="e">
        <f t="shared" si="2196"/>
        <v>#REF!</v>
      </c>
    </row>
    <row r="11380" spans="1:18" ht="15" customHeight="1" x14ac:dyDescent="0.3">
      <c r="A11380" s="86"/>
      <c r="B11380" s="84"/>
      <c r="C11380" s="125"/>
      <c r="D11380" s="146"/>
      <c r="E11380" s="149"/>
      <c r="F11380" s="184" t="str">
        <f t="shared" si="2197"/>
        <v/>
      </c>
      <c r="G11380" s="185" t="str">
        <f>+IF(F11380="","",H11368)</f>
        <v/>
      </c>
      <c r="H11380" s="186" t="str">
        <f t="shared" si="2198"/>
        <v/>
      </c>
      <c r="J11380" s="195" t="str">
        <f>+IF(H11380="","",H11380/H11438)</f>
        <v/>
      </c>
      <c r="K11380" s="172"/>
      <c r="L11380" s="170"/>
      <c r="M11380" s="193" t="str">
        <f t="shared" si="2199"/>
        <v/>
      </c>
      <c r="N11380" s="194" t="str">
        <f t="shared" si="2195"/>
        <v/>
      </c>
      <c r="R11380" s="75" t="e">
        <f t="shared" si="2196"/>
        <v>#REF!</v>
      </c>
    </row>
    <row r="11381" spans="1:18" ht="15" customHeight="1" x14ac:dyDescent="0.3">
      <c r="A11381" s="86"/>
      <c r="B11381" s="84"/>
      <c r="C11381" s="125"/>
      <c r="D11381" s="146"/>
      <c r="E11381" s="149"/>
      <c r="F11381" s="184" t="str">
        <f t="shared" si="2197"/>
        <v/>
      </c>
      <c r="G11381" s="185" t="str">
        <f>+IF(F11381="","",H11368)</f>
        <v/>
      </c>
      <c r="H11381" s="186" t="str">
        <f t="shared" si="2198"/>
        <v/>
      </c>
      <c r="J11381" s="195" t="str">
        <f>+IF(H11381="","",H11381/H11438)</f>
        <v/>
      </c>
      <c r="K11381" s="172"/>
      <c r="L11381" s="170"/>
      <c r="M11381" s="193" t="str">
        <f t="shared" si="2199"/>
        <v/>
      </c>
      <c r="N11381" s="194" t="str">
        <f t="shared" si="2195"/>
        <v/>
      </c>
      <c r="R11381" s="75" t="e">
        <f t="shared" si="2196"/>
        <v>#REF!</v>
      </c>
    </row>
    <row r="11382" spans="1:18" ht="15" customHeight="1" thickBot="1" x14ac:dyDescent="0.35">
      <c r="A11382" s="86"/>
      <c r="B11382" s="84"/>
      <c r="C11382" s="127"/>
      <c r="D11382" s="147"/>
      <c r="E11382" s="150"/>
      <c r="F11382" s="187" t="str">
        <f t="shared" si="2197"/>
        <v/>
      </c>
      <c r="G11382" s="188" t="str">
        <f>+IF(F11382="","",H11367)</f>
        <v/>
      </c>
      <c r="H11382" s="189" t="str">
        <f t="shared" si="2198"/>
        <v/>
      </c>
      <c r="J11382" s="195" t="str">
        <f>+IF(H11382="","",H11382/H11438)</f>
        <v/>
      </c>
      <c r="K11382" s="172"/>
      <c r="L11382" s="170"/>
      <c r="M11382" s="193" t="str">
        <f t="shared" si="2199"/>
        <v/>
      </c>
      <c r="N11382" s="194" t="str">
        <f t="shared" si="2195"/>
        <v/>
      </c>
      <c r="R11382" s="75" t="e">
        <f t="shared" si="2196"/>
        <v>#REF!</v>
      </c>
    </row>
    <row r="11383" spans="1:18" ht="15" customHeight="1" thickBot="1" x14ac:dyDescent="0.35">
      <c r="A11383" s="86"/>
      <c r="B11383" s="84"/>
      <c r="C11383" s="160"/>
      <c r="D11383" s="160"/>
      <c r="E11383" s="160"/>
      <c r="F11383" s="160"/>
      <c r="G11383" s="161" t="s">
        <v>27</v>
      </c>
      <c r="H11383" s="157">
        <f>SUM(H11370:H11382)</f>
        <v>4.0340670000000003</v>
      </c>
      <c r="J11383" s="110">
        <f>SUM(J11370:J11382)</f>
        <v>2.1298449214076254E-2</v>
      </c>
      <c r="K11383" s="109"/>
      <c r="L11383" s="109"/>
      <c r="M11383" s="109"/>
      <c r="N11383" s="110">
        <f>SUM(N11370:N11382)</f>
        <v>0</v>
      </c>
    </row>
    <row r="11384" spans="1:18" s="73" customFormat="1" ht="15" customHeight="1" thickBot="1" x14ac:dyDescent="0.35">
      <c r="A11384" s="86"/>
      <c r="B11384" s="84"/>
      <c r="C11384" s="73" t="s">
        <v>10</v>
      </c>
      <c r="H11384" s="74"/>
      <c r="J11384" s="112"/>
      <c r="K11384" s="112"/>
      <c r="L11384" s="112"/>
      <c r="M11384" s="112"/>
      <c r="N11384" s="112"/>
    </row>
    <row r="11385" spans="1:18" ht="31.5" customHeight="1" thickBot="1" x14ac:dyDescent="0.35">
      <c r="A11385" s="86"/>
      <c r="B11385" s="84"/>
      <c r="C11385" s="122" t="s">
        <v>48</v>
      </c>
      <c r="D11385" s="123" t="s">
        <v>0</v>
      </c>
      <c r="E11385" s="123" t="s">
        <v>65</v>
      </c>
      <c r="F11385" s="123" t="s">
        <v>66</v>
      </c>
      <c r="G11385" s="123" t="s">
        <v>8</v>
      </c>
      <c r="H11385" s="124" t="s">
        <v>9</v>
      </c>
      <c r="J11385" s="106" t="s">
        <v>59</v>
      </c>
      <c r="K11385" s="107" t="s">
        <v>60</v>
      </c>
      <c r="L11385" s="107" t="s">
        <v>61</v>
      </c>
      <c r="M11385" s="107" t="s">
        <v>62</v>
      </c>
      <c r="N11385" s="108" t="s">
        <v>63</v>
      </c>
    </row>
    <row r="11386" spans="1:18" ht="29.4" customHeight="1" x14ac:dyDescent="0.25">
      <c r="A11386" s="86"/>
      <c r="B11386" s="84"/>
      <c r="C11386" s="125" t="s">
        <v>326</v>
      </c>
      <c r="D11386" s="209">
        <v>1</v>
      </c>
      <c r="E11386" s="209">
        <v>4.2300000000000004</v>
      </c>
      <c r="F11386" s="184">
        <f>+IF(E11386="","",D11386*E11386)</f>
        <v>4.2300000000000004</v>
      </c>
      <c r="G11386" s="185">
        <f>+IF(F11386="","",H11368)</f>
        <v>1.429</v>
      </c>
      <c r="H11386" s="186">
        <f>+IF(G11386="","",F11386*G11386)</f>
        <v>6.0446700000000009</v>
      </c>
      <c r="I11386" s="95"/>
      <c r="J11386" s="195">
        <f>+IF(H11386="","",H11386/H11438)</f>
        <v>3.1913723051910224E-2</v>
      </c>
      <c r="K11386" s="210">
        <v>851230012</v>
      </c>
      <c r="L11386" s="210" t="s">
        <v>77</v>
      </c>
      <c r="M11386" s="193">
        <v>0</v>
      </c>
      <c r="N11386" s="194">
        <f>+IF(H11386="","",J11386*M11386)</f>
        <v>0</v>
      </c>
      <c r="R11386" s="75" t="e">
        <f t="shared" ref="R11386:R11398" si="2200">+R11298+1</f>
        <v>#REF!</v>
      </c>
    </row>
    <row r="11387" spans="1:18" ht="15" customHeight="1" x14ac:dyDescent="0.25">
      <c r="A11387" s="86"/>
      <c r="B11387" s="84"/>
      <c r="C11387" s="209" t="s">
        <v>309</v>
      </c>
      <c r="D11387" s="209">
        <v>0.2</v>
      </c>
      <c r="E11387" s="209">
        <v>4.75</v>
      </c>
      <c r="F11387" s="184">
        <f>+IF(E11387="","",D11387*E11387)</f>
        <v>0.95000000000000007</v>
      </c>
      <c r="G11387" s="185">
        <f>+IF(F11387="","",H11368)</f>
        <v>1.429</v>
      </c>
      <c r="H11387" s="186">
        <f>+IF(G11387="","",F11387*G11387)</f>
        <v>1.35755</v>
      </c>
      <c r="J11387" s="195">
        <f>+IF(H11387="","",H11387/H11438)</f>
        <v>7.1673846097670708E-3</v>
      </c>
      <c r="K11387" s="210">
        <v>851230012</v>
      </c>
      <c r="L11387" s="210" t="s">
        <v>77</v>
      </c>
      <c r="M11387" s="193">
        <v>0</v>
      </c>
      <c r="N11387" s="194">
        <f>+IF(H11387="","",J11387*M11387)</f>
        <v>0</v>
      </c>
      <c r="R11387" s="75" t="e">
        <f t="shared" si="2200"/>
        <v>#REF!</v>
      </c>
    </row>
    <row r="11388" spans="1:18" ht="15" customHeight="1" x14ac:dyDescent="0.25">
      <c r="A11388" s="86"/>
      <c r="B11388" s="84"/>
      <c r="C11388" s="209" t="s">
        <v>310</v>
      </c>
      <c r="D11388" s="209">
        <v>1</v>
      </c>
      <c r="E11388" s="209">
        <v>4.28</v>
      </c>
      <c r="F11388" s="184">
        <f>+IF(E11388="","",D11388*E11388)</f>
        <v>4.28</v>
      </c>
      <c r="G11388" s="185">
        <f>+IF(F11388="","",H11368)</f>
        <v>1.429</v>
      </c>
      <c r="H11388" s="186">
        <f>+IF(G11388="","",F11388*G11388)</f>
        <v>6.1161200000000004</v>
      </c>
      <c r="J11388" s="195">
        <f>+IF(H11388="","",H11388/H11438)</f>
        <v>3.2290953820845333E-2</v>
      </c>
      <c r="K11388" s="210">
        <v>851230012</v>
      </c>
      <c r="L11388" s="210" t="s">
        <v>77</v>
      </c>
      <c r="M11388" s="193">
        <v>0</v>
      </c>
      <c r="N11388" s="194"/>
      <c r="R11388" s="75" t="e">
        <f t="shared" si="2200"/>
        <v>#REF!</v>
      </c>
    </row>
    <row r="11389" spans="1:18" ht="15" customHeight="1" x14ac:dyDescent="0.25">
      <c r="A11389" s="86"/>
      <c r="B11389" s="84"/>
      <c r="C11389" s="209"/>
      <c r="D11389" s="209"/>
      <c r="E11389" s="209"/>
      <c r="F11389" s="184"/>
      <c r="G11389" s="185"/>
      <c r="H11389" s="186"/>
      <c r="J11389" s="195"/>
      <c r="K11389" s="210"/>
      <c r="L11389" s="210"/>
      <c r="M11389" s="193"/>
      <c r="N11389" s="194"/>
      <c r="R11389" s="75" t="e">
        <f t="shared" si="2200"/>
        <v>#REF!</v>
      </c>
    </row>
    <row r="11390" spans="1:18" ht="15" customHeight="1" x14ac:dyDescent="0.3">
      <c r="A11390" s="86"/>
      <c r="B11390" s="84"/>
      <c r="C11390" s="125"/>
      <c r="D11390" s="146"/>
      <c r="E11390" s="149"/>
      <c r="F11390" s="184"/>
      <c r="G11390" s="185"/>
      <c r="H11390" s="186"/>
      <c r="J11390" s="195"/>
      <c r="K11390" s="174"/>
      <c r="L11390" s="170"/>
      <c r="M11390" s="193"/>
      <c r="N11390" s="194"/>
      <c r="R11390" s="75" t="e">
        <f t="shared" si="2200"/>
        <v>#REF!</v>
      </c>
    </row>
    <row r="11391" spans="1:18" ht="15" customHeight="1" x14ac:dyDescent="0.3">
      <c r="A11391" s="86"/>
      <c r="B11391" s="84"/>
      <c r="C11391" s="125"/>
      <c r="D11391" s="146"/>
      <c r="E11391" s="149"/>
      <c r="F11391" s="184" t="str">
        <f t="shared" ref="F11391:F11398" si="2201">+IF(E11391="","",D11391*E11391)</f>
        <v/>
      </c>
      <c r="G11391" s="185" t="str">
        <f>+IF(F11391="","",H11368)</f>
        <v/>
      </c>
      <c r="H11391" s="186" t="str">
        <f t="shared" ref="H11391:H11398" si="2202">+IF(G11391="","",F11391*G11391)</f>
        <v/>
      </c>
      <c r="I11391" s="96"/>
      <c r="J11391" s="195" t="str">
        <f>+IF(H11391="","",H11391/H11438)</f>
        <v/>
      </c>
      <c r="K11391" s="174"/>
      <c r="L11391" s="170"/>
      <c r="M11391" s="193" t="str">
        <f t="shared" ref="M11391:M11398" si="2203">IF(L11391="NP", 0, (IF(L11391="EP", 1, (IF(L11391="ND", 0.4, "")))))</f>
        <v/>
      </c>
      <c r="N11391" s="194" t="str">
        <f t="shared" ref="N11391:N11398" si="2204">+IF(H11391="","",J11391*M11391)</f>
        <v/>
      </c>
      <c r="R11391" s="75" t="e">
        <f t="shared" si="2200"/>
        <v>#REF!</v>
      </c>
    </row>
    <row r="11392" spans="1:18" ht="15" customHeight="1" x14ac:dyDescent="0.3">
      <c r="A11392" s="86"/>
      <c r="B11392" s="84"/>
      <c r="C11392" s="125"/>
      <c r="D11392" s="146"/>
      <c r="E11392" s="149"/>
      <c r="F11392" s="184" t="str">
        <f t="shared" si="2201"/>
        <v/>
      </c>
      <c r="G11392" s="185" t="str">
        <f>+IF(F11392="","",H11368)</f>
        <v/>
      </c>
      <c r="H11392" s="186" t="str">
        <f t="shared" si="2202"/>
        <v/>
      </c>
      <c r="J11392" s="195" t="str">
        <f>+IF(H11392="","",H11392/H11438)</f>
        <v/>
      </c>
      <c r="K11392" s="174"/>
      <c r="L11392" s="170"/>
      <c r="M11392" s="193" t="str">
        <f t="shared" si="2203"/>
        <v/>
      </c>
      <c r="N11392" s="194" t="str">
        <f t="shared" si="2204"/>
        <v/>
      </c>
      <c r="R11392" s="75" t="e">
        <f t="shared" si="2200"/>
        <v>#REF!</v>
      </c>
    </row>
    <row r="11393" spans="1:18" ht="15" customHeight="1" x14ac:dyDescent="0.3">
      <c r="A11393" s="86"/>
      <c r="B11393" s="84"/>
      <c r="C11393" s="125"/>
      <c r="D11393" s="146"/>
      <c r="E11393" s="149"/>
      <c r="F11393" s="184" t="str">
        <f t="shared" si="2201"/>
        <v/>
      </c>
      <c r="G11393" s="185" t="str">
        <f>+IF(F11393="","",H11368)</f>
        <v/>
      </c>
      <c r="H11393" s="186" t="str">
        <f t="shared" si="2202"/>
        <v/>
      </c>
      <c r="J11393" s="195" t="str">
        <f>+IF(H11393="","",H11393/H11438)</f>
        <v/>
      </c>
      <c r="K11393" s="174"/>
      <c r="L11393" s="170"/>
      <c r="M11393" s="193" t="str">
        <f t="shared" si="2203"/>
        <v/>
      </c>
      <c r="N11393" s="194" t="str">
        <f t="shared" si="2204"/>
        <v/>
      </c>
      <c r="R11393" s="75" t="e">
        <f t="shared" si="2200"/>
        <v>#REF!</v>
      </c>
    </row>
    <row r="11394" spans="1:18" ht="15" customHeight="1" x14ac:dyDescent="0.3">
      <c r="A11394" s="86"/>
      <c r="B11394" s="84"/>
      <c r="C11394" s="125"/>
      <c r="D11394" s="146"/>
      <c r="E11394" s="149"/>
      <c r="F11394" s="184" t="str">
        <f t="shared" si="2201"/>
        <v/>
      </c>
      <c r="G11394" s="185" t="str">
        <f>+IF(F11394="","",H11368)</f>
        <v/>
      </c>
      <c r="H11394" s="186" t="str">
        <f t="shared" si="2202"/>
        <v/>
      </c>
      <c r="I11394" s="96"/>
      <c r="J11394" s="195" t="str">
        <f>+IF(H11394="","",H11394/H11438)</f>
        <v/>
      </c>
      <c r="K11394" s="174"/>
      <c r="L11394" s="170"/>
      <c r="M11394" s="193" t="str">
        <f t="shared" si="2203"/>
        <v/>
      </c>
      <c r="N11394" s="194" t="str">
        <f t="shared" si="2204"/>
        <v/>
      </c>
      <c r="R11394" s="75" t="e">
        <f t="shared" si="2200"/>
        <v>#REF!</v>
      </c>
    </row>
    <row r="11395" spans="1:18" ht="15" customHeight="1" x14ac:dyDescent="0.3">
      <c r="A11395" s="86"/>
      <c r="B11395" s="84"/>
      <c r="C11395" s="125"/>
      <c r="D11395" s="146"/>
      <c r="E11395" s="149"/>
      <c r="F11395" s="184" t="str">
        <f t="shared" si="2201"/>
        <v/>
      </c>
      <c r="G11395" s="185" t="str">
        <f>+IF(F11395="","",H11368)</f>
        <v/>
      </c>
      <c r="H11395" s="186" t="str">
        <f t="shared" si="2202"/>
        <v/>
      </c>
      <c r="J11395" s="195" t="str">
        <f>+IF(H11395="","",H11395/H11438)</f>
        <v/>
      </c>
      <c r="K11395" s="174"/>
      <c r="L11395" s="170"/>
      <c r="M11395" s="193" t="str">
        <f t="shared" si="2203"/>
        <v/>
      </c>
      <c r="N11395" s="194" t="str">
        <f t="shared" si="2204"/>
        <v/>
      </c>
      <c r="R11395" s="75" t="e">
        <f t="shared" si="2200"/>
        <v>#REF!</v>
      </c>
    </row>
    <row r="11396" spans="1:18" ht="15" customHeight="1" x14ac:dyDescent="0.3">
      <c r="A11396" s="86"/>
      <c r="B11396" s="84"/>
      <c r="C11396" s="125"/>
      <c r="D11396" s="146"/>
      <c r="E11396" s="149"/>
      <c r="F11396" s="184" t="str">
        <f t="shared" si="2201"/>
        <v/>
      </c>
      <c r="G11396" s="185" t="str">
        <f>+IF(F11396="","",H11368)</f>
        <v/>
      </c>
      <c r="H11396" s="186" t="str">
        <f t="shared" si="2202"/>
        <v/>
      </c>
      <c r="I11396" s="96"/>
      <c r="J11396" s="195" t="str">
        <f>+IF(H11396="","",H11396/H11438)</f>
        <v/>
      </c>
      <c r="K11396" s="174"/>
      <c r="L11396" s="170"/>
      <c r="M11396" s="193" t="str">
        <f t="shared" si="2203"/>
        <v/>
      </c>
      <c r="N11396" s="194" t="str">
        <f t="shared" si="2204"/>
        <v/>
      </c>
      <c r="R11396" s="75" t="e">
        <f t="shared" si="2200"/>
        <v>#REF!</v>
      </c>
    </row>
    <row r="11397" spans="1:18" ht="15" customHeight="1" x14ac:dyDescent="0.3">
      <c r="A11397" s="86"/>
      <c r="B11397" s="84"/>
      <c r="C11397" s="125"/>
      <c r="D11397" s="146"/>
      <c r="E11397" s="149"/>
      <c r="F11397" s="184" t="str">
        <f t="shared" si="2201"/>
        <v/>
      </c>
      <c r="G11397" s="185" t="str">
        <f>+IF(F11397="","",H11368)</f>
        <v/>
      </c>
      <c r="H11397" s="186" t="str">
        <f t="shared" si="2202"/>
        <v/>
      </c>
      <c r="I11397" s="96"/>
      <c r="J11397" s="195" t="str">
        <f>+IF(H11397="","",H11397/H11438)</f>
        <v/>
      </c>
      <c r="K11397" s="174"/>
      <c r="L11397" s="170"/>
      <c r="M11397" s="193" t="str">
        <f t="shared" si="2203"/>
        <v/>
      </c>
      <c r="N11397" s="194" t="str">
        <f t="shared" si="2204"/>
        <v/>
      </c>
      <c r="R11397" s="75" t="e">
        <f t="shared" si="2200"/>
        <v>#REF!</v>
      </c>
    </row>
    <row r="11398" spans="1:18" ht="15" customHeight="1" thickBot="1" x14ac:dyDescent="0.35">
      <c r="A11398" s="86"/>
      <c r="B11398" s="84"/>
      <c r="C11398" s="127"/>
      <c r="D11398" s="147"/>
      <c r="E11398" s="150"/>
      <c r="F11398" s="187" t="str">
        <f t="shared" si="2201"/>
        <v/>
      </c>
      <c r="G11398" s="188" t="str">
        <f>+IF(F11398="","",H11367)</f>
        <v/>
      </c>
      <c r="H11398" s="189" t="str">
        <f t="shared" si="2202"/>
        <v/>
      </c>
      <c r="J11398" s="195" t="str">
        <f>+IF(H11398="","",H11398/H11438)</f>
        <v/>
      </c>
      <c r="K11398" s="174"/>
      <c r="L11398" s="170"/>
      <c r="M11398" s="193" t="str">
        <f t="shared" si="2203"/>
        <v/>
      </c>
      <c r="N11398" s="194" t="str">
        <f t="shared" si="2204"/>
        <v/>
      </c>
      <c r="R11398" s="75" t="e">
        <f t="shared" si="2200"/>
        <v>#REF!</v>
      </c>
    </row>
    <row r="11399" spans="1:18" ht="15" customHeight="1" thickBot="1" x14ac:dyDescent="0.35">
      <c r="A11399" s="86"/>
      <c r="B11399" s="84"/>
      <c r="C11399" s="160"/>
      <c r="D11399" s="160"/>
      <c r="E11399" s="160"/>
      <c r="F11399" s="160"/>
      <c r="G11399" s="161" t="s">
        <v>28</v>
      </c>
      <c r="H11399" s="157">
        <f>SUM(H11386:H11398)</f>
        <v>13.518340000000002</v>
      </c>
      <c r="J11399" s="110">
        <f>SUM(J11386:J11398)</f>
        <v>7.137206148252262E-2</v>
      </c>
      <c r="K11399" s="109"/>
      <c r="L11399" s="109"/>
      <c r="M11399" s="109"/>
      <c r="N11399" s="110">
        <f>SUM(N11386:N11398)</f>
        <v>0</v>
      </c>
    </row>
    <row r="11400" spans="1:18" s="73" customFormat="1" ht="15" customHeight="1" thickBot="1" x14ac:dyDescent="0.35">
      <c r="A11400" s="86"/>
      <c r="B11400" s="84"/>
      <c r="C11400" s="73" t="s">
        <v>11</v>
      </c>
      <c r="H11400" s="74"/>
      <c r="J11400" s="112"/>
      <c r="K11400" s="112"/>
      <c r="L11400" s="112"/>
      <c r="M11400" s="112"/>
      <c r="N11400" s="112"/>
    </row>
    <row r="11401" spans="1:18" ht="34.5" customHeight="1" thickBot="1" x14ac:dyDescent="0.35">
      <c r="A11401" s="86"/>
      <c r="B11401" s="84"/>
      <c r="C11401" s="122" t="s">
        <v>48</v>
      </c>
      <c r="D11401" s="129"/>
      <c r="E11401" s="123" t="s">
        <v>3</v>
      </c>
      <c r="F11401" s="123" t="s">
        <v>0</v>
      </c>
      <c r="G11401" s="123" t="s">
        <v>16</v>
      </c>
      <c r="H11401" s="124" t="s">
        <v>9</v>
      </c>
      <c r="J11401" s="106" t="s">
        <v>59</v>
      </c>
      <c r="K11401" s="107" t="s">
        <v>60</v>
      </c>
      <c r="L11401" s="107" t="s">
        <v>61</v>
      </c>
      <c r="M11401" s="107" t="s">
        <v>62</v>
      </c>
      <c r="N11401" s="108" t="s">
        <v>63</v>
      </c>
    </row>
    <row r="11402" spans="1:18" ht="15" customHeight="1" x14ac:dyDescent="0.3">
      <c r="A11402" s="86"/>
      <c r="B11402" s="84"/>
      <c r="C11402" s="213" t="s">
        <v>314</v>
      </c>
      <c r="E11402" s="214" t="s">
        <v>43</v>
      </c>
      <c r="F11402" s="215">
        <v>3</v>
      </c>
      <c r="G11402" s="215">
        <v>3</v>
      </c>
      <c r="H11402" s="190">
        <f t="shared" ref="H11402" si="2205">+IF(G11402="","",F11402*G11402)</f>
        <v>9</v>
      </c>
      <c r="J11402" s="195">
        <f>+IF(H11402="","",H11402/H11438)</f>
        <v>4.7516821839271951E-2</v>
      </c>
      <c r="K11402" s="221">
        <v>4299923211</v>
      </c>
      <c r="L11402" s="210" t="s">
        <v>76</v>
      </c>
      <c r="M11402" s="193">
        <v>0.4</v>
      </c>
      <c r="N11402" s="194">
        <f t="shared" ref="N11402:N11427" si="2206">+IF(H11402="","",J11402*M11402)</f>
        <v>1.9006728735708783E-2</v>
      </c>
      <c r="R11402" s="75" t="e">
        <f t="shared" ref="R11402:R11427" si="2207">+R11314+1</f>
        <v>#REF!</v>
      </c>
    </row>
    <row r="11403" spans="1:18" ht="15" customHeight="1" x14ac:dyDescent="0.3">
      <c r="A11403" s="86"/>
      <c r="B11403" s="84"/>
      <c r="C11403" s="213" t="s">
        <v>502</v>
      </c>
      <c r="E11403" s="214" t="s">
        <v>41</v>
      </c>
      <c r="F11403" s="215">
        <v>1.02</v>
      </c>
      <c r="G11403" s="215">
        <v>45.21</v>
      </c>
      <c r="H11403" s="190">
        <f t="shared" ref="H11403" si="2208">+IF(G11403="","",F11403*G11403)</f>
        <v>46.114200000000004</v>
      </c>
      <c r="J11403" s="195">
        <f>+IF(H11403="","",H11403/H11438)</f>
        <v>0.24346669174006164</v>
      </c>
      <c r="K11403" s="221">
        <v>352605342021</v>
      </c>
      <c r="L11403" s="210" t="s">
        <v>76</v>
      </c>
      <c r="M11403" s="193">
        <v>0.20180000000000001</v>
      </c>
      <c r="N11403" s="194">
        <f t="shared" si="2206"/>
        <v>4.9131578393144443E-2</v>
      </c>
      <c r="R11403" s="75" t="e">
        <f t="shared" si="2207"/>
        <v>#REF!</v>
      </c>
    </row>
    <row r="11404" spans="1:18" ht="15" customHeight="1" x14ac:dyDescent="0.3">
      <c r="A11404" s="86"/>
      <c r="B11404" s="84"/>
      <c r="C11404" s="213" t="s">
        <v>521</v>
      </c>
      <c r="E11404" s="214" t="s">
        <v>523</v>
      </c>
      <c r="F11404" s="215">
        <v>0.05</v>
      </c>
      <c r="G11404" s="215">
        <v>19.45</v>
      </c>
      <c r="H11404" s="190">
        <f t="shared" ref="H11404" si="2209">+IF(G11404="","",F11404*G11404)</f>
        <v>0.97250000000000003</v>
      </c>
      <c r="J11404" s="195">
        <f>+IF(H11404="","",H11404/H11438)</f>
        <v>5.1344565820768857E-3</v>
      </c>
      <c r="K11404" s="221">
        <v>352605342021</v>
      </c>
      <c r="L11404" s="210" t="s">
        <v>76</v>
      </c>
      <c r="M11404" s="193">
        <v>0.20180000000000001</v>
      </c>
      <c r="N11404" s="194">
        <f t="shared" si="2206"/>
        <v>1.0361333382631155E-3</v>
      </c>
      <c r="R11404" s="75" t="e">
        <f t="shared" si="2207"/>
        <v>#REF!</v>
      </c>
    </row>
    <row r="11405" spans="1:18" ht="15" customHeight="1" x14ac:dyDescent="0.3">
      <c r="A11405" s="86"/>
      <c r="B11405" s="84"/>
      <c r="C11405" s="125" t="s">
        <v>319</v>
      </c>
      <c r="E11405" s="214" t="s">
        <v>88</v>
      </c>
      <c r="F11405" s="214">
        <v>0.05</v>
      </c>
      <c r="G11405" s="214">
        <v>28.45</v>
      </c>
      <c r="H11405" s="190">
        <f t="shared" ref="H11405" si="2210">+IF(G11405="","",F11405*G11405)</f>
        <v>1.4225000000000001</v>
      </c>
      <c r="J11405" s="195">
        <f>+IF(H11405="","",H11405/H11438)</f>
        <v>7.510297674040484E-3</v>
      </c>
      <c r="K11405" s="174">
        <v>352605342021</v>
      </c>
      <c r="L11405" s="170" t="s">
        <v>76</v>
      </c>
      <c r="M11405" s="193">
        <v>0.20180000000000001</v>
      </c>
      <c r="N11405" s="194">
        <f t="shared" si="2206"/>
        <v>1.5155780706213697E-3</v>
      </c>
      <c r="R11405" s="75" t="e">
        <f t="shared" si="2207"/>
        <v>#REF!</v>
      </c>
    </row>
    <row r="11406" spans="1:18" ht="15" customHeight="1" x14ac:dyDescent="0.3">
      <c r="A11406" s="86"/>
      <c r="B11406" s="84"/>
      <c r="C11406" s="125" t="s">
        <v>503</v>
      </c>
      <c r="E11406" s="151" t="s">
        <v>41</v>
      </c>
      <c r="F11406" s="151">
        <v>1.5</v>
      </c>
      <c r="G11406" s="151">
        <v>76.23</v>
      </c>
      <c r="H11406" s="190">
        <f t="shared" ref="H11406:H11427" si="2211">+IF(G11406="","",F11406*G11406)</f>
        <v>114.345</v>
      </c>
      <c r="J11406" s="195">
        <f>+IF(H11406="","",H11406/H11438)</f>
        <v>0.60370122146795013</v>
      </c>
      <c r="K11406" s="174">
        <v>352605342021</v>
      </c>
      <c r="L11406" s="170" t="s">
        <v>76</v>
      </c>
      <c r="M11406" s="193">
        <v>0.20180000000000001</v>
      </c>
      <c r="N11406" s="194">
        <f t="shared" si="2206"/>
        <v>0.12182690649223234</v>
      </c>
      <c r="R11406" s="75" t="e">
        <f t="shared" si="2207"/>
        <v>#REF!</v>
      </c>
    </row>
    <row r="11407" spans="1:18" ht="15" customHeight="1" x14ac:dyDescent="0.3">
      <c r="A11407" s="86"/>
      <c r="B11407" s="84"/>
      <c r="C11407" s="125"/>
      <c r="E11407" s="151"/>
      <c r="F11407" s="151"/>
      <c r="G11407" s="151"/>
      <c r="H11407" s="190" t="str">
        <f t="shared" si="2211"/>
        <v/>
      </c>
      <c r="J11407" s="195" t="str">
        <f>+IF(H11407="","",H11407/H11438)</f>
        <v/>
      </c>
      <c r="K11407" s="174"/>
      <c r="L11407" s="170"/>
      <c r="M11407" s="193" t="str">
        <f t="shared" ref="M11407:M11427" si="2212">IF(L11407="NP", 0, (IF(L11407="EP", 1, (IF(L11407="ND", 0.4, "")))))</f>
        <v/>
      </c>
      <c r="N11407" s="194" t="str">
        <f t="shared" si="2206"/>
        <v/>
      </c>
      <c r="R11407" s="75" t="e">
        <f t="shared" si="2207"/>
        <v>#REF!</v>
      </c>
    </row>
    <row r="11408" spans="1:18" ht="15" customHeight="1" x14ac:dyDescent="0.3">
      <c r="A11408" s="86"/>
      <c r="B11408" s="84"/>
      <c r="C11408" s="125"/>
      <c r="E11408" s="151"/>
      <c r="F11408" s="151"/>
      <c r="G11408" s="151"/>
      <c r="H11408" s="190" t="str">
        <f t="shared" si="2211"/>
        <v/>
      </c>
      <c r="J11408" s="195" t="str">
        <f>+IF(H11408="","",H11408/H11438)</f>
        <v/>
      </c>
      <c r="K11408" s="174"/>
      <c r="L11408" s="170"/>
      <c r="M11408" s="193" t="str">
        <f t="shared" si="2212"/>
        <v/>
      </c>
      <c r="N11408" s="194" t="str">
        <f t="shared" si="2206"/>
        <v/>
      </c>
      <c r="R11408" s="75" t="e">
        <f t="shared" si="2207"/>
        <v>#REF!</v>
      </c>
    </row>
    <row r="11409" spans="1:18" ht="15" customHeight="1" x14ac:dyDescent="0.3">
      <c r="A11409" s="86"/>
      <c r="B11409" s="84"/>
      <c r="C11409" s="125"/>
      <c r="E11409" s="151"/>
      <c r="F11409" s="151"/>
      <c r="G11409" s="151"/>
      <c r="H11409" s="190" t="str">
        <f t="shared" si="2211"/>
        <v/>
      </c>
      <c r="J11409" s="195" t="str">
        <f>+IF(H11409="","",H11409/H11438)</f>
        <v/>
      </c>
      <c r="K11409" s="174"/>
      <c r="L11409" s="170"/>
      <c r="M11409" s="193" t="str">
        <f t="shared" si="2212"/>
        <v/>
      </c>
      <c r="N11409" s="194" t="str">
        <f t="shared" si="2206"/>
        <v/>
      </c>
      <c r="R11409" s="75" t="e">
        <f t="shared" si="2207"/>
        <v>#REF!</v>
      </c>
    </row>
    <row r="11410" spans="1:18" ht="15" customHeight="1" x14ac:dyDescent="0.3">
      <c r="A11410" s="86"/>
      <c r="B11410" s="84"/>
      <c r="C11410" s="125"/>
      <c r="E11410" s="151"/>
      <c r="F11410" s="151"/>
      <c r="G11410" s="151"/>
      <c r="H11410" s="190" t="str">
        <f t="shared" si="2211"/>
        <v/>
      </c>
      <c r="J11410" s="195" t="str">
        <f>+IF(H11410="","",H11410/H11438)</f>
        <v/>
      </c>
      <c r="K11410" s="174"/>
      <c r="L11410" s="170"/>
      <c r="M11410" s="193" t="str">
        <f t="shared" si="2212"/>
        <v/>
      </c>
      <c r="N11410" s="194" t="str">
        <f t="shared" si="2206"/>
        <v/>
      </c>
      <c r="R11410" s="75" t="e">
        <f t="shared" si="2207"/>
        <v>#REF!</v>
      </c>
    </row>
    <row r="11411" spans="1:18" ht="15" customHeight="1" x14ac:dyDescent="0.3">
      <c r="A11411" s="86"/>
      <c r="B11411" s="84"/>
      <c r="C11411" s="125"/>
      <c r="E11411" s="151"/>
      <c r="F11411" s="151"/>
      <c r="G11411" s="151"/>
      <c r="H11411" s="190" t="str">
        <f t="shared" si="2211"/>
        <v/>
      </c>
      <c r="J11411" s="195" t="str">
        <f>+IF(H11411="","",H11411/H11438)</f>
        <v/>
      </c>
      <c r="K11411" s="174"/>
      <c r="L11411" s="170"/>
      <c r="M11411" s="193" t="str">
        <f t="shared" si="2212"/>
        <v/>
      </c>
      <c r="N11411" s="194" t="str">
        <f t="shared" si="2206"/>
        <v/>
      </c>
      <c r="R11411" s="75" t="e">
        <f t="shared" si="2207"/>
        <v>#REF!</v>
      </c>
    </row>
    <row r="11412" spans="1:18" ht="15" customHeight="1" x14ac:dyDescent="0.3">
      <c r="A11412" s="86"/>
      <c r="B11412" s="84"/>
      <c r="C11412" s="125"/>
      <c r="E11412" s="151"/>
      <c r="F11412" s="151"/>
      <c r="G11412" s="151"/>
      <c r="H11412" s="190" t="str">
        <f t="shared" si="2211"/>
        <v/>
      </c>
      <c r="J11412" s="195" t="str">
        <f>+IF(H11412="","",H11412/H11438)</f>
        <v/>
      </c>
      <c r="K11412" s="174"/>
      <c r="L11412" s="170"/>
      <c r="M11412" s="193" t="str">
        <f t="shared" si="2212"/>
        <v/>
      </c>
      <c r="N11412" s="194" t="str">
        <f t="shared" si="2206"/>
        <v/>
      </c>
      <c r="R11412" s="75" t="e">
        <f t="shared" si="2207"/>
        <v>#REF!</v>
      </c>
    </row>
    <row r="11413" spans="1:18" ht="15" customHeight="1" x14ac:dyDescent="0.3">
      <c r="A11413" s="86"/>
      <c r="B11413" s="84"/>
      <c r="C11413" s="125"/>
      <c r="E11413" s="151"/>
      <c r="F11413" s="151"/>
      <c r="G11413" s="151"/>
      <c r="H11413" s="190" t="str">
        <f t="shared" si="2211"/>
        <v/>
      </c>
      <c r="J11413" s="195" t="str">
        <f>+IF(H11413="","",H11413/H11438)</f>
        <v/>
      </c>
      <c r="K11413" s="174"/>
      <c r="L11413" s="170"/>
      <c r="M11413" s="193" t="str">
        <f t="shared" si="2212"/>
        <v/>
      </c>
      <c r="N11413" s="194" t="str">
        <f t="shared" si="2206"/>
        <v/>
      </c>
      <c r="R11413" s="75" t="e">
        <f t="shared" si="2207"/>
        <v>#REF!</v>
      </c>
    </row>
    <row r="11414" spans="1:18" ht="15" customHeight="1" x14ac:dyDescent="0.3">
      <c r="A11414" s="86"/>
      <c r="B11414" s="84"/>
      <c r="C11414" s="125"/>
      <c r="E11414" s="151"/>
      <c r="F11414" s="151"/>
      <c r="G11414" s="151"/>
      <c r="H11414" s="190" t="str">
        <f t="shared" si="2211"/>
        <v/>
      </c>
      <c r="J11414" s="195" t="str">
        <f>+IF(H11414="","",H11414/H11438)</f>
        <v/>
      </c>
      <c r="K11414" s="174"/>
      <c r="L11414" s="170"/>
      <c r="M11414" s="193" t="str">
        <f t="shared" si="2212"/>
        <v/>
      </c>
      <c r="N11414" s="194" t="str">
        <f t="shared" si="2206"/>
        <v/>
      </c>
      <c r="R11414" s="75" t="e">
        <f t="shared" si="2207"/>
        <v>#REF!</v>
      </c>
    </row>
    <row r="11415" spans="1:18" ht="15" customHeight="1" x14ac:dyDescent="0.3">
      <c r="A11415" s="86"/>
      <c r="B11415" s="84"/>
      <c r="C11415" s="125"/>
      <c r="E11415" s="151"/>
      <c r="F11415" s="151"/>
      <c r="G11415" s="151"/>
      <c r="H11415" s="190" t="str">
        <f t="shared" si="2211"/>
        <v/>
      </c>
      <c r="J11415" s="195" t="str">
        <f>+IF(H11415="","",H11415/H11438)</f>
        <v/>
      </c>
      <c r="K11415" s="174"/>
      <c r="L11415" s="170"/>
      <c r="M11415" s="193" t="str">
        <f t="shared" si="2212"/>
        <v/>
      </c>
      <c r="N11415" s="194" t="str">
        <f t="shared" si="2206"/>
        <v/>
      </c>
      <c r="R11415" s="75" t="e">
        <f t="shared" si="2207"/>
        <v>#REF!</v>
      </c>
    </row>
    <row r="11416" spans="1:18" ht="15" customHeight="1" x14ac:dyDescent="0.3">
      <c r="A11416" s="86"/>
      <c r="B11416" s="84"/>
      <c r="C11416" s="125"/>
      <c r="E11416" s="151"/>
      <c r="F11416" s="151"/>
      <c r="G11416" s="151"/>
      <c r="H11416" s="190" t="str">
        <f t="shared" si="2211"/>
        <v/>
      </c>
      <c r="J11416" s="195" t="str">
        <f>+IF(H11416="","",H11416/H11438)</f>
        <v/>
      </c>
      <c r="K11416" s="174"/>
      <c r="L11416" s="170"/>
      <c r="M11416" s="193" t="str">
        <f t="shared" si="2212"/>
        <v/>
      </c>
      <c r="N11416" s="194" t="str">
        <f t="shared" si="2206"/>
        <v/>
      </c>
      <c r="R11416" s="75" t="e">
        <f t="shared" si="2207"/>
        <v>#REF!</v>
      </c>
    </row>
    <row r="11417" spans="1:18" ht="15" customHeight="1" x14ac:dyDescent="0.3">
      <c r="A11417" s="86"/>
      <c r="B11417" s="84"/>
      <c r="C11417" s="125"/>
      <c r="E11417" s="151"/>
      <c r="F11417" s="151"/>
      <c r="G11417" s="151"/>
      <c r="H11417" s="190" t="str">
        <f t="shared" si="2211"/>
        <v/>
      </c>
      <c r="J11417" s="195" t="str">
        <f>+IF(H11417="","",H11417/H11438)</f>
        <v/>
      </c>
      <c r="K11417" s="174"/>
      <c r="L11417" s="170"/>
      <c r="M11417" s="193" t="str">
        <f t="shared" si="2212"/>
        <v/>
      </c>
      <c r="N11417" s="194" t="str">
        <f t="shared" si="2206"/>
        <v/>
      </c>
      <c r="R11417" s="75" t="e">
        <f t="shared" si="2207"/>
        <v>#REF!</v>
      </c>
    </row>
    <row r="11418" spans="1:18" ht="15" customHeight="1" x14ac:dyDescent="0.3">
      <c r="A11418" s="86"/>
      <c r="B11418" s="84"/>
      <c r="C11418" s="125"/>
      <c r="E11418" s="151"/>
      <c r="F11418" s="151"/>
      <c r="G11418" s="151"/>
      <c r="H11418" s="190" t="str">
        <f t="shared" si="2211"/>
        <v/>
      </c>
      <c r="J11418" s="195" t="str">
        <f>+IF(H11418="","",H11418/H11438)</f>
        <v/>
      </c>
      <c r="K11418" s="174"/>
      <c r="L11418" s="170"/>
      <c r="M11418" s="193" t="str">
        <f t="shared" si="2212"/>
        <v/>
      </c>
      <c r="N11418" s="194" t="str">
        <f t="shared" si="2206"/>
        <v/>
      </c>
      <c r="R11418" s="75" t="e">
        <f t="shared" si="2207"/>
        <v>#REF!</v>
      </c>
    </row>
    <row r="11419" spans="1:18" ht="15" customHeight="1" x14ac:dyDescent="0.3">
      <c r="A11419" s="86"/>
      <c r="B11419" s="84"/>
      <c r="C11419" s="125"/>
      <c r="E11419" s="151"/>
      <c r="F11419" s="151"/>
      <c r="G11419" s="151"/>
      <c r="H11419" s="190" t="str">
        <f t="shared" si="2211"/>
        <v/>
      </c>
      <c r="J11419" s="195" t="str">
        <f>+IF(H11419="","",H11419/H11438)</f>
        <v/>
      </c>
      <c r="K11419" s="174"/>
      <c r="L11419" s="170"/>
      <c r="M11419" s="193" t="str">
        <f t="shared" si="2212"/>
        <v/>
      </c>
      <c r="N11419" s="194" t="str">
        <f t="shared" si="2206"/>
        <v/>
      </c>
      <c r="R11419" s="75" t="e">
        <f t="shared" si="2207"/>
        <v>#REF!</v>
      </c>
    </row>
    <row r="11420" spans="1:18" ht="15" customHeight="1" x14ac:dyDescent="0.3">
      <c r="A11420" s="86"/>
      <c r="B11420" s="84"/>
      <c r="C11420" s="125"/>
      <c r="E11420" s="151"/>
      <c r="F11420" s="151"/>
      <c r="G11420" s="151"/>
      <c r="H11420" s="190" t="str">
        <f t="shared" si="2211"/>
        <v/>
      </c>
      <c r="J11420" s="195" t="str">
        <f>+IF(H11420="","",H11420/H11438)</f>
        <v/>
      </c>
      <c r="K11420" s="174"/>
      <c r="L11420" s="170"/>
      <c r="M11420" s="193" t="str">
        <f t="shared" si="2212"/>
        <v/>
      </c>
      <c r="N11420" s="194" t="str">
        <f t="shared" si="2206"/>
        <v/>
      </c>
      <c r="R11420" s="75" t="e">
        <f t="shared" si="2207"/>
        <v>#REF!</v>
      </c>
    </row>
    <row r="11421" spans="1:18" ht="15" customHeight="1" x14ac:dyDescent="0.3">
      <c r="A11421" s="86"/>
      <c r="B11421" s="84"/>
      <c r="C11421" s="125"/>
      <c r="E11421" s="151"/>
      <c r="F11421" s="151"/>
      <c r="G11421" s="151"/>
      <c r="H11421" s="190" t="str">
        <f t="shared" si="2211"/>
        <v/>
      </c>
      <c r="J11421" s="195" t="str">
        <f>+IF(H11421="","",H11421/H11438)</f>
        <v/>
      </c>
      <c r="K11421" s="174"/>
      <c r="L11421" s="170"/>
      <c r="M11421" s="193" t="str">
        <f t="shared" si="2212"/>
        <v/>
      </c>
      <c r="N11421" s="194" t="str">
        <f t="shared" si="2206"/>
        <v/>
      </c>
      <c r="R11421" s="75" t="e">
        <f t="shared" si="2207"/>
        <v>#REF!</v>
      </c>
    </row>
    <row r="11422" spans="1:18" ht="15" customHeight="1" x14ac:dyDescent="0.3">
      <c r="A11422" s="86"/>
      <c r="B11422" s="84"/>
      <c r="C11422" s="125"/>
      <c r="E11422" s="151"/>
      <c r="F11422" s="151"/>
      <c r="G11422" s="151"/>
      <c r="H11422" s="190" t="str">
        <f t="shared" si="2211"/>
        <v/>
      </c>
      <c r="J11422" s="195" t="str">
        <f>+IF(H11422="","",H11422/H11438)</f>
        <v/>
      </c>
      <c r="K11422" s="174"/>
      <c r="L11422" s="170"/>
      <c r="M11422" s="193" t="str">
        <f t="shared" si="2212"/>
        <v/>
      </c>
      <c r="N11422" s="194" t="str">
        <f t="shared" si="2206"/>
        <v/>
      </c>
      <c r="R11422" s="75" t="e">
        <f t="shared" si="2207"/>
        <v>#REF!</v>
      </c>
    </row>
    <row r="11423" spans="1:18" ht="15" customHeight="1" x14ac:dyDescent="0.3">
      <c r="A11423" s="86"/>
      <c r="B11423" s="84"/>
      <c r="C11423" s="125"/>
      <c r="E11423" s="151"/>
      <c r="F11423" s="151"/>
      <c r="G11423" s="151"/>
      <c r="H11423" s="190" t="str">
        <f t="shared" si="2211"/>
        <v/>
      </c>
      <c r="J11423" s="195" t="str">
        <f>+IF(H11423="","",H11423/H11438)</f>
        <v/>
      </c>
      <c r="K11423" s="174"/>
      <c r="L11423" s="170"/>
      <c r="M11423" s="193" t="str">
        <f t="shared" si="2212"/>
        <v/>
      </c>
      <c r="N11423" s="194" t="str">
        <f t="shared" si="2206"/>
        <v/>
      </c>
      <c r="R11423" s="75" t="e">
        <f t="shared" si="2207"/>
        <v>#REF!</v>
      </c>
    </row>
    <row r="11424" spans="1:18" ht="15" customHeight="1" x14ac:dyDescent="0.3">
      <c r="A11424" s="86"/>
      <c r="B11424" s="84"/>
      <c r="C11424" s="125"/>
      <c r="E11424" s="151"/>
      <c r="F11424" s="151"/>
      <c r="G11424" s="151"/>
      <c r="H11424" s="190" t="str">
        <f t="shared" si="2211"/>
        <v/>
      </c>
      <c r="J11424" s="195" t="str">
        <f>+IF(H11424="","",H11424/H11438)</f>
        <v/>
      </c>
      <c r="K11424" s="174"/>
      <c r="L11424" s="170"/>
      <c r="M11424" s="193" t="str">
        <f t="shared" si="2212"/>
        <v/>
      </c>
      <c r="N11424" s="194" t="str">
        <f t="shared" si="2206"/>
        <v/>
      </c>
      <c r="R11424" s="75" t="e">
        <f t="shared" si="2207"/>
        <v>#REF!</v>
      </c>
    </row>
    <row r="11425" spans="1:18" ht="15" customHeight="1" x14ac:dyDescent="0.3">
      <c r="A11425" s="86"/>
      <c r="B11425" s="84"/>
      <c r="C11425" s="125"/>
      <c r="E11425" s="151"/>
      <c r="F11425" s="151"/>
      <c r="G11425" s="151"/>
      <c r="H11425" s="190" t="str">
        <f t="shared" si="2211"/>
        <v/>
      </c>
      <c r="J11425" s="195" t="str">
        <f>+IF(H11425="","",H11425/H11438)</f>
        <v/>
      </c>
      <c r="K11425" s="174"/>
      <c r="L11425" s="170"/>
      <c r="M11425" s="193" t="str">
        <f t="shared" si="2212"/>
        <v/>
      </c>
      <c r="N11425" s="194" t="str">
        <f t="shared" si="2206"/>
        <v/>
      </c>
      <c r="R11425" s="75" t="e">
        <f t="shared" si="2207"/>
        <v>#REF!</v>
      </c>
    </row>
    <row r="11426" spans="1:18" ht="15" customHeight="1" x14ac:dyDescent="0.3">
      <c r="A11426" s="86"/>
      <c r="B11426" s="84"/>
      <c r="C11426" s="125"/>
      <c r="E11426" s="151"/>
      <c r="F11426" s="151"/>
      <c r="G11426" s="151"/>
      <c r="H11426" s="190" t="str">
        <f t="shared" si="2211"/>
        <v/>
      </c>
      <c r="J11426" s="195" t="str">
        <f>+IF(H11426="","",H11426/H11438)</f>
        <v/>
      </c>
      <c r="K11426" s="174"/>
      <c r="L11426" s="170"/>
      <c r="M11426" s="193" t="str">
        <f t="shared" si="2212"/>
        <v/>
      </c>
      <c r="N11426" s="194" t="str">
        <f t="shared" si="2206"/>
        <v/>
      </c>
      <c r="R11426" s="75" t="e">
        <f t="shared" si="2207"/>
        <v>#REF!</v>
      </c>
    </row>
    <row r="11427" spans="1:18" ht="15" customHeight="1" thickBot="1" x14ac:dyDescent="0.35">
      <c r="A11427" s="86"/>
      <c r="B11427" s="84"/>
      <c r="C11427" s="125"/>
      <c r="E11427" s="152"/>
      <c r="F11427" s="152"/>
      <c r="G11427" s="152"/>
      <c r="H11427" s="191" t="str">
        <f t="shared" si="2211"/>
        <v/>
      </c>
      <c r="J11427" s="195" t="str">
        <f>+IF(H11427="","",H11427/H11438)</f>
        <v/>
      </c>
      <c r="K11427" s="174"/>
      <c r="L11427" s="170"/>
      <c r="M11427" s="193" t="str">
        <f t="shared" si="2212"/>
        <v/>
      </c>
      <c r="N11427" s="194" t="str">
        <f t="shared" si="2206"/>
        <v/>
      </c>
      <c r="R11427" s="75" t="e">
        <f t="shared" si="2207"/>
        <v>#REF!</v>
      </c>
    </row>
    <row r="11428" spans="1:18" ht="15" customHeight="1" thickBot="1" x14ac:dyDescent="0.35">
      <c r="A11428" s="86"/>
      <c r="B11428" s="84"/>
      <c r="C11428" s="160"/>
      <c r="D11428" s="160"/>
      <c r="E11428" s="160"/>
      <c r="F11428" s="160"/>
      <c r="G11428" s="161" t="s">
        <v>29</v>
      </c>
      <c r="H11428" s="157">
        <f>SUM(H11402:H11427)</f>
        <v>171.85419999999999</v>
      </c>
      <c r="J11428" s="110">
        <f>SUM(J11402:J11427)</f>
        <v>0.90732948930340118</v>
      </c>
      <c r="K11428" s="109"/>
      <c r="L11428" s="109"/>
      <c r="M11428" s="109"/>
      <c r="N11428" s="110">
        <f>SUM(N11402:N11427)</f>
        <v>0.19251692502997006</v>
      </c>
    </row>
    <row r="11429" spans="1:18" s="73" customFormat="1" ht="15" customHeight="1" thickBot="1" x14ac:dyDescent="0.35">
      <c r="A11429" s="86"/>
      <c r="B11429" s="84"/>
      <c r="C11429" s="73" t="s">
        <v>12</v>
      </c>
      <c r="H11429" s="74"/>
      <c r="J11429" s="111"/>
      <c r="K11429" s="111"/>
      <c r="L11429" s="111"/>
      <c r="M11429" s="111"/>
      <c r="N11429" s="111"/>
    </row>
    <row r="11430" spans="1:18" ht="33" customHeight="1" thickBot="1" x14ac:dyDescent="0.35">
      <c r="A11430" s="86"/>
      <c r="B11430" s="84"/>
      <c r="C11430" s="122" t="s">
        <v>48</v>
      </c>
      <c r="D11430" s="129"/>
      <c r="E11430" s="130" t="s">
        <v>3</v>
      </c>
      <c r="F11430" s="130" t="s">
        <v>0</v>
      </c>
      <c r="G11430" s="123" t="s">
        <v>6</v>
      </c>
      <c r="H11430" s="124" t="s">
        <v>9</v>
      </c>
      <c r="J11430" s="106" t="s">
        <v>59</v>
      </c>
      <c r="K11430" s="107" t="s">
        <v>60</v>
      </c>
      <c r="L11430" s="107" t="s">
        <v>61</v>
      </c>
      <c r="M11430" s="107" t="s">
        <v>62</v>
      </c>
      <c r="N11430" s="108" t="s">
        <v>63</v>
      </c>
    </row>
    <row r="11431" spans="1:18" ht="15" customHeight="1" x14ac:dyDescent="0.3">
      <c r="A11431" s="86"/>
      <c r="B11431" s="84"/>
      <c r="C11431" s="125"/>
      <c r="E11431" s="149"/>
      <c r="F11431" s="146"/>
      <c r="G11431" s="154"/>
      <c r="H11431" s="186" t="str">
        <f>+IF(G11431="","",F11431*G11431)</f>
        <v/>
      </c>
      <c r="J11431" s="195" t="str">
        <f>+IF(H11431="","",H11431/H11438)</f>
        <v/>
      </c>
      <c r="K11431" s="175"/>
      <c r="L11431" s="175"/>
      <c r="M11431" s="193" t="str">
        <f>IF(L11431="NP", 0, (IF(L11431="EP", 1, (IF(L11431="ND", 0.4, "")))))</f>
        <v/>
      </c>
      <c r="N11431" s="194" t="str">
        <f>+IF(H11431="","",J11431*M11431)</f>
        <v/>
      </c>
      <c r="R11431" s="75" t="e">
        <f t="shared" ref="R11431:R11435" si="2213">+R11343+1</f>
        <v>#REF!</v>
      </c>
    </row>
    <row r="11432" spans="1:18" ht="15" customHeight="1" x14ac:dyDescent="0.3">
      <c r="A11432" s="86"/>
      <c r="B11432" s="84"/>
      <c r="C11432" s="125"/>
      <c r="E11432" s="149"/>
      <c r="F11432" s="146"/>
      <c r="G11432" s="154"/>
      <c r="H11432" s="186" t="str">
        <f>+IF(G11432="","",F11432*G11432)</f>
        <v/>
      </c>
      <c r="J11432" s="195" t="str">
        <f>+IF(H11432="","",H11432/H11436)</f>
        <v/>
      </c>
      <c r="K11432" s="175"/>
      <c r="L11432" s="175"/>
      <c r="M11432" s="193" t="str">
        <f>IF(L11432="NP", 0, (IF(L11432="EP", 1, (IF(L11432="ND", 0.4, "")))))</f>
        <v/>
      </c>
      <c r="N11432" s="194" t="str">
        <f>+IF(H11432="","",J11432*M11432)</f>
        <v/>
      </c>
      <c r="R11432" s="75" t="e">
        <f t="shared" si="2213"/>
        <v>#REF!</v>
      </c>
    </row>
    <row r="11433" spans="1:18" ht="15" customHeight="1" x14ac:dyDescent="0.3">
      <c r="A11433" s="86"/>
      <c r="B11433" s="84"/>
      <c r="C11433" s="125"/>
      <c r="E11433" s="149"/>
      <c r="F11433" s="146"/>
      <c r="G11433" s="154"/>
      <c r="H11433" s="186" t="str">
        <f>+IF(G11433="","",F11433*G11433)</f>
        <v/>
      </c>
      <c r="J11433" s="195" t="str">
        <f>+IF(H11433="","",H11433/H11437)</f>
        <v/>
      </c>
      <c r="K11433" s="175"/>
      <c r="L11433" s="175"/>
      <c r="M11433" s="193" t="str">
        <f>IF(L11433="NP", 0, (IF(L11433="EP", 1, (IF(L11433="ND", 0.4, "")))))</f>
        <v/>
      </c>
      <c r="N11433" s="194" t="str">
        <f>+IF(H11433="","",J11433*M11433)</f>
        <v/>
      </c>
      <c r="R11433" s="75" t="e">
        <f t="shared" si="2213"/>
        <v>#REF!</v>
      </c>
    </row>
    <row r="11434" spans="1:18" ht="15" customHeight="1" x14ac:dyDescent="0.3">
      <c r="A11434" s="86"/>
      <c r="B11434" s="84"/>
      <c r="C11434" s="125"/>
      <c r="E11434" s="149"/>
      <c r="F11434" s="146"/>
      <c r="G11434" s="154"/>
      <c r="H11434" s="186" t="str">
        <f>+IF(G11434="","",F11434*G11434)</f>
        <v/>
      </c>
      <c r="J11434" s="195" t="str">
        <f>+IF(H11434="","",H11434/H11438)</f>
        <v/>
      </c>
      <c r="K11434" s="175"/>
      <c r="L11434" s="175"/>
      <c r="M11434" s="193" t="str">
        <f>IF(L11434="NP", 0, (IF(L11434="EP", 1, (IF(L11434="ND", 0.4, "")))))</f>
        <v/>
      </c>
      <c r="N11434" s="194" t="str">
        <f>+IF(H11434="","",J11434*M11434)</f>
        <v/>
      </c>
      <c r="R11434" s="75" t="e">
        <f t="shared" si="2213"/>
        <v>#REF!</v>
      </c>
    </row>
    <row r="11435" spans="1:18" ht="15" customHeight="1" thickBot="1" x14ac:dyDescent="0.35">
      <c r="A11435" s="86"/>
      <c r="B11435" s="84"/>
      <c r="C11435" s="127"/>
      <c r="D11435" s="128"/>
      <c r="E11435" s="150"/>
      <c r="F11435" s="147"/>
      <c r="G11435" s="155"/>
      <c r="H11435" s="192" t="str">
        <f>+IF(G11435="","",F11435*G11435)</f>
        <v/>
      </c>
      <c r="J11435" s="195" t="str">
        <f>+IF(H11435="","",H11435/H11438)</f>
        <v/>
      </c>
      <c r="K11435" s="176"/>
      <c r="L11435" s="177"/>
      <c r="M11435" s="193" t="str">
        <f>IF(L11435="NP", 0, (IF(L11435="EP", 1, (IF(L11435="ND", 0.4, "")))))</f>
        <v/>
      </c>
      <c r="N11435" s="194" t="str">
        <f>+IF(H11435="","",J11435*M11435)</f>
        <v/>
      </c>
      <c r="R11435" s="75" t="e">
        <f t="shared" si="2213"/>
        <v>#REF!</v>
      </c>
    </row>
    <row r="11436" spans="1:18" ht="15" customHeight="1" thickBot="1" x14ac:dyDescent="0.35">
      <c r="A11436" s="86"/>
      <c r="B11436" s="84"/>
      <c r="C11436" s="160"/>
      <c r="D11436" s="160"/>
      <c r="E11436" s="160"/>
      <c r="F11436" s="160"/>
      <c r="G11436" s="161" t="s">
        <v>30</v>
      </c>
      <c r="H11436" s="157">
        <f>SUM(H11431:H11435)</f>
        <v>0</v>
      </c>
      <c r="J11436" s="110">
        <f>SUM(J11431:J11435)</f>
        <v>0</v>
      </c>
      <c r="K11436" s="109"/>
      <c r="L11436" s="109"/>
      <c r="M11436" s="109"/>
      <c r="N11436" s="110">
        <f>SUM(N11431:N11435)</f>
        <v>0</v>
      </c>
    </row>
    <row r="11437" spans="1:18" ht="13.5" customHeight="1" thickBot="1" x14ac:dyDescent="0.35">
      <c r="A11437" s="86"/>
      <c r="B11437" s="84"/>
      <c r="H11437" s="84"/>
      <c r="J11437" s="103"/>
      <c r="K11437" s="104"/>
      <c r="L11437" s="104"/>
      <c r="M11437" s="104"/>
      <c r="N11437" s="105"/>
    </row>
    <row r="11438" spans="1:18" ht="15" customHeight="1" x14ac:dyDescent="0.3">
      <c r="A11438" s="86"/>
      <c r="B11438" s="84"/>
      <c r="D11438" s="132" t="s">
        <v>13</v>
      </c>
      <c r="E11438" s="133"/>
      <c r="F11438" s="133"/>
      <c r="G11438" s="134"/>
      <c r="H11438" s="158">
        <f>+H11383+H11399+H11428+H11436</f>
        <v>189.40660700000001</v>
      </c>
      <c r="J11438" s="113"/>
      <c r="K11438" s="78"/>
      <c r="M11438" s="78"/>
      <c r="N11438" s="114"/>
    </row>
    <row r="11439" spans="1:18" ht="15" customHeight="1" thickBot="1" x14ac:dyDescent="0.35">
      <c r="A11439" s="86"/>
      <c r="B11439" s="84"/>
      <c r="D11439" s="135" t="s">
        <v>67</v>
      </c>
      <c r="E11439" s="136"/>
      <c r="F11439" s="136"/>
      <c r="G11439" s="141">
        <f>+$Q$1</f>
        <v>0.15</v>
      </c>
      <c r="H11439" s="159">
        <f>+H11438*G11439</f>
        <v>28.41099105</v>
      </c>
      <c r="J11439" s="115"/>
      <c r="K11439" s="116"/>
      <c r="L11439" s="116"/>
      <c r="M11439" s="116"/>
      <c r="N11439" s="117"/>
    </row>
    <row r="11440" spans="1:18" ht="15" customHeight="1" x14ac:dyDescent="0.3">
      <c r="A11440" s="86"/>
      <c r="B11440" s="84"/>
      <c r="D11440" s="135" t="s">
        <v>68</v>
      </c>
      <c r="E11440" s="136"/>
      <c r="F11440" s="136"/>
      <c r="G11440" s="141">
        <f>+$Q$2</f>
        <v>0</v>
      </c>
      <c r="H11440" s="159">
        <f>+(H11438+H11439)*G11440</f>
        <v>0</v>
      </c>
      <c r="J11440" s="120">
        <f>+J11383+J11399+J11428+J11436</f>
        <v>1</v>
      </c>
      <c r="K11440" s="118"/>
      <c r="L11440" s="118"/>
      <c r="M11440" s="118"/>
      <c r="N11440" s="120">
        <f>+N11383+N11399+N11428+N11436</f>
        <v>0.19251692502997006</v>
      </c>
    </row>
    <row r="11441" spans="1:18" ht="15" customHeight="1" thickBot="1" x14ac:dyDescent="0.35">
      <c r="A11441" s="86"/>
      <c r="B11441" s="84"/>
      <c r="C11441" s="75" t="s">
        <v>64</v>
      </c>
      <c r="D11441" s="135" t="s">
        <v>14</v>
      </c>
      <c r="E11441" s="136"/>
      <c r="F11441" s="136"/>
      <c r="G11441" s="137"/>
      <c r="H11441" s="159">
        <f>SUM(H11438:H11440)</f>
        <v>217.81759805000002</v>
      </c>
      <c r="J11441" s="121" t="s">
        <v>69</v>
      </c>
      <c r="K11441" s="119"/>
      <c r="L11441" s="119"/>
      <c r="M11441" s="119"/>
      <c r="N11441" s="121" t="s">
        <v>70</v>
      </c>
    </row>
    <row r="11442" spans="1:18" ht="15" customHeight="1" thickBot="1" x14ac:dyDescent="0.35">
      <c r="A11442" s="86"/>
      <c r="B11442" s="84"/>
      <c r="C11442" s="75" t="s">
        <v>64</v>
      </c>
      <c r="D11442" s="138" t="s">
        <v>15</v>
      </c>
      <c r="E11442" s="139"/>
      <c r="F11442" s="139"/>
      <c r="G11442" s="140"/>
      <c r="H11442" s="131">
        <f>+ROUND(H11441,2)</f>
        <v>217.82</v>
      </c>
      <c r="N11442" s="165">
        <f>+ROUND(N11440,4)</f>
        <v>0.1925</v>
      </c>
    </row>
    <row r="11443" spans="1:18" ht="13.5" customHeight="1" x14ac:dyDescent="0.3">
      <c r="A11443" s="86"/>
      <c r="B11443" s="84"/>
      <c r="G11443" s="76"/>
    </row>
    <row r="11444" spans="1:18" ht="13.5" customHeight="1" x14ac:dyDescent="0.3">
      <c r="A11444" s="86"/>
      <c r="B11444" s="84"/>
      <c r="G11444" s="76"/>
    </row>
    <row r="11445" spans="1:18" ht="15" customHeight="1" x14ac:dyDescent="0.3">
      <c r="A11445" s="83"/>
      <c r="B11445" s="84"/>
      <c r="G11445" s="76"/>
      <c r="H11445" s="84"/>
      <c r="J11445" s="85"/>
      <c r="K11445" s="85"/>
      <c r="L11445" s="85"/>
      <c r="M11445" s="85"/>
      <c r="N11445" s="85"/>
    </row>
    <row r="11446" spans="1:18" ht="14.1" customHeight="1" x14ac:dyDescent="0.3">
      <c r="A11446" s="86"/>
      <c r="B11446" s="84"/>
      <c r="C11446" s="87"/>
      <c r="D11446" s="87"/>
      <c r="E11446" s="87"/>
      <c r="F11446" s="87"/>
      <c r="G11446" s="87"/>
      <c r="H11446" s="87"/>
      <c r="K11446" s="78"/>
      <c r="M11446" s="78"/>
    </row>
    <row r="11447" spans="1:18" ht="12" customHeight="1" x14ac:dyDescent="0.3">
      <c r="A11447" s="86"/>
      <c r="B11447" s="84"/>
      <c r="C11447" s="73"/>
      <c r="D11447" s="73"/>
      <c r="E11447" s="73"/>
      <c r="F11447" s="73"/>
      <c r="G11447" s="73"/>
      <c r="H11447" s="73"/>
      <c r="K11447" s="78"/>
      <c r="M11447" s="78"/>
    </row>
    <row r="11448" spans="1:18" ht="12" customHeight="1" x14ac:dyDescent="0.3">
      <c r="A11448" s="86"/>
      <c r="B11448" s="84"/>
      <c r="G11448" s="88"/>
      <c r="H11448" s="84"/>
      <c r="K11448" s="78"/>
      <c r="M11448" s="78"/>
    </row>
    <row r="11449" spans="1:18" ht="14.25" customHeight="1" x14ac:dyDescent="0.3">
      <c r="A11449" s="86"/>
      <c r="B11449" s="84"/>
      <c r="C11449" s="89"/>
      <c r="D11449" s="90"/>
      <c r="E11449" s="90"/>
      <c r="F11449" s="90"/>
      <c r="G11449" s="90"/>
      <c r="H11449" s="91"/>
      <c r="K11449" s="78"/>
      <c r="M11449" s="78"/>
    </row>
    <row r="11450" spans="1:18" ht="14.25" customHeight="1" x14ac:dyDescent="0.3">
      <c r="A11450" s="86"/>
      <c r="B11450" s="84"/>
      <c r="C11450" s="89"/>
      <c r="H11450" s="84"/>
      <c r="K11450" s="78"/>
      <c r="M11450" s="78"/>
    </row>
    <row r="11451" spans="1:18" ht="12" customHeight="1" thickBot="1" x14ac:dyDescent="0.35">
      <c r="A11451" s="86"/>
      <c r="B11451" s="84"/>
      <c r="C11451" s="89"/>
      <c r="H11451" s="84"/>
      <c r="K11451" s="78"/>
      <c r="M11451" s="78"/>
    </row>
    <row r="11452" spans="1:18" ht="20.100000000000001" customHeight="1" thickBot="1" x14ac:dyDescent="0.35">
      <c r="A11452" s="86"/>
      <c r="B11452" s="84"/>
      <c r="C11452" s="142" t="s">
        <v>55</v>
      </c>
      <c r="D11452" s="143"/>
      <c r="E11452" s="143"/>
      <c r="F11452" s="143"/>
      <c r="G11452" s="143"/>
      <c r="H11452" s="144"/>
    </row>
    <row r="11453" spans="1:18" ht="20.100000000000001" customHeight="1" x14ac:dyDescent="0.3">
      <c r="A11453" s="86"/>
      <c r="B11453" s="84"/>
      <c r="C11453" s="92"/>
      <c r="H11453" s="93" t="s">
        <v>56</v>
      </c>
      <c r="I11453" s="84"/>
      <c r="J11453" s="97" t="s">
        <v>26</v>
      </c>
      <c r="K11453" s="98"/>
      <c r="L11453" s="98"/>
      <c r="M11453" s="98"/>
      <c r="N11453" s="99"/>
    </row>
    <row r="11454" spans="1:18" ht="16.5" customHeight="1" thickBot="1" x14ac:dyDescent="0.35">
      <c r="A11454" s="169"/>
      <c r="B11454" s="84"/>
      <c r="C11454" s="73" t="s">
        <v>57</v>
      </c>
      <c r="D11454" s="84">
        <v>131</v>
      </c>
      <c r="G11454" s="74" t="s">
        <v>4</v>
      </c>
      <c r="H11454" s="75" t="str">
        <f>+VLOOKUP(D11454,PRESUP!$A$6:$N$183,3,FALSE)</f>
        <v>u</v>
      </c>
      <c r="I11454" s="84"/>
      <c r="J11454" s="100"/>
      <c r="K11454" s="101"/>
      <c r="L11454" s="101"/>
      <c r="M11454" s="101"/>
      <c r="N11454" s="102"/>
    </row>
    <row r="11455" spans="1:18" ht="32.25" customHeight="1" x14ac:dyDescent="0.3">
      <c r="A11455" s="86"/>
      <c r="B11455" s="84"/>
      <c r="C11455" s="22" t="str">
        <f>+VLOOKUP(D11454,PRESUP!$A$6:$N$183,14,FALSE)</f>
        <v>DETALLE: CONOS REFLECTIVOS (H=70 CM)</v>
      </c>
      <c r="J11455" s="103"/>
      <c r="K11455" s="104"/>
      <c r="L11455" s="104"/>
      <c r="M11455" s="104"/>
      <c r="N11455" s="105"/>
      <c r="O11455" s="84" t="s">
        <v>71</v>
      </c>
      <c r="P11455" s="84" t="s">
        <v>73</v>
      </c>
      <c r="Q11455" s="84" t="s">
        <v>72</v>
      </c>
    </row>
    <row r="11456" spans="1:18" s="73" customFormat="1" ht="15" customHeight="1" thickBot="1" x14ac:dyDescent="0.35">
      <c r="A11456" s="86"/>
      <c r="B11456" s="84"/>
      <c r="C11456" s="73" t="s">
        <v>5</v>
      </c>
      <c r="D11456" s="94"/>
      <c r="E11456" s="94"/>
      <c r="F11456" s="94"/>
      <c r="G11456" s="196" t="s">
        <v>58</v>
      </c>
      <c r="H11456" s="197">
        <v>0.3</v>
      </c>
      <c r="J11456" s="162"/>
      <c r="K11456" s="163"/>
      <c r="L11456" s="163"/>
      <c r="M11456" s="163"/>
      <c r="N11456" s="164"/>
      <c r="O11456" s="166">
        <f>+H11530</f>
        <v>18.14</v>
      </c>
      <c r="P11456" s="168">
        <f>+H11526</f>
        <v>15.77</v>
      </c>
      <c r="Q11456" s="167">
        <f>+N11530</f>
        <v>0.35809999999999997</v>
      </c>
      <c r="R11456" s="73">
        <f t="shared" ref="R11456" si="2214">+D11454</f>
        <v>131</v>
      </c>
    </row>
    <row r="11457" spans="1:18" s="94" customFormat="1" ht="30" customHeight="1" thickBot="1" x14ac:dyDescent="0.35">
      <c r="A11457" s="86"/>
      <c r="B11457" s="84"/>
      <c r="C11457" s="122" t="s">
        <v>48</v>
      </c>
      <c r="D11457" s="123" t="s">
        <v>0</v>
      </c>
      <c r="E11457" s="123" t="s">
        <v>6</v>
      </c>
      <c r="F11457" s="123" t="s">
        <v>7</v>
      </c>
      <c r="G11457" s="123" t="s">
        <v>8</v>
      </c>
      <c r="H11457" s="124" t="s">
        <v>9</v>
      </c>
      <c r="J11457" s="106" t="s">
        <v>59</v>
      </c>
      <c r="K11457" s="107" t="s">
        <v>60</v>
      </c>
      <c r="L11457" s="107" t="s">
        <v>61</v>
      </c>
      <c r="M11457" s="107" t="s">
        <v>62</v>
      </c>
      <c r="N11457" s="108" t="s">
        <v>63</v>
      </c>
    </row>
    <row r="11458" spans="1:18" ht="15" customHeight="1" x14ac:dyDescent="0.3">
      <c r="A11458" s="86"/>
      <c r="B11458" s="84"/>
      <c r="C11458" s="125"/>
      <c r="D11458" s="145"/>
      <c r="E11458" s="148"/>
      <c r="F11458" s="148"/>
      <c r="G11458" s="153"/>
      <c r="H11458" s="126"/>
      <c r="J11458" s="171"/>
      <c r="K11458" s="172"/>
      <c r="L11458" s="170"/>
      <c r="M11458" s="156"/>
      <c r="N11458" s="173" t="str">
        <f>+IF(H11458="","",J11458*M11458)</f>
        <v/>
      </c>
    </row>
    <row r="11459" spans="1:18" ht="15" customHeight="1" x14ac:dyDescent="0.3">
      <c r="A11459" s="86"/>
      <c r="B11459" s="84"/>
      <c r="C11459" s="125"/>
      <c r="D11459" s="146"/>
      <c r="E11459" s="149"/>
      <c r="F11459" s="184"/>
      <c r="G11459" s="185"/>
      <c r="H11459" s="186"/>
      <c r="J11459" s="195"/>
      <c r="K11459" s="211"/>
      <c r="L11459" s="170"/>
      <c r="M11459" s="193"/>
      <c r="N11459" s="194" t="str">
        <f>+IF(H11459="","",J11459*M11459)</f>
        <v/>
      </c>
      <c r="R11459" s="75" t="e">
        <f t="shared" ref="R11459:R11470" si="2215">+R11371+1</f>
        <v>#REF!</v>
      </c>
    </row>
    <row r="11460" spans="1:18" ht="15" customHeight="1" x14ac:dyDescent="0.3">
      <c r="A11460" s="86"/>
      <c r="B11460" s="84"/>
      <c r="C11460" s="125"/>
      <c r="D11460" s="146"/>
      <c r="E11460" s="149"/>
      <c r="F11460" s="184"/>
      <c r="G11460" s="185"/>
      <c r="H11460" s="186"/>
      <c r="J11460" s="195"/>
      <c r="K11460" s="172"/>
      <c r="L11460" s="170"/>
      <c r="M11460" s="193"/>
      <c r="N11460" s="194"/>
      <c r="R11460" s="75" t="e">
        <f t="shared" si="2215"/>
        <v>#REF!</v>
      </c>
    </row>
    <row r="11461" spans="1:18" ht="15" customHeight="1" x14ac:dyDescent="0.3">
      <c r="A11461" s="86"/>
      <c r="B11461" s="84"/>
      <c r="C11461" s="125"/>
      <c r="D11461" s="146"/>
      <c r="E11461" s="149"/>
      <c r="F11461" s="184"/>
      <c r="G11461" s="185"/>
      <c r="H11461" s="186"/>
      <c r="J11461" s="195"/>
      <c r="K11461" s="172"/>
      <c r="L11461" s="170"/>
      <c r="M11461" s="193"/>
      <c r="N11461" s="194"/>
      <c r="R11461" s="75" t="e">
        <f t="shared" si="2215"/>
        <v>#REF!</v>
      </c>
    </row>
    <row r="11462" spans="1:18" ht="15" customHeight="1" x14ac:dyDescent="0.3">
      <c r="A11462" s="86"/>
      <c r="B11462" s="84"/>
      <c r="C11462" s="125"/>
      <c r="D11462" s="146"/>
      <c r="E11462" s="149"/>
      <c r="F11462" s="184"/>
      <c r="G11462" s="185"/>
      <c r="H11462" s="186"/>
      <c r="J11462" s="195"/>
      <c r="K11462" s="172"/>
      <c r="L11462" s="170"/>
      <c r="M11462" s="193"/>
      <c r="N11462" s="194"/>
      <c r="R11462" s="75" t="e">
        <f t="shared" si="2215"/>
        <v>#REF!</v>
      </c>
    </row>
    <row r="11463" spans="1:18" ht="15" customHeight="1" x14ac:dyDescent="0.3">
      <c r="A11463" s="86"/>
      <c r="B11463" s="84"/>
      <c r="C11463" s="125"/>
      <c r="D11463" s="146"/>
      <c r="E11463" s="149"/>
      <c r="F11463" s="184"/>
      <c r="G11463" s="185"/>
      <c r="H11463" s="186"/>
      <c r="J11463" s="195"/>
      <c r="K11463" s="172"/>
      <c r="L11463" s="170"/>
      <c r="M11463" s="193"/>
      <c r="N11463" s="194"/>
      <c r="R11463" s="75" t="e">
        <f t="shared" si="2215"/>
        <v>#REF!</v>
      </c>
    </row>
    <row r="11464" spans="1:18" ht="15" customHeight="1" x14ac:dyDescent="0.3">
      <c r="A11464" s="86"/>
      <c r="B11464" s="84"/>
      <c r="C11464" s="125"/>
      <c r="D11464" s="146"/>
      <c r="E11464" s="149"/>
      <c r="F11464" s="184" t="str">
        <f t="shared" ref="F11464:F11470" si="2216">+IF(E11464="","",D11464*E11464)</f>
        <v/>
      </c>
      <c r="G11464" s="185" t="str">
        <f>+IF(F11464="","",H11456)</f>
        <v/>
      </c>
      <c r="H11464" s="186" t="str">
        <f t="shared" ref="H11464:H11470" si="2217">+IF(G11464="","",F11464*G11464)</f>
        <v/>
      </c>
      <c r="J11464" s="195" t="str">
        <f>+IF(H11464="","",H11464/H11526)</f>
        <v/>
      </c>
      <c r="K11464" s="172"/>
      <c r="L11464" s="170"/>
      <c r="M11464" s="193" t="str">
        <f t="shared" ref="M11464:M11470" si="2218">IF(L11464="NP", 0, (IF(L11464="EP", 1, (IF(L11464="ND", 0.4, "")))))</f>
        <v/>
      </c>
      <c r="N11464" s="194" t="str">
        <f t="shared" ref="N11464:N11470" si="2219">+IF(H11464="","",J11464*M11464)</f>
        <v/>
      </c>
      <c r="R11464" s="75" t="e">
        <f t="shared" si="2215"/>
        <v>#REF!</v>
      </c>
    </row>
    <row r="11465" spans="1:18" ht="15" customHeight="1" x14ac:dyDescent="0.3">
      <c r="A11465" s="86"/>
      <c r="B11465" s="84"/>
      <c r="C11465" s="125"/>
      <c r="D11465" s="146"/>
      <c r="E11465" s="149"/>
      <c r="F11465" s="184" t="str">
        <f t="shared" si="2216"/>
        <v/>
      </c>
      <c r="G11465" s="185" t="str">
        <f>+IF(F11465="","",H11456)</f>
        <v/>
      </c>
      <c r="H11465" s="186" t="str">
        <f t="shared" si="2217"/>
        <v/>
      </c>
      <c r="J11465" s="195" t="str">
        <f>+IF(H11465="","",H11465/H11526)</f>
        <v/>
      </c>
      <c r="K11465" s="172"/>
      <c r="L11465" s="170"/>
      <c r="M11465" s="193" t="str">
        <f t="shared" si="2218"/>
        <v/>
      </c>
      <c r="N11465" s="194" t="str">
        <f t="shared" si="2219"/>
        <v/>
      </c>
      <c r="R11465" s="75" t="e">
        <f t="shared" si="2215"/>
        <v>#REF!</v>
      </c>
    </row>
    <row r="11466" spans="1:18" ht="15" customHeight="1" x14ac:dyDescent="0.3">
      <c r="A11466" s="86"/>
      <c r="B11466" s="84"/>
      <c r="C11466" s="125"/>
      <c r="D11466" s="146"/>
      <c r="E11466" s="149"/>
      <c r="F11466" s="184" t="str">
        <f t="shared" si="2216"/>
        <v/>
      </c>
      <c r="G11466" s="185" t="str">
        <f>+IF(F11466="","",H11456)</f>
        <v/>
      </c>
      <c r="H11466" s="186" t="str">
        <f t="shared" si="2217"/>
        <v/>
      </c>
      <c r="J11466" s="195" t="str">
        <f>+IF(H11466="","",H11466/H11526)</f>
        <v/>
      </c>
      <c r="K11466" s="172"/>
      <c r="L11466" s="170"/>
      <c r="M11466" s="193" t="str">
        <f t="shared" si="2218"/>
        <v/>
      </c>
      <c r="N11466" s="194" t="str">
        <f t="shared" si="2219"/>
        <v/>
      </c>
      <c r="R11466" s="75" t="e">
        <f t="shared" si="2215"/>
        <v>#REF!</v>
      </c>
    </row>
    <row r="11467" spans="1:18" ht="15" customHeight="1" x14ac:dyDescent="0.3">
      <c r="A11467" s="86"/>
      <c r="B11467" s="84"/>
      <c r="C11467" s="125"/>
      <c r="D11467" s="146"/>
      <c r="E11467" s="149"/>
      <c r="F11467" s="184" t="str">
        <f t="shared" si="2216"/>
        <v/>
      </c>
      <c r="G11467" s="185" t="str">
        <f>+IF(F11467="","",H11456)</f>
        <v/>
      </c>
      <c r="H11467" s="186" t="str">
        <f t="shared" si="2217"/>
        <v/>
      </c>
      <c r="J11467" s="195" t="str">
        <f>+IF(H11467="","",H11467/H11526)</f>
        <v/>
      </c>
      <c r="K11467" s="172"/>
      <c r="L11467" s="170"/>
      <c r="M11467" s="193" t="str">
        <f t="shared" si="2218"/>
        <v/>
      </c>
      <c r="N11467" s="194" t="str">
        <f t="shared" si="2219"/>
        <v/>
      </c>
      <c r="R11467" s="75" t="e">
        <f t="shared" si="2215"/>
        <v>#REF!</v>
      </c>
    </row>
    <row r="11468" spans="1:18" ht="15" customHeight="1" x14ac:dyDescent="0.3">
      <c r="A11468" s="86"/>
      <c r="B11468" s="84"/>
      <c r="C11468" s="125"/>
      <c r="D11468" s="146"/>
      <c r="E11468" s="149"/>
      <c r="F11468" s="184" t="str">
        <f t="shared" si="2216"/>
        <v/>
      </c>
      <c r="G11468" s="185" t="str">
        <f>+IF(F11468="","",H11456)</f>
        <v/>
      </c>
      <c r="H11468" s="186" t="str">
        <f t="shared" si="2217"/>
        <v/>
      </c>
      <c r="J11468" s="195" t="str">
        <f>+IF(H11468="","",H11468/H11526)</f>
        <v/>
      </c>
      <c r="K11468" s="172"/>
      <c r="L11468" s="170"/>
      <c r="M11468" s="193" t="str">
        <f t="shared" si="2218"/>
        <v/>
      </c>
      <c r="N11468" s="194" t="str">
        <f t="shared" si="2219"/>
        <v/>
      </c>
      <c r="R11468" s="75" t="e">
        <f t="shared" si="2215"/>
        <v>#REF!</v>
      </c>
    </row>
    <row r="11469" spans="1:18" ht="15" customHeight="1" x14ac:dyDescent="0.3">
      <c r="A11469" s="86"/>
      <c r="B11469" s="84"/>
      <c r="C11469" s="125"/>
      <c r="D11469" s="146"/>
      <c r="E11469" s="149"/>
      <c r="F11469" s="184" t="str">
        <f t="shared" si="2216"/>
        <v/>
      </c>
      <c r="G11469" s="185" t="str">
        <f>+IF(F11469="","",H11456)</f>
        <v/>
      </c>
      <c r="H11469" s="186" t="str">
        <f t="shared" si="2217"/>
        <v/>
      </c>
      <c r="J11469" s="195" t="str">
        <f>+IF(H11469="","",H11469/H11526)</f>
        <v/>
      </c>
      <c r="K11469" s="172"/>
      <c r="L11469" s="170"/>
      <c r="M11469" s="193" t="str">
        <f t="shared" si="2218"/>
        <v/>
      </c>
      <c r="N11469" s="194" t="str">
        <f t="shared" si="2219"/>
        <v/>
      </c>
      <c r="R11469" s="75" t="e">
        <f t="shared" si="2215"/>
        <v>#REF!</v>
      </c>
    </row>
    <row r="11470" spans="1:18" ht="15" customHeight="1" thickBot="1" x14ac:dyDescent="0.35">
      <c r="A11470" s="86"/>
      <c r="B11470" s="84"/>
      <c r="C11470" s="127"/>
      <c r="D11470" s="147"/>
      <c r="E11470" s="150"/>
      <c r="F11470" s="187" t="str">
        <f t="shared" si="2216"/>
        <v/>
      </c>
      <c r="G11470" s="188" t="str">
        <f>+IF(F11470="","",H11455)</f>
        <v/>
      </c>
      <c r="H11470" s="189" t="str">
        <f t="shared" si="2217"/>
        <v/>
      </c>
      <c r="J11470" s="195" t="str">
        <f>+IF(H11470="","",H11470/H11526)</f>
        <v/>
      </c>
      <c r="K11470" s="172"/>
      <c r="L11470" s="170"/>
      <c r="M11470" s="193" t="str">
        <f t="shared" si="2218"/>
        <v/>
      </c>
      <c r="N11470" s="194" t="str">
        <f t="shared" si="2219"/>
        <v/>
      </c>
      <c r="R11470" s="75" t="e">
        <f t="shared" si="2215"/>
        <v>#REF!</v>
      </c>
    </row>
    <row r="11471" spans="1:18" ht="15" customHeight="1" thickBot="1" x14ac:dyDescent="0.35">
      <c r="A11471" s="86"/>
      <c r="B11471" s="84"/>
      <c r="C11471" s="160"/>
      <c r="D11471" s="160"/>
      <c r="E11471" s="160"/>
      <c r="F11471" s="160"/>
      <c r="G11471" s="161" t="s">
        <v>27</v>
      </c>
      <c r="H11471" s="157">
        <f>SUM(H11458:H11470)</f>
        <v>0</v>
      </c>
      <c r="J11471" s="110">
        <f>SUM(J11458:J11470)</f>
        <v>0</v>
      </c>
      <c r="K11471" s="109"/>
      <c r="L11471" s="109"/>
      <c r="M11471" s="109"/>
      <c r="N11471" s="110">
        <f>SUM(N11458:N11470)</f>
        <v>0</v>
      </c>
    </row>
    <row r="11472" spans="1:18" s="73" customFormat="1" ht="15" customHeight="1" thickBot="1" x14ac:dyDescent="0.35">
      <c r="A11472" s="86"/>
      <c r="B11472" s="84"/>
      <c r="C11472" s="73" t="s">
        <v>10</v>
      </c>
      <c r="H11472" s="74"/>
      <c r="J11472" s="112"/>
      <c r="K11472" s="112"/>
      <c r="L11472" s="112"/>
      <c r="M11472" s="112"/>
      <c r="N11472" s="112"/>
    </row>
    <row r="11473" spans="1:18" ht="31.5" customHeight="1" thickBot="1" x14ac:dyDescent="0.35">
      <c r="A11473" s="86"/>
      <c r="B11473" s="84"/>
      <c r="C11473" s="122" t="s">
        <v>48</v>
      </c>
      <c r="D11473" s="123" t="s">
        <v>0</v>
      </c>
      <c r="E11473" s="123" t="s">
        <v>65</v>
      </c>
      <c r="F11473" s="123" t="s">
        <v>66</v>
      </c>
      <c r="G11473" s="123" t="s">
        <v>8</v>
      </c>
      <c r="H11473" s="124" t="s">
        <v>9</v>
      </c>
      <c r="J11473" s="106" t="s">
        <v>59</v>
      </c>
      <c r="K11473" s="107" t="s">
        <v>60</v>
      </c>
      <c r="L11473" s="107" t="s">
        <v>61</v>
      </c>
      <c r="M11473" s="107" t="s">
        <v>62</v>
      </c>
      <c r="N11473" s="108" t="s">
        <v>63</v>
      </c>
    </row>
    <row r="11474" spans="1:18" ht="15" customHeight="1" x14ac:dyDescent="0.3">
      <c r="A11474" s="86"/>
      <c r="B11474" s="84"/>
      <c r="C11474" s="125"/>
      <c r="D11474" s="146"/>
      <c r="E11474" s="149"/>
      <c r="F11474" s="184"/>
      <c r="G11474" s="185"/>
      <c r="H11474" s="186"/>
      <c r="I11474" s="95"/>
      <c r="J11474" s="195"/>
      <c r="K11474" s="174"/>
      <c r="L11474" s="170"/>
      <c r="M11474" s="193"/>
      <c r="N11474" s="194"/>
      <c r="R11474" s="75" t="e">
        <f t="shared" ref="R11474:R11486" si="2220">+R11386+1</f>
        <v>#REF!</v>
      </c>
    </row>
    <row r="11475" spans="1:18" ht="15" customHeight="1" x14ac:dyDescent="0.25">
      <c r="A11475" s="86"/>
      <c r="B11475" s="84"/>
      <c r="C11475" s="125"/>
      <c r="D11475" s="146"/>
      <c r="E11475" s="209"/>
      <c r="F11475" s="184"/>
      <c r="G11475" s="185"/>
      <c r="H11475" s="186"/>
      <c r="J11475" s="195"/>
      <c r="K11475" s="174"/>
      <c r="L11475" s="170"/>
      <c r="M11475" s="193"/>
      <c r="N11475" s="194"/>
      <c r="R11475" s="75" t="e">
        <f t="shared" si="2220"/>
        <v>#REF!</v>
      </c>
    </row>
    <row r="11476" spans="1:18" ht="15" customHeight="1" x14ac:dyDescent="0.3">
      <c r="A11476" s="86"/>
      <c r="B11476" s="84"/>
      <c r="C11476" s="125"/>
      <c r="D11476" s="146"/>
      <c r="E11476" s="149"/>
      <c r="F11476" s="184"/>
      <c r="G11476" s="185"/>
      <c r="H11476" s="186"/>
      <c r="J11476" s="195"/>
      <c r="K11476" s="174"/>
      <c r="L11476" s="170"/>
      <c r="M11476" s="193"/>
      <c r="N11476" s="194"/>
      <c r="R11476" s="75" t="e">
        <f t="shared" si="2220"/>
        <v>#REF!</v>
      </c>
    </row>
    <row r="11477" spans="1:18" ht="15" customHeight="1" x14ac:dyDescent="0.3">
      <c r="A11477" s="86"/>
      <c r="B11477" s="84"/>
      <c r="C11477" s="125"/>
      <c r="D11477" s="146"/>
      <c r="E11477" s="149"/>
      <c r="F11477" s="184"/>
      <c r="G11477" s="185"/>
      <c r="H11477" s="186"/>
      <c r="J11477" s="195"/>
      <c r="K11477" s="174"/>
      <c r="L11477" s="170"/>
      <c r="M11477" s="193"/>
      <c r="N11477" s="194" t="str">
        <f t="shared" ref="N11477:N11486" si="2221">+IF(H11477="","",J11477*M11477)</f>
        <v/>
      </c>
      <c r="R11477" s="75" t="e">
        <f t="shared" si="2220"/>
        <v>#REF!</v>
      </c>
    </row>
    <row r="11478" spans="1:18" ht="15" customHeight="1" x14ac:dyDescent="0.3">
      <c r="A11478" s="86"/>
      <c r="B11478" s="84"/>
      <c r="C11478" s="125"/>
      <c r="D11478" s="146"/>
      <c r="E11478" s="149"/>
      <c r="F11478" s="184"/>
      <c r="G11478" s="185"/>
      <c r="H11478" s="186"/>
      <c r="J11478" s="195"/>
      <c r="K11478" s="174"/>
      <c r="L11478" s="170"/>
      <c r="M11478" s="193"/>
      <c r="N11478" s="194" t="str">
        <f t="shared" si="2221"/>
        <v/>
      </c>
      <c r="R11478" s="75" t="e">
        <f t="shared" si="2220"/>
        <v>#REF!</v>
      </c>
    </row>
    <row r="11479" spans="1:18" ht="15" customHeight="1" x14ac:dyDescent="0.3">
      <c r="A11479" s="86"/>
      <c r="B11479" s="84"/>
      <c r="C11479" s="125"/>
      <c r="D11479" s="146"/>
      <c r="E11479" s="149"/>
      <c r="F11479" s="184"/>
      <c r="G11479" s="185"/>
      <c r="H11479" s="186"/>
      <c r="I11479" s="96"/>
      <c r="J11479" s="195"/>
      <c r="K11479" s="174"/>
      <c r="L11479" s="170"/>
      <c r="M11479" s="193"/>
      <c r="N11479" s="194" t="str">
        <f t="shared" si="2221"/>
        <v/>
      </c>
      <c r="R11479" s="75" t="e">
        <f t="shared" si="2220"/>
        <v>#REF!</v>
      </c>
    </row>
    <row r="11480" spans="1:18" ht="15" customHeight="1" x14ac:dyDescent="0.3">
      <c r="A11480" s="86"/>
      <c r="B11480" s="84"/>
      <c r="C11480" s="125"/>
      <c r="D11480" s="146"/>
      <c r="E11480" s="149"/>
      <c r="F11480" s="184"/>
      <c r="G11480" s="185"/>
      <c r="H11480" s="186"/>
      <c r="J11480" s="195"/>
      <c r="K11480" s="174"/>
      <c r="L11480" s="170"/>
      <c r="M11480" s="193"/>
      <c r="N11480" s="194" t="str">
        <f t="shared" si="2221"/>
        <v/>
      </c>
      <c r="R11480" s="75" t="e">
        <f t="shared" si="2220"/>
        <v>#REF!</v>
      </c>
    </row>
    <row r="11481" spans="1:18" ht="15" customHeight="1" x14ac:dyDescent="0.3">
      <c r="A11481" s="86"/>
      <c r="B11481" s="84"/>
      <c r="C11481" s="125"/>
      <c r="D11481" s="146"/>
      <c r="E11481" s="149"/>
      <c r="F11481" s="184"/>
      <c r="G11481" s="185"/>
      <c r="H11481" s="186"/>
      <c r="J11481" s="195"/>
      <c r="K11481" s="174"/>
      <c r="L11481" s="170"/>
      <c r="M11481" s="193"/>
      <c r="N11481" s="194" t="str">
        <f t="shared" si="2221"/>
        <v/>
      </c>
      <c r="R11481" s="75" t="e">
        <f t="shared" si="2220"/>
        <v>#REF!</v>
      </c>
    </row>
    <row r="11482" spans="1:18" ht="15" customHeight="1" x14ac:dyDescent="0.3">
      <c r="A11482" s="86"/>
      <c r="B11482" s="84"/>
      <c r="C11482" s="125"/>
      <c r="D11482" s="146"/>
      <c r="E11482" s="149"/>
      <c r="F11482" s="184" t="str">
        <f>+IF(E11482="","",D11482*E11482)</f>
        <v/>
      </c>
      <c r="G11482" s="185" t="str">
        <f>+IF(F11482="","",H11456)</f>
        <v/>
      </c>
      <c r="H11482" s="186" t="str">
        <f>+IF(G11482="","",F11482*G11482)</f>
        <v/>
      </c>
      <c r="I11482" s="96"/>
      <c r="J11482" s="195" t="str">
        <f>+IF(H11482="","",H11482/H11526)</f>
        <v/>
      </c>
      <c r="K11482" s="174"/>
      <c r="L11482" s="170"/>
      <c r="M11482" s="193" t="str">
        <f>IF(L11482="NP", 0, (IF(L11482="EP", 1, (IF(L11482="ND", 0.4, "")))))</f>
        <v/>
      </c>
      <c r="N11482" s="194" t="str">
        <f t="shared" si="2221"/>
        <v/>
      </c>
      <c r="R11482" s="75" t="e">
        <f t="shared" si="2220"/>
        <v>#REF!</v>
      </c>
    </row>
    <row r="11483" spans="1:18" ht="15" customHeight="1" x14ac:dyDescent="0.3">
      <c r="A11483" s="86"/>
      <c r="B11483" s="84"/>
      <c r="C11483" s="125"/>
      <c r="D11483" s="146"/>
      <c r="E11483" s="149"/>
      <c r="F11483" s="184" t="str">
        <f>+IF(E11483="","",D11483*E11483)</f>
        <v/>
      </c>
      <c r="G11483" s="185" t="str">
        <f>+IF(F11483="","",H11456)</f>
        <v/>
      </c>
      <c r="H11483" s="186" t="str">
        <f>+IF(G11483="","",F11483*G11483)</f>
        <v/>
      </c>
      <c r="J11483" s="195" t="str">
        <f>+IF(H11483="","",H11483/H11526)</f>
        <v/>
      </c>
      <c r="K11483" s="174"/>
      <c r="L11483" s="170"/>
      <c r="M11483" s="193" t="str">
        <f>IF(L11483="NP", 0, (IF(L11483="EP", 1, (IF(L11483="ND", 0.4, "")))))</f>
        <v/>
      </c>
      <c r="N11483" s="194" t="str">
        <f t="shared" si="2221"/>
        <v/>
      </c>
      <c r="R11483" s="75" t="e">
        <f t="shared" si="2220"/>
        <v>#REF!</v>
      </c>
    </row>
    <row r="11484" spans="1:18" ht="15" customHeight="1" x14ac:dyDescent="0.3">
      <c r="A11484" s="86"/>
      <c r="B11484" s="84"/>
      <c r="C11484" s="125"/>
      <c r="D11484" s="146"/>
      <c r="E11484" s="149"/>
      <c r="F11484" s="184" t="str">
        <f>+IF(E11484="","",D11484*E11484)</f>
        <v/>
      </c>
      <c r="G11484" s="185" t="str">
        <f>+IF(F11484="","",H11456)</f>
        <v/>
      </c>
      <c r="H11484" s="186" t="str">
        <f>+IF(G11484="","",F11484*G11484)</f>
        <v/>
      </c>
      <c r="I11484" s="96"/>
      <c r="J11484" s="195" t="str">
        <f>+IF(H11484="","",H11484/H11526)</f>
        <v/>
      </c>
      <c r="K11484" s="174"/>
      <c r="L11484" s="170"/>
      <c r="M11484" s="193" t="str">
        <f>IF(L11484="NP", 0, (IF(L11484="EP", 1, (IF(L11484="ND", 0.4, "")))))</f>
        <v/>
      </c>
      <c r="N11484" s="194" t="str">
        <f t="shared" si="2221"/>
        <v/>
      </c>
      <c r="R11484" s="75" t="e">
        <f t="shared" si="2220"/>
        <v>#REF!</v>
      </c>
    </row>
    <row r="11485" spans="1:18" ht="15" customHeight="1" x14ac:dyDescent="0.3">
      <c r="A11485" s="86"/>
      <c r="B11485" s="84"/>
      <c r="C11485" s="125"/>
      <c r="D11485" s="146"/>
      <c r="E11485" s="149"/>
      <c r="F11485" s="184" t="str">
        <f>+IF(E11485="","",D11485*E11485)</f>
        <v/>
      </c>
      <c r="G11485" s="185" t="str">
        <f>+IF(F11485="","",H11456)</f>
        <v/>
      </c>
      <c r="H11485" s="186" t="str">
        <f>+IF(G11485="","",F11485*G11485)</f>
        <v/>
      </c>
      <c r="I11485" s="96"/>
      <c r="J11485" s="195" t="str">
        <f>+IF(H11485="","",H11485/H11526)</f>
        <v/>
      </c>
      <c r="K11485" s="174"/>
      <c r="L11485" s="170"/>
      <c r="M11485" s="193" t="str">
        <f>IF(L11485="NP", 0, (IF(L11485="EP", 1, (IF(L11485="ND", 0.4, "")))))</f>
        <v/>
      </c>
      <c r="N11485" s="194" t="str">
        <f t="shared" si="2221"/>
        <v/>
      </c>
      <c r="R11485" s="75" t="e">
        <f t="shared" si="2220"/>
        <v>#REF!</v>
      </c>
    </row>
    <row r="11486" spans="1:18" ht="15" customHeight="1" thickBot="1" x14ac:dyDescent="0.35">
      <c r="A11486" s="86"/>
      <c r="B11486" s="84"/>
      <c r="C11486" s="127"/>
      <c r="D11486" s="147"/>
      <c r="E11486" s="150"/>
      <c r="F11486" s="187" t="str">
        <f>+IF(E11486="","",D11486*E11486)</f>
        <v/>
      </c>
      <c r="G11486" s="188" t="str">
        <f>+IF(F11486="","",H11455)</f>
        <v/>
      </c>
      <c r="H11486" s="189" t="str">
        <f>+IF(G11486="","",F11486*G11486)</f>
        <v/>
      </c>
      <c r="J11486" s="195" t="str">
        <f>+IF(H11486="","",H11486/H11526)</f>
        <v/>
      </c>
      <c r="K11486" s="174"/>
      <c r="L11486" s="170"/>
      <c r="M11486" s="193" t="str">
        <f>IF(L11486="NP", 0, (IF(L11486="EP", 1, (IF(L11486="ND", 0.4, "")))))</f>
        <v/>
      </c>
      <c r="N11486" s="194" t="str">
        <f t="shared" si="2221"/>
        <v/>
      </c>
      <c r="R11486" s="75" t="e">
        <f t="shared" si="2220"/>
        <v>#REF!</v>
      </c>
    </row>
    <row r="11487" spans="1:18" ht="15" customHeight="1" thickBot="1" x14ac:dyDescent="0.35">
      <c r="A11487" s="86"/>
      <c r="B11487" s="84"/>
      <c r="C11487" s="160"/>
      <c r="D11487" s="160"/>
      <c r="E11487" s="160"/>
      <c r="F11487" s="160"/>
      <c r="G11487" s="161" t="s">
        <v>28</v>
      </c>
      <c r="H11487" s="157">
        <f>SUM(H11474:H11486)</f>
        <v>0</v>
      </c>
      <c r="J11487" s="110">
        <f>SUM(J11474:J11486)</f>
        <v>0</v>
      </c>
      <c r="K11487" s="109"/>
      <c r="L11487" s="109"/>
      <c r="M11487" s="109"/>
      <c r="N11487" s="110">
        <f>SUM(N11474:N11486)</f>
        <v>0</v>
      </c>
    </row>
    <row r="11488" spans="1:18" s="73" customFormat="1" ht="15" customHeight="1" thickBot="1" x14ac:dyDescent="0.35">
      <c r="A11488" s="86"/>
      <c r="B11488" s="84"/>
      <c r="C11488" s="73" t="s">
        <v>11</v>
      </c>
      <c r="H11488" s="74"/>
      <c r="J11488" s="112"/>
      <c r="K11488" s="112"/>
      <c r="L11488" s="112"/>
      <c r="M11488" s="112"/>
      <c r="N11488" s="112"/>
    </row>
    <row r="11489" spans="1:18" ht="34.5" customHeight="1" thickBot="1" x14ac:dyDescent="0.35">
      <c r="A11489" s="86"/>
      <c r="B11489" s="84"/>
      <c r="C11489" s="122" t="s">
        <v>48</v>
      </c>
      <c r="D11489" s="129"/>
      <c r="E11489" s="123" t="s">
        <v>3</v>
      </c>
      <c r="F11489" s="123" t="s">
        <v>0</v>
      </c>
      <c r="G11489" s="123" t="s">
        <v>16</v>
      </c>
      <c r="H11489" s="124" t="s">
        <v>9</v>
      </c>
      <c r="J11489" s="106" t="s">
        <v>59</v>
      </c>
      <c r="K11489" s="107" t="s">
        <v>60</v>
      </c>
      <c r="L11489" s="107" t="s">
        <v>61</v>
      </c>
      <c r="M11489" s="107" t="s">
        <v>62</v>
      </c>
      <c r="N11489" s="108" t="s">
        <v>63</v>
      </c>
    </row>
    <row r="11490" spans="1:18" ht="15" customHeight="1" x14ac:dyDescent="0.3">
      <c r="A11490" s="86"/>
      <c r="B11490" s="84"/>
      <c r="C11490" s="125" t="s">
        <v>536</v>
      </c>
      <c r="E11490" s="151" t="s">
        <v>80</v>
      </c>
      <c r="F11490" s="151">
        <v>1</v>
      </c>
      <c r="G11490" s="151">
        <v>15.77</v>
      </c>
      <c r="H11490" s="190">
        <f>+IF(G11490="","",F11490*G11490)</f>
        <v>15.77</v>
      </c>
      <c r="J11490" s="195">
        <f>+IF(H11490="","",H11490/H11526)</f>
        <v>1</v>
      </c>
      <c r="K11490" s="211">
        <v>3627012110</v>
      </c>
      <c r="L11490" s="170" t="s">
        <v>76</v>
      </c>
      <c r="M11490" s="193">
        <v>0.35809999999999997</v>
      </c>
      <c r="N11490" s="194">
        <f t="shared" ref="N11490:N11515" si="2222">+IF(H11490="","",J11490*M11490)</f>
        <v>0.35809999999999997</v>
      </c>
      <c r="R11490" s="75" t="e">
        <f t="shared" ref="R11490:R11515" si="2223">+R11402+1</f>
        <v>#REF!</v>
      </c>
    </row>
    <row r="11491" spans="1:18" ht="15" customHeight="1" x14ac:dyDescent="0.3">
      <c r="A11491" s="86"/>
      <c r="B11491" s="84"/>
      <c r="C11491" s="125"/>
      <c r="E11491" s="151"/>
      <c r="F11491" s="151"/>
      <c r="G11491" s="151"/>
      <c r="H11491" s="190"/>
      <c r="J11491" s="195"/>
      <c r="K11491" s="174"/>
      <c r="L11491" s="170"/>
      <c r="M11491" s="193"/>
      <c r="N11491" s="194" t="str">
        <f t="shared" si="2222"/>
        <v/>
      </c>
      <c r="R11491" s="75" t="e">
        <f t="shared" si="2223"/>
        <v>#REF!</v>
      </c>
    </row>
    <row r="11492" spans="1:18" ht="15" customHeight="1" x14ac:dyDescent="0.3">
      <c r="A11492" s="86"/>
      <c r="B11492" s="84"/>
      <c r="C11492" s="125"/>
      <c r="E11492" s="151"/>
      <c r="F11492" s="151"/>
      <c r="G11492" s="151"/>
      <c r="H11492" s="190"/>
      <c r="J11492" s="195"/>
      <c r="K11492" s="174"/>
      <c r="L11492" s="170"/>
      <c r="M11492" s="193"/>
      <c r="N11492" s="194" t="str">
        <f t="shared" si="2222"/>
        <v/>
      </c>
      <c r="R11492" s="75" t="e">
        <f t="shared" si="2223"/>
        <v>#REF!</v>
      </c>
    </row>
    <row r="11493" spans="1:18" ht="15" customHeight="1" x14ac:dyDescent="0.3">
      <c r="A11493" s="86"/>
      <c r="B11493" s="84"/>
      <c r="C11493" s="125"/>
      <c r="E11493" s="151"/>
      <c r="F11493" s="151"/>
      <c r="G11493" s="151"/>
      <c r="H11493" s="190"/>
      <c r="J11493" s="195"/>
      <c r="K11493" s="174"/>
      <c r="L11493" s="170"/>
      <c r="M11493" s="193"/>
      <c r="N11493" s="194" t="str">
        <f t="shared" si="2222"/>
        <v/>
      </c>
      <c r="R11493" s="75" t="e">
        <f t="shared" si="2223"/>
        <v>#REF!</v>
      </c>
    </row>
    <row r="11494" spans="1:18" ht="15" customHeight="1" x14ac:dyDescent="0.3">
      <c r="A11494" s="86"/>
      <c r="B11494" s="84"/>
      <c r="C11494" s="125"/>
      <c r="E11494" s="151"/>
      <c r="F11494" s="151"/>
      <c r="G11494" s="151"/>
      <c r="H11494" s="190"/>
      <c r="J11494" s="195"/>
      <c r="K11494" s="174"/>
      <c r="L11494" s="170"/>
      <c r="M11494" s="193"/>
      <c r="N11494" s="194" t="str">
        <f t="shared" si="2222"/>
        <v/>
      </c>
      <c r="R11494" s="75" t="e">
        <f t="shared" si="2223"/>
        <v>#REF!</v>
      </c>
    </row>
    <row r="11495" spans="1:18" ht="15" customHeight="1" x14ac:dyDescent="0.3">
      <c r="A11495" s="86"/>
      <c r="B11495" s="84"/>
      <c r="C11495" s="125"/>
      <c r="E11495" s="151"/>
      <c r="F11495" s="151"/>
      <c r="G11495" s="151"/>
      <c r="H11495" s="190"/>
      <c r="J11495" s="195"/>
      <c r="K11495" s="174"/>
      <c r="L11495" s="170"/>
      <c r="M11495" s="193"/>
      <c r="N11495" s="194" t="str">
        <f t="shared" si="2222"/>
        <v/>
      </c>
      <c r="R11495" s="75" t="e">
        <f t="shared" si="2223"/>
        <v>#REF!</v>
      </c>
    </row>
    <row r="11496" spans="1:18" ht="15" customHeight="1" x14ac:dyDescent="0.3">
      <c r="A11496" s="86"/>
      <c r="B11496" s="84"/>
      <c r="C11496" s="125"/>
      <c r="E11496" s="151"/>
      <c r="F11496" s="151"/>
      <c r="G11496" s="151"/>
      <c r="H11496" s="190"/>
      <c r="J11496" s="195"/>
      <c r="K11496" s="174"/>
      <c r="L11496" s="170"/>
      <c r="M11496" s="193"/>
      <c r="N11496" s="194" t="str">
        <f t="shared" si="2222"/>
        <v/>
      </c>
      <c r="R11496" s="75" t="e">
        <f t="shared" si="2223"/>
        <v>#REF!</v>
      </c>
    </row>
    <row r="11497" spans="1:18" ht="15" customHeight="1" x14ac:dyDescent="0.3">
      <c r="A11497" s="86"/>
      <c r="B11497" s="84"/>
      <c r="C11497" s="125"/>
      <c r="E11497" s="151"/>
      <c r="F11497" s="151"/>
      <c r="G11497" s="151"/>
      <c r="H11497" s="190"/>
      <c r="J11497" s="195"/>
      <c r="K11497" s="174"/>
      <c r="L11497" s="170"/>
      <c r="M11497" s="193"/>
      <c r="N11497" s="194" t="str">
        <f t="shared" si="2222"/>
        <v/>
      </c>
      <c r="R11497" s="75" t="e">
        <f t="shared" si="2223"/>
        <v>#REF!</v>
      </c>
    </row>
    <row r="11498" spans="1:18" ht="15" customHeight="1" x14ac:dyDescent="0.3">
      <c r="A11498" s="86"/>
      <c r="B11498" s="84"/>
      <c r="C11498" s="125"/>
      <c r="E11498" s="151"/>
      <c r="F11498" s="151"/>
      <c r="G11498" s="151"/>
      <c r="H11498" s="190"/>
      <c r="J11498" s="195"/>
      <c r="K11498" s="174"/>
      <c r="L11498" s="170"/>
      <c r="M11498" s="193"/>
      <c r="N11498" s="194" t="str">
        <f t="shared" si="2222"/>
        <v/>
      </c>
      <c r="R11498" s="75" t="e">
        <f t="shared" si="2223"/>
        <v>#REF!</v>
      </c>
    </row>
    <row r="11499" spans="1:18" ht="15" customHeight="1" x14ac:dyDescent="0.3">
      <c r="A11499" s="86"/>
      <c r="B11499" s="84"/>
      <c r="C11499" s="125"/>
      <c r="E11499" s="151"/>
      <c r="F11499" s="151"/>
      <c r="G11499" s="151"/>
      <c r="H11499" s="190"/>
      <c r="J11499" s="195"/>
      <c r="K11499" s="174"/>
      <c r="L11499" s="170"/>
      <c r="M11499" s="193"/>
      <c r="N11499" s="194" t="str">
        <f t="shared" si="2222"/>
        <v/>
      </c>
      <c r="R11499" s="75" t="e">
        <f t="shared" si="2223"/>
        <v>#REF!</v>
      </c>
    </row>
    <row r="11500" spans="1:18" ht="15" customHeight="1" x14ac:dyDescent="0.3">
      <c r="A11500" s="86"/>
      <c r="B11500" s="84"/>
      <c r="C11500" s="125"/>
      <c r="E11500" s="151"/>
      <c r="F11500" s="151"/>
      <c r="G11500" s="151"/>
      <c r="H11500" s="190"/>
      <c r="J11500" s="195"/>
      <c r="K11500" s="174"/>
      <c r="L11500" s="170"/>
      <c r="M11500" s="193"/>
      <c r="N11500" s="194" t="str">
        <f t="shared" si="2222"/>
        <v/>
      </c>
      <c r="R11500" s="75" t="e">
        <f t="shared" si="2223"/>
        <v>#REF!</v>
      </c>
    </row>
    <row r="11501" spans="1:18" ht="15" customHeight="1" x14ac:dyDescent="0.3">
      <c r="A11501" s="86"/>
      <c r="B11501" s="84"/>
      <c r="C11501" s="125"/>
      <c r="E11501" s="151"/>
      <c r="F11501" s="151"/>
      <c r="G11501" s="151"/>
      <c r="H11501" s="190"/>
      <c r="J11501" s="195"/>
      <c r="K11501" s="174"/>
      <c r="L11501" s="170"/>
      <c r="M11501" s="193"/>
      <c r="N11501" s="194" t="str">
        <f t="shared" si="2222"/>
        <v/>
      </c>
      <c r="R11501" s="75" t="e">
        <f t="shared" si="2223"/>
        <v>#REF!</v>
      </c>
    </row>
    <row r="11502" spans="1:18" ht="15" customHeight="1" x14ac:dyDescent="0.3">
      <c r="A11502" s="86"/>
      <c r="B11502" s="84"/>
      <c r="C11502" s="125"/>
      <c r="E11502" s="151"/>
      <c r="F11502" s="151"/>
      <c r="G11502" s="151"/>
      <c r="H11502" s="190"/>
      <c r="J11502" s="195"/>
      <c r="K11502" s="174"/>
      <c r="L11502" s="170"/>
      <c r="M11502" s="193"/>
      <c r="N11502" s="194" t="str">
        <f t="shared" si="2222"/>
        <v/>
      </c>
      <c r="R11502" s="75" t="e">
        <f t="shared" si="2223"/>
        <v>#REF!</v>
      </c>
    </row>
    <row r="11503" spans="1:18" ht="15" customHeight="1" x14ac:dyDescent="0.3">
      <c r="A11503" s="86"/>
      <c r="B11503" s="84"/>
      <c r="C11503" s="125"/>
      <c r="E11503" s="151"/>
      <c r="F11503" s="151"/>
      <c r="G11503" s="151"/>
      <c r="H11503" s="190"/>
      <c r="J11503" s="195"/>
      <c r="K11503" s="174"/>
      <c r="L11503" s="170"/>
      <c r="M11503" s="193"/>
      <c r="N11503" s="194" t="str">
        <f t="shared" si="2222"/>
        <v/>
      </c>
      <c r="R11503" s="75" t="e">
        <f t="shared" si="2223"/>
        <v>#REF!</v>
      </c>
    </row>
    <row r="11504" spans="1:18" ht="15" customHeight="1" x14ac:dyDescent="0.3">
      <c r="A11504" s="86"/>
      <c r="B11504" s="84"/>
      <c r="C11504" s="125"/>
      <c r="E11504" s="151"/>
      <c r="F11504" s="151"/>
      <c r="G11504" s="151"/>
      <c r="H11504" s="190" t="str">
        <f t="shared" ref="H11504:H11515" si="2224">+IF(G11504="","",F11504*G11504)</f>
        <v/>
      </c>
      <c r="J11504" s="195" t="str">
        <f>+IF(H11504="","",H11504/H11526)</f>
        <v/>
      </c>
      <c r="K11504" s="174"/>
      <c r="L11504" s="170"/>
      <c r="M11504" s="193" t="str">
        <f t="shared" ref="M11504:M11515" si="2225">IF(L11504="NP", 0, (IF(L11504="EP", 1, (IF(L11504="ND", 0.4, "")))))</f>
        <v/>
      </c>
      <c r="N11504" s="194" t="str">
        <f t="shared" si="2222"/>
        <v/>
      </c>
      <c r="R11504" s="75" t="e">
        <f t="shared" si="2223"/>
        <v>#REF!</v>
      </c>
    </row>
    <row r="11505" spans="1:18" ht="15" customHeight="1" x14ac:dyDescent="0.3">
      <c r="A11505" s="86"/>
      <c r="B11505" s="84"/>
      <c r="C11505" s="125"/>
      <c r="E11505" s="151"/>
      <c r="F11505" s="151"/>
      <c r="G11505" s="151"/>
      <c r="H11505" s="190" t="str">
        <f t="shared" si="2224"/>
        <v/>
      </c>
      <c r="J11505" s="195" t="str">
        <f>+IF(H11505="","",H11505/H11526)</f>
        <v/>
      </c>
      <c r="K11505" s="174"/>
      <c r="L11505" s="170"/>
      <c r="M11505" s="193" t="str">
        <f t="shared" si="2225"/>
        <v/>
      </c>
      <c r="N11505" s="194" t="str">
        <f t="shared" si="2222"/>
        <v/>
      </c>
      <c r="R11505" s="75" t="e">
        <f t="shared" si="2223"/>
        <v>#REF!</v>
      </c>
    </row>
    <row r="11506" spans="1:18" ht="15" customHeight="1" x14ac:dyDescent="0.3">
      <c r="A11506" s="86"/>
      <c r="B11506" s="84"/>
      <c r="C11506" s="125"/>
      <c r="E11506" s="151"/>
      <c r="F11506" s="151"/>
      <c r="G11506" s="151"/>
      <c r="H11506" s="190" t="str">
        <f t="shared" si="2224"/>
        <v/>
      </c>
      <c r="J11506" s="195" t="str">
        <f>+IF(H11506="","",H11506/H11526)</f>
        <v/>
      </c>
      <c r="K11506" s="174"/>
      <c r="L11506" s="170"/>
      <c r="M11506" s="193" t="str">
        <f t="shared" si="2225"/>
        <v/>
      </c>
      <c r="N11506" s="194" t="str">
        <f t="shared" si="2222"/>
        <v/>
      </c>
      <c r="R11506" s="75" t="e">
        <f t="shared" si="2223"/>
        <v>#REF!</v>
      </c>
    </row>
    <row r="11507" spans="1:18" ht="15" customHeight="1" x14ac:dyDescent="0.3">
      <c r="A11507" s="86"/>
      <c r="B11507" s="84"/>
      <c r="C11507" s="125"/>
      <c r="E11507" s="151"/>
      <c r="F11507" s="151"/>
      <c r="G11507" s="151"/>
      <c r="H11507" s="190" t="str">
        <f t="shared" si="2224"/>
        <v/>
      </c>
      <c r="J11507" s="195" t="str">
        <f>+IF(H11507="","",H11507/H11526)</f>
        <v/>
      </c>
      <c r="K11507" s="174"/>
      <c r="L11507" s="170"/>
      <c r="M11507" s="193" t="str">
        <f t="shared" si="2225"/>
        <v/>
      </c>
      <c r="N11507" s="194" t="str">
        <f t="shared" si="2222"/>
        <v/>
      </c>
      <c r="R11507" s="75" t="e">
        <f t="shared" si="2223"/>
        <v>#REF!</v>
      </c>
    </row>
    <row r="11508" spans="1:18" ht="15" customHeight="1" x14ac:dyDescent="0.3">
      <c r="A11508" s="86"/>
      <c r="B11508" s="84"/>
      <c r="C11508" s="125"/>
      <c r="E11508" s="151"/>
      <c r="F11508" s="151"/>
      <c r="G11508" s="151"/>
      <c r="H11508" s="190" t="str">
        <f t="shared" si="2224"/>
        <v/>
      </c>
      <c r="J11508" s="195" t="str">
        <f>+IF(H11508="","",H11508/H11526)</f>
        <v/>
      </c>
      <c r="K11508" s="174"/>
      <c r="L11508" s="170"/>
      <c r="M11508" s="193" t="str">
        <f t="shared" si="2225"/>
        <v/>
      </c>
      <c r="N11508" s="194" t="str">
        <f t="shared" si="2222"/>
        <v/>
      </c>
      <c r="R11508" s="75" t="e">
        <f t="shared" si="2223"/>
        <v>#REF!</v>
      </c>
    </row>
    <row r="11509" spans="1:18" ht="15" customHeight="1" x14ac:dyDescent="0.3">
      <c r="A11509" s="86"/>
      <c r="B11509" s="84"/>
      <c r="C11509" s="125"/>
      <c r="E11509" s="151"/>
      <c r="F11509" s="151"/>
      <c r="G11509" s="151"/>
      <c r="H11509" s="190" t="str">
        <f t="shared" si="2224"/>
        <v/>
      </c>
      <c r="J11509" s="195" t="str">
        <f>+IF(H11509="","",H11509/H11526)</f>
        <v/>
      </c>
      <c r="K11509" s="174"/>
      <c r="L11509" s="170"/>
      <c r="M11509" s="193" t="str">
        <f t="shared" si="2225"/>
        <v/>
      </c>
      <c r="N11509" s="194" t="str">
        <f t="shared" si="2222"/>
        <v/>
      </c>
      <c r="R11509" s="75" t="e">
        <f t="shared" si="2223"/>
        <v>#REF!</v>
      </c>
    </row>
    <row r="11510" spans="1:18" ht="15" customHeight="1" x14ac:dyDescent="0.3">
      <c r="A11510" s="86"/>
      <c r="B11510" s="84"/>
      <c r="C11510" s="125"/>
      <c r="E11510" s="151"/>
      <c r="F11510" s="151"/>
      <c r="G11510" s="151"/>
      <c r="H11510" s="190" t="str">
        <f t="shared" si="2224"/>
        <v/>
      </c>
      <c r="J11510" s="195" t="str">
        <f>+IF(H11510="","",H11510/H11526)</f>
        <v/>
      </c>
      <c r="K11510" s="174"/>
      <c r="L11510" s="170"/>
      <c r="M11510" s="193" t="str">
        <f t="shared" si="2225"/>
        <v/>
      </c>
      <c r="N11510" s="194" t="str">
        <f t="shared" si="2222"/>
        <v/>
      </c>
      <c r="R11510" s="75" t="e">
        <f t="shared" si="2223"/>
        <v>#REF!</v>
      </c>
    </row>
    <row r="11511" spans="1:18" ht="15" customHeight="1" x14ac:dyDescent="0.3">
      <c r="A11511" s="86"/>
      <c r="B11511" s="84"/>
      <c r="C11511" s="125"/>
      <c r="E11511" s="151"/>
      <c r="F11511" s="151"/>
      <c r="G11511" s="151"/>
      <c r="H11511" s="190" t="str">
        <f t="shared" si="2224"/>
        <v/>
      </c>
      <c r="J11511" s="195" t="str">
        <f>+IF(H11511="","",H11511/H11526)</f>
        <v/>
      </c>
      <c r="K11511" s="174"/>
      <c r="L11511" s="170"/>
      <c r="M11511" s="193" t="str">
        <f t="shared" si="2225"/>
        <v/>
      </c>
      <c r="N11511" s="194" t="str">
        <f t="shared" si="2222"/>
        <v/>
      </c>
      <c r="R11511" s="75" t="e">
        <f t="shared" si="2223"/>
        <v>#REF!</v>
      </c>
    </row>
    <row r="11512" spans="1:18" ht="15" customHeight="1" x14ac:dyDescent="0.3">
      <c r="A11512" s="86"/>
      <c r="B11512" s="84"/>
      <c r="C11512" s="125"/>
      <c r="E11512" s="151"/>
      <c r="F11512" s="151"/>
      <c r="G11512" s="151"/>
      <c r="H11512" s="190" t="str">
        <f t="shared" si="2224"/>
        <v/>
      </c>
      <c r="J11512" s="195" t="str">
        <f>+IF(H11512="","",H11512/H11526)</f>
        <v/>
      </c>
      <c r="K11512" s="174"/>
      <c r="L11512" s="170"/>
      <c r="M11512" s="193" t="str">
        <f t="shared" si="2225"/>
        <v/>
      </c>
      <c r="N11512" s="194" t="str">
        <f t="shared" si="2222"/>
        <v/>
      </c>
      <c r="R11512" s="75" t="e">
        <f t="shared" si="2223"/>
        <v>#REF!</v>
      </c>
    </row>
    <row r="11513" spans="1:18" ht="15" customHeight="1" x14ac:dyDescent="0.3">
      <c r="A11513" s="86"/>
      <c r="B11513" s="84"/>
      <c r="C11513" s="125"/>
      <c r="E11513" s="151"/>
      <c r="F11513" s="151"/>
      <c r="G11513" s="151"/>
      <c r="H11513" s="190" t="str">
        <f t="shared" si="2224"/>
        <v/>
      </c>
      <c r="J11513" s="195" t="str">
        <f>+IF(H11513="","",H11513/H11526)</f>
        <v/>
      </c>
      <c r="K11513" s="174"/>
      <c r="L11513" s="170"/>
      <c r="M11513" s="193" t="str">
        <f t="shared" si="2225"/>
        <v/>
      </c>
      <c r="N11513" s="194" t="str">
        <f t="shared" si="2222"/>
        <v/>
      </c>
      <c r="R11513" s="75" t="e">
        <f t="shared" si="2223"/>
        <v>#REF!</v>
      </c>
    </row>
    <row r="11514" spans="1:18" ht="15" customHeight="1" x14ac:dyDescent="0.3">
      <c r="A11514" s="86"/>
      <c r="B11514" s="84"/>
      <c r="C11514" s="125"/>
      <c r="E11514" s="151"/>
      <c r="F11514" s="151"/>
      <c r="G11514" s="151"/>
      <c r="H11514" s="190" t="str">
        <f t="shared" si="2224"/>
        <v/>
      </c>
      <c r="J11514" s="195" t="str">
        <f>+IF(H11514="","",H11514/H11526)</f>
        <v/>
      </c>
      <c r="K11514" s="174"/>
      <c r="L11514" s="170"/>
      <c r="M11514" s="193" t="str">
        <f t="shared" si="2225"/>
        <v/>
      </c>
      <c r="N11514" s="194" t="str">
        <f t="shared" si="2222"/>
        <v/>
      </c>
      <c r="R11514" s="75" t="e">
        <f t="shared" si="2223"/>
        <v>#REF!</v>
      </c>
    </row>
    <row r="11515" spans="1:18" ht="15" customHeight="1" thickBot="1" x14ac:dyDescent="0.35">
      <c r="A11515" s="86"/>
      <c r="B11515" s="84"/>
      <c r="C11515" s="125"/>
      <c r="E11515" s="152"/>
      <c r="F11515" s="152"/>
      <c r="G11515" s="152"/>
      <c r="H11515" s="191" t="str">
        <f t="shared" si="2224"/>
        <v/>
      </c>
      <c r="J11515" s="195" t="str">
        <f>+IF(H11515="","",H11515/H11526)</f>
        <v/>
      </c>
      <c r="K11515" s="174"/>
      <c r="L11515" s="170"/>
      <c r="M11515" s="193" t="str">
        <f t="shared" si="2225"/>
        <v/>
      </c>
      <c r="N11515" s="194" t="str">
        <f t="shared" si="2222"/>
        <v/>
      </c>
      <c r="R11515" s="75" t="e">
        <f t="shared" si="2223"/>
        <v>#REF!</v>
      </c>
    </row>
    <row r="11516" spans="1:18" ht="15" customHeight="1" thickBot="1" x14ac:dyDescent="0.35">
      <c r="A11516" s="86"/>
      <c r="B11516" s="84"/>
      <c r="C11516" s="160"/>
      <c r="D11516" s="160"/>
      <c r="E11516" s="160"/>
      <c r="F11516" s="160"/>
      <c r="G11516" s="161" t="s">
        <v>29</v>
      </c>
      <c r="H11516" s="157">
        <f>SUM(H11490:H11515)</f>
        <v>15.77</v>
      </c>
      <c r="J11516" s="110">
        <f>SUM(J11490:J11515)</f>
        <v>1</v>
      </c>
      <c r="K11516" s="109"/>
      <c r="L11516" s="109"/>
      <c r="M11516" s="109"/>
      <c r="N11516" s="110">
        <f>SUM(N11490:N11515)</f>
        <v>0.35809999999999997</v>
      </c>
    </row>
    <row r="11517" spans="1:18" s="73" customFormat="1" ht="15" customHeight="1" thickBot="1" x14ac:dyDescent="0.35">
      <c r="A11517" s="86"/>
      <c r="B11517" s="84"/>
      <c r="C11517" s="73" t="s">
        <v>12</v>
      </c>
      <c r="H11517" s="74"/>
      <c r="J11517" s="111"/>
      <c r="K11517" s="111"/>
      <c r="L11517" s="111"/>
      <c r="M11517" s="111"/>
      <c r="N11517" s="111"/>
    </row>
    <row r="11518" spans="1:18" ht="33" customHeight="1" thickBot="1" x14ac:dyDescent="0.35">
      <c r="A11518" s="86"/>
      <c r="B11518" s="84"/>
      <c r="C11518" s="122" t="s">
        <v>48</v>
      </c>
      <c r="D11518" s="129"/>
      <c r="E11518" s="130" t="s">
        <v>3</v>
      </c>
      <c r="F11518" s="130" t="s">
        <v>0</v>
      </c>
      <c r="G11518" s="123" t="s">
        <v>6</v>
      </c>
      <c r="H11518" s="124" t="s">
        <v>9</v>
      </c>
      <c r="J11518" s="106" t="s">
        <v>59</v>
      </c>
      <c r="K11518" s="107" t="s">
        <v>60</v>
      </c>
      <c r="L11518" s="107" t="s">
        <v>61</v>
      </c>
      <c r="M11518" s="107" t="s">
        <v>62</v>
      </c>
      <c r="N11518" s="108" t="s">
        <v>63</v>
      </c>
    </row>
    <row r="11519" spans="1:18" ht="15" customHeight="1" x14ac:dyDescent="0.3">
      <c r="A11519" s="86"/>
      <c r="B11519" s="84"/>
      <c r="C11519" s="125"/>
      <c r="E11519" s="149"/>
      <c r="F11519" s="146"/>
      <c r="G11519" s="154"/>
      <c r="H11519" s="186" t="str">
        <f>+IF(G11519="","",F11519*G11519)</f>
        <v/>
      </c>
      <c r="J11519" s="195" t="str">
        <f>+IF(H11519="","",H11519/H11526)</f>
        <v/>
      </c>
      <c r="K11519" s="175"/>
      <c r="L11519" s="175"/>
      <c r="M11519" s="193" t="str">
        <f>IF(L11519="NP", 0, (IF(L11519="EP", 1, (IF(L11519="ND", 0.4, "")))))</f>
        <v/>
      </c>
      <c r="N11519" s="194" t="str">
        <f>+IF(H11519="","",J11519*M11519)</f>
        <v/>
      </c>
      <c r="R11519" s="75" t="e">
        <f t="shared" ref="R11519:R11523" si="2226">+R11431+1</f>
        <v>#REF!</v>
      </c>
    </row>
    <row r="11520" spans="1:18" ht="15" customHeight="1" x14ac:dyDescent="0.3">
      <c r="A11520" s="86"/>
      <c r="B11520" s="84"/>
      <c r="C11520" s="125"/>
      <c r="E11520" s="149"/>
      <c r="F11520" s="146"/>
      <c r="G11520" s="154"/>
      <c r="H11520" s="186" t="str">
        <f>+IF(G11520="","",F11520*G11520)</f>
        <v/>
      </c>
      <c r="J11520" s="195" t="str">
        <f>+IF(H11520="","",H11520/H11524)</f>
        <v/>
      </c>
      <c r="K11520" s="175"/>
      <c r="L11520" s="175"/>
      <c r="M11520" s="193" t="str">
        <f>IF(L11520="NP", 0, (IF(L11520="EP", 1, (IF(L11520="ND", 0.4, "")))))</f>
        <v/>
      </c>
      <c r="N11520" s="194" t="str">
        <f>+IF(H11520="","",J11520*M11520)</f>
        <v/>
      </c>
      <c r="R11520" s="75" t="e">
        <f t="shared" si="2226"/>
        <v>#REF!</v>
      </c>
    </row>
    <row r="11521" spans="1:18" ht="15" customHeight="1" x14ac:dyDescent="0.3">
      <c r="A11521" s="86"/>
      <c r="B11521" s="84"/>
      <c r="C11521" s="125"/>
      <c r="E11521" s="149"/>
      <c r="F11521" s="146"/>
      <c r="G11521" s="154"/>
      <c r="H11521" s="186" t="str">
        <f>+IF(G11521="","",F11521*G11521)</f>
        <v/>
      </c>
      <c r="J11521" s="195" t="str">
        <f>+IF(H11521="","",H11521/H11525)</f>
        <v/>
      </c>
      <c r="K11521" s="175"/>
      <c r="L11521" s="175"/>
      <c r="M11521" s="193" t="str">
        <f>IF(L11521="NP", 0, (IF(L11521="EP", 1, (IF(L11521="ND", 0.4, "")))))</f>
        <v/>
      </c>
      <c r="N11521" s="194" t="str">
        <f>+IF(H11521="","",J11521*M11521)</f>
        <v/>
      </c>
      <c r="R11521" s="75" t="e">
        <f t="shared" si="2226"/>
        <v>#REF!</v>
      </c>
    </row>
    <row r="11522" spans="1:18" ht="15" customHeight="1" x14ac:dyDescent="0.3">
      <c r="A11522" s="86"/>
      <c r="B11522" s="84"/>
      <c r="C11522" s="125"/>
      <c r="E11522" s="149"/>
      <c r="F11522" s="146"/>
      <c r="G11522" s="154"/>
      <c r="H11522" s="186" t="str">
        <f>+IF(G11522="","",F11522*G11522)</f>
        <v/>
      </c>
      <c r="J11522" s="195" t="str">
        <f>+IF(H11522="","",H11522/H11526)</f>
        <v/>
      </c>
      <c r="K11522" s="175"/>
      <c r="L11522" s="175"/>
      <c r="M11522" s="193" t="str">
        <f>IF(L11522="NP", 0, (IF(L11522="EP", 1, (IF(L11522="ND", 0.4, "")))))</f>
        <v/>
      </c>
      <c r="N11522" s="194" t="str">
        <f>+IF(H11522="","",J11522*M11522)</f>
        <v/>
      </c>
      <c r="R11522" s="75" t="e">
        <f t="shared" si="2226"/>
        <v>#REF!</v>
      </c>
    </row>
    <row r="11523" spans="1:18" ht="15" customHeight="1" thickBot="1" x14ac:dyDescent="0.35">
      <c r="A11523" s="86"/>
      <c r="B11523" s="84"/>
      <c r="C11523" s="127"/>
      <c r="D11523" s="128"/>
      <c r="E11523" s="150"/>
      <c r="F11523" s="147"/>
      <c r="G11523" s="155"/>
      <c r="H11523" s="192" t="str">
        <f>+IF(G11523="","",F11523*G11523)</f>
        <v/>
      </c>
      <c r="J11523" s="195" t="str">
        <f>+IF(H11523="","",H11523/H11526)</f>
        <v/>
      </c>
      <c r="K11523" s="176"/>
      <c r="L11523" s="177"/>
      <c r="M11523" s="193" t="str">
        <f>IF(L11523="NP", 0, (IF(L11523="EP", 1, (IF(L11523="ND", 0.4, "")))))</f>
        <v/>
      </c>
      <c r="N11523" s="194" t="str">
        <f>+IF(H11523="","",J11523*M11523)</f>
        <v/>
      </c>
      <c r="R11523" s="75" t="e">
        <f t="shared" si="2226"/>
        <v>#REF!</v>
      </c>
    </row>
    <row r="11524" spans="1:18" ht="15" customHeight="1" thickBot="1" x14ac:dyDescent="0.35">
      <c r="A11524" s="86"/>
      <c r="B11524" s="84"/>
      <c r="C11524" s="160"/>
      <c r="D11524" s="160"/>
      <c r="E11524" s="160"/>
      <c r="F11524" s="160"/>
      <c r="G11524" s="161" t="s">
        <v>30</v>
      </c>
      <c r="H11524" s="157">
        <f>SUM(H11519:H11523)</f>
        <v>0</v>
      </c>
      <c r="J11524" s="110">
        <f>SUM(J11519:J11523)</f>
        <v>0</v>
      </c>
      <c r="K11524" s="109"/>
      <c r="L11524" s="109"/>
      <c r="M11524" s="109"/>
      <c r="N11524" s="110">
        <f>SUM(N11519:N11523)</f>
        <v>0</v>
      </c>
    </row>
    <row r="11525" spans="1:18" ht="13.5" customHeight="1" thickBot="1" x14ac:dyDescent="0.35">
      <c r="A11525" s="86"/>
      <c r="B11525" s="84"/>
      <c r="H11525" s="84"/>
      <c r="J11525" s="103"/>
      <c r="K11525" s="104"/>
      <c r="L11525" s="104"/>
      <c r="M11525" s="104"/>
      <c r="N11525" s="105"/>
    </row>
    <row r="11526" spans="1:18" ht="15" customHeight="1" x14ac:dyDescent="0.3">
      <c r="A11526" s="86"/>
      <c r="B11526" s="84"/>
      <c r="D11526" s="132" t="s">
        <v>13</v>
      </c>
      <c r="E11526" s="133"/>
      <c r="F11526" s="133"/>
      <c r="G11526" s="134"/>
      <c r="H11526" s="158">
        <f>+H11471+H11487+H11516+H11524</f>
        <v>15.77</v>
      </c>
      <c r="J11526" s="113"/>
      <c r="K11526" s="78"/>
      <c r="M11526" s="78"/>
      <c r="N11526" s="114"/>
    </row>
    <row r="11527" spans="1:18" ht="15" customHeight="1" thickBot="1" x14ac:dyDescent="0.35">
      <c r="A11527" s="86"/>
      <c r="B11527" s="84"/>
      <c r="D11527" s="135" t="s">
        <v>67</v>
      </c>
      <c r="E11527" s="136"/>
      <c r="F11527" s="136"/>
      <c r="G11527" s="141">
        <f>+$Q$1</f>
        <v>0.15</v>
      </c>
      <c r="H11527" s="159">
        <f>+H11526*G11527</f>
        <v>2.3654999999999999</v>
      </c>
      <c r="J11527" s="115"/>
      <c r="K11527" s="116"/>
      <c r="L11527" s="116"/>
      <c r="M11527" s="116"/>
      <c r="N11527" s="117"/>
    </row>
    <row r="11528" spans="1:18" ht="15" customHeight="1" x14ac:dyDescent="0.3">
      <c r="A11528" s="86"/>
      <c r="B11528" s="84"/>
      <c r="D11528" s="135" t="s">
        <v>68</v>
      </c>
      <c r="E11528" s="136"/>
      <c r="F11528" s="136"/>
      <c r="G11528" s="141">
        <f>+$Q$2</f>
        <v>0</v>
      </c>
      <c r="H11528" s="159">
        <f>+(H11526+H11527)*G11528</f>
        <v>0</v>
      </c>
      <c r="J11528" s="120">
        <f>+J11471+J11487+J11516+J11524</f>
        <v>1</v>
      </c>
      <c r="K11528" s="118"/>
      <c r="L11528" s="118"/>
      <c r="M11528" s="118"/>
      <c r="N11528" s="120">
        <f>+N11471+N11487+N11516+N11524</f>
        <v>0.35809999999999997</v>
      </c>
    </row>
    <row r="11529" spans="1:18" ht="15" customHeight="1" thickBot="1" x14ac:dyDescent="0.35">
      <c r="A11529" s="86"/>
      <c r="B11529" s="84"/>
      <c r="C11529" s="75" t="s">
        <v>64</v>
      </c>
      <c r="D11529" s="135" t="s">
        <v>14</v>
      </c>
      <c r="E11529" s="136"/>
      <c r="F11529" s="136"/>
      <c r="G11529" s="137"/>
      <c r="H11529" s="159">
        <f>SUM(H11526:H11528)</f>
        <v>18.1355</v>
      </c>
      <c r="J11529" s="121" t="s">
        <v>69</v>
      </c>
      <c r="K11529" s="119"/>
      <c r="L11529" s="119"/>
      <c r="M11529" s="119"/>
      <c r="N11529" s="121" t="s">
        <v>70</v>
      </c>
    </row>
    <row r="11530" spans="1:18" ht="15" customHeight="1" thickBot="1" x14ac:dyDescent="0.35">
      <c r="A11530" s="86"/>
      <c r="B11530" s="84"/>
      <c r="C11530" s="75" t="s">
        <v>64</v>
      </c>
      <c r="D11530" s="138" t="s">
        <v>15</v>
      </c>
      <c r="E11530" s="139"/>
      <c r="F11530" s="139"/>
      <c r="G11530" s="140"/>
      <c r="H11530" s="131">
        <f>+ROUND(H11529,2)</f>
        <v>18.14</v>
      </c>
      <c r="N11530" s="165">
        <f>+ROUND(N11528,4)</f>
        <v>0.35809999999999997</v>
      </c>
    </row>
    <row r="11531" spans="1:18" ht="13.5" customHeight="1" x14ac:dyDescent="0.3">
      <c r="A11531" s="86"/>
      <c r="B11531" s="84"/>
      <c r="G11531" s="76"/>
    </row>
    <row r="11532" spans="1:18" ht="13.5" customHeight="1" x14ac:dyDescent="0.3">
      <c r="A11532" s="86"/>
      <c r="B11532" s="84"/>
      <c r="G11532" s="76"/>
    </row>
    <row r="11533" spans="1:18" ht="15" customHeight="1" x14ac:dyDescent="0.3">
      <c r="A11533" s="83"/>
      <c r="B11533" s="84"/>
      <c r="G11533" s="76"/>
      <c r="H11533" s="84"/>
      <c r="J11533" s="85"/>
      <c r="K11533" s="85"/>
      <c r="L11533" s="85"/>
      <c r="M11533" s="85"/>
      <c r="N11533" s="85"/>
    </row>
    <row r="11534" spans="1:18" ht="14.1" customHeight="1" x14ac:dyDescent="0.3">
      <c r="A11534" s="86"/>
      <c r="B11534" s="84"/>
      <c r="C11534" s="87"/>
      <c r="D11534" s="87"/>
      <c r="E11534" s="87"/>
      <c r="F11534" s="87"/>
      <c r="G11534" s="87"/>
      <c r="H11534" s="87"/>
      <c r="K11534" s="78"/>
      <c r="M11534" s="78"/>
    </row>
    <row r="11535" spans="1:18" ht="12" customHeight="1" x14ac:dyDescent="0.3">
      <c r="A11535" s="86"/>
      <c r="B11535" s="84"/>
      <c r="C11535" s="73"/>
      <c r="D11535" s="73"/>
      <c r="E11535" s="73"/>
      <c r="F11535" s="73"/>
      <c r="G11535" s="73"/>
      <c r="H11535" s="73"/>
      <c r="K11535" s="78"/>
      <c r="M11535" s="78"/>
    </row>
    <row r="11536" spans="1:18" ht="12" customHeight="1" x14ac:dyDescent="0.3">
      <c r="A11536" s="86"/>
      <c r="B11536" s="84"/>
      <c r="G11536" s="88"/>
      <c r="H11536" s="84"/>
      <c r="K11536" s="78"/>
      <c r="M11536" s="78"/>
    </row>
    <row r="11537" spans="1:18" ht="14.25" customHeight="1" x14ac:dyDescent="0.3">
      <c r="A11537" s="86"/>
      <c r="B11537" s="84"/>
      <c r="C11537" s="89"/>
      <c r="D11537" s="90"/>
      <c r="E11537" s="90"/>
      <c r="F11537" s="90"/>
      <c r="G11537" s="90"/>
      <c r="H11537" s="91"/>
      <c r="K11537" s="78"/>
      <c r="M11537" s="78"/>
    </row>
    <row r="11538" spans="1:18" ht="14.25" customHeight="1" x14ac:dyDescent="0.3">
      <c r="A11538" s="86"/>
      <c r="B11538" s="84"/>
      <c r="C11538" s="89"/>
      <c r="H11538" s="84"/>
      <c r="K11538" s="78"/>
      <c r="M11538" s="78"/>
    </row>
    <row r="11539" spans="1:18" ht="12" customHeight="1" thickBot="1" x14ac:dyDescent="0.35">
      <c r="A11539" s="86"/>
      <c r="B11539" s="84"/>
      <c r="C11539" s="89"/>
      <c r="H11539" s="84"/>
      <c r="K11539" s="78"/>
      <c r="M11539" s="78"/>
    </row>
    <row r="11540" spans="1:18" ht="20.100000000000001" customHeight="1" thickBot="1" x14ac:dyDescent="0.35">
      <c r="A11540" s="86"/>
      <c r="B11540" s="84"/>
      <c r="C11540" s="142" t="s">
        <v>55</v>
      </c>
      <c r="D11540" s="143"/>
      <c r="E11540" s="143"/>
      <c r="F11540" s="143"/>
      <c r="G11540" s="143"/>
      <c r="H11540" s="144"/>
    </row>
    <row r="11541" spans="1:18" ht="20.100000000000001" customHeight="1" x14ac:dyDescent="0.3">
      <c r="A11541" s="86"/>
      <c r="B11541" s="84"/>
      <c r="C11541" s="92"/>
      <c r="H11541" s="93" t="s">
        <v>56</v>
      </c>
      <c r="I11541" s="84"/>
      <c r="J11541" s="97" t="s">
        <v>26</v>
      </c>
      <c r="K11541" s="98"/>
      <c r="L11541" s="98"/>
      <c r="M11541" s="98"/>
      <c r="N11541" s="99"/>
    </row>
    <row r="11542" spans="1:18" ht="16.5" customHeight="1" thickBot="1" x14ac:dyDescent="0.35">
      <c r="A11542" s="169"/>
      <c r="B11542" s="84"/>
      <c r="C11542" s="73" t="s">
        <v>57</v>
      </c>
      <c r="D11542" s="84">
        <v>132</v>
      </c>
      <c r="G11542" s="74" t="s">
        <v>4</v>
      </c>
      <c r="H11542" s="75" t="str">
        <f>+VLOOKUP(D11542,PRESUP!$A$6:$N$183,3,FALSE)</f>
        <v>m2</v>
      </c>
      <c r="I11542" s="84"/>
      <c r="J11542" s="100"/>
      <c r="K11542" s="101"/>
      <c r="L11542" s="101"/>
      <c r="M11542" s="101"/>
      <c r="N11542" s="102"/>
    </row>
    <row r="11543" spans="1:18" ht="32.25" customHeight="1" x14ac:dyDescent="0.3">
      <c r="A11543" s="86"/>
      <c r="B11543" s="84"/>
      <c r="C11543" s="22" t="str">
        <f>+VLOOKUP(D11542,PRESUP!$A$6:$N$183,14,FALSE)</f>
        <v>DETALLE: MALLA PLASTICA DE SEGURIDAD (COLOR)</v>
      </c>
      <c r="J11543" s="103"/>
      <c r="K11543" s="104"/>
      <c r="L11543" s="104"/>
      <c r="M11543" s="104"/>
      <c r="N11543" s="105"/>
      <c r="O11543" s="84" t="s">
        <v>71</v>
      </c>
      <c r="P11543" s="84" t="s">
        <v>73</v>
      </c>
      <c r="Q11543" s="84" t="s">
        <v>72</v>
      </c>
    </row>
    <row r="11544" spans="1:18" s="73" customFormat="1" ht="15" customHeight="1" thickBot="1" x14ac:dyDescent="0.35">
      <c r="A11544" s="86"/>
      <c r="B11544" s="84"/>
      <c r="C11544" s="73" t="s">
        <v>5</v>
      </c>
      <c r="D11544" s="94"/>
      <c r="E11544" s="94"/>
      <c r="F11544" s="94"/>
      <c r="G11544" s="196" t="s">
        <v>58</v>
      </c>
      <c r="H11544" s="197">
        <v>0.25</v>
      </c>
      <c r="J11544" s="162"/>
      <c r="K11544" s="163"/>
      <c r="L11544" s="163"/>
      <c r="M11544" s="163"/>
      <c r="N11544" s="164"/>
      <c r="O11544" s="166">
        <f>+H11618</f>
        <v>5.19</v>
      </c>
      <c r="P11544" s="168">
        <f>+H11614</f>
        <v>4.5154999999999994</v>
      </c>
      <c r="Q11544" s="167">
        <f>+N11618</f>
        <v>0.29139999999999999</v>
      </c>
      <c r="R11544" s="73">
        <f t="shared" ref="R11544" si="2227">+D11542</f>
        <v>132</v>
      </c>
    </row>
    <row r="11545" spans="1:18" s="94" customFormat="1" ht="30" customHeight="1" thickBot="1" x14ac:dyDescent="0.35">
      <c r="A11545" s="86"/>
      <c r="B11545" s="84"/>
      <c r="C11545" s="122" t="s">
        <v>48</v>
      </c>
      <c r="D11545" s="123" t="s">
        <v>0</v>
      </c>
      <c r="E11545" s="123" t="s">
        <v>6</v>
      </c>
      <c r="F11545" s="123" t="s">
        <v>7</v>
      </c>
      <c r="G11545" s="123" t="s">
        <v>8</v>
      </c>
      <c r="H11545" s="124" t="s">
        <v>9</v>
      </c>
      <c r="J11545" s="106" t="s">
        <v>59</v>
      </c>
      <c r="K11545" s="107" t="s">
        <v>60</v>
      </c>
      <c r="L11545" s="107" t="s">
        <v>61</v>
      </c>
      <c r="M11545" s="107" t="s">
        <v>62</v>
      </c>
      <c r="N11545" s="108" t="s">
        <v>63</v>
      </c>
    </row>
    <row r="11546" spans="1:18" ht="15" customHeight="1" x14ac:dyDescent="0.3">
      <c r="A11546" s="86"/>
      <c r="B11546" s="84"/>
      <c r="C11546" s="125"/>
      <c r="D11546" s="145"/>
      <c r="E11546" s="148"/>
      <c r="F11546" s="148"/>
      <c r="G11546" s="153"/>
      <c r="H11546" s="126"/>
      <c r="J11546" s="171"/>
      <c r="K11546" s="172"/>
      <c r="L11546" s="170"/>
      <c r="M11546" s="156"/>
      <c r="N11546" s="173" t="str">
        <f>+IF(H11546="","",J11546*M11546)</f>
        <v/>
      </c>
    </row>
    <row r="11547" spans="1:18" ht="15" customHeight="1" x14ac:dyDescent="0.3">
      <c r="A11547" s="86"/>
      <c r="B11547" s="84"/>
      <c r="C11547" s="125"/>
      <c r="D11547" s="146"/>
      <c r="E11547" s="149"/>
      <c r="F11547" s="184"/>
      <c r="G11547" s="185"/>
      <c r="H11547" s="186"/>
      <c r="J11547" s="195"/>
      <c r="K11547" s="211"/>
      <c r="L11547" s="170"/>
      <c r="M11547" s="193"/>
      <c r="N11547" s="194" t="str">
        <f>+IF(H11547="","",J11547*M11547)</f>
        <v/>
      </c>
      <c r="R11547" s="75" t="e">
        <f t="shared" ref="R11547:R11558" si="2228">+R11459+1</f>
        <v>#REF!</v>
      </c>
    </row>
    <row r="11548" spans="1:18" ht="15" customHeight="1" x14ac:dyDescent="0.3">
      <c r="A11548" s="86"/>
      <c r="B11548" s="84"/>
      <c r="C11548" s="125"/>
      <c r="D11548" s="146"/>
      <c r="E11548" s="149"/>
      <c r="F11548" s="184"/>
      <c r="G11548" s="185"/>
      <c r="H11548" s="186"/>
      <c r="J11548" s="195"/>
      <c r="K11548" s="172"/>
      <c r="L11548" s="170"/>
      <c r="M11548" s="193"/>
      <c r="N11548" s="194"/>
      <c r="R11548" s="75" t="e">
        <f t="shared" si="2228"/>
        <v>#REF!</v>
      </c>
    </row>
    <row r="11549" spans="1:18" ht="15" customHeight="1" x14ac:dyDescent="0.3">
      <c r="A11549" s="86"/>
      <c r="B11549" s="84"/>
      <c r="C11549" s="125"/>
      <c r="D11549" s="146"/>
      <c r="E11549" s="149"/>
      <c r="F11549" s="184"/>
      <c r="G11549" s="185"/>
      <c r="H11549" s="186"/>
      <c r="J11549" s="195"/>
      <c r="K11549" s="172"/>
      <c r="L11549" s="170"/>
      <c r="M11549" s="193"/>
      <c r="N11549" s="194"/>
      <c r="R11549" s="75" t="e">
        <f t="shared" si="2228"/>
        <v>#REF!</v>
      </c>
    </row>
    <row r="11550" spans="1:18" ht="15" customHeight="1" x14ac:dyDescent="0.3">
      <c r="A11550" s="86"/>
      <c r="B11550" s="84"/>
      <c r="C11550" s="125"/>
      <c r="D11550" s="146"/>
      <c r="E11550" s="149"/>
      <c r="F11550" s="184"/>
      <c r="G11550" s="185"/>
      <c r="H11550" s="186"/>
      <c r="J11550" s="195"/>
      <c r="K11550" s="172"/>
      <c r="L11550" s="170"/>
      <c r="M11550" s="193"/>
      <c r="N11550" s="194"/>
      <c r="R11550" s="75" t="e">
        <f t="shared" si="2228"/>
        <v>#REF!</v>
      </c>
    </row>
    <row r="11551" spans="1:18" ht="15" customHeight="1" x14ac:dyDescent="0.3">
      <c r="A11551" s="86"/>
      <c r="B11551" s="84"/>
      <c r="C11551" s="125"/>
      <c r="D11551" s="146"/>
      <c r="E11551" s="149"/>
      <c r="F11551" s="184"/>
      <c r="G11551" s="185"/>
      <c r="H11551" s="186"/>
      <c r="J11551" s="195"/>
      <c r="K11551" s="172"/>
      <c r="L11551" s="170"/>
      <c r="M11551" s="193"/>
      <c r="N11551" s="194"/>
      <c r="R11551" s="75" t="e">
        <f t="shared" si="2228"/>
        <v>#REF!</v>
      </c>
    </row>
    <row r="11552" spans="1:18" ht="15" customHeight="1" x14ac:dyDescent="0.3">
      <c r="A11552" s="86"/>
      <c r="B11552" s="84"/>
      <c r="C11552" s="125"/>
      <c r="D11552" s="146"/>
      <c r="E11552" s="149"/>
      <c r="F11552" s="184" t="str">
        <f t="shared" ref="F11552:F11558" si="2229">+IF(E11552="","",D11552*E11552)</f>
        <v/>
      </c>
      <c r="G11552" s="185" t="str">
        <f>+IF(F11552="","",H11544)</f>
        <v/>
      </c>
      <c r="H11552" s="186" t="str">
        <f t="shared" ref="H11552:H11558" si="2230">+IF(G11552="","",F11552*G11552)</f>
        <v/>
      </c>
      <c r="J11552" s="195" t="str">
        <f>+IF(H11552="","",H11552/H11614)</f>
        <v/>
      </c>
      <c r="K11552" s="172"/>
      <c r="L11552" s="170"/>
      <c r="M11552" s="193" t="str">
        <f t="shared" ref="M11552:M11558" si="2231">IF(L11552="NP", 0, (IF(L11552="EP", 1, (IF(L11552="ND", 0.4, "")))))</f>
        <v/>
      </c>
      <c r="N11552" s="194" t="str">
        <f t="shared" ref="N11552:N11558" si="2232">+IF(H11552="","",J11552*M11552)</f>
        <v/>
      </c>
      <c r="R11552" s="75" t="e">
        <f t="shared" si="2228"/>
        <v>#REF!</v>
      </c>
    </row>
    <row r="11553" spans="1:18" ht="15" customHeight="1" x14ac:dyDescent="0.3">
      <c r="A11553" s="86"/>
      <c r="B11553" s="84"/>
      <c r="C11553" s="125"/>
      <c r="D11553" s="146"/>
      <c r="E11553" s="149"/>
      <c r="F11553" s="184" t="str">
        <f t="shared" si="2229"/>
        <v/>
      </c>
      <c r="G11553" s="185" t="str">
        <f>+IF(F11553="","",H11544)</f>
        <v/>
      </c>
      <c r="H11553" s="186" t="str">
        <f t="shared" si="2230"/>
        <v/>
      </c>
      <c r="J11553" s="195" t="str">
        <f>+IF(H11553="","",H11553/H11614)</f>
        <v/>
      </c>
      <c r="K11553" s="172"/>
      <c r="L11553" s="170"/>
      <c r="M11553" s="193" t="str">
        <f t="shared" si="2231"/>
        <v/>
      </c>
      <c r="N11553" s="194" t="str">
        <f t="shared" si="2232"/>
        <v/>
      </c>
      <c r="R11553" s="75" t="e">
        <f t="shared" si="2228"/>
        <v>#REF!</v>
      </c>
    </row>
    <row r="11554" spans="1:18" ht="15" customHeight="1" x14ac:dyDescent="0.3">
      <c r="A11554" s="86"/>
      <c r="B11554" s="84"/>
      <c r="C11554" s="125"/>
      <c r="D11554" s="146"/>
      <c r="E11554" s="149"/>
      <c r="F11554" s="184" t="str">
        <f t="shared" si="2229"/>
        <v/>
      </c>
      <c r="G11554" s="185" t="str">
        <f>+IF(F11554="","",H11544)</f>
        <v/>
      </c>
      <c r="H11554" s="186" t="str">
        <f t="shared" si="2230"/>
        <v/>
      </c>
      <c r="J11554" s="195" t="str">
        <f>+IF(H11554="","",H11554/H11614)</f>
        <v/>
      </c>
      <c r="K11554" s="172"/>
      <c r="L11554" s="170"/>
      <c r="M11554" s="193" t="str">
        <f t="shared" si="2231"/>
        <v/>
      </c>
      <c r="N11554" s="194" t="str">
        <f t="shared" si="2232"/>
        <v/>
      </c>
      <c r="R11554" s="75" t="e">
        <f t="shared" si="2228"/>
        <v>#REF!</v>
      </c>
    </row>
    <row r="11555" spans="1:18" ht="15" customHeight="1" x14ac:dyDescent="0.3">
      <c r="A11555" s="86"/>
      <c r="B11555" s="84"/>
      <c r="C11555" s="125"/>
      <c r="D11555" s="146"/>
      <c r="E11555" s="149"/>
      <c r="F11555" s="184" t="str">
        <f t="shared" si="2229"/>
        <v/>
      </c>
      <c r="G11555" s="185" t="str">
        <f>+IF(F11555="","",H11544)</f>
        <v/>
      </c>
      <c r="H11555" s="186" t="str">
        <f t="shared" si="2230"/>
        <v/>
      </c>
      <c r="J11555" s="195" t="str">
        <f>+IF(H11555="","",H11555/H11614)</f>
        <v/>
      </c>
      <c r="K11555" s="172"/>
      <c r="L11555" s="170"/>
      <c r="M11555" s="193" t="str">
        <f t="shared" si="2231"/>
        <v/>
      </c>
      <c r="N11555" s="194" t="str">
        <f t="shared" si="2232"/>
        <v/>
      </c>
      <c r="R11555" s="75" t="e">
        <f t="shared" si="2228"/>
        <v>#REF!</v>
      </c>
    </row>
    <row r="11556" spans="1:18" ht="15" customHeight="1" x14ac:dyDescent="0.3">
      <c r="A11556" s="86"/>
      <c r="B11556" s="84"/>
      <c r="C11556" s="125"/>
      <c r="D11556" s="146"/>
      <c r="E11556" s="149"/>
      <c r="F11556" s="184" t="str">
        <f t="shared" si="2229"/>
        <v/>
      </c>
      <c r="G11556" s="185" t="str">
        <f>+IF(F11556="","",H11544)</f>
        <v/>
      </c>
      <c r="H11556" s="186" t="str">
        <f t="shared" si="2230"/>
        <v/>
      </c>
      <c r="J11556" s="195" t="str">
        <f>+IF(H11556="","",H11556/H11614)</f>
        <v/>
      </c>
      <c r="K11556" s="172"/>
      <c r="L11556" s="170"/>
      <c r="M11556" s="193" t="str">
        <f t="shared" si="2231"/>
        <v/>
      </c>
      <c r="N11556" s="194" t="str">
        <f t="shared" si="2232"/>
        <v/>
      </c>
      <c r="R11556" s="75" t="e">
        <f t="shared" si="2228"/>
        <v>#REF!</v>
      </c>
    </row>
    <row r="11557" spans="1:18" ht="15" customHeight="1" x14ac:dyDescent="0.3">
      <c r="A11557" s="86"/>
      <c r="B11557" s="84"/>
      <c r="C11557" s="125"/>
      <c r="D11557" s="146"/>
      <c r="E11557" s="149"/>
      <c r="F11557" s="184" t="str">
        <f t="shared" si="2229"/>
        <v/>
      </c>
      <c r="G11557" s="185" t="str">
        <f>+IF(F11557="","",H11544)</f>
        <v/>
      </c>
      <c r="H11557" s="186" t="str">
        <f t="shared" si="2230"/>
        <v/>
      </c>
      <c r="J11557" s="195" t="str">
        <f>+IF(H11557="","",H11557/H11614)</f>
        <v/>
      </c>
      <c r="K11557" s="172"/>
      <c r="L11557" s="170"/>
      <c r="M11557" s="193" t="str">
        <f t="shared" si="2231"/>
        <v/>
      </c>
      <c r="N11557" s="194" t="str">
        <f t="shared" si="2232"/>
        <v/>
      </c>
      <c r="R11557" s="75" t="e">
        <f t="shared" si="2228"/>
        <v>#REF!</v>
      </c>
    </row>
    <row r="11558" spans="1:18" ht="15" customHeight="1" thickBot="1" x14ac:dyDescent="0.35">
      <c r="A11558" s="86"/>
      <c r="B11558" s="84"/>
      <c r="C11558" s="127"/>
      <c r="D11558" s="147"/>
      <c r="E11558" s="150"/>
      <c r="F11558" s="187" t="str">
        <f t="shared" si="2229"/>
        <v/>
      </c>
      <c r="G11558" s="188" t="str">
        <f>+IF(F11558="","",H11543)</f>
        <v/>
      </c>
      <c r="H11558" s="189" t="str">
        <f t="shared" si="2230"/>
        <v/>
      </c>
      <c r="J11558" s="195" t="str">
        <f>+IF(H11558="","",H11558/H11614)</f>
        <v/>
      </c>
      <c r="K11558" s="172"/>
      <c r="L11558" s="170"/>
      <c r="M11558" s="193" t="str">
        <f t="shared" si="2231"/>
        <v/>
      </c>
      <c r="N11558" s="194" t="str">
        <f t="shared" si="2232"/>
        <v/>
      </c>
      <c r="R11558" s="75" t="e">
        <f t="shared" si="2228"/>
        <v>#REF!</v>
      </c>
    </row>
    <row r="11559" spans="1:18" ht="15" customHeight="1" thickBot="1" x14ac:dyDescent="0.35">
      <c r="A11559" s="86"/>
      <c r="B11559" s="84"/>
      <c r="C11559" s="160"/>
      <c r="D11559" s="160"/>
      <c r="E11559" s="160"/>
      <c r="F11559" s="160"/>
      <c r="G11559" s="161" t="s">
        <v>27</v>
      </c>
      <c r="H11559" s="157">
        <f>SUM(H11546:H11558)</f>
        <v>0</v>
      </c>
      <c r="J11559" s="110">
        <f>SUM(J11546:J11558)</f>
        <v>0</v>
      </c>
      <c r="K11559" s="109"/>
      <c r="L11559" s="109"/>
      <c r="M11559" s="109"/>
      <c r="N11559" s="110">
        <f>SUM(N11546:N11558)</f>
        <v>0</v>
      </c>
    </row>
    <row r="11560" spans="1:18" s="73" customFormat="1" ht="15" customHeight="1" thickBot="1" x14ac:dyDescent="0.35">
      <c r="A11560" s="86"/>
      <c r="B11560" s="84"/>
      <c r="C11560" s="73" t="s">
        <v>10</v>
      </c>
      <c r="H11560" s="74"/>
      <c r="J11560" s="112"/>
      <c r="K11560" s="112"/>
      <c r="L11560" s="112"/>
      <c r="M11560" s="112"/>
      <c r="N11560" s="112"/>
    </row>
    <row r="11561" spans="1:18" ht="31.5" customHeight="1" thickBot="1" x14ac:dyDescent="0.35">
      <c r="A11561" s="86"/>
      <c r="B11561" s="84"/>
      <c r="C11561" s="122" t="s">
        <v>48</v>
      </c>
      <c r="D11561" s="123" t="s">
        <v>0</v>
      </c>
      <c r="E11561" s="123" t="s">
        <v>65</v>
      </c>
      <c r="F11561" s="123" t="s">
        <v>66</v>
      </c>
      <c r="G11561" s="123" t="s">
        <v>8</v>
      </c>
      <c r="H11561" s="124" t="s">
        <v>9</v>
      </c>
      <c r="J11561" s="106" t="s">
        <v>59</v>
      </c>
      <c r="K11561" s="107" t="s">
        <v>60</v>
      </c>
      <c r="L11561" s="107" t="s">
        <v>61</v>
      </c>
      <c r="M11561" s="107" t="s">
        <v>62</v>
      </c>
      <c r="N11561" s="108" t="s">
        <v>63</v>
      </c>
    </row>
    <row r="11562" spans="1:18" ht="15" customHeight="1" x14ac:dyDescent="0.3">
      <c r="A11562" s="86"/>
      <c r="B11562" s="84"/>
      <c r="C11562" s="125" t="s">
        <v>326</v>
      </c>
      <c r="D11562" s="146">
        <v>1</v>
      </c>
      <c r="E11562" s="149">
        <v>4.2300000000000004</v>
      </c>
      <c r="F11562" s="184">
        <f>+IF(E11562="","",D11562*E11562)</f>
        <v>4.2300000000000004</v>
      </c>
      <c r="G11562" s="185">
        <f>+IF(F11562="","",H11544)</f>
        <v>0.25</v>
      </c>
      <c r="H11562" s="186">
        <f>+IF(G11562="","",F11562*G11562)</f>
        <v>1.0575000000000001</v>
      </c>
      <c r="I11562" s="95"/>
      <c r="J11562" s="195">
        <f>+IF(H11562="","",H11562/H11614)</f>
        <v>0.23419333407153145</v>
      </c>
      <c r="K11562" s="174">
        <v>851230012</v>
      </c>
      <c r="L11562" s="170" t="s">
        <v>77</v>
      </c>
      <c r="M11562" s="193">
        <v>0</v>
      </c>
      <c r="N11562" s="194">
        <f t="shared" ref="N11562:N11574" si="2233">+IF(H11562="","",J11562*M11562)</f>
        <v>0</v>
      </c>
      <c r="R11562" s="75" t="e">
        <f t="shared" ref="R11562:R11574" si="2234">+R11474+1</f>
        <v>#REF!</v>
      </c>
    </row>
    <row r="11563" spans="1:18" ht="15" customHeight="1" x14ac:dyDescent="0.25">
      <c r="A11563" s="86"/>
      <c r="B11563" s="84"/>
      <c r="C11563" s="125"/>
      <c r="D11563" s="146"/>
      <c r="E11563" s="209"/>
      <c r="F11563" s="184"/>
      <c r="G11563" s="185"/>
      <c r="H11563" s="186"/>
      <c r="J11563" s="195"/>
      <c r="K11563" s="174"/>
      <c r="L11563" s="170"/>
      <c r="M11563" s="193"/>
      <c r="N11563" s="194" t="str">
        <f t="shared" si="2233"/>
        <v/>
      </c>
      <c r="R11563" s="75" t="e">
        <f t="shared" si="2234"/>
        <v>#REF!</v>
      </c>
    </row>
    <row r="11564" spans="1:18" ht="15" customHeight="1" x14ac:dyDescent="0.3">
      <c r="A11564" s="86"/>
      <c r="B11564" s="84"/>
      <c r="C11564" s="125"/>
      <c r="D11564" s="146"/>
      <c r="E11564" s="149"/>
      <c r="F11564" s="184"/>
      <c r="G11564" s="185"/>
      <c r="H11564" s="186"/>
      <c r="J11564" s="195"/>
      <c r="K11564" s="174"/>
      <c r="L11564" s="170"/>
      <c r="M11564" s="193"/>
      <c r="N11564" s="194" t="str">
        <f t="shared" si="2233"/>
        <v/>
      </c>
      <c r="R11564" s="75" t="e">
        <f t="shared" si="2234"/>
        <v>#REF!</v>
      </c>
    </row>
    <row r="11565" spans="1:18" ht="15" customHeight="1" x14ac:dyDescent="0.3">
      <c r="A11565" s="86"/>
      <c r="B11565" s="84"/>
      <c r="C11565" s="125"/>
      <c r="D11565" s="146"/>
      <c r="E11565" s="149"/>
      <c r="F11565" s="184"/>
      <c r="G11565" s="185"/>
      <c r="H11565" s="186"/>
      <c r="J11565" s="195"/>
      <c r="K11565" s="174"/>
      <c r="L11565" s="170"/>
      <c r="M11565" s="193"/>
      <c r="N11565" s="194" t="str">
        <f t="shared" si="2233"/>
        <v/>
      </c>
      <c r="R11565" s="75" t="e">
        <f t="shared" si="2234"/>
        <v>#REF!</v>
      </c>
    </row>
    <row r="11566" spans="1:18" ht="15" customHeight="1" x14ac:dyDescent="0.3">
      <c r="A11566" s="86"/>
      <c r="B11566" s="84"/>
      <c r="C11566" s="125"/>
      <c r="D11566" s="146"/>
      <c r="E11566" s="149"/>
      <c r="F11566" s="184"/>
      <c r="G11566" s="185"/>
      <c r="H11566" s="186"/>
      <c r="J11566" s="195"/>
      <c r="K11566" s="174"/>
      <c r="L11566" s="170"/>
      <c r="M11566" s="193"/>
      <c r="N11566" s="194" t="str">
        <f t="shared" si="2233"/>
        <v/>
      </c>
      <c r="R11566" s="75" t="e">
        <f t="shared" si="2234"/>
        <v>#REF!</v>
      </c>
    </row>
    <row r="11567" spans="1:18" ht="15" customHeight="1" x14ac:dyDescent="0.3">
      <c r="A11567" s="86"/>
      <c r="B11567" s="84"/>
      <c r="C11567" s="125"/>
      <c r="D11567" s="146"/>
      <c r="E11567" s="149"/>
      <c r="F11567" s="184"/>
      <c r="G11567" s="185"/>
      <c r="H11567" s="186"/>
      <c r="I11567" s="96"/>
      <c r="J11567" s="195"/>
      <c r="K11567" s="174"/>
      <c r="L11567" s="170"/>
      <c r="M11567" s="193"/>
      <c r="N11567" s="194" t="str">
        <f t="shared" si="2233"/>
        <v/>
      </c>
      <c r="R11567" s="75" t="e">
        <f t="shared" si="2234"/>
        <v>#REF!</v>
      </c>
    </row>
    <row r="11568" spans="1:18" ht="15" customHeight="1" x14ac:dyDescent="0.3">
      <c r="A11568" s="86"/>
      <c r="B11568" s="84"/>
      <c r="C11568" s="125"/>
      <c r="D11568" s="146"/>
      <c r="E11568" s="149"/>
      <c r="F11568" s="184"/>
      <c r="G11568" s="185"/>
      <c r="H11568" s="186"/>
      <c r="J11568" s="195"/>
      <c r="K11568" s="174"/>
      <c r="L11568" s="170"/>
      <c r="M11568" s="193"/>
      <c r="N11568" s="194" t="str">
        <f t="shared" si="2233"/>
        <v/>
      </c>
      <c r="R11568" s="75" t="e">
        <f t="shared" si="2234"/>
        <v>#REF!</v>
      </c>
    </row>
    <row r="11569" spans="1:18" ht="15" customHeight="1" x14ac:dyDescent="0.3">
      <c r="A11569" s="86"/>
      <c r="B11569" s="84"/>
      <c r="C11569" s="125"/>
      <c r="D11569" s="146"/>
      <c r="E11569" s="149"/>
      <c r="F11569" s="184"/>
      <c r="G11569" s="185"/>
      <c r="H11569" s="186"/>
      <c r="J11569" s="195"/>
      <c r="K11569" s="174"/>
      <c r="L11569" s="170"/>
      <c r="M11569" s="193"/>
      <c r="N11569" s="194" t="str">
        <f t="shared" si="2233"/>
        <v/>
      </c>
      <c r="R11569" s="75" t="e">
        <f t="shared" si="2234"/>
        <v>#REF!</v>
      </c>
    </row>
    <row r="11570" spans="1:18" ht="15" customHeight="1" x14ac:dyDescent="0.3">
      <c r="A11570" s="86"/>
      <c r="B11570" s="84"/>
      <c r="C11570" s="125"/>
      <c r="D11570" s="146"/>
      <c r="E11570" s="149"/>
      <c r="F11570" s="184" t="str">
        <f>+IF(E11570="","",D11570*E11570)</f>
        <v/>
      </c>
      <c r="G11570" s="185" t="str">
        <f>+IF(F11570="","",H11544)</f>
        <v/>
      </c>
      <c r="H11570" s="186" t="str">
        <f>+IF(G11570="","",F11570*G11570)</f>
        <v/>
      </c>
      <c r="I11570" s="96"/>
      <c r="J11570" s="195" t="str">
        <f>+IF(H11570="","",H11570/H11614)</f>
        <v/>
      </c>
      <c r="K11570" s="174"/>
      <c r="L11570" s="170"/>
      <c r="M11570" s="193" t="str">
        <f>IF(L11570="NP", 0, (IF(L11570="EP", 1, (IF(L11570="ND", 0.4, "")))))</f>
        <v/>
      </c>
      <c r="N11570" s="194" t="str">
        <f t="shared" si="2233"/>
        <v/>
      </c>
      <c r="R11570" s="75" t="e">
        <f t="shared" si="2234"/>
        <v>#REF!</v>
      </c>
    </row>
    <row r="11571" spans="1:18" ht="15" customHeight="1" x14ac:dyDescent="0.3">
      <c r="A11571" s="86"/>
      <c r="B11571" s="84"/>
      <c r="C11571" s="125"/>
      <c r="D11571" s="146"/>
      <c r="E11571" s="149"/>
      <c r="F11571" s="184" t="str">
        <f>+IF(E11571="","",D11571*E11571)</f>
        <v/>
      </c>
      <c r="G11571" s="185" t="str">
        <f>+IF(F11571="","",H11544)</f>
        <v/>
      </c>
      <c r="H11571" s="186" t="str">
        <f>+IF(G11571="","",F11571*G11571)</f>
        <v/>
      </c>
      <c r="J11571" s="195" t="str">
        <f>+IF(H11571="","",H11571/H11614)</f>
        <v/>
      </c>
      <c r="K11571" s="174"/>
      <c r="L11571" s="170"/>
      <c r="M11571" s="193" t="str">
        <f>IF(L11571="NP", 0, (IF(L11571="EP", 1, (IF(L11571="ND", 0.4, "")))))</f>
        <v/>
      </c>
      <c r="N11571" s="194" t="str">
        <f t="shared" si="2233"/>
        <v/>
      </c>
      <c r="R11571" s="75" t="e">
        <f t="shared" si="2234"/>
        <v>#REF!</v>
      </c>
    </row>
    <row r="11572" spans="1:18" ht="15" customHeight="1" x14ac:dyDescent="0.3">
      <c r="A11572" s="86"/>
      <c r="B11572" s="84"/>
      <c r="C11572" s="125"/>
      <c r="D11572" s="146"/>
      <c r="E11572" s="149"/>
      <c r="F11572" s="184" t="str">
        <f>+IF(E11572="","",D11572*E11572)</f>
        <v/>
      </c>
      <c r="G11572" s="185" t="str">
        <f>+IF(F11572="","",H11544)</f>
        <v/>
      </c>
      <c r="H11572" s="186" t="str">
        <f>+IF(G11572="","",F11572*G11572)</f>
        <v/>
      </c>
      <c r="I11572" s="96"/>
      <c r="J11572" s="195" t="str">
        <f>+IF(H11572="","",H11572/H11614)</f>
        <v/>
      </c>
      <c r="K11572" s="174"/>
      <c r="L11572" s="170"/>
      <c r="M11572" s="193" t="str">
        <f>IF(L11572="NP", 0, (IF(L11572="EP", 1, (IF(L11572="ND", 0.4, "")))))</f>
        <v/>
      </c>
      <c r="N11572" s="194" t="str">
        <f t="shared" si="2233"/>
        <v/>
      </c>
      <c r="R11572" s="75" t="e">
        <f t="shared" si="2234"/>
        <v>#REF!</v>
      </c>
    </row>
    <row r="11573" spans="1:18" ht="15" customHeight="1" x14ac:dyDescent="0.3">
      <c r="A11573" s="86"/>
      <c r="B11573" s="84"/>
      <c r="C11573" s="125"/>
      <c r="D11573" s="146"/>
      <c r="E11573" s="149"/>
      <c r="F11573" s="184" t="str">
        <f>+IF(E11573="","",D11573*E11573)</f>
        <v/>
      </c>
      <c r="G11573" s="185" t="str">
        <f>+IF(F11573="","",H11544)</f>
        <v/>
      </c>
      <c r="H11573" s="186" t="str">
        <f>+IF(G11573="","",F11573*G11573)</f>
        <v/>
      </c>
      <c r="I11573" s="96"/>
      <c r="J11573" s="195" t="str">
        <f>+IF(H11573="","",H11573/H11614)</f>
        <v/>
      </c>
      <c r="K11573" s="174"/>
      <c r="L11573" s="170"/>
      <c r="M11573" s="193" t="str">
        <f>IF(L11573="NP", 0, (IF(L11573="EP", 1, (IF(L11573="ND", 0.4, "")))))</f>
        <v/>
      </c>
      <c r="N11573" s="194" t="str">
        <f t="shared" si="2233"/>
        <v/>
      </c>
      <c r="R11573" s="75" t="e">
        <f t="shared" si="2234"/>
        <v>#REF!</v>
      </c>
    </row>
    <row r="11574" spans="1:18" ht="15" customHeight="1" thickBot="1" x14ac:dyDescent="0.35">
      <c r="A11574" s="86"/>
      <c r="B11574" s="84"/>
      <c r="C11574" s="127"/>
      <c r="D11574" s="147"/>
      <c r="E11574" s="150"/>
      <c r="F11574" s="187" t="str">
        <f>+IF(E11574="","",D11574*E11574)</f>
        <v/>
      </c>
      <c r="G11574" s="188" t="str">
        <f>+IF(F11574="","",H11543)</f>
        <v/>
      </c>
      <c r="H11574" s="189" t="str">
        <f>+IF(G11574="","",F11574*G11574)</f>
        <v/>
      </c>
      <c r="J11574" s="195" t="str">
        <f>+IF(H11574="","",H11574/H11614)</f>
        <v/>
      </c>
      <c r="K11574" s="174"/>
      <c r="L11574" s="170"/>
      <c r="M11574" s="193" t="str">
        <f>IF(L11574="NP", 0, (IF(L11574="EP", 1, (IF(L11574="ND", 0.4, "")))))</f>
        <v/>
      </c>
      <c r="N11574" s="194" t="str">
        <f t="shared" si="2233"/>
        <v/>
      </c>
      <c r="R11574" s="75" t="e">
        <f t="shared" si="2234"/>
        <v>#REF!</v>
      </c>
    </row>
    <row r="11575" spans="1:18" ht="15" customHeight="1" thickBot="1" x14ac:dyDescent="0.35">
      <c r="A11575" s="86"/>
      <c r="B11575" s="84"/>
      <c r="C11575" s="160"/>
      <c r="D11575" s="160"/>
      <c r="E11575" s="160"/>
      <c r="F11575" s="160"/>
      <c r="G11575" s="161" t="s">
        <v>28</v>
      </c>
      <c r="H11575" s="157">
        <f>SUM(H11562:H11574)</f>
        <v>1.0575000000000001</v>
      </c>
      <c r="J11575" s="110">
        <f>SUM(J11562:J11574)</f>
        <v>0.23419333407153145</v>
      </c>
      <c r="K11575" s="109"/>
      <c r="L11575" s="109"/>
      <c r="M11575" s="109"/>
      <c r="N11575" s="110">
        <f>SUM(N11562:N11574)</f>
        <v>0</v>
      </c>
    </row>
    <row r="11576" spans="1:18" s="73" customFormat="1" ht="15" customHeight="1" thickBot="1" x14ac:dyDescent="0.35">
      <c r="A11576" s="86"/>
      <c r="B11576" s="84"/>
      <c r="C11576" s="73" t="s">
        <v>11</v>
      </c>
      <c r="H11576" s="74"/>
      <c r="J11576" s="112"/>
      <c r="K11576" s="112"/>
      <c r="L11576" s="112"/>
      <c r="M11576" s="112"/>
      <c r="N11576" s="112"/>
    </row>
    <row r="11577" spans="1:18" ht="34.5" customHeight="1" thickBot="1" x14ac:dyDescent="0.35">
      <c r="A11577" s="86"/>
      <c r="B11577" s="84"/>
      <c r="C11577" s="122" t="s">
        <v>48</v>
      </c>
      <c r="D11577" s="129"/>
      <c r="E11577" s="123" t="s">
        <v>3</v>
      </c>
      <c r="F11577" s="123" t="s">
        <v>0</v>
      </c>
      <c r="G11577" s="123" t="s">
        <v>16</v>
      </c>
      <c r="H11577" s="124" t="s">
        <v>9</v>
      </c>
      <c r="J11577" s="106" t="s">
        <v>59</v>
      </c>
      <c r="K11577" s="107" t="s">
        <v>60</v>
      </c>
      <c r="L11577" s="107" t="s">
        <v>61</v>
      </c>
      <c r="M11577" s="107" t="s">
        <v>62</v>
      </c>
      <c r="N11577" s="108" t="s">
        <v>63</v>
      </c>
    </row>
    <row r="11578" spans="1:18" ht="15" customHeight="1" x14ac:dyDescent="0.3">
      <c r="A11578" s="86"/>
      <c r="B11578" s="84"/>
      <c r="C11578" s="125" t="s">
        <v>186</v>
      </c>
      <c r="E11578" s="151" t="s">
        <v>41</v>
      </c>
      <c r="F11578" s="151">
        <v>1.02</v>
      </c>
      <c r="G11578" s="151">
        <v>2.9</v>
      </c>
      <c r="H11578" s="190">
        <f>+IF(G11578="","",F11578*G11578)</f>
        <v>2.9579999999999997</v>
      </c>
      <c r="J11578" s="195">
        <f>+IF(H11578="","",H11578/H11614)</f>
        <v>0.65507695714760272</v>
      </c>
      <c r="K11578" s="211">
        <v>369900443</v>
      </c>
      <c r="L11578" s="212" t="s">
        <v>76</v>
      </c>
      <c r="M11578" s="193">
        <v>0.39</v>
      </c>
      <c r="N11578" s="194">
        <f t="shared" ref="N11578:N11603" si="2235">+IF(H11578="","",J11578*M11578)</f>
        <v>0.25548001328756509</v>
      </c>
      <c r="R11578" s="75" t="e">
        <f t="shared" ref="R11578:R11603" si="2236">+R11490+1</f>
        <v>#REF!</v>
      </c>
    </row>
    <row r="11579" spans="1:18" ht="15" customHeight="1" x14ac:dyDescent="0.3">
      <c r="A11579" s="86"/>
      <c r="B11579" s="84"/>
      <c r="C11579" s="125" t="s">
        <v>537</v>
      </c>
      <c r="E11579" s="151" t="s">
        <v>43</v>
      </c>
      <c r="F11579" s="151">
        <v>2</v>
      </c>
      <c r="G11579" s="151">
        <v>0.25</v>
      </c>
      <c r="H11579" s="190">
        <f>+IF(G11579="","",F11579*G11579)</f>
        <v>0.5</v>
      </c>
      <c r="J11579" s="195">
        <f>+IF(H11579="","",H11579/H11614)</f>
        <v>0.11072970878086592</v>
      </c>
      <c r="K11579" s="211">
        <v>389240115</v>
      </c>
      <c r="L11579" s="212" t="s">
        <v>76</v>
      </c>
      <c r="M11579" s="193">
        <v>0.32419999999999999</v>
      </c>
      <c r="N11579" s="194">
        <f t="shared" si="2235"/>
        <v>3.5898571586756731E-2</v>
      </c>
      <c r="R11579" s="75" t="e">
        <f t="shared" si="2236"/>
        <v>#REF!</v>
      </c>
    </row>
    <row r="11580" spans="1:18" ht="15" customHeight="1" x14ac:dyDescent="0.3">
      <c r="A11580" s="86"/>
      <c r="B11580" s="84"/>
      <c r="C11580" s="125"/>
      <c r="E11580" s="151"/>
      <c r="F11580" s="151"/>
      <c r="G11580" s="151"/>
      <c r="H11580" s="190"/>
      <c r="J11580" s="195"/>
      <c r="K11580" s="174"/>
      <c r="L11580" s="170"/>
      <c r="M11580" s="193"/>
      <c r="N11580" s="194" t="str">
        <f t="shared" si="2235"/>
        <v/>
      </c>
      <c r="R11580" s="75" t="e">
        <f t="shared" si="2236"/>
        <v>#REF!</v>
      </c>
    </row>
    <row r="11581" spans="1:18" ht="15" customHeight="1" x14ac:dyDescent="0.3">
      <c r="A11581" s="86"/>
      <c r="B11581" s="84"/>
      <c r="C11581" s="125"/>
      <c r="E11581" s="151"/>
      <c r="F11581" s="151"/>
      <c r="G11581" s="151"/>
      <c r="H11581" s="190"/>
      <c r="J11581" s="195"/>
      <c r="K11581" s="174"/>
      <c r="L11581" s="170"/>
      <c r="M11581" s="193"/>
      <c r="N11581" s="194" t="str">
        <f t="shared" si="2235"/>
        <v/>
      </c>
      <c r="R11581" s="75" t="e">
        <f t="shared" si="2236"/>
        <v>#REF!</v>
      </c>
    </row>
    <row r="11582" spans="1:18" ht="15" customHeight="1" x14ac:dyDescent="0.3">
      <c r="A11582" s="86"/>
      <c r="B11582" s="84"/>
      <c r="C11582" s="125"/>
      <c r="E11582" s="151"/>
      <c r="F11582" s="151"/>
      <c r="G11582" s="151"/>
      <c r="H11582" s="190"/>
      <c r="J11582" s="195"/>
      <c r="K11582" s="174"/>
      <c r="L11582" s="170"/>
      <c r="M11582" s="193"/>
      <c r="N11582" s="194" t="str">
        <f t="shared" si="2235"/>
        <v/>
      </c>
      <c r="R11582" s="75" t="e">
        <f t="shared" si="2236"/>
        <v>#REF!</v>
      </c>
    </row>
    <row r="11583" spans="1:18" ht="15" customHeight="1" x14ac:dyDescent="0.3">
      <c r="A11583" s="86"/>
      <c r="B11583" s="84"/>
      <c r="C11583" s="125"/>
      <c r="E11583" s="151"/>
      <c r="F11583" s="151"/>
      <c r="G11583" s="151"/>
      <c r="H11583" s="190"/>
      <c r="J11583" s="195"/>
      <c r="K11583" s="174"/>
      <c r="L11583" s="170"/>
      <c r="M11583" s="193"/>
      <c r="N11583" s="194" t="str">
        <f t="shared" si="2235"/>
        <v/>
      </c>
      <c r="R11583" s="75" t="e">
        <f t="shared" si="2236"/>
        <v>#REF!</v>
      </c>
    </row>
    <row r="11584" spans="1:18" ht="15" customHeight="1" x14ac:dyDescent="0.3">
      <c r="A11584" s="86"/>
      <c r="B11584" s="84"/>
      <c r="C11584" s="125"/>
      <c r="E11584" s="151"/>
      <c r="F11584" s="151"/>
      <c r="G11584" s="151"/>
      <c r="H11584" s="190"/>
      <c r="J11584" s="195"/>
      <c r="K11584" s="174"/>
      <c r="L11584" s="170"/>
      <c r="M11584" s="193"/>
      <c r="N11584" s="194" t="str">
        <f t="shared" si="2235"/>
        <v/>
      </c>
      <c r="R11584" s="75" t="e">
        <f t="shared" si="2236"/>
        <v>#REF!</v>
      </c>
    </row>
    <row r="11585" spans="1:18" ht="15" customHeight="1" x14ac:dyDescent="0.3">
      <c r="A11585" s="86"/>
      <c r="B11585" s="84"/>
      <c r="C11585" s="125"/>
      <c r="E11585" s="151"/>
      <c r="F11585" s="151"/>
      <c r="G11585" s="151"/>
      <c r="H11585" s="190"/>
      <c r="J11585" s="195"/>
      <c r="K11585" s="174"/>
      <c r="L11585" s="170"/>
      <c r="M11585" s="193"/>
      <c r="N11585" s="194" t="str">
        <f t="shared" si="2235"/>
        <v/>
      </c>
      <c r="R11585" s="75" t="e">
        <f t="shared" si="2236"/>
        <v>#REF!</v>
      </c>
    </row>
    <row r="11586" spans="1:18" ht="15" customHeight="1" x14ac:dyDescent="0.3">
      <c r="A11586" s="86"/>
      <c r="B11586" s="84"/>
      <c r="C11586" s="125"/>
      <c r="E11586" s="151"/>
      <c r="F11586" s="151"/>
      <c r="G11586" s="151"/>
      <c r="H11586" s="190"/>
      <c r="J11586" s="195"/>
      <c r="K11586" s="174"/>
      <c r="L11586" s="170"/>
      <c r="M11586" s="193"/>
      <c r="N11586" s="194" t="str">
        <f t="shared" si="2235"/>
        <v/>
      </c>
      <c r="R11586" s="75" t="e">
        <f t="shared" si="2236"/>
        <v>#REF!</v>
      </c>
    </row>
    <row r="11587" spans="1:18" ht="15" customHeight="1" x14ac:dyDescent="0.3">
      <c r="A11587" s="86"/>
      <c r="B11587" s="84"/>
      <c r="C11587" s="125"/>
      <c r="E11587" s="151"/>
      <c r="F11587" s="151"/>
      <c r="G11587" s="151"/>
      <c r="H11587" s="190"/>
      <c r="J11587" s="195"/>
      <c r="K11587" s="174"/>
      <c r="L11587" s="170"/>
      <c r="M11587" s="193"/>
      <c r="N11587" s="194" t="str">
        <f t="shared" si="2235"/>
        <v/>
      </c>
      <c r="R11587" s="75" t="e">
        <f t="shared" si="2236"/>
        <v>#REF!</v>
      </c>
    </row>
    <row r="11588" spans="1:18" ht="15" customHeight="1" x14ac:dyDescent="0.3">
      <c r="A11588" s="86"/>
      <c r="B11588" s="84"/>
      <c r="C11588" s="125"/>
      <c r="E11588" s="151"/>
      <c r="F11588" s="151"/>
      <c r="G11588" s="151"/>
      <c r="H11588" s="190"/>
      <c r="J11588" s="195"/>
      <c r="K11588" s="174"/>
      <c r="L11588" s="170"/>
      <c r="M11588" s="193"/>
      <c r="N11588" s="194" t="str">
        <f t="shared" si="2235"/>
        <v/>
      </c>
      <c r="R11588" s="75" t="e">
        <f t="shared" si="2236"/>
        <v>#REF!</v>
      </c>
    </row>
    <row r="11589" spans="1:18" ht="15" customHeight="1" x14ac:dyDescent="0.3">
      <c r="A11589" s="86"/>
      <c r="B11589" s="84"/>
      <c r="C11589" s="125"/>
      <c r="E11589" s="151"/>
      <c r="F11589" s="151"/>
      <c r="G11589" s="151"/>
      <c r="H11589" s="190"/>
      <c r="J11589" s="195"/>
      <c r="K11589" s="174"/>
      <c r="L11589" s="170"/>
      <c r="M11589" s="193"/>
      <c r="N11589" s="194" t="str">
        <f t="shared" si="2235"/>
        <v/>
      </c>
      <c r="R11589" s="75" t="e">
        <f t="shared" si="2236"/>
        <v>#REF!</v>
      </c>
    </row>
    <row r="11590" spans="1:18" ht="15" customHeight="1" x14ac:dyDescent="0.3">
      <c r="A11590" s="86"/>
      <c r="B11590" s="84"/>
      <c r="C11590" s="125"/>
      <c r="E11590" s="151"/>
      <c r="F11590" s="151"/>
      <c r="G11590" s="151"/>
      <c r="H11590" s="190"/>
      <c r="J11590" s="195"/>
      <c r="K11590" s="174"/>
      <c r="L11590" s="170"/>
      <c r="M11590" s="193"/>
      <c r="N11590" s="194" t="str">
        <f t="shared" si="2235"/>
        <v/>
      </c>
      <c r="R11590" s="75" t="e">
        <f t="shared" si="2236"/>
        <v>#REF!</v>
      </c>
    </row>
    <row r="11591" spans="1:18" ht="15" customHeight="1" x14ac:dyDescent="0.3">
      <c r="A11591" s="86"/>
      <c r="B11591" s="84"/>
      <c r="C11591" s="125"/>
      <c r="E11591" s="151"/>
      <c r="F11591" s="151"/>
      <c r="G11591" s="151"/>
      <c r="H11591" s="190"/>
      <c r="J11591" s="195"/>
      <c r="K11591" s="174"/>
      <c r="L11591" s="170"/>
      <c r="M11591" s="193"/>
      <c r="N11591" s="194" t="str">
        <f t="shared" si="2235"/>
        <v/>
      </c>
      <c r="R11591" s="75" t="e">
        <f t="shared" si="2236"/>
        <v>#REF!</v>
      </c>
    </row>
    <row r="11592" spans="1:18" ht="15" customHeight="1" x14ac:dyDescent="0.3">
      <c r="A11592" s="86"/>
      <c r="B11592" s="84"/>
      <c r="C11592" s="125"/>
      <c r="E11592" s="151"/>
      <c r="F11592" s="151"/>
      <c r="G11592" s="151"/>
      <c r="H11592" s="190" t="str">
        <f t="shared" ref="H11592:H11603" si="2237">+IF(G11592="","",F11592*G11592)</f>
        <v/>
      </c>
      <c r="J11592" s="195" t="str">
        <f>+IF(H11592="","",H11592/H11614)</f>
        <v/>
      </c>
      <c r="K11592" s="174"/>
      <c r="L11592" s="170"/>
      <c r="M11592" s="193" t="str">
        <f t="shared" ref="M11592:M11603" si="2238">IF(L11592="NP", 0, (IF(L11592="EP", 1, (IF(L11592="ND", 0.4, "")))))</f>
        <v/>
      </c>
      <c r="N11592" s="194" t="str">
        <f t="shared" si="2235"/>
        <v/>
      </c>
      <c r="R11592" s="75" t="e">
        <f t="shared" si="2236"/>
        <v>#REF!</v>
      </c>
    </row>
    <row r="11593" spans="1:18" ht="15" customHeight="1" x14ac:dyDescent="0.3">
      <c r="A11593" s="86"/>
      <c r="B11593" s="84"/>
      <c r="C11593" s="125"/>
      <c r="E11593" s="151"/>
      <c r="F11593" s="151"/>
      <c r="G11593" s="151"/>
      <c r="H11593" s="190" t="str">
        <f t="shared" si="2237"/>
        <v/>
      </c>
      <c r="J11593" s="195" t="str">
        <f>+IF(H11593="","",H11593/H11614)</f>
        <v/>
      </c>
      <c r="K11593" s="174"/>
      <c r="L11593" s="170"/>
      <c r="M11593" s="193" t="str">
        <f t="shared" si="2238"/>
        <v/>
      </c>
      <c r="N11593" s="194" t="str">
        <f t="shared" si="2235"/>
        <v/>
      </c>
      <c r="R11593" s="75" t="e">
        <f t="shared" si="2236"/>
        <v>#REF!</v>
      </c>
    </row>
    <row r="11594" spans="1:18" ht="15" customHeight="1" x14ac:dyDescent="0.3">
      <c r="A11594" s="86"/>
      <c r="B11594" s="84"/>
      <c r="C11594" s="125"/>
      <c r="E11594" s="151"/>
      <c r="F11594" s="151"/>
      <c r="G11594" s="151"/>
      <c r="H11594" s="190" t="str">
        <f t="shared" si="2237"/>
        <v/>
      </c>
      <c r="J11594" s="195" t="str">
        <f>+IF(H11594="","",H11594/H11614)</f>
        <v/>
      </c>
      <c r="K11594" s="174"/>
      <c r="L11594" s="170"/>
      <c r="M11594" s="193" t="str">
        <f t="shared" si="2238"/>
        <v/>
      </c>
      <c r="N11594" s="194" t="str">
        <f t="shared" si="2235"/>
        <v/>
      </c>
      <c r="R11594" s="75" t="e">
        <f t="shared" si="2236"/>
        <v>#REF!</v>
      </c>
    </row>
    <row r="11595" spans="1:18" ht="15" customHeight="1" x14ac:dyDescent="0.3">
      <c r="A11595" s="86"/>
      <c r="B11595" s="84"/>
      <c r="C11595" s="125"/>
      <c r="E11595" s="151"/>
      <c r="F11595" s="151"/>
      <c r="G11595" s="151"/>
      <c r="H11595" s="190" t="str">
        <f t="shared" si="2237"/>
        <v/>
      </c>
      <c r="J11595" s="195" t="str">
        <f>+IF(H11595="","",H11595/H11614)</f>
        <v/>
      </c>
      <c r="K11595" s="174"/>
      <c r="L11595" s="170"/>
      <c r="M11595" s="193" t="str">
        <f t="shared" si="2238"/>
        <v/>
      </c>
      <c r="N11595" s="194" t="str">
        <f t="shared" si="2235"/>
        <v/>
      </c>
      <c r="R11595" s="75" t="e">
        <f t="shared" si="2236"/>
        <v>#REF!</v>
      </c>
    </row>
    <row r="11596" spans="1:18" ht="15" customHeight="1" x14ac:dyDescent="0.3">
      <c r="A11596" s="86"/>
      <c r="B11596" s="84"/>
      <c r="C11596" s="125"/>
      <c r="E11596" s="151"/>
      <c r="F11596" s="151"/>
      <c r="G11596" s="151"/>
      <c r="H11596" s="190" t="str">
        <f t="shared" si="2237"/>
        <v/>
      </c>
      <c r="J11596" s="195" t="str">
        <f>+IF(H11596="","",H11596/H11614)</f>
        <v/>
      </c>
      <c r="K11596" s="174"/>
      <c r="L11596" s="170"/>
      <c r="M11596" s="193" t="str">
        <f t="shared" si="2238"/>
        <v/>
      </c>
      <c r="N11596" s="194" t="str">
        <f t="shared" si="2235"/>
        <v/>
      </c>
      <c r="R11596" s="75" t="e">
        <f t="shared" si="2236"/>
        <v>#REF!</v>
      </c>
    </row>
    <row r="11597" spans="1:18" ht="15" customHeight="1" x14ac:dyDescent="0.3">
      <c r="A11597" s="86"/>
      <c r="B11597" s="84"/>
      <c r="C11597" s="125"/>
      <c r="E11597" s="151"/>
      <c r="F11597" s="151"/>
      <c r="G11597" s="151"/>
      <c r="H11597" s="190" t="str">
        <f t="shared" si="2237"/>
        <v/>
      </c>
      <c r="J11597" s="195" t="str">
        <f>+IF(H11597="","",H11597/H11614)</f>
        <v/>
      </c>
      <c r="K11597" s="174"/>
      <c r="L11597" s="170"/>
      <c r="M11597" s="193" t="str">
        <f t="shared" si="2238"/>
        <v/>
      </c>
      <c r="N11597" s="194" t="str">
        <f t="shared" si="2235"/>
        <v/>
      </c>
      <c r="R11597" s="75" t="e">
        <f t="shared" si="2236"/>
        <v>#REF!</v>
      </c>
    </row>
    <row r="11598" spans="1:18" ht="15" customHeight="1" x14ac:dyDescent="0.3">
      <c r="A11598" s="86"/>
      <c r="B11598" s="84"/>
      <c r="C11598" s="125"/>
      <c r="E11598" s="151"/>
      <c r="F11598" s="151"/>
      <c r="G11598" s="151"/>
      <c r="H11598" s="190" t="str">
        <f t="shared" si="2237"/>
        <v/>
      </c>
      <c r="J11598" s="195" t="str">
        <f>+IF(H11598="","",H11598/H11614)</f>
        <v/>
      </c>
      <c r="K11598" s="174"/>
      <c r="L11598" s="170"/>
      <c r="M11598" s="193" t="str">
        <f t="shared" si="2238"/>
        <v/>
      </c>
      <c r="N11598" s="194" t="str">
        <f t="shared" si="2235"/>
        <v/>
      </c>
      <c r="R11598" s="75" t="e">
        <f t="shared" si="2236"/>
        <v>#REF!</v>
      </c>
    </row>
    <row r="11599" spans="1:18" ht="15" customHeight="1" x14ac:dyDescent="0.3">
      <c r="A11599" s="86"/>
      <c r="B11599" s="84"/>
      <c r="C11599" s="125"/>
      <c r="E11599" s="151"/>
      <c r="F11599" s="151"/>
      <c r="G11599" s="151"/>
      <c r="H11599" s="190" t="str">
        <f t="shared" si="2237"/>
        <v/>
      </c>
      <c r="J11599" s="195" t="str">
        <f>+IF(H11599="","",H11599/H11614)</f>
        <v/>
      </c>
      <c r="K11599" s="174"/>
      <c r="L11599" s="170"/>
      <c r="M11599" s="193" t="str">
        <f t="shared" si="2238"/>
        <v/>
      </c>
      <c r="N11599" s="194" t="str">
        <f t="shared" si="2235"/>
        <v/>
      </c>
      <c r="R11599" s="75" t="e">
        <f t="shared" si="2236"/>
        <v>#REF!</v>
      </c>
    </row>
    <row r="11600" spans="1:18" ht="15" customHeight="1" x14ac:dyDescent="0.3">
      <c r="A11600" s="86"/>
      <c r="B11600" s="84"/>
      <c r="C11600" s="125"/>
      <c r="E11600" s="151"/>
      <c r="F11600" s="151"/>
      <c r="G11600" s="151"/>
      <c r="H11600" s="190" t="str">
        <f t="shared" si="2237"/>
        <v/>
      </c>
      <c r="J11600" s="195" t="str">
        <f>+IF(H11600="","",H11600/H11614)</f>
        <v/>
      </c>
      <c r="K11600" s="174"/>
      <c r="L11600" s="170"/>
      <c r="M11600" s="193" t="str">
        <f t="shared" si="2238"/>
        <v/>
      </c>
      <c r="N11600" s="194" t="str">
        <f t="shared" si="2235"/>
        <v/>
      </c>
      <c r="R11600" s="75" t="e">
        <f t="shared" si="2236"/>
        <v>#REF!</v>
      </c>
    </row>
    <row r="11601" spans="1:18" ht="15" customHeight="1" x14ac:dyDescent="0.3">
      <c r="A11601" s="86"/>
      <c r="B11601" s="84"/>
      <c r="C11601" s="125"/>
      <c r="E11601" s="151"/>
      <c r="F11601" s="151"/>
      <c r="G11601" s="151"/>
      <c r="H11601" s="190" t="str">
        <f t="shared" si="2237"/>
        <v/>
      </c>
      <c r="J11601" s="195" t="str">
        <f>+IF(H11601="","",H11601/H11614)</f>
        <v/>
      </c>
      <c r="K11601" s="174"/>
      <c r="L11601" s="170"/>
      <c r="M11601" s="193" t="str">
        <f t="shared" si="2238"/>
        <v/>
      </c>
      <c r="N11601" s="194" t="str">
        <f t="shared" si="2235"/>
        <v/>
      </c>
      <c r="R11601" s="75" t="e">
        <f t="shared" si="2236"/>
        <v>#REF!</v>
      </c>
    </row>
    <row r="11602" spans="1:18" ht="15" customHeight="1" x14ac:dyDescent="0.3">
      <c r="A11602" s="86"/>
      <c r="B11602" s="84"/>
      <c r="C11602" s="125"/>
      <c r="E11602" s="151"/>
      <c r="F11602" s="151"/>
      <c r="G11602" s="151"/>
      <c r="H11602" s="190" t="str">
        <f t="shared" si="2237"/>
        <v/>
      </c>
      <c r="J11602" s="195" t="str">
        <f>+IF(H11602="","",H11602/H11614)</f>
        <v/>
      </c>
      <c r="K11602" s="174"/>
      <c r="L11602" s="170"/>
      <c r="M11602" s="193" t="str">
        <f t="shared" si="2238"/>
        <v/>
      </c>
      <c r="N11602" s="194" t="str">
        <f t="shared" si="2235"/>
        <v/>
      </c>
      <c r="R11602" s="75" t="e">
        <f t="shared" si="2236"/>
        <v>#REF!</v>
      </c>
    </row>
    <row r="11603" spans="1:18" ht="15" customHeight="1" thickBot="1" x14ac:dyDescent="0.35">
      <c r="A11603" s="86"/>
      <c r="B11603" s="84"/>
      <c r="C11603" s="125"/>
      <c r="E11603" s="152"/>
      <c r="F11603" s="152"/>
      <c r="G11603" s="152"/>
      <c r="H11603" s="191" t="str">
        <f t="shared" si="2237"/>
        <v/>
      </c>
      <c r="J11603" s="195" t="str">
        <f>+IF(H11603="","",H11603/H11614)</f>
        <v/>
      </c>
      <c r="K11603" s="174"/>
      <c r="L11603" s="170"/>
      <c r="M11603" s="193" t="str">
        <f t="shared" si="2238"/>
        <v/>
      </c>
      <c r="N11603" s="194" t="str">
        <f t="shared" si="2235"/>
        <v/>
      </c>
      <c r="R11603" s="75" t="e">
        <f t="shared" si="2236"/>
        <v>#REF!</v>
      </c>
    </row>
    <row r="11604" spans="1:18" ht="15" customHeight="1" thickBot="1" x14ac:dyDescent="0.35">
      <c r="A11604" s="86"/>
      <c r="B11604" s="84"/>
      <c r="C11604" s="160"/>
      <c r="D11604" s="160"/>
      <c r="E11604" s="160"/>
      <c r="F11604" s="160"/>
      <c r="G11604" s="161" t="s">
        <v>29</v>
      </c>
      <c r="H11604" s="157">
        <f>SUM(H11578:H11603)</f>
        <v>3.4579999999999997</v>
      </c>
      <c r="J11604" s="110">
        <f>SUM(J11578:J11603)</f>
        <v>0.76580666592846869</v>
      </c>
      <c r="K11604" s="109"/>
      <c r="L11604" s="109"/>
      <c r="M11604" s="109"/>
      <c r="N11604" s="110">
        <f>SUM(N11578:N11603)</f>
        <v>0.29137858487432183</v>
      </c>
    </row>
    <row r="11605" spans="1:18" s="73" customFormat="1" ht="15" customHeight="1" thickBot="1" x14ac:dyDescent="0.35">
      <c r="A11605" s="86"/>
      <c r="B11605" s="84"/>
      <c r="C11605" s="73" t="s">
        <v>12</v>
      </c>
      <c r="H11605" s="74"/>
      <c r="J11605" s="111"/>
      <c r="K11605" s="111"/>
      <c r="L11605" s="111"/>
      <c r="M11605" s="111"/>
      <c r="N11605" s="111"/>
    </row>
    <row r="11606" spans="1:18" ht="33" customHeight="1" thickBot="1" x14ac:dyDescent="0.35">
      <c r="A11606" s="86"/>
      <c r="B11606" s="84"/>
      <c r="C11606" s="122" t="s">
        <v>48</v>
      </c>
      <c r="D11606" s="129"/>
      <c r="E11606" s="130" t="s">
        <v>3</v>
      </c>
      <c r="F11606" s="130" t="s">
        <v>0</v>
      </c>
      <c r="G11606" s="123" t="s">
        <v>6</v>
      </c>
      <c r="H11606" s="124" t="s">
        <v>9</v>
      </c>
      <c r="J11606" s="106" t="s">
        <v>59</v>
      </c>
      <c r="K11606" s="107" t="s">
        <v>60</v>
      </c>
      <c r="L11606" s="107" t="s">
        <v>61</v>
      </c>
      <c r="M11606" s="107" t="s">
        <v>62</v>
      </c>
      <c r="N11606" s="108" t="s">
        <v>63</v>
      </c>
    </row>
    <row r="11607" spans="1:18" ht="15" customHeight="1" x14ac:dyDescent="0.3">
      <c r="A11607" s="86"/>
      <c r="B11607" s="84"/>
      <c r="C11607" s="125"/>
      <c r="E11607" s="149"/>
      <c r="F11607" s="146"/>
      <c r="G11607" s="154"/>
      <c r="H11607" s="186" t="str">
        <f>+IF(G11607="","",F11607*G11607)</f>
        <v/>
      </c>
      <c r="J11607" s="195" t="str">
        <f>+IF(H11607="","",H11607/H11614)</f>
        <v/>
      </c>
      <c r="K11607" s="175"/>
      <c r="L11607" s="175"/>
      <c r="M11607" s="193" t="str">
        <f>IF(L11607="NP", 0, (IF(L11607="EP", 1, (IF(L11607="ND", 0.4, "")))))</f>
        <v/>
      </c>
      <c r="N11607" s="194" t="str">
        <f>+IF(H11607="","",J11607*M11607)</f>
        <v/>
      </c>
      <c r="R11607" s="75" t="e">
        <f t="shared" ref="R11607:R11611" si="2239">+R11519+1</f>
        <v>#REF!</v>
      </c>
    </row>
    <row r="11608" spans="1:18" ht="15" customHeight="1" x14ac:dyDescent="0.3">
      <c r="A11608" s="86"/>
      <c r="B11608" s="84"/>
      <c r="C11608" s="125"/>
      <c r="E11608" s="149"/>
      <c r="F11608" s="146"/>
      <c r="G11608" s="154"/>
      <c r="H11608" s="186" t="str">
        <f>+IF(G11608="","",F11608*G11608)</f>
        <v/>
      </c>
      <c r="J11608" s="195" t="str">
        <f>+IF(H11608="","",H11608/H11612)</f>
        <v/>
      </c>
      <c r="K11608" s="175"/>
      <c r="L11608" s="175"/>
      <c r="M11608" s="193" t="str">
        <f>IF(L11608="NP", 0, (IF(L11608="EP", 1, (IF(L11608="ND", 0.4, "")))))</f>
        <v/>
      </c>
      <c r="N11608" s="194" t="str">
        <f>+IF(H11608="","",J11608*M11608)</f>
        <v/>
      </c>
      <c r="R11608" s="75" t="e">
        <f t="shared" si="2239"/>
        <v>#REF!</v>
      </c>
    </row>
    <row r="11609" spans="1:18" ht="15" customHeight="1" x14ac:dyDescent="0.3">
      <c r="A11609" s="86"/>
      <c r="B11609" s="84"/>
      <c r="C11609" s="125"/>
      <c r="E11609" s="149"/>
      <c r="F11609" s="146"/>
      <c r="G11609" s="154"/>
      <c r="H11609" s="186" t="str">
        <f>+IF(G11609="","",F11609*G11609)</f>
        <v/>
      </c>
      <c r="J11609" s="195" t="str">
        <f>+IF(H11609="","",H11609/H11613)</f>
        <v/>
      </c>
      <c r="K11609" s="175"/>
      <c r="L11609" s="175"/>
      <c r="M11609" s="193" t="str">
        <f>IF(L11609="NP", 0, (IF(L11609="EP", 1, (IF(L11609="ND", 0.4, "")))))</f>
        <v/>
      </c>
      <c r="N11609" s="194" t="str">
        <f>+IF(H11609="","",J11609*M11609)</f>
        <v/>
      </c>
      <c r="R11609" s="75" t="e">
        <f t="shared" si="2239"/>
        <v>#REF!</v>
      </c>
    </row>
    <row r="11610" spans="1:18" ht="15" customHeight="1" x14ac:dyDescent="0.3">
      <c r="A11610" s="86"/>
      <c r="B11610" s="84"/>
      <c r="C11610" s="125"/>
      <c r="E11610" s="149"/>
      <c r="F11610" s="146"/>
      <c r="G11610" s="154"/>
      <c r="H11610" s="186" t="str">
        <f>+IF(G11610="","",F11610*G11610)</f>
        <v/>
      </c>
      <c r="J11610" s="195" t="str">
        <f>+IF(H11610="","",H11610/H11614)</f>
        <v/>
      </c>
      <c r="K11610" s="175"/>
      <c r="L11610" s="175"/>
      <c r="M11610" s="193" t="str">
        <f>IF(L11610="NP", 0, (IF(L11610="EP", 1, (IF(L11610="ND", 0.4, "")))))</f>
        <v/>
      </c>
      <c r="N11610" s="194" t="str">
        <f>+IF(H11610="","",J11610*M11610)</f>
        <v/>
      </c>
      <c r="R11610" s="75" t="e">
        <f t="shared" si="2239"/>
        <v>#REF!</v>
      </c>
    </row>
    <row r="11611" spans="1:18" ht="15" customHeight="1" thickBot="1" x14ac:dyDescent="0.35">
      <c r="A11611" s="86"/>
      <c r="B11611" s="84"/>
      <c r="C11611" s="127"/>
      <c r="D11611" s="128"/>
      <c r="E11611" s="150"/>
      <c r="F11611" s="147"/>
      <c r="G11611" s="155"/>
      <c r="H11611" s="192" t="str">
        <f>+IF(G11611="","",F11611*G11611)</f>
        <v/>
      </c>
      <c r="J11611" s="195" t="str">
        <f>+IF(H11611="","",H11611/H11614)</f>
        <v/>
      </c>
      <c r="K11611" s="176"/>
      <c r="L11611" s="177"/>
      <c r="M11611" s="193" t="str">
        <f>IF(L11611="NP", 0, (IF(L11611="EP", 1, (IF(L11611="ND", 0.4, "")))))</f>
        <v/>
      </c>
      <c r="N11611" s="194" t="str">
        <f>+IF(H11611="","",J11611*M11611)</f>
        <v/>
      </c>
      <c r="R11611" s="75" t="e">
        <f t="shared" si="2239"/>
        <v>#REF!</v>
      </c>
    </row>
    <row r="11612" spans="1:18" ht="15" customHeight="1" thickBot="1" x14ac:dyDescent="0.35">
      <c r="A11612" s="86"/>
      <c r="B11612" s="84"/>
      <c r="C11612" s="160"/>
      <c r="D11612" s="160"/>
      <c r="E11612" s="160"/>
      <c r="F11612" s="160"/>
      <c r="G11612" s="161" t="s">
        <v>30</v>
      </c>
      <c r="H11612" s="157">
        <f>SUM(H11607:H11611)</f>
        <v>0</v>
      </c>
      <c r="J11612" s="110">
        <f>SUM(J11607:J11611)</f>
        <v>0</v>
      </c>
      <c r="K11612" s="109"/>
      <c r="L11612" s="109"/>
      <c r="M11612" s="109"/>
      <c r="N11612" s="110">
        <f>SUM(N11607:N11611)</f>
        <v>0</v>
      </c>
    </row>
    <row r="11613" spans="1:18" ht="13.5" customHeight="1" thickBot="1" x14ac:dyDescent="0.35">
      <c r="A11613" s="86"/>
      <c r="B11613" s="84"/>
      <c r="H11613" s="84"/>
      <c r="J11613" s="103"/>
      <c r="K11613" s="104"/>
      <c r="L11613" s="104"/>
      <c r="M11613" s="104"/>
      <c r="N11613" s="105"/>
    </row>
    <row r="11614" spans="1:18" ht="15" customHeight="1" x14ac:dyDescent="0.3">
      <c r="A11614" s="86"/>
      <c r="B11614" s="84"/>
      <c r="D11614" s="132" t="s">
        <v>13</v>
      </c>
      <c r="E11614" s="133"/>
      <c r="F11614" s="133"/>
      <c r="G11614" s="134"/>
      <c r="H11614" s="158">
        <f>+H11559+H11575+H11604+H11612</f>
        <v>4.5154999999999994</v>
      </c>
      <c r="J11614" s="113"/>
      <c r="K11614" s="78"/>
      <c r="M11614" s="78"/>
      <c r="N11614" s="114"/>
    </row>
    <row r="11615" spans="1:18" ht="15" customHeight="1" thickBot="1" x14ac:dyDescent="0.35">
      <c r="A11615" s="86"/>
      <c r="B11615" s="84"/>
      <c r="D11615" s="135" t="s">
        <v>67</v>
      </c>
      <c r="E11615" s="136"/>
      <c r="F11615" s="136"/>
      <c r="G11615" s="141">
        <f>+$Q$1</f>
        <v>0.15</v>
      </c>
      <c r="H11615" s="159">
        <f>+H11614*G11615</f>
        <v>0.67732499999999984</v>
      </c>
      <c r="J11615" s="115"/>
      <c r="K11615" s="116"/>
      <c r="L11615" s="116"/>
      <c r="M11615" s="116"/>
      <c r="N11615" s="117"/>
    </row>
    <row r="11616" spans="1:18" ht="15" customHeight="1" x14ac:dyDescent="0.3">
      <c r="A11616" s="86"/>
      <c r="B11616" s="84"/>
      <c r="D11616" s="135" t="s">
        <v>68</v>
      </c>
      <c r="E11616" s="136"/>
      <c r="F11616" s="136"/>
      <c r="G11616" s="141">
        <f>+$Q$2</f>
        <v>0</v>
      </c>
      <c r="H11616" s="159">
        <f>+(H11614+H11615)*G11616</f>
        <v>0</v>
      </c>
      <c r="J11616" s="120">
        <f>+J11559+J11575+J11604+J11612</f>
        <v>1.0000000000000002</v>
      </c>
      <c r="K11616" s="118"/>
      <c r="L11616" s="118"/>
      <c r="M11616" s="118"/>
      <c r="N11616" s="120">
        <f>+N11559+N11575+N11604+N11612</f>
        <v>0.29137858487432183</v>
      </c>
    </row>
    <row r="11617" spans="1:18" ht="15" customHeight="1" thickBot="1" x14ac:dyDescent="0.35">
      <c r="A11617" s="86"/>
      <c r="B11617" s="84"/>
      <c r="C11617" s="75" t="s">
        <v>64</v>
      </c>
      <c r="D11617" s="135" t="s">
        <v>14</v>
      </c>
      <c r="E11617" s="136"/>
      <c r="F11617" s="136"/>
      <c r="G11617" s="137"/>
      <c r="H11617" s="159">
        <f>SUM(H11614:H11616)</f>
        <v>5.1928249999999991</v>
      </c>
      <c r="J11617" s="121" t="s">
        <v>69</v>
      </c>
      <c r="K11617" s="119"/>
      <c r="L11617" s="119"/>
      <c r="M11617" s="119"/>
      <c r="N11617" s="121" t="s">
        <v>70</v>
      </c>
    </row>
    <row r="11618" spans="1:18" ht="15" customHeight="1" thickBot="1" x14ac:dyDescent="0.35">
      <c r="A11618" s="86"/>
      <c r="B11618" s="84"/>
      <c r="C11618" s="75" t="s">
        <v>64</v>
      </c>
      <c r="D11618" s="138" t="s">
        <v>15</v>
      </c>
      <c r="E11618" s="139"/>
      <c r="F11618" s="139"/>
      <c r="G11618" s="140"/>
      <c r="H11618" s="131">
        <f>+ROUND(H11617,2)</f>
        <v>5.19</v>
      </c>
      <c r="N11618" s="165">
        <f>+ROUND(N11616,4)</f>
        <v>0.29139999999999999</v>
      </c>
    </row>
    <row r="11619" spans="1:18" ht="13.5" customHeight="1" x14ac:dyDescent="0.3">
      <c r="A11619" s="86"/>
      <c r="B11619" s="84"/>
      <c r="G11619" s="76"/>
    </row>
    <row r="11620" spans="1:18" ht="13.5" customHeight="1" x14ac:dyDescent="0.3">
      <c r="A11620" s="86"/>
      <c r="B11620" s="84"/>
      <c r="G11620" s="76"/>
    </row>
    <row r="11621" spans="1:18" ht="15" customHeight="1" x14ac:dyDescent="0.3">
      <c r="A11621" s="83"/>
      <c r="B11621" s="84"/>
      <c r="G11621" s="76"/>
      <c r="H11621" s="84"/>
      <c r="J11621" s="85"/>
      <c r="K11621" s="85"/>
      <c r="L11621" s="85"/>
      <c r="M11621" s="85"/>
      <c r="N11621" s="85"/>
    </row>
    <row r="11622" spans="1:18" ht="14.1" customHeight="1" x14ac:dyDescent="0.3">
      <c r="A11622" s="86"/>
      <c r="B11622" s="84"/>
      <c r="C11622" s="87"/>
      <c r="D11622" s="87"/>
      <c r="E11622" s="87"/>
      <c r="F11622" s="87"/>
      <c r="G11622" s="87"/>
      <c r="H11622" s="87"/>
      <c r="K11622" s="78"/>
      <c r="M11622" s="78"/>
    </row>
    <row r="11623" spans="1:18" ht="12" customHeight="1" x14ac:dyDescent="0.3">
      <c r="A11623" s="86"/>
      <c r="B11623" s="84"/>
      <c r="C11623" s="73"/>
      <c r="D11623" s="73"/>
      <c r="E11623" s="73"/>
      <c r="F11623" s="73"/>
      <c r="G11623" s="73"/>
      <c r="H11623" s="73"/>
      <c r="K11623" s="78"/>
      <c r="M11623" s="78"/>
    </row>
    <row r="11624" spans="1:18" ht="12" customHeight="1" x14ac:dyDescent="0.3">
      <c r="A11624" s="86"/>
      <c r="B11624" s="84"/>
      <c r="G11624" s="88"/>
      <c r="H11624" s="84"/>
      <c r="K11624" s="78"/>
      <c r="M11624" s="78"/>
    </row>
    <row r="11625" spans="1:18" ht="14.25" customHeight="1" x14ac:dyDescent="0.3">
      <c r="A11625" s="86"/>
      <c r="B11625" s="84"/>
      <c r="C11625" s="89"/>
      <c r="D11625" s="90"/>
      <c r="E11625" s="90"/>
      <c r="F11625" s="90"/>
      <c r="G11625" s="90"/>
      <c r="H11625" s="91"/>
      <c r="K11625" s="78"/>
      <c r="M11625" s="78"/>
    </row>
    <row r="11626" spans="1:18" ht="14.25" customHeight="1" x14ac:dyDescent="0.3">
      <c r="A11626" s="86"/>
      <c r="B11626" s="84"/>
      <c r="C11626" s="89"/>
      <c r="H11626" s="84"/>
      <c r="K11626" s="78"/>
      <c r="M11626" s="78"/>
    </row>
    <row r="11627" spans="1:18" ht="12" customHeight="1" thickBot="1" x14ac:dyDescent="0.35">
      <c r="A11627" s="86"/>
      <c r="B11627" s="84"/>
      <c r="C11627" s="89"/>
      <c r="H11627" s="84"/>
      <c r="K11627" s="78"/>
      <c r="M11627" s="78"/>
    </row>
    <row r="11628" spans="1:18" ht="20.100000000000001" customHeight="1" thickBot="1" x14ac:dyDescent="0.35">
      <c r="A11628" s="86"/>
      <c r="B11628" s="84"/>
      <c r="C11628" s="142" t="s">
        <v>55</v>
      </c>
      <c r="D11628" s="143"/>
      <c r="E11628" s="143"/>
      <c r="F11628" s="143"/>
      <c r="G11628" s="143"/>
      <c r="H11628" s="144"/>
    </row>
    <row r="11629" spans="1:18" ht="20.100000000000001" customHeight="1" x14ac:dyDescent="0.3">
      <c r="A11629" s="86"/>
      <c r="B11629" s="84"/>
      <c r="C11629" s="92"/>
      <c r="H11629" s="93" t="s">
        <v>56</v>
      </c>
      <c r="I11629" s="84"/>
      <c r="J11629" s="97" t="s">
        <v>26</v>
      </c>
      <c r="K11629" s="98"/>
      <c r="L11629" s="98"/>
      <c r="M11629" s="98"/>
      <c r="N11629" s="99"/>
    </row>
    <row r="11630" spans="1:18" ht="16.5" customHeight="1" thickBot="1" x14ac:dyDescent="0.35">
      <c r="A11630" s="169"/>
      <c r="B11630" s="84"/>
      <c r="C11630" s="73" t="s">
        <v>57</v>
      </c>
      <c r="D11630" s="84">
        <v>133</v>
      </c>
      <c r="G11630" s="74" t="s">
        <v>4</v>
      </c>
      <c r="H11630" s="75" t="str">
        <f>+VLOOKUP(D11630,PRESUP!$A$6:$N$183,3,FALSE)</f>
        <v>m3</v>
      </c>
      <c r="I11630" s="84"/>
      <c r="J11630" s="100"/>
      <c r="K11630" s="101"/>
      <c r="L11630" s="101"/>
      <c r="M11630" s="101"/>
      <c r="N11630" s="102"/>
    </row>
    <row r="11631" spans="1:18" ht="32.25" customHeight="1" x14ac:dyDescent="0.3">
      <c r="A11631" s="86"/>
      <c r="B11631" s="84"/>
      <c r="C11631" s="22" t="str">
        <f>+VLOOKUP(D11630,PRESUP!$A$6:$N$183,14,FALSE)</f>
        <v>DETALLE: Agua para control de polvo</v>
      </c>
      <c r="J11631" s="103"/>
      <c r="K11631" s="104"/>
      <c r="L11631" s="104"/>
      <c r="M11631" s="104"/>
      <c r="N11631" s="105"/>
      <c r="O11631" s="84" t="s">
        <v>71</v>
      </c>
      <c r="P11631" s="84" t="s">
        <v>73</v>
      </c>
      <c r="Q11631" s="84" t="s">
        <v>72</v>
      </c>
    </row>
    <row r="11632" spans="1:18" s="73" customFormat="1" ht="15" customHeight="1" thickBot="1" x14ac:dyDescent="0.35">
      <c r="A11632" s="86"/>
      <c r="B11632" s="84"/>
      <c r="C11632" s="73" t="s">
        <v>5</v>
      </c>
      <c r="D11632" s="94"/>
      <c r="E11632" s="94"/>
      <c r="F11632" s="94"/>
      <c r="G11632" s="196" t="s">
        <v>58</v>
      </c>
      <c r="H11632" s="197">
        <v>8.3999999999999995E-3</v>
      </c>
      <c r="J11632" s="162"/>
      <c r="K11632" s="163"/>
      <c r="L11632" s="163"/>
      <c r="M11632" s="163"/>
      <c r="N11632" s="164"/>
      <c r="O11632" s="166">
        <f>+H11706</f>
        <v>1.91</v>
      </c>
      <c r="P11632" s="168">
        <f>+H11702</f>
        <v>1.658992</v>
      </c>
      <c r="Q11632" s="167">
        <f>+N11706</f>
        <v>0.16220000000000001</v>
      </c>
      <c r="R11632" s="73">
        <f t="shared" ref="R11632" si="2240">+D11630</f>
        <v>133</v>
      </c>
    </row>
    <row r="11633" spans="1:18" s="94" customFormat="1" ht="30" customHeight="1" thickBot="1" x14ac:dyDescent="0.35">
      <c r="A11633" s="86"/>
      <c r="B11633" s="84"/>
      <c r="C11633" s="122" t="s">
        <v>48</v>
      </c>
      <c r="D11633" s="123" t="s">
        <v>0</v>
      </c>
      <c r="E11633" s="123" t="s">
        <v>6</v>
      </c>
      <c r="F11633" s="123" t="s">
        <v>7</v>
      </c>
      <c r="G11633" s="123" t="s">
        <v>8</v>
      </c>
      <c r="H11633" s="124" t="s">
        <v>9</v>
      </c>
      <c r="J11633" s="106" t="s">
        <v>59</v>
      </c>
      <c r="K11633" s="107" t="s">
        <v>60</v>
      </c>
      <c r="L11633" s="107" t="s">
        <v>61</v>
      </c>
      <c r="M11633" s="107" t="s">
        <v>62</v>
      </c>
      <c r="N11633" s="108" t="s">
        <v>63</v>
      </c>
    </row>
    <row r="11634" spans="1:18" ht="15" customHeight="1" x14ac:dyDescent="0.3">
      <c r="A11634" s="86"/>
      <c r="B11634" s="84"/>
      <c r="C11634" s="125"/>
      <c r="D11634" s="145"/>
      <c r="E11634" s="148"/>
      <c r="F11634" s="148"/>
      <c r="G11634" s="153"/>
      <c r="H11634" s="126"/>
      <c r="J11634" s="171"/>
      <c r="K11634" s="210"/>
      <c r="L11634" s="210"/>
      <c r="M11634" s="156"/>
      <c r="N11634" s="173"/>
    </row>
    <row r="11635" spans="1:18" ht="15" customHeight="1" x14ac:dyDescent="0.25">
      <c r="A11635" s="86"/>
      <c r="B11635" s="84"/>
      <c r="C11635" s="209" t="s">
        <v>538</v>
      </c>
      <c r="D11635" s="209">
        <v>1</v>
      </c>
      <c r="E11635" s="209">
        <v>39.43</v>
      </c>
      <c r="F11635" s="184">
        <f>+IF(E11635="","",D11635*E11635)</f>
        <v>39.43</v>
      </c>
      <c r="G11635" s="185">
        <f>+IF(F11635="","",H11632)</f>
        <v>8.3999999999999995E-3</v>
      </c>
      <c r="H11635" s="186">
        <f>+IF(G11635="","",F11635*G11635)</f>
        <v>0.33121199999999995</v>
      </c>
      <c r="J11635" s="195">
        <f>+IF(H11635="","",H11635/H11702)</f>
        <v>0.19964653235217528</v>
      </c>
      <c r="K11635" s="211">
        <v>548000014</v>
      </c>
      <c r="L11635" s="170" t="s">
        <v>77</v>
      </c>
      <c r="M11635" s="193">
        <f>IF(L11635="NP", 0, (IF(L11635="EP", 1, (IF(L11635="ND", 0.4, "")))))</f>
        <v>0</v>
      </c>
      <c r="N11635" s="194">
        <f t="shared" ref="N11635:N11646" si="2241">+IF(H11635="","",J11635*M11635)</f>
        <v>0</v>
      </c>
      <c r="R11635" s="75" t="e">
        <f t="shared" ref="R11635:R11646" si="2242">+R11547+1</f>
        <v>#REF!</v>
      </c>
    </row>
    <row r="11636" spans="1:18" ht="15" customHeight="1" x14ac:dyDescent="0.25">
      <c r="A11636" s="86"/>
      <c r="B11636" s="84"/>
      <c r="C11636" s="209"/>
      <c r="D11636" s="209"/>
      <c r="E11636" s="209"/>
      <c r="F11636" s="184"/>
      <c r="G11636" s="185"/>
      <c r="H11636" s="186"/>
      <c r="J11636" s="195"/>
      <c r="K11636" s="211"/>
      <c r="L11636" s="212"/>
      <c r="M11636" s="193"/>
      <c r="N11636" s="194" t="str">
        <f t="shared" si="2241"/>
        <v/>
      </c>
      <c r="R11636" s="75" t="e">
        <f t="shared" si="2242"/>
        <v>#REF!</v>
      </c>
    </row>
    <row r="11637" spans="1:18" ht="15" customHeight="1" x14ac:dyDescent="0.3">
      <c r="A11637" s="86"/>
      <c r="B11637" s="84"/>
      <c r="C11637" s="125"/>
      <c r="D11637" s="146"/>
      <c r="E11637" s="149"/>
      <c r="F11637" s="184"/>
      <c r="G11637" s="185"/>
      <c r="H11637" s="186"/>
      <c r="J11637" s="195"/>
      <c r="K11637" s="172"/>
      <c r="L11637" s="170"/>
      <c r="M11637" s="193"/>
      <c r="N11637" s="194" t="str">
        <f t="shared" si="2241"/>
        <v/>
      </c>
      <c r="R11637" s="75" t="e">
        <f t="shared" si="2242"/>
        <v>#REF!</v>
      </c>
    </row>
    <row r="11638" spans="1:18" ht="15" customHeight="1" x14ac:dyDescent="0.3">
      <c r="A11638" s="86"/>
      <c r="B11638" s="84"/>
      <c r="C11638" s="125"/>
      <c r="D11638" s="146"/>
      <c r="E11638" s="149"/>
      <c r="F11638" s="184" t="str">
        <f t="shared" ref="F11638:F11646" si="2243">+IF(E11638="","",D11638*E11638)</f>
        <v/>
      </c>
      <c r="G11638" s="185" t="str">
        <f>+IF(F11638="","",H11632)</f>
        <v/>
      </c>
      <c r="H11638" s="186" t="str">
        <f t="shared" ref="H11638:H11646" si="2244">+IF(G11638="","",F11638*G11638)</f>
        <v/>
      </c>
      <c r="J11638" s="195" t="str">
        <f>+IF(H11638="","",H11638/H11702)</f>
        <v/>
      </c>
      <c r="K11638" s="172"/>
      <c r="L11638" s="170"/>
      <c r="M11638" s="193" t="str">
        <f t="shared" ref="M11638:M11646" si="2245">IF(L11638="NP", 0, (IF(L11638="EP", 1, (IF(L11638="ND", 0.4, "")))))</f>
        <v/>
      </c>
      <c r="N11638" s="194" t="str">
        <f t="shared" si="2241"/>
        <v/>
      </c>
      <c r="R11638" s="75" t="e">
        <f t="shared" si="2242"/>
        <v>#REF!</v>
      </c>
    </row>
    <row r="11639" spans="1:18" ht="15" customHeight="1" x14ac:dyDescent="0.3">
      <c r="A11639" s="86"/>
      <c r="B11639" s="84"/>
      <c r="C11639" s="125"/>
      <c r="D11639" s="146"/>
      <c r="E11639" s="149"/>
      <c r="F11639" s="184" t="str">
        <f t="shared" si="2243"/>
        <v/>
      </c>
      <c r="G11639" s="185" t="str">
        <f>+IF(F11639="","",H11632)</f>
        <v/>
      </c>
      <c r="H11639" s="186" t="str">
        <f t="shared" si="2244"/>
        <v/>
      </c>
      <c r="J11639" s="195" t="str">
        <f>+IF(H11639="","",H11639/H11702)</f>
        <v/>
      </c>
      <c r="K11639" s="172"/>
      <c r="L11639" s="170"/>
      <c r="M11639" s="193" t="str">
        <f t="shared" si="2245"/>
        <v/>
      </c>
      <c r="N11639" s="194" t="str">
        <f t="shared" si="2241"/>
        <v/>
      </c>
      <c r="R11639" s="75" t="e">
        <f t="shared" si="2242"/>
        <v>#REF!</v>
      </c>
    </row>
    <row r="11640" spans="1:18" ht="15" customHeight="1" x14ac:dyDescent="0.3">
      <c r="A11640" s="86"/>
      <c r="B11640" s="84"/>
      <c r="C11640" s="125"/>
      <c r="D11640" s="146"/>
      <c r="E11640" s="149"/>
      <c r="F11640" s="184" t="str">
        <f t="shared" si="2243"/>
        <v/>
      </c>
      <c r="G11640" s="185" t="str">
        <f>+IF(F11640="","",H11632)</f>
        <v/>
      </c>
      <c r="H11640" s="186" t="str">
        <f t="shared" si="2244"/>
        <v/>
      </c>
      <c r="J11640" s="195" t="str">
        <f>+IF(H11640="","",H11640/H11702)</f>
        <v/>
      </c>
      <c r="K11640" s="172"/>
      <c r="L11640" s="170"/>
      <c r="M11640" s="193" t="str">
        <f t="shared" si="2245"/>
        <v/>
      </c>
      <c r="N11640" s="194" t="str">
        <f t="shared" si="2241"/>
        <v/>
      </c>
      <c r="R11640" s="75" t="e">
        <f t="shared" si="2242"/>
        <v>#REF!</v>
      </c>
    </row>
    <row r="11641" spans="1:18" ht="15" customHeight="1" x14ac:dyDescent="0.3">
      <c r="A11641" s="86"/>
      <c r="B11641" s="84"/>
      <c r="C11641" s="125"/>
      <c r="D11641" s="146"/>
      <c r="E11641" s="149"/>
      <c r="F11641" s="184" t="str">
        <f t="shared" si="2243"/>
        <v/>
      </c>
      <c r="G11641" s="185" t="str">
        <f>+IF(F11641="","",H11632)</f>
        <v/>
      </c>
      <c r="H11641" s="186" t="str">
        <f t="shared" si="2244"/>
        <v/>
      </c>
      <c r="J11641" s="195" t="str">
        <f>+IF(H11641="","",H11641/H11702)</f>
        <v/>
      </c>
      <c r="K11641" s="172"/>
      <c r="L11641" s="170"/>
      <c r="M11641" s="193" t="str">
        <f t="shared" si="2245"/>
        <v/>
      </c>
      <c r="N11641" s="194" t="str">
        <f t="shared" si="2241"/>
        <v/>
      </c>
      <c r="R11641" s="75" t="e">
        <f t="shared" si="2242"/>
        <v>#REF!</v>
      </c>
    </row>
    <row r="11642" spans="1:18" ht="15" customHeight="1" x14ac:dyDescent="0.3">
      <c r="A11642" s="86"/>
      <c r="B11642" s="84"/>
      <c r="C11642" s="125"/>
      <c r="D11642" s="146"/>
      <c r="E11642" s="149"/>
      <c r="F11642" s="184" t="str">
        <f t="shared" si="2243"/>
        <v/>
      </c>
      <c r="G11642" s="185" t="str">
        <f>+IF(F11642="","",H11632)</f>
        <v/>
      </c>
      <c r="H11642" s="186" t="str">
        <f t="shared" si="2244"/>
        <v/>
      </c>
      <c r="J11642" s="195" t="str">
        <f>+IF(H11642="","",H11642/H11702)</f>
        <v/>
      </c>
      <c r="K11642" s="172"/>
      <c r="L11642" s="170"/>
      <c r="M11642" s="193" t="str">
        <f t="shared" si="2245"/>
        <v/>
      </c>
      <c r="N11642" s="194" t="str">
        <f t="shared" si="2241"/>
        <v/>
      </c>
      <c r="R11642" s="75" t="e">
        <f t="shared" si="2242"/>
        <v>#REF!</v>
      </c>
    </row>
    <row r="11643" spans="1:18" ht="15" customHeight="1" x14ac:dyDescent="0.3">
      <c r="A11643" s="86"/>
      <c r="B11643" s="84"/>
      <c r="C11643" s="125"/>
      <c r="D11643" s="146"/>
      <c r="E11643" s="149"/>
      <c r="F11643" s="184" t="str">
        <f t="shared" si="2243"/>
        <v/>
      </c>
      <c r="G11643" s="185" t="str">
        <f>+IF(F11643="","",H11632)</f>
        <v/>
      </c>
      <c r="H11643" s="186" t="str">
        <f t="shared" si="2244"/>
        <v/>
      </c>
      <c r="J11643" s="195" t="str">
        <f>+IF(H11643="","",H11643/H11702)</f>
        <v/>
      </c>
      <c r="K11643" s="172"/>
      <c r="L11643" s="170"/>
      <c r="M11643" s="193" t="str">
        <f t="shared" si="2245"/>
        <v/>
      </c>
      <c r="N11643" s="194" t="str">
        <f t="shared" si="2241"/>
        <v/>
      </c>
      <c r="R11643" s="75" t="e">
        <f t="shared" si="2242"/>
        <v>#REF!</v>
      </c>
    </row>
    <row r="11644" spans="1:18" ht="15" customHeight="1" x14ac:dyDescent="0.3">
      <c r="A11644" s="86"/>
      <c r="B11644" s="84"/>
      <c r="C11644" s="125"/>
      <c r="D11644" s="146"/>
      <c r="E11644" s="149"/>
      <c r="F11644" s="184" t="str">
        <f t="shared" si="2243"/>
        <v/>
      </c>
      <c r="G11644" s="185" t="str">
        <f>+IF(F11644="","",H11632)</f>
        <v/>
      </c>
      <c r="H11644" s="186" t="str">
        <f t="shared" si="2244"/>
        <v/>
      </c>
      <c r="J11644" s="195" t="str">
        <f>+IF(H11644="","",H11644/H11702)</f>
        <v/>
      </c>
      <c r="K11644" s="172"/>
      <c r="L11644" s="170"/>
      <c r="M11644" s="193" t="str">
        <f t="shared" si="2245"/>
        <v/>
      </c>
      <c r="N11644" s="194" t="str">
        <f t="shared" si="2241"/>
        <v/>
      </c>
      <c r="R11644" s="75" t="e">
        <f t="shared" si="2242"/>
        <v>#REF!</v>
      </c>
    </row>
    <row r="11645" spans="1:18" ht="15" customHeight="1" x14ac:dyDescent="0.3">
      <c r="A11645" s="86"/>
      <c r="B11645" s="84"/>
      <c r="C11645" s="125"/>
      <c r="D11645" s="146"/>
      <c r="E11645" s="149"/>
      <c r="F11645" s="184" t="str">
        <f t="shared" si="2243"/>
        <v/>
      </c>
      <c r="G11645" s="185" t="str">
        <f>+IF(F11645="","",H11632)</f>
        <v/>
      </c>
      <c r="H11645" s="186" t="str">
        <f t="shared" si="2244"/>
        <v/>
      </c>
      <c r="J11645" s="195" t="str">
        <f>+IF(H11645="","",H11645/H11702)</f>
        <v/>
      </c>
      <c r="K11645" s="172"/>
      <c r="L11645" s="170"/>
      <c r="M11645" s="193" t="str">
        <f t="shared" si="2245"/>
        <v/>
      </c>
      <c r="N11645" s="194" t="str">
        <f t="shared" si="2241"/>
        <v/>
      </c>
      <c r="R11645" s="75" t="e">
        <f t="shared" si="2242"/>
        <v>#REF!</v>
      </c>
    </row>
    <row r="11646" spans="1:18" ht="15" customHeight="1" thickBot="1" x14ac:dyDescent="0.35">
      <c r="A11646" s="86"/>
      <c r="B11646" s="84"/>
      <c r="C11646" s="127"/>
      <c r="D11646" s="147"/>
      <c r="E11646" s="150"/>
      <c r="F11646" s="187" t="str">
        <f t="shared" si="2243"/>
        <v/>
      </c>
      <c r="G11646" s="188" t="str">
        <f>+IF(F11646="","",H11631)</f>
        <v/>
      </c>
      <c r="H11646" s="189" t="str">
        <f t="shared" si="2244"/>
        <v/>
      </c>
      <c r="J11646" s="195" t="str">
        <f>+IF(H11646="","",H11646/H11702)</f>
        <v/>
      </c>
      <c r="K11646" s="172"/>
      <c r="L11646" s="170"/>
      <c r="M11646" s="193" t="str">
        <f t="shared" si="2245"/>
        <v/>
      </c>
      <c r="N11646" s="194" t="str">
        <f t="shared" si="2241"/>
        <v/>
      </c>
      <c r="R11646" s="75" t="e">
        <f t="shared" si="2242"/>
        <v>#REF!</v>
      </c>
    </row>
    <row r="11647" spans="1:18" ht="15" customHeight="1" thickBot="1" x14ac:dyDescent="0.35">
      <c r="A11647" s="86"/>
      <c r="B11647" s="84"/>
      <c r="C11647" s="160"/>
      <c r="D11647" s="160"/>
      <c r="E11647" s="160"/>
      <c r="F11647" s="160"/>
      <c r="G11647" s="161" t="s">
        <v>27</v>
      </c>
      <c r="H11647" s="157">
        <f>SUM(H11634:H11646)</f>
        <v>0.33121199999999995</v>
      </c>
      <c r="J11647" s="110">
        <f>SUM(J11634:J11646)</f>
        <v>0.19964653235217528</v>
      </c>
      <c r="K11647" s="109"/>
      <c r="L11647" s="109"/>
      <c r="M11647" s="109"/>
      <c r="N11647" s="110">
        <f>SUM(N11634:N11646)</f>
        <v>0</v>
      </c>
    </row>
    <row r="11648" spans="1:18" s="73" customFormat="1" ht="15" customHeight="1" thickBot="1" x14ac:dyDescent="0.35">
      <c r="A11648" s="86"/>
      <c r="B11648" s="84"/>
      <c r="C11648" s="73" t="s">
        <v>10</v>
      </c>
      <c r="H11648" s="74"/>
      <c r="J11648" s="112"/>
      <c r="K11648" s="112"/>
      <c r="L11648" s="112"/>
      <c r="M11648" s="112"/>
      <c r="N11648" s="112"/>
    </row>
    <row r="11649" spans="1:18" ht="31.5" customHeight="1" thickBot="1" x14ac:dyDescent="0.35">
      <c r="A11649" s="86"/>
      <c r="B11649" s="84"/>
      <c r="C11649" s="122" t="s">
        <v>48</v>
      </c>
      <c r="D11649" s="123" t="s">
        <v>0</v>
      </c>
      <c r="E11649" s="123" t="s">
        <v>65</v>
      </c>
      <c r="F11649" s="123" t="s">
        <v>66</v>
      </c>
      <c r="G11649" s="123" t="s">
        <v>8</v>
      </c>
      <c r="H11649" s="124" t="s">
        <v>9</v>
      </c>
      <c r="J11649" s="106" t="s">
        <v>59</v>
      </c>
      <c r="K11649" s="107" t="s">
        <v>60</v>
      </c>
      <c r="L11649" s="107" t="s">
        <v>61</v>
      </c>
      <c r="M11649" s="107" t="s">
        <v>62</v>
      </c>
      <c r="N11649" s="108" t="s">
        <v>63</v>
      </c>
    </row>
    <row r="11650" spans="1:18" ht="26.4" customHeight="1" x14ac:dyDescent="0.25">
      <c r="A11650" s="86"/>
      <c r="B11650" s="84"/>
      <c r="C11650" s="125" t="s">
        <v>326</v>
      </c>
      <c r="D11650" s="209">
        <v>1</v>
      </c>
      <c r="E11650" s="209">
        <v>4.2300000000000004</v>
      </c>
      <c r="F11650" s="184">
        <f>+IF(E11650="","",D11650*E11650)</f>
        <v>4.2300000000000004</v>
      </c>
      <c r="G11650" s="185">
        <f>+IF(F11650="","",H11632)</f>
        <v>8.3999999999999995E-3</v>
      </c>
      <c r="H11650" s="186">
        <f>+IF(G11650="","",F11650*G11650)</f>
        <v>3.5532000000000001E-2</v>
      </c>
      <c r="I11650" s="95"/>
      <c r="J11650" s="195">
        <f>+IF(H11650="","",H11650/H11702)</f>
        <v>2.1417824799637372E-2</v>
      </c>
      <c r="K11650" s="210">
        <v>851230012</v>
      </c>
      <c r="L11650" s="210" t="s">
        <v>77</v>
      </c>
      <c r="M11650" s="193">
        <v>0</v>
      </c>
      <c r="N11650" s="194">
        <f t="shared" ref="N11650:N11662" si="2246">+IF(H11650="","",J11650*M11650)</f>
        <v>0</v>
      </c>
      <c r="R11650" s="75" t="e">
        <f t="shared" ref="R11650:R11662" si="2247">+R11562+1</f>
        <v>#REF!</v>
      </c>
    </row>
    <row r="11651" spans="1:18" ht="15" customHeight="1" x14ac:dyDescent="0.25">
      <c r="A11651" s="86"/>
      <c r="B11651" s="84"/>
      <c r="C11651" s="209" t="s">
        <v>336</v>
      </c>
      <c r="D11651" s="209">
        <v>1</v>
      </c>
      <c r="E11651" s="209">
        <v>6.22</v>
      </c>
      <c r="F11651" s="184">
        <f>+IF(E11651="","",D11651*E11651)</f>
        <v>6.22</v>
      </c>
      <c r="G11651" s="185">
        <f>+IF(F11651="","",H11632)</f>
        <v>8.3999999999999995E-3</v>
      </c>
      <c r="H11651" s="186">
        <f>+IF(G11651="","",F11651*G11651)</f>
        <v>5.2247999999999996E-2</v>
      </c>
      <c r="I11651" s="95"/>
      <c r="J11651" s="195">
        <f>+IF(H11651="","",H11651/H11702)</f>
        <v>3.1493822755022327E-2</v>
      </c>
      <c r="K11651" s="210">
        <v>851230012</v>
      </c>
      <c r="L11651" s="210" t="s">
        <v>77</v>
      </c>
      <c r="M11651" s="193">
        <v>0</v>
      </c>
      <c r="N11651" s="194">
        <f t="shared" si="2246"/>
        <v>0</v>
      </c>
      <c r="R11651" s="75" t="e">
        <f t="shared" si="2247"/>
        <v>#REF!</v>
      </c>
    </row>
    <row r="11652" spans="1:18" ht="15" customHeight="1" x14ac:dyDescent="0.25">
      <c r="A11652" s="86"/>
      <c r="B11652" s="84"/>
      <c r="C11652" s="209"/>
      <c r="D11652" s="209"/>
      <c r="E11652" s="209"/>
      <c r="F11652" s="184"/>
      <c r="G11652" s="185"/>
      <c r="H11652" s="186"/>
      <c r="J11652" s="195"/>
      <c r="K11652" s="210"/>
      <c r="L11652" s="210"/>
      <c r="M11652" s="193"/>
      <c r="N11652" s="194" t="str">
        <f t="shared" si="2246"/>
        <v/>
      </c>
      <c r="R11652" s="75" t="e">
        <f t="shared" si="2247"/>
        <v>#REF!</v>
      </c>
    </row>
    <row r="11653" spans="1:18" ht="15" customHeight="1" x14ac:dyDescent="0.25">
      <c r="A11653" s="86"/>
      <c r="B11653" s="84"/>
      <c r="C11653" s="209"/>
      <c r="D11653" s="209"/>
      <c r="E11653" s="209"/>
      <c r="F11653" s="184"/>
      <c r="G11653" s="185"/>
      <c r="H11653" s="186"/>
      <c r="J11653" s="195"/>
      <c r="K11653" s="210"/>
      <c r="L11653" s="210"/>
      <c r="M11653" s="193"/>
      <c r="N11653" s="194" t="str">
        <f t="shared" si="2246"/>
        <v/>
      </c>
      <c r="R11653" s="75" t="e">
        <f t="shared" si="2247"/>
        <v>#REF!</v>
      </c>
    </row>
    <row r="11654" spans="1:18" ht="15" customHeight="1" x14ac:dyDescent="0.25">
      <c r="A11654" s="86"/>
      <c r="B11654" s="84"/>
      <c r="C11654" s="209"/>
      <c r="D11654" s="209"/>
      <c r="E11654" s="209"/>
      <c r="F11654" s="184"/>
      <c r="G11654" s="185"/>
      <c r="H11654" s="186"/>
      <c r="J11654" s="195"/>
      <c r="K11654" s="210"/>
      <c r="L11654" s="210"/>
      <c r="M11654" s="193"/>
      <c r="N11654" s="194" t="str">
        <f t="shared" si="2246"/>
        <v/>
      </c>
      <c r="R11654" s="75" t="e">
        <f t="shared" si="2247"/>
        <v>#REF!</v>
      </c>
    </row>
    <row r="11655" spans="1:18" ht="15" customHeight="1" x14ac:dyDescent="0.25">
      <c r="A11655" s="86"/>
      <c r="B11655" s="84"/>
      <c r="C11655" s="209"/>
      <c r="D11655" s="209"/>
      <c r="E11655" s="209"/>
      <c r="F11655" s="184"/>
      <c r="G11655" s="185"/>
      <c r="H11655" s="186"/>
      <c r="I11655" s="96"/>
      <c r="J11655" s="195"/>
      <c r="K11655" s="210"/>
      <c r="L11655" s="210"/>
      <c r="M11655" s="193"/>
      <c r="N11655" s="194" t="str">
        <f t="shared" si="2246"/>
        <v/>
      </c>
      <c r="R11655" s="75" t="e">
        <f t="shared" si="2247"/>
        <v>#REF!</v>
      </c>
    </row>
    <row r="11656" spans="1:18" ht="15" customHeight="1" x14ac:dyDescent="0.3">
      <c r="A11656" s="86"/>
      <c r="B11656" s="84"/>
      <c r="C11656" s="125"/>
      <c r="D11656" s="146"/>
      <c r="E11656" s="149"/>
      <c r="F11656" s="184"/>
      <c r="G11656" s="185"/>
      <c r="H11656" s="186"/>
      <c r="J11656" s="195"/>
      <c r="K11656" s="174"/>
      <c r="L11656" s="170"/>
      <c r="M11656" s="193"/>
      <c r="N11656" s="194" t="str">
        <f t="shared" si="2246"/>
        <v/>
      </c>
      <c r="R11656" s="75" t="e">
        <f t="shared" si="2247"/>
        <v>#REF!</v>
      </c>
    </row>
    <row r="11657" spans="1:18" ht="15" customHeight="1" x14ac:dyDescent="0.3">
      <c r="A11657" s="86"/>
      <c r="B11657" s="84"/>
      <c r="C11657" s="125"/>
      <c r="D11657" s="146"/>
      <c r="E11657" s="149"/>
      <c r="F11657" s="184"/>
      <c r="G11657" s="185"/>
      <c r="H11657" s="186"/>
      <c r="J11657" s="195"/>
      <c r="K11657" s="174"/>
      <c r="L11657" s="170"/>
      <c r="M11657" s="193"/>
      <c r="N11657" s="194" t="str">
        <f t="shared" si="2246"/>
        <v/>
      </c>
      <c r="R11657" s="75" t="e">
        <f t="shared" si="2247"/>
        <v>#REF!</v>
      </c>
    </row>
    <row r="11658" spans="1:18" ht="15" customHeight="1" x14ac:dyDescent="0.3">
      <c r="A11658" s="86"/>
      <c r="B11658" s="84"/>
      <c r="C11658" s="125"/>
      <c r="D11658" s="146"/>
      <c r="E11658" s="149"/>
      <c r="F11658" s="184" t="str">
        <f>+IF(E11658="","",D11658*E11658)</f>
        <v/>
      </c>
      <c r="G11658" s="185" t="str">
        <f>+IF(F11658="","",H11632)</f>
        <v/>
      </c>
      <c r="H11658" s="186" t="str">
        <f>+IF(G11658="","",F11658*G11658)</f>
        <v/>
      </c>
      <c r="I11658" s="96"/>
      <c r="J11658" s="195" t="str">
        <f>+IF(H11658="","",H11658/H11702)</f>
        <v/>
      </c>
      <c r="K11658" s="174"/>
      <c r="L11658" s="170"/>
      <c r="M11658" s="193" t="str">
        <f>IF(L11658="NP", 0, (IF(L11658="EP", 1, (IF(L11658="ND", 0.4, "")))))</f>
        <v/>
      </c>
      <c r="N11658" s="194" t="str">
        <f t="shared" si="2246"/>
        <v/>
      </c>
      <c r="R11658" s="75" t="e">
        <f t="shared" si="2247"/>
        <v>#REF!</v>
      </c>
    </row>
    <row r="11659" spans="1:18" ht="15" customHeight="1" x14ac:dyDescent="0.3">
      <c r="A11659" s="86"/>
      <c r="B11659" s="84"/>
      <c r="C11659" s="125"/>
      <c r="D11659" s="146"/>
      <c r="E11659" s="149"/>
      <c r="F11659" s="184" t="str">
        <f>+IF(E11659="","",D11659*E11659)</f>
        <v/>
      </c>
      <c r="G11659" s="185" t="str">
        <f>+IF(F11659="","",H11632)</f>
        <v/>
      </c>
      <c r="H11659" s="186" t="str">
        <f>+IF(G11659="","",F11659*G11659)</f>
        <v/>
      </c>
      <c r="J11659" s="195" t="str">
        <f>+IF(H11659="","",H11659/H11702)</f>
        <v/>
      </c>
      <c r="K11659" s="174"/>
      <c r="L11659" s="170"/>
      <c r="M11659" s="193" t="str">
        <f>IF(L11659="NP", 0, (IF(L11659="EP", 1, (IF(L11659="ND", 0.4, "")))))</f>
        <v/>
      </c>
      <c r="N11659" s="194" t="str">
        <f t="shared" si="2246"/>
        <v/>
      </c>
      <c r="R11659" s="75" t="e">
        <f t="shared" si="2247"/>
        <v>#REF!</v>
      </c>
    </row>
    <row r="11660" spans="1:18" ht="15" customHeight="1" x14ac:dyDescent="0.3">
      <c r="A11660" s="86"/>
      <c r="B11660" s="84"/>
      <c r="C11660" s="125"/>
      <c r="D11660" s="146"/>
      <c r="E11660" s="149"/>
      <c r="F11660" s="184" t="str">
        <f>+IF(E11660="","",D11660*E11660)</f>
        <v/>
      </c>
      <c r="G11660" s="185" t="str">
        <f>+IF(F11660="","",H11632)</f>
        <v/>
      </c>
      <c r="H11660" s="186" t="str">
        <f>+IF(G11660="","",F11660*G11660)</f>
        <v/>
      </c>
      <c r="I11660" s="96"/>
      <c r="J11660" s="195" t="str">
        <f>+IF(H11660="","",H11660/H11702)</f>
        <v/>
      </c>
      <c r="K11660" s="174"/>
      <c r="L11660" s="170"/>
      <c r="M11660" s="193" t="str">
        <f>IF(L11660="NP", 0, (IF(L11660="EP", 1, (IF(L11660="ND", 0.4, "")))))</f>
        <v/>
      </c>
      <c r="N11660" s="194" t="str">
        <f t="shared" si="2246"/>
        <v/>
      </c>
      <c r="R11660" s="75" t="e">
        <f t="shared" si="2247"/>
        <v>#REF!</v>
      </c>
    </row>
    <row r="11661" spans="1:18" ht="15" customHeight="1" x14ac:dyDescent="0.3">
      <c r="A11661" s="86"/>
      <c r="B11661" s="84"/>
      <c r="C11661" s="125"/>
      <c r="D11661" s="146"/>
      <c r="E11661" s="149"/>
      <c r="F11661" s="184" t="str">
        <f>+IF(E11661="","",D11661*E11661)</f>
        <v/>
      </c>
      <c r="G11661" s="185" t="str">
        <f>+IF(F11661="","",H11632)</f>
        <v/>
      </c>
      <c r="H11661" s="186" t="str">
        <f>+IF(G11661="","",F11661*G11661)</f>
        <v/>
      </c>
      <c r="I11661" s="96"/>
      <c r="J11661" s="195" t="str">
        <f>+IF(H11661="","",H11661/H11702)</f>
        <v/>
      </c>
      <c r="K11661" s="174"/>
      <c r="L11661" s="170"/>
      <c r="M11661" s="193" t="str">
        <f>IF(L11661="NP", 0, (IF(L11661="EP", 1, (IF(L11661="ND", 0.4, "")))))</f>
        <v/>
      </c>
      <c r="N11661" s="194" t="str">
        <f t="shared" si="2246"/>
        <v/>
      </c>
      <c r="R11661" s="75" t="e">
        <f t="shared" si="2247"/>
        <v>#REF!</v>
      </c>
    </row>
    <row r="11662" spans="1:18" ht="15" customHeight="1" thickBot="1" x14ac:dyDescent="0.35">
      <c r="A11662" s="86"/>
      <c r="B11662" s="84"/>
      <c r="C11662" s="127"/>
      <c r="D11662" s="147"/>
      <c r="E11662" s="150"/>
      <c r="F11662" s="187" t="str">
        <f>+IF(E11662="","",D11662*E11662)</f>
        <v/>
      </c>
      <c r="G11662" s="188" t="str">
        <f>+IF(F11662="","",H11631)</f>
        <v/>
      </c>
      <c r="H11662" s="189" t="str">
        <f>+IF(G11662="","",F11662*G11662)</f>
        <v/>
      </c>
      <c r="J11662" s="195" t="str">
        <f>+IF(H11662="","",H11662/H11702)</f>
        <v/>
      </c>
      <c r="K11662" s="174"/>
      <c r="L11662" s="170"/>
      <c r="M11662" s="193" t="str">
        <f>IF(L11662="NP", 0, (IF(L11662="EP", 1, (IF(L11662="ND", 0.4, "")))))</f>
        <v/>
      </c>
      <c r="N11662" s="194" t="str">
        <f t="shared" si="2246"/>
        <v/>
      </c>
      <c r="R11662" s="75" t="e">
        <f t="shared" si="2247"/>
        <v>#REF!</v>
      </c>
    </row>
    <row r="11663" spans="1:18" ht="15" customHeight="1" thickBot="1" x14ac:dyDescent="0.35">
      <c r="A11663" s="86"/>
      <c r="B11663" s="84"/>
      <c r="C11663" s="160"/>
      <c r="D11663" s="160"/>
      <c r="E11663" s="160"/>
      <c r="F11663" s="160"/>
      <c r="G11663" s="161" t="s">
        <v>28</v>
      </c>
      <c r="H11663" s="157">
        <f>SUM(H11650:H11662)</f>
        <v>8.7779999999999997E-2</v>
      </c>
      <c r="J11663" s="110">
        <f>SUM(J11650:J11662)</f>
        <v>5.2911647554659699E-2</v>
      </c>
      <c r="K11663" s="109"/>
      <c r="L11663" s="109"/>
      <c r="M11663" s="109"/>
      <c r="N11663" s="110">
        <f>SUM(N11650:N11662)</f>
        <v>0</v>
      </c>
    </row>
    <row r="11664" spans="1:18" s="73" customFormat="1" ht="15" customHeight="1" thickBot="1" x14ac:dyDescent="0.35">
      <c r="A11664" s="86"/>
      <c r="B11664" s="84"/>
      <c r="C11664" s="73" t="s">
        <v>11</v>
      </c>
      <c r="H11664" s="74"/>
      <c r="J11664" s="112"/>
      <c r="K11664" s="112"/>
      <c r="L11664" s="112"/>
      <c r="M11664" s="112"/>
      <c r="N11664" s="112"/>
    </row>
    <row r="11665" spans="1:18" ht="34.5" customHeight="1" thickBot="1" x14ac:dyDescent="0.35">
      <c r="A11665" s="86"/>
      <c r="B11665" s="84"/>
      <c r="C11665" s="122" t="s">
        <v>48</v>
      </c>
      <c r="D11665" s="129"/>
      <c r="E11665" s="123" t="s">
        <v>3</v>
      </c>
      <c r="F11665" s="123" t="s">
        <v>0</v>
      </c>
      <c r="G11665" s="123" t="s">
        <v>16</v>
      </c>
      <c r="H11665" s="124" t="s">
        <v>9</v>
      </c>
      <c r="J11665" s="106" t="s">
        <v>59</v>
      </c>
      <c r="K11665" s="107" t="s">
        <v>60</v>
      </c>
      <c r="L11665" s="107" t="s">
        <v>61</v>
      </c>
      <c r="M11665" s="107" t="s">
        <v>62</v>
      </c>
      <c r="N11665" s="108" t="s">
        <v>63</v>
      </c>
    </row>
    <row r="11666" spans="1:18" ht="15" customHeight="1" x14ac:dyDescent="0.3">
      <c r="A11666" s="86"/>
      <c r="B11666" s="84"/>
      <c r="C11666" s="213" t="s">
        <v>376</v>
      </c>
      <c r="E11666" s="214" t="s">
        <v>87</v>
      </c>
      <c r="F11666" s="215">
        <v>1</v>
      </c>
      <c r="G11666" s="215">
        <v>1.24</v>
      </c>
      <c r="H11666" s="186">
        <f>+IF(G11666="","",F11666*G11666)</f>
        <v>1.24</v>
      </c>
      <c r="J11666" s="195">
        <f>+IF(H11666="","",H11666/H11702)</f>
        <v>0.74744182009316495</v>
      </c>
      <c r="K11666" s="211">
        <v>180000111</v>
      </c>
      <c r="L11666" s="212" t="s">
        <v>76</v>
      </c>
      <c r="M11666" s="193">
        <v>0.217</v>
      </c>
      <c r="N11666" s="194">
        <f t="shared" ref="N11666:N11691" si="2248">+IF(H11666="","",J11666*M11666)</f>
        <v>0.16219487496021678</v>
      </c>
      <c r="R11666" s="75" t="e">
        <f t="shared" ref="R11666:R11691" si="2249">+R11578+1</f>
        <v>#REF!</v>
      </c>
    </row>
    <row r="11667" spans="1:18" ht="15" customHeight="1" x14ac:dyDescent="0.3">
      <c r="A11667" s="86"/>
      <c r="B11667" s="84"/>
      <c r="C11667" s="213"/>
      <c r="E11667" s="214"/>
      <c r="F11667" s="215"/>
      <c r="G11667" s="215"/>
      <c r="H11667" s="190"/>
      <c r="J11667" s="195"/>
      <c r="K11667" s="211"/>
      <c r="L11667" s="212"/>
      <c r="M11667" s="193"/>
      <c r="N11667" s="194" t="str">
        <f t="shared" si="2248"/>
        <v/>
      </c>
      <c r="R11667" s="75" t="e">
        <f t="shared" si="2249"/>
        <v>#REF!</v>
      </c>
    </row>
    <row r="11668" spans="1:18" ht="15" customHeight="1" x14ac:dyDescent="0.3">
      <c r="A11668" s="86"/>
      <c r="B11668" s="84"/>
      <c r="C11668" s="213"/>
      <c r="E11668" s="214"/>
      <c r="F11668" s="215"/>
      <c r="G11668" s="215"/>
      <c r="H11668" s="190"/>
      <c r="J11668" s="195"/>
      <c r="K11668" s="211"/>
      <c r="L11668" s="212"/>
      <c r="M11668" s="193"/>
      <c r="N11668" s="194" t="str">
        <f t="shared" si="2248"/>
        <v/>
      </c>
      <c r="R11668" s="75" t="e">
        <f t="shared" si="2249"/>
        <v>#REF!</v>
      </c>
    </row>
    <row r="11669" spans="1:18" ht="15" customHeight="1" x14ac:dyDescent="0.3">
      <c r="A11669" s="86"/>
      <c r="B11669" s="84"/>
      <c r="C11669" s="213"/>
      <c r="E11669" s="214"/>
      <c r="F11669" s="215"/>
      <c r="G11669" s="215"/>
      <c r="H11669" s="190"/>
      <c r="J11669" s="195"/>
      <c r="K11669" s="211"/>
      <c r="L11669" s="212"/>
      <c r="M11669" s="193"/>
      <c r="N11669" s="194" t="str">
        <f t="shared" si="2248"/>
        <v/>
      </c>
      <c r="R11669" s="75" t="e">
        <f t="shared" si="2249"/>
        <v>#REF!</v>
      </c>
    </row>
    <row r="11670" spans="1:18" ht="15" customHeight="1" x14ac:dyDescent="0.3">
      <c r="A11670" s="86"/>
      <c r="B11670" s="84"/>
      <c r="C11670" s="213"/>
      <c r="E11670" s="214"/>
      <c r="F11670" s="215"/>
      <c r="G11670" s="215"/>
      <c r="H11670" s="190"/>
      <c r="J11670" s="195"/>
      <c r="K11670" s="211"/>
      <c r="L11670" s="212"/>
      <c r="M11670" s="193"/>
      <c r="N11670" s="194" t="str">
        <f t="shared" si="2248"/>
        <v/>
      </c>
      <c r="R11670" s="75" t="e">
        <f t="shared" si="2249"/>
        <v>#REF!</v>
      </c>
    </row>
    <row r="11671" spans="1:18" ht="15" customHeight="1" x14ac:dyDescent="0.3">
      <c r="A11671" s="86"/>
      <c r="B11671" s="84"/>
      <c r="C11671" s="213"/>
      <c r="E11671" s="214"/>
      <c r="F11671" s="215"/>
      <c r="G11671" s="215"/>
      <c r="H11671" s="190"/>
      <c r="J11671" s="195"/>
      <c r="K11671" s="212"/>
      <c r="L11671" s="210"/>
      <c r="M11671" s="193"/>
      <c r="N11671" s="194" t="str">
        <f t="shared" si="2248"/>
        <v/>
      </c>
      <c r="R11671" s="75" t="e">
        <f t="shared" si="2249"/>
        <v>#REF!</v>
      </c>
    </row>
    <row r="11672" spans="1:18" ht="15" customHeight="1" x14ac:dyDescent="0.3">
      <c r="A11672" s="86"/>
      <c r="B11672" s="84"/>
      <c r="C11672" s="213"/>
      <c r="E11672" s="214"/>
      <c r="F11672" s="215"/>
      <c r="G11672" s="215"/>
      <c r="H11672" s="190"/>
      <c r="J11672" s="195"/>
      <c r="K11672" s="211"/>
      <c r="L11672" s="210"/>
      <c r="M11672" s="193"/>
      <c r="N11672" s="194" t="str">
        <f t="shared" si="2248"/>
        <v/>
      </c>
      <c r="R11672" s="75" t="e">
        <f t="shared" si="2249"/>
        <v>#REF!</v>
      </c>
    </row>
    <row r="11673" spans="1:18" ht="15" customHeight="1" x14ac:dyDescent="0.3">
      <c r="A11673" s="86"/>
      <c r="B11673" s="84"/>
      <c r="C11673" s="125"/>
      <c r="E11673" s="151"/>
      <c r="F11673" s="151"/>
      <c r="G11673" s="151"/>
      <c r="H11673" s="190"/>
      <c r="J11673" s="195"/>
      <c r="K11673" s="174"/>
      <c r="L11673" s="170"/>
      <c r="M11673" s="193"/>
      <c r="N11673" s="194" t="str">
        <f t="shared" si="2248"/>
        <v/>
      </c>
      <c r="R11673" s="75" t="e">
        <f t="shared" si="2249"/>
        <v>#REF!</v>
      </c>
    </row>
    <row r="11674" spans="1:18" ht="15" customHeight="1" x14ac:dyDescent="0.3">
      <c r="A11674" s="86"/>
      <c r="B11674" s="84"/>
      <c r="C11674" s="125"/>
      <c r="E11674" s="151"/>
      <c r="F11674" s="151"/>
      <c r="G11674" s="151"/>
      <c r="H11674" s="190" t="str">
        <f t="shared" ref="H11674:H11691" si="2250">+IF(G11674="","",F11674*G11674)</f>
        <v/>
      </c>
      <c r="J11674" s="195" t="str">
        <f>+IF(H11674="","",H11674/H11702)</f>
        <v/>
      </c>
      <c r="K11674" s="174"/>
      <c r="L11674" s="170"/>
      <c r="M11674" s="193" t="str">
        <f t="shared" ref="M11674:M11691" si="2251">IF(L11674="NP", 0, (IF(L11674="EP", 1, (IF(L11674="ND", 0.4, "")))))</f>
        <v/>
      </c>
      <c r="N11674" s="194" t="str">
        <f t="shared" si="2248"/>
        <v/>
      </c>
      <c r="R11674" s="75" t="e">
        <f t="shared" si="2249"/>
        <v>#REF!</v>
      </c>
    </row>
    <row r="11675" spans="1:18" ht="15" customHeight="1" x14ac:dyDescent="0.3">
      <c r="A11675" s="86"/>
      <c r="B11675" s="84"/>
      <c r="C11675" s="125"/>
      <c r="E11675" s="151"/>
      <c r="F11675" s="151"/>
      <c r="G11675" s="151"/>
      <c r="H11675" s="190" t="str">
        <f t="shared" si="2250"/>
        <v/>
      </c>
      <c r="J11675" s="195" t="str">
        <f>+IF(H11675="","",H11675/H11702)</f>
        <v/>
      </c>
      <c r="K11675" s="174"/>
      <c r="L11675" s="170"/>
      <c r="M11675" s="193" t="str">
        <f t="shared" si="2251"/>
        <v/>
      </c>
      <c r="N11675" s="194" t="str">
        <f t="shared" si="2248"/>
        <v/>
      </c>
      <c r="R11675" s="75" t="e">
        <f t="shared" si="2249"/>
        <v>#REF!</v>
      </c>
    </row>
    <row r="11676" spans="1:18" ht="15" customHeight="1" x14ac:dyDescent="0.3">
      <c r="A11676" s="86"/>
      <c r="B11676" s="84"/>
      <c r="C11676" s="125"/>
      <c r="E11676" s="151"/>
      <c r="F11676" s="151"/>
      <c r="G11676" s="151"/>
      <c r="H11676" s="190" t="str">
        <f t="shared" si="2250"/>
        <v/>
      </c>
      <c r="J11676" s="195" t="str">
        <f>+IF(H11676="","",H11676/H11702)</f>
        <v/>
      </c>
      <c r="K11676" s="174"/>
      <c r="L11676" s="170"/>
      <c r="M11676" s="193" t="str">
        <f t="shared" si="2251"/>
        <v/>
      </c>
      <c r="N11676" s="194" t="str">
        <f t="shared" si="2248"/>
        <v/>
      </c>
      <c r="R11676" s="75" t="e">
        <f t="shared" si="2249"/>
        <v>#REF!</v>
      </c>
    </row>
    <row r="11677" spans="1:18" ht="15" customHeight="1" x14ac:dyDescent="0.3">
      <c r="A11677" s="86"/>
      <c r="B11677" s="84"/>
      <c r="C11677" s="125"/>
      <c r="E11677" s="151"/>
      <c r="F11677" s="151"/>
      <c r="G11677" s="151"/>
      <c r="H11677" s="190" t="str">
        <f t="shared" si="2250"/>
        <v/>
      </c>
      <c r="J11677" s="195" t="str">
        <f>+IF(H11677="","",H11677/H11702)</f>
        <v/>
      </c>
      <c r="K11677" s="174"/>
      <c r="L11677" s="170"/>
      <c r="M11677" s="193" t="str">
        <f t="shared" si="2251"/>
        <v/>
      </c>
      <c r="N11677" s="194" t="str">
        <f t="shared" si="2248"/>
        <v/>
      </c>
      <c r="R11677" s="75" t="e">
        <f t="shared" si="2249"/>
        <v>#REF!</v>
      </c>
    </row>
    <row r="11678" spans="1:18" ht="15" customHeight="1" x14ac:dyDescent="0.3">
      <c r="A11678" s="86"/>
      <c r="B11678" s="84"/>
      <c r="C11678" s="125"/>
      <c r="E11678" s="151"/>
      <c r="F11678" s="151"/>
      <c r="G11678" s="151"/>
      <c r="H11678" s="190" t="str">
        <f t="shared" si="2250"/>
        <v/>
      </c>
      <c r="J11678" s="195" t="str">
        <f>+IF(H11678="","",H11678/H11702)</f>
        <v/>
      </c>
      <c r="K11678" s="174"/>
      <c r="L11678" s="170"/>
      <c r="M11678" s="193" t="str">
        <f t="shared" si="2251"/>
        <v/>
      </c>
      <c r="N11678" s="194" t="str">
        <f t="shared" si="2248"/>
        <v/>
      </c>
      <c r="R11678" s="75" t="e">
        <f t="shared" si="2249"/>
        <v>#REF!</v>
      </c>
    </row>
    <row r="11679" spans="1:18" ht="15" customHeight="1" x14ac:dyDescent="0.3">
      <c r="A11679" s="86"/>
      <c r="B11679" s="84"/>
      <c r="C11679" s="125"/>
      <c r="E11679" s="151"/>
      <c r="F11679" s="151"/>
      <c r="G11679" s="151"/>
      <c r="H11679" s="190" t="str">
        <f t="shared" si="2250"/>
        <v/>
      </c>
      <c r="J11679" s="195" t="str">
        <f>+IF(H11679="","",H11679/H11702)</f>
        <v/>
      </c>
      <c r="K11679" s="174"/>
      <c r="L11679" s="170"/>
      <c r="M11679" s="193" t="str">
        <f t="shared" si="2251"/>
        <v/>
      </c>
      <c r="N11679" s="194" t="str">
        <f t="shared" si="2248"/>
        <v/>
      </c>
      <c r="R11679" s="75" t="e">
        <f t="shared" si="2249"/>
        <v>#REF!</v>
      </c>
    </row>
    <row r="11680" spans="1:18" ht="15" customHeight="1" x14ac:dyDescent="0.3">
      <c r="A11680" s="86"/>
      <c r="B11680" s="84"/>
      <c r="C11680" s="125"/>
      <c r="E11680" s="151"/>
      <c r="F11680" s="151"/>
      <c r="G11680" s="151"/>
      <c r="H11680" s="190" t="str">
        <f t="shared" si="2250"/>
        <v/>
      </c>
      <c r="J11680" s="195" t="str">
        <f>+IF(H11680="","",H11680/H11702)</f>
        <v/>
      </c>
      <c r="K11680" s="174"/>
      <c r="L11680" s="170"/>
      <c r="M11680" s="193" t="str">
        <f t="shared" si="2251"/>
        <v/>
      </c>
      <c r="N11680" s="194" t="str">
        <f t="shared" si="2248"/>
        <v/>
      </c>
      <c r="R11680" s="75" t="e">
        <f t="shared" si="2249"/>
        <v>#REF!</v>
      </c>
    </row>
    <row r="11681" spans="1:18" ht="15" customHeight="1" x14ac:dyDescent="0.3">
      <c r="A11681" s="86"/>
      <c r="B11681" s="84"/>
      <c r="C11681" s="125"/>
      <c r="E11681" s="151"/>
      <c r="F11681" s="151"/>
      <c r="G11681" s="151"/>
      <c r="H11681" s="190" t="str">
        <f t="shared" si="2250"/>
        <v/>
      </c>
      <c r="J11681" s="195" t="str">
        <f>+IF(H11681="","",H11681/H11702)</f>
        <v/>
      </c>
      <c r="K11681" s="174"/>
      <c r="L11681" s="170"/>
      <c r="M11681" s="193" t="str">
        <f t="shared" si="2251"/>
        <v/>
      </c>
      <c r="N11681" s="194" t="str">
        <f t="shared" si="2248"/>
        <v/>
      </c>
      <c r="R11681" s="75" t="e">
        <f t="shared" si="2249"/>
        <v>#REF!</v>
      </c>
    </row>
    <row r="11682" spans="1:18" ht="15" customHeight="1" x14ac:dyDescent="0.3">
      <c r="A11682" s="86"/>
      <c r="B11682" s="84"/>
      <c r="C11682" s="125"/>
      <c r="E11682" s="151"/>
      <c r="F11682" s="151"/>
      <c r="G11682" s="151"/>
      <c r="H11682" s="190" t="str">
        <f t="shared" si="2250"/>
        <v/>
      </c>
      <c r="J11682" s="195" t="str">
        <f>+IF(H11682="","",H11682/H11702)</f>
        <v/>
      </c>
      <c r="K11682" s="174"/>
      <c r="L11682" s="170"/>
      <c r="M11682" s="193" t="str">
        <f t="shared" si="2251"/>
        <v/>
      </c>
      <c r="N11682" s="194" t="str">
        <f t="shared" si="2248"/>
        <v/>
      </c>
      <c r="R11682" s="75" t="e">
        <f t="shared" si="2249"/>
        <v>#REF!</v>
      </c>
    </row>
    <row r="11683" spans="1:18" ht="15" customHeight="1" x14ac:dyDescent="0.3">
      <c r="A11683" s="86"/>
      <c r="B11683" s="84"/>
      <c r="C11683" s="125"/>
      <c r="E11683" s="151"/>
      <c r="F11683" s="151"/>
      <c r="G11683" s="151"/>
      <c r="H11683" s="190" t="str">
        <f t="shared" si="2250"/>
        <v/>
      </c>
      <c r="J11683" s="195" t="str">
        <f>+IF(H11683="","",H11683/H11702)</f>
        <v/>
      </c>
      <c r="K11683" s="174"/>
      <c r="L11683" s="170"/>
      <c r="M11683" s="193" t="str">
        <f t="shared" si="2251"/>
        <v/>
      </c>
      <c r="N11683" s="194" t="str">
        <f t="shared" si="2248"/>
        <v/>
      </c>
      <c r="R11683" s="75" t="e">
        <f t="shared" si="2249"/>
        <v>#REF!</v>
      </c>
    </row>
    <row r="11684" spans="1:18" ht="15" customHeight="1" x14ac:dyDescent="0.3">
      <c r="A11684" s="86"/>
      <c r="B11684" s="84"/>
      <c r="C11684" s="125"/>
      <c r="E11684" s="151"/>
      <c r="F11684" s="151"/>
      <c r="G11684" s="151"/>
      <c r="H11684" s="190" t="str">
        <f t="shared" si="2250"/>
        <v/>
      </c>
      <c r="J11684" s="195" t="str">
        <f>+IF(H11684="","",H11684/H11702)</f>
        <v/>
      </c>
      <c r="K11684" s="174"/>
      <c r="L11684" s="170"/>
      <c r="M11684" s="193" t="str">
        <f t="shared" si="2251"/>
        <v/>
      </c>
      <c r="N11684" s="194" t="str">
        <f t="shared" si="2248"/>
        <v/>
      </c>
      <c r="R11684" s="75" t="e">
        <f t="shared" si="2249"/>
        <v>#REF!</v>
      </c>
    </row>
    <row r="11685" spans="1:18" ht="15" customHeight="1" x14ac:dyDescent="0.3">
      <c r="A11685" s="86"/>
      <c r="B11685" s="84"/>
      <c r="C11685" s="125"/>
      <c r="E11685" s="151"/>
      <c r="F11685" s="151"/>
      <c r="G11685" s="151"/>
      <c r="H11685" s="190" t="str">
        <f t="shared" si="2250"/>
        <v/>
      </c>
      <c r="J11685" s="195" t="str">
        <f>+IF(H11685="","",H11685/H11702)</f>
        <v/>
      </c>
      <c r="K11685" s="174"/>
      <c r="L11685" s="170"/>
      <c r="M11685" s="193" t="str">
        <f t="shared" si="2251"/>
        <v/>
      </c>
      <c r="N11685" s="194" t="str">
        <f t="shared" si="2248"/>
        <v/>
      </c>
      <c r="R11685" s="75" t="e">
        <f t="shared" si="2249"/>
        <v>#REF!</v>
      </c>
    </row>
    <row r="11686" spans="1:18" ht="15" customHeight="1" x14ac:dyDescent="0.3">
      <c r="A11686" s="86"/>
      <c r="B11686" s="84"/>
      <c r="C11686" s="125"/>
      <c r="E11686" s="151"/>
      <c r="F11686" s="151"/>
      <c r="G11686" s="151"/>
      <c r="H11686" s="190" t="str">
        <f t="shared" si="2250"/>
        <v/>
      </c>
      <c r="J11686" s="195" t="str">
        <f>+IF(H11686="","",H11686/H11702)</f>
        <v/>
      </c>
      <c r="K11686" s="174"/>
      <c r="L11686" s="170"/>
      <c r="M11686" s="193" t="str">
        <f t="shared" si="2251"/>
        <v/>
      </c>
      <c r="N11686" s="194" t="str">
        <f t="shared" si="2248"/>
        <v/>
      </c>
      <c r="R11686" s="75" t="e">
        <f t="shared" si="2249"/>
        <v>#REF!</v>
      </c>
    </row>
    <row r="11687" spans="1:18" ht="15" customHeight="1" x14ac:dyDescent="0.3">
      <c r="A11687" s="86"/>
      <c r="B11687" s="84"/>
      <c r="C11687" s="125"/>
      <c r="E11687" s="151"/>
      <c r="F11687" s="151"/>
      <c r="G11687" s="151"/>
      <c r="H11687" s="190" t="str">
        <f t="shared" si="2250"/>
        <v/>
      </c>
      <c r="J11687" s="195" t="str">
        <f>+IF(H11687="","",H11687/H11702)</f>
        <v/>
      </c>
      <c r="K11687" s="174"/>
      <c r="L11687" s="170"/>
      <c r="M11687" s="193" t="str">
        <f t="shared" si="2251"/>
        <v/>
      </c>
      <c r="N11687" s="194" t="str">
        <f t="shared" si="2248"/>
        <v/>
      </c>
      <c r="R11687" s="75" t="e">
        <f t="shared" si="2249"/>
        <v>#REF!</v>
      </c>
    </row>
    <row r="11688" spans="1:18" ht="15" customHeight="1" x14ac:dyDescent="0.3">
      <c r="A11688" s="86"/>
      <c r="B11688" s="84"/>
      <c r="C11688" s="125"/>
      <c r="E11688" s="151"/>
      <c r="F11688" s="151"/>
      <c r="G11688" s="151"/>
      <c r="H11688" s="190" t="str">
        <f t="shared" si="2250"/>
        <v/>
      </c>
      <c r="J11688" s="195" t="str">
        <f>+IF(H11688="","",H11688/H11702)</f>
        <v/>
      </c>
      <c r="K11688" s="174"/>
      <c r="L11688" s="170"/>
      <c r="M11688" s="193" t="str">
        <f t="shared" si="2251"/>
        <v/>
      </c>
      <c r="N11688" s="194" t="str">
        <f t="shared" si="2248"/>
        <v/>
      </c>
      <c r="R11688" s="75" t="e">
        <f t="shared" si="2249"/>
        <v>#REF!</v>
      </c>
    </row>
    <row r="11689" spans="1:18" ht="15" customHeight="1" x14ac:dyDescent="0.3">
      <c r="A11689" s="86"/>
      <c r="B11689" s="84"/>
      <c r="C11689" s="125"/>
      <c r="E11689" s="151"/>
      <c r="F11689" s="151"/>
      <c r="G11689" s="151"/>
      <c r="H11689" s="190" t="str">
        <f t="shared" si="2250"/>
        <v/>
      </c>
      <c r="J11689" s="195" t="str">
        <f>+IF(H11689="","",H11689/H11702)</f>
        <v/>
      </c>
      <c r="K11689" s="174"/>
      <c r="L11689" s="170"/>
      <c r="M11689" s="193" t="str">
        <f t="shared" si="2251"/>
        <v/>
      </c>
      <c r="N11689" s="194" t="str">
        <f t="shared" si="2248"/>
        <v/>
      </c>
      <c r="R11689" s="75" t="e">
        <f t="shared" si="2249"/>
        <v>#REF!</v>
      </c>
    </row>
    <row r="11690" spans="1:18" ht="15" customHeight="1" x14ac:dyDescent="0.3">
      <c r="A11690" s="86"/>
      <c r="B11690" s="84"/>
      <c r="C11690" s="125"/>
      <c r="E11690" s="151"/>
      <c r="F11690" s="151"/>
      <c r="G11690" s="151"/>
      <c r="H11690" s="190" t="str">
        <f t="shared" si="2250"/>
        <v/>
      </c>
      <c r="J11690" s="195" t="str">
        <f>+IF(H11690="","",H11690/H11702)</f>
        <v/>
      </c>
      <c r="K11690" s="174"/>
      <c r="L11690" s="170"/>
      <c r="M11690" s="193" t="str">
        <f t="shared" si="2251"/>
        <v/>
      </c>
      <c r="N11690" s="194" t="str">
        <f t="shared" si="2248"/>
        <v/>
      </c>
      <c r="R11690" s="75" t="e">
        <f t="shared" si="2249"/>
        <v>#REF!</v>
      </c>
    </row>
    <row r="11691" spans="1:18" ht="15" customHeight="1" thickBot="1" x14ac:dyDescent="0.35">
      <c r="A11691" s="86"/>
      <c r="B11691" s="84"/>
      <c r="C11691" s="125"/>
      <c r="E11691" s="152"/>
      <c r="F11691" s="152"/>
      <c r="G11691" s="152"/>
      <c r="H11691" s="191" t="str">
        <f t="shared" si="2250"/>
        <v/>
      </c>
      <c r="J11691" s="195" t="str">
        <f>+IF(H11691="","",H11691/H11702)</f>
        <v/>
      </c>
      <c r="K11691" s="174"/>
      <c r="L11691" s="170"/>
      <c r="M11691" s="193" t="str">
        <f t="shared" si="2251"/>
        <v/>
      </c>
      <c r="N11691" s="194" t="str">
        <f t="shared" si="2248"/>
        <v/>
      </c>
      <c r="R11691" s="75" t="e">
        <f t="shared" si="2249"/>
        <v>#REF!</v>
      </c>
    </row>
    <row r="11692" spans="1:18" ht="15" customHeight="1" thickBot="1" x14ac:dyDescent="0.35">
      <c r="A11692" s="86"/>
      <c r="B11692" s="84"/>
      <c r="C11692" s="160"/>
      <c r="D11692" s="160"/>
      <c r="E11692" s="160"/>
      <c r="F11692" s="160"/>
      <c r="G11692" s="161" t="s">
        <v>29</v>
      </c>
      <c r="H11692" s="157">
        <f>SUM(H11666:H11691)</f>
        <v>1.24</v>
      </c>
      <c r="J11692" s="110">
        <f>SUM(J11666:J11691)</f>
        <v>0.74744182009316495</v>
      </c>
      <c r="K11692" s="109"/>
      <c r="L11692" s="109"/>
      <c r="M11692" s="109"/>
      <c r="N11692" s="110">
        <f>SUM(N11666:N11691)</f>
        <v>0.16219487496021678</v>
      </c>
    </row>
    <row r="11693" spans="1:18" s="73" customFormat="1" ht="15" customHeight="1" thickBot="1" x14ac:dyDescent="0.35">
      <c r="A11693" s="86"/>
      <c r="B11693" s="84"/>
      <c r="C11693" s="73" t="s">
        <v>12</v>
      </c>
      <c r="H11693" s="74"/>
      <c r="J11693" s="111"/>
      <c r="K11693" s="111"/>
      <c r="L11693" s="111"/>
      <c r="M11693" s="111"/>
      <c r="N11693" s="111"/>
    </row>
    <row r="11694" spans="1:18" ht="33" customHeight="1" thickBot="1" x14ac:dyDescent="0.35">
      <c r="A11694" s="86"/>
      <c r="B11694" s="84"/>
      <c r="C11694" s="122" t="s">
        <v>48</v>
      </c>
      <c r="D11694" s="129"/>
      <c r="E11694" s="130" t="s">
        <v>3</v>
      </c>
      <c r="F11694" s="130" t="s">
        <v>0</v>
      </c>
      <c r="G11694" s="123" t="s">
        <v>6</v>
      </c>
      <c r="H11694" s="124" t="s">
        <v>9</v>
      </c>
      <c r="J11694" s="106" t="s">
        <v>59</v>
      </c>
      <c r="K11694" s="107" t="s">
        <v>60</v>
      </c>
      <c r="L11694" s="107" t="s">
        <v>61</v>
      </c>
      <c r="M11694" s="107" t="s">
        <v>62</v>
      </c>
      <c r="N11694" s="108" t="s">
        <v>63</v>
      </c>
    </row>
    <row r="11695" spans="1:18" ht="15" customHeight="1" x14ac:dyDescent="0.3">
      <c r="A11695" s="86"/>
      <c r="B11695" s="84"/>
      <c r="C11695" s="125"/>
      <c r="E11695" s="149"/>
      <c r="F11695" s="146"/>
      <c r="G11695" s="154"/>
      <c r="H11695" s="186" t="str">
        <f>+IF(G11695="","",F11695*G11695)</f>
        <v/>
      </c>
      <c r="J11695" s="195" t="str">
        <f>+IF(H11695="","",H11695/H11702)</f>
        <v/>
      </c>
      <c r="K11695" s="175"/>
      <c r="L11695" s="175"/>
      <c r="M11695" s="193" t="str">
        <f>IF(L11695="NP", 0, (IF(L11695="EP", 1, (IF(L11695="ND", 0.4, "")))))</f>
        <v/>
      </c>
      <c r="N11695" s="194" t="str">
        <f>+IF(H11695="","",J11695*M11695)</f>
        <v/>
      </c>
      <c r="R11695" s="75" t="e">
        <f t="shared" ref="R11695:R11699" si="2252">+R11607+1</f>
        <v>#REF!</v>
      </c>
    </row>
    <row r="11696" spans="1:18" ht="15" customHeight="1" x14ac:dyDescent="0.3">
      <c r="A11696" s="86"/>
      <c r="B11696" s="84"/>
      <c r="C11696" s="125"/>
      <c r="E11696" s="149"/>
      <c r="F11696" s="146"/>
      <c r="G11696" s="154"/>
      <c r="H11696" s="186" t="str">
        <f>+IF(G11696="","",F11696*G11696)</f>
        <v/>
      </c>
      <c r="J11696" s="195" t="str">
        <f>+IF(H11696="","",H11696/H11700)</f>
        <v/>
      </c>
      <c r="K11696" s="175"/>
      <c r="L11696" s="175"/>
      <c r="M11696" s="193" t="str">
        <f>IF(L11696="NP", 0, (IF(L11696="EP", 1, (IF(L11696="ND", 0.4, "")))))</f>
        <v/>
      </c>
      <c r="N11696" s="194" t="str">
        <f>+IF(H11696="","",J11696*M11696)</f>
        <v/>
      </c>
      <c r="R11696" s="75" t="e">
        <f t="shared" si="2252"/>
        <v>#REF!</v>
      </c>
    </row>
    <row r="11697" spans="1:18" ht="15" customHeight="1" x14ac:dyDescent="0.3">
      <c r="A11697" s="86"/>
      <c r="B11697" s="84"/>
      <c r="C11697" s="125"/>
      <c r="E11697" s="149"/>
      <c r="F11697" s="146"/>
      <c r="G11697" s="154"/>
      <c r="H11697" s="186" t="str">
        <f>+IF(G11697="","",F11697*G11697)</f>
        <v/>
      </c>
      <c r="J11697" s="195" t="str">
        <f>+IF(H11697="","",H11697/H11701)</f>
        <v/>
      </c>
      <c r="K11697" s="175"/>
      <c r="L11697" s="175"/>
      <c r="M11697" s="193" t="str">
        <f>IF(L11697="NP", 0, (IF(L11697="EP", 1, (IF(L11697="ND", 0.4, "")))))</f>
        <v/>
      </c>
      <c r="N11697" s="194" t="str">
        <f>+IF(H11697="","",J11697*M11697)</f>
        <v/>
      </c>
      <c r="R11697" s="75" t="e">
        <f t="shared" si="2252"/>
        <v>#REF!</v>
      </c>
    </row>
    <row r="11698" spans="1:18" ht="15" customHeight="1" x14ac:dyDescent="0.3">
      <c r="A11698" s="86"/>
      <c r="B11698" s="84"/>
      <c r="C11698" s="125"/>
      <c r="E11698" s="149"/>
      <c r="F11698" s="146"/>
      <c r="G11698" s="154"/>
      <c r="H11698" s="186" t="str">
        <f>+IF(G11698="","",F11698*G11698)</f>
        <v/>
      </c>
      <c r="J11698" s="195" t="str">
        <f>+IF(H11698="","",H11698/H11702)</f>
        <v/>
      </c>
      <c r="K11698" s="175"/>
      <c r="L11698" s="175"/>
      <c r="M11698" s="193" t="str">
        <f>IF(L11698="NP", 0, (IF(L11698="EP", 1, (IF(L11698="ND", 0.4, "")))))</f>
        <v/>
      </c>
      <c r="N11698" s="194" t="str">
        <f>+IF(H11698="","",J11698*M11698)</f>
        <v/>
      </c>
      <c r="R11698" s="75" t="e">
        <f t="shared" si="2252"/>
        <v>#REF!</v>
      </c>
    </row>
    <row r="11699" spans="1:18" ht="15" customHeight="1" thickBot="1" x14ac:dyDescent="0.35">
      <c r="A11699" s="86"/>
      <c r="B11699" s="84"/>
      <c r="C11699" s="127"/>
      <c r="D11699" s="128"/>
      <c r="E11699" s="150"/>
      <c r="F11699" s="147"/>
      <c r="G11699" s="155"/>
      <c r="H11699" s="192" t="str">
        <f>+IF(G11699="","",F11699*G11699)</f>
        <v/>
      </c>
      <c r="J11699" s="195" t="str">
        <f>+IF(H11699="","",H11699/H11702)</f>
        <v/>
      </c>
      <c r="K11699" s="176"/>
      <c r="L11699" s="177"/>
      <c r="M11699" s="193" t="str">
        <f>IF(L11699="NP", 0, (IF(L11699="EP", 1, (IF(L11699="ND", 0.4, "")))))</f>
        <v/>
      </c>
      <c r="N11699" s="194" t="str">
        <f>+IF(H11699="","",J11699*M11699)</f>
        <v/>
      </c>
      <c r="R11699" s="75" t="e">
        <f t="shared" si="2252"/>
        <v>#REF!</v>
      </c>
    </row>
    <row r="11700" spans="1:18" ht="15" customHeight="1" thickBot="1" x14ac:dyDescent="0.35">
      <c r="A11700" s="86"/>
      <c r="B11700" s="84"/>
      <c r="C11700" s="160"/>
      <c r="D11700" s="160"/>
      <c r="E11700" s="160"/>
      <c r="F11700" s="160"/>
      <c r="G11700" s="161" t="s">
        <v>30</v>
      </c>
      <c r="H11700" s="157">
        <f>SUM(H11695:H11699)</f>
        <v>0</v>
      </c>
      <c r="J11700" s="110">
        <f>SUM(J11695:J11699)</f>
        <v>0</v>
      </c>
      <c r="K11700" s="109"/>
      <c r="L11700" s="109"/>
      <c r="M11700" s="109"/>
      <c r="N11700" s="110">
        <f>SUM(N11695:N11699)</f>
        <v>0</v>
      </c>
    </row>
    <row r="11701" spans="1:18" ht="13.5" customHeight="1" thickBot="1" x14ac:dyDescent="0.35">
      <c r="A11701" s="86"/>
      <c r="B11701" s="84"/>
      <c r="H11701" s="84"/>
      <c r="J11701" s="103"/>
      <c r="K11701" s="104"/>
      <c r="L11701" s="104"/>
      <c r="M11701" s="104"/>
      <c r="N11701" s="105"/>
    </row>
    <row r="11702" spans="1:18" ht="15" customHeight="1" x14ac:dyDescent="0.3">
      <c r="A11702" s="86"/>
      <c r="B11702" s="84"/>
      <c r="D11702" s="132" t="s">
        <v>13</v>
      </c>
      <c r="E11702" s="133"/>
      <c r="F11702" s="133"/>
      <c r="G11702" s="134"/>
      <c r="H11702" s="158">
        <f>+H11647+H11663+H11692+H11700</f>
        <v>1.658992</v>
      </c>
      <c r="J11702" s="113"/>
      <c r="K11702" s="78"/>
      <c r="M11702" s="78"/>
      <c r="N11702" s="114"/>
    </row>
    <row r="11703" spans="1:18" ht="15" customHeight="1" thickBot="1" x14ac:dyDescent="0.35">
      <c r="A11703" s="86"/>
      <c r="B11703" s="84"/>
      <c r="D11703" s="135" t="s">
        <v>67</v>
      </c>
      <c r="E11703" s="136"/>
      <c r="F11703" s="136"/>
      <c r="G11703" s="141">
        <f>+$Q$1</f>
        <v>0.15</v>
      </c>
      <c r="H11703" s="159">
        <f>+H11702*G11703</f>
        <v>0.24884879999999998</v>
      </c>
      <c r="J11703" s="115"/>
      <c r="K11703" s="116"/>
      <c r="L11703" s="116"/>
      <c r="M11703" s="116"/>
      <c r="N11703" s="117"/>
    </row>
    <row r="11704" spans="1:18" ht="15" customHeight="1" x14ac:dyDescent="0.3">
      <c r="A11704" s="86"/>
      <c r="B11704" s="84"/>
      <c r="D11704" s="135" t="s">
        <v>68</v>
      </c>
      <c r="E11704" s="136"/>
      <c r="F11704" s="136"/>
      <c r="G11704" s="141">
        <f>+$Q$2</f>
        <v>0</v>
      </c>
      <c r="H11704" s="159">
        <f>+(H11702+H11703)*G11704</f>
        <v>0</v>
      </c>
      <c r="J11704" s="120">
        <f>+J11647+J11663+J11692+J11700</f>
        <v>1</v>
      </c>
      <c r="K11704" s="118"/>
      <c r="L11704" s="118"/>
      <c r="M11704" s="118"/>
      <c r="N11704" s="120">
        <f>+N11647+N11663+N11692+N11700</f>
        <v>0.16219487496021678</v>
      </c>
    </row>
    <row r="11705" spans="1:18" ht="15" customHeight="1" thickBot="1" x14ac:dyDescent="0.35">
      <c r="A11705" s="86"/>
      <c r="B11705" s="84"/>
      <c r="C11705" s="75" t="s">
        <v>64</v>
      </c>
      <c r="D11705" s="135" t="s">
        <v>14</v>
      </c>
      <c r="E11705" s="136"/>
      <c r="F11705" s="136"/>
      <c r="G11705" s="137"/>
      <c r="H11705" s="159">
        <f>SUM(H11702:H11704)</f>
        <v>1.9078408</v>
      </c>
      <c r="J11705" s="121" t="s">
        <v>69</v>
      </c>
      <c r="K11705" s="119"/>
      <c r="L11705" s="119"/>
      <c r="M11705" s="119"/>
      <c r="N11705" s="121" t="s">
        <v>70</v>
      </c>
    </row>
    <row r="11706" spans="1:18" ht="15" customHeight="1" thickBot="1" x14ac:dyDescent="0.35">
      <c r="A11706" s="86"/>
      <c r="B11706" s="84"/>
      <c r="C11706" s="75" t="s">
        <v>64</v>
      </c>
      <c r="D11706" s="138" t="s">
        <v>15</v>
      </c>
      <c r="E11706" s="139"/>
      <c r="F11706" s="139"/>
      <c r="G11706" s="140"/>
      <c r="H11706" s="131">
        <f>+ROUND(H11705,2)</f>
        <v>1.91</v>
      </c>
      <c r="N11706" s="165">
        <f>+ROUND(N11704,4)</f>
        <v>0.16220000000000001</v>
      </c>
    </row>
    <row r="11707" spans="1:18" ht="13.5" customHeight="1" x14ac:dyDescent="0.3">
      <c r="A11707" s="86"/>
      <c r="B11707" s="84"/>
      <c r="G11707" s="76"/>
    </row>
    <row r="11708" spans="1:18" ht="13.5" customHeight="1" x14ac:dyDescent="0.3">
      <c r="A11708" s="86"/>
      <c r="B11708" s="84"/>
      <c r="G11708" s="76"/>
    </row>
    <row r="11709" spans="1:18" ht="15" customHeight="1" x14ac:dyDescent="0.3">
      <c r="A11709" s="83"/>
      <c r="B11709" s="84"/>
      <c r="G11709" s="76"/>
      <c r="H11709" s="84"/>
      <c r="J11709" s="85"/>
      <c r="K11709" s="85"/>
      <c r="L11709" s="85"/>
      <c r="M11709" s="85"/>
      <c r="N11709" s="85"/>
    </row>
    <row r="11710" spans="1:18" ht="14.1" customHeight="1" x14ac:dyDescent="0.3">
      <c r="A11710" s="86"/>
      <c r="B11710" s="84"/>
      <c r="C11710" s="87"/>
      <c r="D11710" s="87"/>
      <c r="E11710" s="87"/>
      <c r="F11710" s="87"/>
      <c r="G11710" s="87"/>
      <c r="H11710" s="87"/>
      <c r="K11710" s="78"/>
      <c r="M11710" s="78"/>
    </row>
    <row r="11711" spans="1:18" ht="12" customHeight="1" x14ac:dyDescent="0.3">
      <c r="A11711" s="86"/>
      <c r="B11711" s="84"/>
      <c r="C11711" s="73"/>
      <c r="D11711" s="73"/>
      <c r="E11711" s="73"/>
      <c r="F11711" s="73"/>
      <c r="G11711" s="73"/>
      <c r="H11711" s="73"/>
      <c r="K11711" s="78"/>
      <c r="M11711" s="78"/>
    </row>
    <row r="11712" spans="1:18" ht="12" customHeight="1" x14ac:dyDescent="0.3">
      <c r="A11712" s="86"/>
      <c r="B11712" s="84"/>
      <c r="G11712" s="88"/>
      <c r="H11712" s="84"/>
      <c r="K11712" s="78"/>
      <c r="M11712" s="78"/>
    </row>
    <row r="11713" spans="1:18" ht="14.25" customHeight="1" x14ac:dyDescent="0.3">
      <c r="A11713" s="86"/>
      <c r="B11713" s="84"/>
      <c r="C11713" s="89"/>
      <c r="D11713" s="90"/>
      <c r="E11713" s="90"/>
      <c r="F11713" s="90"/>
      <c r="G11713" s="90"/>
      <c r="H11713" s="91"/>
      <c r="K11713" s="78"/>
      <c r="M11713" s="78"/>
    </row>
    <row r="11714" spans="1:18" ht="14.25" customHeight="1" x14ac:dyDescent="0.3">
      <c r="A11714" s="86"/>
      <c r="B11714" s="84"/>
      <c r="C11714" s="89"/>
      <c r="H11714" s="84"/>
      <c r="K11714" s="78"/>
      <c r="M11714" s="78"/>
    </row>
    <row r="11715" spans="1:18" ht="12" customHeight="1" thickBot="1" x14ac:dyDescent="0.35">
      <c r="A11715" s="86"/>
      <c r="B11715" s="84"/>
      <c r="C11715" s="89"/>
      <c r="H11715" s="84"/>
      <c r="K11715" s="78"/>
      <c r="M11715" s="78"/>
    </row>
    <row r="11716" spans="1:18" ht="20.100000000000001" customHeight="1" thickBot="1" x14ac:dyDescent="0.35">
      <c r="A11716" s="86"/>
      <c r="B11716" s="84"/>
      <c r="C11716" s="142" t="s">
        <v>55</v>
      </c>
      <c r="D11716" s="143"/>
      <c r="E11716" s="143"/>
      <c r="F11716" s="143"/>
      <c r="G11716" s="143"/>
      <c r="H11716" s="144"/>
    </row>
    <row r="11717" spans="1:18" ht="20.100000000000001" customHeight="1" x14ac:dyDescent="0.3">
      <c r="A11717" s="86"/>
      <c r="B11717" s="84"/>
      <c r="C11717" s="92"/>
      <c r="H11717" s="93" t="s">
        <v>56</v>
      </c>
      <c r="I11717" s="84"/>
      <c r="J11717" s="97" t="s">
        <v>26</v>
      </c>
      <c r="K11717" s="98"/>
      <c r="L11717" s="98"/>
      <c r="M11717" s="98"/>
      <c r="N11717" s="99"/>
    </row>
    <row r="11718" spans="1:18" ht="16.5" customHeight="1" thickBot="1" x14ac:dyDescent="0.35">
      <c r="A11718" s="169"/>
      <c r="B11718" s="84"/>
      <c r="C11718" s="73" t="s">
        <v>57</v>
      </c>
      <c r="D11718" s="84">
        <v>134</v>
      </c>
      <c r="G11718" s="74" t="s">
        <v>4</v>
      </c>
      <c r="H11718" s="75" t="str">
        <f>+VLOOKUP(D11718,PRESUP!$A$6:$N$183,3,FALSE)</f>
        <v>u</v>
      </c>
      <c r="I11718" s="84"/>
      <c r="J11718" s="100"/>
      <c r="K11718" s="101"/>
      <c r="L11718" s="101"/>
      <c r="M11718" s="101"/>
      <c r="N11718" s="102"/>
    </row>
    <row r="11719" spans="1:18" ht="32.25" customHeight="1" x14ac:dyDescent="0.3">
      <c r="A11719" s="86"/>
      <c r="B11719" s="84"/>
      <c r="C11719" s="22" t="str">
        <f>+VLOOKUP(D11718,PRESUP!$A$6:$N$183,14,FALSE)</f>
        <v>DETALLE: BATERIA SANITARIA PORTATIL ( unidad x  mes)</v>
      </c>
      <c r="J11719" s="103"/>
      <c r="K11719" s="104"/>
      <c r="L11719" s="104"/>
      <c r="M11719" s="104"/>
      <c r="N11719" s="105"/>
      <c r="O11719" s="84" t="s">
        <v>71</v>
      </c>
      <c r="P11719" s="84" t="s">
        <v>73</v>
      </c>
      <c r="Q11719" s="84" t="s">
        <v>72</v>
      </c>
    </row>
    <row r="11720" spans="1:18" s="73" customFormat="1" ht="15" customHeight="1" thickBot="1" x14ac:dyDescent="0.35">
      <c r="A11720" s="86"/>
      <c r="B11720" s="84"/>
      <c r="C11720" s="73" t="s">
        <v>5</v>
      </c>
      <c r="D11720" s="94"/>
      <c r="E11720" s="94"/>
      <c r="F11720" s="94"/>
      <c r="G11720" s="196" t="s">
        <v>58</v>
      </c>
      <c r="H11720" s="197">
        <v>0.08</v>
      </c>
      <c r="J11720" s="162"/>
      <c r="K11720" s="163"/>
      <c r="L11720" s="163"/>
      <c r="M11720" s="163"/>
      <c r="N11720" s="164"/>
      <c r="O11720" s="166">
        <f>+H11794</f>
        <v>253</v>
      </c>
      <c r="P11720" s="168">
        <f>+H11790</f>
        <v>220</v>
      </c>
      <c r="Q11720" s="167">
        <f>+N11794</f>
        <v>0.20180000000000001</v>
      </c>
      <c r="R11720" s="73">
        <f t="shared" ref="R11720" si="2253">+D11718</f>
        <v>134</v>
      </c>
    </row>
    <row r="11721" spans="1:18" s="94" customFormat="1" ht="30" customHeight="1" thickBot="1" x14ac:dyDescent="0.35">
      <c r="A11721" s="86"/>
      <c r="B11721" s="84"/>
      <c r="C11721" s="122" t="s">
        <v>48</v>
      </c>
      <c r="D11721" s="123" t="s">
        <v>0</v>
      </c>
      <c r="E11721" s="123" t="s">
        <v>6</v>
      </c>
      <c r="F11721" s="123" t="s">
        <v>7</v>
      </c>
      <c r="G11721" s="123" t="s">
        <v>8</v>
      </c>
      <c r="H11721" s="124" t="s">
        <v>9</v>
      </c>
      <c r="J11721" s="106" t="s">
        <v>59</v>
      </c>
      <c r="K11721" s="107" t="s">
        <v>60</v>
      </c>
      <c r="L11721" s="107" t="s">
        <v>61</v>
      </c>
      <c r="M11721" s="107" t="s">
        <v>62</v>
      </c>
      <c r="N11721" s="108" t="s">
        <v>63</v>
      </c>
    </row>
    <row r="11722" spans="1:18" ht="15" customHeight="1" x14ac:dyDescent="0.3">
      <c r="A11722" s="86"/>
      <c r="B11722" s="84"/>
      <c r="C11722" s="125"/>
      <c r="D11722" s="145"/>
      <c r="E11722" s="148"/>
      <c r="F11722" s="148"/>
      <c r="G11722" s="153"/>
      <c r="H11722" s="126"/>
      <c r="J11722" s="171"/>
      <c r="K11722" s="172"/>
      <c r="L11722" s="170"/>
      <c r="M11722" s="156"/>
      <c r="N11722" s="173" t="str">
        <f t="shared" ref="N11722:N11734" si="2254">+IF(H11722="","",J11722*M11722)</f>
        <v/>
      </c>
    </row>
    <row r="11723" spans="1:18" ht="15" customHeight="1" x14ac:dyDescent="0.3">
      <c r="A11723" s="86"/>
      <c r="B11723" s="84"/>
      <c r="C11723" s="125"/>
      <c r="D11723" s="146"/>
      <c r="E11723" s="149"/>
      <c r="F11723" s="184"/>
      <c r="G11723" s="185"/>
      <c r="H11723" s="186"/>
      <c r="J11723" s="195"/>
      <c r="K11723" s="172"/>
      <c r="L11723" s="170"/>
      <c r="M11723" s="193"/>
      <c r="N11723" s="194" t="str">
        <f t="shared" si="2254"/>
        <v/>
      </c>
      <c r="R11723" s="75" t="e">
        <f t="shared" ref="R11723:R11734" si="2255">+R11635+1</f>
        <v>#REF!</v>
      </c>
    </row>
    <row r="11724" spans="1:18" ht="15" customHeight="1" x14ac:dyDescent="0.3">
      <c r="A11724" s="86"/>
      <c r="B11724" s="84"/>
      <c r="C11724" s="125"/>
      <c r="D11724" s="146"/>
      <c r="E11724" s="149"/>
      <c r="F11724" s="184"/>
      <c r="G11724" s="185"/>
      <c r="H11724" s="186"/>
      <c r="J11724" s="195"/>
      <c r="K11724" s="172"/>
      <c r="L11724" s="170"/>
      <c r="M11724" s="193"/>
      <c r="N11724" s="194" t="str">
        <f t="shared" si="2254"/>
        <v/>
      </c>
      <c r="R11724" s="75" t="e">
        <f t="shared" si="2255"/>
        <v>#REF!</v>
      </c>
    </row>
    <row r="11725" spans="1:18" ht="15" customHeight="1" x14ac:dyDescent="0.3">
      <c r="A11725" s="86"/>
      <c r="B11725" s="84"/>
      <c r="C11725" s="125"/>
      <c r="D11725" s="146"/>
      <c r="E11725" s="149"/>
      <c r="F11725" s="184" t="str">
        <f t="shared" ref="F11725:F11734" si="2256">+IF(E11725="","",D11725*E11725)</f>
        <v/>
      </c>
      <c r="G11725" s="185" t="str">
        <f>+IF(F11725="","",H11720)</f>
        <v/>
      </c>
      <c r="H11725" s="186" t="str">
        <f t="shared" ref="H11725:H11734" si="2257">+IF(G11725="","",F11725*G11725)</f>
        <v/>
      </c>
      <c r="J11725" s="195" t="str">
        <f>+IF(H11725="","",H11725/H11790)</f>
        <v/>
      </c>
      <c r="K11725" s="172"/>
      <c r="L11725" s="170"/>
      <c r="M11725" s="193" t="str">
        <f t="shared" ref="M11725:M11734" si="2258">IF(L11725="NP", 0, (IF(L11725="EP", 1, (IF(L11725="ND", 0.4, "")))))</f>
        <v/>
      </c>
      <c r="N11725" s="194" t="str">
        <f t="shared" si="2254"/>
        <v/>
      </c>
      <c r="R11725" s="75" t="e">
        <f t="shared" si="2255"/>
        <v>#REF!</v>
      </c>
    </row>
    <row r="11726" spans="1:18" ht="15" customHeight="1" x14ac:dyDescent="0.3">
      <c r="A11726" s="86"/>
      <c r="B11726" s="84"/>
      <c r="C11726" s="125"/>
      <c r="D11726" s="146"/>
      <c r="E11726" s="149"/>
      <c r="F11726" s="184" t="str">
        <f t="shared" si="2256"/>
        <v/>
      </c>
      <c r="G11726" s="185" t="str">
        <f>+IF(F11726="","",H11720)</f>
        <v/>
      </c>
      <c r="H11726" s="186" t="str">
        <f t="shared" si="2257"/>
        <v/>
      </c>
      <c r="J11726" s="195" t="str">
        <f>+IF(H11726="","",H11726/H11790)</f>
        <v/>
      </c>
      <c r="K11726" s="172"/>
      <c r="L11726" s="170"/>
      <c r="M11726" s="193" t="str">
        <f t="shared" si="2258"/>
        <v/>
      </c>
      <c r="N11726" s="194" t="str">
        <f t="shared" si="2254"/>
        <v/>
      </c>
      <c r="R11726" s="75" t="e">
        <f t="shared" si="2255"/>
        <v>#REF!</v>
      </c>
    </row>
    <row r="11727" spans="1:18" ht="15" customHeight="1" x14ac:dyDescent="0.3">
      <c r="A11727" s="86"/>
      <c r="B11727" s="84"/>
      <c r="C11727" s="125"/>
      <c r="D11727" s="146"/>
      <c r="E11727" s="149"/>
      <c r="F11727" s="184" t="str">
        <f t="shared" si="2256"/>
        <v/>
      </c>
      <c r="G11727" s="185" t="str">
        <f>+IF(F11727="","",H11720)</f>
        <v/>
      </c>
      <c r="H11727" s="186" t="str">
        <f t="shared" si="2257"/>
        <v/>
      </c>
      <c r="J11727" s="195" t="str">
        <f>+IF(H11727="","",H11727/H11790)</f>
        <v/>
      </c>
      <c r="K11727" s="172"/>
      <c r="L11727" s="170"/>
      <c r="M11727" s="193" t="str">
        <f t="shared" si="2258"/>
        <v/>
      </c>
      <c r="N11727" s="194" t="str">
        <f t="shared" si="2254"/>
        <v/>
      </c>
      <c r="R11727" s="75" t="e">
        <f t="shared" si="2255"/>
        <v>#REF!</v>
      </c>
    </row>
    <row r="11728" spans="1:18" ht="15" customHeight="1" x14ac:dyDescent="0.3">
      <c r="A11728" s="86"/>
      <c r="B11728" s="84"/>
      <c r="C11728" s="125"/>
      <c r="D11728" s="146"/>
      <c r="E11728" s="149"/>
      <c r="F11728" s="184" t="str">
        <f t="shared" si="2256"/>
        <v/>
      </c>
      <c r="G11728" s="185" t="str">
        <f>+IF(F11728="","",H11720)</f>
        <v/>
      </c>
      <c r="H11728" s="186" t="str">
        <f t="shared" si="2257"/>
        <v/>
      </c>
      <c r="J11728" s="195" t="str">
        <f>+IF(H11728="","",H11728/H11790)</f>
        <v/>
      </c>
      <c r="K11728" s="172"/>
      <c r="L11728" s="170"/>
      <c r="M11728" s="193" t="str">
        <f t="shared" si="2258"/>
        <v/>
      </c>
      <c r="N11728" s="194" t="str">
        <f t="shared" si="2254"/>
        <v/>
      </c>
      <c r="R11728" s="75" t="e">
        <f t="shared" si="2255"/>
        <v>#REF!</v>
      </c>
    </row>
    <row r="11729" spans="1:18" ht="15" customHeight="1" x14ac:dyDescent="0.3">
      <c r="A11729" s="86"/>
      <c r="B11729" s="84"/>
      <c r="C11729" s="125"/>
      <c r="D11729" s="146"/>
      <c r="E11729" s="149"/>
      <c r="F11729" s="184" t="str">
        <f t="shared" si="2256"/>
        <v/>
      </c>
      <c r="G11729" s="185" t="str">
        <f>+IF(F11729="","",H11720)</f>
        <v/>
      </c>
      <c r="H11729" s="186" t="str">
        <f t="shared" si="2257"/>
        <v/>
      </c>
      <c r="J11729" s="195" t="str">
        <f>+IF(H11729="","",H11729/H11790)</f>
        <v/>
      </c>
      <c r="K11729" s="172"/>
      <c r="L11729" s="170"/>
      <c r="M11729" s="193" t="str">
        <f t="shared" si="2258"/>
        <v/>
      </c>
      <c r="N11729" s="194" t="str">
        <f t="shared" si="2254"/>
        <v/>
      </c>
      <c r="R11729" s="75" t="e">
        <f t="shared" si="2255"/>
        <v>#REF!</v>
      </c>
    </row>
    <row r="11730" spans="1:18" ht="15" customHeight="1" x14ac:dyDescent="0.3">
      <c r="A11730" s="86"/>
      <c r="B11730" s="84"/>
      <c r="C11730" s="125"/>
      <c r="D11730" s="146"/>
      <c r="E11730" s="149"/>
      <c r="F11730" s="184" t="str">
        <f t="shared" si="2256"/>
        <v/>
      </c>
      <c r="G11730" s="185" t="str">
        <f>+IF(F11730="","",H11720)</f>
        <v/>
      </c>
      <c r="H11730" s="186" t="str">
        <f t="shared" si="2257"/>
        <v/>
      </c>
      <c r="J11730" s="195" t="str">
        <f>+IF(H11730="","",H11730/H11790)</f>
        <v/>
      </c>
      <c r="K11730" s="172"/>
      <c r="L11730" s="170"/>
      <c r="M11730" s="193" t="str">
        <f t="shared" si="2258"/>
        <v/>
      </c>
      <c r="N11730" s="194" t="str">
        <f t="shared" si="2254"/>
        <v/>
      </c>
      <c r="R11730" s="75" t="e">
        <f t="shared" si="2255"/>
        <v>#REF!</v>
      </c>
    </row>
    <row r="11731" spans="1:18" ht="15" customHeight="1" x14ac:dyDescent="0.3">
      <c r="A11731" s="86"/>
      <c r="B11731" s="84"/>
      <c r="C11731" s="125"/>
      <c r="D11731" s="146"/>
      <c r="E11731" s="149"/>
      <c r="F11731" s="184" t="str">
        <f t="shared" si="2256"/>
        <v/>
      </c>
      <c r="G11731" s="185" t="str">
        <f>+IF(F11731="","",H11720)</f>
        <v/>
      </c>
      <c r="H11731" s="186" t="str">
        <f t="shared" si="2257"/>
        <v/>
      </c>
      <c r="J11731" s="195" t="str">
        <f>+IF(H11731="","",H11731/H11790)</f>
        <v/>
      </c>
      <c r="K11731" s="172"/>
      <c r="L11731" s="170"/>
      <c r="M11731" s="193" t="str">
        <f t="shared" si="2258"/>
        <v/>
      </c>
      <c r="N11731" s="194" t="str">
        <f t="shared" si="2254"/>
        <v/>
      </c>
      <c r="R11731" s="75" t="e">
        <f t="shared" si="2255"/>
        <v>#REF!</v>
      </c>
    </row>
    <row r="11732" spans="1:18" ht="15" customHeight="1" x14ac:dyDescent="0.3">
      <c r="A11732" s="86"/>
      <c r="B11732" s="84"/>
      <c r="C11732" s="125"/>
      <c r="D11732" s="146"/>
      <c r="E11732" s="149"/>
      <c r="F11732" s="184" t="str">
        <f t="shared" si="2256"/>
        <v/>
      </c>
      <c r="G11732" s="185" t="str">
        <f>+IF(F11732="","",H11720)</f>
        <v/>
      </c>
      <c r="H11732" s="186" t="str">
        <f t="shared" si="2257"/>
        <v/>
      </c>
      <c r="J11732" s="195" t="str">
        <f>+IF(H11732="","",H11732/H11790)</f>
        <v/>
      </c>
      <c r="K11732" s="172"/>
      <c r="L11732" s="170"/>
      <c r="M11732" s="193" t="str">
        <f t="shared" si="2258"/>
        <v/>
      </c>
      <c r="N11732" s="194" t="str">
        <f t="shared" si="2254"/>
        <v/>
      </c>
      <c r="R11732" s="75" t="e">
        <f t="shared" si="2255"/>
        <v>#REF!</v>
      </c>
    </row>
    <row r="11733" spans="1:18" ht="15" customHeight="1" x14ac:dyDescent="0.3">
      <c r="A11733" s="86"/>
      <c r="B11733" s="84"/>
      <c r="C11733" s="125"/>
      <c r="D11733" s="146"/>
      <c r="E11733" s="149"/>
      <c r="F11733" s="184" t="str">
        <f t="shared" si="2256"/>
        <v/>
      </c>
      <c r="G11733" s="185" t="str">
        <f>+IF(F11733="","",H11720)</f>
        <v/>
      </c>
      <c r="H11733" s="186" t="str">
        <f t="shared" si="2257"/>
        <v/>
      </c>
      <c r="J11733" s="195" t="str">
        <f>+IF(H11733="","",H11733/H11790)</f>
        <v/>
      </c>
      <c r="K11733" s="172"/>
      <c r="L11733" s="170"/>
      <c r="M11733" s="193" t="str">
        <f t="shared" si="2258"/>
        <v/>
      </c>
      <c r="N11733" s="194" t="str">
        <f t="shared" si="2254"/>
        <v/>
      </c>
      <c r="R11733" s="75" t="e">
        <f t="shared" si="2255"/>
        <v>#REF!</v>
      </c>
    </row>
    <row r="11734" spans="1:18" ht="15" customHeight="1" thickBot="1" x14ac:dyDescent="0.35">
      <c r="A11734" s="86"/>
      <c r="B11734" s="84"/>
      <c r="C11734" s="127"/>
      <c r="D11734" s="147"/>
      <c r="E11734" s="150"/>
      <c r="F11734" s="187" t="str">
        <f t="shared" si="2256"/>
        <v/>
      </c>
      <c r="G11734" s="188" t="str">
        <f>+IF(F11734="","",H11719)</f>
        <v/>
      </c>
      <c r="H11734" s="189" t="str">
        <f t="shared" si="2257"/>
        <v/>
      </c>
      <c r="J11734" s="195" t="str">
        <f>+IF(H11734="","",H11734/H11790)</f>
        <v/>
      </c>
      <c r="K11734" s="172"/>
      <c r="L11734" s="170"/>
      <c r="M11734" s="193" t="str">
        <f t="shared" si="2258"/>
        <v/>
      </c>
      <c r="N11734" s="194" t="str">
        <f t="shared" si="2254"/>
        <v/>
      </c>
      <c r="R11734" s="75" t="e">
        <f t="shared" si="2255"/>
        <v>#REF!</v>
      </c>
    </row>
    <row r="11735" spans="1:18" ht="15" customHeight="1" thickBot="1" x14ac:dyDescent="0.35">
      <c r="A11735" s="86"/>
      <c r="B11735" s="84"/>
      <c r="C11735" s="160"/>
      <c r="D11735" s="160"/>
      <c r="E11735" s="160"/>
      <c r="F11735" s="160"/>
      <c r="G11735" s="161" t="s">
        <v>27</v>
      </c>
      <c r="H11735" s="157">
        <f>SUM(H11722:H11734)</f>
        <v>0</v>
      </c>
      <c r="J11735" s="110">
        <f>SUM(J11722:J11734)</f>
        <v>0</v>
      </c>
      <c r="K11735" s="109"/>
      <c r="L11735" s="109"/>
      <c r="M11735" s="109"/>
      <c r="N11735" s="110">
        <f>SUM(N11722:N11734)</f>
        <v>0</v>
      </c>
    </row>
    <row r="11736" spans="1:18" s="73" customFormat="1" ht="15" customHeight="1" thickBot="1" x14ac:dyDescent="0.35">
      <c r="A11736" s="86"/>
      <c r="B11736" s="84"/>
      <c r="C11736" s="73" t="s">
        <v>10</v>
      </c>
      <c r="H11736" s="74"/>
      <c r="J11736" s="112"/>
      <c r="K11736" s="112"/>
      <c r="L11736" s="112"/>
      <c r="M11736" s="112"/>
      <c r="N11736" s="112"/>
    </row>
    <row r="11737" spans="1:18" ht="31.5" customHeight="1" thickBot="1" x14ac:dyDescent="0.35">
      <c r="A11737" s="86"/>
      <c r="B11737" s="84"/>
      <c r="C11737" s="122" t="s">
        <v>48</v>
      </c>
      <c r="D11737" s="123" t="s">
        <v>0</v>
      </c>
      <c r="E11737" s="123" t="s">
        <v>65</v>
      </c>
      <c r="F11737" s="123" t="s">
        <v>66</v>
      </c>
      <c r="G11737" s="123" t="s">
        <v>8</v>
      </c>
      <c r="H11737" s="124" t="s">
        <v>9</v>
      </c>
      <c r="J11737" s="106" t="s">
        <v>59</v>
      </c>
      <c r="K11737" s="107" t="s">
        <v>60</v>
      </c>
      <c r="L11737" s="107" t="s">
        <v>61</v>
      </c>
      <c r="M11737" s="107" t="s">
        <v>62</v>
      </c>
      <c r="N11737" s="108" t="s">
        <v>63</v>
      </c>
    </row>
    <row r="11738" spans="1:18" ht="15" customHeight="1" x14ac:dyDescent="0.25">
      <c r="A11738" s="86"/>
      <c r="B11738" s="84"/>
      <c r="C11738" s="125"/>
      <c r="D11738" s="146"/>
      <c r="E11738" s="209"/>
      <c r="F11738" s="184"/>
      <c r="G11738" s="185"/>
      <c r="H11738" s="186"/>
      <c r="I11738" s="95"/>
      <c r="J11738" s="195"/>
      <c r="K11738" s="174"/>
      <c r="L11738" s="170"/>
      <c r="M11738" s="193"/>
      <c r="N11738" s="194" t="str">
        <f t="shared" ref="N11738:N11750" si="2259">+IF(H11738="","",J11738*M11738)</f>
        <v/>
      </c>
      <c r="R11738" s="75" t="e">
        <f t="shared" ref="R11738:R11750" si="2260">+R11650+1</f>
        <v>#REF!</v>
      </c>
    </row>
    <row r="11739" spans="1:18" ht="15" customHeight="1" x14ac:dyDescent="0.25">
      <c r="A11739" s="86"/>
      <c r="B11739" s="84"/>
      <c r="C11739" s="125"/>
      <c r="D11739" s="146"/>
      <c r="E11739" s="209"/>
      <c r="F11739" s="184"/>
      <c r="G11739" s="185"/>
      <c r="H11739" s="186"/>
      <c r="J11739" s="195"/>
      <c r="K11739" s="174"/>
      <c r="L11739" s="170"/>
      <c r="M11739" s="193"/>
      <c r="N11739" s="194" t="str">
        <f t="shared" si="2259"/>
        <v/>
      </c>
      <c r="R11739" s="75" t="e">
        <f t="shared" si="2260"/>
        <v>#REF!</v>
      </c>
    </row>
    <row r="11740" spans="1:18" ht="15" customHeight="1" x14ac:dyDescent="0.3">
      <c r="A11740" s="86"/>
      <c r="B11740" s="84"/>
      <c r="C11740" s="125"/>
      <c r="D11740" s="146"/>
      <c r="E11740" s="149"/>
      <c r="F11740" s="184"/>
      <c r="G11740" s="185"/>
      <c r="H11740" s="186"/>
      <c r="J11740" s="195"/>
      <c r="K11740" s="174"/>
      <c r="L11740" s="170"/>
      <c r="M11740" s="193"/>
      <c r="N11740" s="194" t="str">
        <f t="shared" si="2259"/>
        <v/>
      </c>
      <c r="R11740" s="75" t="e">
        <f t="shared" si="2260"/>
        <v>#REF!</v>
      </c>
    </row>
    <row r="11741" spans="1:18" ht="15" customHeight="1" x14ac:dyDescent="0.3">
      <c r="A11741" s="86"/>
      <c r="B11741" s="84"/>
      <c r="C11741" s="125"/>
      <c r="D11741" s="146"/>
      <c r="E11741" s="149"/>
      <c r="F11741" s="184"/>
      <c r="G11741" s="185"/>
      <c r="H11741" s="186"/>
      <c r="J11741" s="195"/>
      <c r="K11741" s="174"/>
      <c r="L11741" s="170"/>
      <c r="M11741" s="193"/>
      <c r="N11741" s="194" t="str">
        <f t="shared" si="2259"/>
        <v/>
      </c>
      <c r="R11741" s="75" t="e">
        <f t="shared" si="2260"/>
        <v>#REF!</v>
      </c>
    </row>
    <row r="11742" spans="1:18" ht="15" customHeight="1" x14ac:dyDescent="0.3">
      <c r="A11742" s="86"/>
      <c r="B11742" s="84"/>
      <c r="C11742" s="125"/>
      <c r="D11742" s="146"/>
      <c r="E11742" s="149"/>
      <c r="F11742" s="184" t="str">
        <f t="shared" ref="F11742:F11750" si="2261">+IF(E11742="","",D11742*E11742)</f>
        <v/>
      </c>
      <c r="G11742" s="185" t="str">
        <f>+IF(F11742="","",H11720)</f>
        <v/>
      </c>
      <c r="H11742" s="186" t="str">
        <f t="shared" ref="H11742:H11750" si="2262">+IF(G11742="","",F11742*G11742)</f>
        <v/>
      </c>
      <c r="J11742" s="195" t="str">
        <f>+IF(H11742="","",H11742/H11790)</f>
        <v/>
      </c>
      <c r="K11742" s="174"/>
      <c r="L11742" s="170"/>
      <c r="M11742" s="193" t="str">
        <f t="shared" ref="M11742:M11750" si="2263">IF(L11742="NP", 0, (IF(L11742="EP", 1, (IF(L11742="ND", 0.4, "")))))</f>
        <v/>
      </c>
      <c r="N11742" s="194" t="str">
        <f t="shared" si="2259"/>
        <v/>
      </c>
      <c r="R11742" s="75" t="e">
        <f t="shared" si="2260"/>
        <v>#REF!</v>
      </c>
    </row>
    <row r="11743" spans="1:18" ht="15" customHeight="1" x14ac:dyDescent="0.3">
      <c r="A11743" s="86"/>
      <c r="B11743" s="84"/>
      <c r="C11743" s="125"/>
      <c r="D11743" s="146"/>
      <c r="E11743" s="149"/>
      <c r="F11743" s="184" t="str">
        <f t="shared" si="2261"/>
        <v/>
      </c>
      <c r="G11743" s="185" t="str">
        <f>+IF(F11743="","",H11720)</f>
        <v/>
      </c>
      <c r="H11743" s="186" t="str">
        <f t="shared" si="2262"/>
        <v/>
      </c>
      <c r="I11743" s="96"/>
      <c r="J11743" s="195" t="str">
        <f>+IF(H11743="","",H11743/H11790)</f>
        <v/>
      </c>
      <c r="K11743" s="174"/>
      <c r="L11743" s="170"/>
      <c r="M11743" s="193" t="str">
        <f t="shared" si="2263"/>
        <v/>
      </c>
      <c r="N11743" s="194" t="str">
        <f t="shared" si="2259"/>
        <v/>
      </c>
      <c r="R11743" s="75" t="e">
        <f t="shared" si="2260"/>
        <v>#REF!</v>
      </c>
    </row>
    <row r="11744" spans="1:18" ht="15" customHeight="1" x14ac:dyDescent="0.3">
      <c r="A11744" s="86"/>
      <c r="B11744" s="84"/>
      <c r="C11744" s="125"/>
      <c r="D11744" s="146"/>
      <c r="E11744" s="149"/>
      <c r="F11744" s="184" t="str">
        <f t="shared" si="2261"/>
        <v/>
      </c>
      <c r="G11744" s="185" t="str">
        <f>+IF(F11744="","",H11720)</f>
        <v/>
      </c>
      <c r="H11744" s="186" t="str">
        <f t="shared" si="2262"/>
        <v/>
      </c>
      <c r="J11744" s="195" t="str">
        <f>+IF(H11744="","",H11744/H11790)</f>
        <v/>
      </c>
      <c r="K11744" s="174"/>
      <c r="L11744" s="170"/>
      <c r="M11744" s="193" t="str">
        <f t="shared" si="2263"/>
        <v/>
      </c>
      <c r="N11744" s="194" t="str">
        <f t="shared" si="2259"/>
        <v/>
      </c>
      <c r="R11744" s="75" t="e">
        <f t="shared" si="2260"/>
        <v>#REF!</v>
      </c>
    </row>
    <row r="11745" spans="1:18" ht="15" customHeight="1" x14ac:dyDescent="0.3">
      <c r="A11745" s="86"/>
      <c r="B11745" s="84"/>
      <c r="C11745" s="125"/>
      <c r="D11745" s="146"/>
      <c r="E11745" s="149"/>
      <c r="F11745" s="184" t="str">
        <f t="shared" si="2261"/>
        <v/>
      </c>
      <c r="G11745" s="185" t="str">
        <f>+IF(F11745="","",H11720)</f>
        <v/>
      </c>
      <c r="H11745" s="186" t="str">
        <f t="shared" si="2262"/>
        <v/>
      </c>
      <c r="J11745" s="195" t="str">
        <f>+IF(H11745="","",H11745/H11790)</f>
        <v/>
      </c>
      <c r="K11745" s="174"/>
      <c r="L11745" s="170"/>
      <c r="M11745" s="193" t="str">
        <f t="shared" si="2263"/>
        <v/>
      </c>
      <c r="N11745" s="194" t="str">
        <f t="shared" si="2259"/>
        <v/>
      </c>
      <c r="R11745" s="75" t="e">
        <f t="shared" si="2260"/>
        <v>#REF!</v>
      </c>
    </row>
    <row r="11746" spans="1:18" ht="15" customHeight="1" x14ac:dyDescent="0.3">
      <c r="A11746" s="86"/>
      <c r="B11746" s="84"/>
      <c r="C11746" s="125"/>
      <c r="D11746" s="146"/>
      <c r="E11746" s="149"/>
      <c r="F11746" s="184" t="str">
        <f t="shared" si="2261"/>
        <v/>
      </c>
      <c r="G11746" s="185" t="str">
        <f>+IF(F11746="","",H11720)</f>
        <v/>
      </c>
      <c r="H11746" s="186" t="str">
        <f t="shared" si="2262"/>
        <v/>
      </c>
      <c r="I11746" s="96"/>
      <c r="J11746" s="195" t="str">
        <f>+IF(H11746="","",H11746/H11790)</f>
        <v/>
      </c>
      <c r="K11746" s="174"/>
      <c r="L11746" s="170"/>
      <c r="M11746" s="193" t="str">
        <f t="shared" si="2263"/>
        <v/>
      </c>
      <c r="N11746" s="194" t="str">
        <f t="shared" si="2259"/>
        <v/>
      </c>
      <c r="R11746" s="75" t="e">
        <f t="shared" si="2260"/>
        <v>#REF!</v>
      </c>
    </row>
    <row r="11747" spans="1:18" ht="15" customHeight="1" x14ac:dyDescent="0.3">
      <c r="A11747" s="86"/>
      <c r="B11747" s="84"/>
      <c r="C11747" s="125"/>
      <c r="D11747" s="146"/>
      <c r="E11747" s="149"/>
      <c r="F11747" s="184" t="str">
        <f t="shared" si="2261"/>
        <v/>
      </c>
      <c r="G11747" s="185" t="str">
        <f>+IF(F11747="","",H11720)</f>
        <v/>
      </c>
      <c r="H11747" s="186" t="str">
        <f t="shared" si="2262"/>
        <v/>
      </c>
      <c r="J11747" s="195" t="str">
        <f>+IF(H11747="","",H11747/H11790)</f>
        <v/>
      </c>
      <c r="K11747" s="174"/>
      <c r="L11747" s="170"/>
      <c r="M11747" s="193" t="str">
        <f t="shared" si="2263"/>
        <v/>
      </c>
      <c r="N11747" s="194" t="str">
        <f t="shared" si="2259"/>
        <v/>
      </c>
      <c r="R11747" s="75" t="e">
        <f t="shared" si="2260"/>
        <v>#REF!</v>
      </c>
    </row>
    <row r="11748" spans="1:18" ht="15" customHeight="1" x14ac:dyDescent="0.3">
      <c r="A11748" s="86"/>
      <c r="B11748" s="84"/>
      <c r="C11748" s="125"/>
      <c r="D11748" s="146"/>
      <c r="E11748" s="149"/>
      <c r="F11748" s="184" t="str">
        <f t="shared" si="2261"/>
        <v/>
      </c>
      <c r="G11748" s="185" t="str">
        <f>+IF(F11748="","",H11720)</f>
        <v/>
      </c>
      <c r="H11748" s="186" t="str">
        <f t="shared" si="2262"/>
        <v/>
      </c>
      <c r="I11748" s="96"/>
      <c r="J11748" s="195" t="str">
        <f>+IF(H11748="","",H11748/H11790)</f>
        <v/>
      </c>
      <c r="K11748" s="174"/>
      <c r="L11748" s="170"/>
      <c r="M11748" s="193" t="str">
        <f t="shared" si="2263"/>
        <v/>
      </c>
      <c r="N11748" s="194" t="str">
        <f t="shared" si="2259"/>
        <v/>
      </c>
      <c r="R11748" s="75" t="e">
        <f t="shared" si="2260"/>
        <v>#REF!</v>
      </c>
    </row>
    <row r="11749" spans="1:18" ht="15" customHeight="1" x14ac:dyDescent="0.3">
      <c r="A11749" s="86"/>
      <c r="B11749" s="84"/>
      <c r="C11749" s="125"/>
      <c r="D11749" s="146"/>
      <c r="E11749" s="149"/>
      <c r="F11749" s="184" t="str">
        <f t="shared" si="2261"/>
        <v/>
      </c>
      <c r="G11749" s="185" t="str">
        <f>+IF(F11749="","",H11720)</f>
        <v/>
      </c>
      <c r="H11749" s="186" t="str">
        <f t="shared" si="2262"/>
        <v/>
      </c>
      <c r="I11749" s="96"/>
      <c r="J11749" s="195" t="str">
        <f>+IF(H11749="","",H11749/H11790)</f>
        <v/>
      </c>
      <c r="K11749" s="174"/>
      <c r="L11749" s="170"/>
      <c r="M11749" s="193" t="str">
        <f t="shared" si="2263"/>
        <v/>
      </c>
      <c r="N11749" s="194" t="str">
        <f t="shared" si="2259"/>
        <v/>
      </c>
      <c r="R11749" s="75" t="e">
        <f t="shared" si="2260"/>
        <v>#REF!</v>
      </c>
    </row>
    <row r="11750" spans="1:18" ht="15" customHeight="1" thickBot="1" x14ac:dyDescent="0.35">
      <c r="A11750" s="86"/>
      <c r="B11750" s="84"/>
      <c r="C11750" s="127"/>
      <c r="D11750" s="147"/>
      <c r="E11750" s="150"/>
      <c r="F11750" s="187" t="str">
        <f t="shared" si="2261"/>
        <v/>
      </c>
      <c r="G11750" s="188" t="str">
        <f>+IF(F11750="","",H11719)</f>
        <v/>
      </c>
      <c r="H11750" s="189" t="str">
        <f t="shared" si="2262"/>
        <v/>
      </c>
      <c r="J11750" s="195" t="str">
        <f>+IF(H11750="","",H11750/H11790)</f>
        <v/>
      </c>
      <c r="K11750" s="174"/>
      <c r="L11750" s="170"/>
      <c r="M11750" s="193" t="str">
        <f t="shared" si="2263"/>
        <v/>
      </c>
      <c r="N11750" s="194" t="str">
        <f t="shared" si="2259"/>
        <v/>
      </c>
      <c r="R11750" s="75" t="e">
        <f t="shared" si="2260"/>
        <v>#REF!</v>
      </c>
    </row>
    <row r="11751" spans="1:18" ht="15" customHeight="1" thickBot="1" x14ac:dyDescent="0.35">
      <c r="A11751" s="86"/>
      <c r="B11751" s="84"/>
      <c r="C11751" s="160"/>
      <c r="D11751" s="160"/>
      <c r="E11751" s="160"/>
      <c r="F11751" s="160"/>
      <c r="G11751" s="161" t="s">
        <v>28</v>
      </c>
      <c r="H11751" s="157">
        <f>SUM(H11738:H11750)</f>
        <v>0</v>
      </c>
      <c r="J11751" s="110">
        <f>SUM(J11738:J11750)</f>
        <v>0</v>
      </c>
      <c r="K11751" s="109"/>
      <c r="L11751" s="109"/>
      <c r="M11751" s="109"/>
      <c r="N11751" s="110">
        <f>SUM(N11738:N11750)</f>
        <v>0</v>
      </c>
    </row>
    <row r="11752" spans="1:18" s="73" customFormat="1" ht="15" customHeight="1" thickBot="1" x14ac:dyDescent="0.35">
      <c r="A11752" s="86"/>
      <c r="B11752" s="84"/>
      <c r="C11752" s="73" t="s">
        <v>11</v>
      </c>
      <c r="H11752" s="74"/>
      <c r="J11752" s="112"/>
      <c r="K11752" s="112"/>
      <c r="L11752" s="112"/>
      <c r="M11752" s="112"/>
      <c r="N11752" s="112"/>
    </row>
    <row r="11753" spans="1:18" ht="34.5" customHeight="1" thickBot="1" x14ac:dyDescent="0.35">
      <c r="A11753" s="86"/>
      <c r="B11753" s="84"/>
      <c r="C11753" s="122" t="s">
        <v>48</v>
      </c>
      <c r="D11753" s="129"/>
      <c r="E11753" s="123" t="s">
        <v>3</v>
      </c>
      <c r="F11753" s="123" t="s">
        <v>0</v>
      </c>
      <c r="G11753" s="123" t="s">
        <v>16</v>
      </c>
      <c r="H11753" s="124" t="s">
        <v>9</v>
      </c>
      <c r="J11753" s="106" t="s">
        <v>59</v>
      </c>
      <c r="K11753" s="107" t="s">
        <v>60</v>
      </c>
      <c r="L11753" s="107" t="s">
        <v>61</v>
      </c>
      <c r="M11753" s="107" t="s">
        <v>62</v>
      </c>
      <c r="N11753" s="108" t="s">
        <v>63</v>
      </c>
    </row>
    <row r="11754" spans="1:18" ht="15" customHeight="1" x14ac:dyDescent="0.3">
      <c r="A11754" s="86"/>
      <c r="B11754" s="84"/>
      <c r="C11754" s="125" t="s">
        <v>539</v>
      </c>
      <c r="E11754" s="151" t="s">
        <v>51</v>
      </c>
      <c r="F11754" s="151">
        <v>1</v>
      </c>
      <c r="G11754" s="151">
        <v>220</v>
      </c>
      <c r="H11754" s="190">
        <f>+IF(G11754="","",F11754*G11754)</f>
        <v>220</v>
      </c>
      <c r="J11754" s="195">
        <f>+IF(H11754="","",H11754/H11790)</f>
        <v>1</v>
      </c>
      <c r="K11754" s="218">
        <v>352605342021</v>
      </c>
      <c r="L11754" s="212" t="s">
        <v>76</v>
      </c>
      <c r="M11754" s="193">
        <v>0.20180000000000001</v>
      </c>
      <c r="N11754" s="194">
        <f t="shared" ref="N11754:N11779" si="2264">+IF(H11754="","",J11754*M11754)</f>
        <v>0.20180000000000001</v>
      </c>
      <c r="R11754" s="75" t="e">
        <f t="shared" ref="R11754:R11779" si="2265">+R11666+1</f>
        <v>#REF!</v>
      </c>
    </row>
    <row r="11755" spans="1:18" ht="15" customHeight="1" x14ac:dyDescent="0.3">
      <c r="A11755" s="86"/>
      <c r="B11755" s="84"/>
      <c r="C11755" s="125"/>
      <c r="E11755" s="151"/>
      <c r="F11755" s="151"/>
      <c r="G11755" s="151"/>
      <c r="H11755" s="190"/>
      <c r="J11755" s="195"/>
      <c r="K11755" s="174"/>
      <c r="L11755" s="170"/>
      <c r="M11755" s="193"/>
      <c r="N11755" s="194" t="str">
        <f t="shared" si="2264"/>
        <v/>
      </c>
      <c r="R11755" s="75" t="e">
        <f t="shared" si="2265"/>
        <v>#REF!</v>
      </c>
    </row>
    <row r="11756" spans="1:18" ht="15" customHeight="1" x14ac:dyDescent="0.3">
      <c r="A11756" s="86"/>
      <c r="B11756" s="84"/>
      <c r="C11756" s="125"/>
      <c r="E11756" s="151"/>
      <c r="F11756" s="151"/>
      <c r="G11756" s="151"/>
      <c r="H11756" s="190"/>
      <c r="J11756" s="195"/>
      <c r="K11756" s="174"/>
      <c r="L11756" s="170"/>
      <c r="M11756" s="193"/>
      <c r="N11756" s="194" t="str">
        <f t="shared" si="2264"/>
        <v/>
      </c>
      <c r="R11756" s="75" t="e">
        <f t="shared" si="2265"/>
        <v>#REF!</v>
      </c>
    </row>
    <row r="11757" spans="1:18" ht="15" customHeight="1" x14ac:dyDescent="0.3">
      <c r="A11757" s="86"/>
      <c r="B11757" s="84"/>
      <c r="C11757" s="125"/>
      <c r="E11757" s="151"/>
      <c r="F11757" s="151"/>
      <c r="G11757" s="151"/>
      <c r="H11757" s="190"/>
      <c r="J11757" s="195"/>
      <c r="K11757" s="174"/>
      <c r="L11757" s="170"/>
      <c r="M11757" s="193"/>
      <c r="N11757" s="194" t="str">
        <f t="shared" si="2264"/>
        <v/>
      </c>
      <c r="R11757" s="75" t="e">
        <f t="shared" si="2265"/>
        <v>#REF!</v>
      </c>
    </row>
    <row r="11758" spans="1:18" ht="15" customHeight="1" x14ac:dyDescent="0.3">
      <c r="A11758" s="86"/>
      <c r="B11758" s="84"/>
      <c r="C11758" s="125"/>
      <c r="E11758" s="151"/>
      <c r="F11758" s="151"/>
      <c r="G11758" s="151"/>
      <c r="H11758" s="190"/>
      <c r="J11758" s="195"/>
      <c r="K11758" s="174"/>
      <c r="L11758" s="170"/>
      <c r="M11758" s="193"/>
      <c r="N11758" s="194" t="str">
        <f t="shared" si="2264"/>
        <v/>
      </c>
      <c r="R11758" s="75" t="e">
        <f t="shared" si="2265"/>
        <v>#REF!</v>
      </c>
    </row>
    <row r="11759" spans="1:18" ht="15" customHeight="1" x14ac:dyDescent="0.3">
      <c r="A11759" s="86"/>
      <c r="B11759" s="84"/>
      <c r="C11759" s="125"/>
      <c r="E11759" s="151"/>
      <c r="F11759" s="151"/>
      <c r="G11759" s="151"/>
      <c r="H11759" s="190" t="str">
        <f t="shared" ref="H11759:H11779" si="2266">+IF(G11759="","",F11759*G11759)</f>
        <v/>
      </c>
      <c r="J11759" s="195" t="str">
        <f>+IF(H11759="","",H11759/H11790)</f>
        <v/>
      </c>
      <c r="K11759" s="174"/>
      <c r="L11759" s="170"/>
      <c r="M11759" s="193" t="str">
        <f t="shared" ref="M11759:M11779" si="2267">IF(L11759="NP", 0, (IF(L11759="EP", 1, (IF(L11759="ND", 0.4, "")))))</f>
        <v/>
      </c>
      <c r="N11759" s="194" t="str">
        <f t="shared" si="2264"/>
        <v/>
      </c>
      <c r="R11759" s="75" t="e">
        <f t="shared" si="2265"/>
        <v>#REF!</v>
      </c>
    </row>
    <row r="11760" spans="1:18" ht="15" customHeight="1" x14ac:dyDescent="0.3">
      <c r="A11760" s="86"/>
      <c r="B11760" s="84"/>
      <c r="C11760" s="125"/>
      <c r="E11760" s="151"/>
      <c r="F11760" s="151"/>
      <c r="G11760" s="151"/>
      <c r="H11760" s="190" t="str">
        <f t="shared" si="2266"/>
        <v/>
      </c>
      <c r="J11760" s="195" t="str">
        <f>+IF(H11760="","",H11760/H11790)</f>
        <v/>
      </c>
      <c r="K11760" s="174"/>
      <c r="L11760" s="170"/>
      <c r="M11760" s="193" t="str">
        <f t="shared" si="2267"/>
        <v/>
      </c>
      <c r="N11760" s="194" t="str">
        <f t="shared" si="2264"/>
        <v/>
      </c>
      <c r="R11760" s="75" t="e">
        <f t="shared" si="2265"/>
        <v>#REF!</v>
      </c>
    </row>
    <row r="11761" spans="1:18" ht="15" customHeight="1" x14ac:dyDescent="0.3">
      <c r="A11761" s="86"/>
      <c r="B11761" s="84"/>
      <c r="C11761" s="125"/>
      <c r="E11761" s="151"/>
      <c r="F11761" s="151"/>
      <c r="G11761" s="151"/>
      <c r="H11761" s="190" t="str">
        <f t="shared" si="2266"/>
        <v/>
      </c>
      <c r="J11761" s="195" t="str">
        <f>+IF(H11761="","",H11761/H11790)</f>
        <v/>
      </c>
      <c r="K11761" s="174"/>
      <c r="L11761" s="170"/>
      <c r="M11761" s="193" t="str">
        <f t="shared" si="2267"/>
        <v/>
      </c>
      <c r="N11761" s="194" t="str">
        <f t="shared" si="2264"/>
        <v/>
      </c>
      <c r="R11761" s="75" t="e">
        <f t="shared" si="2265"/>
        <v>#REF!</v>
      </c>
    </row>
    <row r="11762" spans="1:18" ht="15" customHeight="1" x14ac:dyDescent="0.3">
      <c r="A11762" s="86"/>
      <c r="B11762" s="84"/>
      <c r="C11762" s="125"/>
      <c r="E11762" s="151"/>
      <c r="F11762" s="151"/>
      <c r="G11762" s="151"/>
      <c r="H11762" s="190" t="str">
        <f t="shared" si="2266"/>
        <v/>
      </c>
      <c r="J11762" s="195" t="str">
        <f>+IF(H11762="","",H11762/H11790)</f>
        <v/>
      </c>
      <c r="K11762" s="174"/>
      <c r="L11762" s="170"/>
      <c r="M11762" s="193" t="str">
        <f t="shared" si="2267"/>
        <v/>
      </c>
      <c r="N11762" s="194" t="str">
        <f t="shared" si="2264"/>
        <v/>
      </c>
      <c r="R11762" s="75" t="e">
        <f t="shared" si="2265"/>
        <v>#REF!</v>
      </c>
    </row>
    <row r="11763" spans="1:18" ht="15" customHeight="1" x14ac:dyDescent="0.3">
      <c r="A11763" s="86"/>
      <c r="B11763" s="84"/>
      <c r="C11763" s="125"/>
      <c r="E11763" s="151"/>
      <c r="F11763" s="151"/>
      <c r="G11763" s="151"/>
      <c r="H11763" s="190" t="str">
        <f t="shared" si="2266"/>
        <v/>
      </c>
      <c r="J11763" s="195" t="str">
        <f>+IF(H11763="","",H11763/H11790)</f>
        <v/>
      </c>
      <c r="K11763" s="174"/>
      <c r="L11763" s="170"/>
      <c r="M11763" s="193" t="str">
        <f t="shared" si="2267"/>
        <v/>
      </c>
      <c r="N11763" s="194" t="str">
        <f t="shared" si="2264"/>
        <v/>
      </c>
      <c r="R11763" s="75" t="e">
        <f t="shared" si="2265"/>
        <v>#REF!</v>
      </c>
    </row>
    <row r="11764" spans="1:18" ht="15" customHeight="1" x14ac:dyDescent="0.3">
      <c r="A11764" s="86"/>
      <c r="B11764" s="84"/>
      <c r="C11764" s="125"/>
      <c r="E11764" s="151"/>
      <c r="F11764" s="151"/>
      <c r="G11764" s="151"/>
      <c r="H11764" s="190" t="str">
        <f t="shared" si="2266"/>
        <v/>
      </c>
      <c r="J11764" s="195" t="str">
        <f>+IF(H11764="","",H11764/H11790)</f>
        <v/>
      </c>
      <c r="K11764" s="174"/>
      <c r="L11764" s="170"/>
      <c r="M11764" s="193" t="str">
        <f t="shared" si="2267"/>
        <v/>
      </c>
      <c r="N11764" s="194" t="str">
        <f t="shared" si="2264"/>
        <v/>
      </c>
      <c r="R11764" s="75" t="e">
        <f t="shared" si="2265"/>
        <v>#REF!</v>
      </c>
    </row>
    <row r="11765" spans="1:18" ht="15" customHeight="1" x14ac:dyDescent="0.3">
      <c r="A11765" s="86"/>
      <c r="B11765" s="84"/>
      <c r="C11765" s="125"/>
      <c r="E11765" s="151"/>
      <c r="F11765" s="151"/>
      <c r="G11765" s="151"/>
      <c r="H11765" s="190" t="str">
        <f t="shared" si="2266"/>
        <v/>
      </c>
      <c r="J11765" s="195" t="str">
        <f>+IF(H11765="","",H11765/H11790)</f>
        <v/>
      </c>
      <c r="K11765" s="174"/>
      <c r="L11765" s="170"/>
      <c r="M11765" s="193" t="str">
        <f t="shared" si="2267"/>
        <v/>
      </c>
      <c r="N11765" s="194" t="str">
        <f t="shared" si="2264"/>
        <v/>
      </c>
      <c r="R11765" s="75" t="e">
        <f t="shared" si="2265"/>
        <v>#REF!</v>
      </c>
    </row>
    <row r="11766" spans="1:18" ht="15" customHeight="1" x14ac:dyDescent="0.3">
      <c r="A11766" s="86"/>
      <c r="B11766" s="84"/>
      <c r="C11766" s="125"/>
      <c r="E11766" s="151"/>
      <c r="F11766" s="151"/>
      <c r="G11766" s="151"/>
      <c r="H11766" s="190" t="str">
        <f t="shared" si="2266"/>
        <v/>
      </c>
      <c r="J11766" s="195" t="str">
        <f>+IF(H11766="","",H11766/H11790)</f>
        <v/>
      </c>
      <c r="K11766" s="174"/>
      <c r="L11766" s="170"/>
      <c r="M11766" s="193" t="str">
        <f t="shared" si="2267"/>
        <v/>
      </c>
      <c r="N11766" s="194" t="str">
        <f t="shared" si="2264"/>
        <v/>
      </c>
      <c r="R11766" s="75" t="e">
        <f t="shared" si="2265"/>
        <v>#REF!</v>
      </c>
    </row>
    <row r="11767" spans="1:18" ht="15" customHeight="1" x14ac:dyDescent="0.3">
      <c r="A11767" s="86"/>
      <c r="B11767" s="84"/>
      <c r="C11767" s="125"/>
      <c r="E11767" s="151"/>
      <c r="F11767" s="151"/>
      <c r="G11767" s="151"/>
      <c r="H11767" s="190" t="str">
        <f t="shared" si="2266"/>
        <v/>
      </c>
      <c r="J11767" s="195" t="str">
        <f>+IF(H11767="","",H11767/H11790)</f>
        <v/>
      </c>
      <c r="K11767" s="174"/>
      <c r="L11767" s="170"/>
      <c r="M11767" s="193" t="str">
        <f t="shared" si="2267"/>
        <v/>
      </c>
      <c r="N11767" s="194" t="str">
        <f t="shared" si="2264"/>
        <v/>
      </c>
      <c r="R11767" s="75" t="e">
        <f t="shared" si="2265"/>
        <v>#REF!</v>
      </c>
    </row>
    <row r="11768" spans="1:18" ht="15" customHeight="1" x14ac:dyDescent="0.3">
      <c r="A11768" s="86"/>
      <c r="B11768" s="84"/>
      <c r="C11768" s="125"/>
      <c r="E11768" s="151"/>
      <c r="F11768" s="151"/>
      <c r="G11768" s="151"/>
      <c r="H11768" s="190" t="str">
        <f t="shared" si="2266"/>
        <v/>
      </c>
      <c r="J11768" s="195" t="str">
        <f>+IF(H11768="","",H11768/H11790)</f>
        <v/>
      </c>
      <c r="K11768" s="174"/>
      <c r="L11768" s="170"/>
      <c r="M11768" s="193" t="str">
        <f t="shared" si="2267"/>
        <v/>
      </c>
      <c r="N11768" s="194" t="str">
        <f t="shared" si="2264"/>
        <v/>
      </c>
      <c r="R11768" s="75" t="e">
        <f t="shared" si="2265"/>
        <v>#REF!</v>
      </c>
    </row>
    <row r="11769" spans="1:18" ht="15" customHeight="1" x14ac:dyDescent="0.3">
      <c r="A11769" s="86"/>
      <c r="B11769" s="84"/>
      <c r="C11769" s="125"/>
      <c r="E11769" s="151"/>
      <c r="F11769" s="151"/>
      <c r="G11769" s="151"/>
      <c r="H11769" s="190" t="str">
        <f t="shared" si="2266"/>
        <v/>
      </c>
      <c r="J11769" s="195" t="str">
        <f>+IF(H11769="","",H11769/H11790)</f>
        <v/>
      </c>
      <c r="K11769" s="174"/>
      <c r="L11769" s="170"/>
      <c r="M11769" s="193" t="str">
        <f t="shared" si="2267"/>
        <v/>
      </c>
      <c r="N11769" s="194" t="str">
        <f t="shared" si="2264"/>
        <v/>
      </c>
      <c r="R11769" s="75" t="e">
        <f t="shared" si="2265"/>
        <v>#REF!</v>
      </c>
    </row>
    <row r="11770" spans="1:18" ht="15" customHeight="1" x14ac:dyDescent="0.3">
      <c r="A11770" s="86"/>
      <c r="B11770" s="84"/>
      <c r="C11770" s="125"/>
      <c r="E11770" s="151"/>
      <c r="F11770" s="151"/>
      <c r="G11770" s="151"/>
      <c r="H11770" s="190" t="str">
        <f t="shared" si="2266"/>
        <v/>
      </c>
      <c r="J11770" s="195" t="str">
        <f>+IF(H11770="","",H11770/H11790)</f>
        <v/>
      </c>
      <c r="K11770" s="174"/>
      <c r="L11770" s="170"/>
      <c r="M11770" s="193" t="str">
        <f t="shared" si="2267"/>
        <v/>
      </c>
      <c r="N11770" s="194" t="str">
        <f t="shared" si="2264"/>
        <v/>
      </c>
      <c r="R11770" s="75" t="e">
        <f t="shared" si="2265"/>
        <v>#REF!</v>
      </c>
    </row>
    <row r="11771" spans="1:18" ht="15" customHeight="1" x14ac:dyDescent="0.3">
      <c r="A11771" s="86"/>
      <c r="B11771" s="84"/>
      <c r="C11771" s="125"/>
      <c r="E11771" s="151"/>
      <c r="F11771" s="151"/>
      <c r="G11771" s="151"/>
      <c r="H11771" s="190" t="str">
        <f t="shared" si="2266"/>
        <v/>
      </c>
      <c r="J11771" s="195" t="str">
        <f>+IF(H11771="","",H11771/H11790)</f>
        <v/>
      </c>
      <c r="K11771" s="174"/>
      <c r="L11771" s="170"/>
      <c r="M11771" s="193" t="str">
        <f t="shared" si="2267"/>
        <v/>
      </c>
      <c r="N11771" s="194" t="str">
        <f t="shared" si="2264"/>
        <v/>
      </c>
      <c r="R11771" s="75" t="e">
        <f t="shared" si="2265"/>
        <v>#REF!</v>
      </c>
    </row>
    <row r="11772" spans="1:18" ht="15" customHeight="1" x14ac:dyDescent="0.3">
      <c r="A11772" s="86"/>
      <c r="B11772" s="84"/>
      <c r="C11772" s="125"/>
      <c r="E11772" s="151"/>
      <c r="F11772" s="151"/>
      <c r="G11772" s="151"/>
      <c r="H11772" s="190" t="str">
        <f t="shared" si="2266"/>
        <v/>
      </c>
      <c r="J11772" s="195" t="str">
        <f>+IF(H11772="","",H11772/H11790)</f>
        <v/>
      </c>
      <c r="K11772" s="174"/>
      <c r="L11772" s="170"/>
      <c r="M11772" s="193" t="str">
        <f t="shared" si="2267"/>
        <v/>
      </c>
      <c r="N11772" s="194" t="str">
        <f t="shared" si="2264"/>
        <v/>
      </c>
      <c r="R11772" s="75" t="e">
        <f t="shared" si="2265"/>
        <v>#REF!</v>
      </c>
    </row>
    <row r="11773" spans="1:18" ht="15" customHeight="1" x14ac:dyDescent="0.3">
      <c r="A11773" s="86"/>
      <c r="B11773" s="84"/>
      <c r="C11773" s="125"/>
      <c r="E11773" s="151"/>
      <c r="F11773" s="151"/>
      <c r="G11773" s="151"/>
      <c r="H11773" s="190" t="str">
        <f t="shared" si="2266"/>
        <v/>
      </c>
      <c r="J11773" s="195" t="str">
        <f>+IF(H11773="","",H11773/H11790)</f>
        <v/>
      </c>
      <c r="K11773" s="174"/>
      <c r="L11773" s="170"/>
      <c r="M11773" s="193" t="str">
        <f t="shared" si="2267"/>
        <v/>
      </c>
      <c r="N11773" s="194" t="str">
        <f t="shared" si="2264"/>
        <v/>
      </c>
      <c r="R11773" s="75" t="e">
        <f t="shared" si="2265"/>
        <v>#REF!</v>
      </c>
    </row>
    <row r="11774" spans="1:18" ht="15" customHeight="1" x14ac:dyDescent="0.3">
      <c r="A11774" s="86"/>
      <c r="B11774" s="84"/>
      <c r="C11774" s="125"/>
      <c r="E11774" s="151"/>
      <c r="F11774" s="151"/>
      <c r="G11774" s="151"/>
      <c r="H11774" s="190" t="str">
        <f t="shared" si="2266"/>
        <v/>
      </c>
      <c r="J11774" s="195" t="str">
        <f>+IF(H11774="","",H11774/H11790)</f>
        <v/>
      </c>
      <c r="K11774" s="174"/>
      <c r="L11774" s="170"/>
      <c r="M11774" s="193" t="str">
        <f t="shared" si="2267"/>
        <v/>
      </c>
      <c r="N11774" s="194" t="str">
        <f t="shared" si="2264"/>
        <v/>
      </c>
      <c r="R11774" s="75" t="e">
        <f t="shared" si="2265"/>
        <v>#REF!</v>
      </c>
    </row>
    <row r="11775" spans="1:18" ht="15" customHeight="1" x14ac:dyDescent="0.3">
      <c r="A11775" s="86"/>
      <c r="B11775" s="84"/>
      <c r="C11775" s="125"/>
      <c r="E11775" s="151"/>
      <c r="F11775" s="151"/>
      <c r="G11775" s="151"/>
      <c r="H11775" s="190" t="str">
        <f t="shared" si="2266"/>
        <v/>
      </c>
      <c r="J11775" s="195" t="str">
        <f>+IF(H11775="","",H11775/H11790)</f>
        <v/>
      </c>
      <c r="K11775" s="174"/>
      <c r="L11775" s="170"/>
      <c r="M11775" s="193" t="str">
        <f t="shared" si="2267"/>
        <v/>
      </c>
      <c r="N11775" s="194" t="str">
        <f t="shared" si="2264"/>
        <v/>
      </c>
      <c r="R11775" s="75" t="e">
        <f t="shared" si="2265"/>
        <v>#REF!</v>
      </c>
    </row>
    <row r="11776" spans="1:18" ht="15" customHeight="1" x14ac:dyDescent="0.3">
      <c r="A11776" s="86"/>
      <c r="B11776" s="84"/>
      <c r="C11776" s="125"/>
      <c r="E11776" s="151"/>
      <c r="F11776" s="151"/>
      <c r="G11776" s="151"/>
      <c r="H11776" s="190" t="str">
        <f t="shared" si="2266"/>
        <v/>
      </c>
      <c r="J11776" s="195" t="str">
        <f>+IF(H11776="","",H11776/H11790)</f>
        <v/>
      </c>
      <c r="K11776" s="174"/>
      <c r="L11776" s="170"/>
      <c r="M11776" s="193" t="str">
        <f t="shared" si="2267"/>
        <v/>
      </c>
      <c r="N11776" s="194" t="str">
        <f t="shared" si="2264"/>
        <v/>
      </c>
      <c r="R11776" s="75" t="e">
        <f t="shared" si="2265"/>
        <v>#REF!</v>
      </c>
    </row>
    <row r="11777" spans="1:18" ht="15" customHeight="1" x14ac:dyDescent="0.3">
      <c r="A11777" s="86"/>
      <c r="B11777" s="84"/>
      <c r="C11777" s="125"/>
      <c r="E11777" s="151"/>
      <c r="F11777" s="151"/>
      <c r="G11777" s="151"/>
      <c r="H11777" s="190" t="str">
        <f t="shared" si="2266"/>
        <v/>
      </c>
      <c r="J11777" s="195" t="str">
        <f>+IF(H11777="","",H11777/H11790)</f>
        <v/>
      </c>
      <c r="K11777" s="174"/>
      <c r="L11777" s="170"/>
      <c r="M11777" s="193" t="str">
        <f t="shared" si="2267"/>
        <v/>
      </c>
      <c r="N11777" s="194" t="str">
        <f t="shared" si="2264"/>
        <v/>
      </c>
      <c r="R11777" s="75" t="e">
        <f t="shared" si="2265"/>
        <v>#REF!</v>
      </c>
    </row>
    <row r="11778" spans="1:18" ht="15" customHeight="1" x14ac:dyDescent="0.3">
      <c r="A11778" s="86"/>
      <c r="B11778" s="84"/>
      <c r="C11778" s="125"/>
      <c r="E11778" s="151"/>
      <c r="F11778" s="151"/>
      <c r="G11778" s="151"/>
      <c r="H11778" s="190" t="str">
        <f t="shared" si="2266"/>
        <v/>
      </c>
      <c r="J11778" s="195" t="str">
        <f>+IF(H11778="","",H11778/H11790)</f>
        <v/>
      </c>
      <c r="K11778" s="174"/>
      <c r="L11778" s="170"/>
      <c r="M11778" s="193" t="str">
        <f t="shared" si="2267"/>
        <v/>
      </c>
      <c r="N11778" s="194" t="str">
        <f t="shared" si="2264"/>
        <v/>
      </c>
      <c r="R11778" s="75" t="e">
        <f t="shared" si="2265"/>
        <v>#REF!</v>
      </c>
    </row>
    <row r="11779" spans="1:18" ht="15" customHeight="1" thickBot="1" x14ac:dyDescent="0.35">
      <c r="A11779" s="86"/>
      <c r="B11779" s="84"/>
      <c r="C11779" s="125"/>
      <c r="E11779" s="152"/>
      <c r="F11779" s="152"/>
      <c r="G11779" s="152"/>
      <c r="H11779" s="191" t="str">
        <f t="shared" si="2266"/>
        <v/>
      </c>
      <c r="J11779" s="195" t="str">
        <f>+IF(H11779="","",H11779/H11790)</f>
        <v/>
      </c>
      <c r="K11779" s="174"/>
      <c r="L11779" s="170"/>
      <c r="M11779" s="193" t="str">
        <f t="shared" si="2267"/>
        <v/>
      </c>
      <c r="N11779" s="194" t="str">
        <f t="shared" si="2264"/>
        <v/>
      </c>
      <c r="R11779" s="75" t="e">
        <f t="shared" si="2265"/>
        <v>#REF!</v>
      </c>
    </row>
    <row r="11780" spans="1:18" ht="15" customHeight="1" thickBot="1" x14ac:dyDescent="0.35">
      <c r="A11780" s="86"/>
      <c r="B11780" s="84"/>
      <c r="C11780" s="160"/>
      <c r="D11780" s="160"/>
      <c r="E11780" s="160"/>
      <c r="F11780" s="160"/>
      <c r="G11780" s="161" t="s">
        <v>29</v>
      </c>
      <c r="H11780" s="157">
        <f>SUM(H11754:H11779)</f>
        <v>220</v>
      </c>
      <c r="J11780" s="110">
        <f>SUM(J11754:J11779)</f>
        <v>1</v>
      </c>
      <c r="K11780" s="109"/>
      <c r="L11780" s="109"/>
      <c r="M11780" s="109"/>
      <c r="N11780" s="110">
        <f>SUM(N11754:N11779)</f>
        <v>0.20180000000000001</v>
      </c>
    </row>
    <row r="11781" spans="1:18" s="73" customFormat="1" ht="15" customHeight="1" thickBot="1" x14ac:dyDescent="0.35">
      <c r="A11781" s="86"/>
      <c r="B11781" s="84"/>
      <c r="C11781" s="73" t="s">
        <v>12</v>
      </c>
      <c r="H11781" s="74"/>
      <c r="J11781" s="111"/>
      <c r="K11781" s="111"/>
      <c r="L11781" s="111"/>
      <c r="M11781" s="111"/>
      <c r="N11781" s="111"/>
    </row>
    <row r="11782" spans="1:18" ht="33" customHeight="1" thickBot="1" x14ac:dyDescent="0.35">
      <c r="A11782" s="86"/>
      <c r="B11782" s="84"/>
      <c r="C11782" s="122" t="s">
        <v>48</v>
      </c>
      <c r="D11782" s="129"/>
      <c r="E11782" s="130" t="s">
        <v>3</v>
      </c>
      <c r="F11782" s="130" t="s">
        <v>0</v>
      </c>
      <c r="G11782" s="123" t="s">
        <v>6</v>
      </c>
      <c r="H11782" s="124" t="s">
        <v>9</v>
      </c>
      <c r="J11782" s="106" t="s">
        <v>59</v>
      </c>
      <c r="K11782" s="107" t="s">
        <v>60</v>
      </c>
      <c r="L11782" s="107" t="s">
        <v>61</v>
      </c>
      <c r="M11782" s="107" t="s">
        <v>62</v>
      </c>
      <c r="N11782" s="108" t="s">
        <v>63</v>
      </c>
    </row>
    <row r="11783" spans="1:18" ht="15" customHeight="1" x14ac:dyDescent="0.3">
      <c r="A11783" s="86"/>
      <c r="B11783" s="84"/>
      <c r="C11783" s="125"/>
      <c r="E11783" s="149"/>
      <c r="F11783" s="146"/>
      <c r="G11783" s="154"/>
      <c r="H11783" s="186" t="str">
        <f>+IF(G11783="","",F11783*G11783)</f>
        <v/>
      </c>
      <c r="J11783" s="195" t="str">
        <f>+IF(H11783="","",H11783/H11790)</f>
        <v/>
      </c>
      <c r="K11783" s="198"/>
      <c r="L11783" s="198"/>
      <c r="M11783" s="193" t="str">
        <f>IF(L11783="NP", 0, (IF(L11783="EP", 1, (IF(L11783="ND", 0.4, "")))))</f>
        <v/>
      </c>
      <c r="N11783" s="194" t="str">
        <f>+IF(H11783="","",J11783*M11783)</f>
        <v/>
      </c>
      <c r="R11783" s="75" t="e">
        <f t="shared" ref="R11783:R11787" si="2268">+R11695+1</f>
        <v>#REF!</v>
      </c>
    </row>
    <row r="11784" spans="1:18" ht="15" customHeight="1" x14ac:dyDescent="0.3">
      <c r="A11784" s="86"/>
      <c r="B11784" s="84"/>
      <c r="C11784" s="125"/>
      <c r="E11784" s="149"/>
      <c r="F11784" s="146"/>
      <c r="G11784" s="154"/>
      <c r="H11784" s="186" t="str">
        <f>+IF(G11784="","",F11784*G11784)</f>
        <v/>
      </c>
      <c r="J11784" s="195" t="str">
        <f>+IF(H11784="","",H11784/H11788)</f>
        <v/>
      </c>
      <c r="K11784" s="175"/>
      <c r="L11784" s="175"/>
      <c r="M11784" s="193" t="str">
        <f>IF(L11784="NP", 0, (IF(L11784="EP", 1, (IF(L11784="ND", 0.4, "")))))</f>
        <v/>
      </c>
      <c r="N11784" s="194" t="str">
        <f>+IF(H11784="","",J11784*M11784)</f>
        <v/>
      </c>
      <c r="R11784" s="75" t="e">
        <f t="shared" si="2268"/>
        <v>#REF!</v>
      </c>
    </row>
    <row r="11785" spans="1:18" ht="15" customHeight="1" x14ac:dyDescent="0.3">
      <c r="A11785" s="86"/>
      <c r="B11785" s="84"/>
      <c r="C11785" s="125"/>
      <c r="E11785" s="149"/>
      <c r="F11785" s="146"/>
      <c r="G11785" s="154"/>
      <c r="H11785" s="186" t="str">
        <f>+IF(G11785="","",F11785*G11785)</f>
        <v/>
      </c>
      <c r="J11785" s="195" t="str">
        <f>+IF(H11785="","",H11785/H11789)</f>
        <v/>
      </c>
      <c r="K11785" s="175"/>
      <c r="L11785" s="175"/>
      <c r="M11785" s="193" t="str">
        <f>IF(L11785="NP", 0, (IF(L11785="EP", 1, (IF(L11785="ND", 0.4, "")))))</f>
        <v/>
      </c>
      <c r="N11785" s="194" t="str">
        <f>+IF(H11785="","",J11785*M11785)</f>
        <v/>
      </c>
      <c r="R11785" s="75" t="e">
        <f t="shared" si="2268"/>
        <v>#REF!</v>
      </c>
    </row>
    <row r="11786" spans="1:18" ht="15" customHeight="1" x14ac:dyDescent="0.3">
      <c r="A11786" s="86"/>
      <c r="B11786" s="84"/>
      <c r="C11786" s="125"/>
      <c r="E11786" s="149"/>
      <c r="F11786" s="146"/>
      <c r="G11786" s="154"/>
      <c r="H11786" s="186" t="str">
        <f>+IF(G11786="","",F11786*G11786)</f>
        <v/>
      </c>
      <c r="J11786" s="195" t="str">
        <f>+IF(H11786="","",H11786/H11790)</f>
        <v/>
      </c>
      <c r="K11786" s="175"/>
      <c r="L11786" s="175"/>
      <c r="M11786" s="193" t="str">
        <f>IF(L11786="NP", 0, (IF(L11786="EP", 1, (IF(L11786="ND", 0.4, "")))))</f>
        <v/>
      </c>
      <c r="N11786" s="194" t="str">
        <f>+IF(H11786="","",J11786*M11786)</f>
        <v/>
      </c>
      <c r="R11786" s="75" t="e">
        <f t="shared" si="2268"/>
        <v>#REF!</v>
      </c>
    </row>
    <row r="11787" spans="1:18" ht="15" customHeight="1" thickBot="1" x14ac:dyDescent="0.35">
      <c r="A11787" s="86"/>
      <c r="B11787" s="84"/>
      <c r="C11787" s="127"/>
      <c r="D11787" s="128"/>
      <c r="E11787" s="150"/>
      <c r="F11787" s="147"/>
      <c r="G11787" s="155"/>
      <c r="H11787" s="192" t="str">
        <f>+IF(G11787="","",F11787*G11787)</f>
        <v/>
      </c>
      <c r="J11787" s="195" t="str">
        <f>+IF(H11787="","",H11787/H11790)</f>
        <v/>
      </c>
      <c r="K11787" s="176"/>
      <c r="L11787" s="177"/>
      <c r="M11787" s="193" t="str">
        <f>IF(L11787="NP", 0, (IF(L11787="EP", 1, (IF(L11787="ND", 0.4, "")))))</f>
        <v/>
      </c>
      <c r="N11787" s="194" t="str">
        <f>+IF(H11787="","",J11787*M11787)</f>
        <v/>
      </c>
      <c r="R11787" s="75" t="e">
        <f t="shared" si="2268"/>
        <v>#REF!</v>
      </c>
    </row>
    <row r="11788" spans="1:18" ht="15" customHeight="1" thickBot="1" x14ac:dyDescent="0.35">
      <c r="A11788" s="86"/>
      <c r="B11788" s="84"/>
      <c r="C11788" s="160"/>
      <c r="D11788" s="160"/>
      <c r="E11788" s="160"/>
      <c r="F11788" s="160"/>
      <c r="G11788" s="161" t="s">
        <v>30</v>
      </c>
      <c r="H11788" s="157">
        <f>SUM(H11783:H11787)</f>
        <v>0</v>
      </c>
      <c r="J11788" s="110">
        <f>SUM(J11783:J11787)</f>
        <v>0</v>
      </c>
      <c r="K11788" s="109"/>
      <c r="L11788" s="109"/>
      <c r="M11788" s="109"/>
      <c r="N11788" s="110">
        <f>SUM(N11783:N11787)</f>
        <v>0</v>
      </c>
    </row>
    <row r="11789" spans="1:18" ht="13.5" customHeight="1" thickBot="1" x14ac:dyDescent="0.35">
      <c r="A11789" s="86"/>
      <c r="B11789" s="84"/>
      <c r="H11789" s="84"/>
      <c r="J11789" s="103"/>
      <c r="K11789" s="104"/>
      <c r="L11789" s="104"/>
      <c r="M11789" s="104"/>
      <c r="N11789" s="105"/>
    </row>
    <row r="11790" spans="1:18" ht="15" customHeight="1" x14ac:dyDescent="0.3">
      <c r="A11790" s="86"/>
      <c r="B11790" s="84"/>
      <c r="D11790" s="132" t="s">
        <v>13</v>
      </c>
      <c r="E11790" s="133"/>
      <c r="F11790" s="133"/>
      <c r="G11790" s="134"/>
      <c r="H11790" s="158">
        <f>+H11735+H11751+H11780+H11788</f>
        <v>220</v>
      </c>
      <c r="J11790" s="113"/>
      <c r="K11790" s="78"/>
      <c r="M11790" s="78"/>
      <c r="N11790" s="114"/>
    </row>
    <row r="11791" spans="1:18" ht="15" customHeight="1" thickBot="1" x14ac:dyDescent="0.35">
      <c r="A11791" s="86"/>
      <c r="B11791" s="84"/>
      <c r="D11791" s="135" t="s">
        <v>67</v>
      </c>
      <c r="E11791" s="136"/>
      <c r="F11791" s="136"/>
      <c r="G11791" s="141">
        <f>+$Q$1</f>
        <v>0.15</v>
      </c>
      <c r="H11791" s="159">
        <f>+H11790*G11791</f>
        <v>33</v>
      </c>
      <c r="J11791" s="115"/>
      <c r="K11791" s="116"/>
      <c r="L11791" s="116"/>
      <c r="M11791" s="116"/>
      <c r="N11791" s="117"/>
    </row>
    <row r="11792" spans="1:18" ht="15" customHeight="1" x14ac:dyDescent="0.3">
      <c r="A11792" s="86"/>
      <c r="B11792" s="84"/>
      <c r="D11792" s="135" t="s">
        <v>68</v>
      </c>
      <c r="E11792" s="136"/>
      <c r="F11792" s="136"/>
      <c r="G11792" s="141">
        <f>+$Q$2</f>
        <v>0</v>
      </c>
      <c r="H11792" s="159">
        <f>+(H11790+H11791)*G11792</f>
        <v>0</v>
      </c>
      <c r="J11792" s="120">
        <f>+J11735+J11751+J11780+J11788</f>
        <v>1</v>
      </c>
      <c r="K11792" s="118"/>
      <c r="L11792" s="118"/>
      <c r="M11792" s="118"/>
      <c r="N11792" s="120">
        <f>+N11735+N11751+N11780+N11788</f>
        <v>0.20180000000000001</v>
      </c>
    </row>
    <row r="11793" spans="1:18" ht="15" customHeight="1" thickBot="1" x14ac:dyDescent="0.35">
      <c r="A11793" s="86"/>
      <c r="B11793" s="84"/>
      <c r="C11793" s="75" t="s">
        <v>64</v>
      </c>
      <c r="D11793" s="135" t="s">
        <v>14</v>
      </c>
      <c r="E11793" s="136"/>
      <c r="F11793" s="136"/>
      <c r="G11793" s="137"/>
      <c r="H11793" s="159">
        <f>SUM(H11790:H11792)</f>
        <v>253</v>
      </c>
      <c r="J11793" s="121" t="s">
        <v>69</v>
      </c>
      <c r="K11793" s="119"/>
      <c r="L11793" s="119"/>
      <c r="M11793" s="119"/>
      <c r="N11793" s="121" t="s">
        <v>70</v>
      </c>
    </row>
    <row r="11794" spans="1:18" ht="15" customHeight="1" thickBot="1" x14ac:dyDescent="0.35">
      <c r="A11794" s="86"/>
      <c r="B11794" s="84"/>
      <c r="C11794" s="75" t="s">
        <v>64</v>
      </c>
      <c r="D11794" s="138" t="s">
        <v>15</v>
      </c>
      <c r="E11794" s="139"/>
      <c r="F11794" s="139"/>
      <c r="G11794" s="140"/>
      <c r="H11794" s="131">
        <f>+ROUND(H11793,2)</f>
        <v>253</v>
      </c>
      <c r="N11794" s="165">
        <f>+ROUND(N11792,4)</f>
        <v>0.20180000000000001</v>
      </c>
    </row>
    <row r="11795" spans="1:18" ht="13.5" customHeight="1" x14ac:dyDescent="0.3">
      <c r="A11795" s="86"/>
      <c r="B11795" s="84"/>
      <c r="G11795" s="76"/>
    </row>
    <row r="11796" spans="1:18" ht="13.5" customHeight="1" x14ac:dyDescent="0.3">
      <c r="A11796" s="86"/>
      <c r="B11796" s="84"/>
      <c r="G11796" s="76"/>
    </row>
    <row r="11797" spans="1:18" ht="15" customHeight="1" x14ac:dyDescent="0.3">
      <c r="A11797" s="83"/>
      <c r="B11797" s="84"/>
      <c r="G11797" s="76"/>
      <c r="H11797" s="84"/>
      <c r="J11797" s="85"/>
      <c r="K11797" s="85"/>
      <c r="L11797" s="85"/>
      <c r="M11797" s="85"/>
      <c r="N11797" s="85"/>
    </row>
    <row r="11798" spans="1:18" ht="14.1" customHeight="1" x14ac:dyDescent="0.3">
      <c r="A11798" s="86"/>
      <c r="B11798" s="84"/>
      <c r="C11798" s="87"/>
      <c r="D11798" s="87"/>
      <c r="E11798" s="87"/>
      <c r="F11798" s="87"/>
      <c r="G11798" s="87"/>
      <c r="H11798" s="87"/>
      <c r="K11798" s="78"/>
      <c r="M11798" s="78"/>
    </row>
    <row r="11799" spans="1:18" ht="12" customHeight="1" x14ac:dyDescent="0.3">
      <c r="A11799" s="86"/>
      <c r="B11799" s="84"/>
      <c r="C11799" s="73"/>
      <c r="D11799" s="73"/>
      <c r="E11799" s="73"/>
      <c r="F11799" s="73"/>
      <c r="G11799" s="73"/>
      <c r="H11799" s="73"/>
      <c r="K11799" s="78"/>
      <c r="M11799" s="78"/>
    </row>
    <row r="11800" spans="1:18" ht="12" customHeight="1" x14ac:dyDescent="0.3">
      <c r="A11800" s="86"/>
      <c r="B11800" s="84"/>
      <c r="G11800" s="88"/>
      <c r="H11800" s="84"/>
      <c r="K11800" s="78"/>
      <c r="M11800" s="78"/>
    </row>
    <row r="11801" spans="1:18" ht="14.25" customHeight="1" x14ac:dyDescent="0.3">
      <c r="A11801" s="86"/>
      <c r="B11801" s="84"/>
      <c r="C11801" s="89"/>
      <c r="D11801" s="90"/>
      <c r="E11801" s="90"/>
      <c r="F11801" s="90"/>
      <c r="G11801" s="90"/>
      <c r="H11801" s="91"/>
      <c r="K11801" s="78"/>
      <c r="M11801" s="78"/>
    </row>
    <row r="11802" spans="1:18" ht="14.25" customHeight="1" x14ac:dyDescent="0.3">
      <c r="A11802" s="86"/>
      <c r="B11802" s="84"/>
      <c r="C11802" s="89"/>
      <c r="H11802" s="84"/>
      <c r="K11802" s="78"/>
      <c r="M11802" s="78"/>
    </row>
    <row r="11803" spans="1:18" ht="12" customHeight="1" thickBot="1" x14ac:dyDescent="0.35">
      <c r="A11803" s="86"/>
      <c r="B11803" s="84"/>
      <c r="C11803" s="89"/>
      <c r="H11803" s="84"/>
      <c r="K11803" s="78"/>
      <c r="M11803" s="78"/>
    </row>
    <row r="11804" spans="1:18" ht="20.100000000000001" customHeight="1" thickBot="1" x14ac:dyDescent="0.35">
      <c r="A11804" s="86"/>
      <c r="B11804" s="84"/>
      <c r="C11804" s="142" t="s">
        <v>55</v>
      </c>
      <c r="D11804" s="143"/>
      <c r="E11804" s="143"/>
      <c r="F11804" s="143"/>
      <c r="G11804" s="143"/>
      <c r="H11804" s="144"/>
    </row>
    <row r="11805" spans="1:18" ht="20.100000000000001" customHeight="1" x14ac:dyDescent="0.3">
      <c r="A11805" s="86"/>
      <c r="B11805" s="84"/>
      <c r="C11805" s="92"/>
      <c r="H11805" s="93" t="s">
        <v>56</v>
      </c>
      <c r="I11805" s="84"/>
      <c r="J11805" s="97" t="s">
        <v>26</v>
      </c>
      <c r="K11805" s="98"/>
      <c r="L11805" s="98"/>
      <c r="M11805" s="98"/>
      <c r="N11805" s="99"/>
    </row>
    <row r="11806" spans="1:18" ht="16.5" customHeight="1" thickBot="1" x14ac:dyDescent="0.35">
      <c r="A11806" s="169"/>
      <c r="B11806" s="84"/>
      <c r="C11806" s="73" t="s">
        <v>57</v>
      </c>
      <c r="D11806" s="84">
        <v>135</v>
      </c>
      <c r="G11806" s="74" t="s">
        <v>4</v>
      </c>
      <c r="H11806" s="75" t="str">
        <f>+VLOOKUP(D11806,PRESUP!$A$6:$N$183,3,FALSE)</f>
        <v>u</v>
      </c>
      <c r="I11806" s="84"/>
      <c r="J11806" s="100"/>
      <c r="K11806" s="101"/>
      <c r="L11806" s="101"/>
      <c r="M11806" s="101"/>
      <c r="N11806" s="102"/>
    </row>
    <row r="11807" spans="1:18" ht="32.25" customHeight="1" x14ac:dyDescent="0.3">
      <c r="A11807" s="86"/>
      <c r="B11807" s="84"/>
      <c r="C11807" s="22" t="str">
        <f>+VLOOKUP(D11806,PRESUP!$A$6:$N$183,14,FALSE)</f>
        <v>DETALLE: SEÑALES PREVENTIVAS TEMPORALES</v>
      </c>
      <c r="J11807" s="103"/>
      <c r="K11807" s="104"/>
      <c r="L11807" s="104"/>
      <c r="M11807" s="104"/>
      <c r="N11807" s="105"/>
      <c r="O11807" s="84" t="s">
        <v>71</v>
      </c>
      <c r="P11807" s="84" t="s">
        <v>73</v>
      </c>
      <c r="Q11807" s="84" t="s">
        <v>72</v>
      </c>
    </row>
    <row r="11808" spans="1:18" s="73" customFormat="1" ht="15" customHeight="1" thickBot="1" x14ac:dyDescent="0.35">
      <c r="A11808" s="86"/>
      <c r="B11808" s="84"/>
      <c r="C11808" s="73" t="s">
        <v>5</v>
      </c>
      <c r="D11808" s="94"/>
      <c r="E11808" s="94"/>
      <c r="F11808" s="94"/>
      <c r="G11808" s="196" t="s">
        <v>58</v>
      </c>
      <c r="H11808" s="197">
        <v>5</v>
      </c>
      <c r="J11808" s="162"/>
      <c r="K11808" s="163"/>
      <c r="L11808" s="163"/>
      <c r="M11808" s="163"/>
      <c r="N11808" s="164"/>
      <c r="O11808" s="166">
        <f>+H11882</f>
        <v>172.01</v>
      </c>
      <c r="P11808" s="168">
        <f>+H11878</f>
        <v>149.57660000000001</v>
      </c>
      <c r="Q11808" s="167">
        <f>+N11882</f>
        <v>7.8799999999999995E-2</v>
      </c>
      <c r="R11808" s="73">
        <f t="shared" ref="R11808" si="2269">+D11806</f>
        <v>135</v>
      </c>
    </row>
    <row r="11809" spans="1:18" s="94" customFormat="1" ht="30" customHeight="1" thickBot="1" x14ac:dyDescent="0.35">
      <c r="A11809" s="86"/>
      <c r="B11809" s="84"/>
      <c r="C11809" s="122" t="s">
        <v>48</v>
      </c>
      <c r="D11809" s="123" t="s">
        <v>0</v>
      </c>
      <c r="E11809" s="123" t="s">
        <v>6</v>
      </c>
      <c r="F11809" s="123" t="s">
        <v>7</v>
      </c>
      <c r="G11809" s="123" t="s">
        <v>8</v>
      </c>
      <c r="H11809" s="124" t="s">
        <v>9</v>
      </c>
      <c r="J11809" s="106" t="s">
        <v>59</v>
      </c>
      <c r="K11809" s="107" t="s">
        <v>60</v>
      </c>
      <c r="L11809" s="107" t="s">
        <v>61</v>
      </c>
      <c r="M11809" s="107" t="s">
        <v>62</v>
      </c>
      <c r="N11809" s="108" t="s">
        <v>63</v>
      </c>
    </row>
    <row r="11810" spans="1:18" ht="15" customHeight="1" x14ac:dyDescent="0.3">
      <c r="A11810" s="86"/>
      <c r="B11810" s="84"/>
      <c r="C11810" s="125" t="s">
        <v>78</v>
      </c>
      <c r="D11810" s="145" t="s">
        <v>20</v>
      </c>
      <c r="E11810" s="148"/>
      <c r="F11810" s="148" t="s">
        <v>64</v>
      </c>
      <c r="G11810" s="153" t="s">
        <v>20</v>
      </c>
      <c r="H11810" s="126">
        <f>+H11839*0.05</f>
        <v>4.3850000000000007</v>
      </c>
      <c r="J11810" s="171">
        <f>+IF(H11810="","",H11810/H11878)</f>
        <v>2.9316082863228607E-2</v>
      </c>
      <c r="K11810" s="172">
        <v>4292100117</v>
      </c>
      <c r="L11810" s="170" t="s">
        <v>77</v>
      </c>
      <c r="M11810" s="156">
        <v>0</v>
      </c>
      <c r="N11810" s="173">
        <f t="shared" ref="N11810:N11822" si="2270">+IF(H11810="","",J11810*M11810)</f>
        <v>0</v>
      </c>
    </row>
    <row r="11811" spans="1:18" ht="15" customHeight="1" x14ac:dyDescent="0.3">
      <c r="A11811" s="86"/>
      <c r="B11811" s="84"/>
      <c r="C11811" s="125"/>
      <c r="D11811" s="146"/>
      <c r="E11811" s="149"/>
      <c r="F11811" s="184" t="str">
        <f t="shared" ref="F11811:F11822" si="2271">+IF(E11811="","",D11811*E11811)</f>
        <v/>
      </c>
      <c r="G11811" s="185" t="str">
        <f>+IF(F11811="","",H11808)</f>
        <v/>
      </c>
      <c r="H11811" s="186" t="str">
        <f t="shared" ref="H11811:H11822" si="2272">+IF(G11811="","",F11811*G11811)</f>
        <v/>
      </c>
      <c r="J11811" s="195" t="str">
        <f>+IF(H11811="","",H11811/H11878)</f>
        <v/>
      </c>
      <c r="K11811" s="172"/>
      <c r="L11811" s="170"/>
      <c r="M11811" s="193" t="str">
        <f t="shared" ref="M11811:M11822" si="2273">IF(L11811="NP", 0, (IF(L11811="EP", 1, (IF(L11811="ND", 0.4, "")))))</f>
        <v/>
      </c>
      <c r="N11811" s="194" t="str">
        <f t="shared" si="2270"/>
        <v/>
      </c>
      <c r="R11811" s="75" t="e">
        <f t="shared" ref="R11811:R11822" si="2274">+R11723+1</f>
        <v>#REF!</v>
      </c>
    </row>
    <row r="11812" spans="1:18" ht="15" customHeight="1" x14ac:dyDescent="0.3">
      <c r="A11812" s="86"/>
      <c r="B11812" s="84"/>
      <c r="C11812" s="125"/>
      <c r="D11812" s="146"/>
      <c r="E11812" s="149"/>
      <c r="F11812" s="184" t="str">
        <f t="shared" si="2271"/>
        <v/>
      </c>
      <c r="G11812" s="185" t="str">
        <f>+IF(F11812="","",H11808)</f>
        <v/>
      </c>
      <c r="H11812" s="186" t="str">
        <f t="shared" si="2272"/>
        <v/>
      </c>
      <c r="J11812" s="195" t="str">
        <f>+IF(H11812="","",H11812/H11878)</f>
        <v/>
      </c>
      <c r="K11812" s="172"/>
      <c r="L11812" s="170"/>
      <c r="M11812" s="193" t="str">
        <f t="shared" si="2273"/>
        <v/>
      </c>
      <c r="N11812" s="194" t="str">
        <f t="shared" si="2270"/>
        <v/>
      </c>
      <c r="R11812" s="75" t="e">
        <f t="shared" si="2274"/>
        <v>#REF!</v>
      </c>
    </row>
    <row r="11813" spans="1:18" ht="15" customHeight="1" x14ac:dyDescent="0.3">
      <c r="A11813" s="86"/>
      <c r="B11813" s="84"/>
      <c r="C11813" s="125"/>
      <c r="D11813" s="146"/>
      <c r="E11813" s="149"/>
      <c r="F11813" s="184" t="str">
        <f t="shared" si="2271"/>
        <v/>
      </c>
      <c r="G11813" s="185" t="str">
        <f>+IF(F11813="","",H11808)</f>
        <v/>
      </c>
      <c r="H11813" s="186" t="str">
        <f t="shared" si="2272"/>
        <v/>
      </c>
      <c r="J11813" s="195" t="str">
        <f>+IF(H11813="","",H11813/H11878)</f>
        <v/>
      </c>
      <c r="K11813" s="172"/>
      <c r="L11813" s="170"/>
      <c r="M11813" s="193" t="str">
        <f t="shared" si="2273"/>
        <v/>
      </c>
      <c r="N11813" s="194" t="str">
        <f t="shared" si="2270"/>
        <v/>
      </c>
      <c r="R11813" s="75" t="e">
        <f t="shared" si="2274"/>
        <v>#REF!</v>
      </c>
    </row>
    <row r="11814" spans="1:18" ht="15" customHeight="1" x14ac:dyDescent="0.3">
      <c r="A11814" s="86"/>
      <c r="B11814" s="84"/>
      <c r="C11814" s="125"/>
      <c r="D11814" s="146"/>
      <c r="E11814" s="149"/>
      <c r="F11814" s="184" t="str">
        <f t="shared" si="2271"/>
        <v/>
      </c>
      <c r="G11814" s="185" t="str">
        <f>+IF(F11814="","",H11808)</f>
        <v/>
      </c>
      <c r="H11814" s="186" t="str">
        <f t="shared" si="2272"/>
        <v/>
      </c>
      <c r="J11814" s="195" t="str">
        <f>+IF(H11814="","",H11814/H11878)</f>
        <v/>
      </c>
      <c r="K11814" s="172"/>
      <c r="L11814" s="170"/>
      <c r="M11814" s="193" t="str">
        <f t="shared" si="2273"/>
        <v/>
      </c>
      <c r="N11814" s="194" t="str">
        <f t="shared" si="2270"/>
        <v/>
      </c>
      <c r="R11814" s="75" t="e">
        <f t="shared" si="2274"/>
        <v>#REF!</v>
      </c>
    </row>
    <row r="11815" spans="1:18" ht="15" customHeight="1" x14ac:dyDescent="0.3">
      <c r="A11815" s="86"/>
      <c r="B11815" s="84"/>
      <c r="C11815" s="125"/>
      <c r="D11815" s="146"/>
      <c r="E11815" s="149"/>
      <c r="F11815" s="184" t="str">
        <f t="shared" si="2271"/>
        <v/>
      </c>
      <c r="G11815" s="185" t="str">
        <f>+IF(F11815="","",H11808)</f>
        <v/>
      </c>
      <c r="H11815" s="186" t="str">
        <f t="shared" si="2272"/>
        <v/>
      </c>
      <c r="J11815" s="195" t="str">
        <f>+IF(H11815="","",H11815/H11878)</f>
        <v/>
      </c>
      <c r="K11815" s="172"/>
      <c r="L11815" s="170"/>
      <c r="M11815" s="193" t="str">
        <f t="shared" si="2273"/>
        <v/>
      </c>
      <c r="N11815" s="194" t="str">
        <f t="shared" si="2270"/>
        <v/>
      </c>
      <c r="R11815" s="75" t="e">
        <f t="shared" si="2274"/>
        <v>#REF!</v>
      </c>
    </row>
    <row r="11816" spans="1:18" ht="15" customHeight="1" x14ac:dyDescent="0.3">
      <c r="A11816" s="86"/>
      <c r="B11816" s="84"/>
      <c r="C11816" s="125"/>
      <c r="D11816" s="146"/>
      <c r="E11816" s="149"/>
      <c r="F11816" s="184" t="str">
        <f t="shared" si="2271"/>
        <v/>
      </c>
      <c r="G11816" s="185" t="str">
        <f>+IF(F11816="","",H11808)</f>
        <v/>
      </c>
      <c r="H11816" s="186" t="str">
        <f t="shared" si="2272"/>
        <v/>
      </c>
      <c r="J11816" s="195" t="str">
        <f>+IF(H11816="","",H11816/H11878)</f>
        <v/>
      </c>
      <c r="K11816" s="172"/>
      <c r="L11816" s="170"/>
      <c r="M11816" s="193" t="str">
        <f t="shared" si="2273"/>
        <v/>
      </c>
      <c r="N11816" s="194" t="str">
        <f t="shared" si="2270"/>
        <v/>
      </c>
      <c r="R11816" s="75" t="e">
        <f t="shared" si="2274"/>
        <v>#REF!</v>
      </c>
    </row>
    <row r="11817" spans="1:18" ht="15" customHeight="1" x14ac:dyDescent="0.3">
      <c r="A11817" s="86"/>
      <c r="B11817" s="84"/>
      <c r="C11817" s="125"/>
      <c r="D11817" s="146"/>
      <c r="E11817" s="149"/>
      <c r="F11817" s="184" t="str">
        <f t="shared" si="2271"/>
        <v/>
      </c>
      <c r="G11817" s="185" t="str">
        <f>+IF(F11817="","",H11808)</f>
        <v/>
      </c>
      <c r="H11817" s="186" t="str">
        <f t="shared" si="2272"/>
        <v/>
      </c>
      <c r="J11817" s="195" t="str">
        <f>+IF(H11817="","",H11817/H11878)</f>
        <v/>
      </c>
      <c r="K11817" s="172"/>
      <c r="L11817" s="170"/>
      <c r="M11817" s="193" t="str">
        <f t="shared" si="2273"/>
        <v/>
      </c>
      <c r="N11817" s="194" t="str">
        <f t="shared" si="2270"/>
        <v/>
      </c>
      <c r="R11817" s="75" t="e">
        <f t="shared" si="2274"/>
        <v>#REF!</v>
      </c>
    </row>
    <row r="11818" spans="1:18" ht="15" customHeight="1" x14ac:dyDescent="0.3">
      <c r="A11818" s="86"/>
      <c r="B11818" s="84"/>
      <c r="C11818" s="125"/>
      <c r="D11818" s="146"/>
      <c r="E11818" s="149"/>
      <c r="F11818" s="184" t="str">
        <f t="shared" si="2271"/>
        <v/>
      </c>
      <c r="G11818" s="185" t="str">
        <f>+IF(F11818="","",H11808)</f>
        <v/>
      </c>
      <c r="H11818" s="186" t="str">
        <f t="shared" si="2272"/>
        <v/>
      </c>
      <c r="J11818" s="195" t="str">
        <f>+IF(H11818="","",H11818/H11878)</f>
        <v/>
      </c>
      <c r="K11818" s="172"/>
      <c r="L11818" s="170"/>
      <c r="M11818" s="193" t="str">
        <f t="shared" si="2273"/>
        <v/>
      </c>
      <c r="N11818" s="194" t="str">
        <f t="shared" si="2270"/>
        <v/>
      </c>
      <c r="R11818" s="75" t="e">
        <f t="shared" si="2274"/>
        <v>#REF!</v>
      </c>
    </row>
    <row r="11819" spans="1:18" ht="15" customHeight="1" x14ac:dyDescent="0.3">
      <c r="A11819" s="86"/>
      <c r="B11819" s="84"/>
      <c r="C11819" s="125"/>
      <c r="D11819" s="146"/>
      <c r="E11819" s="149"/>
      <c r="F11819" s="184" t="str">
        <f t="shared" si="2271"/>
        <v/>
      </c>
      <c r="G11819" s="185" t="str">
        <f>+IF(F11819="","",H11808)</f>
        <v/>
      </c>
      <c r="H11819" s="186" t="str">
        <f t="shared" si="2272"/>
        <v/>
      </c>
      <c r="J11819" s="195" t="str">
        <f>+IF(H11819="","",H11819/H11878)</f>
        <v/>
      </c>
      <c r="K11819" s="172"/>
      <c r="L11819" s="170"/>
      <c r="M11819" s="193" t="str">
        <f t="shared" si="2273"/>
        <v/>
      </c>
      <c r="N11819" s="194" t="str">
        <f t="shared" si="2270"/>
        <v/>
      </c>
      <c r="R11819" s="75" t="e">
        <f t="shared" si="2274"/>
        <v>#REF!</v>
      </c>
    </row>
    <row r="11820" spans="1:18" ht="15" customHeight="1" x14ac:dyDescent="0.3">
      <c r="A11820" s="86"/>
      <c r="B11820" s="84"/>
      <c r="C11820" s="125"/>
      <c r="D11820" s="146"/>
      <c r="E11820" s="149"/>
      <c r="F11820" s="184" t="str">
        <f t="shared" si="2271"/>
        <v/>
      </c>
      <c r="G11820" s="185" t="str">
        <f>+IF(F11820="","",H11808)</f>
        <v/>
      </c>
      <c r="H11820" s="186" t="str">
        <f t="shared" si="2272"/>
        <v/>
      </c>
      <c r="J11820" s="195" t="str">
        <f>+IF(H11820="","",H11820/H11878)</f>
        <v/>
      </c>
      <c r="K11820" s="172"/>
      <c r="L11820" s="170"/>
      <c r="M11820" s="193" t="str">
        <f t="shared" si="2273"/>
        <v/>
      </c>
      <c r="N11820" s="194" t="str">
        <f t="shared" si="2270"/>
        <v/>
      </c>
      <c r="R11820" s="75" t="e">
        <f t="shared" si="2274"/>
        <v>#REF!</v>
      </c>
    </row>
    <row r="11821" spans="1:18" ht="15" customHeight="1" x14ac:dyDescent="0.3">
      <c r="A11821" s="86"/>
      <c r="B11821" s="84"/>
      <c r="C11821" s="125"/>
      <c r="D11821" s="146"/>
      <c r="E11821" s="149"/>
      <c r="F11821" s="184" t="str">
        <f t="shared" si="2271"/>
        <v/>
      </c>
      <c r="G11821" s="185" t="str">
        <f>+IF(F11821="","",H11808)</f>
        <v/>
      </c>
      <c r="H11821" s="186" t="str">
        <f t="shared" si="2272"/>
        <v/>
      </c>
      <c r="J11821" s="195" t="str">
        <f>+IF(H11821="","",H11821/H11878)</f>
        <v/>
      </c>
      <c r="K11821" s="172"/>
      <c r="L11821" s="170"/>
      <c r="M11821" s="193" t="str">
        <f t="shared" si="2273"/>
        <v/>
      </c>
      <c r="N11821" s="194" t="str">
        <f t="shared" si="2270"/>
        <v/>
      </c>
      <c r="R11821" s="75" t="e">
        <f t="shared" si="2274"/>
        <v>#REF!</v>
      </c>
    </row>
    <row r="11822" spans="1:18" ht="15" customHeight="1" thickBot="1" x14ac:dyDescent="0.35">
      <c r="A11822" s="86"/>
      <c r="B11822" s="84"/>
      <c r="C11822" s="127"/>
      <c r="D11822" s="147"/>
      <c r="E11822" s="150"/>
      <c r="F11822" s="187" t="str">
        <f t="shared" si="2271"/>
        <v/>
      </c>
      <c r="G11822" s="188" t="str">
        <f>+IF(F11822="","",H11807)</f>
        <v/>
      </c>
      <c r="H11822" s="189" t="str">
        <f t="shared" si="2272"/>
        <v/>
      </c>
      <c r="J11822" s="195" t="str">
        <f>+IF(H11822="","",H11822/H11878)</f>
        <v/>
      </c>
      <c r="K11822" s="172"/>
      <c r="L11822" s="170"/>
      <c r="M11822" s="193" t="str">
        <f t="shared" si="2273"/>
        <v/>
      </c>
      <c r="N11822" s="194" t="str">
        <f t="shared" si="2270"/>
        <v/>
      </c>
      <c r="R11822" s="75" t="e">
        <f t="shared" si="2274"/>
        <v>#REF!</v>
      </c>
    </row>
    <row r="11823" spans="1:18" ht="15" customHeight="1" thickBot="1" x14ac:dyDescent="0.35">
      <c r="A11823" s="86"/>
      <c r="B11823" s="84"/>
      <c r="C11823" s="160"/>
      <c r="D11823" s="160"/>
      <c r="E11823" s="160"/>
      <c r="F11823" s="160"/>
      <c r="G11823" s="161" t="s">
        <v>27</v>
      </c>
      <c r="H11823" s="157">
        <f>SUM(H11810:H11822)</f>
        <v>4.3850000000000007</v>
      </c>
      <c r="J11823" s="110">
        <f>SUM(J11810:J11822)</f>
        <v>2.9316082863228607E-2</v>
      </c>
      <c r="K11823" s="109"/>
      <c r="L11823" s="109"/>
      <c r="M11823" s="109"/>
      <c r="N11823" s="110">
        <f>SUM(N11810:N11822)</f>
        <v>0</v>
      </c>
    </row>
    <row r="11824" spans="1:18" s="73" customFormat="1" ht="15" customHeight="1" thickBot="1" x14ac:dyDescent="0.35">
      <c r="A11824" s="86"/>
      <c r="B11824" s="84"/>
      <c r="C11824" s="73" t="s">
        <v>10</v>
      </c>
      <c r="H11824" s="74"/>
      <c r="J11824" s="112"/>
      <c r="K11824" s="112"/>
      <c r="L11824" s="112"/>
      <c r="M11824" s="112"/>
      <c r="N11824" s="112"/>
    </row>
    <row r="11825" spans="1:18" ht="31.5" customHeight="1" thickBot="1" x14ac:dyDescent="0.35">
      <c r="A11825" s="86"/>
      <c r="B11825" s="84"/>
      <c r="C11825" s="122" t="s">
        <v>48</v>
      </c>
      <c r="D11825" s="123" t="s">
        <v>0</v>
      </c>
      <c r="E11825" s="123" t="s">
        <v>65</v>
      </c>
      <c r="F11825" s="123" t="s">
        <v>66</v>
      </c>
      <c r="G11825" s="123" t="s">
        <v>8</v>
      </c>
      <c r="H11825" s="124" t="s">
        <v>9</v>
      </c>
      <c r="J11825" s="106" t="s">
        <v>59</v>
      </c>
      <c r="K11825" s="107" t="s">
        <v>60</v>
      </c>
      <c r="L11825" s="107" t="s">
        <v>61</v>
      </c>
      <c r="M11825" s="107" t="s">
        <v>62</v>
      </c>
      <c r="N11825" s="108" t="s">
        <v>63</v>
      </c>
    </row>
    <row r="11826" spans="1:18" ht="15" customHeight="1" x14ac:dyDescent="0.3">
      <c r="A11826" s="86"/>
      <c r="B11826" s="84"/>
      <c r="C11826" s="125" t="s">
        <v>326</v>
      </c>
      <c r="D11826" s="146">
        <v>1</v>
      </c>
      <c r="E11826" s="149">
        <v>4.2300000000000004</v>
      </c>
      <c r="F11826" s="184">
        <f t="shared" ref="F11826:F11838" si="2275">+IF(E11826="","",D11826*E11826)</f>
        <v>4.2300000000000004</v>
      </c>
      <c r="G11826" s="185">
        <f>+IF(F11826="","",H11808)</f>
        <v>5</v>
      </c>
      <c r="H11826" s="186">
        <f t="shared" ref="H11826:H11838" si="2276">+IF(G11826="","",F11826*G11826)</f>
        <v>21.150000000000002</v>
      </c>
      <c r="I11826" s="95"/>
      <c r="J11826" s="195">
        <f>+IF(H11826="","",H11826/H11878)</f>
        <v>0.14139912259003079</v>
      </c>
      <c r="K11826" s="174">
        <v>851230012</v>
      </c>
      <c r="L11826" s="170" t="s">
        <v>77</v>
      </c>
      <c r="M11826" s="193">
        <v>0</v>
      </c>
      <c r="N11826" s="194">
        <f t="shared" ref="N11826:N11838" si="2277">+IF(H11826="","",J11826*M11826)</f>
        <v>0</v>
      </c>
      <c r="R11826" s="75" t="e">
        <f t="shared" ref="R11826:R11838" si="2278">+R11738+1</f>
        <v>#REF!</v>
      </c>
    </row>
    <row r="11827" spans="1:18" ht="15" customHeight="1" x14ac:dyDescent="0.25">
      <c r="A11827" s="86"/>
      <c r="B11827" s="84"/>
      <c r="C11827" s="125" t="s">
        <v>309</v>
      </c>
      <c r="D11827" s="146">
        <v>1</v>
      </c>
      <c r="E11827" s="209">
        <v>4.75</v>
      </c>
      <c r="F11827" s="184">
        <f t="shared" si="2275"/>
        <v>4.75</v>
      </c>
      <c r="G11827" s="185">
        <f>+IF(F11827="","",H11808)</f>
        <v>5</v>
      </c>
      <c r="H11827" s="186">
        <f t="shared" si="2276"/>
        <v>23.75</v>
      </c>
      <c r="J11827" s="195">
        <f>+IF(H11827="","",H11827/H11878)</f>
        <v>0.15878152063892345</v>
      </c>
      <c r="K11827" s="174">
        <v>851230012</v>
      </c>
      <c r="L11827" s="170" t="s">
        <v>77</v>
      </c>
      <c r="M11827" s="193">
        <v>0</v>
      </c>
      <c r="N11827" s="194">
        <f t="shared" si="2277"/>
        <v>0</v>
      </c>
      <c r="R11827" s="75" t="e">
        <f t="shared" si="2278"/>
        <v>#REF!</v>
      </c>
    </row>
    <row r="11828" spans="1:18" ht="15" customHeight="1" x14ac:dyDescent="0.25">
      <c r="A11828" s="86"/>
      <c r="B11828" s="84"/>
      <c r="C11828" s="125" t="s">
        <v>372</v>
      </c>
      <c r="D11828" s="146">
        <v>2</v>
      </c>
      <c r="E11828" s="209">
        <v>4.28</v>
      </c>
      <c r="F11828" s="184">
        <f t="shared" si="2275"/>
        <v>8.56</v>
      </c>
      <c r="G11828" s="185">
        <f>+IF(F11828="","",H11808)</f>
        <v>5</v>
      </c>
      <c r="H11828" s="186">
        <f t="shared" si="2276"/>
        <v>42.800000000000004</v>
      </c>
      <c r="J11828" s="195">
        <f>+IF(H11828="","",H11828/H11878)</f>
        <v>0.28614101403561787</v>
      </c>
      <c r="K11828" s="174">
        <v>851230012</v>
      </c>
      <c r="L11828" s="170" t="s">
        <v>77</v>
      </c>
      <c r="M11828" s="193">
        <v>0</v>
      </c>
      <c r="N11828" s="194">
        <f t="shared" si="2277"/>
        <v>0</v>
      </c>
      <c r="R11828" s="75" t="e">
        <f t="shared" si="2278"/>
        <v>#REF!</v>
      </c>
    </row>
    <row r="11829" spans="1:18" ht="15" customHeight="1" x14ac:dyDescent="0.3">
      <c r="A11829" s="86"/>
      <c r="B11829" s="84"/>
      <c r="C11829" s="125"/>
      <c r="D11829" s="146"/>
      <c r="E11829" s="149"/>
      <c r="F11829" s="184" t="str">
        <f t="shared" si="2275"/>
        <v/>
      </c>
      <c r="G11829" s="185" t="str">
        <f>+IF(F11829="","",H11808)</f>
        <v/>
      </c>
      <c r="H11829" s="186" t="str">
        <f t="shared" si="2276"/>
        <v/>
      </c>
      <c r="J11829" s="195" t="str">
        <f>+IF(H11829="","",H11829/H11878)</f>
        <v/>
      </c>
      <c r="K11829" s="174"/>
      <c r="L11829" s="170"/>
      <c r="M11829" s="193" t="str">
        <f t="shared" ref="M11829:M11838" si="2279">IF(L11829="NP", 0, (IF(L11829="EP", 1, (IF(L11829="ND", 0.4, "")))))</f>
        <v/>
      </c>
      <c r="N11829" s="194" t="str">
        <f t="shared" si="2277"/>
        <v/>
      </c>
      <c r="R11829" s="75" t="e">
        <f t="shared" si="2278"/>
        <v>#REF!</v>
      </c>
    </row>
    <row r="11830" spans="1:18" ht="15" customHeight="1" x14ac:dyDescent="0.3">
      <c r="A11830" s="86"/>
      <c r="B11830" s="84"/>
      <c r="C11830" s="125"/>
      <c r="D11830" s="146"/>
      <c r="E11830" s="149"/>
      <c r="F11830" s="184" t="str">
        <f t="shared" si="2275"/>
        <v/>
      </c>
      <c r="G11830" s="185" t="str">
        <f>+IF(F11830="","",H11808)</f>
        <v/>
      </c>
      <c r="H11830" s="186" t="str">
        <f t="shared" si="2276"/>
        <v/>
      </c>
      <c r="J11830" s="195" t="str">
        <f>+IF(H11830="","",H11830/H11878)</f>
        <v/>
      </c>
      <c r="K11830" s="174"/>
      <c r="L11830" s="170"/>
      <c r="M11830" s="193" t="str">
        <f t="shared" si="2279"/>
        <v/>
      </c>
      <c r="N11830" s="194" t="str">
        <f t="shared" si="2277"/>
        <v/>
      </c>
      <c r="R11830" s="75" t="e">
        <f t="shared" si="2278"/>
        <v>#REF!</v>
      </c>
    </row>
    <row r="11831" spans="1:18" ht="15" customHeight="1" x14ac:dyDescent="0.3">
      <c r="A11831" s="86"/>
      <c r="B11831" s="84"/>
      <c r="C11831" s="125"/>
      <c r="D11831" s="146"/>
      <c r="E11831" s="149"/>
      <c r="F11831" s="184" t="str">
        <f t="shared" si="2275"/>
        <v/>
      </c>
      <c r="G11831" s="185" t="str">
        <f>+IF(F11831="","",H11808)</f>
        <v/>
      </c>
      <c r="H11831" s="186" t="str">
        <f t="shared" si="2276"/>
        <v/>
      </c>
      <c r="I11831" s="96"/>
      <c r="J11831" s="195" t="str">
        <f>+IF(H11831="","",H11831/H11878)</f>
        <v/>
      </c>
      <c r="K11831" s="174"/>
      <c r="L11831" s="170"/>
      <c r="M11831" s="193" t="str">
        <f t="shared" si="2279"/>
        <v/>
      </c>
      <c r="N11831" s="194" t="str">
        <f t="shared" si="2277"/>
        <v/>
      </c>
      <c r="R11831" s="75" t="e">
        <f t="shared" si="2278"/>
        <v>#REF!</v>
      </c>
    </row>
    <row r="11832" spans="1:18" ht="15" customHeight="1" x14ac:dyDescent="0.3">
      <c r="A11832" s="86"/>
      <c r="B11832" s="84"/>
      <c r="C11832" s="125"/>
      <c r="D11832" s="146"/>
      <c r="E11832" s="149"/>
      <c r="F11832" s="184" t="str">
        <f t="shared" si="2275"/>
        <v/>
      </c>
      <c r="G11832" s="185" t="str">
        <f>+IF(F11832="","",H11808)</f>
        <v/>
      </c>
      <c r="H11832" s="186" t="str">
        <f t="shared" si="2276"/>
        <v/>
      </c>
      <c r="J11832" s="195" t="str">
        <f>+IF(H11832="","",H11832/H11878)</f>
        <v/>
      </c>
      <c r="K11832" s="174"/>
      <c r="L11832" s="170"/>
      <c r="M11832" s="193" t="str">
        <f t="shared" si="2279"/>
        <v/>
      </c>
      <c r="N11832" s="194" t="str">
        <f t="shared" si="2277"/>
        <v/>
      </c>
      <c r="R11832" s="75" t="e">
        <f t="shared" si="2278"/>
        <v>#REF!</v>
      </c>
    </row>
    <row r="11833" spans="1:18" ht="15" customHeight="1" x14ac:dyDescent="0.3">
      <c r="A11833" s="86"/>
      <c r="B11833" s="84"/>
      <c r="C11833" s="125"/>
      <c r="D11833" s="146"/>
      <c r="E11833" s="149"/>
      <c r="F11833" s="184" t="str">
        <f t="shared" si="2275"/>
        <v/>
      </c>
      <c r="G11833" s="185" t="str">
        <f>+IF(F11833="","",H11808)</f>
        <v/>
      </c>
      <c r="H11833" s="186" t="str">
        <f t="shared" si="2276"/>
        <v/>
      </c>
      <c r="J11833" s="195" t="str">
        <f>+IF(H11833="","",H11833/H11878)</f>
        <v/>
      </c>
      <c r="K11833" s="174"/>
      <c r="L11833" s="170"/>
      <c r="M11833" s="193" t="str">
        <f t="shared" si="2279"/>
        <v/>
      </c>
      <c r="N11833" s="194" t="str">
        <f t="shared" si="2277"/>
        <v/>
      </c>
      <c r="R11833" s="75" t="e">
        <f t="shared" si="2278"/>
        <v>#REF!</v>
      </c>
    </row>
    <row r="11834" spans="1:18" ht="15" customHeight="1" x14ac:dyDescent="0.3">
      <c r="A11834" s="86"/>
      <c r="B11834" s="84"/>
      <c r="C11834" s="125"/>
      <c r="D11834" s="146"/>
      <c r="E11834" s="149"/>
      <c r="F11834" s="184" t="str">
        <f t="shared" si="2275"/>
        <v/>
      </c>
      <c r="G11834" s="185" t="str">
        <f>+IF(F11834="","",H11808)</f>
        <v/>
      </c>
      <c r="H11834" s="186" t="str">
        <f t="shared" si="2276"/>
        <v/>
      </c>
      <c r="I11834" s="96"/>
      <c r="J11834" s="195" t="str">
        <f>+IF(H11834="","",H11834/H11878)</f>
        <v/>
      </c>
      <c r="K11834" s="174"/>
      <c r="L11834" s="170"/>
      <c r="M11834" s="193" t="str">
        <f t="shared" si="2279"/>
        <v/>
      </c>
      <c r="N11834" s="194" t="str">
        <f t="shared" si="2277"/>
        <v/>
      </c>
      <c r="R11834" s="75" t="e">
        <f t="shared" si="2278"/>
        <v>#REF!</v>
      </c>
    </row>
    <row r="11835" spans="1:18" ht="15" customHeight="1" x14ac:dyDescent="0.3">
      <c r="A11835" s="86"/>
      <c r="B11835" s="84"/>
      <c r="C11835" s="125"/>
      <c r="D11835" s="146"/>
      <c r="E11835" s="149"/>
      <c r="F11835" s="184" t="str">
        <f t="shared" si="2275"/>
        <v/>
      </c>
      <c r="G11835" s="185" t="str">
        <f>+IF(F11835="","",H11808)</f>
        <v/>
      </c>
      <c r="H11835" s="186" t="str">
        <f t="shared" si="2276"/>
        <v/>
      </c>
      <c r="J11835" s="195" t="str">
        <f>+IF(H11835="","",H11835/H11878)</f>
        <v/>
      </c>
      <c r="K11835" s="174"/>
      <c r="L11835" s="170"/>
      <c r="M11835" s="193" t="str">
        <f t="shared" si="2279"/>
        <v/>
      </c>
      <c r="N11835" s="194" t="str">
        <f t="shared" si="2277"/>
        <v/>
      </c>
      <c r="R11835" s="75" t="e">
        <f t="shared" si="2278"/>
        <v>#REF!</v>
      </c>
    </row>
    <row r="11836" spans="1:18" ht="15" customHeight="1" x14ac:dyDescent="0.3">
      <c r="A11836" s="86"/>
      <c r="B11836" s="84"/>
      <c r="C11836" s="125"/>
      <c r="D11836" s="146"/>
      <c r="E11836" s="149"/>
      <c r="F11836" s="184" t="str">
        <f t="shared" si="2275"/>
        <v/>
      </c>
      <c r="G11836" s="185" t="str">
        <f>+IF(F11836="","",H11808)</f>
        <v/>
      </c>
      <c r="H11836" s="186" t="str">
        <f t="shared" si="2276"/>
        <v/>
      </c>
      <c r="I11836" s="96"/>
      <c r="J11836" s="195" t="str">
        <f>+IF(H11836="","",H11836/H11878)</f>
        <v/>
      </c>
      <c r="K11836" s="174"/>
      <c r="L11836" s="170"/>
      <c r="M11836" s="193" t="str">
        <f t="shared" si="2279"/>
        <v/>
      </c>
      <c r="N11836" s="194" t="str">
        <f t="shared" si="2277"/>
        <v/>
      </c>
      <c r="R11836" s="75" t="e">
        <f t="shared" si="2278"/>
        <v>#REF!</v>
      </c>
    </row>
    <row r="11837" spans="1:18" ht="15" customHeight="1" x14ac:dyDescent="0.3">
      <c r="A11837" s="86"/>
      <c r="B11837" s="84"/>
      <c r="C11837" s="125"/>
      <c r="D11837" s="146"/>
      <c r="E11837" s="149"/>
      <c r="F11837" s="184" t="str">
        <f t="shared" si="2275"/>
        <v/>
      </c>
      <c r="G11837" s="185" t="str">
        <f>+IF(F11837="","",H11808)</f>
        <v/>
      </c>
      <c r="H11837" s="186" t="str">
        <f t="shared" si="2276"/>
        <v/>
      </c>
      <c r="I11837" s="96"/>
      <c r="J11837" s="195" t="str">
        <f>+IF(H11837="","",H11837/H11878)</f>
        <v/>
      </c>
      <c r="K11837" s="174"/>
      <c r="L11837" s="170"/>
      <c r="M11837" s="193" t="str">
        <f t="shared" si="2279"/>
        <v/>
      </c>
      <c r="N11837" s="194" t="str">
        <f t="shared" si="2277"/>
        <v/>
      </c>
      <c r="R11837" s="75" t="e">
        <f t="shared" si="2278"/>
        <v>#REF!</v>
      </c>
    </row>
    <row r="11838" spans="1:18" ht="15" customHeight="1" thickBot="1" x14ac:dyDescent="0.35">
      <c r="A11838" s="86"/>
      <c r="B11838" s="84"/>
      <c r="C11838" s="127"/>
      <c r="D11838" s="147"/>
      <c r="E11838" s="150"/>
      <c r="F11838" s="187" t="str">
        <f t="shared" si="2275"/>
        <v/>
      </c>
      <c r="G11838" s="188" t="str">
        <f>+IF(F11838="","",H11807)</f>
        <v/>
      </c>
      <c r="H11838" s="189" t="str">
        <f t="shared" si="2276"/>
        <v/>
      </c>
      <c r="J11838" s="195" t="str">
        <f>+IF(H11838="","",H11838/H11878)</f>
        <v/>
      </c>
      <c r="K11838" s="174"/>
      <c r="L11838" s="170"/>
      <c r="M11838" s="193" t="str">
        <f t="shared" si="2279"/>
        <v/>
      </c>
      <c r="N11838" s="194" t="str">
        <f t="shared" si="2277"/>
        <v/>
      </c>
      <c r="R11838" s="75" t="e">
        <f t="shared" si="2278"/>
        <v>#REF!</v>
      </c>
    </row>
    <row r="11839" spans="1:18" ht="15" customHeight="1" thickBot="1" x14ac:dyDescent="0.35">
      <c r="A11839" s="86"/>
      <c r="B11839" s="84"/>
      <c r="C11839" s="160"/>
      <c r="D11839" s="160"/>
      <c r="E11839" s="160"/>
      <c r="F11839" s="160"/>
      <c r="G11839" s="161" t="s">
        <v>28</v>
      </c>
      <c r="H11839" s="157">
        <f>SUM(H11826:H11838)</f>
        <v>87.700000000000017</v>
      </c>
      <c r="J11839" s="110">
        <f>SUM(J11826:J11838)</f>
        <v>0.58632165726457208</v>
      </c>
      <c r="K11839" s="109"/>
      <c r="L11839" s="109"/>
      <c r="M11839" s="109"/>
      <c r="N11839" s="110">
        <f>SUM(N11826:N11838)</f>
        <v>0</v>
      </c>
    </row>
    <row r="11840" spans="1:18" s="73" customFormat="1" ht="15" customHeight="1" thickBot="1" x14ac:dyDescent="0.35">
      <c r="A11840" s="86"/>
      <c r="B11840" s="84"/>
      <c r="C11840" s="73" t="s">
        <v>11</v>
      </c>
      <c r="H11840" s="74"/>
      <c r="J11840" s="112"/>
      <c r="K11840" s="112"/>
      <c r="L11840" s="112"/>
      <c r="M11840" s="112"/>
      <c r="N11840" s="112"/>
    </row>
    <row r="11841" spans="1:18" ht="34.5" customHeight="1" thickBot="1" x14ac:dyDescent="0.35">
      <c r="A11841" s="86"/>
      <c r="B11841" s="84"/>
      <c r="C11841" s="122" t="s">
        <v>48</v>
      </c>
      <c r="D11841" s="129"/>
      <c r="E11841" s="123" t="s">
        <v>3</v>
      </c>
      <c r="F11841" s="123" t="s">
        <v>0</v>
      </c>
      <c r="G11841" s="123" t="s">
        <v>16</v>
      </c>
      <c r="H11841" s="124" t="s">
        <v>9</v>
      </c>
      <c r="J11841" s="106" t="s">
        <v>59</v>
      </c>
      <c r="K11841" s="107" t="s">
        <v>60</v>
      </c>
      <c r="L11841" s="107" t="s">
        <v>61</v>
      </c>
      <c r="M11841" s="107" t="s">
        <v>62</v>
      </c>
      <c r="N11841" s="108" t="s">
        <v>63</v>
      </c>
    </row>
    <row r="11842" spans="1:18" ht="15" customHeight="1" x14ac:dyDescent="0.3">
      <c r="A11842" s="86"/>
      <c r="B11842" s="84"/>
      <c r="C11842" s="222" t="s">
        <v>313</v>
      </c>
      <c r="E11842" s="151" t="s">
        <v>43</v>
      </c>
      <c r="F11842" s="151">
        <v>0.01</v>
      </c>
      <c r="G11842" s="151">
        <v>62.14</v>
      </c>
      <c r="H11842" s="190">
        <f>+IF(G11842="","",F11842*G11842)</f>
        <v>0.62140000000000006</v>
      </c>
      <c r="J11842" s="195">
        <f>+IF(H11842="","",H11842/H11878)</f>
        <v>4.1543931336853494E-3</v>
      </c>
      <c r="K11842" s="174">
        <v>412110012</v>
      </c>
      <c r="L11842" s="170" t="s">
        <v>76</v>
      </c>
      <c r="M11842" s="193">
        <v>0.29659999999999997</v>
      </c>
      <c r="N11842" s="194">
        <f t="shared" ref="N11842:N11867" si="2280">+IF(H11842="","",J11842*M11842)</f>
        <v>1.2321930034510746E-3</v>
      </c>
      <c r="R11842" s="75" t="e">
        <f t="shared" ref="R11842:R11867" si="2281">+R11754+1</f>
        <v>#REF!</v>
      </c>
    </row>
    <row r="11843" spans="1:18" ht="15" customHeight="1" x14ac:dyDescent="0.3">
      <c r="A11843" s="86"/>
      <c r="B11843" s="84"/>
      <c r="C11843" s="125" t="s">
        <v>315</v>
      </c>
      <c r="E11843" s="151" t="s">
        <v>43</v>
      </c>
      <c r="F11843" s="151">
        <v>20</v>
      </c>
      <c r="G11843" s="151">
        <v>0.03</v>
      </c>
      <c r="H11843" s="190">
        <f t="shared" ref="H11843:H11867" si="2282">+IF(G11843="","",F11843*G11843)</f>
        <v>0.6</v>
      </c>
      <c r="J11843" s="195">
        <f>+IF(H11843="","",H11843/H11878)</f>
        <v>4.0113226266675394E-3</v>
      </c>
      <c r="K11843" s="174">
        <v>42999081010</v>
      </c>
      <c r="L11843" s="170" t="s">
        <v>76</v>
      </c>
      <c r="M11843" s="193">
        <v>0.4</v>
      </c>
      <c r="N11843" s="194">
        <f t="shared" si="2280"/>
        <v>1.6045290506670159E-3</v>
      </c>
      <c r="R11843" s="75" t="e">
        <f t="shared" si="2281"/>
        <v>#REF!</v>
      </c>
    </row>
    <row r="11844" spans="1:18" ht="15" customHeight="1" x14ac:dyDescent="0.3">
      <c r="A11844" s="86"/>
      <c r="B11844" s="84"/>
      <c r="C11844" s="125" t="s">
        <v>498</v>
      </c>
      <c r="E11844" s="151" t="s">
        <v>403</v>
      </c>
      <c r="F11844" s="151">
        <v>0.12</v>
      </c>
      <c r="G11844" s="151">
        <v>26.59</v>
      </c>
      <c r="H11844" s="190">
        <f t="shared" si="2282"/>
        <v>3.1907999999999999</v>
      </c>
      <c r="J11844" s="195">
        <f>+IF(H11844="","",H11844/H11878)</f>
        <v>2.1332213728617978E-2</v>
      </c>
      <c r="K11844" s="174">
        <v>352605342021</v>
      </c>
      <c r="L11844" s="170" t="s">
        <v>76</v>
      </c>
      <c r="M11844" s="193">
        <v>0.20180000000000001</v>
      </c>
      <c r="N11844" s="194">
        <f t="shared" si="2280"/>
        <v>4.3048407304351081E-3</v>
      </c>
      <c r="R11844" s="75" t="e">
        <f t="shared" si="2281"/>
        <v>#REF!</v>
      </c>
    </row>
    <row r="11845" spans="1:18" ht="15" customHeight="1" x14ac:dyDescent="0.3">
      <c r="A11845" s="86"/>
      <c r="B11845" s="84"/>
      <c r="C11845" s="125" t="s">
        <v>531</v>
      </c>
      <c r="E11845" s="151" t="s">
        <v>88</v>
      </c>
      <c r="F11845" s="151">
        <v>0.12</v>
      </c>
      <c r="G11845" s="151">
        <v>22.73</v>
      </c>
      <c r="H11845" s="190">
        <f t="shared" si="2282"/>
        <v>2.7275999999999998</v>
      </c>
      <c r="J11845" s="195">
        <f>+IF(H11845="","",H11845/H11878)</f>
        <v>1.8235472660830636E-2</v>
      </c>
      <c r="K11845" s="174">
        <v>352605342021</v>
      </c>
      <c r="L11845" s="170" t="s">
        <v>76</v>
      </c>
      <c r="M11845" s="193">
        <v>0.20180000000000001</v>
      </c>
      <c r="N11845" s="194">
        <f t="shared" si="2280"/>
        <v>3.6799183829556224E-3</v>
      </c>
      <c r="R11845" s="75" t="e">
        <f t="shared" si="2281"/>
        <v>#REF!</v>
      </c>
    </row>
    <row r="11846" spans="1:18" ht="15" customHeight="1" x14ac:dyDescent="0.3">
      <c r="A11846" s="86"/>
      <c r="B11846" s="84"/>
      <c r="C11846" s="125" t="s">
        <v>540</v>
      </c>
      <c r="E11846" s="151" t="s">
        <v>43</v>
      </c>
      <c r="F11846" s="151">
        <v>0.57999999999999996</v>
      </c>
      <c r="G11846" s="151">
        <v>45.97</v>
      </c>
      <c r="H11846" s="190">
        <f t="shared" si="2282"/>
        <v>26.662599999999998</v>
      </c>
      <c r="J11846" s="195">
        <f>+IF(H11846="","",H11846/H11878)</f>
        <v>0.17825381777630989</v>
      </c>
      <c r="K11846" s="174">
        <v>352605342021</v>
      </c>
      <c r="L11846" s="170" t="s">
        <v>76</v>
      </c>
      <c r="M11846" s="193">
        <v>0.20180000000000001</v>
      </c>
      <c r="N11846" s="194">
        <f t="shared" si="2280"/>
        <v>3.5971620427259335E-2</v>
      </c>
      <c r="R11846" s="75" t="e">
        <f t="shared" si="2281"/>
        <v>#REF!</v>
      </c>
    </row>
    <row r="11847" spans="1:18" ht="15" customHeight="1" x14ac:dyDescent="0.3">
      <c r="A11847" s="86"/>
      <c r="B11847" s="84"/>
      <c r="C11847" s="125" t="s">
        <v>541</v>
      </c>
      <c r="E11847" s="151" t="s">
        <v>41</v>
      </c>
      <c r="F11847" s="151">
        <v>0.72</v>
      </c>
      <c r="G11847" s="151">
        <v>13.61</v>
      </c>
      <c r="H11847" s="190">
        <f t="shared" si="2282"/>
        <v>9.799199999999999</v>
      </c>
      <c r="J11847" s="195">
        <f>+IF(H11847="","",H11847/H11878)</f>
        <v>6.5512921138734248E-2</v>
      </c>
      <c r="K11847" s="174">
        <v>352605342021</v>
      </c>
      <c r="L11847" s="170" t="s">
        <v>76</v>
      </c>
      <c r="M11847" s="193">
        <v>0.20180000000000001</v>
      </c>
      <c r="N11847" s="194">
        <f t="shared" si="2280"/>
        <v>1.3220507485796573E-2</v>
      </c>
      <c r="R11847" s="75" t="e">
        <f t="shared" si="2281"/>
        <v>#REF!</v>
      </c>
    </row>
    <row r="11848" spans="1:18" ht="15" customHeight="1" x14ac:dyDescent="0.3">
      <c r="A11848" s="86"/>
      <c r="B11848" s="84"/>
      <c r="C11848" s="125" t="s">
        <v>542</v>
      </c>
      <c r="E11848" s="151" t="s">
        <v>1</v>
      </c>
      <c r="F11848" s="151">
        <v>5.7</v>
      </c>
      <c r="G11848" s="151">
        <v>0.42</v>
      </c>
      <c r="H11848" s="190">
        <f t="shared" si="2282"/>
        <v>2.3940000000000001</v>
      </c>
      <c r="J11848" s="195">
        <f>+IF(H11848="","",H11848/H11878)</f>
        <v>1.6005177280403484E-2</v>
      </c>
      <c r="K11848" s="174">
        <v>352605342021</v>
      </c>
      <c r="L11848" s="170" t="s">
        <v>76</v>
      </c>
      <c r="M11848" s="193">
        <v>0.20180000000000001</v>
      </c>
      <c r="N11848" s="194">
        <f t="shared" si="2280"/>
        <v>3.2298447751854232E-3</v>
      </c>
      <c r="R11848" s="75" t="e">
        <f t="shared" si="2281"/>
        <v>#REF!</v>
      </c>
    </row>
    <row r="11849" spans="1:18" ht="15" customHeight="1" x14ac:dyDescent="0.3">
      <c r="A11849" s="86"/>
      <c r="B11849" s="84"/>
      <c r="C11849" s="125" t="s">
        <v>314</v>
      </c>
      <c r="E11849" s="151" t="s">
        <v>43</v>
      </c>
      <c r="F11849" s="151">
        <v>4</v>
      </c>
      <c r="G11849" s="151">
        <v>0.03</v>
      </c>
      <c r="H11849" s="190">
        <f t="shared" si="2282"/>
        <v>0.12</v>
      </c>
      <c r="J11849" s="195">
        <f>+IF(H11849="","",H11849/H11878)</f>
        <v>8.0226452533350794E-4</v>
      </c>
      <c r="K11849" s="174">
        <v>352605342021</v>
      </c>
      <c r="L11849" s="170" t="s">
        <v>76</v>
      </c>
      <c r="M11849" s="193">
        <v>0.20180000000000001</v>
      </c>
      <c r="N11849" s="194">
        <f t="shared" si="2280"/>
        <v>1.6189698121230192E-4</v>
      </c>
      <c r="R11849" s="75" t="e">
        <f t="shared" si="2281"/>
        <v>#REF!</v>
      </c>
    </row>
    <row r="11850" spans="1:18" ht="15" customHeight="1" x14ac:dyDescent="0.3">
      <c r="A11850" s="86"/>
      <c r="B11850" s="84"/>
      <c r="C11850" s="125" t="s">
        <v>543</v>
      </c>
      <c r="E11850" s="151" t="s">
        <v>43</v>
      </c>
      <c r="F11850" s="151">
        <v>1</v>
      </c>
      <c r="G11850" s="151">
        <v>11.02</v>
      </c>
      <c r="H11850" s="190">
        <f t="shared" si="2282"/>
        <v>11.02</v>
      </c>
      <c r="J11850" s="195">
        <f>+IF(H11850="","",H11850/H11878)</f>
        <v>7.3674625576460484E-2</v>
      </c>
      <c r="K11850" s="174">
        <v>352605342021</v>
      </c>
      <c r="L11850" s="170" t="s">
        <v>76</v>
      </c>
      <c r="M11850" s="193">
        <v>0.20180000000000001</v>
      </c>
      <c r="N11850" s="194">
        <f t="shared" si="2280"/>
        <v>1.4867539441329727E-2</v>
      </c>
      <c r="R11850" s="75" t="e">
        <f t="shared" si="2281"/>
        <v>#REF!</v>
      </c>
    </row>
    <row r="11851" spans="1:18" ht="15" customHeight="1" x14ac:dyDescent="0.3">
      <c r="A11851" s="86"/>
      <c r="B11851" s="84"/>
      <c r="C11851" s="125" t="s">
        <v>321</v>
      </c>
      <c r="E11851" s="151" t="s">
        <v>89</v>
      </c>
      <c r="F11851" s="151">
        <v>0.1</v>
      </c>
      <c r="G11851" s="151">
        <v>3.56</v>
      </c>
      <c r="H11851" s="190">
        <f t="shared" si="2282"/>
        <v>0.35600000000000004</v>
      </c>
      <c r="J11851" s="195">
        <f>+IF(H11851="","",H11851/H11878)</f>
        <v>2.3800514251560738E-3</v>
      </c>
      <c r="K11851" s="174">
        <v>352605342021</v>
      </c>
      <c r="L11851" s="170" t="s">
        <v>76</v>
      </c>
      <c r="M11851" s="193">
        <v>0.20180000000000001</v>
      </c>
      <c r="N11851" s="194">
        <f t="shared" si="2280"/>
        <v>4.8029437759649572E-4</v>
      </c>
      <c r="R11851" s="75" t="e">
        <f t="shared" si="2281"/>
        <v>#REF!</v>
      </c>
    </row>
    <row r="11852" spans="1:18" ht="15" customHeight="1" x14ac:dyDescent="0.3">
      <c r="A11852" s="86"/>
      <c r="B11852" s="84"/>
      <c r="C11852" s="125"/>
      <c r="E11852" s="151"/>
      <c r="F11852" s="151"/>
      <c r="G11852" s="151"/>
      <c r="H11852" s="190" t="str">
        <f t="shared" si="2282"/>
        <v/>
      </c>
      <c r="J11852" s="195" t="str">
        <f>+IF(H11852="","",H11852/H11878)</f>
        <v/>
      </c>
      <c r="K11852" s="174"/>
      <c r="L11852" s="170"/>
      <c r="M11852" s="193" t="str">
        <f t="shared" ref="M11852:M11867" si="2283">IF(L11852="NP", 0, (IF(L11852="EP", 1, (IF(L11852="ND", 0.4, "")))))</f>
        <v/>
      </c>
      <c r="N11852" s="194" t="str">
        <f t="shared" si="2280"/>
        <v/>
      </c>
      <c r="R11852" s="75" t="e">
        <f t="shared" si="2281"/>
        <v>#REF!</v>
      </c>
    </row>
    <row r="11853" spans="1:18" ht="15" customHeight="1" x14ac:dyDescent="0.3">
      <c r="A11853" s="86"/>
      <c r="B11853" s="84"/>
      <c r="C11853" s="125"/>
      <c r="E11853" s="151"/>
      <c r="F11853" s="151"/>
      <c r="G11853" s="151"/>
      <c r="H11853" s="190" t="str">
        <f t="shared" si="2282"/>
        <v/>
      </c>
      <c r="J11853" s="195" t="str">
        <f>+IF(H11853="","",H11853/H11878)</f>
        <v/>
      </c>
      <c r="K11853" s="174"/>
      <c r="L11853" s="170"/>
      <c r="M11853" s="193" t="str">
        <f t="shared" si="2283"/>
        <v/>
      </c>
      <c r="N11853" s="194" t="str">
        <f t="shared" si="2280"/>
        <v/>
      </c>
      <c r="R11853" s="75" t="e">
        <f t="shared" si="2281"/>
        <v>#REF!</v>
      </c>
    </row>
    <row r="11854" spans="1:18" ht="15" customHeight="1" x14ac:dyDescent="0.3">
      <c r="A11854" s="86"/>
      <c r="B11854" s="84"/>
      <c r="C11854" s="125"/>
      <c r="E11854" s="151"/>
      <c r="F11854" s="151"/>
      <c r="G11854" s="151"/>
      <c r="H11854" s="190" t="str">
        <f t="shared" si="2282"/>
        <v/>
      </c>
      <c r="J11854" s="195" t="str">
        <f>+IF(H11854="","",H11854/H11878)</f>
        <v/>
      </c>
      <c r="K11854" s="174"/>
      <c r="L11854" s="170"/>
      <c r="M11854" s="193" t="str">
        <f t="shared" si="2283"/>
        <v/>
      </c>
      <c r="N11854" s="194" t="str">
        <f t="shared" si="2280"/>
        <v/>
      </c>
      <c r="R11854" s="75" t="e">
        <f t="shared" si="2281"/>
        <v>#REF!</v>
      </c>
    </row>
    <row r="11855" spans="1:18" ht="15" customHeight="1" x14ac:dyDescent="0.3">
      <c r="A11855" s="86"/>
      <c r="B11855" s="84"/>
      <c r="C11855" s="125"/>
      <c r="E11855" s="151"/>
      <c r="F11855" s="151"/>
      <c r="G11855" s="151"/>
      <c r="H11855" s="190" t="str">
        <f t="shared" si="2282"/>
        <v/>
      </c>
      <c r="J11855" s="195" t="str">
        <f>+IF(H11855="","",H11855/H11878)</f>
        <v/>
      </c>
      <c r="K11855" s="174"/>
      <c r="L11855" s="170"/>
      <c r="M11855" s="193" t="str">
        <f t="shared" si="2283"/>
        <v/>
      </c>
      <c r="N11855" s="194" t="str">
        <f t="shared" si="2280"/>
        <v/>
      </c>
      <c r="R11855" s="75" t="e">
        <f t="shared" si="2281"/>
        <v>#REF!</v>
      </c>
    </row>
    <row r="11856" spans="1:18" ht="15" customHeight="1" x14ac:dyDescent="0.3">
      <c r="A11856" s="86"/>
      <c r="B11856" s="84"/>
      <c r="C11856" s="125"/>
      <c r="E11856" s="151"/>
      <c r="F11856" s="151"/>
      <c r="G11856" s="151"/>
      <c r="H11856" s="190" t="str">
        <f t="shared" si="2282"/>
        <v/>
      </c>
      <c r="J11856" s="195" t="str">
        <f>+IF(H11856="","",H11856/H11878)</f>
        <v/>
      </c>
      <c r="K11856" s="174"/>
      <c r="L11856" s="170"/>
      <c r="M11856" s="193" t="str">
        <f t="shared" si="2283"/>
        <v/>
      </c>
      <c r="N11856" s="194" t="str">
        <f t="shared" si="2280"/>
        <v/>
      </c>
      <c r="R11856" s="75" t="e">
        <f t="shared" si="2281"/>
        <v>#REF!</v>
      </c>
    </row>
    <row r="11857" spans="1:18" ht="15" customHeight="1" x14ac:dyDescent="0.3">
      <c r="A11857" s="86"/>
      <c r="B11857" s="84"/>
      <c r="C11857" s="125"/>
      <c r="E11857" s="151"/>
      <c r="F11857" s="151"/>
      <c r="G11857" s="151"/>
      <c r="H11857" s="190" t="str">
        <f t="shared" si="2282"/>
        <v/>
      </c>
      <c r="J11857" s="195" t="str">
        <f>+IF(H11857="","",H11857/H11878)</f>
        <v/>
      </c>
      <c r="K11857" s="174"/>
      <c r="L11857" s="170"/>
      <c r="M11857" s="193" t="str">
        <f t="shared" si="2283"/>
        <v/>
      </c>
      <c r="N11857" s="194" t="str">
        <f t="shared" si="2280"/>
        <v/>
      </c>
      <c r="R11857" s="75" t="e">
        <f t="shared" si="2281"/>
        <v>#REF!</v>
      </c>
    </row>
    <row r="11858" spans="1:18" ht="15" customHeight="1" x14ac:dyDescent="0.3">
      <c r="A11858" s="86"/>
      <c r="B11858" s="84"/>
      <c r="C11858" s="125"/>
      <c r="E11858" s="151"/>
      <c r="F11858" s="151"/>
      <c r="G11858" s="151"/>
      <c r="H11858" s="190" t="str">
        <f t="shared" si="2282"/>
        <v/>
      </c>
      <c r="J11858" s="195" t="str">
        <f>+IF(H11858="","",H11858/H11878)</f>
        <v/>
      </c>
      <c r="K11858" s="174"/>
      <c r="L11858" s="170"/>
      <c r="M11858" s="193" t="str">
        <f t="shared" si="2283"/>
        <v/>
      </c>
      <c r="N11858" s="194" t="str">
        <f t="shared" si="2280"/>
        <v/>
      </c>
      <c r="R11858" s="75" t="e">
        <f t="shared" si="2281"/>
        <v>#REF!</v>
      </c>
    </row>
    <row r="11859" spans="1:18" ht="15" customHeight="1" x14ac:dyDescent="0.3">
      <c r="A11859" s="86"/>
      <c r="B11859" s="84"/>
      <c r="C11859" s="125"/>
      <c r="E11859" s="151"/>
      <c r="F11859" s="151"/>
      <c r="G11859" s="151"/>
      <c r="H11859" s="190" t="str">
        <f t="shared" si="2282"/>
        <v/>
      </c>
      <c r="J11859" s="195" t="str">
        <f>+IF(H11859="","",H11859/H11878)</f>
        <v/>
      </c>
      <c r="K11859" s="174"/>
      <c r="L11859" s="170"/>
      <c r="M11859" s="193" t="str">
        <f t="shared" si="2283"/>
        <v/>
      </c>
      <c r="N11859" s="194" t="str">
        <f t="shared" si="2280"/>
        <v/>
      </c>
      <c r="R11859" s="75" t="e">
        <f t="shared" si="2281"/>
        <v>#REF!</v>
      </c>
    </row>
    <row r="11860" spans="1:18" ht="15" customHeight="1" x14ac:dyDescent="0.3">
      <c r="A11860" s="86"/>
      <c r="B11860" s="84"/>
      <c r="C11860" s="125"/>
      <c r="E11860" s="151"/>
      <c r="F11860" s="151"/>
      <c r="G11860" s="151"/>
      <c r="H11860" s="190" t="str">
        <f t="shared" si="2282"/>
        <v/>
      </c>
      <c r="J11860" s="195" t="str">
        <f>+IF(H11860="","",H11860/H11878)</f>
        <v/>
      </c>
      <c r="K11860" s="174"/>
      <c r="L11860" s="170"/>
      <c r="M11860" s="193" t="str">
        <f t="shared" si="2283"/>
        <v/>
      </c>
      <c r="N11860" s="194" t="str">
        <f t="shared" si="2280"/>
        <v/>
      </c>
      <c r="R11860" s="75" t="e">
        <f t="shared" si="2281"/>
        <v>#REF!</v>
      </c>
    </row>
    <row r="11861" spans="1:18" ht="15" customHeight="1" x14ac:dyDescent="0.3">
      <c r="A11861" s="86"/>
      <c r="B11861" s="84"/>
      <c r="C11861" s="125"/>
      <c r="E11861" s="151"/>
      <c r="F11861" s="151"/>
      <c r="G11861" s="151"/>
      <c r="H11861" s="190" t="str">
        <f t="shared" si="2282"/>
        <v/>
      </c>
      <c r="J11861" s="195" t="str">
        <f>+IF(H11861="","",H11861/H11878)</f>
        <v/>
      </c>
      <c r="K11861" s="174"/>
      <c r="L11861" s="170"/>
      <c r="M11861" s="193" t="str">
        <f t="shared" si="2283"/>
        <v/>
      </c>
      <c r="N11861" s="194" t="str">
        <f t="shared" si="2280"/>
        <v/>
      </c>
      <c r="R11861" s="75" t="e">
        <f t="shared" si="2281"/>
        <v>#REF!</v>
      </c>
    </row>
    <row r="11862" spans="1:18" ht="15" customHeight="1" x14ac:dyDescent="0.3">
      <c r="A11862" s="86"/>
      <c r="B11862" s="84"/>
      <c r="C11862" s="125"/>
      <c r="E11862" s="151"/>
      <c r="F11862" s="151"/>
      <c r="G11862" s="151"/>
      <c r="H11862" s="190" t="str">
        <f t="shared" si="2282"/>
        <v/>
      </c>
      <c r="J11862" s="195" t="str">
        <f>+IF(H11862="","",H11862/H11878)</f>
        <v/>
      </c>
      <c r="K11862" s="174"/>
      <c r="L11862" s="170"/>
      <c r="M11862" s="193" t="str">
        <f t="shared" si="2283"/>
        <v/>
      </c>
      <c r="N11862" s="194" t="str">
        <f t="shared" si="2280"/>
        <v/>
      </c>
      <c r="R11862" s="75" t="e">
        <f t="shared" si="2281"/>
        <v>#REF!</v>
      </c>
    </row>
    <row r="11863" spans="1:18" ht="15" customHeight="1" x14ac:dyDescent="0.3">
      <c r="A11863" s="86"/>
      <c r="B11863" s="84"/>
      <c r="C11863" s="125"/>
      <c r="E11863" s="151"/>
      <c r="F11863" s="151"/>
      <c r="G11863" s="151"/>
      <c r="H11863" s="190" t="str">
        <f t="shared" si="2282"/>
        <v/>
      </c>
      <c r="J11863" s="195" t="str">
        <f>+IF(H11863="","",H11863/H11878)</f>
        <v/>
      </c>
      <c r="K11863" s="174"/>
      <c r="L11863" s="170"/>
      <c r="M11863" s="193" t="str">
        <f t="shared" si="2283"/>
        <v/>
      </c>
      <c r="N11863" s="194" t="str">
        <f t="shared" si="2280"/>
        <v/>
      </c>
      <c r="R11863" s="75" t="e">
        <f t="shared" si="2281"/>
        <v>#REF!</v>
      </c>
    </row>
    <row r="11864" spans="1:18" ht="15" customHeight="1" x14ac:dyDescent="0.3">
      <c r="A11864" s="86"/>
      <c r="B11864" s="84"/>
      <c r="C11864" s="125"/>
      <c r="E11864" s="151"/>
      <c r="F11864" s="151"/>
      <c r="G11864" s="151"/>
      <c r="H11864" s="190" t="str">
        <f t="shared" si="2282"/>
        <v/>
      </c>
      <c r="J11864" s="195" t="str">
        <f>+IF(H11864="","",H11864/H11878)</f>
        <v/>
      </c>
      <c r="K11864" s="174"/>
      <c r="L11864" s="170"/>
      <c r="M11864" s="193" t="str">
        <f t="shared" si="2283"/>
        <v/>
      </c>
      <c r="N11864" s="194" t="str">
        <f t="shared" si="2280"/>
        <v/>
      </c>
      <c r="R11864" s="75" t="e">
        <f t="shared" si="2281"/>
        <v>#REF!</v>
      </c>
    </row>
    <row r="11865" spans="1:18" ht="15" customHeight="1" x14ac:dyDescent="0.3">
      <c r="A11865" s="86"/>
      <c r="B11865" s="84"/>
      <c r="C11865" s="125"/>
      <c r="E11865" s="151"/>
      <c r="F11865" s="151"/>
      <c r="G11865" s="151"/>
      <c r="H11865" s="190" t="str">
        <f t="shared" si="2282"/>
        <v/>
      </c>
      <c r="J11865" s="195" t="str">
        <f>+IF(H11865="","",H11865/H11878)</f>
        <v/>
      </c>
      <c r="K11865" s="174"/>
      <c r="L11865" s="170"/>
      <c r="M11865" s="193" t="str">
        <f t="shared" si="2283"/>
        <v/>
      </c>
      <c r="N11865" s="194" t="str">
        <f t="shared" si="2280"/>
        <v/>
      </c>
      <c r="R11865" s="75" t="e">
        <f t="shared" si="2281"/>
        <v>#REF!</v>
      </c>
    </row>
    <row r="11866" spans="1:18" ht="15" customHeight="1" x14ac:dyDescent="0.3">
      <c r="A11866" s="86"/>
      <c r="B11866" s="84"/>
      <c r="C11866" s="125"/>
      <c r="E11866" s="151"/>
      <c r="F11866" s="151"/>
      <c r="G11866" s="151"/>
      <c r="H11866" s="190" t="str">
        <f t="shared" si="2282"/>
        <v/>
      </c>
      <c r="J11866" s="195" t="str">
        <f>+IF(H11866="","",H11866/H11878)</f>
        <v/>
      </c>
      <c r="K11866" s="174"/>
      <c r="L11866" s="170"/>
      <c r="M11866" s="193" t="str">
        <f t="shared" si="2283"/>
        <v/>
      </c>
      <c r="N11866" s="194" t="str">
        <f t="shared" si="2280"/>
        <v/>
      </c>
      <c r="R11866" s="75" t="e">
        <f t="shared" si="2281"/>
        <v>#REF!</v>
      </c>
    </row>
    <row r="11867" spans="1:18" ht="15" customHeight="1" thickBot="1" x14ac:dyDescent="0.35">
      <c r="A11867" s="86"/>
      <c r="B11867" s="84"/>
      <c r="C11867" s="125"/>
      <c r="E11867" s="152"/>
      <c r="F11867" s="152"/>
      <c r="G11867" s="152"/>
      <c r="H11867" s="191" t="str">
        <f t="shared" si="2282"/>
        <v/>
      </c>
      <c r="J11867" s="195" t="str">
        <f>+IF(H11867="","",H11867/H11878)</f>
        <v/>
      </c>
      <c r="K11867" s="174"/>
      <c r="L11867" s="170"/>
      <c r="M11867" s="193" t="str">
        <f t="shared" si="2283"/>
        <v/>
      </c>
      <c r="N11867" s="194" t="str">
        <f t="shared" si="2280"/>
        <v/>
      </c>
      <c r="R11867" s="75" t="e">
        <f t="shared" si="2281"/>
        <v>#REF!</v>
      </c>
    </row>
    <row r="11868" spans="1:18" ht="15" customHeight="1" thickBot="1" x14ac:dyDescent="0.35">
      <c r="A11868" s="86"/>
      <c r="B11868" s="84"/>
      <c r="C11868" s="160"/>
      <c r="D11868" s="160"/>
      <c r="E11868" s="160"/>
      <c r="F11868" s="160"/>
      <c r="G11868" s="161" t="s">
        <v>29</v>
      </c>
      <c r="H11868" s="157">
        <f>SUM(H11842:H11867)</f>
        <v>57.491599999999998</v>
      </c>
      <c r="J11868" s="110">
        <f>SUM(J11842:J11867)</f>
        <v>0.38436225987219913</v>
      </c>
      <c r="K11868" s="109"/>
      <c r="L11868" s="109"/>
      <c r="M11868" s="109"/>
      <c r="N11868" s="110">
        <f>SUM(N11842:N11867)</f>
        <v>7.8753184655888681E-2</v>
      </c>
    </row>
    <row r="11869" spans="1:18" s="73" customFormat="1" ht="15" customHeight="1" thickBot="1" x14ac:dyDescent="0.35">
      <c r="A11869" s="86"/>
      <c r="B11869" s="84"/>
      <c r="C11869" s="73" t="s">
        <v>12</v>
      </c>
      <c r="H11869" s="74"/>
      <c r="J11869" s="111"/>
      <c r="K11869" s="111"/>
      <c r="L11869" s="111"/>
      <c r="M11869" s="111"/>
      <c r="N11869" s="111"/>
    </row>
    <row r="11870" spans="1:18" ht="33" customHeight="1" thickBot="1" x14ac:dyDescent="0.35">
      <c r="A11870" s="86"/>
      <c r="B11870" s="84"/>
      <c r="C11870" s="122" t="s">
        <v>48</v>
      </c>
      <c r="D11870" s="129"/>
      <c r="E11870" s="130" t="s">
        <v>3</v>
      </c>
      <c r="F11870" s="130" t="s">
        <v>0</v>
      </c>
      <c r="G11870" s="123" t="s">
        <v>6</v>
      </c>
      <c r="H11870" s="124" t="s">
        <v>9</v>
      </c>
      <c r="J11870" s="106" t="s">
        <v>59</v>
      </c>
      <c r="K11870" s="107" t="s">
        <v>60</v>
      </c>
      <c r="L11870" s="107" t="s">
        <v>61</v>
      </c>
      <c r="M11870" s="107" t="s">
        <v>62</v>
      </c>
      <c r="N11870" s="108" t="s">
        <v>63</v>
      </c>
    </row>
    <row r="11871" spans="1:18" ht="15" customHeight="1" x14ac:dyDescent="0.3">
      <c r="A11871" s="86"/>
      <c r="B11871" s="84"/>
      <c r="C11871" s="125"/>
      <c r="E11871" s="149"/>
      <c r="F11871" s="146"/>
      <c r="G11871" s="154"/>
      <c r="H11871" s="186" t="str">
        <f>+IF(G11871="","",F11871*G11871)</f>
        <v/>
      </c>
      <c r="J11871" s="195" t="str">
        <f>+IF(H11871="","",H11871/H11878)</f>
        <v/>
      </c>
      <c r="K11871" s="175"/>
      <c r="L11871" s="175"/>
      <c r="M11871" s="193" t="str">
        <f>IF(L11871="NP", 0, (IF(L11871="EP", 1, (IF(L11871="ND", 0.4, "")))))</f>
        <v/>
      </c>
      <c r="N11871" s="194" t="str">
        <f>+IF(H11871="","",J11871*M11871)</f>
        <v/>
      </c>
      <c r="R11871" s="75" t="e">
        <f t="shared" ref="R11871:R11875" si="2284">+R11783+1</f>
        <v>#REF!</v>
      </c>
    </row>
    <row r="11872" spans="1:18" ht="15" customHeight="1" x14ac:dyDescent="0.3">
      <c r="A11872" s="86"/>
      <c r="B11872" s="84"/>
      <c r="C11872" s="125"/>
      <c r="E11872" s="149"/>
      <c r="F11872" s="146"/>
      <c r="G11872" s="154"/>
      <c r="H11872" s="186" t="str">
        <f>+IF(G11872="","",F11872*G11872)</f>
        <v/>
      </c>
      <c r="J11872" s="195" t="str">
        <f>+IF(H11872="","",H11872/H11876)</f>
        <v/>
      </c>
      <c r="K11872" s="175"/>
      <c r="L11872" s="175"/>
      <c r="M11872" s="193" t="str">
        <f>IF(L11872="NP", 0, (IF(L11872="EP", 1, (IF(L11872="ND", 0.4, "")))))</f>
        <v/>
      </c>
      <c r="N11872" s="194" t="str">
        <f>+IF(H11872="","",J11872*M11872)</f>
        <v/>
      </c>
      <c r="R11872" s="75" t="e">
        <f t="shared" si="2284"/>
        <v>#REF!</v>
      </c>
    </row>
    <row r="11873" spans="1:18" ht="15" customHeight="1" x14ac:dyDescent="0.3">
      <c r="A11873" s="86"/>
      <c r="B11873" s="84"/>
      <c r="C11873" s="125"/>
      <c r="E11873" s="149"/>
      <c r="F11873" s="146"/>
      <c r="G11873" s="154"/>
      <c r="H11873" s="186" t="str">
        <f>+IF(G11873="","",F11873*G11873)</f>
        <v/>
      </c>
      <c r="J11873" s="195" t="str">
        <f>+IF(H11873="","",H11873/H11877)</f>
        <v/>
      </c>
      <c r="K11873" s="175"/>
      <c r="L11873" s="175"/>
      <c r="M11873" s="193" t="str">
        <f>IF(L11873="NP", 0, (IF(L11873="EP", 1, (IF(L11873="ND", 0.4, "")))))</f>
        <v/>
      </c>
      <c r="N11873" s="194" t="str">
        <f>+IF(H11873="","",J11873*M11873)</f>
        <v/>
      </c>
      <c r="R11873" s="75" t="e">
        <f t="shared" si="2284"/>
        <v>#REF!</v>
      </c>
    </row>
    <row r="11874" spans="1:18" ht="15" customHeight="1" x14ac:dyDescent="0.3">
      <c r="A11874" s="86"/>
      <c r="B11874" s="84"/>
      <c r="C11874" s="125"/>
      <c r="E11874" s="149"/>
      <c r="F11874" s="146"/>
      <c r="G11874" s="154"/>
      <c r="H11874" s="186" t="str">
        <f>+IF(G11874="","",F11874*G11874)</f>
        <v/>
      </c>
      <c r="J11874" s="195" t="str">
        <f>+IF(H11874="","",H11874/H11878)</f>
        <v/>
      </c>
      <c r="K11874" s="175"/>
      <c r="L11874" s="175"/>
      <c r="M11874" s="193" t="str">
        <f>IF(L11874="NP", 0, (IF(L11874="EP", 1, (IF(L11874="ND", 0.4, "")))))</f>
        <v/>
      </c>
      <c r="N11874" s="194" t="str">
        <f>+IF(H11874="","",J11874*M11874)</f>
        <v/>
      </c>
      <c r="R11874" s="75" t="e">
        <f t="shared" si="2284"/>
        <v>#REF!</v>
      </c>
    </row>
    <row r="11875" spans="1:18" ht="15" customHeight="1" thickBot="1" x14ac:dyDescent="0.35">
      <c r="A11875" s="86"/>
      <c r="B11875" s="84"/>
      <c r="C11875" s="127"/>
      <c r="D11875" s="128"/>
      <c r="E11875" s="150"/>
      <c r="F11875" s="147"/>
      <c r="G11875" s="155"/>
      <c r="H11875" s="192" t="str">
        <f>+IF(G11875="","",F11875*G11875)</f>
        <v/>
      </c>
      <c r="J11875" s="195" t="str">
        <f>+IF(H11875="","",H11875/H11878)</f>
        <v/>
      </c>
      <c r="K11875" s="176"/>
      <c r="L11875" s="177"/>
      <c r="M11875" s="193" t="str">
        <f>IF(L11875="NP", 0, (IF(L11875="EP", 1, (IF(L11875="ND", 0.4, "")))))</f>
        <v/>
      </c>
      <c r="N11875" s="194" t="str">
        <f>+IF(H11875="","",J11875*M11875)</f>
        <v/>
      </c>
      <c r="R11875" s="75" t="e">
        <f t="shared" si="2284"/>
        <v>#REF!</v>
      </c>
    </row>
    <row r="11876" spans="1:18" ht="15" customHeight="1" thickBot="1" x14ac:dyDescent="0.35">
      <c r="A11876" s="86"/>
      <c r="B11876" s="84"/>
      <c r="C11876" s="160"/>
      <c r="D11876" s="160"/>
      <c r="E11876" s="160"/>
      <c r="F11876" s="160"/>
      <c r="G11876" s="161" t="s">
        <v>30</v>
      </c>
      <c r="H11876" s="157">
        <f>SUM(H11871:H11875)</f>
        <v>0</v>
      </c>
      <c r="J11876" s="110">
        <f>SUM(J11871:J11875)</f>
        <v>0</v>
      </c>
      <c r="K11876" s="109"/>
      <c r="L11876" s="109"/>
      <c r="M11876" s="109"/>
      <c r="N11876" s="110">
        <f>SUM(N11871:N11875)</f>
        <v>0</v>
      </c>
    </row>
    <row r="11877" spans="1:18" ht="13.5" customHeight="1" thickBot="1" x14ac:dyDescent="0.35">
      <c r="A11877" s="86"/>
      <c r="B11877" s="84"/>
      <c r="H11877" s="84"/>
      <c r="J11877" s="103"/>
      <c r="K11877" s="104"/>
      <c r="L11877" s="104"/>
      <c r="M11877" s="104"/>
      <c r="N11877" s="105"/>
    </row>
    <row r="11878" spans="1:18" ht="15" customHeight="1" x14ac:dyDescent="0.3">
      <c r="A11878" s="86"/>
      <c r="B11878" s="84"/>
      <c r="D11878" s="132" t="s">
        <v>13</v>
      </c>
      <c r="E11878" s="133"/>
      <c r="F11878" s="133"/>
      <c r="G11878" s="134"/>
      <c r="H11878" s="158">
        <f>+H11823+H11839+H11868+H11876</f>
        <v>149.57660000000001</v>
      </c>
      <c r="J11878" s="113"/>
      <c r="K11878" s="78"/>
      <c r="M11878" s="78"/>
      <c r="N11878" s="114"/>
    </row>
    <row r="11879" spans="1:18" ht="15" customHeight="1" thickBot="1" x14ac:dyDescent="0.35">
      <c r="A11879" s="86"/>
      <c r="B11879" s="84"/>
      <c r="D11879" s="135" t="s">
        <v>67</v>
      </c>
      <c r="E11879" s="136"/>
      <c r="F11879" s="136"/>
      <c r="G11879" s="141">
        <f>+$Q$1</f>
        <v>0.15</v>
      </c>
      <c r="H11879" s="159">
        <f>+H11878*G11879</f>
        <v>22.436490000000003</v>
      </c>
      <c r="J11879" s="115"/>
      <c r="K11879" s="116"/>
      <c r="L11879" s="116"/>
      <c r="M11879" s="116"/>
      <c r="N11879" s="117"/>
    </row>
    <row r="11880" spans="1:18" ht="15" customHeight="1" x14ac:dyDescent="0.3">
      <c r="A11880" s="86"/>
      <c r="B11880" s="84"/>
      <c r="D11880" s="135" t="s">
        <v>68</v>
      </c>
      <c r="E11880" s="136"/>
      <c r="F11880" s="136"/>
      <c r="G11880" s="141">
        <f>+$Q$2</f>
        <v>0</v>
      </c>
      <c r="H11880" s="159">
        <f>+(H11878+H11879)*G11880</f>
        <v>0</v>
      </c>
      <c r="J11880" s="120">
        <f>+J11823+J11839+J11868+J11876</f>
        <v>0.99999999999999978</v>
      </c>
      <c r="K11880" s="118"/>
      <c r="L11880" s="118"/>
      <c r="M11880" s="118"/>
      <c r="N11880" s="120">
        <f>+N11823+N11839+N11868+N11876</f>
        <v>7.8753184655888681E-2</v>
      </c>
    </row>
    <row r="11881" spans="1:18" ht="15" customHeight="1" thickBot="1" x14ac:dyDescent="0.35">
      <c r="A11881" s="86"/>
      <c r="B11881" s="84"/>
      <c r="C11881" s="75" t="s">
        <v>64</v>
      </c>
      <c r="D11881" s="135" t="s">
        <v>14</v>
      </c>
      <c r="E11881" s="136"/>
      <c r="F11881" s="136"/>
      <c r="G11881" s="137"/>
      <c r="H11881" s="159">
        <f>SUM(H11878:H11880)</f>
        <v>172.01309000000001</v>
      </c>
      <c r="J11881" s="121" t="s">
        <v>69</v>
      </c>
      <c r="K11881" s="119"/>
      <c r="L11881" s="119"/>
      <c r="M11881" s="119"/>
      <c r="N11881" s="121" t="s">
        <v>70</v>
      </c>
    </row>
    <row r="11882" spans="1:18" ht="15" customHeight="1" thickBot="1" x14ac:dyDescent="0.35">
      <c r="A11882" s="86"/>
      <c r="B11882" s="84"/>
      <c r="C11882" s="75" t="s">
        <v>64</v>
      </c>
      <c r="D11882" s="138" t="s">
        <v>15</v>
      </c>
      <c r="E11882" s="139"/>
      <c r="F11882" s="139"/>
      <c r="G11882" s="140"/>
      <c r="H11882" s="131">
        <f>+ROUND(H11881,2)</f>
        <v>172.01</v>
      </c>
      <c r="N11882" s="165">
        <f>+ROUND(N11880,4)</f>
        <v>7.8799999999999995E-2</v>
      </c>
    </row>
    <row r="11883" spans="1:18" ht="13.5" customHeight="1" x14ac:dyDescent="0.3">
      <c r="A11883" s="86"/>
      <c r="B11883" s="84"/>
      <c r="G11883" s="76"/>
    </row>
    <row r="11884" spans="1:18" ht="13.5" customHeight="1" x14ac:dyDescent="0.3">
      <c r="A11884" s="86"/>
      <c r="B11884" s="84"/>
      <c r="G11884" s="76"/>
    </row>
    <row r="11885" spans="1:18" ht="15" customHeight="1" x14ac:dyDescent="0.3">
      <c r="A11885" s="83"/>
      <c r="B11885" s="84"/>
      <c r="G11885" s="76"/>
      <c r="H11885" s="84"/>
      <c r="J11885" s="85"/>
      <c r="K11885" s="85"/>
      <c r="L11885" s="85"/>
      <c r="M11885" s="85"/>
      <c r="N11885" s="85"/>
    </row>
    <row r="11886" spans="1:18" ht="14.1" customHeight="1" x14ac:dyDescent="0.3">
      <c r="A11886" s="86"/>
      <c r="B11886" s="84"/>
      <c r="C11886" s="87"/>
      <c r="D11886" s="87"/>
      <c r="E11886" s="87"/>
      <c r="F11886" s="87"/>
      <c r="G11886" s="87"/>
      <c r="H11886" s="87"/>
      <c r="K11886" s="78"/>
      <c r="M11886" s="78"/>
    </row>
    <row r="11887" spans="1:18" ht="12" customHeight="1" x14ac:dyDescent="0.3">
      <c r="A11887" s="86"/>
      <c r="B11887" s="84"/>
      <c r="C11887" s="73"/>
      <c r="D11887" s="73"/>
      <c r="E11887" s="73"/>
      <c r="F11887" s="73"/>
      <c r="G11887" s="73"/>
      <c r="H11887" s="73"/>
      <c r="K11887" s="78"/>
      <c r="M11887" s="78"/>
    </row>
    <row r="11888" spans="1:18" ht="12" customHeight="1" x14ac:dyDescent="0.3">
      <c r="A11888" s="86"/>
      <c r="B11888" s="84"/>
      <c r="G11888" s="88"/>
      <c r="H11888" s="84"/>
      <c r="K11888" s="78"/>
      <c r="M11888" s="78"/>
    </row>
    <row r="11889" spans="1:18" ht="14.25" customHeight="1" x14ac:dyDescent="0.3">
      <c r="A11889" s="86"/>
      <c r="B11889" s="84"/>
      <c r="C11889" s="89"/>
      <c r="D11889" s="90"/>
      <c r="E11889" s="90"/>
      <c r="F11889" s="90"/>
      <c r="G11889" s="90"/>
      <c r="H11889" s="91"/>
      <c r="K11889" s="78"/>
      <c r="M11889" s="78"/>
    </row>
    <row r="11890" spans="1:18" ht="14.25" customHeight="1" x14ac:dyDescent="0.3">
      <c r="A11890" s="86"/>
      <c r="B11890" s="84"/>
      <c r="C11890" s="89"/>
      <c r="H11890" s="84"/>
      <c r="K11890" s="78"/>
      <c r="M11890" s="78"/>
    </row>
    <row r="11891" spans="1:18" ht="12" customHeight="1" thickBot="1" x14ac:dyDescent="0.35">
      <c r="A11891" s="86"/>
      <c r="B11891" s="84"/>
      <c r="C11891" s="89"/>
      <c r="H11891" s="84"/>
      <c r="K11891" s="78"/>
      <c r="M11891" s="78"/>
    </row>
    <row r="11892" spans="1:18" ht="20.100000000000001" customHeight="1" thickBot="1" x14ac:dyDescent="0.35">
      <c r="A11892" s="86"/>
      <c r="B11892" s="84"/>
      <c r="C11892" s="142" t="s">
        <v>55</v>
      </c>
      <c r="D11892" s="143"/>
      <c r="E11892" s="143"/>
      <c r="F11892" s="143"/>
      <c r="G11892" s="143"/>
      <c r="H11892" s="144"/>
    </row>
    <row r="11893" spans="1:18" ht="20.100000000000001" customHeight="1" x14ac:dyDescent="0.3">
      <c r="A11893" s="86"/>
      <c r="B11893" s="84"/>
      <c r="C11893" s="92"/>
      <c r="H11893" s="93" t="s">
        <v>56</v>
      </c>
      <c r="I11893" s="84"/>
      <c r="J11893" s="97" t="s">
        <v>26</v>
      </c>
      <c r="K11893" s="98"/>
      <c r="L11893" s="98"/>
      <c r="M11893" s="98"/>
      <c r="N11893" s="99"/>
    </row>
    <row r="11894" spans="1:18" ht="16.5" customHeight="1" thickBot="1" x14ac:dyDescent="0.35">
      <c r="A11894" s="169"/>
      <c r="B11894" s="84"/>
      <c r="C11894" s="73" t="s">
        <v>57</v>
      </c>
      <c r="D11894" s="84">
        <v>136</v>
      </c>
      <c r="G11894" s="74" t="s">
        <v>4</v>
      </c>
      <c r="H11894" s="75" t="str">
        <f>+VLOOKUP(D11894,PRESUP!$A$6:$N$183,3,FALSE)</f>
        <v>u</v>
      </c>
      <c r="I11894" s="84"/>
      <c r="J11894" s="100"/>
      <c r="K11894" s="101"/>
      <c r="L11894" s="101"/>
      <c r="M11894" s="101"/>
      <c r="N11894" s="102"/>
    </row>
    <row r="11895" spans="1:18" ht="32.25" customHeight="1" x14ac:dyDescent="0.3">
      <c r="A11895" s="86"/>
      <c r="B11895" s="84"/>
      <c r="C11895" s="22" t="str">
        <f>+VLOOKUP(D11894,PRESUP!$A$6:$N$183,14,FALSE)</f>
        <v>DETALLE: TANQUE DE 55 GALONES (PARA BASURA)</v>
      </c>
      <c r="J11895" s="103"/>
      <c r="K11895" s="104"/>
      <c r="L11895" s="104"/>
      <c r="M11895" s="104"/>
      <c r="N11895" s="105"/>
      <c r="O11895" s="84" t="s">
        <v>71</v>
      </c>
      <c r="P11895" s="84" t="s">
        <v>73</v>
      </c>
      <c r="Q11895" s="84" t="s">
        <v>72</v>
      </c>
    </row>
    <row r="11896" spans="1:18" s="73" customFormat="1" ht="15" customHeight="1" thickBot="1" x14ac:dyDescent="0.35">
      <c r="A11896" s="86"/>
      <c r="B11896" s="84"/>
      <c r="C11896" s="73" t="s">
        <v>5</v>
      </c>
      <c r="D11896" s="94"/>
      <c r="E11896" s="94"/>
      <c r="F11896" s="94"/>
      <c r="G11896" s="196" t="s">
        <v>58</v>
      </c>
      <c r="H11896" s="197">
        <v>6.0000000000000001E-3</v>
      </c>
      <c r="J11896" s="162"/>
      <c r="K11896" s="163"/>
      <c r="L11896" s="163"/>
      <c r="M11896" s="163"/>
      <c r="N11896" s="164"/>
      <c r="O11896" s="166">
        <f>+H11970</f>
        <v>18.399999999999999</v>
      </c>
      <c r="P11896" s="168">
        <f>+H11966</f>
        <v>16</v>
      </c>
      <c r="Q11896" s="167">
        <f>+N11970</f>
        <v>0.20180000000000001</v>
      </c>
      <c r="R11896" s="73">
        <f t="shared" ref="R11896" si="2285">+D11894</f>
        <v>136</v>
      </c>
    </row>
    <row r="11897" spans="1:18" s="94" customFormat="1" ht="30" customHeight="1" thickBot="1" x14ac:dyDescent="0.35">
      <c r="A11897" s="86"/>
      <c r="B11897" s="84"/>
      <c r="C11897" s="122" t="s">
        <v>48</v>
      </c>
      <c r="D11897" s="123" t="s">
        <v>0</v>
      </c>
      <c r="E11897" s="123" t="s">
        <v>6</v>
      </c>
      <c r="F11897" s="123" t="s">
        <v>7</v>
      </c>
      <c r="G11897" s="123" t="s">
        <v>8</v>
      </c>
      <c r="H11897" s="124" t="s">
        <v>9</v>
      </c>
      <c r="J11897" s="106" t="s">
        <v>59</v>
      </c>
      <c r="K11897" s="107" t="s">
        <v>60</v>
      </c>
      <c r="L11897" s="107" t="s">
        <v>61</v>
      </c>
      <c r="M11897" s="107" t="s">
        <v>62</v>
      </c>
      <c r="N11897" s="108" t="s">
        <v>63</v>
      </c>
    </row>
    <row r="11898" spans="1:18" ht="15" customHeight="1" x14ac:dyDescent="0.3">
      <c r="A11898" s="86"/>
      <c r="B11898" s="84"/>
      <c r="C11898" s="125"/>
      <c r="D11898" s="145"/>
      <c r="E11898" s="148"/>
      <c r="F11898" s="148"/>
      <c r="G11898" s="153"/>
      <c r="H11898" s="126"/>
      <c r="J11898" s="171"/>
      <c r="K11898" s="210"/>
      <c r="L11898" s="210"/>
      <c r="M11898" s="156"/>
      <c r="N11898" s="173" t="str">
        <f t="shared" ref="N11898:N11910" si="2286">+IF(H11898="","",J11898*M11898)</f>
        <v/>
      </c>
    </row>
    <row r="11899" spans="1:18" ht="15" customHeight="1" x14ac:dyDescent="0.25">
      <c r="A11899" s="86"/>
      <c r="B11899" s="84"/>
      <c r="C11899" s="209"/>
      <c r="D11899" s="209"/>
      <c r="E11899" s="209"/>
      <c r="F11899" s="184"/>
      <c r="G11899" s="185"/>
      <c r="H11899" s="186"/>
      <c r="J11899" s="195"/>
      <c r="K11899" s="216"/>
      <c r="L11899" s="217"/>
      <c r="M11899" s="193"/>
      <c r="N11899" s="194" t="str">
        <f t="shared" si="2286"/>
        <v/>
      </c>
      <c r="R11899" s="75" t="e">
        <f t="shared" ref="R11899:R11910" si="2287">+R11811+1</f>
        <v>#REF!</v>
      </c>
    </row>
    <row r="11900" spans="1:18" ht="15" customHeight="1" x14ac:dyDescent="0.25">
      <c r="A11900" s="86"/>
      <c r="B11900" s="84"/>
      <c r="C11900" s="209"/>
      <c r="D11900" s="209"/>
      <c r="E11900" s="209"/>
      <c r="F11900" s="184"/>
      <c r="G11900" s="185"/>
      <c r="H11900" s="186"/>
      <c r="J11900" s="195"/>
      <c r="K11900" s="172"/>
      <c r="L11900" s="170"/>
      <c r="M11900" s="193"/>
      <c r="N11900" s="194" t="str">
        <f t="shared" si="2286"/>
        <v/>
      </c>
      <c r="R11900" s="75" t="e">
        <f t="shared" si="2287"/>
        <v>#REF!</v>
      </c>
    </row>
    <row r="11901" spans="1:18" ht="15" customHeight="1" x14ac:dyDescent="0.3">
      <c r="A11901" s="86"/>
      <c r="B11901" s="84"/>
      <c r="C11901" s="125"/>
      <c r="D11901" s="146"/>
      <c r="E11901" s="149"/>
      <c r="F11901" s="184"/>
      <c r="G11901" s="185"/>
      <c r="H11901" s="186"/>
      <c r="J11901" s="195"/>
      <c r="K11901" s="172"/>
      <c r="L11901" s="170"/>
      <c r="M11901" s="193"/>
      <c r="N11901" s="194" t="str">
        <f t="shared" si="2286"/>
        <v/>
      </c>
      <c r="R11901" s="75" t="e">
        <f t="shared" si="2287"/>
        <v>#REF!</v>
      </c>
    </row>
    <row r="11902" spans="1:18" ht="15" customHeight="1" x14ac:dyDescent="0.3">
      <c r="A11902" s="86"/>
      <c r="B11902" s="84"/>
      <c r="C11902" s="125"/>
      <c r="D11902" s="146"/>
      <c r="E11902" s="149"/>
      <c r="F11902" s="184"/>
      <c r="G11902" s="185"/>
      <c r="H11902" s="186"/>
      <c r="J11902" s="195"/>
      <c r="K11902" s="172"/>
      <c r="L11902" s="170"/>
      <c r="M11902" s="193"/>
      <c r="N11902" s="194" t="str">
        <f t="shared" si="2286"/>
        <v/>
      </c>
      <c r="R11902" s="75" t="e">
        <f t="shared" si="2287"/>
        <v>#REF!</v>
      </c>
    </row>
    <row r="11903" spans="1:18" ht="15" customHeight="1" x14ac:dyDescent="0.3">
      <c r="A11903" s="86"/>
      <c r="B11903" s="84"/>
      <c r="C11903" s="125"/>
      <c r="D11903" s="146"/>
      <c r="E11903" s="149"/>
      <c r="F11903" s="184" t="str">
        <f t="shared" ref="F11903:F11910" si="2288">+IF(E11903="","",D11903*E11903)</f>
        <v/>
      </c>
      <c r="G11903" s="185" t="str">
        <f>+IF(F11903="","",H11896)</f>
        <v/>
      </c>
      <c r="H11903" s="186" t="str">
        <f t="shared" ref="H11903:H11910" si="2289">+IF(G11903="","",F11903*G11903)</f>
        <v/>
      </c>
      <c r="J11903" s="195" t="str">
        <f>+IF(H11903="","",H11903/H11966)</f>
        <v/>
      </c>
      <c r="K11903" s="172"/>
      <c r="L11903" s="170"/>
      <c r="M11903" s="193" t="str">
        <f t="shared" ref="M11903:M11910" si="2290">IF(L11903="NP", 0, (IF(L11903="EP", 1, (IF(L11903="ND", 0.4, "")))))</f>
        <v/>
      </c>
      <c r="N11903" s="194" t="str">
        <f t="shared" si="2286"/>
        <v/>
      </c>
      <c r="R11903" s="75" t="e">
        <f t="shared" si="2287"/>
        <v>#REF!</v>
      </c>
    </row>
    <row r="11904" spans="1:18" ht="15" customHeight="1" x14ac:dyDescent="0.3">
      <c r="A11904" s="86"/>
      <c r="B11904" s="84"/>
      <c r="C11904" s="125"/>
      <c r="D11904" s="146"/>
      <c r="E11904" s="149"/>
      <c r="F11904" s="184" t="str">
        <f t="shared" si="2288"/>
        <v/>
      </c>
      <c r="G11904" s="185" t="str">
        <f>+IF(F11904="","",H11896)</f>
        <v/>
      </c>
      <c r="H11904" s="186" t="str">
        <f t="shared" si="2289"/>
        <v/>
      </c>
      <c r="J11904" s="195" t="str">
        <f>+IF(H11904="","",H11904/H11966)</f>
        <v/>
      </c>
      <c r="K11904" s="172"/>
      <c r="L11904" s="170"/>
      <c r="M11904" s="193" t="str">
        <f t="shared" si="2290"/>
        <v/>
      </c>
      <c r="N11904" s="194" t="str">
        <f t="shared" si="2286"/>
        <v/>
      </c>
      <c r="R11904" s="75" t="e">
        <f t="shared" si="2287"/>
        <v>#REF!</v>
      </c>
    </row>
    <row r="11905" spans="1:18" ht="15" customHeight="1" x14ac:dyDescent="0.3">
      <c r="A11905" s="86"/>
      <c r="B11905" s="84"/>
      <c r="C11905" s="125"/>
      <c r="D11905" s="146"/>
      <c r="E11905" s="149"/>
      <c r="F11905" s="184" t="str">
        <f t="shared" si="2288"/>
        <v/>
      </c>
      <c r="G11905" s="185" t="str">
        <f>+IF(F11905="","",H11896)</f>
        <v/>
      </c>
      <c r="H11905" s="186" t="str">
        <f t="shared" si="2289"/>
        <v/>
      </c>
      <c r="J11905" s="195" t="str">
        <f>+IF(H11905="","",H11905/H11966)</f>
        <v/>
      </c>
      <c r="K11905" s="172"/>
      <c r="L11905" s="170"/>
      <c r="M11905" s="193" t="str">
        <f t="shared" si="2290"/>
        <v/>
      </c>
      <c r="N11905" s="194" t="str">
        <f t="shared" si="2286"/>
        <v/>
      </c>
      <c r="R11905" s="75" t="e">
        <f t="shared" si="2287"/>
        <v>#REF!</v>
      </c>
    </row>
    <row r="11906" spans="1:18" ht="15" customHeight="1" x14ac:dyDescent="0.3">
      <c r="A11906" s="86"/>
      <c r="B11906" s="84"/>
      <c r="C11906" s="125"/>
      <c r="D11906" s="146"/>
      <c r="E11906" s="149"/>
      <c r="F11906" s="184" t="str">
        <f t="shared" si="2288"/>
        <v/>
      </c>
      <c r="G11906" s="185" t="str">
        <f>+IF(F11906="","",H11896)</f>
        <v/>
      </c>
      <c r="H11906" s="186" t="str">
        <f t="shared" si="2289"/>
        <v/>
      </c>
      <c r="J11906" s="195" t="str">
        <f>+IF(H11906="","",H11906/H11966)</f>
        <v/>
      </c>
      <c r="K11906" s="172"/>
      <c r="L11906" s="170"/>
      <c r="M11906" s="193" t="str">
        <f t="shared" si="2290"/>
        <v/>
      </c>
      <c r="N11906" s="194" t="str">
        <f t="shared" si="2286"/>
        <v/>
      </c>
      <c r="R11906" s="75" t="e">
        <f t="shared" si="2287"/>
        <v>#REF!</v>
      </c>
    </row>
    <row r="11907" spans="1:18" ht="15" customHeight="1" x14ac:dyDescent="0.3">
      <c r="A11907" s="86"/>
      <c r="B11907" s="84"/>
      <c r="C11907" s="125"/>
      <c r="D11907" s="146"/>
      <c r="E11907" s="149"/>
      <c r="F11907" s="184" t="str">
        <f t="shared" si="2288"/>
        <v/>
      </c>
      <c r="G11907" s="185" t="str">
        <f>+IF(F11907="","",H11896)</f>
        <v/>
      </c>
      <c r="H11907" s="186" t="str">
        <f t="shared" si="2289"/>
        <v/>
      </c>
      <c r="J11907" s="195" t="str">
        <f>+IF(H11907="","",H11907/H11966)</f>
        <v/>
      </c>
      <c r="K11907" s="172"/>
      <c r="L11907" s="170"/>
      <c r="M11907" s="193" t="str">
        <f t="shared" si="2290"/>
        <v/>
      </c>
      <c r="N11907" s="194" t="str">
        <f t="shared" si="2286"/>
        <v/>
      </c>
      <c r="R11907" s="75" t="e">
        <f t="shared" si="2287"/>
        <v>#REF!</v>
      </c>
    </row>
    <row r="11908" spans="1:18" ht="15" customHeight="1" x14ac:dyDescent="0.3">
      <c r="A11908" s="86"/>
      <c r="B11908" s="84"/>
      <c r="C11908" s="125"/>
      <c r="D11908" s="146"/>
      <c r="E11908" s="149"/>
      <c r="F11908" s="184" t="str">
        <f t="shared" si="2288"/>
        <v/>
      </c>
      <c r="G11908" s="185" t="str">
        <f>+IF(F11908="","",H11896)</f>
        <v/>
      </c>
      <c r="H11908" s="186" t="str">
        <f t="shared" si="2289"/>
        <v/>
      </c>
      <c r="J11908" s="195" t="str">
        <f>+IF(H11908="","",H11908/H11966)</f>
        <v/>
      </c>
      <c r="K11908" s="172"/>
      <c r="L11908" s="170"/>
      <c r="M11908" s="193" t="str">
        <f t="shared" si="2290"/>
        <v/>
      </c>
      <c r="N11908" s="194" t="str">
        <f t="shared" si="2286"/>
        <v/>
      </c>
      <c r="R11908" s="75" t="e">
        <f t="shared" si="2287"/>
        <v>#REF!</v>
      </c>
    </row>
    <row r="11909" spans="1:18" ht="15" customHeight="1" x14ac:dyDescent="0.3">
      <c r="A11909" s="86"/>
      <c r="B11909" s="84"/>
      <c r="C11909" s="125"/>
      <c r="D11909" s="146"/>
      <c r="E11909" s="149"/>
      <c r="F11909" s="184" t="str">
        <f t="shared" si="2288"/>
        <v/>
      </c>
      <c r="G11909" s="185" t="str">
        <f>+IF(F11909="","",H11896)</f>
        <v/>
      </c>
      <c r="H11909" s="186" t="str">
        <f t="shared" si="2289"/>
        <v/>
      </c>
      <c r="J11909" s="195" t="str">
        <f>+IF(H11909="","",H11909/H11966)</f>
        <v/>
      </c>
      <c r="K11909" s="172"/>
      <c r="L11909" s="170"/>
      <c r="M11909" s="193" t="str">
        <f t="shared" si="2290"/>
        <v/>
      </c>
      <c r="N11909" s="194" t="str">
        <f t="shared" si="2286"/>
        <v/>
      </c>
      <c r="R11909" s="75" t="e">
        <f t="shared" si="2287"/>
        <v>#REF!</v>
      </c>
    </row>
    <row r="11910" spans="1:18" ht="15" customHeight="1" thickBot="1" x14ac:dyDescent="0.35">
      <c r="A11910" s="86"/>
      <c r="B11910" s="84"/>
      <c r="C11910" s="127"/>
      <c r="D11910" s="147"/>
      <c r="E11910" s="150"/>
      <c r="F11910" s="187" t="str">
        <f t="shared" si="2288"/>
        <v/>
      </c>
      <c r="G11910" s="188" t="str">
        <f>+IF(F11910="","",H11895)</f>
        <v/>
      </c>
      <c r="H11910" s="189" t="str">
        <f t="shared" si="2289"/>
        <v/>
      </c>
      <c r="J11910" s="195" t="str">
        <f>+IF(H11910="","",H11910/H11966)</f>
        <v/>
      </c>
      <c r="K11910" s="172"/>
      <c r="L11910" s="170"/>
      <c r="M11910" s="193" t="str">
        <f t="shared" si="2290"/>
        <v/>
      </c>
      <c r="N11910" s="194" t="str">
        <f t="shared" si="2286"/>
        <v/>
      </c>
      <c r="R11910" s="75" t="e">
        <f t="shared" si="2287"/>
        <v>#REF!</v>
      </c>
    </row>
    <row r="11911" spans="1:18" ht="15" customHeight="1" thickBot="1" x14ac:dyDescent="0.35">
      <c r="A11911" s="86"/>
      <c r="B11911" s="84"/>
      <c r="C11911" s="160"/>
      <c r="D11911" s="160"/>
      <c r="E11911" s="160"/>
      <c r="F11911" s="160"/>
      <c r="G11911" s="161" t="s">
        <v>27</v>
      </c>
      <c r="H11911" s="157">
        <f>SUM(H11898:H11910)</f>
        <v>0</v>
      </c>
      <c r="J11911" s="110">
        <f>SUM(J11898:J11910)</f>
        <v>0</v>
      </c>
      <c r="K11911" s="109"/>
      <c r="L11911" s="109"/>
      <c r="M11911" s="109"/>
      <c r="N11911" s="110">
        <f>SUM(N11898:N11910)</f>
        <v>0</v>
      </c>
    </row>
    <row r="11912" spans="1:18" s="73" customFormat="1" ht="15" customHeight="1" thickBot="1" x14ac:dyDescent="0.35">
      <c r="A11912" s="86"/>
      <c r="B11912" s="84"/>
      <c r="C11912" s="73" t="s">
        <v>10</v>
      </c>
      <c r="H11912" s="74"/>
      <c r="J11912" s="112"/>
      <c r="K11912" s="112"/>
      <c r="L11912" s="112"/>
      <c r="M11912" s="112"/>
      <c r="N11912" s="112"/>
    </row>
    <row r="11913" spans="1:18" ht="31.5" customHeight="1" thickBot="1" x14ac:dyDescent="0.35">
      <c r="A11913" s="86"/>
      <c r="B11913" s="84"/>
      <c r="C11913" s="122" t="s">
        <v>48</v>
      </c>
      <c r="D11913" s="123" t="s">
        <v>0</v>
      </c>
      <c r="E11913" s="123" t="s">
        <v>65</v>
      </c>
      <c r="F11913" s="123" t="s">
        <v>66</v>
      </c>
      <c r="G11913" s="123" t="s">
        <v>8</v>
      </c>
      <c r="H11913" s="124" t="s">
        <v>9</v>
      </c>
      <c r="J11913" s="106" t="s">
        <v>59</v>
      </c>
      <c r="K11913" s="107" t="s">
        <v>60</v>
      </c>
      <c r="L11913" s="107" t="s">
        <v>61</v>
      </c>
      <c r="M11913" s="107" t="s">
        <v>62</v>
      </c>
      <c r="N11913" s="108" t="s">
        <v>63</v>
      </c>
    </row>
    <row r="11914" spans="1:18" ht="15" customHeight="1" x14ac:dyDescent="0.25">
      <c r="A11914" s="86"/>
      <c r="B11914" s="84"/>
      <c r="C11914" s="209"/>
      <c r="D11914" s="209"/>
      <c r="E11914" s="209"/>
      <c r="F11914" s="184"/>
      <c r="G11914" s="185"/>
      <c r="H11914" s="186"/>
      <c r="I11914" s="95"/>
      <c r="J11914" s="195"/>
      <c r="K11914" s="210"/>
      <c r="L11914" s="210"/>
      <c r="M11914" s="193"/>
      <c r="N11914" s="194" t="str">
        <f t="shared" ref="N11914:N11926" si="2291">+IF(H11914="","",J11914*M11914)</f>
        <v/>
      </c>
      <c r="R11914" s="75" t="e">
        <f t="shared" ref="R11914:R11926" si="2292">+R11826+1</f>
        <v>#REF!</v>
      </c>
    </row>
    <row r="11915" spans="1:18" ht="15" customHeight="1" x14ac:dyDescent="0.25">
      <c r="A11915" s="86"/>
      <c r="B11915" s="84"/>
      <c r="C11915" s="209"/>
      <c r="D11915" s="209"/>
      <c r="E11915" s="209"/>
      <c r="F11915" s="184"/>
      <c r="G11915" s="185"/>
      <c r="H11915" s="186"/>
      <c r="J11915" s="195"/>
      <c r="K11915" s="210"/>
      <c r="L11915" s="210"/>
      <c r="M11915" s="193"/>
      <c r="N11915" s="194" t="str">
        <f t="shared" si="2291"/>
        <v/>
      </c>
      <c r="R11915" s="75" t="e">
        <f t="shared" si="2292"/>
        <v>#REF!</v>
      </c>
    </row>
    <row r="11916" spans="1:18" ht="15" customHeight="1" x14ac:dyDescent="0.25">
      <c r="A11916" s="86"/>
      <c r="B11916" s="84"/>
      <c r="C11916" s="226"/>
      <c r="D11916" s="209"/>
      <c r="E11916" s="209"/>
      <c r="F11916" s="184"/>
      <c r="G11916" s="185"/>
      <c r="H11916" s="186"/>
      <c r="J11916" s="195"/>
      <c r="K11916" s="210"/>
      <c r="L11916" s="210"/>
      <c r="M11916" s="193"/>
      <c r="N11916" s="194" t="str">
        <f t="shared" si="2291"/>
        <v/>
      </c>
      <c r="R11916" s="75" t="e">
        <f t="shared" si="2292"/>
        <v>#REF!</v>
      </c>
    </row>
    <row r="11917" spans="1:18" ht="15" customHeight="1" x14ac:dyDescent="0.25">
      <c r="A11917" s="86"/>
      <c r="B11917" s="84"/>
      <c r="C11917" s="209"/>
      <c r="D11917" s="209"/>
      <c r="E11917" s="209"/>
      <c r="F11917" s="184"/>
      <c r="G11917" s="185"/>
      <c r="H11917" s="186"/>
      <c r="J11917" s="195"/>
      <c r="K11917" s="210"/>
      <c r="L11917" s="210"/>
      <c r="M11917" s="193"/>
      <c r="N11917" s="194" t="str">
        <f t="shared" si="2291"/>
        <v/>
      </c>
      <c r="R11917" s="75" t="e">
        <f t="shared" si="2292"/>
        <v>#REF!</v>
      </c>
    </row>
    <row r="11918" spans="1:18" ht="15" customHeight="1" x14ac:dyDescent="0.25">
      <c r="A11918" s="86"/>
      <c r="B11918" s="84"/>
      <c r="C11918" s="209"/>
      <c r="D11918" s="209"/>
      <c r="E11918" s="209"/>
      <c r="F11918" s="184"/>
      <c r="G11918" s="185"/>
      <c r="H11918" s="186"/>
      <c r="J11918" s="195"/>
      <c r="K11918" s="210"/>
      <c r="L11918" s="210"/>
      <c r="M11918" s="193"/>
      <c r="N11918" s="194" t="str">
        <f t="shared" si="2291"/>
        <v/>
      </c>
      <c r="R11918" s="75" t="e">
        <f t="shared" si="2292"/>
        <v>#REF!</v>
      </c>
    </row>
    <row r="11919" spans="1:18" ht="15" customHeight="1" x14ac:dyDescent="0.25">
      <c r="A11919" s="86"/>
      <c r="B11919" s="84"/>
      <c r="C11919" s="209"/>
      <c r="D11919" s="209"/>
      <c r="E11919" s="209"/>
      <c r="F11919" s="184"/>
      <c r="G11919" s="185"/>
      <c r="H11919" s="186"/>
      <c r="I11919" s="96"/>
      <c r="J11919" s="195"/>
      <c r="K11919" s="210"/>
      <c r="L11919" s="210"/>
      <c r="M11919" s="193"/>
      <c r="N11919" s="194" t="str">
        <f t="shared" si="2291"/>
        <v/>
      </c>
      <c r="R11919" s="75" t="e">
        <f t="shared" si="2292"/>
        <v>#REF!</v>
      </c>
    </row>
    <row r="11920" spans="1:18" ht="15" customHeight="1" x14ac:dyDescent="0.3">
      <c r="A11920" s="86"/>
      <c r="B11920" s="84"/>
      <c r="C11920" s="125"/>
      <c r="D11920" s="146"/>
      <c r="E11920" s="149"/>
      <c r="F11920" s="184"/>
      <c r="G11920" s="185"/>
      <c r="H11920" s="186"/>
      <c r="J11920" s="195"/>
      <c r="K11920" s="174"/>
      <c r="L11920" s="170"/>
      <c r="M11920" s="193"/>
      <c r="N11920" s="194" t="str">
        <f t="shared" si="2291"/>
        <v/>
      </c>
      <c r="R11920" s="75" t="e">
        <f t="shared" si="2292"/>
        <v>#REF!</v>
      </c>
    </row>
    <row r="11921" spans="1:18" ht="15" customHeight="1" x14ac:dyDescent="0.3">
      <c r="A11921" s="86"/>
      <c r="B11921" s="84"/>
      <c r="C11921" s="125"/>
      <c r="D11921" s="146"/>
      <c r="E11921" s="149"/>
      <c r="F11921" s="184" t="str">
        <f t="shared" ref="F11921:F11926" si="2293">+IF(E11921="","",D11921*E11921)</f>
        <v/>
      </c>
      <c r="G11921" s="185" t="str">
        <f>+IF(F11921="","",H11896)</f>
        <v/>
      </c>
      <c r="H11921" s="186" t="str">
        <f t="shared" ref="H11921:H11926" si="2294">+IF(G11921="","",F11921*G11921)</f>
        <v/>
      </c>
      <c r="J11921" s="195" t="str">
        <f>+IF(H11921="","",H11921/H11966)</f>
        <v/>
      </c>
      <c r="K11921" s="174"/>
      <c r="L11921" s="170"/>
      <c r="M11921" s="193" t="str">
        <f t="shared" ref="M11921:M11926" si="2295">IF(L11921="NP", 0, (IF(L11921="EP", 1, (IF(L11921="ND", 0.4, "")))))</f>
        <v/>
      </c>
      <c r="N11921" s="194" t="str">
        <f t="shared" si="2291"/>
        <v/>
      </c>
      <c r="R11921" s="75" t="e">
        <f t="shared" si="2292"/>
        <v>#REF!</v>
      </c>
    </row>
    <row r="11922" spans="1:18" ht="15" customHeight="1" x14ac:dyDescent="0.3">
      <c r="A11922" s="86"/>
      <c r="B11922" s="84"/>
      <c r="C11922" s="125"/>
      <c r="D11922" s="146"/>
      <c r="E11922" s="149"/>
      <c r="F11922" s="184" t="str">
        <f t="shared" si="2293"/>
        <v/>
      </c>
      <c r="G11922" s="185" t="str">
        <f>+IF(F11922="","",H11896)</f>
        <v/>
      </c>
      <c r="H11922" s="186" t="str">
        <f t="shared" si="2294"/>
        <v/>
      </c>
      <c r="I11922" s="96"/>
      <c r="J11922" s="195" t="str">
        <f>+IF(H11922="","",H11922/H11966)</f>
        <v/>
      </c>
      <c r="K11922" s="174"/>
      <c r="L11922" s="170"/>
      <c r="M11922" s="193" t="str">
        <f t="shared" si="2295"/>
        <v/>
      </c>
      <c r="N11922" s="194" t="str">
        <f t="shared" si="2291"/>
        <v/>
      </c>
      <c r="R11922" s="75" t="e">
        <f t="shared" si="2292"/>
        <v>#REF!</v>
      </c>
    </row>
    <row r="11923" spans="1:18" ht="15" customHeight="1" x14ac:dyDescent="0.3">
      <c r="A11923" s="86"/>
      <c r="B11923" s="84"/>
      <c r="C11923" s="125"/>
      <c r="D11923" s="146"/>
      <c r="E11923" s="149"/>
      <c r="F11923" s="184" t="str">
        <f t="shared" si="2293"/>
        <v/>
      </c>
      <c r="G11923" s="185" t="str">
        <f>+IF(F11923="","",H11896)</f>
        <v/>
      </c>
      <c r="H11923" s="186" t="str">
        <f t="shared" si="2294"/>
        <v/>
      </c>
      <c r="J11923" s="195" t="str">
        <f>+IF(H11923="","",H11923/H11966)</f>
        <v/>
      </c>
      <c r="K11923" s="174"/>
      <c r="L11923" s="170"/>
      <c r="M11923" s="193" t="str">
        <f t="shared" si="2295"/>
        <v/>
      </c>
      <c r="N11923" s="194" t="str">
        <f t="shared" si="2291"/>
        <v/>
      </c>
      <c r="R11923" s="75" t="e">
        <f t="shared" si="2292"/>
        <v>#REF!</v>
      </c>
    </row>
    <row r="11924" spans="1:18" ht="15" customHeight="1" x14ac:dyDescent="0.3">
      <c r="A11924" s="86"/>
      <c r="B11924" s="84"/>
      <c r="C11924" s="125"/>
      <c r="D11924" s="146"/>
      <c r="E11924" s="149"/>
      <c r="F11924" s="184" t="str">
        <f t="shared" si="2293"/>
        <v/>
      </c>
      <c r="G11924" s="185" t="str">
        <f>+IF(F11924="","",H11896)</f>
        <v/>
      </c>
      <c r="H11924" s="186" t="str">
        <f t="shared" si="2294"/>
        <v/>
      </c>
      <c r="I11924" s="96"/>
      <c r="J11924" s="195" t="str">
        <f>+IF(H11924="","",H11924/H11966)</f>
        <v/>
      </c>
      <c r="K11924" s="174"/>
      <c r="L11924" s="170"/>
      <c r="M11924" s="193" t="str">
        <f t="shared" si="2295"/>
        <v/>
      </c>
      <c r="N11924" s="194" t="str">
        <f t="shared" si="2291"/>
        <v/>
      </c>
      <c r="R11924" s="75" t="e">
        <f t="shared" si="2292"/>
        <v>#REF!</v>
      </c>
    </row>
    <row r="11925" spans="1:18" ht="15" customHeight="1" x14ac:dyDescent="0.3">
      <c r="A11925" s="86"/>
      <c r="B11925" s="84"/>
      <c r="C11925" s="125"/>
      <c r="D11925" s="146"/>
      <c r="E11925" s="149"/>
      <c r="F11925" s="184" t="str">
        <f t="shared" si="2293"/>
        <v/>
      </c>
      <c r="G11925" s="185" t="str">
        <f>+IF(F11925="","",H11896)</f>
        <v/>
      </c>
      <c r="H11925" s="186" t="str">
        <f t="shared" si="2294"/>
        <v/>
      </c>
      <c r="I11925" s="96"/>
      <c r="J11925" s="195" t="str">
        <f>+IF(H11925="","",H11925/H11966)</f>
        <v/>
      </c>
      <c r="K11925" s="174"/>
      <c r="L11925" s="170"/>
      <c r="M11925" s="193" t="str">
        <f t="shared" si="2295"/>
        <v/>
      </c>
      <c r="N11925" s="194" t="str">
        <f t="shared" si="2291"/>
        <v/>
      </c>
      <c r="R11925" s="75" t="e">
        <f t="shared" si="2292"/>
        <v>#REF!</v>
      </c>
    </row>
    <row r="11926" spans="1:18" ht="15" customHeight="1" thickBot="1" x14ac:dyDescent="0.35">
      <c r="A11926" s="86"/>
      <c r="B11926" s="84"/>
      <c r="C11926" s="127"/>
      <c r="D11926" s="147"/>
      <c r="E11926" s="150"/>
      <c r="F11926" s="187" t="str">
        <f t="shared" si="2293"/>
        <v/>
      </c>
      <c r="G11926" s="188" t="str">
        <f>+IF(F11926="","",H11895)</f>
        <v/>
      </c>
      <c r="H11926" s="189" t="str">
        <f t="shared" si="2294"/>
        <v/>
      </c>
      <c r="J11926" s="195" t="str">
        <f>+IF(H11926="","",H11926/H11966)</f>
        <v/>
      </c>
      <c r="K11926" s="174"/>
      <c r="L11926" s="170"/>
      <c r="M11926" s="193" t="str">
        <f t="shared" si="2295"/>
        <v/>
      </c>
      <c r="N11926" s="194" t="str">
        <f t="shared" si="2291"/>
        <v/>
      </c>
      <c r="R11926" s="75" t="e">
        <f t="shared" si="2292"/>
        <v>#REF!</v>
      </c>
    </row>
    <row r="11927" spans="1:18" ht="15" customHeight="1" thickBot="1" x14ac:dyDescent="0.35">
      <c r="A11927" s="86"/>
      <c r="B11927" s="84"/>
      <c r="C11927" s="160"/>
      <c r="D11927" s="160"/>
      <c r="E11927" s="160"/>
      <c r="F11927" s="160"/>
      <c r="G11927" s="161" t="s">
        <v>28</v>
      </c>
      <c r="H11927" s="157">
        <f>SUM(H11914:H11926)</f>
        <v>0</v>
      </c>
      <c r="J11927" s="110">
        <f>SUM(J11914:J11926)</f>
        <v>0</v>
      </c>
      <c r="K11927" s="109"/>
      <c r="L11927" s="109"/>
      <c r="M11927" s="109"/>
      <c r="N11927" s="110">
        <f>SUM(N11914:N11926)</f>
        <v>0</v>
      </c>
    </row>
    <row r="11928" spans="1:18" s="73" customFormat="1" ht="15" customHeight="1" thickBot="1" x14ac:dyDescent="0.35">
      <c r="A11928" s="86"/>
      <c r="B11928" s="84"/>
      <c r="C11928" s="73" t="s">
        <v>11</v>
      </c>
      <c r="H11928" s="74"/>
      <c r="J11928" s="112"/>
      <c r="K11928" s="112"/>
      <c r="L11928" s="112"/>
      <c r="M11928" s="112"/>
      <c r="N11928" s="112"/>
    </row>
    <row r="11929" spans="1:18" ht="34.5" customHeight="1" thickBot="1" x14ac:dyDescent="0.35">
      <c r="A11929" s="86"/>
      <c r="B11929" s="84"/>
      <c r="C11929" s="122" t="s">
        <v>48</v>
      </c>
      <c r="D11929" s="129"/>
      <c r="E11929" s="123" t="s">
        <v>3</v>
      </c>
      <c r="F11929" s="123" t="s">
        <v>0</v>
      </c>
      <c r="G11929" s="123" t="s">
        <v>16</v>
      </c>
      <c r="H11929" s="124" t="s">
        <v>9</v>
      </c>
      <c r="J11929" s="106" t="s">
        <v>59</v>
      </c>
      <c r="K11929" s="107" t="s">
        <v>60</v>
      </c>
      <c r="L11929" s="107" t="s">
        <v>61</v>
      </c>
      <c r="M11929" s="107" t="s">
        <v>62</v>
      </c>
      <c r="N11929" s="108" t="s">
        <v>63</v>
      </c>
    </row>
    <row r="11930" spans="1:18" ht="15" customHeight="1" x14ac:dyDescent="0.3">
      <c r="A11930" s="86"/>
      <c r="B11930" s="84"/>
      <c r="C11930" s="213" t="s">
        <v>544</v>
      </c>
      <c r="E11930" s="214" t="s">
        <v>80</v>
      </c>
      <c r="F11930" s="215">
        <v>1</v>
      </c>
      <c r="G11930" s="215">
        <v>16</v>
      </c>
      <c r="H11930" s="190">
        <f>+IF(G11930="","",F11930*G11930)</f>
        <v>16</v>
      </c>
      <c r="J11930" s="195">
        <f>+IF(H11930="","",H11930/H11966)</f>
        <v>1</v>
      </c>
      <c r="K11930" s="211">
        <v>352605342021</v>
      </c>
      <c r="L11930" s="212" t="s">
        <v>76</v>
      </c>
      <c r="M11930" s="193">
        <v>0.20180000000000001</v>
      </c>
      <c r="N11930" s="194">
        <f t="shared" ref="N11930:N11955" si="2296">+IF(H11930="","",J11930*M11930)</f>
        <v>0.20180000000000001</v>
      </c>
      <c r="R11930" s="75" t="e">
        <f t="shared" ref="R11930:R11955" si="2297">+R11842+1</f>
        <v>#REF!</v>
      </c>
    </row>
    <row r="11931" spans="1:18" ht="15" customHeight="1" x14ac:dyDescent="0.3">
      <c r="A11931" s="86"/>
      <c r="B11931" s="84"/>
      <c r="C11931" s="213"/>
      <c r="E11931" s="214"/>
      <c r="F11931" s="215"/>
      <c r="G11931" s="215"/>
      <c r="H11931" s="190"/>
      <c r="J11931" s="195"/>
      <c r="K11931" s="211"/>
      <c r="L11931" s="212"/>
      <c r="M11931" s="193"/>
      <c r="N11931" s="194" t="str">
        <f t="shared" si="2296"/>
        <v/>
      </c>
      <c r="R11931" s="75" t="e">
        <f t="shared" si="2297"/>
        <v>#REF!</v>
      </c>
    </row>
    <row r="11932" spans="1:18" ht="15" customHeight="1" x14ac:dyDescent="0.3">
      <c r="A11932" s="86"/>
      <c r="B11932" s="84"/>
      <c r="C11932" s="213"/>
      <c r="E11932" s="214"/>
      <c r="F11932" s="215"/>
      <c r="G11932" s="215"/>
      <c r="H11932" s="190"/>
      <c r="J11932" s="195"/>
      <c r="K11932" s="211"/>
      <c r="L11932" s="212"/>
      <c r="M11932" s="193"/>
      <c r="N11932" s="194" t="str">
        <f t="shared" si="2296"/>
        <v/>
      </c>
      <c r="R11932" s="75" t="e">
        <f t="shared" si="2297"/>
        <v>#REF!</v>
      </c>
    </row>
    <row r="11933" spans="1:18" ht="15" customHeight="1" x14ac:dyDescent="0.3">
      <c r="A11933" s="86"/>
      <c r="B11933" s="84"/>
      <c r="C11933" s="213"/>
      <c r="E11933" s="214"/>
      <c r="F11933" s="215"/>
      <c r="G11933" s="215"/>
      <c r="H11933" s="190"/>
      <c r="J11933" s="195"/>
      <c r="K11933" s="211"/>
      <c r="L11933" s="212"/>
      <c r="M11933" s="193"/>
      <c r="N11933" s="194" t="str">
        <f t="shared" si="2296"/>
        <v/>
      </c>
      <c r="R11933" s="75" t="e">
        <f t="shared" si="2297"/>
        <v>#REF!</v>
      </c>
    </row>
    <row r="11934" spans="1:18" ht="15" customHeight="1" x14ac:dyDescent="0.3">
      <c r="A11934" s="86"/>
      <c r="B11934" s="84"/>
      <c r="C11934" s="213"/>
      <c r="E11934" s="214"/>
      <c r="F11934" s="215"/>
      <c r="G11934" s="215"/>
      <c r="H11934" s="190"/>
      <c r="J11934" s="195"/>
      <c r="K11934" s="211"/>
      <c r="L11934" s="212"/>
      <c r="M11934" s="193"/>
      <c r="N11934" s="194" t="str">
        <f t="shared" si="2296"/>
        <v/>
      </c>
      <c r="R11934" s="75" t="e">
        <f t="shared" si="2297"/>
        <v>#REF!</v>
      </c>
    </row>
    <row r="11935" spans="1:18" ht="15" customHeight="1" x14ac:dyDescent="0.3">
      <c r="A11935" s="86"/>
      <c r="B11935" s="84"/>
      <c r="C11935" s="213"/>
      <c r="E11935" s="214"/>
      <c r="F11935" s="215"/>
      <c r="G11935" s="215"/>
      <c r="H11935" s="190"/>
      <c r="J11935" s="195"/>
      <c r="K11935" s="212"/>
      <c r="L11935" s="210"/>
      <c r="M11935" s="193"/>
      <c r="N11935" s="194" t="str">
        <f t="shared" si="2296"/>
        <v/>
      </c>
      <c r="R11935" s="75" t="e">
        <f t="shared" si="2297"/>
        <v>#REF!</v>
      </c>
    </row>
    <row r="11936" spans="1:18" ht="15" customHeight="1" x14ac:dyDescent="0.3">
      <c r="A11936" s="86"/>
      <c r="B11936" s="84"/>
      <c r="C11936" s="213"/>
      <c r="E11936" s="214"/>
      <c r="F11936" s="215"/>
      <c r="G11936" s="215"/>
      <c r="H11936" s="190"/>
      <c r="J11936" s="195"/>
      <c r="K11936" s="211"/>
      <c r="L11936" s="210"/>
      <c r="M11936" s="193"/>
      <c r="N11936" s="194" t="str">
        <f t="shared" si="2296"/>
        <v/>
      </c>
      <c r="R11936" s="75" t="e">
        <f t="shared" si="2297"/>
        <v>#REF!</v>
      </c>
    </row>
    <row r="11937" spans="1:18" ht="15" customHeight="1" x14ac:dyDescent="0.3">
      <c r="A11937" s="86"/>
      <c r="B11937" s="84"/>
      <c r="C11937" s="125"/>
      <c r="E11937" s="151"/>
      <c r="F11937" s="151"/>
      <c r="G11937" s="151"/>
      <c r="H11937" s="190"/>
      <c r="J11937" s="195"/>
      <c r="K11937" s="174"/>
      <c r="L11937" s="170"/>
      <c r="M11937" s="193"/>
      <c r="N11937" s="194" t="str">
        <f t="shared" si="2296"/>
        <v/>
      </c>
      <c r="R11937" s="75" t="e">
        <f t="shared" si="2297"/>
        <v>#REF!</v>
      </c>
    </row>
    <row r="11938" spans="1:18" ht="15" customHeight="1" x14ac:dyDescent="0.3">
      <c r="A11938" s="86"/>
      <c r="B11938" s="84"/>
      <c r="C11938" s="125"/>
      <c r="E11938" s="151"/>
      <c r="F11938" s="151"/>
      <c r="G11938" s="151"/>
      <c r="H11938" s="190" t="str">
        <f t="shared" ref="H11938:H11955" si="2298">+IF(G11938="","",F11938*G11938)</f>
        <v/>
      </c>
      <c r="J11938" s="195" t="str">
        <f>+IF(H11938="","",H11938/H11966)</f>
        <v/>
      </c>
      <c r="K11938" s="174"/>
      <c r="L11938" s="170"/>
      <c r="M11938" s="193" t="str">
        <f t="shared" ref="M11938:M11955" si="2299">IF(L11938="NP", 0, (IF(L11938="EP", 1, (IF(L11938="ND", 0.4, "")))))</f>
        <v/>
      </c>
      <c r="N11938" s="194" t="str">
        <f t="shared" si="2296"/>
        <v/>
      </c>
      <c r="R11938" s="75" t="e">
        <f t="shared" si="2297"/>
        <v>#REF!</v>
      </c>
    </row>
    <row r="11939" spans="1:18" ht="15" customHeight="1" x14ac:dyDescent="0.3">
      <c r="A11939" s="86"/>
      <c r="B11939" s="84"/>
      <c r="C11939" s="125"/>
      <c r="E11939" s="151"/>
      <c r="F11939" s="151"/>
      <c r="G11939" s="151"/>
      <c r="H11939" s="190" t="str">
        <f t="shared" si="2298"/>
        <v/>
      </c>
      <c r="J11939" s="195" t="str">
        <f>+IF(H11939="","",H11939/H11966)</f>
        <v/>
      </c>
      <c r="K11939" s="174"/>
      <c r="L11939" s="170"/>
      <c r="M11939" s="193" t="str">
        <f t="shared" si="2299"/>
        <v/>
      </c>
      <c r="N11939" s="194" t="str">
        <f t="shared" si="2296"/>
        <v/>
      </c>
      <c r="R11939" s="75" t="e">
        <f t="shared" si="2297"/>
        <v>#REF!</v>
      </c>
    </row>
    <row r="11940" spans="1:18" ht="15" customHeight="1" x14ac:dyDescent="0.3">
      <c r="A11940" s="86"/>
      <c r="B11940" s="84"/>
      <c r="C11940" s="125"/>
      <c r="E11940" s="151"/>
      <c r="F11940" s="151"/>
      <c r="G11940" s="151"/>
      <c r="H11940" s="190" t="str">
        <f t="shared" si="2298"/>
        <v/>
      </c>
      <c r="J11940" s="195" t="str">
        <f>+IF(H11940="","",H11940/H11966)</f>
        <v/>
      </c>
      <c r="K11940" s="174"/>
      <c r="L11940" s="170"/>
      <c r="M11940" s="193" t="str">
        <f t="shared" si="2299"/>
        <v/>
      </c>
      <c r="N11940" s="194" t="str">
        <f t="shared" si="2296"/>
        <v/>
      </c>
      <c r="R11940" s="75" t="e">
        <f t="shared" si="2297"/>
        <v>#REF!</v>
      </c>
    </row>
    <row r="11941" spans="1:18" ht="15" customHeight="1" x14ac:dyDescent="0.3">
      <c r="A11941" s="86"/>
      <c r="B11941" s="84"/>
      <c r="C11941" s="125"/>
      <c r="E11941" s="151"/>
      <c r="F11941" s="151"/>
      <c r="G11941" s="151"/>
      <c r="H11941" s="190" t="str">
        <f t="shared" si="2298"/>
        <v/>
      </c>
      <c r="J11941" s="195" t="str">
        <f>+IF(H11941="","",H11941/H11966)</f>
        <v/>
      </c>
      <c r="K11941" s="174"/>
      <c r="L11941" s="170"/>
      <c r="M11941" s="193" t="str">
        <f t="shared" si="2299"/>
        <v/>
      </c>
      <c r="N11941" s="194" t="str">
        <f t="shared" si="2296"/>
        <v/>
      </c>
      <c r="R11941" s="75" t="e">
        <f t="shared" si="2297"/>
        <v>#REF!</v>
      </c>
    </row>
    <row r="11942" spans="1:18" ht="15" customHeight="1" x14ac:dyDescent="0.3">
      <c r="A11942" s="86"/>
      <c r="B11942" s="84"/>
      <c r="C11942" s="125"/>
      <c r="E11942" s="151"/>
      <c r="F11942" s="151"/>
      <c r="G11942" s="151"/>
      <c r="H11942" s="190" t="str">
        <f t="shared" si="2298"/>
        <v/>
      </c>
      <c r="J11942" s="195" t="str">
        <f>+IF(H11942="","",H11942/H11966)</f>
        <v/>
      </c>
      <c r="K11942" s="174"/>
      <c r="L11942" s="170"/>
      <c r="M11942" s="193" t="str">
        <f t="shared" si="2299"/>
        <v/>
      </c>
      <c r="N11942" s="194" t="str">
        <f t="shared" si="2296"/>
        <v/>
      </c>
      <c r="R11942" s="75" t="e">
        <f t="shared" si="2297"/>
        <v>#REF!</v>
      </c>
    </row>
    <row r="11943" spans="1:18" ht="15" customHeight="1" x14ac:dyDescent="0.3">
      <c r="A11943" s="86"/>
      <c r="B11943" s="84"/>
      <c r="C11943" s="125"/>
      <c r="E11943" s="151"/>
      <c r="F11943" s="151"/>
      <c r="G11943" s="151"/>
      <c r="H11943" s="190" t="str">
        <f t="shared" si="2298"/>
        <v/>
      </c>
      <c r="J11943" s="195" t="str">
        <f>+IF(H11943="","",H11943/H11966)</f>
        <v/>
      </c>
      <c r="K11943" s="174"/>
      <c r="L11943" s="170"/>
      <c r="M11943" s="193" t="str">
        <f t="shared" si="2299"/>
        <v/>
      </c>
      <c r="N11943" s="194" t="str">
        <f t="shared" si="2296"/>
        <v/>
      </c>
      <c r="R11943" s="75" t="e">
        <f t="shared" si="2297"/>
        <v>#REF!</v>
      </c>
    </row>
    <row r="11944" spans="1:18" ht="15" customHeight="1" x14ac:dyDescent="0.3">
      <c r="A11944" s="86"/>
      <c r="B11944" s="84"/>
      <c r="C11944" s="125"/>
      <c r="E11944" s="151"/>
      <c r="F11944" s="151"/>
      <c r="G11944" s="151"/>
      <c r="H11944" s="190" t="str">
        <f t="shared" si="2298"/>
        <v/>
      </c>
      <c r="J11944" s="195" t="str">
        <f>+IF(H11944="","",H11944/H11966)</f>
        <v/>
      </c>
      <c r="K11944" s="174"/>
      <c r="L11944" s="170"/>
      <c r="M11944" s="193" t="str">
        <f t="shared" si="2299"/>
        <v/>
      </c>
      <c r="N11944" s="194" t="str">
        <f t="shared" si="2296"/>
        <v/>
      </c>
      <c r="R11944" s="75" t="e">
        <f t="shared" si="2297"/>
        <v>#REF!</v>
      </c>
    </row>
    <row r="11945" spans="1:18" ht="15" customHeight="1" x14ac:dyDescent="0.3">
      <c r="A11945" s="86"/>
      <c r="B11945" s="84"/>
      <c r="C11945" s="125"/>
      <c r="E11945" s="151"/>
      <c r="F11945" s="151"/>
      <c r="G11945" s="151"/>
      <c r="H11945" s="190" t="str">
        <f t="shared" si="2298"/>
        <v/>
      </c>
      <c r="J11945" s="195" t="str">
        <f>+IF(H11945="","",H11945/H11966)</f>
        <v/>
      </c>
      <c r="K11945" s="174"/>
      <c r="L11945" s="170"/>
      <c r="M11945" s="193" t="str">
        <f t="shared" si="2299"/>
        <v/>
      </c>
      <c r="N11945" s="194" t="str">
        <f t="shared" si="2296"/>
        <v/>
      </c>
      <c r="R11945" s="75" t="e">
        <f t="shared" si="2297"/>
        <v>#REF!</v>
      </c>
    </row>
    <row r="11946" spans="1:18" ht="15" customHeight="1" x14ac:dyDescent="0.3">
      <c r="A11946" s="86"/>
      <c r="B11946" s="84"/>
      <c r="C11946" s="125"/>
      <c r="E11946" s="151"/>
      <c r="F11946" s="151"/>
      <c r="G11946" s="151"/>
      <c r="H11946" s="190" t="str">
        <f t="shared" si="2298"/>
        <v/>
      </c>
      <c r="J11946" s="195" t="str">
        <f>+IF(H11946="","",H11946/H11966)</f>
        <v/>
      </c>
      <c r="K11946" s="174"/>
      <c r="L11946" s="170"/>
      <c r="M11946" s="193" t="str">
        <f t="shared" si="2299"/>
        <v/>
      </c>
      <c r="N11946" s="194" t="str">
        <f t="shared" si="2296"/>
        <v/>
      </c>
      <c r="R11946" s="75" t="e">
        <f t="shared" si="2297"/>
        <v>#REF!</v>
      </c>
    </row>
    <row r="11947" spans="1:18" ht="15" customHeight="1" x14ac:dyDescent="0.3">
      <c r="A11947" s="86"/>
      <c r="B11947" s="84"/>
      <c r="C11947" s="125"/>
      <c r="E11947" s="151"/>
      <c r="F11947" s="151"/>
      <c r="G11947" s="151"/>
      <c r="H11947" s="190" t="str">
        <f t="shared" si="2298"/>
        <v/>
      </c>
      <c r="J11947" s="195" t="str">
        <f>+IF(H11947="","",H11947/H11966)</f>
        <v/>
      </c>
      <c r="K11947" s="174"/>
      <c r="L11947" s="170"/>
      <c r="M11947" s="193" t="str">
        <f t="shared" si="2299"/>
        <v/>
      </c>
      <c r="N11947" s="194" t="str">
        <f t="shared" si="2296"/>
        <v/>
      </c>
      <c r="R11947" s="75" t="e">
        <f t="shared" si="2297"/>
        <v>#REF!</v>
      </c>
    </row>
    <row r="11948" spans="1:18" ht="15" customHeight="1" x14ac:dyDescent="0.3">
      <c r="A11948" s="86"/>
      <c r="B11948" s="84"/>
      <c r="C11948" s="125"/>
      <c r="E11948" s="151"/>
      <c r="F11948" s="151"/>
      <c r="G11948" s="151"/>
      <c r="H11948" s="190" t="str">
        <f t="shared" si="2298"/>
        <v/>
      </c>
      <c r="J11948" s="195" t="str">
        <f>+IF(H11948="","",H11948/H11966)</f>
        <v/>
      </c>
      <c r="K11948" s="174"/>
      <c r="L11948" s="170"/>
      <c r="M11948" s="193" t="str">
        <f t="shared" si="2299"/>
        <v/>
      </c>
      <c r="N11948" s="194" t="str">
        <f t="shared" si="2296"/>
        <v/>
      </c>
      <c r="R11948" s="75" t="e">
        <f t="shared" si="2297"/>
        <v>#REF!</v>
      </c>
    </row>
    <row r="11949" spans="1:18" ht="15" customHeight="1" x14ac:dyDescent="0.3">
      <c r="A11949" s="86"/>
      <c r="B11949" s="84"/>
      <c r="C11949" s="125"/>
      <c r="E11949" s="151"/>
      <c r="F11949" s="151"/>
      <c r="G11949" s="151"/>
      <c r="H11949" s="190" t="str">
        <f t="shared" si="2298"/>
        <v/>
      </c>
      <c r="J11949" s="195" t="str">
        <f>+IF(H11949="","",H11949/H11966)</f>
        <v/>
      </c>
      <c r="K11949" s="174"/>
      <c r="L11949" s="170"/>
      <c r="M11949" s="193" t="str">
        <f t="shared" si="2299"/>
        <v/>
      </c>
      <c r="N11949" s="194" t="str">
        <f t="shared" si="2296"/>
        <v/>
      </c>
      <c r="R11949" s="75" t="e">
        <f t="shared" si="2297"/>
        <v>#REF!</v>
      </c>
    </row>
    <row r="11950" spans="1:18" ht="15" customHeight="1" x14ac:dyDescent="0.3">
      <c r="A11950" s="86"/>
      <c r="B11950" s="84"/>
      <c r="C11950" s="125"/>
      <c r="E11950" s="151"/>
      <c r="F11950" s="151"/>
      <c r="G11950" s="151"/>
      <c r="H11950" s="190" t="str">
        <f t="shared" si="2298"/>
        <v/>
      </c>
      <c r="J11950" s="195" t="str">
        <f>+IF(H11950="","",H11950/H11966)</f>
        <v/>
      </c>
      <c r="K11950" s="174"/>
      <c r="L11950" s="170"/>
      <c r="M11950" s="193" t="str">
        <f t="shared" si="2299"/>
        <v/>
      </c>
      <c r="N11950" s="194" t="str">
        <f t="shared" si="2296"/>
        <v/>
      </c>
      <c r="R11950" s="75" t="e">
        <f t="shared" si="2297"/>
        <v>#REF!</v>
      </c>
    </row>
    <row r="11951" spans="1:18" ht="15" customHeight="1" x14ac:dyDescent="0.3">
      <c r="A11951" s="86"/>
      <c r="B11951" s="84"/>
      <c r="C11951" s="125"/>
      <c r="E11951" s="151"/>
      <c r="F11951" s="151"/>
      <c r="G11951" s="151"/>
      <c r="H11951" s="190" t="str">
        <f t="shared" si="2298"/>
        <v/>
      </c>
      <c r="J11951" s="195" t="str">
        <f>+IF(H11951="","",H11951/H11966)</f>
        <v/>
      </c>
      <c r="K11951" s="174"/>
      <c r="L11951" s="170"/>
      <c r="M11951" s="193" t="str">
        <f t="shared" si="2299"/>
        <v/>
      </c>
      <c r="N11951" s="194" t="str">
        <f t="shared" si="2296"/>
        <v/>
      </c>
      <c r="R11951" s="75" t="e">
        <f t="shared" si="2297"/>
        <v>#REF!</v>
      </c>
    </row>
    <row r="11952" spans="1:18" ht="15" customHeight="1" x14ac:dyDescent="0.3">
      <c r="A11952" s="86"/>
      <c r="B11952" s="84"/>
      <c r="C11952" s="125"/>
      <c r="E11952" s="151"/>
      <c r="F11952" s="151"/>
      <c r="G11952" s="151"/>
      <c r="H11952" s="190" t="str">
        <f t="shared" si="2298"/>
        <v/>
      </c>
      <c r="J11952" s="195" t="str">
        <f>+IF(H11952="","",H11952/H11966)</f>
        <v/>
      </c>
      <c r="K11952" s="174"/>
      <c r="L11952" s="170"/>
      <c r="M11952" s="193" t="str">
        <f t="shared" si="2299"/>
        <v/>
      </c>
      <c r="N11952" s="194" t="str">
        <f t="shared" si="2296"/>
        <v/>
      </c>
      <c r="R11952" s="75" t="e">
        <f t="shared" si="2297"/>
        <v>#REF!</v>
      </c>
    </row>
    <row r="11953" spans="1:18" ht="15" customHeight="1" x14ac:dyDescent="0.3">
      <c r="A11953" s="86"/>
      <c r="B11953" s="84"/>
      <c r="C11953" s="125"/>
      <c r="E11953" s="151"/>
      <c r="F11953" s="151"/>
      <c r="G11953" s="151"/>
      <c r="H11953" s="190" t="str">
        <f t="shared" si="2298"/>
        <v/>
      </c>
      <c r="J11953" s="195" t="str">
        <f>+IF(H11953="","",H11953/H11966)</f>
        <v/>
      </c>
      <c r="K11953" s="174"/>
      <c r="L11953" s="170"/>
      <c r="M11953" s="193" t="str">
        <f t="shared" si="2299"/>
        <v/>
      </c>
      <c r="N11953" s="194" t="str">
        <f t="shared" si="2296"/>
        <v/>
      </c>
      <c r="R11953" s="75" t="e">
        <f t="shared" si="2297"/>
        <v>#REF!</v>
      </c>
    </row>
    <row r="11954" spans="1:18" ht="15" customHeight="1" x14ac:dyDescent="0.3">
      <c r="A11954" s="86"/>
      <c r="B11954" s="84"/>
      <c r="C11954" s="125"/>
      <c r="E11954" s="151"/>
      <c r="F11954" s="151"/>
      <c r="G11954" s="151"/>
      <c r="H11954" s="190" t="str">
        <f t="shared" si="2298"/>
        <v/>
      </c>
      <c r="J11954" s="195" t="str">
        <f>+IF(H11954="","",H11954/H11966)</f>
        <v/>
      </c>
      <c r="K11954" s="174"/>
      <c r="L11954" s="170"/>
      <c r="M11954" s="193" t="str">
        <f t="shared" si="2299"/>
        <v/>
      </c>
      <c r="N11954" s="194" t="str">
        <f t="shared" si="2296"/>
        <v/>
      </c>
      <c r="R11954" s="75" t="e">
        <f t="shared" si="2297"/>
        <v>#REF!</v>
      </c>
    </row>
    <row r="11955" spans="1:18" ht="15" customHeight="1" thickBot="1" x14ac:dyDescent="0.35">
      <c r="A11955" s="86"/>
      <c r="B11955" s="84"/>
      <c r="C11955" s="125"/>
      <c r="E11955" s="152"/>
      <c r="F11955" s="152"/>
      <c r="G11955" s="152"/>
      <c r="H11955" s="191" t="str">
        <f t="shared" si="2298"/>
        <v/>
      </c>
      <c r="J11955" s="195" t="str">
        <f>+IF(H11955="","",H11955/H11966)</f>
        <v/>
      </c>
      <c r="K11955" s="174"/>
      <c r="L11955" s="170"/>
      <c r="M11955" s="193" t="str">
        <f t="shared" si="2299"/>
        <v/>
      </c>
      <c r="N11955" s="194" t="str">
        <f t="shared" si="2296"/>
        <v/>
      </c>
      <c r="R11955" s="75" t="e">
        <f t="shared" si="2297"/>
        <v>#REF!</v>
      </c>
    </row>
    <row r="11956" spans="1:18" ht="15" customHeight="1" thickBot="1" x14ac:dyDescent="0.35">
      <c r="A11956" s="86"/>
      <c r="B11956" s="84"/>
      <c r="C11956" s="160"/>
      <c r="D11956" s="160"/>
      <c r="E11956" s="160"/>
      <c r="F11956" s="160"/>
      <c r="G11956" s="161" t="s">
        <v>29</v>
      </c>
      <c r="H11956" s="157">
        <f>SUM(H11930:H11955)</f>
        <v>16</v>
      </c>
      <c r="J11956" s="110">
        <f>SUM(J11930:J11955)</f>
        <v>1</v>
      </c>
      <c r="K11956" s="109"/>
      <c r="L11956" s="109"/>
      <c r="M11956" s="109"/>
      <c r="N11956" s="110">
        <f>SUM(N11930:N11955)</f>
        <v>0.20180000000000001</v>
      </c>
    </row>
    <row r="11957" spans="1:18" s="73" customFormat="1" ht="15" customHeight="1" thickBot="1" x14ac:dyDescent="0.35">
      <c r="A11957" s="86"/>
      <c r="B11957" s="84"/>
      <c r="C11957" s="73" t="s">
        <v>12</v>
      </c>
      <c r="H11957" s="74"/>
      <c r="J11957" s="111"/>
      <c r="K11957" s="111"/>
      <c r="L11957" s="111"/>
      <c r="M11957" s="111"/>
      <c r="N11957" s="111"/>
    </row>
    <row r="11958" spans="1:18" ht="33" customHeight="1" thickBot="1" x14ac:dyDescent="0.35">
      <c r="A11958" s="86"/>
      <c r="B11958" s="84"/>
      <c r="C11958" s="122" t="s">
        <v>48</v>
      </c>
      <c r="D11958" s="129"/>
      <c r="E11958" s="130" t="s">
        <v>3</v>
      </c>
      <c r="F11958" s="130" t="s">
        <v>0</v>
      </c>
      <c r="G11958" s="123" t="s">
        <v>6</v>
      </c>
      <c r="H11958" s="124" t="s">
        <v>9</v>
      </c>
      <c r="J11958" s="106" t="s">
        <v>59</v>
      </c>
      <c r="K11958" s="107" t="s">
        <v>60</v>
      </c>
      <c r="L11958" s="107" t="s">
        <v>61</v>
      </c>
      <c r="M11958" s="107" t="s">
        <v>62</v>
      </c>
      <c r="N11958" s="108" t="s">
        <v>63</v>
      </c>
    </row>
    <row r="11959" spans="1:18" ht="15" customHeight="1" x14ac:dyDescent="0.3">
      <c r="A11959" s="86"/>
      <c r="B11959" s="84"/>
      <c r="C11959" s="125"/>
      <c r="E11959" s="149"/>
      <c r="F11959" s="146"/>
      <c r="G11959" s="154"/>
      <c r="H11959" s="186" t="str">
        <f>+IF(G11959="","",F11959*G11959)</f>
        <v/>
      </c>
      <c r="J11959" s="195" t="str">
        <f>+IF(H11959="","",H11959/H11966)</f>
        <v/>
      </c>
      <c r="K11959" s="175"/>
      <c r="L11959" s="175"/>
      <c r="M11959" s="193" t="str">
        <f>IF(L11959="NP", 0, (IF(L11959="EP", 1, (IF(L11959="ND", 0.4, "")))))</f>
        <v/>
      </c>
      <c r="N11959" s="194" t="str">
        <f>+IF(H11959="","",J11959*M11959)</f>
        <v/>
      </c>
      <c r="R11959" s="75" t="e">
        <f t="shared" ref="R11959:R11963" si="2300">+R11871+1</f>
        <v>#REF!</v>
      </c>
    </row>
    <row r="11960" spans="1:18" ht="15" customHeight="1" x14ac:dyDescent="0.3">
      <c r="A11960" s="86"/>
      <c r="B11960" s="84"/>
      <c r="C11960" s="125"/>
      <c r="E11960" s="149"/>
      <c r="F11960" s="146"/>
      <c r="G11960" s="154"/>
      <c r="H11960" s="186" t="str">
        <f>+IF(G11960="","",F11960*G11960)</f>
        <v/>
      </c>
      <c r="J11960" s="195" t="str">
        <f>+IF(H11960="","",H11960/H11964)</f>
        <v/>
      </c>
      <c r="K11960" s="175"/>
      <c r="L11960" s="175"/>
      <c r="M11960" s="193" t="str">
        <f>IF(L11960="NP", 0, (IF(L11960="EP", 1, (IF(L11960="ND", 0.4, "")))))</f>
        <v/>
      </c>
      <c r="N11960" s="194" t="str">
        <f>+IF(H11960="","",J11960*M11960)</f>
        <v/>
      </c>
      <c r="R11960" s="75" t="e">
        <f t="shared" si="2300"/>
        <v>#REF!</v>
      </c>
    </row>
    <row r="11961" spans="1:18" ht="15" customHeight="1" x14ac:dyDescent="0.3">
      <c r="A11961" s="86"/>
      <c r="B11961" s="84"/>
      <c r="C11961" s="125"/>
      <c r="E11961" s="149"/>
      <c r="F11961" s="146"/>
      <c r="G11961" s="154"/>
      <c r="H11961" s="186" t="str">
        <f>+IF(G11961="","",F11961*G11961)</f>
        <v/>
      </c>
      <c r="J11961" s="195" t="str">
        <f>+IF(H11961="","",H11961/H11965)</f>
        <v/>
      </c>
      <c r="K11961" s="175"/>
      <c r="L11961" s="175"/>
      <c r="M11961" s="193" t="str">
        <f>IF(L11961="NP", 0, (IF(L11961="EP", 1, (IF(L11961="ND", 0.4, "")))))</f>
        <v/>
      </c>
      <c r="N11961" s="194" t="str">
        <f>+IF(H11961="","",J11961*M11961)</f>
        <v/>
      </c>
      <c r="R11961" s="75" t="e">
        <f t="shared" si="2300"/>
        <v>#REF!</v>
      </c>
    </row>
    <row r="11962" spans="1:18" ht="15" customHeight="1" x14ac:dyDescent="0.3">
      <c r="A11962" s="86"/>
      <c r="B11962" s="84"/>
      <c r="C11962" s="125"/>
      <c r="E11962" s="149"/>
      <c r="F11962" s="146"/>
      <c r="G11962" s="154"/>
      <c r="H11962" s="186" t="str">
        <f>+IF(G11962="","",F11962*G11962)</f>
        <v/>
      </c>
      <c r="J11962" s="195" t="str">
        <f>+IF(H11962="","",H11962/H11966)</f>
        <v/>
      </c>
      <c r="K11962" s="175"/>
      <c r="L11962" s="175"/>
      <c r="M11962" s="193" t="str">
        <f>IF(L11962="NP", 0, (IF(L11962="EP", 1, (IF(L11962="ND", 0.4, "")))))</f>
        <v/>
      </c>
      <c r="N11962" s="194" t="str">
        <f>+IF(H11962="","",J11962*M11962)</f>
        <v/>
      </c>
      <c r="R11962" s="75" t="e">
        <f t="shared" si="2300"/>
        <v>#REF!</v>
      </c>
    </row>
    <row r="11963" spans="1:18" ht="15" customHeight="1" thickBot="1" x14ac:dyDescent="0.35">
      <c r="A11963" s="86"/>
      <c r="B11963" s="84"/>
      <c r="C11963" s="127"/>
      <c r="D11963" s="128"/>
      <c r="E11963" s="150"/>
      <c r="F11963" s="147"/>
      <c r="G11963" s="155"/>
      <c r="H11963" s="192" t="str">
        <f>+IF(G11963="","",F11963*G11963)</f>
        <v/>
      </c>
      <c r="J11963" s="195" t="str">
        <f>+IF(H11963="","",H11963/H11966)</f>
        <v/>
      </c>
      <c r="K11963" s="176"/>
      <c r="L11963" s="177"/>
      <c r="M11963" s="193" t="str">
        <f>IF(L11963="NP", 0, (IF(L11963="EP", 1, (IF(L11963="ND", 0.4, "")))))</f>
        <v/>
      </c>
      <c r="N11963" s="194" t="str">
        <f>+IF(H11963="","",J11963*M11963)</f>
        <v/>
      </c>
      <c r="R11963" s="75" t="e">
        <f t="shared" si="2300"/>
        <v>#REF!</v>
      </c>
    </row>
    <row r="11964" spans="1:18" ht="15" customHeight="1" thickBot="1" x14ac:dyDescent="0.35">
      <c r="A11964" s="86"/>
      <c r="B11964" s="84"/>
      <c r="C11964" s="160"/>
      <c r="D11964" s="160"/>
      <c r="E11964" s="160"/>
      <c r="F11964" s="160"/>
      <c r="G11964" s="161" t="s">
        <v>30</v>
      </c>
      <c r="H11964" s="157">
        <f>SUM(H11959:H11963)</f>
        <v>0</v>
      </c>
      <c r="J11964" s="110">
        <f>SUM(J11959:J11963)</f>
        <v>0</v>
      </c>
      <c r="K11964" s="109"/>
      <c r="L11964" s="109"/>
      <c r="M11964" s="109"/>
      <c r="N11964" s="110">
        <f>SUM(N11959:N11963)</f>
        <v>0</v>
      </c>
    </row>
    <row r="11965" spans="1:18" ht="13.5" customHeight="1" thickBot="1" x14ac:dyDescent="0.35">
      <c r="A11965" s="86"/>
      <c r="B11965" s="84"/>
      <c r="H11965" s="84"/>
      <c r="J11965" s="103"/>
      <c r="K11965" s="104"/>
      <c r="L11965" s="104"/>
      <c r="M11965" s="104"/>
      <c r="N11965" s="105"/>
    </row>
    <row r="11966" spans="1:18" ht="15" customHeight="1" x14ac:dyDescent="0.3">
      <c r="A11966" s="86"/>
      <c r="B11966" s="84"/>
      <c r="D11966" s="132" t="s">
        <v>13</v>
      </c>
      <c r="E11966" s="133"/>
      <c r="F11966" s="133"/>
      <c r="G11966" s="134"/>
      <c r="H11966" s="158">
        <f>+H11911+H11927+H11956+H11964</f>
        <v>16</v>
      </c>
      <c r="J11966" s="113"/>
      <c r="K11966" s="78"/>
      <c r="M11966" s="78"/>
      <c r="N11966" s="114"/>
    </row>
    <row r="11967" spans="1:18" ht="15" customHeight="1" thickBot="1" x14ac:dyDescent="0.35">
      <c r="A11967" s="86"/>
      <c r="B11967" s="84"/>
      <c r="D11967" s="135" t="s">
        <v>67</v>
      </c>
      <c r="E11967" s="136"/>
      <c r="F11967" s="136"/>
      <c r="G11967" s="141">
        <f>+$Q$1</f>
        <v>0.15</v>
      </c>
      <c r="H11967" s="159">
        <f>+H11966*G11967</f>
        <v>2.4</v>
      </c>
      <c r="J11967" s="115"/>
      <c r="K11967" s="116"/>
      <c r="L11967" s="116"/>
      <c r="M11967" s="116"/>
      <c r="N11967" s="117"/>
    </row>
    <row r="11968" spans="1:18" ht="15" customHeight="1" x14ac:dyDescent="0.3">
      <c r="A11968" s="86"/>
      <c r="B11968" s="84"/>
      <c r="D11968" s="135" t="s">
        <v>68</v>
      </c>
      <c r="E11968" s="136"/>
      <c r="F11968" s="136"/>
      <c r="G11968" s="141">
        <f>+$Q$2</f>
        <v>0</v>
      </c>
      <c r="H11968" s="159">
        <f>+(H11966+H11967)*G11968</f>
        <v>0</v>
      </c>
      <c r="J11968" s="120">
        <f>+J11911+J11927+J11956+J11964</f>
        <v>1</v>
      </c>
      <c r="K11968" s="118"/>
      <c r="L11968" s="118"/>
      <c r="M11968" s="118"/>
      <c r="N11968" s="120">
        <f>+N11911+N11927+N11956+N11964</f>
        <v>0.20180000000000001</v>
      </c>
    </row>
    <row r="11969" spans="1:18" ht="15" customHeight="1" thickBot="1" x14ac:dyDescent="0.35">
      <c r="A11969" s="86"/>
      <c r="B11969" s="84"/>
      <c r="C11969" s="75" t="s">
        <v>64</v>
      </c>
      <c r="D11969" s="135" t="s">
        <v>14</v>
      </c>
      <c r="E11969" s="136"/>
      <c r="F11969" s="136"/>
      <c r="G11969" s="137"/>
      <c r="H11969" s="159">
        <f>SUM(H11966:H11968)</f>
        <v>18.399999999999999</v>
      </c>
      <c r="J11969" s="121" t="s">
        <v>69</v>
      </c>
      <c r="K11969" s="119"/>
      <c r="L11969" s="119"/>
      <c r="M11969" s="119"/>
      <c r="N11969" s="121" t="s">
        <v>70</v>
      </c>
    </row>
    <row r="11970" spans="1:18" ht="15" customHeight="1" thickBot="1" x14ac:dyDescent="0.35">
      <c r="A11970" s="86"/>
      <c r="B11970" s="84"/>
      <c r="C11970" s="75" t="s">
        <v>64</v>
      </c>
      <c r="D11970" s="138" t="s">
        <v>15</v>
      </c>
      <c r="E11970" s="139"/>
      <c r="F11970" s="139"/>
      <c r="G11970" s="140"/>
      <c r="H11970" s="131">
        <f>+ROUND(H11969,2)</f>
        <v>18.399999999999999</v>
      </c>
      <c r="N11970" s="165">
        <f>+ROUND(N11968,4)</f>
        <v>0.20180000000000001</v>
      </c>
    </row>
    <row r="11971" spans="1:18" ht="13.5" customHeight="1" x14ac:dyDescent="0.3">
      <c r="A11971" s="86"/>
      <c r="B11971" s="84"/>
      <c r="G11971" s="76"/>
    </row>
    <row r="11972" spans="1:18" ht="13.5" customHeight="1" x14ac:dyDescent="0.3">
      <c r="A11972" s="86"/>
      <c r="B11972" s="84"/>
      <c r="G11972" s="76"/>
    </row>
    <row r="11973" spans="1:18" ht="15" customHeight="1" x14ac:dyDescent="0.3">
      <c r="A11973" s="83"/>
      <c r="B11973" s="84"/>
      <c r="G11973" s="76"/>
      <c r="H11973" s="84"/>
      <c r="J11973" s="85"/>
      <c r="K11973" s="85"/>
      <c r="L11973" s="85"/>
      <c r="M11973" s="85"/>
      <c r="N11973" s="85"/>
    </row>
    <row r="11974" spans="1:18" ht="14.1" customHeight="1" x14ac:dyDescent="0.3">
      <c r="A11974" s="86"/>
      <c r="B11974" s="84"/>
      <c r="C11974" s="87"/>
      <c r="D11974" s="87"/>
      <c r="E11974" s="87"/>
      <c r="F11974" s="87"/>
      <c r="G11974" s="87"/>
      <c r="H11974" s="87"/>
      <c r="K11974" s="78"/>
      <c r="M11974" s="78"/>
    </row>
    <row r="11975" spans="1:18" ht="12" customHeight="1" x14ac:dyDescent="0.3">
      <c r="A11975" s="86"/>
      <c r="B11975" s="84"/>
      <c r="C11975" s="73"/>
      <c r="D11975" s="73"/>
      <c r="E11975" s="73"/>
      <c r="F11975" s="73"/>
      <c r="G11975" s="73"/>
      <c r="H11975" s="73"/>
      <c r="K11975" s="78"/>
      <c r="M11975" s="78"/>
    </row>
    <row r="11976" spans="1:18" ht="12" customHeight="1" x14ac:dyDescent="0.3">
      <c r="A11976" s="86"/>
      <c r="B11976" s="84"/>
      <c r="G11976" s="88"/>
      <c r="H11976" s="84"/>
      <c r="K11976" s="78"/>
      <c r="M11976" s="78"/>
    </row>
    <row r="11977" spans="1:18" ht="14.25" customHeight="1" x14ac:dyDescent="0.3">
      <c r="A11977" s="86"/>
      <c r="B11977" s="84"/>
      <c r="C11977" s="89"/>
      <c r="D11977" s="90"/>
      <c r="E11977" s="90"/>
      <c r="F11977" s="90"/>
      <c r="G11977" s="90"/>
      <c r="H11977" s="91"/>
      <c r="K11977" s="78"/>
      <c r="M11977" s="78"/>
    </row>
    <row r="11978" spans="1:18" ht="14.25" customHeight="1" x14ac:dyDescent="0.3">
      <c r="A11978" s="86"/>
      <c r="B11978" s="84"/>
      <c r="C11978" s="89"/>
      <c r="H11978" s="84"/>
      <c r="K11978" s="78"/>
      <c r="M11978" s="78"/>
    </row>
    <row r="11979" spans="1:18" ht="12" customHeight="1" thickBot="1" x14ac:dyDescent="0.35">
      <c r="A11979" s="86"/>
      <c r="B11979" s="84"/>
      <c r="C11979" s="89"/>
      <c r="H11979" s="84"/>
      <c r="K11979" s="78"/>
      <c r="M11979" s="78"/>
    </row>
    <row r="11980" spans="1:18" ht="20.100000000000001" customHeight="1" thickBot="1" x14ac:dyDescent="0.35">
      <c r="A11980" s="86"/>
      <c r="B11980" s="84"/>
      <c r="C11980" s="142" t="s">
        <v>55</v>
      </c>
      <c r="D11980" s="143"/>
      <c r="E11980" s="143"/>
      <c r="F11980" s="143"/>
      <c r="G11980" s="143"/>
      <c r="H11980" s="144"/>
    </row>
    <row r="11981" spans="1:18" ht="20.100000000000001" customHeight="1" x14ac:dyDescent="0.3">
      <c r="A11981" s="86"/>
      <c r="B11981" s="84"/>
      <c r="C11981" s="92"/>
      <c r="H11981" s="93" t="s">
        <v>56</v>
      </c>
      <c r="I11981" s="84"/>
      <c r="J11981" s="97" t="s">
        <v>26</v>
      </c>
      <c r="K11981" s="98"/>
      <c r="L11981" s="98"/>
      <c r="M11981" s="98"/>
      <c r="N11981" s="99"/>
    </row>
    <row r="11982" spans="1:18" ht="16.5" customHeight="1" thickBot="1" x14ac:dyDescent="0.35">
      <c r="A11982" s="169"/>
      <c r="B11982" s="84"/>
      <c r="C11982" s="73" t="s">
        <v>57</v>
      </c>
      <c r="D11982" s="84">
        <v>137</v>
      </c>
      <c r="G11982" s="74" t="s">
        <v>4</v>
      </c>
      <c r="H11982" s="75" t="str">
        <f>+VLOOKUP(D11982,PRESUP!$A$6:$N$183,3,FALSE)</f>
        <v>m3</v>
      </c>
      <c r="I11982" s="84"/>
      <c r="J11982" s="100"/>
      <c r="K11982" s="101"/>
      <c r="L11982" s="101"/>
      <c r="M11982" s="101"/>
      <c r="N11982" s="102"/>
    </row>
    <row r="11983" spans="1:18" ht="32.25" customHeight="1" x14ac:dyDescent="0.3">
      <c r="A11983" s="86"/>
      <c r="B11983" s="84"/>
      <c r="C11983" s="22" t="str">
        <f>+VLOOKUP(D11982,PRESUP!$A$6:$N$183,14,FALSE)</f>
        <v>DETALLE: ESCOMBRERAS (DISPOSICIÓN FINAL Y TRATAMIENTO PAISAJISTICO DE ZONAS DE DEPOSITO)</v>
      </c>
      <c r="J11983" s="103"/>
      <c r="K11983" s="104"/>
      <c r="L11983" s="104"/>
      <c r="M11983" s="104"/>
      <c r="N11983" s="105"/>
      <c r="O11983" s="84" t="s">
        <v>71</v>
      </c>
      <c r="P11983" s="84" t="s">
        <v>73</v>
      </c>
      <c r="Q11983" s="84" t="s">
        <v>72</v>
      </c>
    </row>
    <row r="11984" spans="1:18" s="73" customFormat="1" ht="15" customHeight="1" thickBot="1" x14ac:dyDescent="0.35">
      <c r="A11984" s="86"/>
      <c r="B11984" s="84"/>
      <c r="C11984" s="73" t="s">
        <v>5</v>
      </c>
      <c r="D11984" s="94"/>
      <c r="E11984" s="94"/>
      <c r="F11984" s="94"/>
      <c r="G11984" s="196" t="s">
        <v>58</v>
      </c>
      <c r="H11984" s="197">
        <v>1.6000000000000001E-3</v>
      </c>
      <c r="J11984" s="162"/>
      <c r="K11984" s="163"/>
      <c r="L11984" s="163"/>
      <c r="M11984" s="163"/>
      <c r="N11984" s="164"/>
      <c r="O11984" s="166">
        <f>+H12058</f>
        <v>0.4</v>
      </c>
      <c r="P11984" s="168">
        <f>+H12054</f>
        <v>0.34972800000000004</v>
      </c>
      <c r="Q11984" s="167">
        <f>+N12058</f>
        <v>0</v>
      </c>
      <c r="R11984" s="73">
        <f t="shared" ref="R11984" si="2301">+D11982</f>
        <v>137</v>
      </c>
    </row>
    <row r="11985" spans="1:18" s="94" customFormat="1" ht="30" customHeight="1" thickBot="1" x14ac:dyDescent="0.35">
      <c r="A11985" s="86"/>
      <c r="B11985" s="84"/>
      <c r="C11985" s="122" t="s">
        <v>48</v>
      </c>
      <c r="D11985" s="123" t="s">
        <v>0</v>
      </c>
      <c r="E11985" s="123" t="s">
        <v>6</v>
      </c>
      <c r="F11985" s="123" t="s">
        <v>7</v>
      </c>
      <c r="G11985" s="123" t="s">
        <v>8</v>
      </c>
      <c r="H11985" s="124" t="s">
        <v>9</v>
      </c>
      <c r="J11985" s="106" t="s">
        <v>59</v>
      </c>
      <c r="K11985" s="107" t="s">
        <v>60</v>
      </c>
      <c r="L11985" s="107" t="s">
        <v>61</v>
      </c>
      <c r="M11985" s="107" t="s">
        <v>62</v>
      </c>
      <c r="N11985" s="108" t="s">
        <v>63</v>
      </c>
    </row>
    <row r="11986" spans="1:18" ht="15" customHeight="1" x14ac:dyDescent="0.3">
      <c r="A11986" s="86"/>
      <c r="B11986" s="84"/>
      <c r="C11986" s="125"/>
      <c r="D11986" s="145"/>
      <c r="E11986" s="148"/>
      <c r="F11986" s="148"/>
      <c r="G11986" s="153"/>
      <c r="H11986" s="126"/>
      <c r="J11986" s="171"/>
      <c r="K11986" s="210"/>
      <c r="L11986" s="210"/>
      <c r="M11986" s="156"/>
      <c r="N11986" s="173" t="str">
        <f t="shared" ref="N11986:N11998" si="2302">+IF(H11986="","",J11986*M11986)</f>
        <v/>
      </c>
    </row>
    <row r="11987" spans="1:18" ht="15" customHeight="1" x14ac:dyDescent="0.25">
      <c r="A11987" s="86"/>
      <c r="B11987" s="84"/>
      <c r="C11987" s="209" t="s">
        <v>322</v>
      </c>
      <c r="D11987" s="209">
        <v>1</v>
      </c>
      <c r="E11987" s="209">
        <v>57.83</v>
      </c>
      <c r="F11987" s="184">
        <f>+IF(E11987="","",D11987*E11987)</f>
        <v>57.83</v>
      </c>
      <c r="G11987" s="185">
        <f>+IF(F11987="","",H11984)</f>
        <v>1.6000000000000001E-3</v>
      </c>
      <c r="H11987" s="186">
        <f>+IF(G11987="","",F11987*G11987)</f>
        <v>9.2527999999999999E-2</v>
      </c>
      <c r="J11987" s="195">
        <f>+IF(H11987="","",H11987/H12054)</f>
        <v>0.26457132400036598</v>
      </c>
      <c r="K11987" s="211">
        <v>548000014</v>
      </c>
      <c r="L11987" s="170" t="s">
        <v>77</v>
      </c>
      <c r="M11987" s="193">
        <f>IF(L11987="NP", 0, (IF(L11987="EP", 1, (IF(L11987="ND", 0.4, "")))))</f>
        <v>0</v>
      </c>
      <c r="N11987" s="194">
        <f t="shared" si="2302"/>
        <v>0</v>
      </c>
      <c r="R11987" s="75" t="e">
        <f t="shared" ref="R11987:R11998" si="2303">+R11899+1</f>
        <v>#REF!</v>
      </c>
    </row>
    <row r="11988" spans="1:18" ht="15" customHeight="1" x14ac:dyDescent="0.25">
      <c r="A11988" s="86"/>
      <c r="B11988" s="84"/>
      <c r="C11988" s="209" t="s">
        <v>338</v>
      </c>
      <c r="D11988" s="209">
        <v>1</v>
      </c>
      <c r="E11988" s="209">
        <v>64.17</v>
      </c>
      <c r="F11988" s="184">
        <f>+IF(E11988="","",D11988*E11988)</f>
        <v>64.17</v>
      </c>
      <c r="G11988" s="185">
        <f>+IF(F11988="","",H11984)</f>
        <v>1.6000000000000001E-3</v>
      </c>
      <c r="H11988" s="186">
        <f>+IF(G11988="","",F11988*G11988)</f>
        <v>0.10267200000000001</v>
      </c>
      <c r="J11988" s="195">
        <f>+IF(H11988="","",H11988/H12054)</f>
        <v>0.29357672248147132</v>
      </c>
      <c r="K11988" s="211">
        <v>548000014</v>
      </c>
      <c r="L11988" s="212" t="s">
        <v>77</v>
      </c>
      <c r="M11988" s="193">
        <v>0</v>
      </c>
      <c r="N11988" s="194">
        <f t="shared" si="2302"/>
        <v>0</v>
      </c>
      <c r="R11988" s="75" t="e">
        <f t="shared" si="2303"/>
        <v>#REF!</v>
      </c>
    </row>
    <row r="11989" spans="1:18" ht="15" customHeight="1" x14ac:dyDescent="0.3">
      <c r="A11989" s="86"/>
      <c r="B11989" s="84"/>
      <c r="C11989" s="125" t="s">
        <v>334</v>
      </c>
      <c r="D11989" s="146">
        <v>1</v>
      </c>
      <c r="E11989" s="149">
        <v>30</v>
      </c>
      <c r="F11989" s="184">
        <f>+IF(E11989="","",D11989*E11989)</f>
        <v>30</v>
      </c>
      <c r="G11989" s="185">
        <f>+IF(F11989="","",H11984)</f>
        <v>1.6000000000000001E-3</v>
      </c>
      <c r="H11989" s="186">
        <f>+IF(G11989="","",F11989*G11989)</f>
        <v>4.8000000000000001E-2</v>
      </c>
      <c r="J11989" s="195">
        <f>+IF(H11989="","",H11989/H12054)</f>
        <v>0.1372495196266813</v>
      </c>
      <c r="K11989" s="172">
        <v>548000014</v>
      </c>
      <c r="L11989" s="170" t="s">
        <v>77</v>
      </c>
      <c r="M11989" s="193">
        <v>0</v>
      </c>
      <c r="N11989" s="194">
        <f t="shared" si="2302"/>
        <v>0</v>
      </c>
      <c r="R11989" s="75" t="e">
        <f t="shared" si="2303"/>
        <v>#REF!</v>
      </c>
    </row>
    <row r="11990" spans="1:18" ht="15" customHeight="1" x14ac:dyDescent="0.3">
      <c r="A11990" s="86"/>
      <c r="B11990" s="84"/>
      <c r="C11990" s="125" t="s">
        <v>349</v>
      </c>
      <c r="D11990" s="146">
        <v>1</v>
      </c>
      <c r="E11990" s="149">
        <v>42.06</v>
      </c>
      <c r="F11990" s="184">
        <f t="shared" ref="F11990:F11998" si="2304">+IF(E11990="","",D11990*E11990)</f>
        <v>42.06</v>
      </c>
      <c r="G11990" s="185">
        <f>+IF(F11990="","",H11984)</f>
        <v>1.6000000000000001E-3</v>
      </c>
      <c r="H11990" s="186">
        <f t="shared" ref="H11990:H11998" si="2305">+IF(G11990="","",F11990*G11990)</f>
        <v>6.7296000000000009E-2</v>
      </c>
      <c r="J11990" s="195">
        <f>+IF(H11990="","",H11990/H12054)</f>
        <v>0.19242382651660719</v>
      </c>
      <c r="K11990" s="172">
        <v>548000014</v>
      </c>
      <c r="L11990" s="170" t="s">
        <v>77</v>
      </c>
      <c r="M11990" s="193">
        <f t="shared" ref="M11990:M11998" si="2306">IF(L11990="NP", 0, (IF(L11990="EP", 1, (IF(L11990="ND", 0.4, "")))))</f>
        <v>0</v>
      </c>
      <c r="N11990" s="194">
        <f t="shared" si="2302"/>
        <v>0</v>
      </c>
      <c r="R11990" s="75" t="e">
        <f t="shared" si="2303"/>
        <v>#REF!</v>
      </c>
    </row>
    <row r="11991" spans="1:18" ht="15" customHeight="1" x14ac:dyDescent="0.3">
      <c r="A11991" s="86"/>
      <c r="B11991" s="84"/>
      <c r="C11991" s="125"/>
      <c r="D11991" s="146"/>
      <c r="E11991" s="149"/>
      <c r="F11991" s="184" t="str">
        <f t="shared" si="2304"/>
        <v/>
      </c>
      <c r="G11991" s="185" t="str">
        <f>+IF(F11991="","",H11984)</f>
        <v/>
      </c>
      <c r="H11991" s="186" t="str">
        <f t="shared" si="2305"/>
        <v/>
      </c>
      <c r="J11991" s="195" t="str">
        <f>+IF(H11991="","",H11991/H12054)</f>
        <v/>
      </c>
      <c r="K11991" s="172"/>
      <c r="L11991" s="170"/>
      <c r="M11991" s="193" t="str">
        <f t="shared" si="2306"/>
        <v/>
      </c>
      <c r="N11991" s="194" t="str">
        <f t="shared" si="2302"/>
        <v/>
      </c>
      <c r="R11991" s="75" t="e">
        <f t="shared" si="2303"/>
        <v>#REF!</v>
      </c>
    </row>
    <row r="11992" spans="1:18" ht="15" customHeight="1" x14ac:dyDescent="0.3">
      <c r="A11992" s="86"/>
      <c r="B11992" s="84"/>
      <c r="C11992" s="125"/>
      <c r="D11992" s="146"/>
      <c r="E11992" s="149"/>
      <c r="F11992" s="184" t="str">
        <f t="shared" si="2304"/>
        <v/>
      </c>
      <c r="G11992" s="185" t="str">
        <f>+IF(F11992="","",H11984)</f>
        <v/>
      </c>
      <c r="H11992" s="186" t="str">
        <f t="shared" si="2305"/>
        <v/>
      </c>
      <c r="J11992" s="195" t="str">
        <f>+IF(H11992="","",H11992/H12054)</f>
        <v/>
      </c>
      <c r="K11992" s="172"/>
      <c r="L11992" s="170"/>
      <c r="M11992" s="193" t="str">
        <f t="shared" si="2306"/>
        <v/>
      </c>
      <c r="N11992" s="194" t="str">
        <f t="shared" si="2302"/>
        <v/>
      </c>
      <c r="R11992" s="75" t="e">
        <f t="shared" si="2303"/>
        <v>#REF!</v>
      </c>
    </row>
    <row r="11993" spans="1:18" ht="15" customHeight="1" x14ac:dyDescent="0.3">
      <c r="A11993" s="86"/>
      <c r="B11993" s="84"/>
      <c r="C11993" s="125"/>
      <c r="D11993" s="146"/>
      <c r="E11993" s="149"/>
      <c r="F11993" s="184" t="str">
        <f t="shared" si="2304"/>
        <v/>
      </c>
      <c r="G11993" s="185" t="str">
        <f>+IF(F11993="","",H11984)</f>
        <v/>
      </c>
      <c r="H11993" s="186" t="str">
        <f t="shared" si="2305"/>
        <v/>
      </c>
      <c r="J11993" s="195" t="str">
        <f>+IF(H11993="","",H11993/H12054)</f>
        <v/>
      </c>
      <c r="K11993" s="172"/>
      <c r="L11993" s="170"/>
      <c r="M11993" s="193" t="str">
        <f t="shared" si="2306"/>
        <v/>
      </c>
      <c r="N11993" s="194" t="str">
        <f t="shared" si="2302"/>
        <v/>
      </c>
      <c r="R11993" s="75" t="e">
        <f t="shared" si="2303"/>
        <v>#REF!</v>
      </c>
    </row>
    <row r="11994" spans="1:18" ht="15" customHeight="1" x14ac:dyDescent="0.3">
      <c r="A11994" s="86"/>
      <c r="B11994" s="84"/>
      <c r="C11994" s="125"/>
      <c r="D11994" s="146"/>
      <c r="E11994" s="149"/>
      <c r="F11994" s="184" t="str">
        <f t="shared" si="2304"/>
        <v/>
      </c>
      <c r="G11994" s="185" t="str">
        <f>+IF(F11994="","",H11984)</f>
        <v/>
      </c>
      <c r="H11994" s="186" t="str">
        <f t="shared" si="2305"/>
        <v/>
      </c>
      <c r="J11994" s="195" t="str">
        <f>+IF(H11994="","",H11994/H12054)</f>
        <v/>
      </c>
      <c r="K11994" s="172"/>
      <c r="L11994" s="170"/>
      <c r="M11994" s="193" t="str">
        <f t="shared" si="2306"/>
        <v/>
      </c>
      <c r="N11994" s="194" t="str">
        <f t="shared" si="2302"/>
        <v/>
      </c>
      <c r="R11994" s="75" t="e">
        <f t="shared" si="2303"/>
        <v>#REF!</v>
      </c>
    </row>
    <row r="11995" spans="1:18" ht="15" customHeight="1" x14ac:dyDescent="0.3">
      <c r="A11995" s="86"/>
      <c r="B11995" s="84"/>
      <c r="C11995" s="125"/>
      <c r="D11995" s="146"/>
      <c r="E11995" s="149"/>
      <c r="F11995" s="184" t="str">
        <f t="shared" si="2304"/>
        <v/>
      </c>
      <c r="G11995" s="185" t="str">
        <f>+IF(F11995="","",H11984)</f>
        <v/>
      </c>
      <c r="H11995" s="186" t="str">
        <f t="shared" si="2305"/>
        <v/>
      </c>
      <c r="J11995" s="195" t="str">
        <f>+IF(H11995="","",H11995/H12054)</f>
        <v/>
      </c>
      <c r="K11995" s="172"/>
      <c r="L11995" s="170"/>
      <c r="M11995" s="193" t="str">
        <f t="shared" si="2306"/>
        <v/>
      </c>
      <c r="N11995" s="194" t="str">
        <f t="shared" si="2302"/>
        <v/>
      </c>
      <c r="R11995" s="75" t="e">
        <f t="shared" si="2303"/>
        <v>#REF!</v>
      </c>
    </row>
    <row r="11996" spans="1:18" ht="15" customHeight="1" x14ac:dyDescent="0.3">
      <c r="A11996" s="86"/>
      <c r="B11996" s="84"/>
      <c r="C11996" s="125"/>
      <c r="D11996" s="146"/>
      <c r="E11996" s="149"/>
      <c r="F11996" s="184" t="str">
        <f t="shared" si="2304"/>
        <v/>
      </c>
      <c r="G11996" s="185" t="str">
        <f>+IF(F11996="","",H11984)</f>
        <v/>
      </c>
      <c r="H11996" s="186" t="str">
        <f t="shared" si="2305"/>
        <v/>
      </c>
      <c r="J11996" s="195" t="str">
        <f>+IF(H11996="","",H11996/H12054)</f>
        <v/>
      </c>
      <c r="K11996" s="172"/>
      <c r="L11996" s="170"/>
      <c r="M11996" s="193" t="str">
        <f t="shared" si="2306"/>
        <v/>
      </c>
      <c r="N11996" s="194" t="str">
        <f t="shared" si="2302"/>
        <v/>
      </c>
      <c r="R11996" s="75" t="e">
        <f t="shared" si="2303"/>
        <v>#REF!</v>
      </c>
    </row>
    <row r="11997" spans="1:18" ht="15" customHeight="1" x14ac:dyDescent="0.3">
      <c r="A11997" s="86"/>
      <c r="B11997" s="84"/>
      <c r="C11997" s="125"/>
      <c r="D11997" s="146"/>
      <c r="E11997" s="149"/>
      <c r="F11997" s="184" t="str">
        <f t="shared" si="2304"/>
        <v/>
      </c>
      <c r="G11997" s="185" t="str">
        <f>+IF(F11997="","",H11984)</f>
        <v/>
      </c>
      <c r="H11997" s="186" t="str">
        <f t="shared" si="2305"/>
        <v/>
      </c>
      <c r="J11997" s="195" t="str">
        <f>+IF(H11997="","",H11997/H12054)</f>
        <v/>
      </c>
      <c r="K11997" s="172"/>
      <c r="L11997" s="170"/>
      <c r="M11997" s="193" t="str">
        <f t="shared" si="2306"/>
        <v/>
      </c>
      <c r="N11997" s="194" t="str">
        <f t="shared" si="2302"/>
        <v/>
      </c>
      <c r="R11997" s="75" t="e">
        <f t="shared" si="2303"/>
        <v>#REF!</v>
      </c>
    </row>
    <row r="11998" spans="1:18" ht="15" customHeight="1" thickBot="1" x14ac:dyDescent="0.35">
      <c r="A11998" s="86"/>
      <c r="B11998" s="84"/>
      <c r="C11998" s="127"/>
      <c r="D11998" s="147"/>
      <c r="E11998" s="150"/>
      <c r="F11998" s="187" t="str">
        <f t="shared" si="2304"/>
        <v/>
      </c>
      <c r="G11998" s="188" t="str">
        <f>+IF(F11998="","",H11983)</f>
        <v/>
      </c>
      <c r="H11998" s="189" t="str">
        <f t="shared" si="2305"/>
        <v/>
      </c>
      <c r="J11998" s="195" t="str">
        <f>+IF(H11998="","",H11998/H12054)</f>
        <v/>
      </c>
      <c r="K11998" s="172"/>
      <c r="L11998" s="170"/>
      <c r="M11998" s="193" t="str">
        <f t="shared" si="2306"/>
        <v/>
      </c>
      <c r="N11998" s="194" t="str">
        <f t="shared" si="2302"/>
        <v/>
      </c>
      <c r="R11998" s="75" t="e">
        <f t="shared" si="2303"/>
        <v>#REF!</v>
      </c>
    </row>
    <row r="11999" spans="1:18" ht="15" customHeight="1" thickBot="1" x14ac:dyDescent="0.35">
      <c r="A11999" s="86"/>
      <c r="B11999" s="84"/>
      <c r="C11999" s="160"/>
      <c r="D11999" s="160"/>
      <c r="E11999" s="160"/>
      <c r="F11999" s="160"/>
      <c r="G11999" s="161" t="s">
        <v>27</v>
      </c>
      <c r="H11999" s="157">
        <f>SUM(H11986:H11998)</f>
        <v>0.31049600000000005</v>
      </c>
      <c r="J11999" s="110">
        <f>SUM(J11986:J11998)</f>
        <v>0.88782139262512583</v>
      </c>
      <c r="K11999" s="109"/>
      <c r="L11999" s="109"/>
      <c r="M11999" s="109"/>
      <c r="N11999" s="110">
        <f>SUM(N11986:N11998)</f>
        <v>0</v>
      </c>
    </row>
    <row r="12000" spans="1:18" s="73" customFormat="1" ht="15" customHeight="1" thickBot="1" x14ac:dyDescent="0.35">
      <c r="A12000" s="86"/>
      <c r="B12000" s="84"/>
      <c r="C12000" s="73" t="s">
        <v>10</v>
      </c>
      <c r="H12000" s="74"/>
      <c r="J12000" s="112"/>
      <c r="K12000" s="112"/>
      <c r="L12000" s="112"/>
      <c r="M12000" s="112"/>
      <c r="N12000" s="112"/>
    </row>
    <row r="12001" spans="1:18" ht="31.5" customHeight="1" thickBot="1" x14ac:dyDescent="0.35">
      <c r="A12001" s="86"/>
      <c r="B12001" s="84"/>
      <c r="C12001" s="122" t="s">
        <v>48</v>
      </c>
      <c r="D12001" s="123" t="s">
        <v>0</v>
      </c>
      <c r="E12001" s="123" t="s">
        <v>65</v>
      </c>
      <c r="F12001" s="123" t="s">
        <v>66</v>
      </c>
      <c r="G12001" s="123" t="s">
        <v>8</v>
      </c>
      <c r="H12001" s="124" t="s">
        <v>9</v>
      </c>
      <c r="J12001" s="106" t="s">
        <v>59</v>
      </c>
      <c r="K12001" s="107" t="s">
        <v>60</v>
      </c>
      <c r="L12001" s="107" t="s">
        <v>61</v>
      </c>
      <c r="M12001" s="107" t="s">
        <v>62</v>
      </c>
      <c r="N12001" s="108" t="s">
        <v>63</v>
      </c>
    </row>
    <row r="12002" spans="1:18" ht="15" customHeight="1" x14ac:dyDescent="0.25">
      <c r="A12002" s="86"/>
      <c r="B12002" s="84"/>
      <c r="C12002" s="226" t="s">
        <v>324</v>
      </c>
      <c r="D12002" s="209">
        <v>1</v>
      </c>
      <c r="E12002" s="209">
        <v>4.75</v>
      </c>
      <c r="F12002" s="184">
        <f>+IF(E12002="","",D12002*E12002)</f>
        <v>4.75</v>
      </c>
      <c r="G12002" s="185">
        <f>+IF(F12002="","",H11984)</f>
        <v>1.6000000000000001E-3</v>
      </c>
      <c r="H12002" s="186">
        <f>+IF(G12002="","",F12002*G12002)</f>
        <v>7.6E-3</v>
      </c>
      <c r="I12002" s="95"/>
      <c r="J12002" s="195">
        <f>+IF(H12002="","",H12002/H12054)</f>
        <v>2.1731173940891205E-2</v>
      </c>
      <c r="K12002" s="210">
        <v>851230012</v>
      </c>
      <c r="L12002" s="210" t="s">
        <v>77</v>
      </c>
      <c r="M12002" s="193">
        <v>0</v>
      </c>
      <c r="N12002" s="194">
        <f t="shared" ref="N12002:N12014" si="2307">+IF(H12002="","",J12002*M12002)</f>
        <v>0</v>
      </c>
      <c r="R12002" s="75" t="e">
        <f t="shared" ref="R12002:R12014" si="2308">+R11914+1</f>
        <v>#REF!</v>
      </c>
    </row>
    <row r="12003" spans="1:18" ht="15" customHeight="1" x14ac:dyDescent="0.25">
      <c r="A12003" s="86"/>
      <c r="B12003" s="84"/>
      <c r="C12003" s="209" t="s">
        <v>325</v>
      </c>
      <c r="D12003" s="209">
        <v>1</v>
      </c>
      <c r="E12003" s="209">
        <v>4.28</v>
      </c>
      <c r="F12003" s="184">
        <f>+IF(E12003="","",D12003*E12003)</f>
        <v>4.28</v>
      </c>
      <c r="G12003" s="185">
        <f>+IF(F12003="","",H11984)</f>
        <v>1.6000000000000001E-3</v>
      </c>
      <c r="H12003" s="186">
        <f t="shared" ref="H12003:H12006" si="2309">+IF(G12003="","",F12003*G12003)</f>
        <v>6.8480000000000008E-3</v>
      </c>
      <c r="I12003" s="95"/>
      <c r="J12003" s="195">
        <f>+IF(H12003="","",H12003/H12054)</f>
        <v>1.9580931466739865E-2</v>
      </c>
      <c r="K12003" s="210">
        <v>851230012</v>
      </c>
      <c r="L12003" s="210" t="s">
        <v>77</v>
      </c>
      <c r="M12003" s="193">
        <v>0</v>
      </c>
      <c r="N12003" s="194">
        <f t="shared" si="2307"/>
        <v>0</v>
      </c>
      <c r="R12003" s="75" t="e">
        <f t="shared" si="2308"/>
        <v>#REF!</v>
      </c>
    </row>
    <row r="12004" spans="1:18" ht="15" customHeight="1" x14ac:dyDescent="0.25">
      <c r="A12004" s="86"/>
      <c r="B12004" s="84"/>
      <c r="C12004" s="209" t="s">
        <v>340</v>
      </c>
      <c r="D12004" s="209">
        <v>1</v>
      </c>
      <c r="E12004" s="209">
        <v>4.75</v>
      </c>
      <c r="F12004" s="184">
        <f>+IF(E12004="","",D12004*E12004)</f>
        <v>4.75</v>
      </c>
      <c r="G12004" s="185">
        <f>+IF(F12004="","",H11984)</f>
        <v>1.6000000000000001E-3</v>
      </c>
      <c r="H12004" s="186">
        <f t="shared" si="2309"/>
        <v>7.6E-3</v>
      </c>
      <c r="I12004" s="95"/>
      <c r="J12004" s="195">
        <f>+IF(H12004="","",H12004/H12054)</f>
        <v>2.1731173940891205E-2</v>
      </c>
      <c r="K12004" s="210">
        <v>851230012</v>
      </c>
      <c r="L12004" s="210" t="s">
        <v>77</v>
      </c>
      <c r="M12004" s="193">
        <v>0</v>
      </c>
      <c r="N12004" s="194">
        <f t="shared" si="2307"/>
        <v>0</v>
      </c>
      <c r="R12004" s="75" t="e">
        <f t="shared" si="2308"/>
        <v>#REF!</v>
      </c>
    </row>
    <row r="12005" spans="1:18" ht="15" customHeight="1" x14ac:dyDescent="0.25">
      <c r="A12005" s="86"/>
      <c r="B12005" s="84"/>
      <c r="C12005" s="209" t="s">
        <v>341</v>
      </c>
      <c r="D12005" s="209">
        <v>1</v>
      </c>
      <c r="E12005" s="209">
        <v>4.5199999999999996</v>
      </c>
      <c r="F12005" s="184">
        <f>+IF(E12005="","",D12005*E12005)</f>
        <v>4.5199999999999996</v>
      </c>
      <c r="G12005" s="185">
        <f>+IF(F12005="","",H11984)</f>
        <v>1.6000000000000001E-3</v>
      </c>
      <c r="H12005" s="186">
        <f t="shared" si="2309"/>
        <v>7.2319999999999997E-3</v>
      </c>
      <c r="I12005" s="95"/>
      <c r="J12005" s="195">
        <f>+IF(H12005="","",H12005/H12054)</f>
        <v>2.0678927623753313E-2</v>
      </c>
      <c r="K12005" s="210">
        <v>851230012</v>
      </c>
      <c r="L12005" s="210" t="s">
        <v>77</v>
      </c>
      <c r="M12005" s="193">
        <v>0</v>
      </c>
      <c r="N12005" s="194">
        <f t="shared" si="2307"/>
        <v>0</v>
      </c>
      <c r="R12005" s="75" t="e">
        <f t="shared" si="2308"/>
        <v>#REF!</v>
      </c>
    </row>
    <row r="12006" spans="1:18" ht="15" customHeight="1" x14ac:dyDescent="0.25">
      <c r="A12006" s="86"/>
      <c r="B12006" s="84"/>
      <c r="C12006" s="209" t="s">
        <v>336</v>
      </c>
      <c r="D12006" s="209">
        <v>1</v>
      </c>
      <c r="E12006" s="209">
        <v>6.22</v>
      </c>
      <c r="F12006" s="184">
        <f>+IF(E12006="","",D12006*E12006)</f>
        <v>6.22</v>
      </c>
      <c r="G12006" s="185">
        <f>+IF(F12006="","",H11984)</f>
        <v>1.6000000000000001E-3</v>
      </c>
      <c r="H12006" s="186">
        <f t="shared" si="2309"/>
        <v>9.9520000000000008E-3</v>
      </c>
      <c r="I12006" s="95"/>
      <c r="J12006" s="195">
        <f>+IF(H12006="","",H12006/H12054)</f>
        <v>2.845640040259859E-2</v>
      </c>
      <c r="K12006" s="210">
        <v>851230012</v>
      </c>
      <c r="L12006" s="210" t="s">
        <v>77</v>
      </c>
      <c r="M12006" s="193">
        <v>0</v>
      </c>
      <c r="N12006" s="194">
        <f t="shared" si="2307"/>
        <v>0</v>
      </c>
      <c r="R12006" s="75" t="e">
        <f t="shared" si="2308"/>
        <v>#REF!</v>
      </c>
    </row>
    <row r="12007" spans="1:18" ht="15" customHeight="1" x14ac:dyDescent="0.25">
      <c r="A12007" s="86"/>
      <c r="B12007" s="84"/>
      <c r="C12007" s="209"/>
      <c r="D12007" s="209"/>
      <c r="E12007" s="209"/>
      <c r="F12007" s="184"/>
      <c r="G12007" s="185"/>
      <c r="H12007" s="186"/>
      <c r="I12007" s="96"/>
      <c r="J12007" s="195"/>
      <c r="K12007" s="210"/>
      <c r="L12007" s="210"/>
      <c r="M12007" s="193"/>
      <c r="N12007" s="194" t="str">
        <f t="shared" si="2307"/>
        <v/>
      </c>
      <c r="R12007" s="75" t="e">
        <f t="shared" si="2308"/>
        <v>#REF!</v>
      </c>
    </row>
    <row r="12008" spans="1:18" ht="15" customHeight="1" x14ac:dyDescent="0.3">
      <c r="A12008" s="86"/>
      <c r="B12008" s="84"/>
      <c r="C12008" s="125"/>
      <c r="D12008" s="146"/>
      <c r="E12008" s="149"/>
      <c r="F12008" s="184"/>
      <c r="G12008" s="185"/>
      <c r="H12008" s="186"/>
      <c r="J12008" s="195"/>
      <c r="K12008" s="174"/>
      <c r="L12008" s="170"/>
      <c r="M12008" s="193"/>
      <c r="N12008" s="194" t="str">
        <f t="shared" si="2307"/>
        <v/>
      </c>
      <c r="R12008" s="75" t="e">
        <f t="shared" si="2308"/>
        <v>#REF!</v>
      </c>
    </row>
    <row r="12009" spans="1:18" ht="15" customHeight="1" x14ac:dyDescent="0.3">
      <c r="A12009" s="86"/>
      <c r="B12009" s="84"/>
      <c r="C12009" s="125"/>
      <c r="D12009" s="146"/>
      <c r="E12009" s="149"/>
      <c r="F12009" s="184"/>
      <c r="G12009" s="185"/>
      <c r="H12009" s="186"/>
      <c r="J12009" s="195"/>
      <c r="K12009" s="174"/>
      <c r="L12009" s="170"/>
      <c r="M12009" s="193"/>
      <c r="N12009" s="194" t="str">
        <f t="shared" si="2307"/>
        <v/>
      </c>
      <c r="R12009" s="75" t="e">
        <f t="shared" si="2308"/>
        <v>#REF!</v>
      </c>
    </row>
    <row r="12010" spans="1:18" ht="15" customHeight="1" x14ac:dyDescent="0.3">
      <c r="A12010" s="86"/>
      <c r="B12010" s="84"/>
      <c r="C12010" s="125"/>
      <c r="D12010" s="146"/>
      <c r="E12010" s="149"/>
      <c r="F12010" s="184" t="str">
        <f>+IF(E12010="","",D12010*E12010)</f>
        <v/>
      </c>
      <c r="G12010" s="185" t="str">
        <f>+IF(F12010="","",H11984)</f>
        <v/>
      </c>
      <c r="H12010" s="186" t="str">
        <f>+IF(G12010="","",F12010*G12010)</f>
        <v/>
      </c>
      <c r="I12010" s="96"/>
      <c r="J12010" s="195" t="str">
        <f>+IF(H12010="","",H12010/H12054)</f>
        <v/>
      </c>
      <c r="K12010" s="174"/>
      <c r="L12010" s="170"/>
      <c r="M12010" s="193" t="str">
        <f>IF(L12010="NP", 0, (IF(L12010="EP", 1, (IF(L12010="ND", 0.4, "")))))</f>
        <v/>
      </c>
      <c r="N12010" s="194" t="str">
        <f t="shared" si="2307"/>
        <v/>
      </c>
      <c r="R12010" s="75" t="e">
        <f t="shared" si="2308"/>
        <v>#REF!</v>
      </c>
    </row>
    <row r="12011" spans="1:18" ht="15" customHeight="1" x14ac:dyDescent="0.3">
      <c r="A12011" s="86"/>
      <c r="B12011" s="84"/>
      <c r="C12011" s="125"/>
      <c r="D12011" s="146"/>
      <c r="E12011" s="149"/>
      <c r="F12011" s="184" t="str">
        <f>+IF(E12011="","",D12011*E12011)</f>
        <v/>
      </c>
      <c r="G12011" s="185" t="str">
        <f>+IF(F12011="","",H11984)</f>
        <v/>
      </c>
      <c r="H12011" s="186" t="str">
        <f>+IF(G12011="","",F12011*G12011)</f>
        <v/>
      </c>
      <c r="J12011" s="195" t="str">
        <f>+IF(H12011="","",H12011/H12054)</f>
        <v/>
      </c>
      <c r="K12011" s="174"/>
      <c r="L12011" s="170"/>
      <c r="M12011" s="193" t="str">
        <f>IF(L12011="NP", 0, (IF(L12011="EP", 1, (IF(L12011="ND", 0.4, "")))))</f>
        <v/>
      </c>
      <c r="N12011" s="194" t="str">
        <f t="shared" si="2307"/>
        <v/>
      </c>
      <c r="R12011" s="75" t="e">
        <f t="shared" si="2308"/>
        <v>#REF!</v>
      </c>
    </row>
    <row r="12012" spans="1:18" ht="15" customHeight="1" x14ac:dyDescent="0.3">
      <c r="A12012" s="86"/>
      <c r="B12012" s="84"/>
      <c r="C12012" s="125"/>
      <c r="D12012" s="146"/>
      <c r="E12012" s="149"/>
      <c r="F12012" s="184" t="str">
        <f>+IF(E12012="","",D12012*E12012)</f>
        <v/>
      </c>
      <c r="G12012" s="185" t="str">
        <f>+IF(F12012="","",H11984)</f>
        <v/>
      </c>
      <c r="H12012" s="186" t="str">
        <f>+IF(G12012="","",F12012*G12012)</f>
        <v/>
      </c>
      <c r="I12012" s="96"/>
      <c r="J12012" s="195" t="str">
        <f>+IF(H12012="","",H12012/H12054)</f>
        <v/>
      </c>
      <c r="K12012" s="174"/>
      <c r="L12012" s="170"/>
      <c r="M12012" s="193" t="str">
        <f>IF(L12012="NP", 0, (IF(L12012="EP", 1, (IF(L12012="ND", 0.4, "")))))</f>
        <v/>
      </c>
      <c r="N12012" s="194" t="str">
        <f t="shared" si="2307"/>
        <v/>
      </c>
      <c r="R12012" s="75" t="e">
        <f t="shared" si="2308"/>
        <v>#REF!</v>
      </c>
    </row>
    <row r="12013" spans="1:18" ht="15" customHeight="1" x14ac:dyDescent="0.3">
      <c r="A12013" s="86"/>
      <c r="B12013" s="84"/>
      <c r="C12013" s="125"/>
      <c r="D12013" s="146"/>
      <c r="E12013" s="149"/>
      <c r="F12013" s="184" t="str">
        <f>+IF(E12013="","",D12013*E12013)</f>
        <v/>
      </c>
      <c r="G12013" s="185" t="str">
        <f>+IF(F12013="","",H11984)</f>
        <v/>
      </c>
      <c r="H12013" s="186" t="str">
        <f>+IF(G12013="","",F12013*G12013)</f>
        <v/>
      </c>
      <c r="I12013" s="96"/>
      <c r="J12013" s="195" t="str">
        <f>+IF(H12013="","",H12013/H12054)</f>
        <v/>
      </c>
      <c r="K12013" s="174"/>
      <c r="L12013" s="170"/>
      <c r="M12013" s="193" t="str">
        <f>IF(L12013="NP", 0, (IF(L12013="EP", 1, (IF(L12013="ND", 0.4, "")))))</f>
        <v/>
      </c>
      <c r="N12013" s="194" t="str">
        <f t="shared" si="2307"/>
        <v/>
      </c>
      <c r="R12013" s="75" t="e">
        <f t="shared" si="2308"/>
        <v>#REF!</v>
      </c>
    </row>
    <row r="12014" spans="1:18" ht="15" customHeight="1" thickBot="1" x14ac:dyDescent="0.35">
      <c r="A12014" s="86"/>
      <c r="B12014" s="84"/>
      <c r="C12014" s="127"/>
      <c r="D12014" s="147"/>
      <c r="E12014" s="150"/>
      <c r="F12014" s="187" t="str">
        <f>+IF(E12014="","",D12014*E12014)</f>
        <v/>
      </c>
      <c r="G12014" s="188" t="str">
        <f>+IF(F12014="","",H11983)</f>
        <v/>
      </c>
      <c r="H12014" s="189" t="str">
        <f>+IF(G12014="","",F12014*G12014)</f>
        <v/>
      </c>
      <c r="J12014" s="195" t="str">
        <f>+IF(H12014="","",H12014/H12054)</f>
        <v/>
      </c>
      <c r="K12014" s="174"/>
      <c r="L12014" s="170"/>
      <c r="M12014" s="193" t="str">
        <f>IF(L12014="NP", 0, (IF(L12014="EP", 1, (IF(L12014="ND", 0.4, "")))))</f>
        <v/>
      </c>
      <c r="N12014" s="194" t="str">
        <f t="shared" si="2307"/>
        <v/>
      </c>
      <c r="R12014" s="75" t="e">
        <f t="shared" si="2308"/>
        <v>#REF!</v>
      </c>
    </row>
    <row r="12015" spans="1:18" ht="15" customHeight="1" thickBot="1" x14ac:dyDescent="0.35">
      <c r="A12015" s="86"/>
      <c r="B12015" s="84"/>
      <c r="C12015" s="160"/>
      <c r="D12015" s="160"/>
      <c r="E12015" s="160"/>
      <c r="F12015" s="160"/>
      <c r="G12015" s="161" t="s">
        <v>28</v>
      </c>
      <c r="H12015" s="157">
        <f>SUM(H12002:H12014)</f>
        <v>3.9232000000000003E-2</v>
      </c>
      <c r="J12015" s="110">
        <f>SUM(J12002:J12014)</f>
        <v>0.11217860737487417</v>
      </c>
      <c r="K12015" s="109"/>
      <c r="L12015" s="109"/>
      <c r="M12015" s="109"/>
      <c r="N12015" s="110">
        <f>SUM(N12002:N12014)</f>
        <v>0</v>
      </c>
    </row>
    <row r="12016" spans="1:18" s="73" customFormat="1" ht="15" customHeight="1" thickBot="1" x14ac:dyDescent="0.35">
      <c r="A12016" s="86"/>
      <c r="B12016" s="84"/>
      <c r="C12016" s="73" t="s">
        <v>11</v>
      </c>
      <c r="H12016" s="74"/>
      <c r="J12016" s="112"/>
      <c r="K12016" s="112"/>
      <c r="L12016" s="112"/>
      <c r="M12016" s="112"/>
      <c r="N12016" s="112"/>
    </row>
    <row r="12017" spans="1:18" ht="34.5" customHeight="1" thickBot="1" x14ac:dyDescent="0.35">
      <c r="A12017" s="86"/>
      <c r="B12017" s="84"/>
      <c r="C12017" s="122" t="s">
        <v>48</v>
      </c>
      <c r="D12017" s="129"/>
      <c r="E12017" s="123" t="s">
        <v>3</v>
      </c>
      <c r="F12017" s="123" t="s">
        <v>0</v>
      </c>
      <c r="G12017" s="123" t="s">
        <v>16</v>
      </c>
      <c r="H12017" s="124" t="s">
        <v>9</v>
      </c>
      <c r="J12017" s="106" t="s">
        <v>59</v>
      </c>
      <c r="K12017" s="107" t="s">
        <v>60</v>
      </c>
      <c r="L12017" s="107" t="s">
        <v>61</v>
      </c>
      <c r="M12017" s="107" t="s">
        <v>62</v>
      </c>
      <c r="N12017" s="108" t="s">
        <v>63</v>
      </c>
    </row>
    <row r="12018" spans="1:18" ht="15" customHeight="1" x14ac:dyDescent="0.3">
      <c r="A12018" s="86"/>
      <c r="B12018" s="84"/>
      <c r="C12018" s="213"/>
      <c r="E12018" s="214"/>
      <c r="F12018" s="215"/>
      <c r="G12018" s="215"/>
      <c r="H12018" s="190"/>
      <c r="J12018" s="195"/>
      <c r="K12018" s="211"/>
      <c r="L12018" s="212"/>
      <c r="M12018" s="193"/>
      <c r="N12018" s="194" t="str">
        <f t="shared" ref="N12018:N12043" si="2310">+IF(H12018="","",J12018*M12018)</f>
        <v/>
      </c>
      <c r="R12018" s="75" t="e">
        <f t="shared" ref="R12018:R12043" si="2311">+R11930+1</f>
        <v>#REF!</v>
      </c>
    </row>
    <row r="12019" spans="1:18" ht="15" customHeight="1" x14ac:dyDescent="0.3">
      <c r="A12019" s="86"/>
      <c r="B12019" s="84"/>
      <c r="C12019" s="213"/>
      <c r="E12019" s="214"/>
      <c r="F12019" s="215"/>
      <c r="G12019" s="215"/>
      <c r="H12019" s="190"/>
      <c r="J12019" s="195"/>
      <c r="K12019" s="211"/>
      <c r="L12019" s="212"/>
      <c r="M12019" s="193"/>
      <c r="N12019" s="194" t="str">
        <f t="shared" si="2310"/>
        <v/>
      </c>
      <c r="R12019" s="75" t="e">
        <f t="shared" si="2311"/>
        <v>#REF!</v>
      </c>
    </row>
    <row r="12020" spans="1:18" ht="15" customHeight="1" x14ac:dyDescent="0.3">
      <c r="A12020" s="86"/>
      <c r="B12020" s="84"/>
      <c r="C12020" s="213"/>
      <c r="E12020" s="214"/>
      <c r="F12020" s="215"/>
      <c r="G12020" s="215"/>
      <c r="H12020" s="190"/>
      <c r="J12020" s="195"/>
      <c r="K12020" s="211"/>
      <c r="L12020" s="212"/>
      <c r="M12020" s="193"/>
      <c r="N12020" s="194" t="str">
        <f t="shared" si="2310"/>
        <v/>
      </c>
      <c r="R12020" s="75" t="e">
        <f t="shared" si="2311"/>
        <v>#REF!</v>
      </c>
    </row>
    <row r="12021" spans="1:18" ht="15" customHeight="1" x14ac:dyDescent="0.3">
      <c r="A12021" s="86"/>
      <c r="B12021" s="84"/>
      <c r="C12021" s="213"/>
      <c r="E12021" s="214"/>
      <c r="F12021" s="215"/>
      <c r="G12021" s="215"/>
      <c r="H12021" s="190"/>
      <c r="J12021" s="195"/>
      <c r="K12021" s="211"/>
      <c r="L12021" s="212"/>
      <c r="M12021" s="193"/>
      <c r="N12021" s="194" t="str">
        <f t="shared" si="2310"/>
        <v/>
      </c>
      <c r="R12021" s="75" t="e">
        <f t="shared" si="2311"/>
        <v>#REF!</v>
      </c>
    </row>
    <row r="12022" spans="1:18" ht="15" customHeight="1" x14ac:dyDescent="0.3">
      <c r="A12022" s="86"/>
      <c r="B12022" s="84"/>
      <c r="C12022" s="213"/>
      <c r="E12022" s="214"/>
      <c r="F12022" s="215"/>
      <c r="G12022" s="215"/>
      <c r="H12022" s="190"/>
      <c r="J12022" s="195"/>
      <c r="K12022" s="211"/>
      <c r="L12022" s="212"/>
      <c r="M12022" s="193"/>
      <c r="N12022" s="194" t="str">
        <f t="shared" si="2310"/>
        <v/>
      </c>
      <c r="R12022" s="75" t="e">
        <f t="shared" si="2311"/>
        <v>#REF!</v>
      </c>
    </row>
    <row r="12023" spans="1:18" ht="15" customHeight="1" x14ac:dyDescent="0.3">
      <c r="A12023" s="86"/>
      <c r="B12023" s="84"/>
      <c r="C12023" s="213"/>
      <c r="E12023" s="214"/>
      <c r="F12023" s="215"/>
      <c r="G12023" s="215"/>
      <c r="H12023" s="190"/>
      <c r="J12023" s="195"/>
      <c r="K12023" s="212"/>
      <c r="L12023" s="210"/>
      <c r="M12023" s="193"/>
      <c r="N12023" s="194" t="str">
        <f t="shared" si="2310"/>
        <v/>
      </c>
      <c r="R12023" s="75" t="e">
        <f t="shared" si="2311"/>
        <v>#REF!</v>
      </c>
    </row>
    <row r="12024" spans="1:18" ht="15" customHeight="1" x14ac:dyDescent="0.3">
      <c r="A12024" s="86"/>
      <c r="B12024" s="84"/>
      <c r="C12024" s="213"/>
      <c r="E12024" s="214"/>
      <c r="F12024" s="215"/>
      <c r="G12024" s="215"/>
      <c r="H12024" s="190"/>
      <c r="J12024" s="195"/>
      <c r="K12024" s="211"/>
      <c r="L12024" s="210"/>
      <c r="M12024" s="193"/>
      <c r="N12024" s="194" t="str">
        <f t="shared" si="2310"/>
        <v/>
      </c>
      <c r="R12024" s="75" t="e">
        <f t="shared" si="2311"/>
        <v>#REF!</v>
      </c>
    </row>
    <row r="12025" spans="1:18" ht="15" customHeight="1" x14ac:dyDescent="0.3">
      <c r="A12025" s="86"/>
      <c r="B12025" s="84"/>
      <c r="C12025" s="125"/>
      <c r="E12025" s="151"/>
      <c r="F12025" s="151"/>
      <c r="G12025" s="151"/>
      <c r="H12025" s="190"/>
      <c r="J12025" s="195"/>
      <c r="K12025" s="174"/>
      <c r="L12025" s="170"/>
      <c r="M12025" s="193"/>
      <c r="N12025" s="194" t="str">
        <f t="shared" si="2310"/>
        <v/>
      </c>
      <c r="R12025" s="75" t="e">
        <f t="shared" si="2311"/>
        <v>#REF!</v>
      </c>
    </row>
    <row r="12026" spans="1:18" ht="15" customHeight="1" x14ac:dyDescent="0.3">
      <c r="A12026" s="86"/>
      <c r="B12026" s="84"/>
      <c r="C12026" s="125"/>
      <c r="E12026" s="151"/>
      <c r="F12026" s="151"/>
      <c r="G12026" s="151"/>
      <c r="H12026" s="190" t="str">
        <f t="shared" ref="H12026:H12043" si="2312">+IF(G12026="","",F12026*G12026)</f>
        <v/>
      </c>
      <c r="J12026" s="195" t="str">
        <f>+IF(H12026="","",H12026/H12054)</f>
        <v/>
      </c>
      <c r="K12026" s="174"/>
      <c r="L12026" s="170"/>
      <c r="M12026" s="193" t="str">
        <f t="shared" ref="M12026:M12043" si="2313">IF(L12026="NP", 0, (IF(L12026="EP", 1, (IF(L12026="ND", 0.4, "")))))</f>
        <v/>
      </c>
      <c r="N12026" s="194" t="str">
        <f t="shared" si="2310"/>
        <v/>
      </c>
      <c r="R12026" s="75" t="e">
        <f t="shared" si="2311"/>
        <v>#REF!</v>
      </c>
    </row>
    <row r="12027" spans="1:18" ht="15" customHeight="1" x14ac:dyDescent="0.3">
      <c r="A12027" s="86"/>
      <c r="B12027" s="84"/>
      <c r="C12027" s="125"/>
      <c r="E12027" s="151"/>
      <c r="F12027" s="151"/>
      <c r="G12027" s="151"/>
      <c r="H12027" s="190" t="str">
        <f t="shared" si="2312"/>
        <v/>
      </c>
      <c r="J12027" s="195" t="str">
        <f>+IF(H12027="","",H12027/H12054)</f>
        <v/>
      </c>
      <c r="K12027" s="174"/>
      <c r="L12027" s="170"/>
      <c r="M12027" s="193" t="str">
        <f t="shared" si="2313"/>
        <v/>
      </c>
      <c r="N12027" s="194" t="str">
        <f t="shared" si="2310"/>
        <v/>
      </c>
      <c r="R12027" s="75" t="e">
        <f t="shared" si="2311"/>
        <v>#REF!</v>
      </c>
    </row>
    <row r="12028" spans="1:18" ht="15" customHeight="1" x14ac:dyDescent="0.3">
      <c r="A12028" s="86"/>
      <c r="B12028" s="84"/>
      <c r="C12028" s="125"/>
      <c r="E12028" s="151"/>
      <c r="F12028" s="151"/>
      <c r="G12028" s="151"/>
      <c r="H12028" s="190" t="str">
        <f t="shared" si="2312"/>
        <v/>
      </c>
      <c r="J12028" s="195" t="str">
        <f>+IF(H12028="","",H12028/H12054)</f>
        <v/>
      </c>
      <c r="K12028" s="174"/>
      <c r="L12028" s="170"/>
      <c r="M12028" s="193" t="str">
        <f t="shared" si="2313"/>
        <v/>
      </c>
      <c r="N12028" s="194" t="str">
        <f t="shared" si="2310"/>
        <v/>
      </c>
      <c r="R12028" s="75" t="e">
        <f t="shared" si="2311"/>
        <v>#REF!</v>
      </c>
    </row>
    <row r="12029" spans="1:18" ht="15" customHeight="1" x14ac:dyDescent="0.3">
      <c r="A12029" s="86"/>
      <c r="B12029" s="84"/>
      <c r="C12029" s="125"/>
      <c r="E12029" s="151"/>
      <c r="F12029" s="151"/>
      <c r="G12029" s="151"/>
      <c r="H12029" s="190" t="str">
        <f t="shared" si="2312"/>
        <v/>
      </c>
      <c r="J12029" s="195" t="str">
        <f>+IF(H12029="","",H12029/H12054)</f>
        <v/>
      </c>
      <c r="K12029" s="174"/>
      <c r="L12029" s="170"/>
      <c r="M12029" s="193" t="str">
        <f t="shared" si="2313"/>
        <v/>
      </c>
      <c r="N12029" s="194" t="str">
        <f t="shared" si="2310"/>
        <v/>
      </c>
      <c r="R12029" s="75" t="e">
        <f t="shared" si="2311"/>
        <v>#REF!</v>
      </c>
    </row>
    <row r="12030" spans="1:18" ht="15" customHeight="1" x14ac:dyDescent="0.3">
      <c r="A12030" s="86"/>
      <c r="B12030" s="84"/>
      <c r="C12030" s="125"/>
      <c r="E12030" s="151"/>
      <c r="F12030" s="151"/>
      <c r="G12030" s="151"/>
      <c r="H12030" s="190" t="str">
        <f t="shared" si="2312"/>
        <v/>
      </c>
      <c r="J12030" s="195" t="str">
        <f>+IF(H12030="","",H12030/H12054)</f>
        <v/>
      </c>
      <c r="K12030" s="174"/>
      <c r="L12030" s="170"/>
      <c r="M12030" s="193" t="str">
        <f t="shared" si="2313"/>
        <v/>
      </c>
      <c r="N12030" s="194" t="str">
        <f t="shared" si="2310"/>
        <v/>
      </c>
      <c r="R12030" s="75" t="e">
        <f t="shared" si="2311"/>
        <v>#REF!</v>
      </c>
    </row>
    <row r="12031" spans="1:18" ht="15" customHeight="1" x14ac:dyDescent="0.3">
      <c r="A12031" s="86"/>
      <c r="B12031" s="84"/>
      <c r="C12031" s="125"/>
      <c r="E12031" s="151"/>
      <c r="F12031" s="151"/>
      <c r="G12031" s="151"/>
      <c r="H12031" s="190" t="str">
        <f t="shared" si="2312"/>
        <v/>
      </c>
      <c r="J12031" s="195" t="str">
        <f>+IF(H12031="","",H12031/H12054)</f>
        <v/>
      </c>
      <c r="K12031" s="174"/>
      <c r="L12031" s="170"/>
      <c r="M12031" s="193" t="str">
        <f t="shared" si="2313"/>
        <v/>
      </c>
      <c r="N12031" s="194" t="str">
        <f t="shared" si="2310"/>
        <v/>
      </c>
      <c r="R12031" s="75" t="e">
        <f t="shared" si="2311"/>
        <v>#REF!</v>
      </c>
    </row>
    <row r="12032" spans="1:18" ht="15" customHeight="1" x14ac:dyDescent="0.3">
      <c r="A12032" s="86"/>
      <c r="B12032" s="84"/>
      <c r="C12032" s="125"/>
      <c r="E12032" s="151"/>
      <c r="F12032" s="151"/>
      <c r="G12032" s="151"/>
      <c r="H12032" s="190" t="str">
        <f t="shared" si="2312"/>
        <v/>
      </c>
      <c r="J12032" s="195" t="str">
        <f>+IF(H12032="","",H12032/H12054)</f>
        <v/>
      </c>
      <c r="K12032" s="174"/>
      <c r="L12032" s="170"/>
      <c r="M12032" s="193" t="str">
        <f t="shared" si="2313"/>
        <v/>
      </c>
      <c r="N12032" s="194" t="str">
        <f t="shared" si="2310"/>
        <v/>
      </c>
      <c r="R12032" s="75" t="e">
        <f t="shared" si="2311"/>
        <v>#REF!</v>
      </c>
    </row>
    <row r="12033" spans="1:18" ht="15" customHeight="1" x14ac:dyDescent="0.3">
      <c r="A12033" s="86"/>
      <c r="B12033" s="84"/>
      <c r="C12033" s="125"/>
      <c r="E12033" s="151"/>
      <c r="F12033" s="151"/>
      <c r="G12033" s="151"/>
      <c r="H12033" s="190" t="str">
        <f t="shared" si="2312"/>
        <v/>
      </c>
      <c r="J12033" s="195" t="str">
        <f>+IF(H12033="","",H12033/H12054)</f>
        <v/>
      </c>
      <c r="K12033" s="174"/>
      <c r="L12033" s="170"/>
      <c r="M12033" s="193" t="str">
        <f t="shared" si="2313"/>
        <v/>
      </c>
      <c r="N12033" s="194" t="str">
        <f t="shared" si="2310"/>
        <v/>
      </c>
      <c r="R12033" s="75" t="e">
        <f t="shared" si="2311"/>
        <v>#REF!</v>
      </c>
    </row>
    <row r="12034" spans="1:18" ht="15" customHeight="1" x14ac:dyDescent="0.3">
      <c r="A12034" s="86"/>
      <c r="B12034" s="84"/>
      <c r="C12034" s="125"/>
      <c r="E12034" s="151"/>
      <c r="F12034" s="151"/>
      <c r="G12034" s="151"/>
      <c r="H12034" s="190" t="str">
        <f t="shared" si="2312"/>
        <v/>
      </c>
      <c r="J12034" s="195" t="str">
        <f>+IF(H12034="","",H12034/H12054)</f>
        <v/>
      </c>
      <c r="K12034" s="174"/>
      <c r="L12034" s="170"/>
      <c r="M12034" s="193" t="str">
        <f t="shared" si="2313"/>
        <v/>
      </c>
      <c r="N12034" s="194" t="str">
        <f t="shared" si="2310"/>
        <v/>
      </c>
      <c r="R12034" s="75" t="e">
        <f t="shared" si="2311"/>
        <v>#REF!</v>
      </c>
    </row>
    <row r="12035" spans="1:18" ht="15" customHeight="1" x14ac:dyDescent="0.3">
      <c r="A12035" s="86"/>
      <c r="B12035" s="84"/>
      <c r="C12035" s="125"/>
      <c r="E12035" s="151"/>
      <c r="F12035" s="151"/>
      <c r="G12035" s="151"/>
      <c r="H12035" s="190" t="str">
        <f t="shared" si="2312"/>
        <v/>
      </c>
      <c r="J12035" s="195" t="str">
        <f>+IF(H12035="","",H12035/H12054)</f>
        <v/>
      </c>
      <c r="K12035" s="174"/>
      <c r="L12035" s="170"/>
      <c r="M12035" s="193" t="str">
        <f t="shared" si="2313"/>
        <v/>
      </c>
      <c r="N12035" s="194" t="str">
        <f t="shared" si="2310"/>
        <v/>
      </c>
      <c r="R12035" s="75" t="e">
        <f t="shared" si="2311"/>
        <v>#REF!</v>
      </c>
    </row>
    <row r="12036" spans="1:18" ht="15" customHeight="1" x14ac:dyDescent="0.3">
      <c r="A12036" s="86"/>
      <c r="B12036" s="84"/>
      <c r="C12036" s="125"/>
      <c r="E12036" s="151"/>
      <c r="F12036" s="151"/>
      <c r="G12036" s="151"/>
      <c r="H12036" s="190" t="str">
        <f t="shared" si="2312"/>
        <v/>
      </c>
      <c r="J12036" s="195" t="str">
        <f>+IF(H12036="","",H12036/H12054)</f>
        <v/>
      </c>
      <c r="K12036" s="174"/>
      <c r="L12036" s="170"/>
      <c r="M12036" s="193" t="str">
        <f t="shared" si="2313"/>
        <v/>
      </c>
      <c r="N12036" s="194" t="str">
        <f t="shared" si="2310"/>
        <v/>
      </c>
      <c r="R12036" s="75" t="e">
        <f t="shared" si="2311"/>
        <v>#REF!</v>
      </c>
    </row>
    <row r="12037" spans="1:18" ht="15" customHeight="1" x14ac:dyDescent="0.3">
      <c r="A12037" s="86"/>
      <c r="B12037" s="84"/>
      <c r="C12037" s="125"/>
      <c r="E12037" s="151"/>
      <c r="F12037" s="151"/>
      <c r="G12037" s="151"/>
      <c r="H12037" s="190" t="str">
        <f t="shared" si="2312"/>
        <v/>
      </c>
      <c r="J12037" s="195" t="str">
        <f>+IF(H12037="","",H12037/H12054)</f>
        <v/>
      </c>
      <c r="K12037" s="174"/>
      <c r="L12037" s="170"/>
      <c r="M12037" s="193" t="str">
        <f t="shared" si="2313"/>
        <v/>
      </c>
      <c r="N12037" s="194" t="str">
        <f t="shared" si="2310"/>
        <v/>
      </c>
      <c r="R12037" s="75" t="e">
        <f t="shared" si="2311"/>
        <v>#REF!</v>
      </c>
    </row>
    <row r="12038" spans="1:18" ht="15" customHeight="1" x14ac:dyDescent="0.3">
      <c r="A12038" s="86"/>
      <c r="B12038" s="84"/>
      <c r="C12038" s="125"/>
      <c r="E12038" s="151"/>
      <c r="F12038" s="151"/>
      <c r="G12038" s="151"/>
      <c r="H12038" s="190" t="str">
        <f t="shared" si="2312"/>
        <v/>
      </c>
      <c r="J12038" s="195" t="str">
        <f>+IF(H12038="","",H12038/H12054)</f>
        <v/>
      </c>
      <c r="K12038" s="174"/>
      <c r="L12038" s="170"/>
      <c r="M12038" s="193" t="str">
        <f t="shared" si="2313"/>
        <v/>
      </c>
      <c r="N12038" s="194" t="str">
        <f t="shared" si="2310"/>
        <v/>
      </c>
      <c r="R12038" s="75" t="e">
        <f t="shared" si="2311"/>
        <v>#REF!</v>
      </c>
    </row>
    <row r="12039" spans="1:18" ht="15" customHeight="1" x14ac:dyDescent="0.3">
      <c r="A12039" s="86"/>
      <c r="B12039" s="84"/>
      <c r="C12039" s="125"/>
      <c r="E12039" s="151"/>
      <c r="F12039" s="151"/>
      <c r="G12039" s="151"/>
      <c r="H12039" s="190" t="str">
        <f t="shared" si="2312"/>
        <v/>
      </c>
      <c r="J12039" s="195" t="str">
        <f>+IF(H12039="","",H12039/H12054)</f>
        <v/>
      </c>
      <c r="K12039" s="174"/>
      <c r="L12039" s="170"/>
      <c r="M12039" s="193" t="str">
        <f t="shared" si="2313"/>
        <v/>
      </c>
      <c r="N12039" s="194" t="str">
        <f t="shared" si="2310"/>
        <v/>
      </c>
      <c r="R12039" s="75" t="e">
        <f t="shared" si="2311"/>
        <v>#REF!</v>
      </c>
    </row>
    <row r="12040" spans="1:18" ht="15" customHeight="1" x14ac:dyDescent="0.3">
      <c r="A12040" s="86"/>
      <c r="B12040" s="84"/>
      <c r="C12040" s="125"/>
      <c r="E12040" s="151"/>
      <c r="F12040" s="151"/>
      <c r="G12040" s="151"/>
      <c r="H12040" s="190" t="str">
        <f t="shared" si="2312"/>
        <v/>
      </c>
      <c r="J12040" s="195" t="str">
        <f>+IF(H12040="","",H12040/H12054)</f>
        <v/>
      </c>
      <c r="K12040" s="174"/>
      <c r="L12040" s="170"/>
      <c r="M12040" s="193" t="str">
        <f t="shared" si="2313"/>
        <v/>
      </c>
      <c r="N12040" s="194" t="str">
        <f t="shared" si="2310"/>
        <v/>
      </c>
      <c r="R12040" s="75" t="e">
        <f t="shared" si="2311"/>
        <v>#REF!</v>
      </c>
    </row>
    <row r="12041" spans="1:18" ht="15" customHeight="1" x14ac:dyDescent="0.3">
      <c r="A12041" s="86"/>
      <c r="B12041" s="84"/>
      <c r="C12041" s="125"/>
      <c r="E12041" s="151"/>
      <c r="F12041" s="151"/>
      <c r="G12041" s="151"/>
      <c r="H12041" s="190" t="str">
        <f t="shared" si="2312"/>
        <v/>
      </c>
      <c r="J12041" s="195" t="str">
        <f>+IF(H12041="","",H12041/H12054)</f>
        <v/>
      </c>
      <c r="K12041" s="174"/>
      <c r="L12041" s="170"/>
      <c r="M12041" s="193" t="str">
        <f t="shared" si="2313"/>
        <v/>
      </c>
      <c r="N12041" s="194" t="str">
        <f t="shared" si="2310"/>
        <v/>
      </c>
      <c r="R12041" s="75" t="e">
        <f t="shared" si="2311"/>
        <v>#REF!</v>
      </c>
    </row>
    <row r="12042" spans="1:18" ht="15" customHeight="1" x14ac:dyDescent="0.3">
      <c r="A12042" s="86"/>
      <c r="B12042" s="84"/>
      <c r="C12042" s="125"/>
      <c r="E12042" s="151"/>
      <c r="F12042" s="151"/>
      <c r="G12042" s="151"/>
      <c r="H12042" s="190" t="str">
        <f t="shared" si="2312"/>
        <v/>
      </c>
      <c r="J12042" s="195" t="str">
        <f>+IF(H12042="","",H12042/H12054)</f>
        <v/>
      </c>
      <c r="K12042" s="174"/>
      <c r="L12042" s="170"/>
      <c r="M12042" s="193" t="str">
        <f t="shared" si="2313"/>
        <v/>
      </c>
      <c r="N12042" s="194" t="str">
        <f t="shared" si="2310"/>
        <v/>
      </c>
      <c r="R12042" s="75" t="e">
        <f t="shared" si="2311"/>
        <v>#REF!</v>
      </c>
    </row>
    <row r="12043" spans="1:18" ht="15" customHeight="1" thickBot="1" x14ac:dyDescent="0.35">
      <c r="A12043" s="86"/>
      <c r="B12043" s="84"/>
      <c r="C12043" s="125"/>
      <c r="E12043" s="152"/>
      <c r="F12043" s="152"/>
      <c r="G12043" s="152"/>
      <c r="H12043" s="191" t="str">
        <f t="shared" si="2312"/>
        <v/>
      </c>
      <c r="J12043" s="195" t="str">
        <f>+IF(H12043="","",H12043/H12054)</f>
        <v/>
      </c>
      <c r="K12043" s="174"/>
      <c r="L12043" s="170"/>
      <c r="M12043" s="193" t="str">
        <f t="shared" si="2313"/>
        <v/>
      </c>
      <c r="N12043" s="194" t="str">
        <f t="shared" si="2310"/>
        <v/>
      </c>
      <c r="R12043" s="75" t="e">
        <f t="shared" si="2311"/>
        <v>#REF!</v>
      </c>
    </row>
    <row r="12044" spans="1:18" ht="15" customHeight="1" thickBot="1" x14ac:dyDescent="0.35">
      <c r="A12044" s="86"/>
      <c r="B12044" s="84"/>
      <c r="C12044" s="160"/>
      <c r="D12044" s="160"/>
      <c r="E12044" s="160"/>
      <c r="F12044" s="160"/>
      <c r="G12044" s="161" t="s">
        <v>29</v>
      </c>
      <c r="H12044" s="157">
        <f>SUM(H12018:H12043)</f>
        <v>0</v>
      </c>
      <c r="J12044" s="110">
        <f>SUM(J12018:J12043)</f>
        <v>0</v>
      </c>
      <c r="K12044" s="109"/>
      <c r="L12044" s="109"/>
      <c r="M12044" s="109"/>
      <c r="N12044" s="110">
        <f>SUM(N12018:N12043)</f>
        <v>0</v>
      </c>
    </row>
    <row r="12045" spans="1:18" s="73" customFormat="1" ht="15" customHeight="1" thickBot="1" x14ac:dyDescent="0.35">
      <c r="A12045" s="86"/>
      <c r="B12045" s="84"/>
      <c r="C12045" s="73" t="s">
        <v>12</v>
      </c>
      <c r="H12045" s="74"/>
      <c r="J12045" s="111"/>
      <c r="K12045" s="111"/>
      <c r="L12045" s="111"/>
      <c r="M12045" s="111"/>
      <c r="N12045" s="111"/>
    </row>
    <row r="12046" spans="1:18" ht="33" customHeight="1" thickBot="1" x14ac:dyDescent="0.35">
      <c r="A12046" s="86"/>
      <c r="B12046" s="84"/>
      <c r="C12046" s="122" t="s">
        <v>48</v>
      </c>
      <c r="D12046" s="129"/>
      <c r="E12046" s="130" t="s">
        <v>3</v>
      </c>
      <c r="F12046" s="130" t="s">
        <v>0</v>
      </c>
      <c r="G12046" s="123" t="s">
        <v>6</v>
      </c>
      <c r="H12046" s="124" t="s">
        <v>9</v>
      </c>
      <c r="J12046" s="106" t="s">
        <v>59</v>
      </c>
      <c r="K12046" s="107" t="s">
        <v>60</v>
      </c>
      <c r="L12046" s="107" t="s">
        <v>61</v>
      </c>
      <c r="M12046" s="107" t="s">
        <v>62</v>
      </c>
      <c r="N12046" s="108" t="s">
        <v>63</v>
      </c>
    </row>
    <row r="12047" spans="1:18" ht="15" customHeight="1" x14ac:dyDescent="0.3">
      <c r="A12047" s="86"/>
      <c r="B12047" s="84"/>
      <c r="C12047" s="125"/>
      <c r="E12047" s="149"/>
      <c r="F12047" s="146"/>
      <c r="G12047" s="154"/>
      <c r="H12047" s="186" t="str">
        <f>+IF(G12047="","",F12047*G12047)</f>
        <v/>
      </c>
      <c r="J12047" s="195" t="str">
        <f>+IF(H12047="","",H12047/H12054)</f>
        <v/>
      </c>
      <c r="K12047" s="175"/>
      <c r="L12047" s="175"/>
      <c r="M12047" s="193" t="str">
        <f>IF(L12047="NP", 0, (IF(L12047="EP", 1, (IF(L12047="ND", 0.4, "")))))</f>
        <v/>
      </c>
      <c r="N12047" s="194" t="str">
        <f>+IF(H12047="","",J12047*M12047)</f>
        <v/>
      </c>
      <c r="R12047" s="75" t="e">
        <f t="shared" ref="R12047:R12051" si="2314">+R11959+1</f>
        <v>#REF!</v>
      </c>
    </row>
    <row r="12048" spans="1:18" ht="15" customHeight="1" x14ac:dyDescent="0.3">
      <c r="A12048" s="86"/>
      <c r="B12048" s="84"/>
      <c r="C12048" s="125"/>
      <c r="E12048" s="149"/>
      <c r="F12048" s="146"/>
      <c r="G12048" s="154"/>
      <c r="H12048" s="186" t="str">
        <f>+IF(G12048="","",F12048*G12048)</f>
        <v/>
      </c>
      <c r="J12048" s="195" t="str">
        <f>+IF(H12048="","",H12048/H12052)</f>
        <v/>
      </c>
      <c r="K12048" s="175"/>
      <c r="L12048" s="175"/>
      <c r="M12048" s="193" t="str">
        <f>IF(L12048="NP", 0, (IF(L12048="EP", 1, (IF(L12048="ND", 0.4, "")))))</f>
        <v/>
      </c>
      <c r="N12048" s="194" t="str">
        <f>+IF(H12048="","",J12048*M12048)</f>
        <v/>
      </c>
      <c r="R12048" s="75" t="e">
        <f t="shared" si="2314"/>
        <v>#REF!</v>
      </c>
    </row>
    <row r="12049" spans="1:18" ht="15" customHeight="1" x14ac:dyDescent="0.3">
      <c r="A12049" s="86"/>
      <c r="B12049" s="84"/>
      <c r="C12049" s="125"/>
      <c r="E12049" s="149"/>
      <c r="F12049" s="146"/>
      <c r="G12049" s="154"/>
      <c r="H12049" s="186" t="str">
        <f>+IF(G12049="","",F12049*G12049)</f>
        <v/>
      </c>
      <c r="J12049" s="195" t="str">
        <f>+IF(H12049="","",H12049/H12053)</f>
        <v/>
      </c>
      <c r="K12049" s="175"/>
      <c r="L12049" s="175"/>
      <c r="M12049" s="193" t="str">
        <f>IF(L12049="NP", 0, (IF(L12049="EP", 1, (IF(L12049="ND", 0.4, "")))))</f>
        <v/>
      </c>
      <c r="N12049" s="194" t="str">
        <f>+IF(H12049="","",J12049*M12049)</f>
        <v/>
      </c>
      <c r="R12049" s="75" t="e">
        <f t="shared" si="2314"/>
        <v>#REF!</v>
      </c>
    </row>
    <row r="12050" spans="1:18" ht="15" customHeight="1" x14ac:dyDescent="0.3">
      <c r="A12050" s="86"/>
      <c r="B12050" s="84"/>
      <c r="C12050" s="125"/>
      <c r="E12050" s="149"/>
      <c r="F12050" s="146"/>
      <c r="G12050" s="154"/>
      <c r="H12050" s="186" t="str">
        <f>+IF(G12050="","",F12050*G12050)</f>
        <v/>
      </c>
      <c r="J12050" s="195" t="str">
        <f>+IF(H12050="","",H12050/H12054)</f>
        <v/>
      </c>
      <c r="K12050" s="175"/>
      <c r="L12050" s="175"/>
      <c r="M12050" s="193" t="str">
        <f>IF(L12050="NP", 0, (IF(L12050="EP", 1, (IF(L12050="ND", 0.4, "")))))</f>
        <v/>
      </c>
      <c r="N12050" s="194" t="str">
        <f>+IF(H12050="","",J12050*M12050)</f>
        <v/>
      </c>
      <c r="R12050" s="75" t="e">
        <f t="shared" si="2314"/>
        <v>#REF!</v>
      </c>
    </row>
    <row r="12051" spans="1:18" ht="15" customHeight="1" thickBot="1" x14ac:dyDescent="0.35">
      <c r="A12051" s="86"/>
      <c r="B12051" s="84"/>
      <c r="C12051" s="127"/>
      <c r="D12051" s="128"/>
      <c r="E12051" s="150"/>
      <c r="F12051" s="147"/>
      <c r="G12051" s="155"/>
      <c r="H12051" s="192" t="str">
        <f>+IF(G12051="","",F12051*G12051)</f>
        <v/>
      </c>
      <c r="J12051" s="195" t="str">
        <f>+IF(H12051="","",H12051/H12054)</f>
        <v/>
      </c>
      <c r="K12051" s="176"/>
      <c r="L12051" s="177"/>
      <c r="M12051" s="193" t="str">
        <f>IF(L12051="NP", 0, (IF(L12051="EP", 1, (IF(L12051="ND", 0.4, "")))))</f>
        <v/>
      </c>
      <c r="N12051" s="194" t="str">
        <f>+IF(H12051="","",J12051*M12051)</f>
        <v/>
      </c>
      <c r="R12051" s="75" t="e">
        <f t="shared" si="2314"/>
        <v>#REF!</v>
      </c>
    </row>
    <row r="12052" spans="1:18" ht="15" customHeight="1" thickBot="1" x14ac:dyDescent="0.35">
      <c r="A12052" s="86"/>
      <c r="B12052" s="84"/>
      <c r="C12052" s="160"/>
      <c r="D12052" s="160"/>
      <c r="E12052" s="160"/>
      <c r="F12052" s="160"/>
      <c r="G12052" s="161" t="s">
        <v>30</v>
      </c>
      <c r="H12052" s="157">
        <f>SUM(H12047:H12051)</f>
        <v>0</v>
      </c>
      <c r="J12052" s="110">
        <f>SUM(J12047:J12051)</f>
        <v>0</v>
      </c>
      <c r="K12052" s="109"/>
      <c r="L12052" s="109"/>
      <c r="M12052" s="109"/>
      <c r="N12052" s="110">
        <f>SUM(N12047:N12051)</f>
        <v>0</v>
      </c>
    </row>
    <row r="12053" spans="1:18" ht="13.5" customHeight="1" thickBot="1" x14ac:dyDescent="0.35">
      <c r="A12053" s="86"/>
      <c r="B12053" s="84"/>
      <c r="H12053" s="84"/>
      <c r="J12053" s="103"/>
      <c r="K12053" s="104"/>
      <c r="L12053" s="104"/>
      <c r="M12053" s="104"/>
      <c r="N12053" s="105"/>
    </row>
    <row r="12054" spans="1:18" ht="15" customHeight="1" x14ac:dyDescent="0.3">
      <c r="A12054" s="86"/>
      <c r="B12054" s="84"/>
      <c r="D12054" s="132" t="s">
        <v>13</v>
      </c>
      <c r="E12054" s="133"/>
      <c r="F12054" s="133"/>
      <c r="G12054" s="134"/>
      <c r="H12054" s="158">
        <f>+H11999+H12015+H12044+H12052</f>
        <v>0.34972800000000004</v>
      </c>
      <c r="J12054" s="113"/>
      <c r="K12054" s="78"/>
      <c r="M12054" s="78"/>
      <c r="N12054" s="114"/>
    </row>
    <row r="12055" spans="1:18" ht="15" customHeight="1" thickBot="1" x14ac:dyDescent="0.35">
      <c r="A12055" s="86"/>
      <c r="B12055" s="84"/>
      <c r="D12055" s="135" t="s">
        <v>67</v>
      </c>
      <c r="E12055" s="136"/>
      <c r="F12055" s="136"/>
      <c r="G12055" s="141">
        <f>+$Q$1</f>
        <v>0.15</v>
      </c>
      <c r="H12055" s="159">
        <f>+H12054*G12055</f>
        <v>5.2459200000000004E-2</v>
      </c>
      <c r="J12055" s="115"/>
      <c r="K12055" s="116"/>
      <c r="L12055" s="116"/>
      <c r="M12055" s="116"/>
      <c r="N12055" s="117"/>
    </row>
    <row r="12056" spans="1:18" ht="15" customHeight="1" x14ac:dyDescent="0.3">
      <c r="A12056" s="86"/>
      <c r="B12056" s="84"/>
      <c r="D12056" s="135" t="s">
        <v>68</v>
      </c>
      <c r="E12056" s="136"/>
      <c r="F12056" s="136"/>
      <c r="G12056" s="141">
        <f>+$Q$2</f>
        <v>0</v>
      </c>
      <c r="H12056" s="159">
        <f>+(H12054+H12055)*G12056</f>
        <v>0</v>
      </c>
      <c r="J12056" s="120">
        <f>+J11999+J12015+J12044+J12052</f>
        <v>1</v>
      </c>
      <c r="K12056" s="118"/>
      <c r="L12056" s="118"/>
      <c r="M12056" s="118"/>
      <c r="N12056" s="120">
        <f>+N11999+N12015+N12044+N12052</f>
        <v>0</v>
      </c>
    </row>
    <row r="12057" spans="1:18" ht="15" customHeight="1" thickBot="1" x14ac:dyDescent="0.35">
      <c r="A12057" s="86"/>
      <c r="B12057" s="84"/>
      <c r="C12057" s="75" t="s">
        <v>64</v>
      </c>
      <c r="D12057" s="135" t="s">
        <v>14</v>
      </c>
      <c r="E12057" s="136"/>
      <c r="F12057" s="136"/>
      <c r="G12057" s="137"/>
      <c r="H12057" s="159">
        <f>SUM(H12054:H12056)</f>
        <v>0.40218720000000002</v>
      </c>
      <c r="J12057" s="121" t="s">
        <v>69</v>
      </c>
      <c r="K12057" s="119"/>
      <c r="L12057" s="119"/>
      <c r="M12057" s="119"/>
      <c r="N12057" s="121" t="s">
        <v>70</v>
      </c>
    </row>
    <row r="12058" spans="1:18" ht="15" customHeight="1" thickBot="1" x14ac:dyDescent="0.35">
      <c r="A12058" s="86"/>
      <c r="B12058" s="84"/>
      <c r="C12058" s="75" t="s">
        <v>64</v>
      </c>
      <c r="D12058" s="138" t="s">
        <v>15</v>
      </c>
      <c r="E12058" s="139"/>
      <c r="F12058" s="139"/>
      <c r="G12058" s="140"/>
      <c r="H12058" s="131">
        <f>+ROUND(H12057,2)</f>
        <v>0.4</v>
      </c>
      <c r="N12058" s="165">
        <f>+ROUND(N12056,4)</f>
        <v>0</v>
      </c>
    </row>
    <row r="12059" spans="1:18" ht="13.5" customHeight="1" x14ac:dyDescent="0.3">
      <c r="A12059" s="86"/>
      <c r="B12059" s="84"/>
      <c r="G12059" s="76"/>
    </row>
    <row r="12060" spans="1:18" ht="13.5" customHeight="1" x14ac:dyDescent="0.3">
      <c r="A12060" s="86"/>
      <c r="B12060" s="84"/>
      <c r="G12060" s="76"/>
    </row>
    <row r="12061" spans="1:18" ht="15" customHeight="1" x14ac:dyDescent="0.3">
      <c r="A12061" s="83"/>
      <c r="B12061" s="84"/>
      <c r="G12061" s="76"/>
      <c r="H12061" s="84"/>
      <c r="J12061" s="85"/>
      <c r="K12061" s="85"/>
      <c r="L12061" s="85"/>
      <c r="M12061" s="85"/>
      <c r="N12061" s="85"/>
    </row>
    <row r="12062" spans="1:18" ht="14.1" customHeight="1" x14ac:dyDescent="0.3">
      <c r="A12062" s="86"/>
      <c r="B12062" s="84"/>
      <c r="C12062" s="87"/>
      <c r="D12062" s="87"/>
      <c r="E12062" s="87"/>
      <c r="F12062" s="87"/>
      <c r="G12062" s="87"/>
      <c r="H12062" s="87"/>
      <c r="K12062" s="78"/>
      <c r="M12062" s="78"/>
    </row>
    <row r="12063" spans="1:18" ht="12" customHeight="1" x14ac:dyDescent="0.3">
      <c r="A12063" s="86"/>
      <c r="B12063" s="84"/>
      <c r="C12063" s="73"/>
      <c r="D12063" s="73"/>
      <c r="E12063" s="73"/>
      <c r="F12063" s="73"/>
      <c r="G12063" s="73"/>
      <c r="H12063" s="73"/>
      <c r="K12063" s="78"/>
      <c r="M12063" s="78"/>
    </row>
    <row r="12064" spans="1:18" ht="12" customHeight="1" x14ac:dyDescent="0.3">
      <c r="A12064" s="86"/>
      <c r="B12064" s="84"/>
      <c r="G12064" s="88"/>
      <c r="H12064" s="84"/>
      <c r="K12064" s="78"/>
      <c r="M12064" s="78"/>
    </row>
    <row r="12065" spans="1:18" ht="14.25" customHeight="1" x14ac:dyDescent="0.3">
      <c r="A12065" s="86"/>
      <c r="B12065" s="84"/>
      <c r="C12065" s="89"/>
      <c r="D12065" s="90"/>
      <c r="E12065" s="90"/>
      <c r="F12065" s="90"/>
      <c r="G12065" s="90"/>
      <c r="H12065" s="91"/>
      <c r="K12065" s="78"/>
      <c r="M12065" s="78"/>
    </row>
    <row r="12066" spans="1:18" ht="14.25" customHeight="1" x14ac:dyDescent="0.3">
      <c r="A12066" s="86"/>
      <c r="B12066" s="84"/>
      <c r="C12066" s="89"/>
      <c r="H12066" s="84"/>
      <c r="K12066" s="78"/>
      <c r="M12066" s="78"/>
    </row>
    <row r="12067" spans="1:18" ht="12" customHeight="1" thickBot="1" x14ac:dyDescent="0.35">
      <c r="A12067" s="86"/>
      <c r="B12067" s="84"/>
      <c r="C12067" s="89"/>
      <c r="H12067" s="84"/>
      <c r="K12067" s="78"/>
      <c r="M12067" s="78"/>
    </row>
    <row r="12068" spans="1:18" ht="20.100000000000001" customHeight="1" thickBot="1" x14ac:dyDescent="0.35">
      <c r="A12068" s="86"/>
      <c r="B12068" s="84"/>
      <c r="C12068" s="142" t="s">
        <v>55</v>
      </c>
      <c r="D12068" s="143"/>
      <c r="E12068" s="143"/>
      <c r="F12068" s="143"/>
      <c r="G12068" s="143"/>
      <c r="H12068" s="144"/>
    </row>
    <row r="12069" spans="1:18" ht="20.100000000000001" customHeight="1" x14ac:dyDescent="0.3">
      <c r="A12069" s="86"/>
      <c r="B12069" s="84"/>
      <c r="C12069" s="92"/>
      <c r="H12069" s="93" t="s">
        <v>56</v>
      </c>
      <c r="I12069" s="84"/>
      <c r="J12069" s="97" t="s">
        <v>26</v>
      </c>
      <c r="K12069" s="98"/>
      <c r="L12069" s="98"/>
      <c r="M12069" s="98"/>
      <c r="N12069" s="99"/>
    </row>
    <row r="12070" spans="1:18" ht="16.5" customHeight="1" thickBot="1" x14ac:dyDescent="0.35">
      <c r="A12070" s="169"/>
      <c r="B12070" s="84"/>
      <c r="C12070" s="73" t="s">
        <v>57</v>
      </c>
      <c r="D12070" s="84">
        <v>138</v>
      </c>
      <c r="G12070" s="74" t="s">
        <v>4</v>
      </c>
      <c r="H12070" s="75" t="str">
        <f>+VLOOKUP(D12070,PRESUP!$A$6:$N$183,3,FALSE)</f>
        <v>u</v>
      </c>
      <c r="I12070" s="84"/>
      <c r="J12070" s="100"/>
      <c r="K12070" s="101"/>
      <c r="L12070" s="101"/>
      <c r="M12070" s="101"/>
      <c r="N12070" s="102"/>
    </row>
    <row r="12071" spans="1:18" ht="32.25" customHeight="1" x14ac:dyDescent="0.3">
      <c r="A12071" s="86"/>
      <c r="B12071" s="84"/>
      <c r="C12071" s="22" t="str">
        <f>+VLOOKUP(D12070,PRESUP!$A$6:$N$183,14,FALSE)</f>
        <v>DETALLE: Reunion informativa con la comunidad</v>
      </c>
      <c r="J12071" s="103"/>
      <c r="K12071" s="104"/>
      <c r="L12071" s="104"/>
      <c r="M12071" s="104"/>
      <c r="N12071" s="105"/>
      <c r="O12071" s="84" t="s">
        <v>71</v>
      </c>
      <c r="P12071" s="84" t="s">
        <v>73</v>
      </c>
      <c r="Q12071" s="84" t="s">
        <v>72</v>
      </c>
    </row>
    <row r="12072" spans="1:18" s="73" customFormat="1" ht="15" customHeight="1" thickBot="1" x14ac:dyDescent="0.35">
      <c r="A12072" s="86"/>
      <c r="B12072" s="84"/>
      <c r="C12072" s="73" t="s">
        <v>5</v>
      </c>
      <c r="D12072" s="94"/>
      <c r="E12072" s="94"/>
      <c r="F12072" s="94"/>
      <c r="G12072" s="196" t="s">
        <v>58</v>
      </c>
      <c r="H12072" s="197">
        <v>8</v>
      </c>
      <c r="J12072" s="162"/>
      <c r="K12072" s="163"/>
      <c r="L12072" s="163"/>
      <c r="M12072" s="163"/>
      <c r="N12072" s="164"/>
      <c r="O12072" s="166">
        <f>+H12146</f>
        <v>452.44</v>
      </c>
      <c r="P12072" s="168">
        <f>+H12142</f>
        <v>393.43</v>
      </c>
      <c r="Q12072" s="167">
        <f>+N12146</f>
        <v>0.14549999999999999</v>
      </c>
      <c r="R12072" s="73">
        <f t="shared" ref="R12072" si="2315">+D12070</f>
        <v>138</v>
      </c>
    </row>
    <row r="12073" spans="1:18" s="94" customFormat="1" ht="30" customHeight="1" thickBot="1" x14ac:dyDescent="0.35">
      <c r="A12073" s="86"/>
      <c r="B12073" s="84"/>
      <c r="C12073" s="122" t="s">
        <v>48</v>
      </c>
      <c r="D12073" s="123" t="s">
        <v>0</v>
      </c>
      <c r="E12073" s="123" t="s">
        <v>6</v>
      </c>
      <c r="F12073" s="123" t="s">
        <v>7</v>
      </c>
      <c r="G12073" s="123" t="s">
        <v>8</v>
      </c>
      <c r="H12073" s="124" t="s">
        <v>9</v>
      </c>
      <c r="J12073" s="106" t="s">
        <v>59</v>
      </c>
      <c r="K12073" s="107" t="s">
        <v>60</v>
      </c>
      <c r="L12073" s="107" t="s">
        <v>61</v>
      </c>
      <c r="M12073" s="107" t="s">
        <v>62</v>
      </c>
      <c r="N12073" s="108" t="s">
        <v>63</v>
      </c>
    </row>
    <row r="12074" spans="1:18" ht="15" customHeight="1" x14ac:dyDescent="0.3">
      <c r="A12074" s="86"/>
      <c r="B12074" s="84"/>
      <c r="C12074" s="125"/>
      <c r="D12074" s="145"/>
      <c r="E12074" s="148"/>
      <c r="F12074" s="148"/>
      <c r="G12074" s="153"/>
      <c r="H12074" s="126"/>
      <c r="J12074" s="171"/>
      <c r="K12074" s="210"/>
      <c r="L12074" s="210"/>
      <c r="M12074" s="156"/>
      <c r="N12074" s="173" t="str">
        <f t="shared" ref="N12074:N12086" si="2316">+IF(H12074="","",J12074*M12074)</f>
        <v/>
      </c>
    </row>
    <row r="12075" spans="1:18" ht="15" customHeight="1" x14ac:dyDescent="0.25">
      <c r="A12075" s="86"/>
      <c r="B12075" s="84"/>
      <c r="C12075" s="209" t="s">
        <v>545</v>
      </c>
      <c r="D12075" s="209">
        <v>1</v>
      </c>
      <c r="E12075" s="209">
        <v>7.5</v>
      </c>
      <c r="F12075" s="184">
        <f t="shared" ref="F12075:F12086" si="2317">+IF(E12075="","",D12075*E12075)</f>
        <v>7.5</v>
      </c>
      <c r="G12075" s="185">
        <f>+IF(F12075="","",H12072)</f>
        <v>8</v>
      </c>
      <c r="H12075" s="186">
        <f t="shared" ref="H12075:H12086" si="2318">+IF(G12075="","",F12075*G12075)</f>
        <v>60</v>
      </c>
      <c r="J12075" s="195">
        <f>+IF(H12075="","",H12075/H12142)</f>
        <v>0.15250489286531277</v>
      </c>
      <c r="K12075" s="216">
        <v>4292100117</v>
      </c>
      <c r="L12075" s="217" t="s">
        <v>77</v>
      </c>
      <c r="M12075" s="193">
        <f t="shared" ref="M12075:M12086" si="2319">IF(L12075="NP", 0, (IF(L12075="EP", 1, (IF(L12075="ND", 0.4, "")))))</f>
        <v>0</v>
      </c>
      <c r="N12075" s="194">
        <f t="shared" si="2316"/>
        <v>0</v>
      </c>
      <c r="R12075" s="75" t="e">
        <f t="shared" ref="R12075:R12086" si="2320">+R11987+1</f>
        <v>#REF!</v>
      </c>
    </row>
    <row r="12076" spans="1:18" ht="15" customHeight="1" x14ac:dyDescent="0.25">
      <c r="A12076" s="86"/>
      <c r="B12076" s="84"/>
      <c r="C12076" s="209"/>
      <c r="D12076" s="209"/>
      <c r="E12076" s="209"/>
      <c r="F12076" s="184"/>
      <c r="G12076" s="185"/>
      <c r="H12076" s="186"/>
      <c r="J12076" s="195"/>
      <c r="K12076" s="172"/>
      <c r="L12076" s="170"/>
      <c r="M12076" s="193"/>
      <c r="N12076" s="194" t="str">
        <f t="shared" si="2316"/>
        <v/>
      </c>
      <c r="R12076" s="75" t="e">
        <f t="shared" si="2320"/>
        <v>#REF!</v>
      </c>
    </row>
    <row r="12077" spans="1:18" ht="15" customHeight="1" x14ac:dyDescent="0.3">
      <c r="A12077" s="86"/>
      <c r="B12077" s="84"/>
      <c r="C12077" s="125"/>
      <c r="D12077" s="146"/>
      <c r="E12077" s="149"/>
      <c r="F12077" s="184"/>
      <c r="G12077" s="185"/>
      <c r="H12077" s="186"/>
      <c r="J12077" s="195"/>
      <c r="K12077" s="172"/>
      <c r="L12077" s="170"/>
      <c r="M12077" s="193"/>
      <c r="N12077" s="194" t="str">
        <f t="shared" si="2316"/>
        <v/>
      </c>
      <c r="R12077" s="75" t="e">
        <f t="shared" si="2320"/>
        <v>#REF!</v>
      </c>
    </row>
    <row r="12078" spans="1:18" ht="15" customHeight="1" x14ac:dyDescent="0.3">
      <c r="A12078" s="86"/>
      <c r="B12078" s="84"/>
      <c r="C12078" s="125"/>
      <c r="D12078" s="146"/>
      <c r="E12078" s="149"/>
      <c r="F12078" s="184"/>
      <c r="G12078" s="185"/>
      <c r="H12078" s="186"/>
      <c r="J12078" s="195"/>
      <c r="K12078" s="172"/>
      <c r="L12078" s="170"/>
      <c r="M12078" s="193"/>
      <c r="N12078" s="194" t="str">
        <f t="shared" si="2316"/>
        <v/>
      </c>
      <c r="R12078" s="75" t="e">
        <f t="shared" si="2320"/>
        <v>#REF!</v>
      </c>
    </row>
    <row r="12079" spans="1:18" ht="15" customHeight="1" x14ac:dyDescent="0.3">
      <c r="A12079" s="86"/>
      <c r="B12079" s="84"/>
      <c r="C12079" s="125"/>
      <c r="D12079" s="146"/>
      <c r="E12079" s="149"/>
      <c r="F12079" s="184" t="str">
        <f t="shared" si="2317"/>
        <v/>
      </c>
      <c r="G12079" s="185" t="str">
        <f>+IF(F12079="","",H12072)</f>
        <v/>
      </c>
      <c r="H12079" s="186" t="str">
        <f t="shared" si="2318"/>
        <v/>
      </c>
      <c r="J12079" s="195" t="str">
        <f>+IF(H12079="","",H12079/H12142)</f>
        <v/>
      </c>
      <c r="K12079" s="172"/>
      <c r="L12079" s="170"/>
      <c r="M12079" s="193" t="str">
        <f t="shared" si="2319"/>
        <v/>
      </c>
      <c r="N12079" s="194" t="str">
        <f t="shared" si="2316"/>
        <v/>
      </c>
      <c r="R12079" s="75" t="e">
        <f t="shared" si="2320"/>
        <v>#REF!</v>
      </c>
    </row>
    <row r="12080" spans="1:18" ht="15" customHeight="1" x14ac:dyDescent="0.3">
      <c r="A12080" s="86"/>
      <c r="B12080" s="84"/>
      <c r="C12080" s="125"/>
      <c r="D12080" s="146"/>
      <c r="E12080" s="149"/>
      <c r="F12080" s="184" t="str">
        <f t="shared" si="2317"/>
        <v/>
      </c>
      <c r="G12080" s="185" t="str">
        <f>+IF(F12080="","",H12072)</f>
        <v/>
      </c>
      <c r="H12080" s="186" t="str">
        <f t="shared" si="2318"/>
        <v/>
      </c>
      <c r="J12080" s="195" t="str">
        <f>+IF(H12080="","",H12080/H12142)</f>
        <v/>
      </c>
      <c r="K12080" s="172"/>
      <c r="L12080" s="170"/>
      <c r="M12080" s="193" t="str">
        <f t="shared" si="2319"/>
        <v/>
      </c>
      <c r="N12080" s="194" t="str">
        <f t="shared" si="2316"/>
        <v/>
      </c>
      <c r="R12080" s="75" t="e">
        <f t="shared" si="2320"/>
        <v>#REF!</v>
      </c>
    </row>
    <row r="12081" spans="1:18" ht="15" customHeight="1" x14ac:dyDescent="0.3">
      <c r="A12081" s="86"/>
      <c r="B12081" s="84"/>
      <c r="C12081" s="125"/>
      <c r="D12081" s="146"/>
      <c r="E12081" s="149"/>
      <c r="F12081" s="184" t="str">
        <f t="shared" si="2317"/>
        <v/>
      </c>
      <c r="G12081" s="185" t="str">
        <f>+IF(F12081="","",H12072)</f>
        <v/>
      </c>
      <c r="H12081" s="186" t="str">
        <f t="shared" si="2318"/>
        <v/>
      </c>
      <c r="J12081" s="195" t="str">
        <f>+IF(H12081="","",H12081/H12142)</f>
        <v/>
      </c>
      <c r="K12081" s="172"/>
      <c r="L12081" s="170"/>
      <c r="M12081" s="193" t="str">
        <f t="shared" si="2319"/>
        <v/>
      </c>
      <c r="N12081" s="194" t="str">
        <f t="shared" si="2316"/>
        <v/>
      </c>
      <c r="R12081" s="75" t="e">
        <f t="shared" si="2320"/>
        <v>#REF!</v>
      </c>
    </row>
    <row r="12082" spans="1:18" ht="15" customHeight="1" x14ac:dyDescent="0.3">
      <c r="A12082" s="86"/>
      <c r="B12082" s="84"/>
      <c r="C12082" s="125"/>
      <c r="D12082" s="146"/>
      <c r="E12082" s="149"/>
      <c r="F12082" s="184" t="str">
        <f t="shared" si="2317"/>
        <v/>
      </c>
      <c r="G12082" s="185" t="str">
        <f>+IF(F12082="","",H12072)</f>
        <v/>
      </c>
      <c r="H12082" s="186" t="str">
        <f t="shared" si="2318"/>
        <v/>
      </c>
      <c r="J12082" s="195" t="str">
        <f>+IF(H12082="","",H12082/H12142)</f>
        <v/>
      </c>
      <c r="K12082" s="172"/>
      <c r="L12082" s="170"/>
      <c r="M12082" s="193" t="str">
        <f t="shared" si="2319"/>
        <v/>
      </c>
      <c r="N12082" s="194" t="str">
        <f t="shared" si="2316"/>
        <v/>
      </c>
      <c r="R12082" s="75" t="e">
        <f t="shared" si="2320"/>
        <v>#REF!</v>
      </c>
    </row>
    <row r="12083" spans="1:18" ht="15" customHeight="1" x14ac:dyDescent="0.3">
      <c r="A12083" s="86"/>
      <c r="B12083" s="84"/>
      <c r="C12083" s="125"/>
      <c r="D12083" s="146"/>
      <c r="E12083" s="149"/>
      <c r="F12083" s="184" t="str">
        <f t="shared" si="2317"/>
        <v/>
      </c>
      <c r="G12083" s="185" t="str">
        <f>+IF(F12083="","",H12072)</f>
        <v/>
      </c>
      <c r="H12083" s="186" t="str">
        <f t="shared" si="2318"/>
        <v/>
      </c>
      <c r="J12083" s="195" t="str">
        <f>+IF(H12083="","",H12083/H12142)</f>
        <v/>
      </c>
      <c r="K12083" s="172"/>
      <c r="L12083" s="170"/>
      <c r="M12083" s="193" t="str">
        <f t="shared" si="2319"/>
        <v/>
      </c>
      <c r="N12083" s="194" t="str">
        <f t="shared" si="2316"/>
        <v/>
      </c>
      <c r="R12083" s="75" t="e">
        <f t="shared" si="2320"/>
        <v>#REF!</v>
      </c>
    </row>
    <row r="12084" spans="1:18" ht="15" customHeight="1" x14ac:dyDescent="0.3">
      <c r="A12084" s="86"/>
      <c r="B12084" s="84"/>
      <c r="C12084" s="125"/>
      <c r="D12084" s="146"/>
      <c r="E12084" s="149"/>
      <c r="F12084" s="184" t="str">
        <f t="shared" si="2317"/>
        <v/>
      </c>
      <c r="G12084" s="185" t="str">
        <f>+IF(F12084="","",H12072)</f>
        <v/>
      </c>
      <c r="H12084" s="186" t="str">
        <f t="shared" si="2318"/>
        <v/>
      </c>
      <c r="J12084" s="195" t="str">
        <f>+IF(H12084="","",H12084/H12142)</f>
        <v/>
      </c>
      <c r="K12084" s="172"/>
      <c r="L12084" s="170"/>
      <c r="M12084" s="193" t="str">
        <f t="shared" si="2319"/>
        <v/>
      </c>
      <c r="N12084" s="194" t="str">
        <f t="shared" si="2316"/>
        <v/>
      </c>
      <c r="R12084" s="75" t="e">
        <f t="shared" si="2320"/>
        <v>#REF!</v>
      </c>
    </row>
    <row r="12085" spans="1:18" ht="15" customHeight="1" x14ac:dyDescent="0.3">
      <c r="A12085" s="86"/>
      <c r="B12085" s="84"/>
      <c r="C12085" s="125"/>
      <c r="D12085" s="146"/>
      <c r="E12085" s="149"/>
      <c r="F12085" s="184" t="str">
        <f t="shared" si="2317"/>
        <v/>
      </c>
      <c r="G12085" s="185" t="str">
        <f>+IF(F12085="","",H12072)</f>
        <v/>
      </c>
      <c r="H12085" s="186" t="str">
        <f t="shared" si="2318"/>
        <v/>
      </c>
      <c r="J12085" s="195" t="str">
        <f>+IF(H12085="","",H12085/H12142)</f>
        <v/>
      </c>
      <c r="K12085" s="172"/>
      <c r="L12085" s="170"/>
      <c r="M12085" s="193" t="str">
        <f t="shared" si="2319"/>
        <v/>
      </c>
      <c r="N12085" s="194" t="str">
        <f t="shared" si="2316"/>
        <v/>
      </c>
      <c r="R12085" s="75" t="e">
        <f t="shared" si="2320"/>
        <v>#REF!</v>
      </c>
    </row>
    <row r="12086" spans="1:18" ht="15" customHeight="1" thickBot="1" x14ac:dyDescent="0.35">
      <c r="A12086" s="86"/>
      <c r="B12086" s="84"/>
      <c r="C12086" s="127"/>
      <c r="D12086" s="147"/>
      <c r="E12086" s="150"/>
      <c r="F12086" s="187" t="str">
        <f t="shared" si="2317"/>
        <v/>
      </c>
      <c r="G12086" s="188" t="str">
        <f>+IF(F12086="","",H12071)</f>
        <v/>
      </c>
      <c r="H12086" s="189" t="str">
        <f t="shared" si="2318"/>
        <v/>
      </c>
      <c r="J12086" s="195" t="str">
        <f>+IF(H12086="","",H12086/H12142)</f>
        <v/>
      </c>
      <c r="K12086" s="172"/>
      <c r="L12086" s="170"/>
      <c r="M12086" s="193" t="str">
        <f t="shared" si="2319"/>
        <v/>
      </c>
      <c r="N12086" s="194" t="str">
        <f t="shared" si="2316"/>
        <v/>
      </c>
      <c r="R12086" s="75" t="e">
        <f t="shared" si="2320"/>
        <v>#REF!</v>
      </c>
    </row>
    <row r="12087" spans="1:18" ht="15" customHeight="1" thickBot="1" x14ac:dyDescent="0.35">
      <c r="A12087" s="86"/>
      <c r="B12087" s="84"/>
      <c r="C12087" s="160"/>
      <c r="D12087" s="160"/>
      <c r="E12087" s="160"/>
      <c r="F12087" s="160"/>
      <c r="G12087" s="161" t="s">
        <v>27</v>
      </c>
      <c r="H12087" s="157">
        <f>SUM(H12074:H12086)</f>
        <v>60</v>
      </c>
      <c r="J12087" s="110">
        <f>SUM(J12074:J12086)</f>
        <v>0.15250489286531277</v>
      </c>
      <c r="K12087" s="109"/>
      <c r="L12087" s="109"/>
      <c r="M12087" s="109"/>
      <c r="N12087" s="110">
        <f>SUM(N12074:N12086)</f>
        <v>0</v>
      </c>
    </row>
    <row r="12088" spans="1:18" s="73" customFormat="1" ht="15" customHeight="1" thickBot="1" x14ac:dyDescent="0.35">
      <c r="A12088" s="86"/>
      <c r="B12088" s="84"/>
      <c r="C12088" s="73" t="s">
        <v>10</v>
      </c>
      <c r="H12088" s="74"/>
      <c r="J12088" s="112"/>
      <c r="K12088" s="112"/>
      <c r="L12088" s="112"/>
      <c r="M12088" s="112"/>
      <c r="N12088" s="112"/>
    </row>
    <row r="12089" spans="1:18" ht="31.5" customHeight="1" thickBot="1" x14ac:dyDescent="0.35">
      <c r="A12089" s="86"/>
      <c r="B12089" s="84"/>
      <c r="C12089" s="122" t="s">
        <v>48</v>
      </c>
      <c r="D12089" s="123" t="s">
        <v>0</v>
      </c>
      <c r="E12089" s="123" t="s">
        <v>65</v>
      </c>
      <c r="F12089" s="123" t="s">
        <v>66</v>
      </c>
      <c r="G12089" s="123" t="s">
        <v>8</v>
      </c>
      <c r="H12089" s="124" t="s">
        <v>9</v>
      </c>
      <c r="J12089" s="106" t="s">
        <v>59</v>
      </c>
      <c r="K12089" s="107" t="s">
        <v>60</v>
      </c>
      <c r="L12089" s="107" t="s">
        <v>61</v>
      </c>
      <c r="M12089" s="107" t="s">
        <v>62</v>
      </c>
      <c r="N12089" s="108" t="s">
        <v>63</v>
      </c>
    </row>
    <row r="12090" spans="1:18" ht="15" customHeight="1" x14ac:dyDescent="0.25">
      <c r="A12090" s="86"/>
      <c r="B12090" s="84"/>
      <c r="C12090" s="209" t="s">
        <v>546</v>
      </c>
      <c r="D12090" s="209">
        <v>1</v>
      </c>
      <c r="E12090" s="209">
        <v>6.22</v>
      </c>
      <c r="F12090" s="184">
        <f>+IF(E12090="","",D12090*E12090)</f>
        <v>6.22</v>
      </c>
      <c r="G12090" s="185">
        <f>+IF(F12090="","",H12072)</f>
        <v>8</v>
      </c>
      <c r="H12090" s="186">
        <f>+IF(G12090="","",F12090*G12090)</f>
        <v>49.76</v>
      </c>
      <c r="I12090" s="95"/>
      <c r="J12090" s="195">
        <f>+IF(H12090="","",H12090/H12142)</f>
        <v>0.12647739114963272</v>
      </c>
      <c r="K12090" s="210">
        <v>851230012</v>
      </c>
      <c r="L12090" s="210" t="s">
        <v>77</v>
      </c>
      <c r="M12090" s="193">
        <v>0</v>
      </c>
      <c r="N12090" s="194">
        <f t="shared" ref="N12090:N12102" si="2321">+IF(H12090="","",J12090*M12090)</f>
        <v>0</v>
      </c>
      <c r="R12090" s="75" t="e">
        <f t="shared" ref="R12090:R12102" si="2322">+R12002+1</f>
        <v>#REF!</v>
      </c>
    </row>
    <row r="12091" spans="1:18" ht="15" customHeight="1" x14ac:dyDescent="0.25">
      <c r="A12091" s="86"/>
      <c r="B12091" s="84"/>
      <c r="C12091" s="226"/>
      <c r="D12091" s="209"/>
      <c r="E12091" s="209"/>
      <c r="F12091" s="184"/>
      <c r="G12091" s="185"/>
      <c r="H12091" s="186"/>
      <c r="J12091" s="195"/>
      <c r="K12091" s="210"/>
      <c r="L12091" s="210"/>
      <c r="M12091" s="193"/>
      <c r="N12091" s="194" t="str">
        <f t="shared" si="2321"/>
        <v/>
      </c>
      <c r="R12091" s="75" t="e">
        <f t="shared" si="2322"/>
        <v>#REF!</v>
      </c>
    </row>
    <row r="12092" spans="1:18" ht="15" customHeight="1" x14ac:dyDescent="0.25">
      <c r="A12092" s="86"/>
      <c r="B12092" s="84"/>
      <c r="C12092" s="209"/>
      <c r="D12092" s="209"/>
      <c r="E12092" s="209"/>
      <c r="F12092" s="184"/>
      <c r="G12092" s="185"/>
      <c r="H12092" s="186"/>
      <c r="J12092" s="195"/>
      <c r="K12092" s="210"/>
      <c r="L12092" s="210"/>
      <c r="M12092" s="193"/>
      <c r="N12092" s="194" t="str">
        <f t="shared" si="2321"/>
        <v/>
      </c>
      <c r="R12092" s="75" t="e">
        <f t="shared" si="2322"/>
        <v>#REF!</v>
      </c>
    </row>
    <row r="12093" spans="1:18" ht="15" customHeight="1" x14ac:dyDescent="0.25">
      <c r="A12093" s="86"/>
      <c r="B12093" s="84"/>
      <c r="C12093" s="209"/>
      <c r="D12093" s="209"/>
      <c r="E12093" s="209"/>
      <c r="F12093" s="184"/>
      <c r="G12093" s="185"/>
      <c r="H12093" s="186"/>
      <c r="J12093" s="195"/>
      <c r="K12093" s="210"/>
      <c r="L12093" s="210"/>
      <c r="M12093" s="193"/>
      <c r="N12093" s="194" t="str">
        <f t="shared" si="2321"/>
        <v/>
      </c>
      <c r="R12093" s="75" t="e">
        <f t="shared" si="2322"/>
        <v>#REF!</v>
      </c>
    </row>
    <row r="12094" spans="1:18" ht="15" customHeight="1" x14ac:dyDescent="0.25">
      <c r="A12094" s="86"/>
      <c r="B12094" s="84"/>
      <c r="C12094" s="209"/>
      <c r="D12094" s="209"/>
      <c r="E12094" s="209"/>
      <c r="F12094" s="184"/>
      <c r="G12094" s="185"/>
      <c r="H12094" s="186"/>
      <c r="J12094" s="195"/>
      <c r="K12094" s="210"/>
      <c r="L12094" s="210"/>
      <c r="M12094" s="193"/>
      <c r="N12094" s="194" t="str">
        <f t="shared" si="2321"/>
        <v/>
      </c>
      <c r="R12094" s="75" t="e">
        <f t="shared" si="2322"/>
        <v>#REF!</v>
      </c>
    </row>
    <row r="12095" spans="1:18" ht="15" customHeight="1" x14ac:dyDescent="0.25">
      <c r="A12095" s="86"/>
      <c r="B12095" s="84"/>
      <c r="C12095" s="209"/>
      <c r="D12095" s="209"/>
      <c r="E12095" s="209"/>
      <c r="F12095" s="184"/>
      <c r="G12095" s="185"/>
      <c r="H12095" s="186"/>
      <c r="I12095" s="96"/>
      <c r="J12095" s="195"/>
      <c r="K12095" s="210"/>
      <c r="L12095" s="210"/>
      <c r="M12095" s="193"/>
      <c r="N12095" s="194" t="str">
        <f t="shared" si="2321"/>
        <v/>
      </c>
      <c r="R12095" s="75" t="e">
        <f t="shared" si="2322"/>
        <v>#REF!</v>
      </c>
    </row>
    <row r="12096" spans="1:18" ht="15" customHeight="1" x14ac:dyDescent="0.3">
      <c r="A12096" s="86"/>
      <c r="B12096" s="84"/>
      <c r="C12096" s="125"/>
      <c r="D12096" s="146"/>
      <c r="E12096" s="149"/>
      <c r="F12096" s="184" t="str">
        <f t="shared" ref="F12096:F12102" si="2323">+IF(E12096="","",D12096*E12096)</f>
        <v/>
      </c>
      <c r="G12096" s="185" t="str">
        <f>+IF(F12096="","",H12072)</f>
        <v/>
      </c>
      <c r="H12096" s="186" t="str">
        <f t="shared" ref="H12096:H12102" si="2324">+IF(G12096="","",F12096*G12096)</f>
        <v/>
      </c>
      <c r="J12096" s="195" t="str">
        <f>+IF(H12096="","",H12096/H12142)</f>
        <v/>
      </c>
      <c r="K12096" s="174"/>
      <c r="L12096" s="170"/>
      <c r="M12096" s="193" t="str">
        <f t="shared" ref="M12096:M12102" si="2325">IF(L12096="NP", 0, (IF(L12096="EP", 1, (IF(L12096="ND", 0.4, "")))))</f>
        <v/>
      </c>
      <c r="N12096" s="194" t="str">
        <f t="shared" si="2321"/>
        <v/>
      </c>
      <c r="R12096" s="75" t="e">
        <f t="shared" si="2322"/>
        <v>#REF!</v>
      </c>
    </row>
    <row r="12097" spans="1:18" ht="15" customHeight="1" x14ac:dyDescent="0.3">
      <c r="A12097" s="86"/>
      <c r="B12097" s="84"/>
      <c r="C12097" s="125"/>
      <c r="D12097" s="146"/>
      <c r="E12097" s="149"/>
      <c r="F12097" s="184" t="str">
        <f t="shared" si="2323"/>
        <v/>
      </c>
      <c r="G12097" s="185" t="str">
        <f>+IF(F12097="","",H12072)</f>
        <v/>
      </c>
      <c r="H12097" s="186" t="str">
        <f t="shared" si="2324"/>
        <v/>
      </c>
      <c r="J12097" s="195" t="str">
        <f>+IF(H12097="","",H12097/H12142)</f>
        <v/>
      </c>
      <c r="K12097" s="174"/>
      <c r="L12097" s="170"/>
      <c r="M12097" s="193" t="str">
        <f t="shared" si="2325"/>
        <v/>
      </c>
      <c r="N12097" s="194" t="str">
        <f t="shared" si="2321"/>
        <v/>
      </c>
      <c r="R12097" s="75" t="e">
        <f t="shared" si="2322"/>
        <v>#REF!</v>
      </c>
    </row>
    <row r="12098" spans="1:18" ht="15" customHeight="1" x14ac:dyDescent="0.3">
      <c r="A12098" s="86"/>
      <c r="B12098" s="84"/>
      <c r="C12098" s="125"/>
      <c r="D12098" s="146"/>
      <c r="E12098" s="149"/>
      <c r="F12098" s="184" t="str">
        <f t="shared" si="2323"/>
        <v/>
      </c>
      <c r="G12098" s="185" t="str">
        <f>+IF(F12098="","",H12072)</f>
        <v/>
      </c>
      <c r="H12098" s="186" t="str">
        <f t="shared" si="2324"/>
        <v/>
      </c>
      <c r="I12098" s="96"/>
      <c r="J12098" s="195" t="str">
        <f>+IF(H12098="","",H12098/H12142)</f>
        <v/>
      </c>
      <c r="K12098" s="174"/>
      <c r="L12098" s="170"/>
      <c r="M12098" s="193" t="str">
        <f t="shared" si="2325"/>
        <v/>
      </c>
      <c r="N12098" s="194" t="str">
        <f t="shared" si="2321"/>
        <v/>
      </c>
      <c r="R12098" s="75" t="e">
        <f t="shared" si="2322"/>
        <v>#REF!</v>
      </c>
    </row>
    <row r="12099" spans="1:18" ht="15" customHeight="1" x14ac:dyDescent="0.3">
      <c r="A12099" s="86"/>
      <c r="B12099" s="84"/>
      <c r="C12099" s="125"/>
      <c r="D12099" s="146"/>
      <c r="E12099" s="149"/>
      <c r="F12099" s="184" t="str">
        <f t="shared" si="2323"/>
        <v/>
      </c>
      <c r="G12099" s="185" t="str">
        <f>+IF(F12099="","",H12072)</f>
        <v/>
      </c>
      <c r="H12099" s="186" t="str">
        <f t="shared" si="2324"/>
        <v/>
      </c>
      <c r="J12099" s="195" t="str">
        <f>+IF(H12099="","",H12099/H12142)</f>
        <v/>
      </c>
      <c r="K12099" s="174"/>
      <c r="L12099" s="170"/>
      <c r="M12099" s="193" t="str">
        <f t="shared" si="2325"/>
        <v/>
      </c>
      <c r="N12099" s="194" t="str">
        <f t="shared" si="2321"/>
        <v/>
      </c>
      <c r="R12099" s="75" t="e">
        <f t="shared" si="2322"/>
        <v>#REF!</v>
      </c>
    </row>
    <row r="12100" spans="1:18" ht="15" customHeight="1" x14ac:dyDescent="0.3">
      <c r="A12100" s="86"/>
      <c r="B12100" s="84"/>
      <c r="C12100" s="125"/>
      <c r="D12100" s="146"/>
      <c r="E12100" s="149"/>
      <c r="F12100" s="184" t="str">
        <f t="shared" si="2323"/>
        <v/>
      </c>
      <c r="G12100" s="185" t="str">
        <f>+IF(F12100="","",H12072)</f>
        <v/>
      </c>
      <c r="H12100" s="186" t="str">
        <f t="shared" si="2324"/>
        <v/>
      </c>
      <c r="I12100" s="96"/>
      <c r="J12100" s="195" t="str">
        <f>+IF(H12100="","",H12100/H12142)</f>
        <v/>
      </c>
      <c r="K12100" s="174"/>
      <c r="L12100" s="170"/>
      <c r="M12100" s="193" t="str">
        <f t="shared" si="2325"/>
        <v/>
      </c>
      <c r="N12100" s="194" t="str">
        <f t="shared" si="2321"/>
        <v/>
      </c>
      <c r="R12100" s="75" t="e">
        <f t="shared" si="2322"/>
        <v>#REF!</v>
      </c>
    </row>
    <row r="12101" spans="1:18" ht="15" customHeight="1" x14ac:dyDescent="0.3">
      <c r="A12101" s="86"/>
      <c r="B12101" s="84"/>
      <c r="C12101" s="125"/>
      <c r="D12101" s="146"/>
      <c r="E12101" s="149"/>
      <c r="F12101" s="184" t="str">
        <f t="shared" si="2323"/>
        <v/>
      </c>
      <c r="G12101" s="185" t="str">
        <f>+IF(F12101="","",H12072)</f>
        <v/>
      </c>
      <c r="H12101" s="186" t="str">
        <f t="shared" si="2324"/>
        <v/>
      </c>
      <c r="I12101" s="96"/>
      <c r="J12101" s="195" t="str">
        <f>+IF(H12101="","",H12101/H12142)</f>
        <v/>
      </c>
      <c r="K12101" s="174"/>
      <c r="L12101" s="170"/>
      <c r="M12101" s="193" t="str">
        <f t="shared" si="2325"/>
        <v/>
      </c>
      <c r="N12101" s="194" t="str">
        <f t="shared" si="2321"/>
        <v/>
      </c>
      <c r="R12101" s="75" t="e">
        <f t="shared" si="2322"/>
        <v>#REF!</v>
      </c>
    </row>
    <row r="12102" spans="1:18" ht="15" customHeight="1" thickBot="1" x14ac:dyDescent="0.35">
      <c r="A12102" s="86"/>
      <c r="B12102" s="84"/>
      <c r="C12102" s="127"/>
      <c r="D12102" s="147"/>
      <c r="E12102" s="150"/>
      <c r="F12102" s="187" t="str">
        <f t="shared" si="2323"/>
        <v/>
      </c>
      <c r="G12102" s="188" t="str">
        <f>+IF(F12102="","",H12071)</f>
        <v/>
      </c>
      <c r="H12102" s="189" t="str">
        <f t="shared" si="2324"/>
        <v/>
      </c>
      <c r="J12102" s="195" t="str">
        <f>+IF(H12102="","",H12102/H12142)</f>
        <v/>
      </c>
      <c r="K12102" s="174"/>
      <c r="L12102" s="170"/>
      <c r="M12102" s="193" t="str">
        <f t="shared" si="2325"/>
        <v/>
      </c>
      <c r="N12102" s="194" t="str">
        <f t="shared" si="2321"/>
        <v/>
      </c>
      <c r="R12102" s="75" t="e">
        <f t="shared" si="2322"/>
        <v>#REF!</v>
      </c>
    </row>
    <row r="12103" spans="1:18" ht="15" customHeight="1" thickBot="1" x14ac:dyDescent="0.35">
      <c r="A12103" s="86"/>
      <c r="B12103" s="84"/>
      <c r="C12103" s="160"/>
      <c r="D12103" s="160"/>
      <c r="E12103" s="160"/>
      <c r="F12103" s="160"/>
      <c r="G12103" s="161" t="s">
        <v>28</v>
      </c>
      <c r="H12103" s="157">
        <f>SUM(H12090:H12102)</f>
        <v>49.76</v>
      </c>
      <c r="J12103" s="110">
        <f>SUM(J12090:J12102)</f>
        <v>0.12647739114963272</v>
      </c>
      <c r="K12103" s="109"/>
      <c r="L12103" s="109"/>
      <c r="M12103" s="109"/>
      <c r="N12103" s="110">
        <f>SUM(N12090:N12102)</f>
        <v>0</v>
      </c>
    </row>
    <row r="12104" spans="1:18" s="73" customFormat="1" ht="15" customHeight="1" thickBot="1" x14ac:dyDescent="0.35">
      <c r="A12104" s="86"/>
      <c r="B12104" s="84"/>
      <c r="C12104" s="73" t="s">
        <v>11</v>
      </c>
      <c r="H12104" s="74"/>
      <c r="J12104" s="112"/>
      <c r="K12104" s="112"/>
      <c r="L12104" s="112"/>
      <c r="M12104" s="112"/>
      <c r="N12104" s="112"/>
    </row>
    <row r="12105" spans="1:18" ht="34.5" customHeight="1" thickBot="1" x14ac:dyDescent="0.35">
      <c r="A12105" s="86"/>
      <c r="B12105" s="84"/>
      <c r="C12105" s="122" t="s">
        <v>48</v>
      </c>
      <c r="D12105" s="129"/>
      <c r="E12105" s="123" t="s">
        <v>3</v>
      </c>
      <c r="F12105" s="123" t="s">
        <v>0</v>
      </c>
      <c r="G12105" s="123" t="s">
        <v>16</v>
      </c>
      <c r="H12105" s="124" t="s">
        <v>9</v>
      </c>
      <c r="J12105" s="106" t="s">
        <v>59</v>
      </c>
      <c r="K12105" s="107" t="s">
        <v>60</v>
      </c>
      <c r="L12105" s="107" t="s">
        <v>61</v>
      </c>
      <c r="M12105" s="107" t="s">
        <v>62</v>
      </c>
      <c r="N12105" s="108" t="s">
        <v>63</v>
      </c>
    </row>
    <row r="12106" spans="1:18" ht="15" customHeight="1" x14ac:dyDescent="0.3">
      <c r="A12106" s="86"/>
      <c r="B12106" s="84"/>
      <c r="C12106" s="213" t="s">
        <v>547</v>
      </c>
      <c r="E12106" s="214" t="s">
        <v>444</v>
      </c>
      <c r="F12106" s="215">
        <v>1</v>
      </c>
      <c r="G12106" s="215">
        <v>283.67</v>
      </c>
      <c r="H12106" s="190">
        <f>+IF(G12106="","",F12106*G12106)</f>
        <v>283.67</v>
      </c>
      <c r="J12106" s="195">
        <f>+IF(H12106="","",H12106/H12142)</f>
        <v>0.7210177159850546</v>
      </c>
      <c r="K12106" s="211">
        <v>352605342021</v>
      </c>
      <c r="L12106" s="212" t="s">
        <v>76</v>
      </c>
      <c r="M12106" s="193">
        <v>0.20180000000000001</v>
      </c>
      <c r="N12106" s="194">
        <f t="shared" ref="N12106:N12131" si="2326">+IF(H12106="","",J12106*M12106)</f>
        <v>0.14550137508578403</v>
      </c>
      <c r="R12106" s="75" t="e">
        <f t="shared" ref="R12106:R12131" si="2327">+R12018+1</f>
        <v>#REF!</v>
      </c>
    </row>
    <row r="12107" spans="1:18" ht="15" customHeight="1" x14ac:dyDescent="0.3">
      <c r="A12107" s="86"/>
      <c r="B12107" s="84"/>
      <c r="C12107" s="213"/>
      <c r="E12107" s="214"/>
      <c r="F12107" s="215"/>
      <c r="G12107" s="215"/>
      <c r="H12107" s="190"/>
      <c r="J12107" s="195"/>
      <c r="K12107" s="211"/>
      <c r="L12107" s="212"/>
      <c r="M12107" s="193"/>
      <c r="N12107" s="194" t="str">
        <f t="shared" si="2326"/>
        <v/>
      </c>
      <c r="R12107" s="75" t="e">
        <f t="shared" si="2327"/>
        <v>#REF!</v>
      </c>
    </row>
    <row r="12108" spans="1:18" ht="15" customHeight="1" x14ac:dyDescent="0.3">
      <c r="A12108" s="86"/>
      <c r="B12108" s="84"/>
      <c r="C12108" s="213"/>
      <c r="E12108" s="214"/>
      <c r="F12108" s="215"/>
      <c r="G12108" s="215"/>
      <c r="H12108" s="190"/>
      <c r="J12108" s="195"/>
      <c r="K12108" s="211"/>
      <c r="L12108" s="212"/>
      <c r="M12108" s="193"/>
      <c r="N12108" s="194" t="str">
        <f t="shared" si="2326"/>
        <v/>
      </c>
      <c r="R12108" s="75" t="e">
        <f t="shared" si="2327"/>
        <v>#REF!</v>
      </c>
    </row>
    <row r="12109" spans="1:18" ht="15" customHeight="1" x14ac:dyDescent="0.3">
      <c r="A12109" s="86"/>
      <c r="B12109" s="84"/>
      <c r="C12109" s="213"/>
      <c r="E12109" s="214"/>
      <c r="F12109" s="215"/>
      <c r="G12109" s="215"/>
      <c r="H12109" s="190"/>
      <c r="J12109" s="195"/>
      <c r="K12109" s="211"/>
      <c r="L12109" s="212"/>
      <c r="M12109" s="193"/>
      <c r="N12109" s="194" t="str">
        <f t="shared" si="2326"/>
        <v/>
      </c>
      <c r="R12109" s="75" t="e">
        <f t="shared" si="2327"/>
        <v>#REF!</v>
      </c>
    </row>
    <row r="12110" spans="1:18" ht="15" customHeight="1" x14ac:dyDescent="0.3">
      <c r="A12110" s="86"/>
      <c r="B12110" s="84"/>
      <c r="C12110" s="213"/>
      <c r="E12110" s="214"/>
      <c r="F12110" s="215"/>
      <c r="G12110" s="215"/>
      <c r="H12110" s="190"/>
      <c r="J12110" s="195"/>
      <c r="K12110" s="211"/>
      <c r="L12110" s="212"/>
      <c r="M12110" s="193"/>
      <c r="N12110" s="194" t="str">
        <f t="shared" si="2326"/>
        <v/>
      </c>
      <c r="R12110" s="75" t="e">
        <f t="shared" si="2327"/>
        <v>#REF!</v>
      </c>
    </row>
    <row r="12111" spans="1:18" ht="15" customHeight="1" x14ac:dyDescent="0.3">
      <c r="A12111" s="86"/>
      <c r="B12111" s="84"/>
      <c r="C12111" s="213"/>
      <c r="E12111" s="214"/>
      <c r="F12111" s="215"/>
      <c r="G12111" s="215"/>
      <c r="H12111" s="190"/>
      <c r="J12111" s="195"/>
      <c r="K12111" s="212"/>
      <c r="L12111" s="210"/>
      <c r="M12111" s="193"/>
      <c r="N12111" s="194" t="str">
        <f t="shared" si="2326"/>
        <v/>
      </c>
      <c r="R12111" s="75" t="e">
        <f t="shared" si="2327"/>
        <v>#REF!</v>
      </c>
    </row>
    <row r="12112" spans="1:18" ht="15" customHeight="1" x14ac:dyDescent="0.3">
      <c r="A12112" s="86"/>
      <c r="B12112" s="84"/>
      <c r="C12112" s="213"/>
      <c r="E12112" s="214"/>
      <c r="F12112" s="215"/>
      <c r="G12112" s="215"/>
      <c r="H12112" s="190"/>
      <c r="J12112" s="195"/>
      <c r="K12112" s="211"/>
      <c r="L12112" s="210"/>
      <c r="M12112" s="193"/>
      <c r="N12112" s="194" t="str">
        <f t="shared" si="2326"/>
        <v/>
      </c>
      <c r="R12112" s="75" t="e">
        <f t="shared" si="2327"/>
        <v>#REF!</v>
      </c>
    </row>
    <row r="12113" spans="1:18" ht="15" customHeight="1" x14ac:dyDescent="0.3">
      <c r="A12113" s="86"/>
      <c r="B12113" s="84"/>
      <c r="C12113" s="125"/>
      <c r="E12113" s="151"/>
      <c r="F12113" s="151"/>
      <c r="G12113" s="151"/>
      <c r="H12113" s="190"/>
      <c r="J12113" s="195"/>
      <c r="K12113" s="174"/>
      <c r="L12113" s="170"/>
      <c r="M12113" s="193"/>
      <c r="N12113" s="194" t="str">
        <f t="shared" si="2326"/>
        <v/>
      </c>
      <c r="R12113" s="75" t="e">
        <f t="shared" si="2327"/>
        <v>#REF!</v>
      </c>
    </row>
    <row r="12114" spans="1:18" ht="15" customHeight="1" x14ac:dyDescent="0.3">
      <c r="A12114" s="86"/>
      <c r="B12114" s="84"/>
      <c r="C12114" s="125"/>
      <c r="E12114" s="151"/>
      <c r="F12114" s="151"/>
      <c r="G12114" s="151"/>
      <c r="H12114" s="190" t="str">
        <f t="shared" ref="H12114:H12131" si="2328">+IF(G12114="","",F12114*G12114)</f>
        <v/>
      </c>
      <c r="J12114" s="195" t="str">
        <f>+IF(H12114="","",H12114/H12142)</f>
        <v/>
      </c>
      <c r="K12114" s="174"/>
      <c r="L12114" s="170"/>
      <c r="M12114" s="193" t="str">
        <f t="shared" ref="M12114:M12131" si="2329">IF(L12114="NP", 0, (IF(L12114="EP", 1, (IF(L12114="ND", 0.4, "")))))</f>
        <v/>
      </c>
      <c r="N12114" s="194" t="str">
        <f t="shared" si="2326"/>
        <v/>
      </c>
      <c r="R12114" s="75" t="e">
        <f t="shared" si="2327"/>
        <v>#REF!</v>
      </c>
    </row>
    <row r="12115" spans="1:18" ht="15" customHeight="1" x14ac:dyDescent="0.3">
      <c r="A12115" s="86"/>
      <c r="B12115" s="84"/>
      <c r="C12115" s="125"/>
      <c r="E12115" s="151"/>
      <c r="F12115" s="151"/>
      <c r="G12115" s="151"/>
      <c r="H12115" s="190" t="str">
        <f t="shared" si="2328"/>
        <v/>
      </c>
      <c r="J12115" s="195" t="str">
        <f>+IF(H12115="","",H12115/H12142)</f>
        <v/>
      </c>
      <c r="K12115" s="174"/>
      <c r="L12115" s="170"/>
      <c r="M12115" s="193" t="str">
        <f t="shared" si="2329"/>
        <v/>
      </c>
      <c r="N12115" s="194" t="str">
        <f t="shared" si="2326"/>
        <v/>
      </c>
      <c r="R12115" s="75" t="e">
        <f t="shared" si="2327"/>
        <v>#REF!</v>
      </c>
    </row>
    <row r="12116" spans="1:18" ht="15" customHeight="1" x14ac:dyDescent="0.3">
      <c r="A12116" s="86"/>
      <c r="B12116" s="84"/>
      <c r="C12116" s="125"/>
      <c r="E12116" s="151"/>
      <c r="F12116" s="151"/>
      <c r="G12116" s="151"/>
      <c r="H12116" s="190" t="str">
        <f t="shared" si="2328"/>
        <v/>
      </c>
      <c r="J12116" s="195" t="str">
        <f>+IF(H12116="","",H12116/H12142)</f>
        <v/>
      </c>
      <c r="K12116" s="174"/>
      <c r="L12116" s="170"/>
      <c r="M12116" s="193" t="str">
        <f t="shared" si="2329"/>
        <v/>
      </c>
      <c r="N12116" s="194" t="str">
        <f t="shared" si="2326"/>
        <v/>
      </c>
      <c r="R12116" s="75" t="e">
        <f t="shared" si="2327"/>
        <v>#REF!</v>
      </c>
    </row>
    <row r="12117" spans="1:18" ht="15" customHeight="1" x14ac:dyDescent="0.3">
      <c r="A12117" s="86"/>
      <c r="B12117" s="84"/>
      <c r="C12117" s="125"/>
      <c r="E12117" s="151"/>
      <c r="F12117" s="151"/>
      <c r="G12117" s="151"/>
      <c r="H12117" s="190" t="str">
        <f t="shared" si="2328"/>
        <v/>
      </c>
      <c r="J12117" s="195" t="str">
        <f>+IF(H12117="","",H12117/H12142)</f>
        <v/>
      </c>
      <c r="K12117" s="174"/>
      <c r="L12117" s="170"/>
      <c r="M12117" s="193" t="str">
        <f t="shared" si="2329"/>
        <v/>
      </c>
      <c r="N12117" s="194" t="str">
        <f t="shared" si="2326"/>
        <v/>
      </c>
      <c r="R12117" s="75" t="e">
        <f t="shared" si="2327"/>
        <v>#REF!</v>
      </c>
    </row>
    <row r="12118" spans="1:18" ht="15" customHeight="1" x14ac:dyDescent="0.3">
      <c r="A12118" s="86"/>
      <c r="B12118" s="84"/>
      <c r="C12118" s="125"/>
      <c r="E12118" s="151"/>
      <c r="F12118" s="151"/>
      <c r="G12118" s="151"/>
      <c r="H12118" s="190" t="str">
        <f t="shared" si="2328"/>
        <v/>
      </c>
      <c r="J12118" s="195" t="str">
        <f>+IF(H12118="","",H12118/H12142)</f>
        <v/>
      </c>
      <c r="K12118" s="174"/>
      <c r="L12118" s="170"/>
      <c r="M12118" s="193" t="str">
        <f t="shared" si="2329"/>
        <v/>
      </c>
      <c r="N12118" s="194" t="str">
        <f t="shared" si="2326"/>
        <v/>
      </c>
      <c r="R12118" s="75" t="e">
        <f t="shared" si="2327"/>
        <v>#REF!</v>
      </c>
    </row>
    <row r="12119" spans="1:18" ht="15" customHeight="1" x14ac:dyDescent="0.3">
      <c r="A12119" s="86"/>
      <c r="B12119" s="84"/>
      <c r="C12119" s="125"/>
      <c r="E12119" s="151"/>
      <c r="F12119" s="151"/>
      <c r="G12119" s="151"/>
      <c r="H12119" s="190" t="str">
        <f t="shared" si="2328"/>
        <v/>
      </c>
      <c r="J12119" s="195" t="str">
        <f>+IF(H12119="","",H12119/H12142)</f>
        <v/>
      </c>
      <c r="K12119" s="174"/>
      <c r="L12119" s="170"/>
      <c r="M12119" s="193" t="str">
        <f t="shared" si="2329"/>
        <v/>
      </c>
      <c r="N12119" s="194" t="str">
        <f t="shared" si="2326"/>
        <v/>
      </c>
      <c r="R12119" s="75" t="e">
        <f t="shared" si="2327"/>
        <v>#REF!</v>
      </c>
    </row>
    <row r="12120" spans="1:18" ht="15" customHeight="1" x14ac:dyDescent="0.3">
      <c r="A12120" s="86"/>
      <c r="B12120" s="84"/>
      <c r="C12120" s="125"/>
      <c r="E12120" s="151"/>
      <c r="F12120" s="151"/>
      <c r="G12120" s="151"/>
      <c r="H12120" s="190" t="str">
        <f t="shared" si="2328"/>
        <v/>
      </c>
      <c r="J12120" s="195" t="str">
        <f>+IF(H12120="","",H12120/H12142)</f>
        <v/>
      </c>
      <c r="K12120" s="174"/>
      <c r="L12120" s="170"/>
      <c r="M12120" s="193" t="str">
        <f t="shared" si="2329"/>
        <v/>
      </c>
      <c r="N12120" s="194" t="str">
        <f t="shared" si="2326"/>
        <v/>
      </c>
      <c r="R12120" s="75" t="e">
        <f t="shared" si="2327"/>
        <v>#REF!</v>
      </c>
    </row>
    <row r="12121" spans="1:18" ht="15" customHeight="1" x14ac:dyDescent="0.3">
      <c r="A12121" s="86"/>
      <c r="B12121" s="84"/>
      <c r="C12121" s="125"/>
      <c r="E12121" s="151"/>
      <c r="F12121" s="151"/>
      <c r="G12121" s="151"/>
      <c r="H12121" s="190" t="str">
        <f t="shared" si="2328"/>
        <v/>
      </c>
      <c r="J12121" s="195" t="str">
        <f>+IF(H12121="","",H12121/H12142)</f>
        <v/>
      </c>
      <c r="K12121" s="174"/>
      <c r="L12121" s="170"/>
      <c r="M12121" s="193" t="str">
        <f t="shared" si="2329"/>
        <v/>
      </c>
      <c r="N12121" s="194" t="str">
        <f t="shared" si="2326"/>
        <v/>
      </c>
      <c r="R12121" s="75" t="e">
        <f t="shared" si="2327"/>
        <v>#REF!</v>
      </c>
    </row>
    <row r="12122" spans="1:18" ht="15" customHeight="1" x14ac:dyDescent="0.3">
      <c r="A12122" s="86"/>
      <c r="B12122" s="84"/>
      <c r="C12122" s="125"/>
      <c r="E12122" s="151"/>
      <c r="F12122" s="151"/>
      <c r="G12122" s="151"/>
      <c r="H12122" s="190" t="str">
        <f t="shared" si="2328"/>
        <v/>
      </c>
      <c r="J12122" s="195" t="str">
        <f>+IF(H12122="","",H12122/H12142)</f>
        <v/>
      </c>
      <c r="K12122" s="174"/>
      <c r="L12122" s="170"/>
      <c r="M12122" s="193" t="str">
        <f t="shared" si="2329"/>
        <v/>
      </c>
      <c r="N12122" s="194" t="str">
        <f t="shared" si="2326"/>
        <v/>
      </c>
      <c r="R12122" s="75" t="e">
        <f t="shared" si="2327"/>
        <v>#REF!</v>
      </c>
    </row>
    <row r="12123" spans="1:18" ht="15" customHeight="1" x14ac:dyDescent="0.3">
      <c r="A12123" s="86"/>
      <c r="B12123" s="84"/>
      <c r="C12123" s="125"/>
      <c r="E12123" s="151"/>
      <c r="F12123" s="151"/>
      <c r="G12123" s="151"/>
      <c r="H12123" s="190" t="str">
        <f t="shared" si="2328"/>
        <v/>
      </c>
      <c r="J12123" s="195" t="str">
        <f>+IF(H12123="","",H12123/H12142)</f>
        <v/>
      </c>
      <c r="K12123" s="174"/>
      <c r="L12123" s="170"/>
      <c r="M12123" s="193" t="str">
        <f t="shared" si="2329"/>
        <v/>
      </c>
      <c r="N12123" s="194" t="str">
        <f t="shared" si="2326"/>
        <v/>
      </c>
      <c r="R12123" s="75" t="e">
        <f t="shared" si="2327"/>
        <v>#REF!</v>
      </c>
    </row>
    <row r="12124" spans="1:18" ht="15" customHeight="1" x14ac:dyDescent="0.3">
      <c r="A12124" s="86"/>
      <c r="B12124" s="84"/>
      <c r="C12124" s="125"/>
      <c r="E12124" s="151"/>
      <c r="F12124" s="151"/>
      <c r="G12124" s="151"/>
      <c r="H12124" s="190" t="str">
        <f t="shared" si="2328"/>
        <v/>
      </c>
      <c r="J12124" s="195" t="str">
        <f>+IF(H12124="","",H12124/H12142)</f>
        <v/>
      </c>
      <c r="K12124" s="174"/>
      <c r="L12124" s="170"/>
      <c r="M12124" s="193" t="str">
        <f t="shared" si="2329"/>
        <v/>
      </c>
      <c r="N12124" s="194" t="str">
        <f t="shared" si="2326"/>
        <v/>
      </c>
      <c r="R12124" s="75" t="e">
        <f t="shared" si="2327"/>
        <v>#REF!</v>
      </c>
    </row>
    <row r="12125" spans="1:18" ht="15" customHeight="1" x14ac:dyDescent="0.3">
      <c r="A12125" s="86"/>
      <c r="B12125" s="84"/>
      <c r="C12125" s="125"/>
      <c r="E12125" s="151"/>
      <c r="F12125" s="151"/>
      <c r="G12125" s="151"/>
      <c r="H12125" s="190" t="str">
        <f t="shared" si="2328"/>
        <v/>
      </c>
      <c r="J12125" s="195" t="str">
        <f>+IF(H12125="","",H12125/H12142)</f>
        <v/>
      </c>
      <c r="K12125" s="174"/>
      <c r="L12125" s="170"/>
      <c r="M12125" s="193" t="str">
        <f t="shared" si="2329"/>
        <v/>
      </c>
      <c r="N12125" s="194" t="str">
        <f t="shared" si="2326"/>
        <v/>
      </c>
      <c r="R12125" s="75" t="e">
        <f t="shared" si="2327"/>
        <v>#REF!</v>
      </c>
    </row>
    <row r="12126" spans="1:18" ht="15" customHeight="1" x14ac:dyDescent="0.3">
      <c r="A12126" s="86"/>
      <c r="B12126" s="84"/>
      <c r="C12126" s="125"/>
      <c r="E12126" s="151"/>
      <c r="F12126" s="151"/>
      <c r="G12126" s="151"/>
      <c r="H12126" s="190" t="str">
        <f t="shared" si="2328"/>
        <v/>
      </c>
      <c r="J12126" s="195" t="str">
        <f>+IF(H12126="","",H12126/H12142)</f>
        <v/>
      </c>
      <c r="K12126" s="174"/>
      <c r="L12126" s="170"/>
      <c r="M12126" s="193" t="str">
        <f t="shared" si="2329"/>
        <v/>
      </c>
      <c r="N12126" s="194" t="str">
        <f t="shared" si="2326"/>
        <v/>
      </c>
      <c r="R12126" s="75" t="e">
        <f t="shared" si="2327"/>
        <v>#REF!</v>
      </c>
    </row>
    <row r="12127" spans="1:18" ht="15" customHeight="1" x14ac:dyDescent="0.3">
      <c r="A12127" s="86"/>
      <c r="B12127" s="84"/>
      <c r="C12127" s="125"/>
      <c r="E12127" s="151"/>
      <c r="F12127" s="151"/>
      <c r="G12127" s="151"/>
      <c r="H12127" s="190" t="str">
        <f t="shared" si="2328"/>
        <v/>
      </c>
      <c r="J12127" s="195" t="str">
        <f>+IF(H12127="","",H12127/H12142)</f>
        <v/>
      </c>
      <c r="K12127" s="174"/>
      <c r="L12127" s="170"/>
      <c r="M12127" s="193" t="str">
        <f t="shared" si="2329"/>
        <v/>
      </c>
      <c r="N12127" s="194" t="str">
        <f t="shared" si="2326"/>
        <v/>
      </c>
      <c r="R12127" s="75" t="e">
        <f t="shared" si="2327"/>
        <v>#REF!</v>
      </c>
    </row>
    <row r="12128" spans="1:18" ht="15" customHeight="1" x14ac:dyDescent="0.3">
      <c r="A12128" s="86"/>
      <c r="B12128" s="84"/>
      <c r="C12128" s="125"/>
      <c r="E12128" s="151"/>
      <c r="F12128" s="151"/>
      <c r="G12128" s="151"/>
      <c r="H12128" s="190" t="str">
        <f t="shared" si="2328"/>
        <v/>
      </c>
      <c r="J12128" s="195" t="str">
        <f>+IF(H12128="","",H12128/H12142)</f>
        <v/>
      </c>
      <c r="K12128" s="174"/>
      <c r="L12128" s="170"/>
      <c r="M12128" s="193" t="str">
        <f t="shared" si="2329"/>
        <v/>
      </c>
      <c r="N12128" s="194" t="str">
        <f t="shared" si="2326"/>
        <v/>
      </c>
      <c r="R12128" s="75" t="e">
        <f t="shared" si="2327"/>
        <v>#REF!</v>
      </c>
    </row>
    <row r="12129" spans="1:18" ht="15" customHeight="1" x14ac:dyDescent="0.3">
      <c r="A12129" s="86"/>
      <c r="B12129" s="84"/>
      <c r="C12129" s="125"/>
      <c r="E12129" s="151"/>
      <c r="F12129" s="151"/>
      <c r="G12129" s="151"/>
      <c r="H12129" s="190" t="str">
        <f t="shared" si="2328"/>
        <v/>
      </c>
      <c r="J12129" s="195" t="str">
        <f>+IF(H12129="","",H12129/H12142)</f>
        <v/>
      </c>
      <c r="K12129" s="174"/>
      <c r="L12129" s="170"/>
      <c r="M12129" s="193" t="str">
        <f t="shared" si="2329"/>
        <v/>
      </c>
      <c r="N12129" s="194" t="str">
        <f t="shared" si="2326"/>
        <v/>
      </c>
      <c r="R12129" s="75" t="e">
        <f t="shared" si="2327"/>
        <v>#REF!</v>
      </c>
    </row>
    <row r="12130" spans="1:18" ht="15" customHeight="1" x14ac:dyDescent="0.3">
      <c r="A12130" s="86"/>
      <c r="B12130" s="84"/>
      <c r="C12130" s="125"/>
      <c r="E12130" s="151"/>
      <c r="F12130" s="151"/>
      <c r="G12130" s="151"/>
      <c r="H12130" s="190" t="str">
        <f t="shared" si="2328"/>
        <v/>
      </c>
      <c r="J12130" s="195" t="str">
        <f>+IF(H12130="","",H12130/H12142)</f>
        <v/>
      </c>
      <c r="K12130" s="174"/>
      <c r="L12130" s="170"/>
      <c r="M12130" s="193" t="str">
        <f t="shared" si="2329"/>
        <v/>
      </c>
      <c r="N12130" s="194" t="str">
        <f t="shared" si="2326"/>
        <v/>
      </c>
      <c r="R12130" s="75" t="e">
        <f t="shared" si="2327"/>
        <v>#REF!</v>
      </c>
    </row>
    <row r="12131" spans="1:18" ht="15" customHeight="1" thickBot="1" x14ac:dyDescent="0.35">
      <c r="A12131" s="86"/>
      <c r="B12131" s="84"/>
      <c r="C12131" s="125"/>
      <c r="E12131" s="152"/>
      <c r="F12131" s="152"/>
      <c r="G12131" s="152"/>
      <c r="H12131" s="191" t="str">
        <f t="shared" si="2328"/>
        <v/>
      </c>
      <c r="J12131" s="195" t="str">
        <f>+IF(H12131="","",H12131/H12142)</f>
        <v/>
      </c>
      <c r="K12131" s="174"/>
      <c r="L12131" s="170"/>
      <c r="M12131" s="193" t="str">
        <f t="shared" si="2329"/>
        <v/>
      </c>
      <c r="N12131" s="194" t="str">
        <f t="shared" si="2326"/>
        <v/>
      </c>
      <c r="R12131" s="75" t="e">
        <f t="shared" si="2327"/>
        <v>#REF!</v>
      </c>
    </row>
    <row r="12132" spans="1:18" ht="15" customHeight="1" thickBot="1" x14ac:dyDescent="0.35">
      <c r="A12132" s="86"/>
      <c r="B12132" s="84"/>
      <c r="C12132" s="160"/>
      <c r="D12132" s="160"/>
      <c r="E12132" s="160"/>
      <c r="F12132" s="160"/>
      <c r="G12132" s="161" t="s">
        <v>29</v>
      </c>
      <c r="H12132" s="157">
        <f>SUM(H12106:H12131)</f>
        <v>283.67</v>
      </c>
      <c r="J12132" s="110">
        <f>SUM(J12106:J12131)</f>
        <v>0.7210177159850546</v>
      </c>
      <c r="K12132" s="109"/>
      <c r="L12132" s="109"/>
      <c r="M12132" s="109"/>
      <c r="N12132" s="110">
        <f>SUM(N12106:N12131)</f>
        <v>0.14550137508578403</v>
      </c>
    </row>
    <row r="12133" spans="1:18" s="73" customFormat="1" ht="15" customHeight="1" thickBot="1" x14ac:dyDescent="0.35">
      <c r="A12133" s="86"/>
      <c r="B12133" s="84"/>
      <c r="C12133" s="73" t="s">
        <v>12</v>
      </c>
      <c r="H12133" s="74"/>
      <c r="J12133" s="111"/>
      <c r="K12133" s="111"/>
      <c r="L12133" s="111"/>
      <c r="M12133" s="111"/>
      <c r="N12133" s="111"/>
    </row>
    <row r="12134" spans="1:18" ht="33" customHeight="1" thickBot="1" x14ac:dyDescent="0.35">
      <c r="A12134" s="86"/>
      <c r="B12134" s="84"/>
      <c r="C12134" s="122" t="s">
        <v>48</v>
      </c>
      <c r="D12134" s="129"/>
      <c r="E12134" s="130" t="s">
        <v>3</v>
      </c>
      <c r="F12134" s="130" t="s">
        <v>0</v>
      </c>
      <c r="G12134" s="123" t="s">
        <v>6</v>
      </c>
      <c r="H12134" s="124" t="s">
        <v>9</v>
      </c>
      <c r="J12134" s="106" t="s">
        <v>59</v>
      </c>
      <c r="K12134" s="107" t="s">
        <v>60</v>
      </c>
      <c r="L12134" s="107" t="s">
        <v>61</v>
      </c>
      <c r="M12134" s="107" t="s">
        <v>62</v>
      </c>
      <c r="N12134" s="108" t="s">
        <v>63</v>
      </c>
    </row>
    <row r="12135" spans="1:18" ht="15" customHeight="1" x14ac:dyDescent="0.3">
      <c r="A12135" s="86"/>
      <c r="B12135" s="84"/>
      <c r="C12135" s="125"/>
      <c r="E12135" s="149"/>
      <c r="F12135" s="146"/>
      <c r="G12135" s="154"/>
      <c r="H12135" s="186" t="str">
        <f>+IF(G12135="","",F12135*G12135)</f>
        <v/>
      </c>
      <c r="J12135" s="195" t="str">
        <f>+IF(H12135="","",H12135/H12142)</f>
        <v/>
      </c>
      <c r="K12135" s="175"/>
      <c r="L12135" s="175"/>
      <c r="M12135" s="193" t="str">
        <f>IF(L12135="NP", 0, (IF(L12135="EP", 1, (IF(L12135="ND", 0.4, "")))))</f>
        <v/>
      </c>
      <c r="N12135" s="194" t="str">
        <f>+IF(H12135="","",J12135*M12135)</f>
        <v/>
      </c>
      <c r="R12135" s="75" t="e">
        <f t="shared" ref="R12135:R12139" si="2330">+R12047+1</f>
        <v>#REF!</v>
      </c>
    </row>
    <row r="12136" spans="1:18" ht="15" customHeight="1" x14ac:dyDescent="0.3">
      <c r="A12136" s="86"/>
      <c r="B12136" s="84"/>
      <c r="C12136" s="125"/>
      <c r="E12136" s="149"/>
      <c r="F12136" s="146"/>
      <c r="G12136" s="154"/>
      <c r="H12136" s="186" t="str">
        <f>+IF(G12136="","",F12136*G12136)</f>
        <v/>
      </c>
      <c r="J12136" s="195" t="str">
        <f>+IF(H12136="","",H12136/H12140)</f>
        <v/>
      </c>
      <c r="K12136" s="175"/>
      <c r="L12136" s="175"/>
      <c r="M12136" s="193" t="str">
        <f>IF(L12136="NP", 0, (IF(L12136="EP", 1, (IF(L12136="ND", 0.4, "")))))</f>
        <v/>
      </c>
      <c r="N12136" s="194" t="str">
        <f>+IF(H12136="","",J12136*M12136)</f>
        <v/>
      </c>
      <c r="R12136" s="75" t="e">
        <f t="shared" si="2330"/>
        <v>#REF!</v>
      </c>
    </row>
    <row r="12137" spans="1:18" ht="15" customHeight="1" x14ac:dyDescent="0.3">
      <c r="A12137" s="86"/>
      <c r="B12137" s="84"/>
      <c r="C12137" s="125"/>
      <c r="E12137" s="149"/>
      <c r="F12137" s="146"/>
      <c r="G12137" s="154"/>
      <c r="H12137" s="186" t="str">
        <f>+IF(G12137="","",F12137*G12137)</f>
        <v/>
      </c>
      <c r="J12137" s="195" t="str">
        <f>+IF(H12137="","",H12137/H12141)</f>
        <v/>
      </c>
      <c r="K12137" s="175"/>
      <c r="L12137" s="175"/>
      <c r="M12137" s="193" t="str">
        <f>IF(L12137="NP", 0, (IF(L12137="EP", 1, (IF(L12137="ND", 0.4, "")))))</f>
        <v/>
      </c>
      <c r="N12137" s="194" t="str">
        <f>+IF(H12137="","",J12137*M12137)</f>
        <v/>
      </c>
      <c r="R12137" s="75" t="e">
        <f t="shared" si="2330"/>
        <v>#REF!</v>
      </c>
    </row>
    <row r="12138" spans="1:18" ht="15" customHeight="1" x14ac:dyDescent="0.3">
      <c r="A12138" s="86"/>
      <c r="B12138" s="84"/>
      <c r="C12138" s="125"/>
      <c r="E12138" s="149"/>
      <c r="F12138" s="146"/>
      <c r="G12138" s="154"/>
      <c r="H12138" s="186" t="str">
        <f>+IF(G12138="","",F12138*G12138)</f>
        <v/>
      </c>
      <c r="J12138" s="195" t="str">
        <f>+IF(H12138="","",H12138/H12142)</f>
        <v/>
      </c>
      <c r="K12138" s="175"/>
      <c r="L12138" s="175"/>
      <c r="M12138" s="193" t="str">
        <f>IF(L12138="NP", 0, (IF(L12138="EP", 1, (IF(L12138="ND", 0.4, "")))))</f>
        <v/>
      </c>
      <c r="N12138" s="194" t="str">
        <f>+IF(H12138="","",J12138*M12138)</f>
        <v/>
      </c>
      <c r="R12138" s="75" t="e">
        <f t="shared" si="2330"/>
        <v>#REF!</v>
      </c>
    </row>
    <row r="12139" spans="1:18" ht="15" customHeight="1" thickBot="1" x14ac:dyDescent="0.35">
      <c r="A12139" s="86"/>
      <c r="B12139" s="84"/>
      <c r="C12139" s="127"/>
      <c r="D12139" s="128"/>
      <c r="E12139" s="150"/>
      <c r="F12139" s="147"/>
      <c r="G12139" s="155"/>
      <c r="H12139" s="192" t="str">
        <f>+IF(G12139="","",F12139*G12139)</f>
        <v/>
      </c>
      <c r="J12139" s="195" t="str">
        <f>+IF(H12139="","",H12139/H12142)</f>
        <v/>
      </c>
      <c r="K12139" s="176"/>
      <c r="L12139" s="177"/>
      <c r="M12139" s="193" t="str">
        <f>IF(L12139="NP", 0, (IF(L12139="EP", 1, (IF(L12139="ND", 0.4, "")))))</f>
        <v/>
      </c>
      <c r="N12139" s="194" t="str">
        <f>+IF(H12139="","",J12139*M12139)</f>
        <v/>
      </c>
      <c r="R12139" s="75" t="e">
        <f t="shared" si="2330"/>
        <v>#REF!</v>
      </c>
    </row>
    <row r="12140" spans="1:18" ht="15" customHeight="1" thickBot="1" x14ac:dyDescent="0.35">
      <c r="A12140" s="86"/>
      <c r="B12140" s="84"/>
      <c r="C12140" s="160"/>
      <c r="D12140" s="160"/>
      <c r="E12140" s="160"/>
      <c r="F12140" s="160"/>
      <c r="G12140" s="161" t="s">
        <v>30</v>
      </c>
      <c r="H12140" s="157">
        <f>SUM(H12135:H12139)</f>
        <v>0</v>
      </c>
      <c r="J12140" s="110">
        <f>SUM(J12135:J12139)</f>
        <v>0</v>
      </c>
      <c r="K12140" s="109"/>
      <c r="L12140" s="109"/>
      <c r="M12140" s="109"/>
      <c r="N12140" s="110">
        <f>SUM(N12135:N12139)</f>
        <v>0</v>
      </c>
    </row>
    <row r="12141" spans="1:18" ht="13.5" customHeight="1" thickBot="1" x14ac:dyDescent="0.35">
      <c r="A12141" s="86"/>
      <c r="B12141" s="84"/>
      <c r="H12141" s="84"/>
      <c r="J12141" s="103"/>
      <c r="K12141" s="104"/>
      <c r="L12141" s="104"/>
      <c r="M12141" s="104"/>
      <c r="N12141" s="105"/>
    </row>
    <row r="12142" spans="1:18" ht="15" customHeight="1" x14ac:dyDescent="0.3">
      <c r="A12142" s="86"/>
      <c r="B12142" s="84"/>
      <c r="D12142" s="132" t="s">
        <v>13</v>
      </c>
      <c r="E12142" s="133"/>
      <c r="F12142" s="133"/>
      <c r="G12142" s="134"/>
      <c r="H12142" s="158">
        <f>+H12087+H12103+H12132+H12140</f>
        <v>393.43</v>
      </c>
      <c r="J12142" s="113"/>
      <c r="K12142" s="78"/>
      <c r="M12142" s="78"/>
      <c r="N12142" s="114"/>
    </row>
    <row r="12143" spans="1:18" ht="15" customHeight="1" thickBot="1" x14ac:dyDescent="0.35">
      <c r="A12143" s="86"/>
      <c r="B12143" s="84"/>
      <c r="D12143" s="135" t="s">
        <v>67</v>
      </c>
      <c r="E12143" s="136"/>
      <c r="F12143" s="136"/>
      <c r="G12143" s="141">
        <f>+$Q$1</f>
        <v>0.15</v>
      </c>
      <c r="H12143" s="159">
        <f>+H12142*G12143</f>
        <v>59.014499999999998</v>
      </c>
      <c r="J12143" s="115"/>
      <c r="K12143" s="116"/>
      <c r="L12143" s="116"/>
      <c r="M12143" s="116"/>
      <c r="N12143" s="117"/>
    </row>
    <row r="12144" spans="1:18" ht="15" customHeight="1" x14ac:dyDescent="0.3">
      <c r="A12144" s="86"/>
      <c r="B12144" s="84"/>
      <c r="D12144" s="135" t="s">
        <v>68</v>
      </c>
      <c r="E12144" s="136"/>
      <c r="F12144" s="136"/>
      <c r="G12144" s="141">
        <f>+$Q$2</f>
        <v>0</v>
      </c>
      <c r="H12144" s="159">
        <f>+(H12142+H12143)*G12144</f>
        <v>0</v>
      </c>
      <c r="J12144" s="120">
        <f>+J12087+J12103+J12132+J12140</f>
        <v>1</v>
      </c>
      <c r="K12144" s="118"/>
      <c r="L12144" s="118"/>
      <c r="M12144" s="118"/>
      <c r="N12144" s="120">
        <f>+N12087+N12103+N12132+N12140</f>
        <v>0.14550137508578403</v>
      </c>
    </row>
    <row r="12145" spans="1:18" ht="15" customHeight="1" thickBot="1" x14ac:dyDescent="0.35">
      <c r="A12145" s="86"/>
      <c r="B12145" s="84"/>
      <c r="C12145" s="75" t="s">
        <v>64</v>
      </c>
      <c r="D12145" s="135" t="s">
        <v>14</v>
      </c>
      <c r="E12145" s="136"/>
      <c r="F12145" s="136"/>
      <c r="G12145" s="137"/>
      <c r="H12145" s="159">
        <f>SUM(H12142:H12144)</f>
        <v>452.44450000000001</v>
      </c>
      <c r="J12145" s="121" t="s">
        <v>69</v>
      </c>
      <c r="K12145" s="119"/>
      <c r="L12145" s="119"/>
      <c r="M12145" s="119"/>
      <c r="N12145" s="121" t="s">
        <v>70</v>
      </c>
    </row>
    <row r="12146" spans="1:18" ht="15" customHeight="1" thickBot="1" x14ac:dyDescent="0.35">
      <c r="A12146" s="86"/>
      <c r="B12146" s="84"/>
      <c r="C12146" s="75" t="s">
        <v>64</v>
      </c>
      <c r="D12146" s="138" t="s">
        <v>15</v>
      </c>
      <c r="E12146" s="139"/>
      <c r="F12146" s="139"/>
      <c r="G12146" s="140"/>
      <c r="H12146" s="131">
        <f>+ROUND(H12145,2)</f>
        <v>452.44</v>
      </c>
      <c r="N12146" s="165">
        <f>+ROUND(N12144,4)</f>
        <v>0.14549999999999999</v>
      </c>
    </row>
    <row r="12147" spans="1:18" ht="13.5" customHeight="1" x14ac:dyDescent="0.3">
      <c r="A12147" s="86"/>
      <c r="B12147" s="84"/>
      <c r="G12147" s="76"/>
    </row>
    <row r="12148" spans="1:18" ht="13.5" customHeight="1" x14ac:dyDescent="0.3">
      <c r="A12148" s="86"/>
      <c r="B12148" s="84"/>
      <c r="G12148" s="76"/>
    </row>
    <row r="12149" spans="1:18" ht="15" customHeight="1" x14ac:dyDescent="0.3">
      <c r="A12149" s="83"/>
      <c r="B12149" s="84"/>
      <c r="G12149" s="76"/>
      <c r="H12149" s="84"/>
      <c r="J12149" s="85"/>
      <c r="K12149" s="85"/>
      <c r="L12149" s="85"/>
      <c r="M12149" s="85"/>
      <c r="N12149" s="85"/>
    </row>
    <row r="12150" spans="1:18" ht="14.1" customHeight="1" x14ac:dyDescent="0.3">
      <c r="A12150" s="86"/>
      <c r="B12150" s="84"/>
      <c r="C12150" s="87"/>
      <c r="D12150" s="87"/>
      <c r="E12150" s="87"/>
      <c r="F12150" s="87"/>
      <c r="G12150" s="87"/>
      <c r="H12150" s="87"/>
      <c r="K12150" s="78"/>
      <c r="M12150" s="78"/>
    </row>
    <row r="12151" spans="1:18" ht="12" customHeight="1" x14ac:dyDescent="0.3">
      <c r="A12151" s="86"/>
      <c r="B12151" s="84"/>
      <c r="C12151" s="73"/>
      <c r="D12151" s="73"/>
      <c r="E12151" s="73"/>
      <c r="F12151" s="73"/>
      <c r="G12151" s="73"/>
      <c r="H12151" s="73"/>
      <c r="K12151" s="78"/>
      <c r="M12151" s="78"/>
    </row>
    <row r="12152" spans="1:18" ht="12" customHeight="1" x14ac:dyDescent="0.3">
      <c r="A12152" s="86"/>
      <c r="B12152" s="84"/>
      <c r="G12152" s="88"/>
      <c r="H12152" s="84"/>
      <c r="K12152" s="78"/>
      <c r="M12152" s="78"/>
    </row>
    <row r="12153" spans="1:18" ht="14.25" customHeight="1" x14ac:dyDescent="0.3">
      <c r="A12153" s="86"/>
      <c r="B12153" s="84"/>
      <c r="C12153" s="89"/>
      <c r="D12153" s="90"/>
      <c r="E12153" s="90"/>
      <c r="F12153" s="90"/>
      <c r="G12153" s="90"/>
      <c r="H12153" s="91"/>
      <c r="K12153" s="78"/>
      <c r="M12153" s="78"/>
    </row>
    <row r="12154" spans="1:18" ht="14.25" customHeight="1" x14ac:dyDescent="0.3">
      <c r="A12154" s="86"/>
      <c r="B12154" s="84"/>
      <c r="C12154" s="89"/>
      <c r="H12154" s="84"/>
      <c r="K12154" s="78"/>
      <c r="M12154" s="78"/>
    </row>
    <row r="12155" spans="1:18" ht="12" customHeight="1" thickBot="1" x14ac:dyDescent="0.35">
      <c r="A12155" s="86"/>
      <c r="B12155" s="84"/>
      <c r="C12155" s="89"/>
      <c r="H12155" s="84"/>
      <c r="K12155" s="78"/>
      <c r="M12155" s="78"/>
    </row>
    <row r="12156" spans="1:18" ht="20.100000000000001" customHeight="1" thickBot="1" x14ac:dyDescent="0.35">
      <c r="A12156" s="86"/>
      <c r="B12156" s="84"/>
      <c r="C12156" s="142" t="s">
        <v>55</v>
      </c>
      <c r="D12156" s="143"/>
      <c r="E12156" s="143"/>
      <c r="F12156" s="143"/>
      <c r="G12156" s="143"/>
      <c r="H12156" s="144"/>
    </row>
    <row r="12157" spans="1:18" ht="20.100000000000001" customHeight="1" x14ac:dyDescent="0.3">
      <c r="A12157" s="86"/>
      <c r="B12157" s="84"/>
      <c r="C12157" s="92"/>
      <c r="H12157" s="93" t="s">
        <v>56</v>
      </c>
      <c r="I12157" s="84"/>
      <c r="J12157" s="97" t="s">
        <v>26</v>
      </c>
      <c r="K12157" s="98"/>
      <c r="L12157" s="98"/>
      <c r="M12157" s="98"/>
      <c r="N12157" s="99"/>
    </row>
    <row r="12158" spans="1:18" ht="16.5" customHeight="1" thickBot="1" x14ac:dyDescent="0.35">
      <c r="A12158" s="169"/>
      <c r="B12158" s="84"/>
      <c r="C12158" s="73" t="s">
        <v>57</v>
      </c>
      <c r="D12158" s="84">
        <v>139</v>
      </c>
      <c r="G12158" s="74" t="s">
        <v>4</v>
      </c>
      <c r="H12158" s="75" t="str">
        <f>+VLOOKUP(D12158,PRESUP!$A$6:$N$183,3,FALSE)</f>
        <v>u</v>
      </c>
      <c r="I12158" s="84"/>
      <c r="J12158" s="100"/>
      <c r="K12158" s="101"/>
      <c r="L12158" s="101"/>
      <c r="M12158" s="101"/>
      <c r="N12158" s="102"/>
    </row>
    <row r="12159" spans="1:18" ht="32.25" customHeight="1" x14ac:dyDescent="0.3">
      <c r="A12159" s="86"/>
      <c r="B12159" s="84"/>
      <c r="C12159" s="22" t="str">
        <f>+VLOOKUP(D12158,PRESUP!$A$6:$N$183,14,FALSE)</f>
        <v>DETALLE: MONITOREO DE RUIDO</v>
      </c>
      <c r="J12159" s="103"/>
      <c r="K12159" s="104"/>
      <c r="L12159" s="104"/>
      <c r="M12159" s="104"/>
      <c r="N12159" s="105"/>
      <c r="O12159" s="84" t="s">
        <v>71</v>
      </c>
      <c r="P12159" s="84" t="s">
        <v>73</v>
      </c>
      <c r="Q12159" s="84" t="s">
        <v>72</v>
      </c>
    </row>
    <row r="12160" spans="1:18" s="73" customFormat="1" ht="15" customHeight="1" thickBot="1" x14ac:dyDescent="0.35">
      <c r="A12160" s="86"/>
      <c r="B12160" s="84"/>
      <c r="C12160" s="73" t="s">
        <v>5</v>
      </c>
      <c r="D12160" s="94"/>
      <c r="E12160" s="94"/>
      <c r="F12160" s="94"/>
      <c r="G12160" s="196" t="s">
        <v>58</v>
      </c>
      <c r="H12160" s="197">
        <v>7.4999999999999997E-3</v>
      </c>
      <c r="J12160" s="162"/>
      <c r="K12160" s="163"/>
      <c r="L12160" s="163"/>
      <c r="M12160" s="163"/>
      <c r="N12160" s="164"/>
      <c r="O12160" s="166">
        <f>+H12234</f>
        <v>46.62</v>
      </c>
      <c r="P12160" s="168">
        <f>+H12230</f>
        <v>40.54</v>
      </c>
      <c r="Q12160" s="167">
        <f>+N12234</f>
        <v>0.20180000000000001</v>
      </c>
      <c r="R12160" s="73">
        <f t="shared" ref="R12160" si="2331">+D12158</f>
        <v>139</v>
      </c>
    </row>
    <row r="12161" spans="1:18" s="94" customFormat="1" ht="30" customHeight="1" thickBot="1" x14ac:dyDescent="0.35">
      <c r="A12161" s="86"/>
      <c r="B12161" s="84"/>
      <c r="C12161" s="122" t="s">
        <v>48</v>
      </c>
      <c r="D12161" s="123" t="s">
        <v>0</v>
      </c>
      <c r="E12161" s="123" t="s">
        <v>6</v>
      </c>
      <c r="F12161" s="123" t="s">
        <v>7</v>
      </c>
      <c r="G12161" s="123" t="s">
        <v>8</v>
      </c>
      <c r="H12161" s="124" t="s">
        <v>9</v>
      </c>
      <c r="J12161" s="106" t="s">
        <v>59</v>
      </c>
      <c r="K12161" s="107" t="s">
        <v>60</v>
      </c>
      <c r="L12161" s="107" t="s">
        <v>61</v>
      </c>
      <c r="M12161" s="107" t="s">
        <v>62</v>
      </c>
      <c r="N12161" s="108" t="s">
        <v>63</v>
      </c>
    </row>
    <row r="12162" spans="1:18" ht="15" customHeight="1" x14ac:dyDescent="0.3">
      <c r="A12162" s="86"/>
      <c r="B12162" s="84"/>
      <c r="C12162" s="125"/>
      <c r="D12162" s="145"/>
      <c r="E12162" s="148"/>
      <c r="F12162" s="148"/>
      <c r="G12162" s="153"/>
      <c r="H12162" s="126"/>
      <c r="J12162" s="171"/>
      <c r="K12162" s="210"/>
      <c r="L12162" s="210"/>
      <c r="M12162" s="156"/>
      <c r="N12162" s="173" t="str">
        <f t="shared" ref="N12162:N12174" si="2332">+IF(H12162="","",J12162*M12162)</f>
        <v/>
      </c>
    </row>
    <row r="12163" spans="1:18" ht="15" customHeight="1" x14ac:dyDescent="0.25">
      <c r="A12163" s="86"/>
      <c r="B12163" s="84"/>
      <c r="C12163" s="209"/>
      <c r="D12163" s="209"/>
      <c r="E12163" s="209"/>
      <c r="F12163" s="184"/>
      <c r="G12163" s="185"/>
      <c r="H12163" s="186"/>
      <c r="J12163" s="195"/>
      <c r="K12163" s="211"/>
      <c r="L12163" s="170"/>
      <c r="M12163" s="193"/>
      <c r="N12163" s="194" t="str">
        <f t="shared" si="2332"/>
        <v/>
      </c>
      <c r="R12163" s="75" t="e">
        <f t="shared" ref="R12163:R12174" si="2333">+R12075+1</f>
        <v>#REF!</v>
      </c>
    </row>
    <row r="12164" spans="1:18" ht="15" customHeight="1" x14ac:dyDescent="0.25">
      <c r="A12164" s="86"/>
      <c r="B12164" s="84"/>
      <c r="C12164" s="209"/>
      <c r="D12164" s="209"/>
      <c r="E12164" s="209"/>
      <c r="F12164" s="184"/>
      <c r="G12164" s="185"/>
      <c r="H12164" s="186"/>
      <c r="J12164" s="195"/>
      <c r="K12164" s="211"/>
      <c r="L12164" s="212"/>
      <c r="M12164" s="193"/>
      <c r="N12164" s="194" t="str">
        <f t="shared" si="2332"/>
        <v/>
      </c>
      <c r="R12164" s="75" t="e">
        <f t="shared" si="2333"/>
        <v>#REF!</v>
      </c>
    </row>
    <row r="12165" spans="1:18" ht="15" customHeight="1" x14ac:dyDescent="0.3">
      <c r="A12165" s="86"/>
      <c r="B12165" s="84"/>
      <c r="C12165" s="125"/>
      <c r="D12165" s="146"/>
      <c r="E12165" s="149"/>
      <c r="F12165" s="184"/>
      <c r="G12165" s="185"/>
      <c r="H12165" s="186"/>
      <c r="J12165" s="195"/>
      <c r="K12165" s="172"/>
      <c r="L12165" s="170"/>
      <c r="M12165" s="193"/>
      <c r="N12165" s="194" t="str">
        <f t="shared" si="2332"/>
        <v/>
      </c>
      <c r="R12165" s="75" t="e">
        <f t="shared" si="2333"/>
        <v>#REF!</v>
      </c>
    </row>
    <row r="12166" spans="1:18" ht="15" customHeight="1" x14ac:dyDescent="0.3">
      <c r="A12166" s="86"/>
      <c r="B12166" s="84"/>
      <c r="C12166" s="125"/>
      <c r="D12166" s="146"/>
      <c r="E12166" s="149"/>
      <c r="F12166" s="184" t="str">
        <f t="shared" ref="F12166:F12174" si="2334">+IF(E12166="","",D12166*E12166)</f>
        <v/>
      </c>
      <c r="G12166" s="185" t="str">
        <f>+IF(F12166="","",H12160)</f>
        <v/>
      </c>
      <c r="H12166" s="186" t="str">
        <f t="shared" ref="H12166:H12174" si="2335">+IF(G12166="","",F12166*G12166)</f>
        <v/>
      </c>
      <c r="J12166" s="195" t="str">
        <f>+IF(H12166="","",H12166/H12230)</f>
        <v/>
      </c>
      <c r="K12166" s="172"/>
      <c r="L12166" s="170"/>
      <c r="M12166" s="193" t="str">
        <f t="shared" ref="M12166:M12174" si="2336">IF(L12166="NP", 0, (IF(L12166="EP", 1, (IF(L12166="ND", 0.4, "")))))</f>
        <v/>
      </c>
      <c r="N12166" s="194" t="str">
        <f t="shared" si="2332"/>
        <v/>
      </c>
      <c r="R12166" s="75" t="e">
        <f t="shared" si="2333"/>
        <v>#REF!</v>
      </c>
    </row>
    <row r="12167" spans="1:18" ht="15" customHeight="1" x14ac:dyDescent="0.3">
      <c r="A12167" s="86"/>
      <c r="B12167" s="84"/>
      <c r="C12167" s="125"/>
      <c r="D12167" s="146"/>
      <c r="E12167" s="149"/>
      <c r="F12167" s="184" t="str">
        <f t="shared" si="2334"/>
        <v/>
      </c>
      <c r="G12167" s="185" t="str">
        <f>+IF(F12167="","",H12160)</f>
        <v/>
      </c>
      <c r="H12167" s="186" t="str">
        <f t="shared" si="2335"/>
        <v/>
      </c>
      <c r="J12167" s="195" t="str">
        <f>+IF(H12167="","",H12167/H12230)</f>
        <v/>
      </c>
      <c r="K12167" s="172"/>
      <c r="L12167" s="170"/>
      <c r="M12167" s="193" t="str">
        <f t="shared" si="2336"/>
        <v/>
      </c>
      <c r="N12167" s="194" t="str">
        <f t="shared" si="2332"/>
        <v/>
      </c>
      <c r="R12167" s="75" t="e">
        <f t="shared" si="2333"/>
        <v>#REF!</v>
      </c>
    </row>
    <row r="12168" spans="1:18" ht="15" customHeight="1" x14ac:dyDescent="0.3">
      <c r="A12168" s="86"/>
      <c r="B12168" s="84"/>
      <c r="C12168" s="125"/>
      <c r="D12168" s="146"/>
      <c r="E12168" s="149"/>
      <c r="F12168" s="184" t="str">
        <f t="shared" si="2334"/>
        <v/>
      </c>
      <c r="G12168" s="185" t="str">
        <f>+IF(F12168="","",H12160)</f>
        <v/>
      </c>
      <c r="H12168" s="186" t="str">
        <f t="shared" si="2335"/>
        <v/>
      </c>
      <c r="J12168" s="195" t="str">
        <f>+IF(H12168="","",H12168/H12230)</f>
        <v/>
      </c>
      <c r="K12168" s="172"/>
      <c r="L12168" s="170"/>
      <c r="M12168" s="193" t="str">
        <f t="shared" si="2336"/>
        <v/>
      </c>
      <c r="N12168" s="194" t="str">
        <f t="shared" si="2332"/>
        <v/>
      </c>
      <c r="R12168" s="75" t="e">
        <f t="shared" si="2333"/>
        <v>#REF!</v>
      </c>
    </row>
    <row r="12169" spans="1:18" ht="15" customHeight="1" x14ac:dyDescent="0.3">
      <c r="A12169" s="86"/>
      <c r="B12169" s="84"/>
      <c r="C12169" s="125"/>
      <c r="D12169" s="146"/>
      <c r="E12169" s="149"/>
      <c r="F12169" s="184" t="str">
        <f t="shared" si="2334"/>
        <v/>
      </c>
      <c r="G12169" s="185" t="str">
        <f>+IF(F12169="","",H12160)</f>
        <v/>
      </c>
      <c r="H12169" s="186" t="str">
        <f t="shared" si="2335"/>
        <v/>
      </c>
      <c r="J12169" s="195" t="str">
        <f>+IF(H12169="","",H12169/H12230)</f>
        <v/>
      </c>
      <c r="K12169" s="172"/>
      <c r="L12169" s="170"/>
      <c r="M12169" s="193" t="str">
        <f t="shared" si="2336"/>
        <v/>
      </c>
      <c r="N12169" s="194" t="str">
        <f t="shared" si="2332"/>
        <v/>
      </c>
      <c r="R12169" s="75" t="e">
        <f t="shared" si="2333"/>
        <v>#REF!</v>
      </c>
    </row>
    <row r="12170" spans="1:18" ht="15" customHeight="1" x14ac:dyDescent="0.3">
      <c r="A12170" s="86"/>
      <c r="B12170" s="84"/>
      <c r="C12170" s="125"/>
      <c r="D12170" s="146"/>
      <c r="E12170" s="149"/>
      <c r="F12170" s="184" t="str">
        <f t="shared" si="2334"/>
        <v/>
      </c>
      <c r="G12170" s="185" t="str">
        <f>+IF(F12170="","",H12160)</f>
        <v/>
      </c>
      <c r="H12170" s="186" t="str">
        <f t="shared" si="2335"/>
        <v/>
      </c>
      <c r="J12170" s="195" t="str">
        <f>+IF(H12170="","",H12170/H12230)</f>
        <v/>
      </c>
      <c r="K12170" s="172"/>
      <c r="L12170" s="170"/>
      <c r="M12170" s="193" t="str">
        <f t="shared" si="2336"/>
        <v/>
      </c>
      <c r="N12170" s="194" t="str">
        <f t="shared" si="2332"/>
        <v/>
      </c>
      <c r="R12170" s="75" t="e">
        <f t="shared" si="2333"/>
        <v>#REF!</v>
      </c>
    </row>
    <row r="12171" spans="1:18" ht="15" customHeight="1" x14ac:dyDescent="0.3">
      <c r="A12171" s="86"/>
      <c r="B12171" s="84"/>
      <c r="C12171" s="125"/>
      <c r="D12171" s="146"/>
      <c r="E12171" s="149"/>
      <c r="F12171" s="184" t="str">
        <f t="shared" si="2334"/>
        <v/>
      </c>
      <c r="G12171" s="185" t="str">
        <f>+IF(F12171="","",H12160)</f>
        <v/>
      </c>
      <c r="H12171" s="186" t="str">
        <f t="shared" si="2335"/>
        <v/>
      </c>
      <c r="J12171" s="195" t="str">
        <f>+IF(H12171="","",H12171/H12230)</f>
        <v/>
      </c>
      <c r="K12171" s="172"/>
      <c r="L12171" s="170"/>
      <c r="M12171" s="193" t="str">
        <f t="shared" si="2336"/>
        <v/>
      </c>
      <c r="N12171" s="194" t="str">
        <f t="shared" si="2332"/>
        <v/>
      </c>
      <c r="R12171" s="75" t="e">
        <f t="shared" si="2333"/>
        <v>#REF!</v>
      </c>
    </row>
    <row r="12172" spans="1:18" ht="15" customHeight="1" x14ac:dyDescent="0.3">
      <c r="A12172" s="86"/>
      <c r="B12172" s="84"/>
      <c r="C12172" s="125"/>
      <c r="D12172" s="146"/>
      <c r="E12172" s="149"/>
      <c r="F12172" s="184" t="str">
        <f t="shared" si="2334"/>
        <v/>
      </c>
      <c r="G12172" s="185" t="str">
        <f>+IF(F12172="","",H12160)</f>
        <v/>
      </c>
      <c r="H12172" s="186" t="str">
        <f t="shared" si="2335"/>
        <v/>
      </c>
      <c r="J12172" s="195" t="str">
        <f>+IF(H12172="","",H12172/H12230)</f>
        <v/>
      </c>
      <c r="K12172" s="172"/>
      <c r="L12172" s="170"/>
      <c r="M12172" s="193" t="str">
        <f t="shared" si="2336"/>
        <v/>
      </c>
      <c r="N12172" s="194" t="str">
        <f t="shared" si="2332"/>
        <v/>
      </c>
      <c r="R12172" s="75" t="e">
        <f t="shared" si="2333"/>
        <v>#REF!</v>
      </c>
    </row>
    <row r="12173" spans="1:18" ht="15" customHeight="1" x14ac:dyDescent="0.3">
      <c r="A12173" s="86"/>
      <c r="B12173" s="84"/>
      <c r="C12173" s="125"/>
      <c r="D12173" s="146"/>
      <c r="E12173" s="149"/>
      <c r="F12173" s="184" t="str">
        <f t="shared" si="2334"/>
        <v/>
      </c>
      <c r="G12173" s="185" t="str">
        <f>+IF(F12173="","",H12160)</f>
        <v/>
      </c>
      <c r="H12173" s="186" t="str">
        <f t="shared" si="2335"/>
        <v/>
      </c>
      <c r="J12173" s="195" t="str">
        <f>+IF(H12173="","",H12173/H12230)</f>
        <v/>
      </c>
      <c r="K12173" s="172"/>
      <c r="L12173" s="170"/>
      <c r="M12173" s="193" t="str">
        <f t="shared" si="2336"/>
        <v/>
      </c>
      <c r="N12173" s="194" t="str">
        <f t="shared" si="2332"/>
        <v/>
      </c>
      <c r="R12173" s="75" t="e">
        <f t="shared" si="2333"/>
        <v>#REF!</v>
      </c>
    </row>
    <row r="12174" spans="1:18" ht="15" customHeight="1" thickBot="1" x14ac:dyDescent="0.35">
      <c r="A12174" s="86"/>
      <c r="B12174" s="84"/>
      <c r="C12174" s="127"/>
      <c r="D12174" s="147"/>
      <c r="E12174" s="150"/>
      <c r="F12174" s="187" t="str">
        <f t="shared" si="2334"/>
        <v/>
      </c>
      <c r="G12174" s="188" t="str">
        <f>+IF(F12174="","",H12159)</f>
        <v/>
      </c>
      <c r="H12174" s="189" t="str">
        <f t="shared" si="2335"/>
        <v/>
      </c>
      <c r="J12174" s="195" t="str">
        <f>+IF(H12174="","",H12174/H12230)</f>
        <v/>
      </c>
      <c r="K12174" s="172"/>
      <c r="L12174" s="170"/>
      <c r="M12174" s="193" t="str">
        <f t="shared" si="2336"/>
        <v/>
      </c>
      <c r="N12174" s="194" t="str">
        <f t="shared" si="2332"/>
        <v/>
      </c>
      <c r="R12174" s="75" t="e">
        <f t="shared" si="2333"/>
        <v>#REF!</v>
      </c>
    </row>
    <row r="12175" spans="1:18" ht="15" customHeight="1" thickBot="1" x14ac:dyDescent="0.35">
      <c r="A12175" s="86"/>
      <c r="B12175" s="84"/>
      <c r="C12175" s="160"/>
      <c r="D12175" s="160"/>
      <c r="E12175" s="160"/>
      <c r="F12175" s="160"/>
      <c r="G12175" s="161" t="s">
        <v>27</v>
      </c>
      <c r="H12175" s="157">
        <f>SUM(H12162:H12174)</f>
        <v>0</v>
      </c>
      <c r="J12175" s="110">
        <f>SUM(J12162:J12174)</f>
        <v>0</v>
      </c>
      <c r="K12175" s="109"/>
      <c r="L12175" s="109"/>
      <c r="M12175" s="109"/>
      <c r="N12175" s="110">
        <f>SUM(N12162:N12174)</f>
        <v>0</v>
      </c>
    </row>
    <row r="12176" spans="1:18" s="73" customFormat="1" ht="15" customHeight="1" thickBot="1" x14ac:dyDescent="0.35">
      <c r="A12176" s="86"/>
      <c r="B12176" s="84"/>
      <c r="C12176" s="73" t="s">
        <v>10</v>
      </c>
      <c r="H12176" s="74"/>
      <c r="J12176" s="112"/>
      <c r="K12176" s="112"/>
      <c r="L12176" s="112"/>
      <c r="M12176" s="112"/>
      <c r="N12176" s="112"/>
    </row>
    <row r="12177" spans="1:18" ht="31.5" customHeight="1" thickBot="1" x14ac:dyDescent="0.35">
      <c r="A12177" s="86"/>
      <c r="B12177" s="84"/>
      <c r="C12177" s="122" t="s">
        <v>48</v>
      </c>
      <c r="D12177" s="123" t="s">
        <v>0</v>
      </c>
      <c r="E12177" s="123" t="s">
        <v>65</v>
      </c>
      <c r="F12177" s="123" t="s">
        <v>66</v>
      </c>
      <c r="G12177" s="123" t="s">
        <v>8</v>
      </c>
      <c r="H12177" s="124" t="s">
        <v>9</v>
      </c>
      <c r="J12177" s="106" t="s">
        <v>59</v>
      </c>
      <c r="K12177" s="107" t="s">
        <v>60</v>
      </c>
      <c r="L12177" s="107" t="s">
        <v>61</v>
      </c>
      <c r="M12177" s="107" t="s">
        <v>62</v>
      </c>
      <c r="N12177" s="108" t="s">
        <v>63</v>
      </c>
    </row>
    <row r="12178" spans="1:18" ht="15" customHeight="1" x14ac:dyDescent="0.25">
      <c r="A12178" s="86"/>
      <c r="B12178" s="84"/>
      <c r="C12178" s="226"/>
      <c r="D12178" s="209"/>
      <c r="E12178" s="209"/>
      <c r="F12178" s="184"/>
      <c r="G12178" s="185"/>
      <c r="H12178" s="186"/>
      <c r="I12178" s="95"/>
      <c r="J12178" s="195"/>
      <c r="K12178" s="210"/>
      <c r="L12178" s="210"/>
      <c r="M12178" s="193"/>
      <c r="N12178" s="194" t="str">
        <f t="shared" ref="N12178:N12190" si="2337">+IF(H12178="","",J12178*M12178)</f>
        <v/>
      </c>
      <c r="R12178" s="75" t="e">
        <f t="shared" ref="R12178:R12190" si="2338">+R12090+1</f>
        <v>#REF!</v>
      </c>
    </row>
    <row r="12179" spans="1:18" ht="15" customHeight="1" x14ac:dyDescent="0.25">
      <c r="A12179" s="86"/>
      <c r="B12179" s="84"/>
      <c r="C12179" s="209"/>
      <c r="D12179" s="209"/>
      <c r="E12179" s="209"/>
      <c r="F12179" s="184"/>
      <c r="G12179" s="185"/>
      <c r="H12179" s="186"/>
      <c r="J12179" s="195"/>
      <c r="K12179" s="210"/>
      <c r="L12179" s="210"/>
      <c r="M12179" s="193"/>
      <c r="N12179" s="194" t="str">
        <f t="shared" si="2337"/>
        <v/>
      </c>
      <c r="R12179" s="75" t="e">
        <f t="shared" si="2338"/>
        <v>#REF!</v>
      </c>
    </row>
    <row r="12180" spans="1:18" ht="15" customHeight="1" x14ac:dyDescent="0.25">
      <c r="A12180" s="86"/>
      <c r="B12180" s="84"/>
      <c r="C12180" s="209"/>
      <c r="D12180" s="209"/>
      <c r="E12180" s="209"/>
      <c r="F12180" s="184"/>
      <c r="G12180" s="185"/>
      <c r="H12180" s="186"/>
      <c r="J12180" s="195"/>
      <c r="K12180" s="210"/>
      <c r="L12180" s="210"/>
      <c r="M12180" s="193"/>
      <c r="N12180" s="194" t="str">
        <f t="shared" si="2337"/>
        <v/>
      </c>
      <c r="R12180" s="75" t="e">
        <f t="shared" si="2338"/>
        <v>#REF!</v>
      </c>
    </row>
    <row r="12181" spans="1:18" ht="15" customHeight="1" x14ac:dyDescent="0.25">
      <c r="A12181" s="86"/>
      <c r="B12181" s="84"/>
      <c r="C12181" s="209"/>
      <c r="D12181" s="209"/>
      <c r="E12181" s="209"/>
      <c r="F12181" s="184"/>
      <c r="G12181" s="185"/>
      <c r="H12181" s="186"/>
      <c r="J12181" s="195"/>
      <c r="K12181" s="210"/>
      <c r="L12181" s="210"/>
      <c r="M12181" s="193"/>
      <c r="N12181" s="194" t="str">
        <f t="shared" si="2337"/>
        <v/>
      </c>
      <c r="R12181" s="75" t="e">
        <f t="shared" si="2338"/>
        <v>#REF!</v>
      </c>
    </row>
    <row r="12182" spans="1:18" ht="15" customHeight="1" x14ac:dyDescent="0.25">
      <c r="A12182" s="86"/>
      <c r="B12182" s="84"/>
      <c r="C12182" s="209"/>
      <c r="D12182" s="209"/>
      <c r="E12182" s="209"/>
      <c r="F12182" s="184"/>
      <c r="G12182" s="185"/>
      <c r="H12182" s="186"/>
      <c r="J12182" s="195"/>
      <c r="K12182" s="210"/>
      <c r="L12182" s="210"/>
      <c r="M12182" s="193"/>
      <c r="N12182" s="194" t="str">
        <f t="shared" si="2337"/>
        <v/>
      </c>
      <c r="R12182" s="75" t="e">
        <f t="shared" si="2338"/>
        <v>#REF!</v>
      </c>
    </row>
    <row r="12183" spans="1:18" ht="15" customHeight="1" x14ac:dyDescent="0.25">
      <c r="A12183" s="86"/>
      <c r="B12183" s="84"/>
      <c r="C12183" s="209"/>
      <c r="D12183" s="209"/>
      <c r="E12183" s="209"/>
      <c r="F12183" s="184"/>
      <c r="G12183" s="185"/>
      <c r="H12183" s="186"/>
      <c r="I12183" s="96"/>
      <c r="J12183" s="195"/>
      <c r="K12183" s="210"/>
      <c r="L12183" s="210"/>
      <c r="M12183" s="193"/>
      <c r="N12183" s="194" t="str">
        <f t="shared" si="2337"/>
        <v/>
      </c>
      <c r="R12183" s="75" t="e">
        <f t="shared" si="2338"/>
        <v>#REF!</v>
      </c>
    </row>
    <row r="12184" spans="1:18" ht="15" customHeight="1" x14ac:dyDescent="0.3">
      <c r="A12184" s="86"/>
      <c r="B12184" s="84"/>
      <c r="C12184" s="125"/>
      <c r="D12184" s="146"/>
      <c r="E12184" s="149"/>
      <c r="F12184" s="184"/>
      <c r="G12184" s="185"/>
      <c r="H12184" s="186"/>
      <c r="J12184" s="195"/>
      <c r="K12184" s="174"/>
      <c r="L12184" s="170"/>
      <c r="M12184" s="193"/>
      <c r="N12184" s="194" t="str">
        <f t="shared" si="2337"/>
        <v/>
      </c>
      <c r="R12184" s="75" t="e">
        <f t="shared" si="2338"/>
        <v>#REF!</v>
      </c>
    </row>
    <row r="12185" spans="1:18" ht="15" customHeight="1" x14ac:dyDescent="0.3">
      <c r="A12185" s="86"/>
      <c r="B12185" s="84"/>
      <c r="C12185" s="125"/>
      <c r="D12185" s="146"/>
      <c r="E12185" s="149"/>
      <c r="F12185" s="184"/>
      <c r="G12185" s="185"/>
      <c r="H12185" s="186"/>
      <c r="J12185" s="195"/>
      <c r="K12185" s="174"/>
      <c r="L12185" s="170"/>
      <c r="M12185" s="193"/>
      <c r="N12185" s="194" t="str">
        <f t="shared" si="2337"/>
        <v/>
      </c>
      <c r="R12185" s="75" t="e">
        <f t="shared" si="2338"/>
        <v>#REF!</v>
      </c>
    </row>
    <row r="12186" spans="1:18" ht="15" customHeight="1" x14ac:dyDescent="0.3">
      <c r="A12186" s="86"/>
      <c r="B12186" s="84"/>
      <c r="C12186" s="125"/>
      <c r="D12186" s="146"/>
      <c r="E12186" s="149"/>
      <c r="F12186" s="184" t="str">
        <f>+IF(E12186="","",D12186*E12186)</f>
        <v/>
      </c>
      <c r="G12186" s="185" t="str">
        <f>+IF(F12186="","",H12160)</f>
        <v/>
      </c>
      <c r="H12186" s="186" t="str">
        <f>+IF(G12186="","",F12186*G12186)</f>
        <v/>
      </c>
      <c r="I12186" s="96"/>
      <c r="J12186" s="195" t="str">
        <f>+IF(H12186="","",H12186/H12230)</f>
        <v/>
      </c>
      <c r="K12186" s="174"/>
      <c r="L12186" s="170"/>
      <c r="M12186" s="193" t="str">
        <f>IF(L12186="NP", 0, (IF(L12186="EP", 1, (IF(L12186="ND", 0.4, "")))))</f>
        <v/>
      </c>
      <c r="N12186" s="194" t="str">
        <f t="shared" si="2337"/>
        <v/>
      </c>
      <c r="R12186" s="75" t="e">
        <f t="shared" si="2338"/>
        <v>#REF!</v>
      </c>
    </row>
    <row r="12187" spans="1:18" ht="15" customHeight="1" x14ac:dyDescent="0.3">
      <c r="A12187" s="86"/>
      <c r="B12187" s="84"/>
      <c r="C12187" s="125"/>
      <c r="D12187" s="146"/>
      <c r="E12187" s="149"/>
      <c r="F12187" s="184" t="str">
        <f>+IF(E12187="","",D12187*E12187)</f>
        <v/>
      </c>
      <c r="G12187" s="185" t="str">
        <f>+IF(F12187="","",H12160)</f>
        <v/>
      </c>
      <c r="H12187" s="186" t="str">
        <f>+IF(G12187="","",F12187*G12187)</f>
        <v/>
      </c>
      <c r="J12187" s="195" t="str">
        <f>+IF(H12187="","",H12187/H12230)</f>
        <v/>
      </c>
      <c r="K12187" s="174"/>
      <c r="L12187" s="170"/>
      <c r="M12187" s="193" t="str">
        <f>IF(L12187="NP", 0, (IF(L12187="EP", 1, (IF(L12187="ND", 0.4, "")))))</f>
        <v/>
      </c>
      <c r="N12187" s="194" t="str">
        <f t="shared" si="2337"/>
        <v/>
      </c>
      <c r="R12187" s="75" t="e">
        <f t="shared" si="2338"/>
        <v>#REF!</v>
      </c>
    </row>
    <row r="12188" spans="1:18" ht="15" customHeight="1" x14ac:dyDescent="0.3">
      <c r="A12188" s="86"/>
      <c r="B12188" s="84"/>
      <c r="C12188" s="125"/>
      <c r="D12188" s="146"/>
      <c r="E12188" s="149"/>
      <c r="F12188" s="184" t="str">
        <f>+IF(E12188="","",D12188*E12188)</f>
        <v/>
      </c>
      <c r="G12188" s="185" t="str">
        <f>+IF(F12188="","",H12160)</f>
        <v/>
      </c>
      <c r="H12188" s="186" t="str">
        <f>+IF(G12188="","",F12188*G12188)</f>
        <v/>
      </c>
      <c r="I12188" s="96"/>
      <c r="J12188" s="195" t="str">
        <f>+IF(H12188="","",H12188/H12230)</f>
        <v/>
      </c>
      <c r="K12188" s="174"/>
      <c r="L12188" s="170"/>
      <c r="M12188" s="193" t="str">
        <f>IF(L12188="NP", 0, (IF(L12188="EP", 1, (IF(L12188="ND", 0.4, "")))))</f>
        <v/>
      </c>
      <c r="N12188" s="194" t="str">
        <f t="shared" si="2337"/>
        <v/>
      </c>
      <c r="R12188" s="75" t="e">
        <f t="shared" si="2338"/>
        <v>#REF!</v>
      </c>
    </row>
    <row r="12189" spans="1:18" ht="15" customHeight="1" x14ac:dyDescent="0.3">
      <c r="A12189" s="86"/>
      <c r="B12189" s="84"/>
      <c r="C12189" s="125"/>
      <c r="D12189" s="146"/>
      <c r="E12189" s="149"/>
      <c r="F12189" s="184" t="str">
        <f>+IF(E12189="","",D12189*E12189)</f>
        <v/>
      </c>
      <c r="G12189" s="185" t="str">
        <f>+IF(F12189="","",H12160)</f>
        <v/>
      </c>
      <c r="H12189" s="186" t="str">
        <f>+IF(G12189="","",F12189*G12189)</f>
        <v/>
      </c>
      <c r="I12189" s="96"/>
      <c r="J12189" s="195" t="str">
        <f>+IF(H12189="","",H12189/H12230)</f>
        <v/>
      </c>
      <c r="K12189" s="174"/>
      <c r="L12189" s="170"/>
      <c r="M12189" s="193" t="str">
        <f>IF(L12189="NP", 0, (IF(L12189="EP", 1, (IF(L12189="ND", 0.4, "")))))</f>
        <v/>
      </c>
      <c r="N12189" s="194" t="str">
        <f t="shared" si="2337"/>
        <v/>
      </c>
      <c r="R12189" s="75" t="e">
        <f t="shared" si="2338"/>
        <v>#REF!</v>
      </c>
    </row>
    <row r="12190" spans="1:18" ht="15" customHeight="1" thickBot="1" x14ac:dyDescent="0.35">
      <c r="A12190" s="86"/>
      <c r="B12190" s="84"/>
      <c r="C12190" s="127"/>
      <c r="D12190" s="147"/>
      <c r="E12190" s="150"/>
      <c r="F12190" s="187" t="str">
        <f>+IF(E12190="","",D12190*E12190)</f>
        <v/>
      </c>
      <c r="G12190" s="188" t="str">
        <f>+IF(F12190="","",H12159)</f>
        <v/>
      </c>
      <c r="H12190" s="189" t="str">
        <f>+IF(G12190="","",F12190*G12190)</f>
        <v/>
      </c>
      <c r="J12190" s="195" t="str">
        <f>+IF(H12190="","",H12190/H12230)</f>
        <v/>
      </c>
      <c r="K12190" s="174"/>
      <c r="L12190" s="170"/>
      <c r="M12190" s="193" t="str">
        <f>IF(L12190="NP", 0, (IF(L12190="EP", 1, (IF(L12190="ND", 0.4, "")))))</f>
        <v/>
      </c>
      <c r="N12190" s="194" t="str">
        <f t="shared" si="2337"/>
        <v/>
      </c>
      <c r="R12190" s="75" t="e">
        <f t="shared" si="2338"/>
        <v>#REF!</v>
      </c>
    </row>
    <row r="12191" spans="1:18" ht="15" customHeight="1" thickBot="1" x14ac:dyDescent="0.35">
      <c r="A12191" s="86"/>
      <c r="B12191" s="84"/>
      <c r="C12191" s="160"/>
      <c r="D12191" s="160"/>
      <c r="E12191" s="160"/>
      <c r="F12191" s="160"/>
      <c r="G12191" s="161" t="s">
        <v>28</v>
      </c>
      <c r="H12191" s="157">
        <f>SUM(H12178:H12190)</f>
        <v>0</v>
      </c>
      <c r="J12191" s="110">
        <f>SUM(J12178:J12190)</f>
        <v>0</v>
      </c>
      <c r="K12191" s="109"/>
      <c r="L12191" s="109"/>
      <c r="M12191" s="109"/>
      <c r="N12191" s="110">
        <f>SUM(N12178:N12190)</f>
        <v>0</v>
      </c>
    </row>
    <row r="12192" spans="1:18" s="73" customFormat="1" ht="15" customHeight="1" thickBot="1" x14ac:dyDescent="0.35">
      <c r="A12192" s="86"/>
      <c r="B12192" s="84"/>
      <c r="C12192" s="73" t="s">
        <v>11</v>
      </c>
      <c r="H12192" s="74"/>
      <c r="J12192" s="112"/>
      <c r="K12192" s="112"/>
      <c r="L12192" s="112"/>
      <c r="M12192" s="112"/>
      <c r="N12192" s="112"/>
    </row>
    <row r="12193" spans="1:18" ht="34.5" customHeight="1" thickBot="1" x14ac:dyDescent="0.35">
      <c r="A12193" s="86"/>
      <c r="B12193" s="84"/>
      <c r="C12193" s="122" t="s">
        <v>48</v>
      </c>
      <c r="D12193" s="129"/>
      <c r="E12193" s="123" t="s">
        <v>3</v>
      </c>
      <c r="F12193" s="123" t="s">
        <v>0</v>
      </c>
      <c r="G12193" s="123" t="s">
        <v>16</v>
      </c>
      <c r="H12193" s="124" t="s">
        <v>9</v>
      </c>
      <c r="J12193" s="106" t="s">
        <v>59</v>
      </c>
      <c r="K12193" s="107" t="s">
        <v>60</v>
      </c>
      <c r="L12193" s="107" t="s">
        <v>61</v>
      </c>
      <c r="M12193" s="107" t="s">
        <v>62</v>
      </c>
      <c r="N12193" s="108" t="s">
        <v>63</v>
      </c>
    </row>
    <row r="12194" spans="1:18" ht="35.4" customHeight="1" x14ac:dyDescent="0.3">
      <c r="A12194" s="86"/>
      <c r="B12194" s="84"/>
      <c r="C12194" s="213" t="s">
        <v>548</v>
      </c>
      <c r="E12194" s="214" t="s">
        <v>3</v>
      </c>
      <c r="F12194" s="215">
        <v>1</v>
      </c>
      <c r="G12194" s="215">
        <v>40.54</v>
      </c>
      <c r="H12194" s="186">
        <f>+IF(G12194="","",F12194*G12194)</f>
        <v>40.54</v>
      </c>
      <c r="I12194" s="96"/>
      <c r="J12194" s="195">
        <f>+IF(H12194="","",H12194/H12230)</f>
        <v>1</v>
      </c>
      <c r="K12194" s="211">
        <v>352605342021</v>
      </c>
      <c r="L12194" s="212" t="s">
        <v>76</v>
      </c>
      <c r="M12194" s="193">
        <v>0.20180000000000001</v>
      </c>
      <c r="N12194" s="194">
        <f t="shared" ref="N12194:N12219" si="2339">+IF(H12194="","",J12194*M12194)</f>
        <v>0.20180000000000001</v>
      </c>
      <c r="R12194" s="75" t="e">
        <f t="shared" ref="R12194:R12219" si="2340">+R12106+1</f>
        <v>#REF!</v>
      </c>
    </row>
    <row r="12195" spans="1:18" ht="15" customHeight="1" x14ac:dyDescent="0.3">
      <c r="A12195" s="86"/>
      <c r="B12195" s="84"/>
      <c r="C12195" s="213"/>
      <c r="E12195" s="214"/>
      <c r="F12195" s="215"/>
      <c r="G12195" s="215"/>
      <c r="H12195" s="190"/>
      <c r="J12195" s="195"/>
      <c r="K12195" s="211"/>
      <c r="L12195" s="212"/>
      <c r="M12195" s="193"/>
      <c r="N12195" s="194" t="str">
        <f t="shared" si="2339"/>
        <v/>
      </c>
      <c r="R12195" s="75" t="e">
        <f t="shared" si="2340"/>
        <v>#REF!</v>
      </c>
    </row>
    <row r="12196" spans="1:18" ht="15" customHeight="1" x14ac:dyDescent="0.3">
      <c r="A12196" s="86"/>
      <c r="B12196" s="84"/>
      <c r="C12196" s="213"/>
      <c r="E12196" s="214"/>
      <c r="F12196" s="215"/>
      <c r="G12196" s="215"/>
      <c r="H12196" s="190"/>
      <c r="J12196" s="195"/>
      <c r="K12196" s="211"/>
      <c r="L12196" s="212"/>
      <c r="M12196" s="193"/>
      <c r="N12196" s="194" t="str">
        <f t="shared" si="2339"/>
        <v/>
      </c>
      <c r="R12196" s="75" t="e">
        <f t="shared" si="2340"/>
        <v>#REF!</v>
      </c>
    </row>
    <row r="12197" spans="1:18" ht="15" customHeight="1" x14ac:dyDescent="0.3">
      <c r="A12197" s="86"/>
      <c r="B12197" s="84"/>
      <c r="C12197" s="213"/>
      <c r="E12197" s="214"/>
      <c r="F12197" s="215"/>
      <c r="G12197" s="215"/>
      <c r="H12197" s="190"/>
      <c r="J12197" s="195"/>
      <c r="K12197" s="211"/>
      <c r="L12197" s="212"/>
      <c r="M12197" s="193"/>
      <c r="N12197" s="194" t="str">
        <f t="shared" si="2339"/>
        <v/>
      </c>
      <c r="R12197" s="75" t="e">
        <f t="shared" si="2340"/>
        <v>#REF!</v>
      </c>
    </row>
    <row r="12198" spans="1:18" ht="15" customHeight="1" x14ac:dyDescent="0.3">
      <c r="A12198" s="86"/>
      <c r="B12198" s="84"/>
      <c r="C12198" s="213"/>
      <c r="E12198" s="214"/>
      <c r="F12198" s="215"/>
      <c r="G12198" s="215"/>
      <c r="H12198" s="190"/>
      <c r="J12198" s="195"/>
      <c r="K12198" s="211"/>
      <c r="L12198" s="212"/>
      <c r="M12198" s="193"/>
      <c r="N12198" s="194" t="str">
        <f t="shared" si="2339"/>
        <v/>
      </c>
      <c r="R12198" s="75" t="e">
        <f t="shared" si="2340"/>
        <v>#REF!</v>
      </c>
    </row>
    <row r="12199" spans="1:18" ht="15" customHeight="1" x14ac:dyDescent="0.3">
      <c r="A12199" s="86"/>
      <c r="B12199" s="84"/>
      <c r="C12199" s="213"/>
      <c r="E12199" s="214"/>
      <c r="F12199" s="215"/>
      <c r="G12199" s="215"/>
      <c r="H12199" s="190"/>
      <c r="J12199" s="195"/>
      <c r="K12199" s="212"/>
      <c r="L12199" s="210"/>
      <c r="M12199" s="193"/>
      <c r="N12199" s="194" t="str">
        <f t="shared" si="2339"/>
        <v/>
      </c>
      <c r="R12199" s="75" t="e">
        <f t="shared" si="2340"/>
        <v>#REF!</v>
      </c>
    </row>
    <row r="12200" spans="1:18" ht="15" customHeight="1" x14ac:dyDescent="0.3">
      <c r="A12200" s="86"/>
      <c r="B12200" s="84"/>
      <c r="C12200" s="213"/>
      <c r="E12200" s="214"/>
      <c r="F12200" s="215"/>
      <c r="G12200" s="215"/>
      <c r="H12200" s="190"/>
      <c r="J12200" s="195"/>
      <c r="K12200" s="211"/>
      <c r="L12200" s="210"/>
      <c r="M12200" s="193"/>
      <c r="N12200" s="194" t="str">
        <f t="shared" si="2339"/>
        <v/>
      </c>
      <c r="R12200" s="75" t="e">
        <f t="shared" si="2340"/>
        <v>#REF!</v>
      </c>
    </row>
    <row r="12201" spans="1:18" ht="15" customHeight="1" x14ac:dyDescent="0.3">
      <c r="A12201" s="86"/>
      <c r="B12201" s="84"/>
      <c r="C12201" s="125"/>
      <c r="E12201" s="151"/>
      <c r="F12201" s="151"/>
      <c r="G12201" s="151"/>
      <c r="H12201" s="190"/>
      <c r="J12201" s="195"/>
      <c r="K12201" s="174"/>
      <c r="L12201" s="170"/>
      <c r="M12201" s="193"/>
      <c r="N12201" s="194" t="str">
        <f t="shared" si="2339"/>
        <v/>
      </c>
      <c r="R12201" s="75" t="e">
        <f t="shared" si="2340"/>
        <v>#REF!</v>
      </c>
    </row>
    <row r="12202" spans="1:18" ht="15" customHeight="1" x14ac:dyDescent="0.3">
      <c r="A12202" s="86"/>
      <c r="B12202" s="84"/>
      <c r="C12202" s="125"/>
      <c r="E12202" s="151"/>
      <c r="F12202" s="151"/>
      <c r="G12202" s="151"/>
      <c r="H12202" s="190" t="str">
        <f t="shared" ref="H12202:H12219" si="2341">+IF(G12202="","",F12202*G12202)</f>
        <v/>
      </c>
      <c r="J12202" s="195" t="str">
        <f>+IF(H12202="","",H12202/H12230)</f>
        <v/>
      </c>
      <c r="K12202" s="174"/>
      <c r="L12202" s="170"/>
      <c r="M12202" s="193" t="str">
        <f t="shared" ref="M12202:M12219" si="2342">IF(L12202="NP", 0, (IF(L12202="EP", 1, (IF(L12202="ND", 0.4, "")))))</f>
        <v/>
      </c>
      <c r="N12202" s="194" t="str">
        <f t="shared" si="2339"/>
        <v/>
      </c>
      <c r="R12202" s="75" t="e">
        <f t="shared" si="2340"/>
        <v>#REF!</v>
      </c>
    </row>
    <row r="12203" spans="1:18" ht="15" customHeight="1" x14ac:dyDescent="0.3">
      <c r="A12203" s="86"/>
      <c r="B12203" s="84"/>
      <c r="C12203" s="125"/>
      <c r="E12203" s="151"/>
      <c r="F12203" s="151"/>
      <c r="G12203" s="151"/>
      <c r="H12203" s="190" t="str">
        <f t="shared" si="2341"/>
        <v/>
      </c>
      <c r="J12203" s="195" t="str">
        <f>+IF(H12203="","",H12203/H12230)</f>
        <v/>
      </c>
      <c r="K12203" s="174"/>
      <c r="L12203" s="170"/>
      <c r="M12203" s="193" t="str">
        <f t="shared" si="2342"/>
        <v/>
      </c>
      <c r="N12203" s="194" t="str">
        <f t="shared" si="2339"/>
        <v/>
      </c>
      <c r="R12203" s="75" t="e">
        <f t="shared" si="2340"/>
        <v>#REF!</v>
      </c>
    </row>
    <row r="12204" spans="1:18" ht="15" customHeight="1" x14ac:dyDescent="0.3">
      <c r="A12204" s="86"/>
      <c r="B12204" s="84"/>
      <c r="C12204" s="125"/>
      <c r="E12204" s="151"/>
      <c r="F12204" s="151"/>
      <c r="G12204" s="151"/>
      <c r="H12204" s="190" t="str">
        <f t="shared" si="2341"/>
        <v/>
      </c>
      <c r="J12204" s="195" t="str">
        <f>+IF(H12204="","",H12204/H12230)</f>
        <v/>
      </c>
      <c r="K12204" s="174"/>
      <c r="L12204" s="170"/>
      <c r="M12204" s="193" t="str">
        <f t="shared" si="2342"/>
        <v/>
      </c>
      <c r="N12204" s="194" t="str">
        <f t="shared" si="2339"/>
        <v/>
      </c>
      <c r="R12204" s="75" t="e">
        <f t="shared" si="2340"/>
        <v>#REF!</v>
      </c>
    </row>
    <row r="12205" spans="1:18" ht="15" customHeight="1" x14ac:dyDescent="0.3">
      <c r="A12205" s="86"/>
      <c r="B12205" s="84"/>
      <c r="C12205" s="125"/>
      <c r="E12205" s="151"/>
      <c r="F12205" s="151"/>
      <c r="G12205" s="151"/>
      <c r="H12205" s="190" t="str">
        <f t="shared" si="2341"/>
        <v/>
      </c>
      <c r="J12205" s="195" t="str">
        <f>+IF(H12205="","",H12205/H12230)</f>
        <v/>
      </c>
      <c r="K12205" s="174"/>
      <c r="L12205" s="170"/>
      <c r="M12205" s="193" t="str">
        <f t="shared" si="2342"/>
        <v/>
      </c>
      <c r="N12205" s="194" t="str">
        <f t="shared" si="2339"/>
        <v/>
      </c>
      <c r="R12205" s="75" t="e">
        <f t="shared" si="2340"/>
        <v>#REF!</v>
      </c>
    </row>
    <row r="12206" spans="1:18" ht="15" customHeight="1" x14ac:dyDescent="0.3">
      <c r="A12206" s="86"/>
      <c r="B12206" s="84"/>
      <c r="C12206" s="125"/>
      <c r="E12206" s="151"/>
      <c r="F12206" s="151"/>
      <c r="G12206" s="151"/>
      <c r="H12206" s="190" t="str">
        <f t="shared" si="2341"/>
        <v/>
      </c>
      <c r="J12206" s="195" t="str">
        <f>+IF(H12206="","",H12206/H12230)</f>
        <v/>
      </c>
      <c r="K12206" s="174"/>
      <c r="L12206" s="170"/>
      <c r="M12206" s="193" t="str">
        <f t="shared" si="2342"/>
        <v/>
      </c>
      <c r="N12206" s="194" t="str">
        <f t="shared" si="2339"/>
        <v/>
      </c>
      <c r="R12206" s="75" t="e">
        <f t="shared" si="2340"/>
        <v>#REF!</v>
      </c>
    </row>
    <row r="12207" spans="1:18" ht="15" customHeight="1" x14ac:dyDescent="0.3">
      <c r="A12207" s="86"/>
      <c r="B12207" s="84"/>
      <c r="C12207" s="125"/>
      <c r="E12207" s="151"/>
      <c r="F12207" s="151"/>
      <c r="G12207" s="151"/>
      <c r="H12207" s="190" t="str">
        <f t="shared" si="2341"/>
        <v/>
      </c>
      <c r="J12207" s="195" t="str">
        <f>+IF(H12207="","",H12207/H12230)</f>
        <v/>
      </c>
      <c r="K12207" s="174"/>
      <c r="L12207" s="170"/>
      <c r="M12207" s="193" t="str">
        <f t="shared" si="2342"/>
        <v/>
      </c>
      <c r="N12207" s="194" t="str">
        <f t="shared" si="2339"/>
        <v/>
      </c>
      <c r="R12207" s="75" t="e">
        <f t="shared" si="2340"/>
        <v>#REF!</v>
      </c>
    </row>
    <row r="12208" spans="1:18" ht="15" customHeight="1" x14ac:dyDescent="0.3">
      <c r="A12208" s="86"/>
      <c r="B12208" s="84"/>
      <c r="C12208" s="125"/>
      <c r="E12208" s="151"/>
      <c r="F12208" s="151"/>
      <c r="G12208" s="151"/>
      <c r="H12208" s="190" t="str">
        <f t="shared" si="2341"/>
        <v/>
      </c>
      <c r="J12208" s="195" t="str">
        <f>+IF(H12208="","",H12208/H12230)</f>
        <v/>
      </c>
      <c r="K12208" s="174"/>
      <c r="L12208" s="170"/>
      <c r="M12208" s="193" t="str">
        <f t="shared" si="2342"/>
        <v/>
      </c>
      <c r="N12208" s="194" t="str">
        <f t="shared" si="2339"/>
        <v/>
      </c>
      <c r="R12208" s="75" t="e">
        <f t="shared" si="2340"/>
        <v>#REF!</v>
      </c>
    </row>
    <row r="12209" spans="1:18" ht="15" customHeight="1" x14ac:dyDescent="0.3">
      <c r="A12209" s="86"/>
      <c r="B12209" s="84"/>
      <c r="C12209" s="125"/>
      <c r="E12209" s="151"/>
      <c r="F12209" s="151"/>
      <c r="G12209" s="151"/>
      <c r="H12209" s="190" t="str">
        <f t="shared" si="2341"/>
        <v/>
      </c>
      <c r="J12209" s="195" t="str">
        <f>+IF(H12209="","",H12209/H12230)</f>
        <v/>
      </c>
      <c r="K12209" s="174"/>
      <c r="L12209" s="170"/>
      <c r="M12209" s="193" t="str">
        <f t="shared" si="2342"/>
        <v/>
      </c>
      <c r="N12209" s="194" t="str">
        <f t="shared" si="2339"/>
        <v/>
      </c>
      <c r="R12209" s="75" t="e">
        <f t="shared" si="2340"/>
        <v>#REF!</v>
      </c>
    </row>
    <row r="12210" spans="1:18" ht="15" customHeight="1" x14ac:dyDescent="0.3">
      <c r="A12210" s="86"/>
      <c r="B12210" s="84"/>
      <c r="C12210" s="125"/>
      <c r="E12210" s="151"/>
      <c r="F12210" s="151"/>
      <c r="G12210" s="151"/>
      <c r="H12210" s="190" t="str">
        <f t="shared" si="2341"/>
        <v/>
      </c>
      <c r="J12210" s="195" t="str">
        <f>+IF(H12210="","",H12210/H12230)</f>
        <v/>
      </c>
      <c r="K12210" s="174"/>
      <c r="L12210" s="170"/>
      <c r="M12210" s="193" t="str">
        <f t="shared" si="2342"/>
        <v/>
      </c>
      <c r="N12210" s="194" t="str">
        <f t="shared" si="2339"/>
        <v/>
      </c>
      <c r="R12210" s="75" t="e">
        <f t="shared" si="2340"/>
        <v>#REF!</v>
      </c>
    </row>
    <row r="12211" spans="1:18" ht="15" customHeight="1" x14ac:dyDescent="0.3">
      <c r="A12211" s="86"/>
      <c r="B12211" s="84"/>
      <c r="C12211" s="125"/>
      <c r="E12211" s="151"/>
      <c r="F12211" s="151"/>
      <c r="G12211" s="151"/>
      <c r="H12211" s="190" t="str">
        <f t="shared" si="2341"/>
        <v/>
      </c>
      <c r="J12211" s="195" t="str">
        <f>+IF(H12211="","",H12211/H12230)</f>
        <v/>
      </c>
      <c r="K12211" s="174"/>
      <c r="L12211" s="170"/>
      <c r="M12211" s="193" t="str">
        <f t="shared" si="2342"/>
        <v/>
      </c>
      <c r="N12211" s="194" t="str">
        <f t="shared" si="2339"/>
        <v/>
      </c>
      <c r="R12211" s="75" t="e">
        <f t="shared" si="2340"/>
        <v>#REF!</v>
      </c>
    </row>
    <row r="12212" spans="1:18" ht="15" customHeight="1" x14ac:dyDescent="0.3">
      <c r="A12212" s="86"/>
      <c r="B12212" s="84"/>
      <c r="C12212" s="125"/>
      <c r="E12212" s="151"/>
      <c r="F12212" s="151"/>
      <c r="G12212" s="151"/>
      <c r="H12212" s="190" t="str">
        <f t="shared" si="2341"/>
        <v/>
      </c>
      <c r="J12212" s="195" t="str">
        <f>+IF(H12212="","",H12212/H12230)</f>
        <v/>
      </c>
      <c r="K12212" s="174"/>
      <c r="L12212" s="170"/>
      <c r="M12212" s="193" t="str">
        <f t="shared" si="2342"/>
        <v/>
      </c>
      <c r="N12212" s="194" t="str">
        <f t="shared" si="2339"/>
        <v/>
      </c>
      <c r="R12212" s="75" t="e">
        <f t="shared" si="2340"/>
        <v>#REF!</v>
      </c>
    </row>
    <row r="12213" spans="1:18" ht="15" customHeight="1" x14ac:dyDescent="0.3">
      <c r="A12213" s="86"/>
      <c r="B12213" s="84"/>
      <c r="C12213" s="125"/>
      <c r="E12213" s="151"/>
      <c r="F12213" s="151"/>
      <c r="G12213" s="151"/>
      <c r="H12213" s="190" t="str">
        <f t="shared" si="2341"/>
        <v/>
      </c>
      <c r="J12213" s="195" t="str">
        <f>+IF(H12213="","",H12213/H12230)</f>
        <v/>
      </c>
      <c r="K12213" s="174"/>
      <c r="L12213" s="170"/>
      <c r="M12213" s="193" t="str">
        <f t="shared" si="2342"/>
        <v/>
      </c>
      <c r="N12213" s="194" t="str">
        <f t="shared" si="2339"/>
        <v/>
      </c>
      <c r="R12213" s="75" t="e">
        <f t="shared" si="2340"/>
        <v>#REF!</v>
      </c>
    </row>
    <row r="12214" spans="1:18" ht="15" customHeight="1" x14ac:dyDescent="0.3">
      <c r="A12214" s="86"/>
      <c r="B12214" s="84"/>
      <c r="C12214" s="125"/>
      <c r="E12214" s="151"/>
      <c r="F12214" s="151"/>
      <c r="G12214" s="151"/>
      <c r="H12214" s="190" t="str">
        <f t="shared" si="2341"/>
        <v/>
      </c>
      <c r="J12214" s="195" t="str">
        <f>+IF(H12214="","",H12214/H12230)</f>
        <v/>
      </c>
      <c r="K12214" s="174"/>
      <c r="L12214" s="170"/>
      <c r="M12214" s="193" t="str">
        <f t="shared" si="2342"/>
        <v/>
      </c>
      <c r="N12214" s="194" t="str">
        <f t="shared" si="2339"/>
        <v/>
      </c>
      <c r="R12214" s="75" t="e">
        <f t="shared" si="2340"/>
        <v>#REF!</v>
      </c>
    </row>
    <row r="12215" spans="1:18" ht="15" customHeight="1" x14ac:dyDescent="0.3">
      <c r="A12215" s="86"/>
      <c r="B12215" s="84"/>
      <c r="C12215" s="125"/>
      <c r="E12215" s="151"/>
      <c r="F12215" s="151"/>
      <c r="G12215" s="151"/>
      <c r="H12215" s="190" t="str">
        <f t="shared" si="2341"/>
        <v/>
      </c>
      <c r="J12215" s="195" t="str">
        <f>+IF(H12215="","",H12215/H12230)</f>
        <v/>
      </c>
      <c r="K12215" s="174"/>
      <c r="L12215" s="170"/>
      <c r="M12215" s="193" t="str">
        <f t="shared" si="2342"/>
        <v/>
      </c>
      <c r="N12215" s="194" t="str">
        <f t="shared" si="2339"/>
        <v/>
      </c>
      <c r="R12215" s="75" t="e">
        <f t="shared" si="2340"/>
        <v>#REF!</v>
      </c>
    </row>
    <row r="12216" spans="1:18" ht="15" customHeight="1" x14ac:dyDescent="0.3">
      <c r="A12216" s="86"/>
      <c r="B12216" s="84"/>
      <c r="C12216" s="125"/>
      <c r="E12216" s="151"/>
      <c r="F12216" s="151"/>
      <c r="G12216" s="151"/>
      <c r="H12216" s="190" t="str">
        <f t="shared" si="2341"/>
        <v/>
      </c>
      <c r="J12216" s="195" t="str">
        <f>+IF(H12216="","",H12216/H12230)</f>
        <v/>
      </c>
      <c r="K12216" s="174"/>
      <c r="L12216" s="170"/>
      <c r="M12216" s="193" t="str">
        <f t="shared" si="2342"/>
        <v/>
      </c>
      <c r="N12216" s="194" t="str">
        <f t="shared" si="2339"/>
        <v/>
      </c>
      <c r="R12216" s="75" t="e">
        <f t="shared" si="2340"/>
        <v>#REF!</v>
      </c>
    </row>
    <row r="12217" spans="1:18" ht="15" customHeight="1" x14ac:dyDescent="0.3">
      <c r="A12217" s="86"/>
      <c r="B12217" s="84"/>
      <c r="C12217" s="125"/>
      <c r="E12217" s="151"/>
      <c r="F12217" s="151"/>
      <c r="G12217" s="151"/>
      <c r="H12217" s="190" t="str">
        <f t="shared" si="2341"/>
        <v/>
      </c>
      <c r="J12217" s="195" t="str">
        <f>+IF(H12217="","",H12217/H12230)</f>
        <v/>
      </c>
      <c r="K12217" s="174"/>
      <c r="L12217" s="170"/>
      <c r="M12217" s="193" t="str">
        <f t="shared" si="2342"/>
        <v/>
      </c>
      <c r="N12217" s="194" t="str">
        <f t="shared" si="2339"/>
        <v/>
      </c>
      <c r="R12217" s="75" t="e">
        <f t="shared" si="2340"/>
        <v>#REF!</v>
      </c>
    </row>
    <row r="12218" spans="1:18" ht="15" customHeight="1" x14ac:dyDescent="0.3">
      <c r="A12218" s="86"/>
      <c r="B12218" s="84"/>
      <c r="C12218" s="125"/>
      <c r="E12218" s="151"/>
      <c r="F12218" s="151"/>
      <c r="G12218" s="151"/>
      <c r="H12218" s="190" t="str">
        <f t="shared" si="2341"/>
        <v/>
      </c>
      <c r="J12218" s="195" t="str">
        <f>+IF(H12218="","",H12218/H12230)</f>
        <v/>
      </c>
      <c r="K12218" s="174"/>
      <c r="L12218" s="170"/>
      <c r="M12218" s="193" t="str">
        <f t="shared" si="2342"/>
        <v/>
      </c>
      <c r="N12218" s="194" t="str">
        <f t="shared" si="2339"/>
        <v/>
      </c>
      <c r="R12218" s="75" t="e">
        <f t="shared" si="2340"/>
        <v>#REF!</v>
      </c>
    </row>
    <row r="12219" spans="1:18" ht="15" customHeight="1" thickBot="1" x14ac:dyDescent="0.35">
      <c r="A12219" s="86"/>
      <c r="B12219" s="84"/>
      <c r="C12219" s="125"/>
      <c r="E12219" s="152"/>
      <c r="F12219" s="152"/>
      <c r="G12219" s="152"/>
      <c r="H12219" s="191" t="str">
        <f t="shared" si="2341"/>
        <v/>
      </c>
      <c r="J12219" s="195" t="str">
        <f>+IF(H12219="","",H12219/H12230)</f>
        <v/>
      </c>
      <c r="K12219" s="174"/>
      <c r="L12219" s="170"/>
      <c r="M12219" s="193" t="str">
        <f t="shared" si="2342"/>
        <v/>
      </c>
      <c r="N12219" s="194" t="str">
        <f t="shared" si="2339"/>
        <v/>
      </c>
      <c r="R12219" s="75" t="e">
        <f t="shared" si="2340"/>
        <v>#REF!</v>
      </c>
    </row>
    <row r="12220" spans="1:18" ht="15" customHeight="1" thickBot="1" x14ac:dyDescent="0.35">
      <c r="A12220" s="86"/>
      <c r="B12220" s="84"/>
      <c r="C12220" s="160"/>
      <c r="D12220" s="160"/>
      <c r="E12220" s="160"/>
      <c r="F12220" s="160"/>
      <c r="G12220" s="161" t="s">
        <v>29</v>
      </c>
      <c r="H12220" s="157">
        <f>SUM(H12194:H12219)</f>
        <v>40.54</v>
      </c>
      <c r="J12220" s="110">
        <f>SUM(J12194:J12219)</f>
        <v>1</v>
      </c>
      <c r="K12220" s="109"/>
      <c r="L12220" s="109"/>
      <c r="M12220" s="109"/>
      <c r="N12220" s="110">
        <f>SUM(N12194:N12219)</f>
        <v>0.20180000000000001</v>
      </c>
    </row>
    <row r="12221" spans="1:18" s="73" customFormat="1" ht="15" customHeight="1" thickBot="1" x14ac:dyDescent="0.35">
      <c r="A12221" s="86"/>
      <c r="B12221" s="84"/>
      <c r="C12221" s="73" t="s">
        <v>12</v>
      </c>
      <c r="H12221" s="74"/>
      <c r="J12221" s="111"/>
      <c r="K12221" s="111"/>
      <c r="L12221" s="111"/>
      <c r="M12221" s="111"/>
      <c r="N12221" s="111"/>
    </row>
    <row r="12222" spans="1:18" ht="33" customHeight="1" thickBot="1" x14ac:dyDescent="0.35">
      <c r="A12222" s="86"/>
      <c r="B12222" s="84"/>
      <c r="C12222" s="122" t="s">
        <v>48</v>
      </c>
      <c r="D12222" s="129"/>
      <c r="E12222" s="130" t="s">
        <v>3</v>
      </c>
      <c r="F12222" s="130" t="s">
        <v>0</v>
      </c>
      <c r="G12222" s="123" t="s">
        <v>6</v>
      </c>
      <c r="H12222" s="124" t="s">
        <v>9</v>
      </c>
      <c r="J12222" s="106" t="s">
        <v>59</v>
      </c>
      <c r="K12222" s="107" t="s">
        <v>60</v>
      </c>
      <c r="L12222" s="107" t="s">
        <v>61</v>
      </c>
      <c r="M12222" s="107" t="s">
        <v>62</v>
      </c>
      <c r="N12222" s="108" t="s">
        <v>63</v>
      </c>
    </row>
    <row r="12223" spans="1:18" ht="15" customHeight="1" x14ac:dyDescent="0.3">
      <c r="A12223" s="86"/>
      <c r="B12223" s="84"/>
      <c r="C12223" s="125"/>
      <c r="E12223" s="149"/>
      <c r="F12223" s="146"/>
      <c r="G12223" s="154"/>
      <c r="H12223" s="186" t="str">
        <f>+IF(G12223="","",F12223*G12223)</f>
        <v/>
      </c>
      <c r="J12223" s="195" t="str">
        <f>+IF(H12223="","",H12223/H12230)</f>
        <v/>
      </c>
      <c r="K12223" s="175"/>
      <c r="L12223" s="175"/>
      <c r="M12223" s="193" t="str">
        <f>IF(L12223="NP", 0, (IF(L12223="EP", 1, (IF(L12223="ND", 0.4, "")))))</f>
        <v/>
      </c>
      <c r="N12223" s="194" t="str">
        <f>+IF(H12223="","",J12223*M12223)</f>
        <v/>
      </c>
      <c r="R12223" s="75" t="e">
        <f t="shared" ref="R12223:R12227" si="2343">+R12135+1</f>
        <v>#REF!</v>
      </c>
    </row>
    <row r="12224" spans="1:18" ht="15" customHeight="1" x14ac:dyDescent="0.3">
      <c r="A12224" s="86"/>
      <c r="B12224" s="84"/>
      <c r="C12224" s="125"/>
      <c r="E12224" s="149"/>
      <c r="F12224" s="146"/>
      <c r="G12224" s="154"/>
      <c r="H12224" s="186" t="str">
        <f>+IF(G12224="","",F12224*G12224)</f>
        <v/>
      </c>
      <c r="J12224" s="195" t="str">
        <f>+IF(H12224="","",H12224/H12228)</f>
        <v/>
      </c>
      <c r="K12224" s="175"/>
      <c r="L12224" s="175"/>
      <c r="M12224" s="193" t="str">
        <f>IF(L12224="NP", 0, (IF(L12224="EP", 1, (IF(L12224="ND", 0.4, "")))))</f>
        <v/>
      </c>
      <c r="N12224" s="194" t="str">
        <f>+IF(H12224="","",J12224*M12224)</f>
        <v/>
      </c>
      <c r="R12224" s="75" t="e">
        <f t="shared" si="2343"/>
        <v>#REF!</v>
      </c>
    </row>
    <row r="12225" spans="1:18" ht="15" customHeight="1" x14ac:dyDescent="0.3">
      <c r="A12225" s="86"/>
      <c r="B12225" s="84"/>
      <c r="C12225" s="125"/>
      <c r="E12225" s="149"/>
      <c r="F12225" s="146"/>
      <c r="G12225" s="154"/>
      <c r="H12225" s="186" t="str">
        <f>+IF(G12225="","",F12225*G12225)</f>
        <v/>
      </c>
      <c r="J12225" s="195" t="str">
        <f>+IF(H12225="","",H12225/H12229)</f>
        <v/>
      </c>
      <c r="K12225" s="175"/>
      <c r="L12225" s="175"/>
      <c r="M12225" s="193" t="str">
        <f>IF(L12225="NP", 0, (IF(L12225="EP", 1, (IF(L12225="ND", 0.4, "")))))</f>
        <v/>
      </c>
      <c r="N12225" s="194" t="str">
        <f>+IF(H12225="","",J12225*M12225)</f>
        <v/>
      </c>
      <c r="R12225" s="75" t="e">
        <f t="shared" si="2343"/>
        <v>#REF!</v>
      </c>
    </row>
    <row r="12226" spans="1:18" ht="15" customHeight="1" x14ac:dyDescent="0.3">
      <c r="A12226" s="86"/>
      <c r="B12226" s="84"/>
      <c r="C12226" s="125"/>
      <c r="E12226" s="149"/>
      <c r="F12226" s="146"/>
      <c r="G12226" s="154"/>
      <c r="H12226" s="186" t="str">
        <f>+IF(G12226="","",F12226*G12226)</f>
        <v/>
      </c>
      <c r="J12226" s="195" t="str">
        <f>+IF(H12226="","",H12226/H12230)</f>
        <v/>
      </c>
      <c r="K12226" s="175"/>
      <c r="L12226" s="175"/>
      <c r="M12226" s="193" t="str">
        <f>IF(L12226="NP", 0, (IF(L12226="EP", 1, (IF(L12226="ND", 0.4, "")))))</f>
        <v/>
      </c>
      <c r="N12226" s="194" t="str">
        <f>+IF(H12226="","",J12226*M12226)</f>
        <v/>
      </c>
      <c r="R12226" s="75" t="e">
        <f t="shared" si="2343"/>
        <v>#REF!</v>
      </c>
    </row>
    <row r="12227" spans="1:18" ht="15" customHeight="1" thickBot="1" x14ac:dyDescent="0.35">
      <c r="A12227" s="86"/>
      <c r="B12227" s="84"/>
      <c r="C12227" s="127"/>
      <c r="D12227" s="128"/>
      <c r="E12227" s="150"/>
      <c r="F12227" s="147"/>
      <c r="G12227" s="155"/>
      <c r="H12227" s="192" t="str">
        <f>+IF(G12227="","",F12227*G12227)</f>
        <v/>
      </c>
      <c r="J12227" s="195" t="str">
        <f>+IF(H12227="","",H12227/H12230)</f>
        <v/>
      </c>
      <c r="K12227" s="176"/>
      <c r="L12227" s="177"/>
      <c r="M12227" s="193" t="str">
        <f>IF(L12227="NP", 0, (IF(L12227="EP", 1, (IF(L12227="ND", 0.4, "")))))</f>
        <v/>
      </c>
      <c r="N12227" s="194" t="str">
        <f>+IF(H12227="","",J12227*M12227)</f>
        <v/>
      </c>
      <c r="R12227" s="75" t="e">
        <f t="shared" si="2343"/>
        <v>#REF!</v>
      </c>
    </row>
    <row r="12228" spans="1:18" ht="15" customHeight="1" thickBot="1" x14ac:dyDescent="0.35">
      <c r="A12228" s="86"/>
      <c r="B12228" s="84"/>
      <c r="C12228" s="160"/>
      <c r="D12228" s="160"/>
      <c r="E12228" s="160"/>
      <c r="F12228" s="160"/>
      <c r="G12228" s="161" t="s">
        <v>30</v>
      </c>
      <c r="H12228" s="157">
        <f>SUM(H12223:H12227)</f>
        <v>0</v>
      </c>
      <c r="J12228" s="110">
        <f>SUM(J12223:J12227)</f>
        <v>0</v>
      </c>
      <c r="K12228" s="109"/>
      <c r="L12228" s="109"/>
      <c r="M12228" s="109"/>
      <c r="N12228" s="110">
        <f>SUM(N12223:N12227)</f>
        <v>0</v>
      </c>
    </row>
    <row r="12229" spans="1:18" ht="13.5" customHeight="1" thickBot="1" x14ac:dyDescent="0.35">
      <c r="A12229" s="86"/>
      <c r="B12229" s="84"/>
      <c r="H12229" s="84"/>
      <c r="J12229" s="103"/>
      <c r="K12229" s="104"/>
      <c r="L12229" s="104"/>
      <c r="M12229" s="104"/>
      <c r="N12229" s="105"/>
    </row>
    <row r="12230" spans="1:18" ht="15" customHeight="1" x14ac:dyDescent="0.3">
      <c r="A12230" s="86"/>
      <c r="B12230" s="84"/>
      <c r="D12230" s="132" t="s">
        <v>13</v>
      </c>
      <c r="E12230" s="133"/>
      <c r="F12230" s="133"/>
      <c r="G12230" s="134"/>
      <c r="H12230" s="158">
        <f>+H12175+H12191+H12220+H12228</f>
        <v>40.54</v>
      </c>
      <c r="J12230" s="113"/>
      <c r="K12230" s="78"/>
      <c r="M12230" s="78"/>
      <c r="N12230" s="114"/>
    </row>
    <row r="12231" spans="1:18" ht="15" customHeight="1" thickBot="1" x14ac:dyDescent="0.35">
      <c r="A12231" s="86"/>
      <c r="B12231" s="84"/>
      <c r="D12231" s="135" t="s">
        <v>67</v>
      </c>
      <c r="E12231" s="136"/>
      <c r="F12231" s="136"/>
      <c r="G12231" s="141">
        <f>+$Q$1</f>
        <v>0.15</v>
      </c>
      <c r="H12231" s="159">
        <f>+H12230*G12231</f>
        <v>6.0809999999999995</v>
      </c>
      <c r="J12231" s="115"/>
      <c r="K12231" s="116"/>
      <c r="L12231" s="116"/>
      <c r="M12231" s="116"/>
      <c r="N12231" s="117"/>
    </row>
    <row r="12232" spans="1:18" ht="15" customHeight="1" x14ac:dyDescent="0.3">
      <c r="A12232" s="86"/>
      <c r="B12232" s="84"/>
      <c r="D12232" s="135" t="s">
        <v>68</v>
      </c>
      <c r="E12232" s="136"/>
      <c r="F12232" s="136"/>
      <c r="G12232" s="141">
        <f>+$Q$2</f>
        <v>0</v>
      </c>
      <c r="H12232" s="159">
        <f>+(H12230+H12231)*G12232</f>
        <v>0</v>
      </c>
      <c r="J12232" s="120">
        <f>+J12175+J12191+J12220+J12228</f>
        <v>1</v>
      </c>
      <c r="K12232" s="118"/>
      <c r="L12232" s="118"/>
      <c r="M12232" s="118"/>
      <c r="N12232" s="120">
        <f>+N12175+N12191+N12220+N12228</f>
        <v>0.20180000000000001</v>
      </c>
    </row>
    <row r="12233" spans="1:18" ht="15" customHeight="1" thickBot="1" x14ac:dyDescent="0.35">
      <c r="A12233" s="86"/>
      <c r="B12233" s="84"/>
      <c r="C12233" s="75" t="s">
        <v>64</v>
      </c>
      <c r="D12233" s="135" t="s">
        <v>14</v>
      </c>
      <c r="E12233" s="136"/>
      <c r="F12233" s="136"/>
      <c r="G12233" s="137"/>
      <c r="H12233" s="159">
        <f>SUM(H12230:H12232)</f>
        <v>46.620999999999995</v>
      </c>
      <c r="J12233" s="121" t="s">
        <v>69</v>
      </c>
      <c r="K12233" s="119"/>
      <c r="L12233" s="119"/>
      <c r="M12233" s="119"/>
      <c r="N12233" s="121" t="s">
        <v>70</v>
      </c>
    </row>
    <row r="12234" spans="1:18" ht="15" customHeight="1" thickBot="1" x14ac:dyDescent="0.35">
      <c r="A12234" s="86"/>
      <c r="B12234" s="84"/>
      <c r="C12234" s="75" t="s">
        <v>64</v>
      </c>
      <c r="D12234" s="138" t="s">
        <v>15</v>
      </c>
      <c r="E12234" s="139"/>
      <c r="F12234" s="139"/>
      <c r="G12234" s="140"/>
      <c r="H12234" s="131">
        <f>+ROUND(H12233,2)</f>
        <v>46.62</v>
      </c>
      <c r="N12234" s="165">
        <f>+ROUND(N12232,4)</f>
        <v>0.20180000000000001</v>
      </c>
    </row>
    <row r="12235" spans="1:18" ht="13.5" customHeight="1" x14ac:dyDescent="0.3">
      <c r="A12235" s="86"/>
      <c r="B12235" s="84"/>
      <c r="G12235" s="76"/>
    </row>
    <row r="12236" spans="1:18" ht="13.5" customHeight="1" x14ac:dyDescent="0.3">
      <c r="A12236" s="86"/>
      <c r="B12236" s="84"/>
      <c r="G12236" s="76"/>
    </row>
    <row r="12237" spans="1:18" ht="15" customHeight="1" x14ac:dyDescent="0.3">
      <c r="A12237" s="83"/>
      <c r="B12237" s="84"/>
      <c r="G12237" s="76"/>
      <c r="H12237" s="84"/>
      <c r="J12237" s="85"/>
      <c r="K12237" s="85"/>
      <c r="L12237" s="85"/>
      <c r="M12237" s="85"/>
      <c r="N12237" s="85"/>
    </row>
    <row r="12238" spans="1:18" ht="14.1" customHeight="1" x14ac:dyDescent="0.3">
      <c r="A12238" s="86"/>
      <c r="B12238" s="84"/>
      <c r="C12238" s="87"/>
      <c r="D12238" s="87"/>
      <c r="E12238" s="87"/>
      <c r="F12238" s="87"/>
      <c r="G12238" s="87"/>
      <c r="H12238" s="87"/>
      <c r="K12238" s="78"/>
      <c r="M12238" s="78"/>
    </row>
    <row r="12239" spans="1:18" ht="12" customHeight="1" x14ac:dyDescent="0.3">
      <c r="A12239" s="86"/>
      <c r="B12239" s="84"/>
      <c r="C12239" s="73"/>
      <c r="D12239" s="73"/>
      <c r="E12239" s="73"/>
      <c r="F12239" s="73"/>
      <c r="G12239" s="73"/>
      <c r="H12239" s="73"/>
      <c r="K12239" s="78"/>
      <c r="M12239" s="78"/>
    </row>
    <row r="12240" spans="1:18" ht="12" customHeight="1" x14ac:dyDescent="0.3">
      <c r="A12240" s="86"/>
      <c r="B12240" s="84"/>
      <c r="G12240" s="88"/>
      <c r="H12240" s="84"/>
      <c r="K12240" s="78"/>
      <c r="M12240" s="78"/>
    </row>
    <row r="12241" spans="1:18" ht="14.25" customHeight="1" x14ac:dyDescent="0.3">
      <c r="A12241" s="86"/>
      <c r="B12241" s="84"/>
      <c r="C12241" s="89"/>
      <c r="D12241" s="90"/>
      <c r="E12241" s="90"/>
      <c r="F12241" s="90"/>
      <c r="G12241" s="90"/>
      <c r="H12241" s="91"/>
      <c r="K12241" s="78"/>
      <c r="M12241" s="78"/>
    </row>
    <row r="12242" spans="1:18" ht="14.25" customHeight="1" x14ac:dyDescent="0.3">
      <c r="A12242" s="86"/>
      <c r="B12242" s="84"/>
      <c r="C12242" s="89"/>
      <c r="H12242" s="84"/>
      <c r="K12242" s="78"/>
      <c r="M12242" s="78"/>
    </row>
    <row r="12243" spans="1:18" ht="12" customHeight="1" thickBot="1" x14ac:dyDescent="0.35">
      <c r="A12243" s="86"/>
      <c r="B12243" s="84"/>
      <c r="C12243" s="89"/>
      <c r="H12243" s="84"/>
      <c r="K12243" s="78"/>
      <c r="M12243" s="78"/>
    </row>
    <row r="12244" spans="1:18" ht="20.100000000000001" customHeight="1" thickBot="1" x14ac:dyDescent="0.35">
      <c r="A12244" s="86"/>
      <c r="B12244" s="84"/>
      <c r="C12244" s="142" t="s">
        <v>55</v>
      </c>
      <c r="D12244" s="143"/>
      <c r="E12244" s="143"/>
      <c r="F12244" s="143"/>
      <c r="G12244" s="143"/>
      <c r="H12244" s="144"/>
    </row>
    <row r="12245" spans="1:18" ht="20.100000000000001" customHeight="1" x14ac:dyDescent="0.3">
      <c r="A12245" s="86"/>
      <c r="B12245" s="84"/>
      <c r="C12245" s="92"/>
      <c r="H12245" s="93" t="s">
        <v>56</v>
      </c>
      <c r="I12245" s="84"/>
      <c r="J12245" s="97" t="s">
        <v>26</v>
      </c>
      <c r="K12245" s="98"/>
      <c r="L12245" s="98"/>
      <c r="M12245" s="98"/>
      <c r="N12245" s="99"/>
    </row>
    <row r="12246" spans="1:18" ht="16.5" customHeight="1" thickBot="1" x14ac:dyDescent="0.35">
      <c r="A12246" s="169"/>
      <c r="B12246" s="84"/>
      <c r="C12246" s="73" t="s">
        <v>57</v>
      </c>
      <c r="D12246" s="84">
        <v>140</v>
      </c>
      <c r="G12246" s="74" t="s">
        <v>4</v>
      </c>
      <c r="H12246" s="75" t="str">
        <f>+VLOOKUP(D12246,PRESUP!$A$6:$N$183,3,FALSE)</f>
        <v>u</v>
      </c>
      <c r="I12246" s="84"/>
      <c r="J12246" s="100"/>
      <c r="K12246" s="101"/>
      <c r="L12246" s="101"/>
      <c r="M12246" s="101"/>
      <c r="N12246" s="102"/>
    </row>
    <row r="12247" spans="1:18" ht="32.25" customHeight="1" x14ac:dyDescent="0.3">
      <c r="A12247" s="86"/>
      <c r="B12247" s="84"/>
      <c r="C12247" s="22" t="str">
        <f>+VLOOKUP(D12246,PRESUP!$A$6:$N$183,14,FALSE)</f>
        <v>DETALLE: MONITOREO DE CALIDAD DE AIRE AMBIENTE</v>
      </c>
      <c r="J12247" s="103"/>
      <c r="K12247" s="104"/>
      <c r="L12247" s="104"/>
      <c r="M12247" s="104"/>
      <c r="N12247" s="105"/>
      <c r="O12247" s="84" t="s">
        <v>71</v>
      </c>
      <c r="P12247" s="84" t="s">
        <v>73</v>
      </c>
      <c r="Q12247" s="84" t="s">
        <v>72</v>
      </c>
    </row>
    <row r="12248" spans="1:18" s="73" customFormat="1" ht="15" customHeight="1" thickBot="1" x14ac:dyDescent="0.35">
      <c r="A12248" s="86"/>
      <c r="B12248" s="84"/>
      <c r="C12248" s="73" t="s">
        <v>5</v>
      </c>
      <c r="D12248" s="94"/>
      <c r="E12248" s="94"/>
      <c r="F12248" s="94"/>
      <c r="G12248" s="196" t="s">
        <v>58</v>
      </c>
      <c r="H12248" s="197">
        <v>0.04</v>
      </c>
      <c r="J12248" s="162"/>
      <c r="K12248" s="163"/>
      <c r="L12248" s="163"/>
      <c r="M12248" s="163"/>
      <c r="N12248" s="164"/>
      <c r="O12248" s="166">
        <f>+H12322</f>
        <v>1311</v>
      </c>
      <c r="P12248" s="168">
        <f>+H12318</f>
        <v>1140</v>
      </c>
      <c r="Q12248" s="167">
        <f>+N12322</f>
        <v>0</v>
      </c>
      <c r="R12248" s="73">
        <f t="shared" ref="R12248" si="2344">+D12246</f>
        <v>140</v>
      </c>
    </row>
    <row r="12249" spans="1:18" s="94" customFormat="1" ht="30" customHeight="1" thickBot="1" x14ac:dyDescent="0.35">
      <c r="A12249" s="86"/>
      <c r="B12249" s="84"/>
      <c r="C12249" s="122" t="s">
        <v>48</v>
      </c>
      <c r="D12249" s="123" t="s">
        <v>0</v>
      </c>
      <c r="E12249" s="123" t="s">
        <v>6</v>
      </c>
      <c r="F12249" s="123" t="s">
        <v>7</v>
      </c>
      <c r="G12249" s="123" t="s">
        <v>8</v>
      </c>
      <c r="H12249" s="124" t="s">
        <v>9</v>
      </c>
      <c r="J12249" s="106" t="s">
        <v>59</v>
      </c>
      <c r="K12249" s="107" t="s">
        <v>60</v>
      </c>
      <c r="L12249" s="107" t="s">
        <v>61</v>
      </c>
      <c r="M12249" s="107" t="s">
        <v>62</v>
      </c>
      <c r="N12249" s="108" t="s">
        <v>63</v>
      </c>
    </row>
    <row r="12250" spans="1:18" ht="15" customHeight="1" x14ac:dyDescent="0.3">
      <c r="A12250" s="86"/>
      <c r="B12250" s="84"/>
      <c r="C12250" s="125"/>
      <c r="D12250" s="145"/>
      <c r="E12250" s="148"/>
      <c r="F12250" s="148"/>
      <c r="G12250" s="153"/>
      <c r="H12250" s="126"/>
      <c r="J12250" s="171"/>
      <c r="K12250" s="172"/>
      <c r="L12250" s="170"/>
      <c r="M12250" s="156"/>
      <c r="N12250" s="173" t="str">
        <f t="shared" ref="N12250:N12262" si="2345">+IF(H12250="","",J12250*M12250)</f>
        <v/>
      </c>
    </row>
    <row r="12251" spans="1:18" ht="15" customHeight="1" x14ac:dyDescent="0.3">
      <c r="A12251" s="86"/>
      <c r="B12251" s="84"/>
      <c r="C12251" s="125"/>
      <c r="D12251" s="146"/>
      <c r="E12251" s="149"/>
      <c r="F12251" s="184"/>
      <c r="G12251" s="185"/>
      <c r="H12251" s="186"/>
      <c r="J12251" s="195"/>
      <c r="K12251" s="211"/>
      <c r="L12251" s="170"/>
      <c r="M12251" s="193"/>
      <c r="N12251" s="194" t="str">
        <f t="shared" si="2345"/>
        <v/>
      </c>
      <c r="R12251" s="75" t="e">
        <f t="shared" ref="R12251:R12262" si="2346">+R12163+1</f>
        <v>#REF!</v>
      </c>
    </row>
    <row r="12252" spans="1:18" ht="15" customHeight="1" x14ac:dyDescent="0.3">
      <c r="A12252" s="86"/>
      <c r="B12252" s="84"/>
      <c r="C12252" s="125"/>
      <c r="D12252" s="146"/>
      <c r="E12252" s="149"/>
      <c r="F12252" s="184"/>
      <c r="G12252" s="185"/>
      <c r="H12252" s="186"/>
      <c r="J12252" s="195"/>
      <c r="K12252" s="211"/>
      <c r="L12252" s="212"/>
      <c r="M12252" s="193"/>
      <c r="N12252" s="194" t="str">
        <f t="shared" si="2345"/>
        <v/>
      </c>
      <c r="R12252" s="75" t="e">
        <f t="shared" si="2346"/>
        <v>#REF!</v>
      </c>
    </row>
    <row r="12253" spans="1:18" ht="15" customHeight="1" x14ac:dyDescent="0.3">
      <c r="A12253" s="86"/>
      <c r="B12253" s="84"/>
      <c r="C12253" s="125"/>
      <c r="D12253" s="146"/>
      <c r="E12253" s="149"/>
      <c r="F12253" s="184"/>
      <c r="G12253" s="185"/>
      <c r="H12253" s="186"/>
      <c r="J12253" s="195"/>
      <c r="K12253" s="172"/>
      <c r="L12253" s="170"/>
      <c r="M12253" s="193"/>
      <c r="N12253" s="194" t="str">
        <f t="shared" si="2345"/>
        <v/>
      </c>
      <c r="R12253" s="75" t="e">
        <f t="shared" si="2346"/>
        <v>#REF!</v>
      </c>
    </row>
    <row r="12254" spans="1:18" ht="15" customHeight="1" x14ac:dyDescent="0.3">
      <c r="A12254" s="86"/>
      <c r="B12254" s="84"/>
      <c r="C12254" s="125"/>
      <c r="D12254" s="146"/>
      <c r="E12254" s="149"/>
      <c r="F12254" s="184" t="str">
        <f t="shared" ref="F12254:F12262" si="2347">+IF(E12254="","",D12254*E12254)</f>
        <v/>
      </c>
      <c r="G12254" s="185" t="str">
        <f>+IF(F12254="","",H12248)</f>
        <v/>
      </c>
      <c r="H12254" s="186" t="str">
        <f t="shared" ref="H12254:H12262" si="2348">+IF(G12254="","",F12254*G12254)</f>
        <v/>
      </c>
      <c r="J12254" s="195" t="str">
        <f>+IF(H12254="","",H12254/H12318)</f>
        <v/>
      </c>
      <c r="K12254" s="172"/>
      <c r="L12254" s="170"/>
      <c r="M12254" s="193" t="str">
        <f t="shared" ref="M12254:M12262" si="2349">IF(L12254="NP", 0, (IF(L12254="EP", 1, (IF(L12254="ND", 0.4, "")))))</f>
        <v/>
      </c>
      <c r="N12254" s="194" t="str">
        <f t="shared" si="2345"/>
        <v/>
      </c>
      <c r="R12254" s="75" t="e">
        <f t="shared" si="2346"/>
        <v>#REF!</v>
      </c>
    </row>
    <row r="12255" spans="1:18" ht="15" customHeight="1" x14ac:dyDescent="0.3">
      <c r="A12255" s="86"/>
      <c r="B12255" s="84"/>
      <c r="C12255" s="125"/>
      <c r="D12255" s="146"/>
      <c r="E12255" s="149"/>
      <c r="F12255" s="184" t="str">
        <f t="shared" si="2347"/>
        <v/>
      </c>
      <c r="G12255" s="185" t="str">
        <f>+IF(F12255="","",H12248)</f>
        <v/>
      </c>
      <c r="H12255" s="186" t="str">
        <f t="shared" si="2348"/>
        <v/>
      </c>
      <c r="J12255" s="195" t="str">
        <f>+IF(H12255="","",H12255/H12318)</f>
        <v/>
      </c>
      <c r="K12255" s="172"/>
      <c r="L12255" s="170"/>
      <c r="M12255" s="193" t="str">
        <f t="shared" si="2349"/>
        <v/>
      </c>
      <c r="N12255" s="194" t="str">
        <f t="shared" si="2345"/>
        <v/>
      </c>
      <c r="R12255" s="75" t="e">
        <f t="shared" si="2346"/>
        <v>#REF!</v>
      </c>
    </row>
    <row r="12256" spans="1:18" ht="15" customHeight="1" x14ac:dyDescent="0.3">
      <c r="A12256" s="86"/>
      <c r="B12256" s="84"/>
      <c r="C12256" s="125"/>
      <c r="D12256" s="146"/>
      <c r="E12256" s="149"/>
      <c r="F12256" s="184" t="str">
        <f t="shared" si="2347"/>
        <v/>
      </c>
      <c r="G12256" s="185" t="str">
        <f>+IF(F12256="","",H12248)</f>
        <v/>
      </c>
      <c r="H12256" s="186" t="str">
        <f t="shared" si="2348"/>
        <v/>
      </c>
      <c r="J12256" s="195" t="str">
        <f>+IF(H12256="","",H12256/H12318)</f>
        <v/>
      </c>
      <c r="K12256" s="172"/>
      <c r="L12256" s="170"/>
      <c r="M12256" s="193" t="str">
        <f t="shared" si="2349"/>
        <v/>
      </c>
      <c r="N12256" s="194" t="str">
        <f t="shared" si="2345"/>
        <v/>
      </c>
      <c r="R12256" s="75" t="e">
        <f t="shared" si="2346"/>
        <v>#REF!</v>
      </c>
    </row>
    <row r="12257" spans="1:18" ht="15" customHeight="1" x14ac:dyDescent="0.3">
      <c r="A12257" s="86"/>
      <c r="B12257" s="84"/>
      <c r="C12257" s="125"/>
      <c r="D12257" s="146"/>
      <c r="E12257" s="149"/>
      <c r="F12257" s="184" t="str">
        <f t="shared" si="2347"/>
        <v/>
      </c>
      <c r="G12257" s="185" t="str">
        <f>+IF(F12257="","",H12248)</f>
        <v/>
      </c>
      <c r="H12257" s="186" t="str">
        <f t="shared" si="2348"/>
        <v/>
      </c>
      <c r="J12257" s="195" t="str">
        <f>+IF(H12257="","",H12257/H12318)</f>
        <v/>
      </c>
      <c r="K12257" s="172"/>
      <c r="L12257" s="170"/>
      <c r="M12257" s="193" t="str">
        <f t="shared" si="2349"/>
        <v/>
      </c>
      <c r="N12257" s="194" t="str">
        <f t="shared" si="2345"/>
        <v/>
      </c>
      <c r="R12257" s="75" t="e">
        <f t="shared" si="2346"/>
        <v>#REF!</v>
      </c>
    </row>
    <row r="12258" spans="1:18" ht="15" customHeight="1" x14ac:dyDescent="0.3">
      <c r="A12258" s="86"/>
      <c r="B12258" s="84"/>
      <c r="C12258" s="125"/>
      <c r="D12258" s="146"/>
      <c r="E12258" s="149"/>
      <c r="F12258" s="184" t="str">
        <f t="shared" si="2347"/>
        <v/>
      </c>
      <c r="G12258" s="185" t="str">
        <f>+IF(F12258="","",H12248)</f>
        <v/>
      </c>
      <c r="H12258" s="186" t="str">
        <f t="shared" si="2348"/>
        <v/>
      </c>
      <c r="J12258" s="195" t="str">
        <f>+IF(H12258="","",H12258/H12318)</f>
        <v/>
      </c>
      <c r="K12258" s="172"/>
      <c r="L12258" s="170"/>
      <c r="M12258" s="193" t="str">
        <f t="shared" si="2349"/>
        <v/>
      </c>
      <c r="N12258" s="194" t="str">
        <f t="shared" si="2345"/>
        <v/>
      </c>
      <c r="R12258" s="75" t="e">
        <f t="shared" si="2346"/>
        <v>#REF!</v>
      </c>
    </row>
    <row r="12259" spans="1:18" ht="15" customHeight="1" x14ac:dyDescent="0.3">
      <c r="A12259" s="86"/>
      <c r="B12259" s="84"/>
      <c r="C12259" s="125"/>
      <c r="D12259" s="146"/>
      <c r="E12259" s="149"/>
      <c r="F12259" s="184" t="str">
        <f t="shared" si="2347"/>
        <v/>
      </c>
      <c r="G12259" s="185" t="str">
        <f>+IF(F12259="","",H12248)</f>
        <v/>
      </c>
      <c r="H12259" s="186" t="str">
        <f t="shared" si="2348"/>
        <v/>
      </c>
      <c r="J12259" s="195" t="str">
        <f>+IF(H12259="","",H12259/H12318)</f>
        <v/>
      </c>
      <c r="K12259" s="172"/>
      <c r="L12259" s="170"/>
      <c r="M12259" s="193" t="str">
        <f t="shared" si="2349"/>
        <v/>
      </c>
      <c r="N12259" s="194" t="str">
        <f t="shared" si="2345"/>
        <v/>
      </c>
      <c r="R12259" s="75" t="e">
        <f t="shared" si="2346"/>
        <v>#REF!</v>
      </c>
    </row>
    <row r="12260" spans="1:18" ht="15" customHeight="1" x14ac:dyDescent="0.3">
      <c r="A12260" s="86"/>
      <c r="B12260" s="84"/>
      <c r="C12260" s="125"/>
      <c r="D12260" s="146"/>
      <c r="E12260" s="149"/>
      <c r="F12260" s="184" t="str">
        <f t="shared" si="2347"/>
        <v/>
      </c>
      <c r="G12260" s="185" t="str">
        <f>+IF(F12260="","",H12248)</f>
        <v/>
      </c>
      <c r="H12260" s="186" t="str">
        <f t="shared" si="2348"/>
        <v/>
      </c>
      <c r="J12260" s="195" t="str">
        <f>+IF(H12260="","",H12260/H12318)</f>
        <v/>
      </c>
      <c r="K12260" s="172"/>
      <c r="L12260" s="170"/>
      <c r="M12260" s="193" t="str">
        <f t="shared" si="2349"/>
        <v/>
      </c>
      <c r="N12260" s="194" t="str">
        <f t="shared" si="2345"/>
        <v/>
      </c>
      <c r="R12260" s="75" t="e">
        <f t="shared" si="2346"/>
        <v>#REF!</v>
      </c>
    </row>
    <row r="12261" spans="1:18" ht="15" customHeight="1" x14ac:dyDescent="0.3">
      <c r="A12261" s="86"/>
      <c r="B12261" s="84"/>
      <c r="C12261" s="125"/>
      <c r="D12261" s="146"/>
      <c r="E12261" s="149"/>
      <c r="F12261" s="184" t="str">
        <f t="shared" si="2347"/>
        <v/>
      </c>
      <c r="G12261" s="185" t="str">
        <f>+IF(F12261="","",H12248)</f>
        <v/>
      </c>
      <c r="H12261" s="186" t="str">
        <f t="shared" si="2348"/>
        <v/>
      </c>
      <c r="J12261" s="195" t="str">
        <f>+IF(H12261="","",H12261/H12318)</f>
        <v/>
      </c>
      <c r="K12261" s="172"/>
      <c r="L12261" s="170"/>
      <c r="M12261" s="193" t="str">
        <f t="shared" si="2349"/>
        <v/>
      </c>
      <c r="N12261" s="194" t="str">
        <f t="shared" si="2345"/>
        <v/>
      </c>
      <c r="R12261" s="75" t="e">
        <f t="shared" si="2346"/>
        <v>#REF!</v>
      </c>
    </row>
    <row r="12262" spans="1:18" ht="15" customHeight="1" thickBot="1" x14ac:dyDescent="0.35">
      <c r="A12262" s="86"/>
      <c r="B12262" s="84"/>
      <c r="C12262" s="127"/>
      <c r="D12262" s="147"/>
      <c r="E12262" s="150"/>
      <c r="F12262" s="187" t="str">
        <f t="shared" si="2347"/>
        <v/>
      </c>
      <c r="G12262" s="188" t="str">
        <f>+IF(F12262="","",H12247)</f>
        <v/>
      </c>
      <c r="H12262" s="189" t="str">
        <f t="shared" si="2348"/>
        <v/>
      </c>
      <c r="J12262" s="195" t="str">
        <f>+IF(H12262="","",H12262/H12318)</f>
        <v/>
      </c>
      <c r="K12262" s="172"/>
      <c r="L12262" s="170"/>
      <c r="M12262" s="193" t="str">
        <f t="shared" si="2349"/>
        <v/>
      </c>
      <c r="N12262" s="194" t="str">
        <f t="shared" si="2345"/>
        <v/>
      </c>
      <c r="R12262" s="75" t="e">
        <f t="shared" si="2346"/>
        <v>#REF!</v>
      </c>
    </row>
    <row r="12263" spans="1:18" ht="15" customHeight="1" thickBot="1" x14ac:dyDescent="0.35">
      <c r="A12263" s="86"/>
      <c r="B12263" s="84"/>
      <c r="C12263" s="160"/>
      <c r="D12263" s="160"/>
      <c r="E12263" s="160"/>
      <c r="F12263" s="160"/>
      <c r="G12263" s="161" t="s">
        <v>27</v>
      </c>
      <c r="H12263" s="157">
        <f>SUM(H12250:H12262)</f>
        <v>0</v>
      </c>
      <c r="J12263" s="110">
        <f>SUM(J12250:J12262)</f>
        <v>0</v>
      </c>
      <c r="K12263" s="109"/>
      <c r="L12263" s="109"/>
      <c r="M12263" s="109"/>
      <c r="N12263" s="110">
        <f>SUM(N12250:N12262)</f>
        <v>0</v>
      </c>
    </row>
    <row r="12264" spans="1:18" s="73" customFormat="1" ht="15" customHeight="1" thickBot="1" x14ac:dyDescent="0.35">
      <c r="A12264" s="86"/>
      <c r="B12264" s="84"/>
      <c r="C12264" s="73" t="s">
        <v>10</v>
      </c>
      <c r="H12264" s="74"/>
      <c r="J12264" s="112"/>
      <c r="K12264" s="112"/>
      <c r="L12264" s="112"/>
      <c r="M12264" s="112"/>
      <c r="N12264" s="112"/>
    </row>
    <row r="12265" spans="1:18" ht="31.5" customHeight="1" thickBot="1" x14ac:dyDescent="0.35">
      <c r="A12265" s="86"/>
      <c r="B12265" s="84"/>
      <c r="C12265" s="122" t="s">
        <v>48</v>
      </c>
      <c r="D12265" s="123" t="s">
        <v>0</v>
      </c>
      <c r="E12265" s="123" t="s">
        <v>65</v>
      </c>
      <c r="F12265" s="123" t="s">
        <v>66</v>
      </c>
      <c r="G12265" s="123" t="s">
        <v>8</v>
      </c>
      <c r="H12265" s="124" t="s">
        <v>9</v>
      </c>
      <c r="J12265" s="106" t="s">
        <v>59</v>
      </c>
      <c r="K12265" s="107" t="s">
        <v>60</v>
      </c>
      <c r="L12265" s="107" t="s">
        <v>61</v>
      </c>
      <c r="M12265" s="107" t="s">
        <v>62</v>
      </c>
      <c r="N12265" s="108" t="s">
        <v>63</v>
      </c>
    </row>
    <row r="12266" spans="1:18" ht="15" customHeight="1" x14ac:dyDescent="0.25">
      <c r="A12266" s="86"/>
      <c r="B12266" s="84"/>
      <c r="C12266" s="209"/>
      <c r="D12266" s="146"/>
      <c r="E12266" s="209"/>
      <c r="F12266" s="184"/>
      <c r="G12266" s="185"/>
      <c r="H12266" s="186"/>
      <c r="I12266" s="95"/>
      <c r="J12266" s="195"/>
      <c r="K12266" s="174"/>
      <c r="L12266" s="170"/>
      <c r="M12266" s="193"/>
      <c r="N12266" s="194" t="str">
        <f t="shared" ref="N12266:N12278" si="2350">+IF(H12266="","",J12266*M12266)</f>
        <v/>
      </c>
      <c r="R12266" s="75" t="e">
        <f t="shared" ref="R12266:R12278" si="2351">+R12178+1</f>
        <v>#REF!</v>
      </c>
    </row>
    <row r="12267" spans="1:18" ht="15" customHeight="1" x14ac:dyDescent="0.3">
      <c r="A12267" s="86"/>
      <c r="B12267" s="84"/>
      <c r="C12267" s="125"/>
      <c r="D12267" s="146"/>
      <c r="E12267" s="149"/>
      <c r="F12267" s="184"/>
      <c r="G12267" s="185"/>
      <c r="H12267" s="186"/>
      <c r="J12267" s="195"/>
      <c r="K12267" s="174"/>
      <c r="L12267" s="170"/>
      <c r="M12267" s="193"/>
      <c r="N12267" s="194" t="str">
        <f t="shared" si="2350"/>
        <v/>
      </c>
      <c r="R12267" s="75" t="e">
        <f t="shared" si="2351"/>
        <v>#REF!</v>
      </c>
    </row>
    <row r="12268" spans="1:18" ht="15" customHeight="1" x14ac:dyDescent="0.25">
      <c r="A12268" s="86"/>
      <c r="B12268" s="84"/>
      <c r="C12268" s="125"/>
      <c r="D12268" s="146"/>
      <c r="E12268" s="209"/>
      <c r="F12268" s="184"/>
      <c r="G12268" s="185"/>
      <c r="H12268" s="186"/>
      <c r="J12268" s="195"/>
      <c r="K12268" s="174"/>
      <c r="L12268" s="170"/>
      <c r="M12268" s="193"/>
      <c r="N12268" s="194" t="str">
        <f t="shared" si="2350"/>
        <v/>
      </c>
      <c r="R12268" s="75" t="e">
        <f t="shared" si="2351"/>
        <v>#REF!</v>
      </c>
    </row>
    <row r="12269" spans="1:18" ht="15" customHeight="1" x14ac:dyDescent="0.25">
      <c r="A12269" s="86"/>
      <c r="B12269" s="84"/>
      <c r="C12269" s="209"/>
      <c r="D12269" s="146"/>
      <c r="E12269" s="209"/>
      <c r="F12269" s="184"/>
      <c r="G12269" s="185"/>
      <c r="H12269" s="186"/>
      <c r="J12269" s="195"/>
      <c r="K12269" s="174"/>
      <c r="L12269" s="170"/>
      <c r="M12269" s="193"/>
      <c r="N12269" s="194" t="str">
        <f t="shared" si="2350"/>
        <v/>
      </c>
      <c r="R12269" s="75" t="e">
        <f t="shared" si="2351"/>
        <v>#REF!</v>
      </c>
    </row>
    <row r="12270" spans="1:18" ht="15" customHeight="1" x14ac:dyDescent="0.3">
      <c r="A12270" s="86"/>
      <c r="B12270" s="84"/>
      <c r="C12270" s="125"/>
      <c r="D12270" s="146"/>
      <c r="E12270" s="149"/>
      <c r="F12270" s="184"/>
      <c r="G12270" s="185"/>
      <c r="H12270" s="186"/>
      <c r="J12270" s="195"/>
      <c r="K12270" s="174"/>
      <c r="L12270" s="170"/>
      <c r="M12270" s="193"/>
      <c r="N12270" s="194" t="str">
        <f t="shared" si="2350"/>
        <v/>
      </c>
      <c r="R12270" s="75" t="e">
        <f t="shared" si="2351"/>
        <v>#REF!</v>
      </c>
    </row>
    <row r="12271" spans="1:18" ht="15" customHeight="1" x14ac:dyDescent="0.3">
      <c r="A12271" s="86"/>
      <c r="B12271" s="84"/>
      <c r="C12271" s="125"/>
      <c r="D12271" s="146"/>
      <c r="E12271" s="149"/>
      <c r="F12271" s="184" t="str">
        <f t="shared" ref="F12271:F12278" si="2352">+IF(E12271="","",D12271*E12271)</f>
        <v/>
      </c>
      <c r="G12271" s="185" t="str">
        <f>+IF(F12271="","",H12248)</f>
        <v/>
      </c>
      <c r="H12271" s="186" t="str">
        <f t="shared" ref="H12271:H12278" si="2353">+IF(G12271="","",F12271*G12271)</f>
        <v/>
      </c>
      <c r="I12271" s="96"/>
      <c r="J12271" s="195" t="str">
        <f>+IF(H12271="","",H12271/H12318)</f>
        <v/>
      </c>
      <c r="K12271" s="174"/>
      <c r="L12271" s="170"/>
      <c r="M12271" s="193" t="str">
        <f t="shared" ref="M12271:M12278" si="2354">IF(L12271="NP", 0, (IF(L12271="EP", 1, (IF(L12271="ND", 0.4, "")))))</f>
        <v/>
      </c>
      <c r="N12271" s="194" t="str">
        <f t="shared" si="2350"/>
        <v/>
      </c>
      <c r="R12271" s="75" t="e">
        <f t="shared" si="2351"/>
        <v>#REF!</v>
      </c>
    </row>
    <row r="12272" spans="1:18" ht="15" customHeight="1" x14ac:dyDescent="0.3">
      <c r="A12272" s="86"/>
      <c r="B12272" s="84"/>
      <c r="C12272" s="125"/>
      <c r="D12272" s="146"/>
      <c r="E12272" s="149"/>
      <c r="F12272" s="184" t="str">
        <f t="shared" si="2352"/>
        <v/>
      </c>
      <c r="G12272" s="185" t="str">
        <f>+IF(F12272="","",H12248)</f>
        <v/>
      </c>
      <c r="H12272" s="186" t="str">
        <f t="shared" si="2353"/>
        <v/>
      </c>
      <c r="J12272" s="195" t="str">
        <f>+IF(H12272="","",H12272/H12318)</f>
        <v/>
      </c>
      <c r="K12272" s="174"/>
      <c r="L12272" s="170"/>
      <c r="M12272" s="193" t="str">
        <f t="shared" si="2354"/>
        <v/>
      </c>
      <c r="N12272" s="194" t="str">
        <f t="shared" si="2350"/>
        <v/>
      </c>
      <c r="R12272" s="75" t="e">
        <f t="shared" si="2351"/>
        <v>#REF!</v>
      </c>
    </row>
    <row r="12273" spans="1:18" ht="15" customHeight="1" x14ac:dyDescent="0.3">
      <c r="A12273" s="86"/>
      <c r="B12273" s="84"/>
      <c r="C12273" s="125"/>
      <c r="D12273" s="146"/>
      <c r="E12273" s="149"/>
      <c r="F12273" s="184" t="str">
        <f t="shared" si="2352"/>
        <v/>
      </c>
      <c r="G12273" s="185" t="str">
        <f>+IF(F12273="","",H12248)</f>
        <v/>
      </c>
      <c r="H12273" s="186" t="str">
        <f t="shared" si="2353"/>
        <v/>
      </c>
      <c r="J12273" s="195" t="str">
        <f>+IF(H12273="","",H12273/H12318)</f>
        <v/>
      </c>
      <c r="K12273" s="174"/>
      <c r="L12273" s="170"/>
      <c r="M12273" s="193" t="str">
        <f t="shared" si="2354"/>
        <v/>
      </c>
      <c r="N12273" s="194" t="str">
        <f t="shared" si="2350"/>
        <v/>
      </c>
      <c r="R12273" s="75" t="e">
        <f t="shared" si="2351"/>
        <v>#REF!</v>
      </c>
    </row>
    <row r="12274" spans="1:18" ht="15" customHeight="1" x14ac:dyDescent="0.3">
      <c r="A12274" s="86"/>
      <c r="B12274" s="84"/>
      <c r="C12274" s="125"/>
      <c r="D12274" s="146"/>
      <c r="E12274" s="149"/>
      <c r="F12274" s="184" t="str">
        <f t="shared" si="2352"/>
        <v/>
      </c>
      <c r="G12274" s="185" t="str">
        <f>+IF(F12274="","",H12248)</f>
        <v/>
      </c>
      <c r="H12274" s="186" t="str">
        <f t="shared" si="2353"/>
        <v/>
      </c>
      <c r="I12274" s="96"/>
      <c r="J12274" s="195" t="str">
        <f>+IF(H12274="","",H12274/H12318)</f>
        <v/>
      </c>
      <c r="K12274" s="174"/>
      <c r="L12274" s="170"/>
      <c r="M12274" s="193" t="str">
        <f t="shared" si="2354"/>
        <v/>
      </c>
      <c r="N12274" s="194" t="str">
        <f t="shared" si="2350"/>
        <v/>
      </c>
      <c r="R12274" s="75" t="e">
        <f t="shared" si="2351"/>
        <v>#REF!</v>
      </c>
    </row>
    <row r="12275" spans="1:18" ht="15" customHeight="1" x14ac:dyDescent="0.3">
      <c r="A12275" s="86"/>
      <c r="B12275" s="84"/>
      <c r="C12275" s="125"/>
      <c r="D12275" s="146"/>
      <c r="E12275" s="149"/>
      <c r="F12275" s="184" t="str">
        <f t="shared" si="2352"/>
        <v/>
      </c>
      <c r="G12275" s="185" t="str">
        <f>+IF(F12275="","",H12248)</f>
        <v/>
      </c>
      <c r="H12275" s="186" t="str">
        <f t="shared" si="2353"/>
        <v/>
      </c>
      <c r="J12275" s="195" t="str">
        <f>+IF(H12275="","",H12275/H12318)</f>
        <v/>
      </c>
      <c r="K12275" s="174"/>
      <c r="L12275" s="170"/>
      <c r="M12275" s="193" t="str">
        <f t="shared" si="2354"/>
        <v/>
      </c>
      <c r="N12275" s="194" t="str">
        <f t="shared" si="2350"/>
        <v/>
      </c>
      <c r="R12275" s="75" t="e">
        <f t="shared" si="2351"/>
        <v>#REF!</v>
      </c>
    </row>
    <row r="12276" spans="1:18" ht="15" customHeight="1" x14ac:dyDescent="0.3">
      <c r="A12276" s="86"/>
      <c r="B12276" s="84"/>
      <c r="C12276" s="125"/>
      <c r="D12276" s="146"/>
      <c r="E12276" s="149"/>
      <c r="F12276" s="184" t="str">
        <f t="shared" si="2352"/>
        <v/>
      </c>
      <c r="G12276" s="185" t="str">
        <f>+IF(F12276="","",H12248)</f>
        <v/>
      </c>
      <c r="H12276" s="186" t="str">
        <f t="shared" si="2353"/>
        <v/>
      </c>
      <c r="I12276" s="96"/>
      <c r="J12276" s="195" t="str">
        <f>+IF(H12276="","",H12276/H12318)</f>
        <v/>
      </c>
      <c r="K12276" s="174"/>
      <c r="L12276" s="170"/>
      <c r="M12276" s="193" t="str">
        <f t="shared" si="2354"/>
        <v/>
      </c>
      <c r="N12276" s="194" t="str">
        <f t="shared" si="2350"/>
        <v/>
      </c>
      <c r="R12276" s="75" t="e">
        <f t="shared" si="2351"/>
        <v>#REF!</v>
      </c>
    </row>
    <row r="12277" spans="1:18" ht="15" customHeight="1" x14ac:dyDescent="0.3">
      <c r="A12277" s="86"/>
      <c r="B12277" s="84"/>
      <c r="C12277" s="125"/>
      <c r="D12277" s="146"/>
      <c r="E12277" s="149"/>
      <c r="F12277" s="184" t="str">
        <f t="shared" si="2352"/>
        <v/>
      </c>
      <c r="G12277" s="185" t="str">
        <f>+IF(F12277="","",H12248)</f>
        <v/>
      </c>
      <c r="H12277" s="186" t="str">
        <f t="shared" si="2353"/>
        <v/>
      </c>
      <c r="I12277" s="96"/>
      <c r="J12277" s="195" t="str">
        <f>+IF(H12277="","",H12277/H12318)</f>
        <v/>
      </c>
      <c r="K12277" s="174"/>
      <c r="L12277" s="170"/>
      <c r="M12277" s="193" t="str">
        <f t="shared" si="2354"/>
        <v/>
      </c>
      <c r="N12277" s="194" t="str">
        <f t="shared" si="2350"/>
        <v/>
      </c>
      <c r="R12277" s="75" t="e">
        <f t="shared" si="2351"/>
        <v>#REF!</v>
      </c>
    </row>
    <row r="12278" spans="1:18" ht="15" customHeight="1" thickBot="1" x14ac:dyDescent="0.35">
      <c r="A12278" s="86"/>
      <c r="B12278" s="84"/>
      <c r="C12278" s="127"/>
      <c r="D12278" s="147"/>
      <c r="E12278" s="150"/>
      <c r="F12278" s="187" t="str">
        <f t="shared" si="2352"/>
        <v/>
      </c>
      <c r="G12278" s="188" t="str">
        <f>+IF(F12278="","",H12247)</f>
        <v/>
      </c>
      <c r="H12278" s="189" t="str">
        <f t="shared" si="2353"/>
        <v/>
      </c>
      <c r="J12278" s="195" t="str">
        <f>+IF(H12278="","",H12278/H12318)</f>
        <v/>
      </c>
      <c r="K12278" s="174"/>
      <c r="L12278" s="170"/>
      <c r="M12278" s="193" t="str">
        <f t="shared" si="2354"/>
        <v/>
      </c>
      <c r="N12278" s="194" t="str">
        <f t="shared" si="2350"/>
        <v/>
      </c>
      <c r="R12278" s="75" t="e">
        <f t="shared" si="2351"/>
        <v>#REF!</v>
      </c>
    </row>
    <row r="12279" spans="1:18" ht="15" customHeight="1" thickBot="1" x14ac:dyDescent="0.35">
      <c r="A12279" s="86"/>
      <c r="B12279" s="84"/>
      <c r="C12279" s="160"/>
      <c r="D12279" s="160"/>
      <c r="E12279" s="160"/>
      <c r="F12279" s="160"/>
      <c r="G12279" s="161" t="s">
        <v>28</v>
      </c>
      <c r="H12279" s="157">
        <f>SUM(H12266:H12278)</f>
        <v>0</v>
      </c>
      <c r="J12279" s="110">
        <f>SUM(J12266:J12278)</f>
        <v>0</v>
      </c>
      <c r="K12279" s="109"/>
      <c r="L12279" s="109"/>
      <c r="M12279" s="109"/>
      <c r="N12279" s="110">
        <f>SUM(N12266:N12278)</f>
        <v>0</v>
      </c>
    </row>
    <row r="12280" spans="1:18" s="73" customFormat="1" ht="15" customHeight="1" thickBot="1" x14ac:dyDescent="0.35">
      <c r="A12280" s="86"/>
      <c r="B12280" s="84"/>
      <c r="C12280" s="73" t="s">
        <v>11</v>
      </c>
      <c r="H12280" s="74"/>
      <c r="J12280" s="112"/>
      <c r="K12280" s="112"/>
      <c r="L12280" s="112"/>
      <c r="M12280" s="112"/>
      <c r="N12280" s="112"/>
    </row>
    <row r="12281" spans="1:18" ht="34.5" customHeight="1" thickBot="1" x14ac:dyDescent="0.35">
      <c r="A12281" s="86"/>
      <c r="B12281" s="84"/>
      <c r="C12281" s="122" t="s">
        <v>48</v>
      </c>
      <c r="D12281" s="129"/>
      <c r="E12281" s="123" t="s">
        <v>3</v>
      </c>
      <c r="F12281" s="123" t="s">
        <v>0</v>
      </c>
      <c r="G12281" s="123" t="s">
        <v>16</v>
      </c>
      <c r="H12281" s="124" t="s">
        <v>9</v>
      </c>
      <c r="J12281" s="106" t="s">
        <v>59</v>
      </c>
      <c r="K12281" s="107" t="s">
        <v>60</v>
      </c>
      <c r="L12281" s="107" t="s">
        <v>61</v>
      </c>
      <c r="M12281" s="107" t="s">
        <v>62</v>
      </c>
      <c r="N12281" s="108" t="s">
        <v>63</v>
      </c>
    </row>
    <row r="12282" spans="1:18" ht="69.599999999999994" customHeight="1" x14ac:dyDescent="0.3">
      <c r="A12282" s="86"/>
      <c r="B12282" s="84"/>
      <c r="C12282" s="222" t="s">
        <v>553</v>
      </c>
      <c r="E12282" s="151" t="s">
        <v>80</v>
      </c>
      <c r="F12282" s="151">
        <v>1</v>
      </c>
      <c r="G12282" s="151">
        <v>1140</v>
      </c>
      <c r="H12282" s="190">
        <f t="shared" ref="H12282:H12307" si="2355">+IF(G12282="","",F12282*G12282)</f>
        <v>1140</v>
      </c>
      <c r="J12282" s="195">
        <f>+IF(H12282="","",H12282/H12318)</f>
        <v>1</v>
      </c>
      <c r="K12282" s="174">
        <v>831310012</v>
      </c>
      <c r="L12282" s="170" t="s">
        <v>77</v>
      </c>
      <c r="M12282" s="193">
        <v>0</v>
      </c>
      <c r="N12282" s="194">
        <f t="shared" ref="N12282:N12307" si="2356">+IF(H12282="","",J12282*M12282)</f>
        <v>0</v>
      </c>
      <c r="R12282" s="75" t="e">
        <f t="shared" ref="R12282:R12307" si="2357">+R12194+1</f>
        <v>#REF!</v>
      </c>
    </row>
    <row r="12283" spans="1:18" ht="15" customHeight="1" x14ac:dyDescent="0.3">
      <c r="A12283" s="86"/>
      <c r="B12283" s="84"/>
      <c r="C12283" s="125"/>
      <c r="E12283" s="151"/>
      <c r="F12283" s="151"/>
      <c r="G12283" s="151"/>
      <c r="H12283" s="190" t="str">
        <f t="shared" si="2355"/>
        <v/>
      </c>
      <c r="J12283" s="195" t="str">
        <f>+IF(H12283="","",H12283/H12318)</f>
        <v/>
      </c>
      <c r="K12283" s="174"/>
      <c r="L12283" s="170"/>
      <c r="M12283" s="193" t="str">
        <f t="shared" ref="M12283:M12307" si="2358">IF(L12283="NP", 0, (IF(L12283="EP", 1, (IF(L12283="ND", 0.4, "")))))</f>
        <v/>
      </c>
      <c r="N12283" s="194" t="str">
        <f t="shared" si="2356"/>
        <v/>
      </c>
      <c r="R12283" s="75" t="e">
        <f t="shared" si="2357"/>
        <v>#REF!</v>
      </c>
    </row>
    <row r="12284" spans="1:18" ht="15" customHeight="1" x14ac:dyDescent="0.3">
      <c r="A12284" s="86"/>
      <c r="B12284" s="84"/>
      <c r="C12284" s="125"/>
      <c r="E12284" s="151"/>
      <c r="F12284" s="151"/>
      <c r="G12284" s="151"/>
      <c r="H12284" s="190" t="str">
        <f t="shared" si="2355"/>
        <v/>
      </c>
      <c r="J12284" s="195" t="str">
        <f>+IF(H12284="","",H12284/H12318)</f>
        <v/>
      </c>
      <c r="K12284" s="174"/>
      <c r="L12284" s="170"/>
      <c r="M12284" s="193" t="str">
        <f t="shared" si="2358"/>
        <v/>
      </c>
      <c r="N12284" s="194" t="str">
        <f t="shared" si="2356"/>
        <v/>
      </c>
      <c r="R12284" s="75" t="e">
        <f t="shared" si="2357"/>
        <v>#REF!</v>
      </c>
    </row>
    <row r="12285" spans="1:18" ht="15" customHeight="1" x14ac:dyDescent="0.3">
      <c r="A12285" s="86"/>
      <c r="B12285" s="84"/>
      <c r="C12285" s="125"/>
      <c r="E12285" s="151"/>
      <c r="F12285" s="151"/>
      <c r="G12285" s="151"/>
      <c r="H12285" s="190" t="str">
        <f t="shared" si="2355"/>
        <v/>
      </c>
      <c r="J12285" s="195" t="str">
        <f>+IF(H12285="","",H12285/H12318)</f>
        <v/>
      </c>
      <c r="K12285" s="174"/>
      <c r="L12285" s="170"/>
      <c r="M12285" s="193" t="str">
        <f t="shared" si="2358"/>
        <v/>
      </c>
      <c r="N12285" s="194" t="str">
        <f t="shared" si="2356"/>
        <v/>
      </c>
      <c r="R12285" s="75" t="e">
        <f t="shared" si="2357"/>
        <v>#REF!</v>
      </c>
    </row>
    <row r="12286" spans="1:18" ht="15" customHeight="1" x14ac:dyDescent="0.3">
      <c r="A12286" s="86"/>
      <c r="B12286" s="84"/>
      <c r="C12286" s="125"/>
      <c r="E12286" s="151"/>
      <c r="F12286" s="151"/>
      <c r="G12286" s="151"/>
      <c r="H12286" s="190" t="str">
        <f t="shared" si="2355"/>
        <v/>
      </c>
      <c r="J12286" s="195" t="str">
        <f>+IF(H12286="","",H12286/H12318)</f>
        <v/>
      </c>
      <c r="K12286" s="174"/>
      <c r="L12286" s="170"/>
      <c r="M12286" s="193" t="str">
        <f t="shared" si="2358"/>
        <v/>
      </c>
      <c r="N12286" s="194" t="str">
        <f t="shared" si="2356"/>
        <v/>
      </c>
      <c r="R12286" s="75" t="e">
        <f t="shared" si="2357"/>
        <v>#REF!</v>
      </c>
    </row>
    <row r="12287" spans="1:18" ht="15" customHeight="1" x14ac:dyDescent="0.3">
      <c r="A12287" s="86"/>
      <c r="B12287" s="84"/>
      <c r="C12287" s="125"/>
      <c r="E12287" s="151"/>
      <c r="F12287" s="151"/>
      <c r="G12287" s="151"/>
      <c r="H12287" s="190" t="str">
        <f t="shared" si="2355"/>
        <v/>
      </c>
      <c r="J12287" s="195" t="str">
        <f>+IF(H12287="","",H12287/H12318)</f>
        <v/>
      </c>
      <c r="K12287" s="174"/>
      <c r="L12287" s="170"/>
      <c r="M12287" s="193" t="str">
        <f t="shared" si="2358"/>
        <v/>
      </c>
      <c r="N12287" s="194" t="str">
        <f t="shared" si="2356"/>
        <v/>
      </c>
      <c r="R12287" s="75" t="e">
        <f t="shared" si="2357"/>
        <v>#REF!</v>
      </c>
    </row>
    <row r="12288" spans="1:18" ht="15" customHeight="1" x14ac:dyDescent="0.3">
      <c r="A12288" s="86"/>
      <c r="B12288" s="84"/>
      <c r="C12288" s="125"/>
      <c r="E12288" s="151"/>
      <c r="F12288" s="151"/>
      <c r="G12288" s="151"/>
      <c r="H12288" s="190" t="str">
        <f t="shared" si="2355"/>
        <v/>
      </c>
      <c r="J12288" s="195" t="str">
        <f>+IF(H12288="","",H12288/H12318)</f>
        <v/>
      </c>
      <c r="K12288" s="174"/>
      <c r="L12288" s="170"/>
      <c r="M12288" s="193" t="str">
        <f t="shared" si="2358"/>
        <v/>
      </c>
      <c r="N12288" s="194" t="str">
        <f t="shared" si="2356"/>
        <v/>
      </c>
      <c r="R12288" s="75" t="e">
        <f t="shared" si="2357"/>
        <v>#REF!</v>
      </c>
    </row>
    <row r="12289" spans="1:18" ht="15" customHeight="1" x14ac:dyDescent="0.3">
      <c r="A12289" s="86"/>
      <c r="B12289" s="84"/>
      <c r="C12289" s="125"/>
      <c r="E12289" s="151"/>
      <c r="F12289" s="151"/>
      <c r="G12289" s="151"/>
      <c r="H12289" s="190" t="str">
        <f t="shared" si="2355"/>
        <v/>
      </c>
      <c r="J12289" s="195" t="str">
        <f>+IF(H12289="","",H12289/H12318)</f>
        <v/>
      </c>
      <c r="K12289" s="174"/>
      <c r="L12289" s="170"/>
      <c r="M12289" s="193" t="str">
        <f t="shared" si="2358"/>
        <v/>
      </c>
      <c r="N12289" s="194" t="str">
        <f t="shared" si="2356"/>
        <v/>
      </c>
      <c r="R12289" s="75" t="e">
        <f t="shared" si="2357"/>
        <v>#REF!</v>
      </c>
    </row>
    <row r="12290" spans="1:18" ht="15" customHeight="1" x14ac:dyDescent="0.3">
      <c r="A12290" s="86"/>
      <c r="B12290" s="84"/>
      <c r="C12290" s="125"/>
      <c r="E12290" s="151"/>
      <c r="F12290" s="151"/>
      <c r="G12290" s="151"/>
      <c r="H12290" s="190" t="str">
        <f t="shared" si="2355"/>
        <v/>
      </c>
      <c r="J12290" s="195" t="str">
        <f>+IF(H12290="","",H12290/H12318)</f>
        <v/>
      </c>
      <c r="K12290" s="174"/>
      <c r="L12290" s="170"/>
      <c r="M12290" s="193" t="str">
        <f t="shared" si="2358"/>
        <v/>
      </c>
      <c r="N12290" s="194" t="str">
        <f t="shared" si="2356"/>
        <v/>
      </c>
      <c r="R12290" s="75" t="e">
        <f t="shared" si="2357"/>
        <v>#REF!</v>
      </c>
    </row>
    <row r="12291" spans="1:18" ht="15" customHeight="1" x14ac:dyDescent="0.3">
      <c r="A12291" s="86"/>
      <c r="B12291" s="84"/>
      <c r="C12291" s="125"/>
      <c r="E12291" s="151"/>
      <c r="F12291" s="151"/>
      <c r="G12291" s="151"/>
      <c r="H12291" s="190" t="str">
        <f t="shared" si="2355"/>
        <v/>
      </c>
      <c r="J12291" s="195" t="str">
        <f>+IF(H12291="","",H12291/H12318)</f>
        <v/>
      </c>
      <c r="K12291" s="174"/>
      <c r="L12291" s="170"/>
      <c r="M12291" s="193" t="str">
        <f t="shared" si="2358"/>
        <v/>
      </c>
      <c r="N12291" s="194" t="str">
        <f t="shared" si="2356"/>
        <v/>
      </c>
      <c r="R12291" s="75" t="e">
        <f t="shared" si="2357"/>
        <v>#REF!</v>
      </c>
    </row>
    <row r="12292" spans="1:18" ht="15" customHeight="1" x14ac:dyDescent="0.3">
      <c r="A12292" s="86"/>
      <c r="B12292" s="84"/>
      <c r="C12292" s="125"/>
      <c r="E12292" s="151"/>
      <c r="F12292" s="151"/>
      <c r="G12292" s="151"/>
      <c r="H12292" s="190" t="str">
        <f t="shared" si="2355"/>
        <v/>
      </c>
      <c r="J12292" s="195" t="str">
        <f>+IF(H12292="","",H12292/H12318)</f>
        <v/>
      </c>
      <c r="K12292" s="174"/>
      <c r="L12292" s="170"/>
      <c r="M12292" s="193" t="str">
        <f t="shared" si="2358"/>
        <v/>
      </c>
      <c r="N12292" s="194" t="str">
        <f t="shared" si="2356"/>
        <v/>
      </c>
      <c r="R12292" s="75" t="e">
        <f t="shared" si="2357"/>
        <v>#REF!</v>
      </c>
    </row>
    <row r="12293" spans="1:18" ht="15" customHeight="1" x14ac:dyDescent="0.3">
      <c r="A12293" s="86"/>
      <c r="B12293" s="84"/>
      <c r="C12293" s="125"/>
      <c r="E12293" s="151"/>
      <c r="F12293" s="151"/>
      <c r="G12293" s="151"/>
      <c r="H12293" s="190" t="str">
        <f t="shared" si="2355"/>
        <v/>
      </c>
      <c r="J12293" s="195" t="str">
        <f>+IF(H12293="","",H12293/H12318)</f>
        <v/>
      </c>
      <c r="K12293" s="174"/>
      <c r="L12293" s="170"/>
      <c r="M12293" s="193" t="str">
        <f t="shared" si="2358"/>
        <v/>
      </c>
      <c r="N12293" s="194" t="str">
        <f t="shared" si="2356"/>
        <v/>
      </c>
      <c r="R12293" s="75" t="e">
        <f t="shared" si="2357"/>
        <v>#REF!</v>
      </c>
    </row>
    <row r="12294" spans="1:18" ht="15" customHeight="1" x14ac:dyDescent="0.3">
      <c r="A12294" s="86"/>
      <c r="B12294" s="84"/>
      <c r="C12294" s="125"/>
      <c r="E12294" s="151"/>
      <c r="F12294" s="151"/>
      <c r="G12294" s="151"/>
      <c r="H12294" s="190" t="str">
        <f t="shared" si="2355"/>
        <v/>
      </c>
      <c r="J12294" s="195" t="str">
        <f>+IF(H12294="","",H12294/H12318)</f>
        <v/>
      </c>
      <c r="K12294" s="174"/>
      <c r="L12294" s="170"/>
      <c r="M12294" s="193" t="str">
        <f t="shared" si="2358"/>
        <v/>
      </c>
      <c r="N12294" s="194" t="str">
        <f t="shared" si="2356"/>
        <v/>
      </c>
      <c r="R12294" s="75" t="e">
        <f t="shared" si="2357"/>
        <v>#REF!</v>
      </c>
    </row>
    <row r="12295" spans="1:18" ht="15" customHeight="1" x14ac:dyDescent="0.3">
      <c r="A12295" s="86"/>
      <c r="B12295" s="84"/>
      <c r="C12295" s="125"/>
      <c r="E12295" s="151"/>
      <c r="F12295" s="151"/>
      <c r="G12295" s="151"/>
      <c r="H12295" s="190" t="str">
        <f t="shared" si="2355"/>
        <v/>
      </c>
      <c r="J12295" s="195" t="str">
        <f>+IF(H12295="","",H12295/H12318)</f>
        <v/>
      </c>
      <c r="K12295" s="174"/>
      <c r="L12295" s="170"/>
      <c r="M12295" s="193" t="str">
        <f t="shared" si="2358"/>
        <v/>
      </c>
      <c r="N12295" s="194" t="str">
        <f t="shared" si="2356"/>
        <v/>
      </c>
      <c r="R12295" s="75" t="e">
        <f t="shared" si="2357"/>
        <v>#REF!</v>
      </c>
    </row>
    <row r="12296" spans="1:18" ht="15" customHeight="1" x14ac:dyDescent="0.3">
      <c r="A12296" s="86"/>
      <c r="B12296" s="84"/>
      <c r="C12296" s="125"/>
      <c r="E12296" s="151"/>
      <c r="F12296" s="151"/>
      <c r="G12296" s="151"/>
      <c r="H12296" s="190" t="str">
        <f t="shared" si="2355"/>
        <v/>
      </c>
      <c r="J12296" s="195" t="str">
        <f>+IF(H12296="","",H12296/H12318)</f>
        <v/>
      </c>
      <c r="K12296" s="174"/>
      <c r="L12296" s="170"/>
      <c r="M12296" s="193" t="str">
        <f t="shared" si="2358"/>
        <v/>
      </c>
      <c r="N12296" s="194" t="str">
        <f t="shared" si="2356"/>
        <v/>
      </c>
      <c r="R12296" s="75" t="e">
        <f t="shared" si="2357"/>
        <v>#REF!</v>
      </c>
    </row>
    <row r="12297" spans="1:18" ht="15" customHeight="1" x14ac:dyDescent="0.3">
      <c r="A12297" s="86"/>
      <c r="B12297" s="84"/>
      <c r="C12297" s="125"/>
      <c r="E12297" s="151"/>
      <c r="F12297" s="151"/>
      <c r="G12297" s="151"/>
      <c r="H12297" s="190" t="str">
        <f t="shared" si="2355"/>
        <v/>
      </c>
      <c r="J12297" s="195" t="str">
        <f>+IF(H12297="","",H12297/H12318)</f>
        <v/>
      </c>
      <c r="K12297" s="174"/>
      <c r="L12297" s="170"/>
      <c r="M12297" s="193" t="str">
        <f t="shared" si="2358"/>
        <v/>
      </c>
      <c r="N12297" s="194" t="str">
        <f t="shared" si="2356"/>
        <v/>
      </c>
      <c r="R12297" s="75" t="e">
        <f t="shared" si="2357"/>
        <v>#REF!</v>
      </c>
    </row>
    <row r="12298" spans="1:18" ht="15" customHeight="1" x14ac:dyDescent="0.3">
      <c r="A12298" s="86"/>
      <c r="B12298" s="84"/>
      <c r="C12298" s="125"/>
      <c r="E12298" s="151"/>
      <c r="F12298" s="151"/>
      <c r="G12298" s="151"/>
      <c r="H12298" s="190" t="str">
        <f t="shared" si="2355"/>
        <v/>
      </c>
      <c r="J12298" s="195" t="str">
        <f>+IF(H12298="","",H12298/H12318)</f>
        <v/>
      </c>
      <c r="K12298" s="174"/>
      <c r="L12298" s="170"/>
      <c r="M12298" s="193" t="str">
        <f t="shared" si="2358"/>
        <v/>
      </c>
      <c r="N12298" s="194" t="str">
        <f t="shared" si="2356"/>
        <v/>
      </c>
      <c r="R12298" s="75" t="e">
        <f t="shared" si="2357"/>
        <v>#REF!</v>
      </c>
    </row>
    <row r="12299" spans="1:18" ht="15" customHeight="1" x14ac:dyDescent="0.3">
      <c r="A12299" s="86"/>
      <c r="B12299" s="84"/>
      <c r="C12299" s="125"/>
      <c r="E12299" s="151"/>
      <c r="F12299" s="151"/>
      <c r="G12299" s="151"/>
      <c r="H12299" s="190" t="str">
        <f t="shared" si="2355"/>
        <v/>
      </c>
      <c r="J12299" s="195" t="str">
        <f>+IF(H12299="","",H12299/H12318)</f>
        <v/>
      </c>
      <c r="K12299" s="174"/>
      <c r="L12299" s="170"/>
      <c r="M12299" s="193" t="str">
        <f t="shared" si="2358"/>
        <v/>
      </c>
      <c r="N12299" s="194" t="str">
        <f t="shared" si="2356"/>
        <v/>
      </c>
      <c r="R12299" s="75" t="e">
        <f t="shared" si="2357"/>
        <v>#REF!</v>
      </c>
    </row>
    <row r="12300" spans="1:18" ht="15" customHeight="1" x14ac:dyDescent="0.3">
      <c r="A12300" s="86"/>
      <c r="B12300" s="84"/>
      <c r="C12300" s="125"/>
      <c r="E12300" s="151"/>
      <c r="F12300" s="151"/>
      <c r="G12300" s="151"/>
      <c r="H12300" s="190" t="str">
        <f t="shared" si="2355"/>
        <v/>
      </c>
      <c r="J12300" s="195" t="str">
        <f>+IF(H12300="","",H12300/H12318)</f>
        <v/>
      </c>
      <c r="K12300" s="174"/>
      <c r="L12300" s="170"/>
      <c r="M12300" s="193" t="str">
        <f t="shared" si="2358"/>
        <v/>
      </c>
      <c r="N12300" s="194" t="str">
        <f t="shared" si="2356"/>
        <v/>
      </c>
      <c r="R12300" s="75" t="e">
        <f t="shared" si="2357"/>
        <v>#REF!</v>
      </c>
    </row>
    <row r="12301" spans="1:18" ht="15" customHeight="1" x14ac:dyDescent="0.3">
      <c r="A12301" s="86"/>
      <c r="B12301" s="84"/>
      <c r="C12301" s="125"/>
      <c r="E12301" s="151"/>
      <c r="F12301" s="151"/>
      <c r="G12301" s="151"/>
      <c r="H12301" s="190" t="str">
        <f t="shared" si="2355"/>
        <v/>
      </c>
      <c r="J12301" s="195" t="str">
        <f>+IF(H12301="","",H12301/H12318)</f>
        <v/>
      </c>
      <c r="K12301" s="174"/>
      <c r="L12301" s="170"/>
      <c r="M12301" s="193" t="str">
        <f t="shared" si="2358"/>
        <v/>
      </c>
      <c r="N12301" s="194" t="str">
        <f t="shared" si="2356"/>
        <v/>
      </c>
      <c r="R12301" s="75" t="e">
        <f t="shared" si="2357"/>
        <v>#REF!</v>
      </c>
    </row>
    <row r="12302" spans="1:18" ht="15" customHeight="1" x14ac:dyDescent="0.3">
      <c r="A12302" s="86"/>
      <c r="B12302" s="84"/>
      <c r="C12302" s="125"/>
      <c r="E12302" s="151"/>
      <c r="F12302" s="151"/>
      <c r="G12302" s="151"/>
      <c r="H12302" s="190" t="str">
        <f t="shared" si="2355"/>
        <v/>
      </c>
      <c r="J12302" s="195" t="str">
        <f>+IF(H12302="","",H12302/H12318)</f>
        <v/>
      </c>
      <c r="K12302" s="174"/>
      <c r="L12302" s="170"/>
      <c r="M12302" s="193" t="str">
        <f t="shared" si="2358"/>
        <v/>
      </c>
      <c r="N12302" s="194" t="str">
        <f t="shared" si="2356"/>
        <v/>
      </c>
      <c r="R12302" s="75" t="e">
        <f t="shared" si="2357"/>
        <v>#REF!</v>
      </c>
    </row>
    <row r="12303" spans="1:18" ht="15" customHeight="1" x14ac:dyDescent="0.3">
      <c r="A12303" s="86"/>
      <c r="B12303" s="84"/>
      <c r="C12303" s="125"/>
      <c r="E12303" s="151"/>
      <c r="F12303" s="151"/>
      <c r="G12303" s="151"/>
      <c r="H12303" s="190" t="str">
        <f t="shared" si="2355"/>
        <v/>
      </c>
      <c r="J12303" s="195" t="str">
        <f>+IF(H12303="","",H12303/H12318)</f>
        <v/>
      </c>
      <c r="K12303" s="174"/>
      <c r="L12303" s="170"/>
      <c r="M12303" s="193" t="str">
        <f t="shared" si="2358"/>
        <v/>
      </c>
      <c r="N12303" s="194" t="str">
        <f t="shared" si="2356"/>
        <v/>
      </c>
      <c r="R12303" s="75" t="e">
        <f t="shared" si="2357"/>
        <v>#REF!</v>
      </c>
    </row>
    <row r="12304" spans="1:18" ht="15" customHeight="1" x14ac:dyDescent="0.3">
      <c r="A12304" s="86"/>
      <c r="B12304" s="84"/>
      <c r="C12304" s="125"/>
      <c r="E12304" s="151"/>
      <c r="F12304" s="151"/>
      <c r="G12304" s="151"/>
      <c r="H12304" s="190" t="str">
        <f t="shared" si="2355"/>
        <v/>
      </c>
      <c r="J12304" s="195" t="str">
        <f>+IF(H12304="","",H12304/H12318)</f>
        <v/>
      </c>
      <c r="K12304" s="174"/>
      <c r="L12304" s="170"/>
      <c r="M12304" s="193" t="str">
        <f t="shared" si="2358"/>
        <v/>
      </c>
      <c r="N12304" s="194" t="str">
        <f t="shared" si="2356"/>
        <v/>
      </c>
      <c r="R12304" s="75" t="e">
        <f t="shared" si="2357"/>
        <v>#REF!</v>
      </c>
    </row>
    <row r="12305" spans="1:18" ht="15" customHeight="1" x14ac:dyDescent="0.3">
      <c r="A12305" s="86"/>
      <c r="B12305" s="84"/>
      <c r="C12305" s="125"/>
      <c r="E12305" s="151"/>
      <c r="F12305" s="151"/>
      <c r="G12305" s="151"/>
      <c r="H12305" s="190" t="str">
        <f t="shared" si="2355"/>
        <v/>
      </c>
      <c r="J12305" s="195" t="str">
        <f>+IF(H12305="","",H12305/H12318)</f>
        <v/>
      </c>
      <c r="K12305" s="174"/>
      <c r="L12305" s="170"/>
      <c r="M12305" s="193" t="str">
        <f t="shared" si="2358"/>
        <v/>
      </c>
      <c r="N12305" s="194" t="str">
        <f t="shared" si="2356"/>
        <v/>
      </c>
      <c r="R12305" s="75" t="e">
        <f t="shared" si="2357"/>
        <v>#REF!</v>
      </c>
    </row>
    <row r="12306" spans="1:18" ht="15" customHeight="1" x14ac:dyDescent="0.3">
      <c r="A12306" s="86"/>
      <c r="B12306" s="84"/>
      <c r="C12306" s="125"/>
      <c r="E12306" s="151"/>
      <c r="F12306" s="151"/>
      <c r="G12306" s="151"/>
      <c r="H12306" s="190" t="str">
        <f t="shared" si="2355"/>
        <v/>
      </c>
      <c r="J12306" s="195" t="str">
        <f>+IF(H12306="","",H12306/H12318)</f>
        <v/>
      </c>
      <c r="K12306" s="174"/>
      <c r="L12306" s="170"/>
      <c r="M12306" s="193" t="str">
        <f t="shared" si="2358"/>
        <v/>
      </c>
      <c r="N12306" s="194" t="str">
        <f t="shared" si="2356"/>
        <v/>
      </c>
      <c r="R12306" s="75" t="e">
        <f t="shared" si="2357"/>
        <v>#REF!</v>
      </c>
    </row>
    <row r="12307" spans="1:18" ht="15" customHeight="1" thickBot="1" x14ac:dyDescent="0.35">
      <c r="A12307" s="86"/>
      <c r="B12307" s="84"/>
      <c r="C12307" s="125"/>
      <c r="E12307" s="152"/>
      <c r="F12307" s="152"/>
      <c r="G12307" s="152"/>
      <c r="H12307" s="191" t="str">
        <f t="shared" si="2355"/>
        <v/>
      </c>
      <c r="J12307" s="195" t="str">
        <f>+IF(H12307="","",H12307/H12318)</f>
        <v/>
      </c>
      <c r="K12307" s="174"/>
      <c r="L12307" s="170"/>
      <c r="M12307" s="193" t="str">
        <f t="shared" si="2358"/>
        <v/>
      </c>
      <c r="N12307" s="194" t="str">
        <f t="shared" si="2356"/>
        <v/>
      </c>
      <c r="R12307" s="75" t="e">
        <f t="shared" si="2357"/>
        <v>#REF!</v>
      </c>
    </row>
    <row r="12308" spans="1:18" ht="15" customHeight="1" thickBot="1" x14ac:dyDescent="0.35">
      <c r="A12308" s="86"/>
      <c r="B12308" s="84"/>
      <c r="C12308" s="160"/>
      <c r="D12308" s="160"/>
      <c r="E12308" s="160"/>
      <c r="F12308" s="160"/>
      <c r="G12308" s="161" t="s">
        <v>29</v>
      </c>
      <c r="H12308" s="157">
        <f>SUM(H12282:H12307)</f>
        <v>1140</v>
      </c>
      <c r="J12308" s="110">
        <f>SUM(J12282:J12307)</f>
        <v>1</v>
      </c>
      <c r="K12308" s="109"/>
      <c r="L12308" s="109"/>
      <c r="M12308" s="109"/>
      <c r="N12308" s="110">
        <f>SUM(N12282:N12307)</f>
        <v>0</v>
      </c>
    </row>
    <row r="12309" spans="1:18" s="73" customFormat="1" ht="15" customHeight="1" thickBot="1" x14ac:dyDescent="0.35">
      <c r="A12309" s="86"/>
      <c r="B12309" s="84"/>
      <c r="C12309" s="73" t="s">
        <v>12</v>
      </c>
      <c r="H12309" s="74"/>
      <c r="J12309" s="111"/>
      <c r="K12309" s="111"/>
      <c r="L12309" s="111"/>
      <c r="M12309" s="111"/>
      <c r="N12309" s="111"/>
    </row>
    <row r="12310" spans="1:18" ht="33" customHeight="1" thickBot="1" x14ac:dyDescent="0.35">
      <c r="A12310" s="86"/>
      <c r="B12310" s="84"/>
      <c r="C12310" s="122" t="s">
        <v>48</v>
      </c>
      <c r="D12310" s="129"/>
      <c r="E12310" s="130" t="s">
        <v>3</v>
      </c>
      <c r="F12310" s="130" t="s">
        <v>0</v>
      </c>
      <c r="G12310" s="123" t="s">
        <v>6</v>
      </c>
      <c r="H12310" s="124" t="s">
        <v>9</v>
      </c>
      <c r="J12310" s="106" t="s">
        <v>59</v>
      </c>
      <c r="K12310" s="107" t="s">
        <v>60</v>
      </c>
      <c r="L12310" s="107" t="s">
        <v>61</v>
      </c>
      <c r="M12310" s="107" t="s">
        <v>62</v>
      </c>
      <c r="N12310" s="108" t="s">
        <v>63</v>
      </c>
    </row>
    <row r="12311" spans="1:18" ht="15" customHeight="1" x14ac:dyDescent="0.3">
      <c r="A12311" s="86"/>
      <c r="B12311" s="84"/>
      <c r="C12311" s="125"/>
      <c r="E12311" s="149"/>
      <c r="F12311" s="146"/>
      <c r="G12311" s="154"/>
      <c r="H12311" s="186" t="str">
        <f>+IF(G12311="","",F12311*G12311)</f>
        <v/>
      </c>
      <c r="J12311" s="195" t="str">
        <f>+IF(H12311="","",H12311/H12318)</f>
        <v/>
      </c>
      <c r="K12311" s="175"/>
      <c r="L12311" s="175"/>
      <c r="M12311" s="193" t="str">
        <f>IF(L12311="NP", 0, (IF(L12311="EP", 1, (IF(L12311="ND", 0.4, "")))))</f>
        <v/>
      </c>
      <c r="N12311" s="194" t="str">
        <f>+IF(H12311="","",J12311*M12311)</f>
        <v/>
      </c>
      <c r="R12311" s="75" t="e">
        <f t="shared" ref="R12311:R12315" si="2359">+R12223+1</f>
        <v>#REF!</v>
      </c>
    </row>
    <row r="12312" spans="1:18" ht="15" customHeight="1" x14ac:dyDescent="0.3">
      <c r="A12312" s="86"/>
      <c r="B12312" s="84"/>
      <c r="C12312" s="125"/>
      <c r="E12312" s="149"/>
      <c r="F12312" s="146"/>
      <c r="G12312" s="154"/>
      <c r="H12312" s="186" t="str">
        <f>+IF(G12312="","",F12312*G12312)</f>
        <v/>
      </c>
      <c r="J12312" s="195" t="str">
        <f>+IF(H12312="","",H12312/H12316)</f>
        <v/>
      </c>
      <c r="K12312" s="175"/>
      <c r="L12312" s="175"/>
      <c r="M12312" s="193" t="str">
        <f>IF(L12312="NP", 0, (IF(L12312="EP", 1, (IF(L12312="ND", 0.4, "")))))</f>
        <v/>
      </c>
      <c r="N12312" s="194" t="str">
        <f>+IF(H12312="","",J12312*M12312)</f>
        <v/>
      </c>
      <c r="R12312" s="75" t="e">
        <f t="shared" si="2359"/>
        <v>#REF!</v>
      </c>
    </row>
    <row r="12313" spans="1:18" ht="15" customHeight="1" x14ac:dyDescent="0.3">
      <c r="A12313" s="86"/>
      <c r="B12313" s="84"/>
      <c r="C12313" s="125"/>
      <c r="E12313" s="149"/>
      <c r="F12313" s="146"/>
      <c r="G12313" s="154"/>
      <c r="H12313" s="186" t="str">
        <f>+IF(G12313="","",F12313*G12313)</f>
        <v/>
      </c>
      <c r="J12313" s="195" t="str">
        <f>+IF(H12313="","",H12313/H12317)</f>
        <v/>
      </c>
      <c r="K12313" s="175"/>
      <c r="L12313" s="175"/>
      <c r="M12313" s="193" t="str">
        <f>IF(L12313="NP", 0, (IF(L12313="EP", 1, (IF(L12313="ND", 0.4, "")))))</f>
        <v/>
      </c>
      <c r="N12313" s="194" t="str">
        <f>+IF(H12313="","",J12313*M12313)</f>
        <v/>
      </c>
      <c r="R12313" s="75" t="e">
        <f t="shared" si="2359"/>
        <v>#REF!</v>
      </c>
    </row>
    <row r="12314" spans="1:18" ht="15" customHeight="1" x14ac:dyDescent="0.3">
      <c r="A12314" s="86"/>
      <c r="B12314" s="84"/>
      <c r="C12314" s="125"/>
      <c r="E12314" s="149"/>
      <c r="F12314" s="146"/>
      <c r="G12314" s="154"/>
      <c r="H12314" s="186" t="str">
        <f>+IF(G12314="","",F12314*G12314)</f>
        <v/>
      </c>
      <c r="J12314" s="195" t="str">
        <f>+IF(H12314="","",H12314/H12318)</f>
        <v/>
      </c>
      <c r="K12314" s="175"/>
      <c r="L12314" s="175"/>
      <c r="M12314" s="193" t="str">
        <f>IF(L12314="NP", 0, (IF(L12314="EP", 1, (IF(L12314="ND", 0.4, "")))))</f>
        <v/>
      </c>
      <c r="N12314" s="194" t="str">
        <f>+IF(H12314="","",J12314*M12314)</f>
        <v/>
      </c>
      <c r="R12314" s="75" t="e">
        <f t="shared" si="2359"/>
        <v>#REF!</v>
      </c>
    </row>
    <row r="12315" spans="1:18" ht="15" customHeight="1" thickBot="1" x14ac:dyDescent="0.35">
      <c r="A12315" s="86"/>
      <c r="B12315" s="84"/>
      <c r="C12315" s="127"/>
      <c r="D12315" s="128"/>
      <c r="E12315" s="150"/>
      <c r="F12315" s="147"/>
      <c r="G12315" s="155"/>
      <c r="H12315" s="192" t="str">
        <f>+IF(G12315="","",F12315*G12315)</f>
        <v/>
      </c>
      <c r="J12315" s="195" t="str">
        <f>+IF(H12315="","",H12315/H12318)</f>
        <v/>
      </c>
      <c r="K12315" s="176"/>
      <c r="L12315" s="177"/>
      <c r="M12315" s="193" t="str">
        <f>IF(L12315="NP", 0, (IF(L12315="EP", 1, (IF(L12315="ND", 0.4, "")))))</f>
        <v/>
      </c>
      <c r="N12315" s="194" t="str">
        <f>+IF(H12315="","",J12315*M12315)</f>
        <v/>
      </c>
      <c r="R12315" s="75" t="e">
        <f t="shared" si="2359"/>
        <v>#REF!</v>
      </c>
    </row>
    <row r="12316" spans="1:18" ht="15" customHeight="1" thickBot="1" x14ac:dyDescent="0.35">
      <c r="A12316" s="86"/>
      <c r="B12316" s="84"/>
      <c r="C12316" s="160"/>
      <c r="D12316" s="160"/>
      <c r="E12316" s="160"/>
      <c r="F12316" s="160"/>
      <c r="G12316" s="161" t="s">
        <v>30</v>
      </c>
      <c r="H12316" s="157">
        <f>SUM(H12311:H12315)</f>
        <v>0</v>
      </c>
      <c r="J12316" s="110">
        <f>SUM(J12311:J12315)</f>
        <v>0</v>
      </c>
      <c r="K12316" s="109"/>
      <c r="L12316" s="109"/>
      <c r="M12316" s="109"/>
      <c r="N12316" s="110">
        <f>SUM(N12311:N12315)</f>
        <v>0</v>
      </c>
    </row>
    <row r="12317" spans="1:18" ht="13.5" customHeight="1" thickBot="1" x14ac:dyDescent="0.35">
      <c r="A12317" s="86"/>
      <c r="B12317" s="84"/>
      <c r="H12317" s="84"/>
      <c r="J12317" s="103"/>
      <c r="K12317" s="104"/>
      <c r="L12317" s="104"/>
      <c r="M12317" s="104"/>
      <c r="N12317" s="105"/>
    </row>
    <row r="12318" spans="1:18" ht="15" customHeight="1" x14ac:dyDescent="0.3">
      <c r="A12318" s="86"/>
      <c r="B12318" s="84"/>
      <c r="D12318" s="132" t="s">
        <v>13</v>
      </c>
      <c r="E12318" s="133"/>
      <c r="F12318" s="133"/>
      <c r="G12318" s="134"/>
      <c r="H12318" s="158">
        <f>+H12263+H12279+H12308+H12316</f>
        <v>1140</v>
      </c>
      <c r="J12318" s="113"/>
      <c r="K12318" s="78"/>
      <c r="M12318" s="78"/>
      <c r="N12318" s="114"/>
    </row>
    <row r="12319" spans="1:18" ht="15" customHeight="1" thickBot="1" x14ac:dyDescent="0.35">
      <c r="A12319" s="86"/>
      <c r="B12319" s="84"/>
      <c r="D12319" s="135" t="s">
        <v>67</v>
      </c>
      <c r="E12319" s="136"/>
      <c r="F12319" s="136"/>
      <c r="G12319" s="141">
        <f>+$Q$1</f>
        <v>0.15</v>
      </c>
      <c r="H12319" s="159">
        <f>+H12318*G12319</f>
        <v>171</v>
      </c>
      <c r="J12319" s="115"/>
      <c r="K12319" s="116"/>
      <c r="L12319" s="116"/>
      <c r="M12319" s="116"/>
      <c r="N12319" s="117"/>
    </row>
    <row r="12320" spans="1:18" ht="15" customHeight="1" x14ac:dyDescent="0.3">
      <c r="A12320" s="86"/>
      <c r="B12320" s="84"/>
      <c r="D12320" s="135" t="s">
        <v>68</v>
      </c>
      <c r="E12320" s="136"/>
      <c r="F12320" s="136"/>
      <c r="G12320" s="141">
        <f>+$Q$2</f>
        <v>0</v>
      </c>
      <c r="H12320" s="159">
        <f>+(H12318+H12319)*G12320</f>
        <v>0</v>
      </c>
      <c r="J12320" s="120">
        <f>+J12263+J12279+J12308+J12316</f>
        <v>1</v>
      </c>
      <c r="K12320" s="118"/>
      <c r="L12320" s="118"/>
      <c r="M12320" s="118"/>
      <c r="N12320" s="120">
        <f>+N12263+N12279+N12308+N12316</f>
        <v>0</v>
      </c>
    </row>
    <row r="12321" spans="1:18" ht="15" customHeight="1" thickBot="1" x14ac:dyDescent="0.35">
      <c r="A12321" s="86"/>
      <c r="B12321" s="84"/>
      <c r="C12321" s="75" t="s">
        <v>64</v>
      </c>
      <c r="D12321" s="135" t="s">
        <v>14</v>
      </c>
      <c r="E12321" s="136"/>
      <c r="F12321" s="136"/>
      <c r="G12321" s="137"/>
      <c r="H12321" s="159">
        <f>SUM(H12318:H12320)</f>
        <v>1311</v>
      </c>
      <c r="J12321" s="121" t="s">
        <v>69</v>
      </c>
      <c r="K12321" s="119"/>
      <c r="L12321" s="119"/>
      <c r="M12321" s="119"/>
      <c r="N12321" s="121" t="s">
        <v>70</v>
      </c>
    </row>
    <row r="12322" spans="1:18" ht="15" customHeight="1" thickBot="1" x14ac:dyDescent="0.35">
      <c r="A12322" s="86"/>
      <c r="B12322" s="84"/>
      <c r="C12322" s="75" t="s">
        <v>64</v>
      </c>
      <c r="D12322" s="138" t="s">
        <v>15</v>
      </c>
      <c r="E12322" s="139"/>
      <c r="F12322" s="139"/>
      <c r="G12322" s="140"/>
      <c r="H12322" s="131">
        <f>+ROUND(H12321,2)</f>
        <v>1311</v>
      </c>
      <c r="N12322" s="165">
        <f>+ROUND(N12320,4)</f>
        <v>0</v>
      </c>
    </row>
    <row r="12323" spans="1:18" ht="13.5" customHeight="1" x14ac:dyDescent="0.3">
      <c r="A12323" s="86"/>
      <c r="B12323" s="84"/>
      <c r="G12323" s="76"/>
    </row>
    <row r="12324" spans="1:18" ht="13.5" customHeight="1" x14ac:dyDescent="0.3">
      <c r="A12324" s="86"/>
      <c r="B12324" s="84"/>
      <c r="G12324" s="76"/>
    </row>
    <row r="12325" spans="1:18" ht="15" customHeight="1" x14ac:dyDescent="0.3">
      <c r="A12325" s="83"/>
      <c r="B12325" s="84"/>
      <c r="G12325" s="76"/>
      <c r="H12325" s="84"/>
      <c r="J12325" s="85"/>
      <c r="K12325" s="85"/>
      <c r="L12325" s="85"/>
      <c r="M12325" s="85"/>
      <c r="N12325" s="85"/>
    </row>
    <row r="12326" spans="1:18" ht="14.1" customHeight="1" x14ac:dyDescent="0.3">
      <c r="A12326" s="86"/>
      <c r="B12326" s="84"/>
      <c r="C12326" s="87"/>
      <c r="D12326" s="87"/>
      <c r="E12326" s="87"/>
      <c r="F12326" s="87"/>
      <c r="G12326" s="87"/>
      <c r="H12326" s="87"/>
      <c r="K12326" s="78"/>
      <c r="M12326" s="78"/>
    </row>
    <row r="12327" spans="1:18" ht="12" customHeight="1" x14ac:dyDescent="0.3">
      <c r="A12327" s="86"/>
      <c r="B12327" s="84"/>
      <c r="C12327" s="73"/>
      <c r="D12327" s="73"/>
      <c r="E12327" s="73"/>
      <c r="F12327" s="73"/>
      <c r="G12327" s="73"/>
      <c r="H12327" s="73"/>
      <c r="K12327" s="78"/>
      <c r="M12327" s="78"/>
    </row>
    <row r="12328" spans="1:18" ht="12" customHeight="1" x14ac:dyDescent="0.3">
      <c r="A12328" s="86"/>
      <c r="B12328" s="84"/>
      <c r="G12328" s="88"/>
      <c r="H12328" s="84"/>
      <c r="K12328" s="78"/>
      <c r="M12328" s="78"/>
    </row>
    <row r="12329" spans="1:18" ht="14.25" customHeight="1" x14ac:dyDescent="0.3">
      <c r="A12329" s="86"/>
      <c r="B12329" s="84"/>
      <c r="C12329" s="89"/>
      <c r="D12329" s="90"/>
      <c r="E12329" s="90"/>
      <c r="F12329" s="90"/>
      <c r="G12329" s="90"/>
      <c r="H12329" s="91"/>
      <c r="K12329" s="78"/>
      <c r="M12329" s="78"/>
    </row>
    <row r="12330" spans="1:18" ht="14.25" customHeight="1" x14ac:dyDescent="0.3">
      <c r="A12330" s="86"/>
      <c r="B12330" s="84"/>
      <c r="C12330" s="89"/>
      <c r="H12330" s="84"/>
      <c r="K12330" s="78"/>
      <c r="M12330" s="78"/>
    </row>
    <row r="12331" spans="1:18" ht="12" customHeight="1" thickBot="1" x14ac:dyDescent="0.35">
      <c r="A12331" s="86"/>
      <c r="B12331" s="84"/>
      <c r="C12331" s="89"/>
      <c r="H12331" s="84"/>
      <c r="K12331" s="78"/>
      <c r="M12331" s="78"/>
    </row>
    <row r="12332" spans="1:18" ht="20.100000000000001" customHeight="1" thickBot="1" x14ac:dyDescent="0.35">
      <c r="A12332" s="86"/>
      <c r="B12332" s="84"/>
      <c r="C12332" s="142" t="s">
        <v>55</v>
      </c>
      <c r="D12332" s="143"/>
      <c r="E12332" s="143"/>
      <c r="F12332" s="143"/>
      <c r="G12332" s="143"/>
      <c r="H12332" s="144"/>
    </row>
    <row r="12333" spans="1:18" ht="20.100000000000001" customHeight="1" x14ac:dyDescent="0.3">
      <c r="A12333" s="86"/>
      <c r="B12333" s="84"/>
      <c r="C12333" s="92"/>
      <c r="H12333" s="93" t="s">
        <v>56</v>
      </c>
      <c r="I12333" s="84"/>
      <c r="J12333" s="97" t="s">
        <v>26</v>
      </c>
      <c r="K12333" s="98"/>
      <c r="L12333" s="98"/>
      <c r="M12333" s="98"/>
      <c r="N12333" s="99"/>
    </row>
    <row r="12334" spans="1:18" ht="16.5" customHeight="1" thickBot="1" x14ac:dyDescent="0.35">
      <c r="A12334" s="169"/>
      <c r="B12334" s="84"/>
      <c r="C12334" s="73" t="s">
        <v>57</v>
      </c>
      <c r="D12334" s="84">
        <v>141</v>
      </c>
      <c r="G12334" s="74" t="s">
        <v>4</v>
      </c>
      <c r="H12334" s="75" t="str">
        <f>+VLOOKUP(D12334,PRESUP!$A$6:$N$183,3,FALSE)</f>
        <v>u</v>
      </c>
      <c r="I12334" s="84"/>
      <c r="J12334" s="100"/>
      <c r="K12334" s="101"/>
      <c r="L12334" s="101"/>
      <c r="M12334" s="101"/>
      <c r="N12334" s="102"/>
    </row>
    <row r="12335" spans="1:18" ht="32.25" customHeight="1" x14ac:dyDescent="0.3">
      <c r="A12335" s="86"/>
      <c r="B12335" s="84"/>
      <c r="C12335" s="22" t="str">
        <f>+VLOOKUP(D12334,PRESUP!$A$6:$N$183,14,FALSE)</f>
        <v>DETALLE: Monitoreo de Calidad de aire (material particulado PM2.5)</v>
      </c>
      <c r="J12335" s="103"/>
      <c r="K12335" s="104"/>
      <c r="L12335" s="104"/>
      <c r="M12335" s="104"/>
      <c r="N12335" s="105"/>
      <c r="O12335" s="84" t="s">
        <v>71</v>
      </c>
      <c r="P12335" s="84" t="s">
        <v>73</v>
      </c>
      <c r="Q12335" s="84" t="s">
        <v>72</v>
      </c>
    </row>
    <row r="12336" spans="1:18" s="73" customFormat="1" ht="15" customHeight="1" thickBot="1" x14ac:dyDescent="0.35">
      <c r="A12336" s="86"/>
      <c r="B12336" s="84"/>
      <c r="C12336" s="73" t="s">
        <v>5</v>
      </c>
      <c r="D12336" s="94"/>
      <c r="E12336" s="94"/>
      <c r="F12336" s="94"/>
      <c r="G12336" s="196" t="s">
        <v>58</v>
      </c>
      <c r="H12336" s="197">
        <v>8.4000000000000005E-2</v>
      </c>
      <c r="J12336" s="162"/>
      <c r="K12336" s="163"/>
      <c r="L12336" s="163"/>
      <c r="M12336" s="163"/>
      <c r="N12336" s="164"/>
      <c r="O12336" s="166">
        <f>+H12410</f>
        <v>207</v>
      </c>
      <c r="P12336" s="168">
        <f>+H12406</f>
        <v>180</v>
      </c>
      <c r="Q12336" s="167">
        <f>+N12410</f>
        <v>0.39</v>
      </c>
      <c r="R12336" s="73">
        <f t="shared" ref="R12336" si="2360">+D12334</f>
        <v>141</v>
      </c>
    </row>
    <row r="12337" spans="1:18" s="94" customFormat="1" ht="30" customHeight="1" thickBot="1" x14ac:dyDescent="0.35">
      <c r="A12337" s="86"/>
      <c r="B12337" s="84"/>
      <c r="C12337" s="122" t="s">
        <v>48</v>
      </c>
      <c r="D12337" s="123" t="s">
        <v>0</v>
      </c>
      <c r="E12337" s="123" t="s">
        <v>6</v>
      </c>
      <c r="F12337" s="123" t="s">
        <v>7</v>
      </c>
      <c r="G12337" s="123" t="s">
        <v>8</v>
      </c>
      <c r="H12337" s="124" t="s">
        <v>9</v>
      </c>
      <c r="J12337" s="106" t="s">
        <v>59</v>
      </c>
      <c r="K12337" s="107" t="s">
        <v>60</v>
      </c>
      <c r="L12337" s="107" t="s">
        <v>61</v>
      </c>
      <c r="M12337" s="107" t="s">
        <v>62</v>
      </c>
      <c r="N12337" s="108" t="s">
        <v>63</v>
      </c>
    </row>
    <row r="12338" spans="1:18" ht="15" customHeight="1" x14ac:dyDescent="0.3">
      <c r="A12338" s="86"/>
      <c r="B12338" s="84"/>
      <c r="C12338" s="125"/>
      <c r="D12338" s="145"/>
      <c r="E12338" s="148"/>
      <c r="F12338" s="148"/>
      <c r="G12338" s="153"/>
      <c r="H12338" s="126"/>
      <c r="J12338" s="171"/>
      <c r="K12338" s="172"/>
      <c r="L12338" s="170"/>
      <c r="M12338" s="156"/>
      <c r="N12338" s="173" t="str">
        <f t="shared" ref="N12338:N12350" si="2361">+IF(H12338="","",J12338*M12338)</f>
        <v/>
      </c>
    </row>
    <row r="12339" spans="1:18" ht="15" customHeight="1" x14ac:dyDescent="0.3">
      <c r="A12339" s="86"/>
      <c r="B12339" s="84"/>
      <c r="C12339" s="125"/>
      <c r="D12339" s="146"/>
      <c r="E12339" s="149"/>
      <c r="F12339" s="184"/>
      <c r="G12339" s="185"/>
      <c r="H12339" s="186"/>
      <c r="J12339" s="195"/>
      <c r="K12339" s="172"/>
      <c r="L12339" s="170"/>
      <c r="M12339" s="193"/>
      <c r="N12339" s="194" t="str">
        <f t="shared" si="2361"/>
        <v/>
      </c>
      <c r="R12339" s="75" t="e">
        <f t="shared" ref="R12339:R12350" si="2362">+R12251+1</f>
        <v>#REF!</v>
      </c>
    </row>
    <row r="12340" spans="1:18" ht="15" customHeight="1" x14ac:dyDescent="0.3">
      <c r="A12340" s="86"/>
      <c r="B12340" s="84"/>
      <c r="C12340" s="125"/>
      <c r="D12340" s="146"/>
      <c r="E12340" s="149"/>
      <c r="F12340" s="184"/>
      <c r="G12340" s="185"/>
      <c r="H12340" s="186"/>
      <c r="J12340" s="195"/>
      <c r="K12340" s="172"/>
      <c r="L12340" s="170"/>
      <c r="M12340" s="193"/>
      <c r="N12340" s="194" t="str">
        <f t="shared" si="2361"/>
        <v/>
      </c>
      <c r="R12340" s="75" t="e">
        <f t="shared" si="2362"/>
        <v>#REF!</v>
      </c>
    </row>
    <row r="12341" spans="1:18" ht="15" customHeight="1" x14ac:dyDescent="0.3">
      <c r="A12341" s="86"/>
      <c r="B12341" s="84"/>
      <c r="C12341" s="125"/>
      <c r="D12341" s="146"/>
      <c r="E12341" s="149"/>
      <c r="F12341" s="184" t="str">
        <f t="shared" ref="F12341:F12350" si="2363">+IF(E12341="","",D12341*E12341)</f>
        <v/>
      </c>
      <c r="G12341" s="185" t="str">
        <f>+IF(F12341="","",H12336)</f>
        <v/>
      </c>
      <c r="H12341" s="186" t="str">
        <f t="shared" ref="H12341:H12350" si="2364">+IF(G12341="","",F12341*G12341)</f>
        <v/>
      </c>
      <c r="J12341" s="195" t="str">
        <f>+IF(H12341="","",H12341/H12406)</f>
        <v/>
      </c>
      <c r="K12341" s="172"/>
      <c r="L12341" s="170"/>
      <c r="M12341" s="193" t="str">
        <f t="shared" ref="M12341:M12350" si="2365">IF(L12341="NP", 0, (IF(L12341="EP", 1, (IF(L12341="ND", 0.4, "")))))</f>
        <v/>
      </c>
      <c r="N12341" s="194" t="str">
        <f t="shared" si="2361"/>
        <v/>
      </c>
      <c r="R12341" s="75" t="e">
        <f t="shared" si="2362"/>
        <v>#REF!</v>
      </c>
    </row>
    <row r="12342" spans="1:18" ht="15" customHeight="1" x14ac:dyDescent="0.3">
      <c r="A12342" s="86"/>
      <c r="B12342" s="84"/>
      <c r="C12342" s="125"/>
      <c r="D12342" s="146"/>
      <c r="E12342" s="149"/>
      <c r="F12342" s="184" t="str">
        <f t="shared" si="2363"/>
        <v/>
      </c>
      <c r="G12342" s="185" t="str">
        <f>+IF(F12342="","",H12336)</f>
        <v/>
      </c>
      <c r="H12342" s="186" t="str">
        <f t="shared" si="2364"/>
        <v/>
      </c>
      <c r="J12342" s="195" t="str">
        <f>+IF(H12342="","",H12342/H12406)</f>
        <v/>
      </c>
      <c r="K12342" s="172"/>
      <c r="L12342" s="170"/>
      <c r="M12342" s="193" t="str">
        <f t="shared" si="2365"/>
        <v/>
      </c>
      <c r="N12342" s="194" t="str">
        <f t="shared" si="2361"/>
        <v/>
      </c>
      <c r="R12342" s="75" t="e">
        <f t="shared" si="2362"/>
        <v>#REF!</v>
      </c>
    </row>
    <row r="12343" spans="1:18" ht="15" customHeight="1" x14ac:dyDescent="0.3">
      <c r="A12343" s="86"/>
      <c r="B12343" s="84"/>
      <c r="C12343" s="125"/>
      <c r="D12343" s="146"/>
      <c r="E12343" s="149"/>
      <c r="F12343" s="184" t="str">
        <f t="shared" si="2363"/>
        <v/>
      </c>
      <c r="G12343" s="185" t="str">
        <f>+IF(F12343="","",H12336)</f>
        <v/>
      </c>
      <c r="H12343" s="186" t="str">
        <f t="shared" si="2364"/>
        <v/>
      </c>
      <c r="J12343" s="195" t="str">
        <f>+IF(H12343="","",H12343/H12406)</f>
        <v/>
      </c>
      <c r="K12343" s="172"/>
      <c r="L12343" s="170"/>
      <c r="M12343" s="193" t="str">
        <f t="shared" si="2365"/>
        <v/>
      </c>
      <c r="N12343" s="194" t="str">
        <f t="shared" si="2361"/>
        <v/>
      </c>
      <c r="R12343" s="75" t="e">
        <f t="shared" si="2362"/>
        <v>#REF!</v>
      </c>
    </row>
    <row r="12344" spans="1:18" ht="15" customHeight="1" x14ac:dyDescent="0.3">
      <c r="A12344" s="86"/>
      <c r="B12344" s="84"/>
      <c r="C12344" s="125"/>
      <c r="D12344" s="146"/>
      <c r="E12344" s="149"/>
      <c r="F12344" s="184" t="str">
        <f t="shared" si="2363"/>
        <v/>
      </c>
      <c r="G12344" s="185" t="str">
        <f>+IF(F12344="","",H12336)</f>
        <v/>
      </c>
      <c r="H12344" s="186" t="str">
        <f t="shared" si="2364"/>
        <v/>
      </c>
      <c r="J12344" s="195" t="str">
        <f>+IF(H12344="","",H12344/H12406)</f>
        <v/>
      </c>
      <c r="K12344" s="172"/>
      <c r="L12344" s="170"/>
      <c r="M12344" s="193" t="str">
        <f t="shared" si="2365"/>
        <v/>
      </c>
      <c r="N12344" s="194" t="str">
        <f t="shared" si="2361"/>
        <v/>
      </c>
      <c r="R12344" s="75" t="e">
        <f t="shared" si="2362"/>
        <v>#REF!</v>
      </c>
    </row>
    <row r="12345" spans="1:18" ht="15" customHeight="1" x14ac:dyDescent="0.3">
      <c r="A12345" s="86"/>
      <c r="B12345" s="84"/>
      <c r="C12345" s="125"/>
      <c r="D12345" s="146"/>
      <c r="E12345" s="149"/>
      <c r="F12345" s="184" t="str">
        <f t="shared" si="2363"/>
        <v/>
      </c>
      <c r="G12345" s="185" t="str">
        <f>+IF(F12345="","",H12336)</f>
        <v/>
      </c>
      <c r="H12345" s="186" t="str">
        <f t="shared" si="2364"/>
        <v/>
      </c>
      <c r="J12345" s="195" t="str">
        <f>+IF(H12345="","",H12345/H12406)</f>
        <v/>
      </c>
      <c r="K12345" s="172"/>
      <c r="L12345" s="170"/>
      <c r="M12345" s="193" t="str">
        <f t="shared" si="2365"/>
        <v/>
      </c>
      <c r="N12345" s="194" t="str">
        <f t="shared" si="2361"/>
        <v/>
      </c>
      <c r="R12345" s="75" t="e">
        <f t="shared" si="2362"/>
        <v>#REF!</v>
      </c>
    </row>
    <row r="12346" spans="1:18" ht="15" customHeight="1" x14ac:dyDescent="0.3">
      <c r="A12346" s="86"/>
      <c r="B12346" s="84"/>
      <c r="C12346" s="125"/>
      <c r="D12346" s="146"/>
      <c r="E12346" s="149"/>
      <c r="F12346" s="184" t="str">
        <f t="shared" si="2363"/>
        <v/>
      </c>
      <c r="G12346" s="185" t="str">
        <f>+IF(F12346="","",H12336)</f>
        <v/>
      </c>
      <c r="H12346" s="186" t="str">
        <f t="shared" si="2364"/>
        <v/>
      </c>
      <c r="J12346" s="195" t="str">
        <f>+IF(H12346="","",H12346/H12406)</f>
        <v/>
      </c>
      <c r="K12346" s="172"/>
      <c r="L12346" s="170"/>
      <c r="M12346" s="193" t="str">
        <f t="shared" si="2365"/>
        <v/>
      </c>
      <c r="N12346" s="194" t="str">
        <f t="shared" si="2361"/>
        <v/>
      </c>
      <c r="R12346" s="75" t="e">
        <f t="shared" si="2362"/>
        <v>#REF!</v>
      </c>
    </row>
    <row r="12347" spans="1:18" ht="15" customHeight="1" x14ac:dyDescent="0.3">
      <c r="A12347" s="86"/>
      <c r="B12347" s="84"/>
      <c r="C12347" s="125"/>
      <c r="D12347" s="146"/>
      <c r="E12347" s="149"/>
      <c r="F12347" s="184" t="str">
        <f t="shared" si="2363"/>
        <v/>
      </c>
      <c r="G12347" s="185" t="str">
        <f>+IF(F12347="","",H12336)</f>
        <v/>
      </c>
      <c r="H12347" s="186" t="str">
        <f t="shared" si="2364"/>
        <v/>
      </c>
      <c r="J12347" s="195" t="str">
        <f>+IF(H12347="","",H12347/H12406)</f>
        <v/>
      </c>
      <c r="K12347" s="172"/>
      <c r="L12347" s="170"/>
      <c r="M12347" s="193" t="str">
        <f t="shared" si="2365"/>
        <v/>
      </c>
      <c r="N12347" s="194" t="str">
        <f t="shared" si="2361"/>
        <v/>
      </c>
      <c r="R12347" s="75" t="e">
        <f t="shared" si="2362"/>
        <v>#REF!</v>
      </c>
    </row>
    <row r="12348" spans="1:18" ht="15" customHeight="1" x14ac:dyDescent="0.3">
      <c r="A12348" s="86"/>
      <c r="B12348" s="84"/>
      <c r="C12348" s="125"/>
      <c r="D12348" s="146"/>
      <c r="E12348" s="149"/>
      <c r="F12348" s="184" t="str">
        <f t="shared" si="2363"/>
        <v/>
      </c>
      <c r="G12348" s="185" t="str">
        <f>+IF(F12348="","",H12336)</f>
        <v/>
      </c>
      <c r="H12348" s="186" t="str">
        <f t="shared" si="2364"/>
        <v/>
      </c>
      <c r="J12348" s="195" t="str">
        <f>+IF(H12348="","",H12348/H12406)</f>
        <v/>
      </c>
      <c r="K12348" s="172"/>
      <c r="L12348" s="170"/>
      <c r="M12348" s="193" t="str">
        <f t="shared" si="2365"/>
        <v/>
      </c>
      <c r="N12348" s="194" t="str">
        <f t="shared" si="2361"/>
        <v/>
      </c>
      <c r="R12348" s="75" t="e">
        <f t="shared" si="2362"/>
        <v>#REF!</v>
      </c>
    </row>
    <row r="12349" spans="1:18" ht="15" customHeight="1" x14ac:dyDescent="0.3">
      <c r="A12349" s="86"/>
      <c r="B12349" s="84"/>
      <c r="C12349" s="125"/>
      <c r="D12349" s="146"/>
      <c r="E12349" s="149"/>
      <c r="F12349" s="184" t="str">
        <f t="shared" si="2363"/>
        <v/>
      </c>
      <c r="G12349" s="185" t="str">
        <f>+IF(F12349="","",H12336)</f>
        <v/>
      </c>
      <c r="H12349" s="186" t="str">
        <f t="shared" si="2364"/>
        <v/>
      </c>
      <c r="J12349" s="195" t="str">
        <f>+IF(H12349="","",H12349/H12406)</f>
        <v/>
      </c>
      <c r="K12349" s="172"/>
      <c r="L12349" s="170"/>
      <c r="M12349" s="193" t="str">
        <f t="shared" si="2365"/>
        <v/>
      </c>
      <c r="N12349" s="194" t="str">
        <f t="shared" si="2361"/>
        <v/>
      </c>
      <c r="R12349" s="75" t="e">
        <f t="shared" si="2362"/>
        <v>#REF!</v>
      </c>
    </row>
    <row r="12350" spans="1:18" ht="15" customHeight="1" thickBot="1" x14ac:dyDescent="0.35">
      <c r="A12350" s="86"/>
      <c r="B12350" s="84"/>
      <c r="C12350" s="127"/>
      <c r="D12350" s="147"/>
      <c r="E12350" s="150"/>
      <c r="F12350" s="187" t="str">
        <f t="shared" si="2363"/>
        <v/>
      </c>
      <c r="G12350" s="188" t="str">
        <f>+IF(F12350="","",H12335)</f>
        <v/>
      </c>
      <c r="H12350" s="189" t="str">
        <f t="shared" si="2364"/>
        <v/>
      </c>
      <c r="J12350" s="195" t="str">
        <f>+IF(H12350="","",H12350/H12406)</f>
        <v/>
      </c>
      <c r="K12350" s="172"/>
      <c r="L12350" s="170"/>
      <c r="M12350" s="193" t="str">
        <f t="shared" si="2365"/>
        <v/>
      </c>
      <c r="N12350" s="194" t="str">
        <f t="shared" si="2361"/>
        <v/>
      </c>
      <c r="R12350" s="75" t="e">
        <f t="shared" si="2362"/>
        <v>#REF!</v>
      </c>
    </row>
    <row r="12351" spans="1:18" ht="15" customHeight="1" thickBot="1" x14ac:dyDescent="0.35">
      <c r="A12351" s="86"/>
      <c r="B12351" s="84"/>
      <c r="C12351" s="160"/>
      <c r="D12351" s="160"/>
      <c r="E12351" s="160"/>
      <c r="F12351" s="160"/>
      <c r="G12351" s="161" t="s">
        <v>27</v>
      </c>
      <c r="H12351" s="157">
        <f>SUM(H12338:H12350)</f>
        <v>0</v>
      </c>
      <c r="J12351" s="110">
        <f>SUM(J12338:J12350)</f>
        <v>0</v>
      </c>
      <c r="K12351" s="109"/>
      <c r="L12351" s="109"/>
      <c r="M12351" s="109"/>
      <c r="N12351" s="110">
        <f>SUM(N12338:N12350)</f>
        <v>0</v>
      </c>
    </row>
    <row r="12352" spans="1:18" s="73" customFormat="1" ht="15" customHeight="1" thickBot="1" x14ac:dyDescent="0.35">
      <c r="A12352" s="86"/>
      <c r="B12352" s="84"/>
      <c r="C12352" s="73" t="s">
        <v>10</v>
      </c>
      <c r="H12352" s="74"/>
      <c r="J12352" s="112"/>
      <c r="K12352" s="112"/>
      <c r="L12352" s="112"/>
      <c r="M12352" s="112"/>
      <c r="N12352" s="112"/>
    </row>
    <row r="12353" spans="1:18" ht="31.5" customHeight="1" thickBot="1" x14ac:dyDescent="0.35">
      <c r="A12353" s="86"/>
      <c r="B12353" s="84"/>
      <c r="C12353" s="122" t="s">
        <v>48</v>
      </c>
      <c r="D12353" s="123" t="s">
        <v>0</v>
      </c>
      <c r="E12353" s="123" t="s">
        <v>65</v>
      </c>
      <c r="F12353" s="123" t="s">
        <v>66</v>
      </c>
      <c r="G12353" s="123" t="s">
        <v>8</v>
      </c>
      <c r="H12353" s="124" t="s">
        <v>9</v>
      </c>
      <c r="J12353" s="106" t="s">
        <v>59</v>
      </c>
      <c r="K12353" s="107" t="s">
        <v>60</v>
      </c>
      <c r="L12353" s="107" t="s">
        <v>61</v>
      </c>
      <c r="M12353" s="107" t="s">
        <v>62</v>
      </c>
      <c r="N12353" s="108" t="s">
        <v>63</v>
      </c>
    </row>
    <row r="12354" spans="1:18" ht="15" customHeight="1" x14ac:dyDescent="0.3">
      <c r="A12354" s="86"/>
      <c r="B12354" s="84"/>
      <c r="C12354" s="125"/>
      <c r="D12354" s="227"/>
      <c r="E12354" s="149"/>
      <c r="F12354" s="184"/>
      <c r="G12354" s="185"/>
      <c r="H12354" s="186"/>
      <c r="I12354" s="95"/>
      <c r="J12354" s="195"/>
      <c r="K12354" s="210"/>
      <c r="L12354" s="210"/>
      <c r="M12354" s="193"/>
      <c r="N12354" s="194" t="str">
        <f t="shared" ref="N12354:N12366" si="2366">+IF(H12354="","",J12354*M12354)</f>
        <v/>
      </c>
      <c r="R12354" s="75" t="e">
        <f t="shared" ref="R12354:R12366" si="2367">+R12266+1</f>
        <v>#REF!</v>
      </c>
    </row>
    <row r="12355" spans="1:18" ht="15" customHeight="1" x14ac:dyDescent="0.25">
      <c r="A12355" s="86"/>
      <c r="B12355" s="84"/>
      <c r="C12355" s="232"/>
      <c r="D12355" s="228"/>
      <c r="E12355" s="209"/>
      <c r="F12355" s="184"/>
      <c r="G12355" s="185"/>
      <c r="H12355" s="186"/>
      <c r="J12355" s="195"/>
      <c r="K12355" s="210"/>
      <c r="L12355" s="210"/>
      <c r="M12355" s="193"/>
      <c r="N12355" s="194" t="str">
        <f t="shared" si="2366"/>
        <v/>
      </c>
      <c r="R12355" s="75" t="e">
        <f t="shared" si="2367"/>
        <v>#REF!</v>
      </c>
    </row>
    <row r="12356" spans="1:18" ht="15" customHeight="1" x14ac:dyDescent="0.3">
      <c r="A12356" s="86"/>
      <c r="B12356" s="84"/>
      <c r="C12356" s="125"/>
      <c r="D12356" s="227"/>
      <c r="E12356" s="149"/>
      <c r="F12356" s="184"/>
      <c r="G12356" s="185"/>
      <c r="H12356" s="186"/>
      <c r="J12356" s="195"/>
      <c r="K12356" s="210"/>
      <c r="L12356" s="210"/>
      <c r="M12356" s="193"/>
      <c r="N12356" s="194" t="str">
        <f t="shared" si="2366"/>
        <v/>
      </c>
      <c r="R12356" s="75" t="e">
        <f t="shared" si="2367"/>
        <v>#REF!</v>
      </c>
    </row>
    <row r="12357" spans="1:18" ht="15" customHeight="1" x14ac:dyDescent="0.3">
      <c r="A12357" s="86"/>
      <c r="B12357" s="84"/>
      <c r="C12357" s="125"/>
      <c r="D12357" s="227"/>
      <c r="E12357" s="240"/>
      <c r="F12357" s="184"/>
      <c r="G12357" s="185"/>
      <c r="H12357" s="186"/>
      <c r="J12357" s="195"/>
      <c r="K12357" s="174"/>
      <c r="L12357" s="170"/>
      <c r="M12357" s="193"/>
      <c r="N12357" s="194" t="str">
        <f t="shared" si="2366"/>
        <v/>
      </c>
      <c r="R12357" s="75" t="e">
        <f t="shared" si="2367"/>
        <v>#REF!</v>
      </c>
    </row>
    <row r="12358" spans="1:18" ht="15" customHeight="1" x14ac:dyDescent="0.3">
      <c r="A12358" s="86"/>
      <c r="B12358" s="84"/>
      <c r="C12358" s="125"/>
      <c r="D12358" s="146"/>
      <c r="E12358" s="149"/>
      <c r="F12358" s="184" t="str">
        <f t="shared" ref="F12358:F12366" si="2368">+IF(E12358="","",D12358*E12358)</f>
        <v/>
      </c>
      <c r="G12358" s="185" t="str">
        <f>+IF(F12358="","",H12336)</f>
        <v/>
      </c>
      <c r="H12358" s="186" t="str">
        <f t="shared" ref="H12358:H12366" si="2369">+IF(G12358="","",F12358*G12358)</f>
        <v/>
      </c>
      <c r="J12358" s="195" t="str">
        <f>+IF(H12358="","",H12358/H12406)</f>
        <v/>
      </c>
      <c r="K12358" s="174"/>
      <c r="L12358" s="170"/>
      <c r="M12358" s="193" t="str">
        <f t="shared" ref="M12358:M12366" si="2370">IF(L12358="NP", 0, (IF(L12358="EP", 1, (IF(L12358="ND", 0.4, "")))))</f>
        <v/>
      </c>
      <c r="N12358" s="194" t="str">
        <f t="shared" si="2366"/>
        <v/>
      </c>
      <c r="R12358" s="75" t="e">
        <f t="shared" si="2367"/>
        <v>#REF!</v>
      </c>
    </row>
    <row r="12359" spans="1:18" ht="15" customHeight="1" x14ac:dyDescent="0.3">
      <c r="A12359" s="86"/>
      <c r="B12359" s="84"/>
      <c r="C12359" s="125"/>
      <c r="D12359" s="146"/>
      <c r="E12359" s="149"/>
      <c r="F12359" s="184" t="str">
        <f t="shared" si="2368"/>
        <v/>
      </c>
      <c r="G12359" s="185" t="str">
        <f>+IF(F12359="","",H12336)</f>
        <v/>
      </c>
      <c r="H12359" s="186" t="str">
        <f t="shared" si="2369"/>
        <v/>
      </c>
      <c r="I12359" s="96"/>
      <c r="J12359" s="195" t="str">
        <f>+IF(H12359="","",H12359/H12406)</f>
        <v/>
      </c>
      <c r="K12359" s="174"/>
      <c r="L12359" s="170"/>
      <c r="M12359" s="193" t="str">
        <f t="shared" si="2370"/>
        <v/>
      </c>
      <c r="N12359" s="194" t="str">
        <f t="shared" si="2366"/>
        <v/>
      </c>
      <c r="R12359" s="75" t="e">
        <f t="shared" si="2367"/>
        <v>#REF!</v>
      </c>
    </row>
    <row r="12360" spans="1:18" ht="15" customHeight="1" x14ac:dyDescent="0.3">
      <c r="A12360" s="86"/>
      <c r="B12360" s="84"/>
      <c r="C12360" s="125"/>
      <c r="D12360" s="146"/>
      <c r="E12360" s="149"/>
      <c r="F12360" s="184" t="str">
        <f t="shared" si="2368"/>
        <v/>
      </c>
      <c r="G12360" s="185" t="str">
        <f>+IF(F12360="","",H12336)</f>
        <v/>
      </c>
      <c r="H12360" s="186" t="str">
        <f t="shared" si="2369"/>
        <v/>
      </c>
      <c r="J12360" s="195" t="str">
        <f>+IF(H12360="","",H12360/H12406)</f>
        <v/>
      </c>
      <c r="K12360" s="174"/>
      <c r="L12360" s="170"/>
      <c r="M12360" s="193" t="str">
        <f t="shared" si="2370"/>
        <v/>
      </c>
      <c r="N12360" s="194" t="str">
        <f t="shared" si="2366"/>
        <v/>
      </c>
      <c r="R12360" s="75" t="e">
        <f t="shared" si="2367"/>
        <v>#REF!</v>
      </c>
    </row>
    <row r="12361" spans="1:18" ht="15" customHeight="1" x14ac:dyDescent="0.3">
      <c r="A12361" s="86"/>
      <c r="B12361" s="84"/>
      <c r="C12361" s="125"/>
      <c r="D12361" s="146"/>
      <c r="E12361" s="149"/>
      <c r="F12361" s="184" t="str">
        <f t="shared" si="2368"/>
        <v/>
      </c>
      <c r="G12361" s="185" t="str">
        <f>+IF(F12361="","",H12336)</f>
        <v/>
      </c>
      <c r="H12361" s="186" t="str">
        <f t="shared" si="2369"/>
        <v/>
      </c>
      <c r="J12361" s="195" t="str">
        <f>+IF(H12361="","",H12361/H12406)</f>
        <v/>
      </c>
      <c r="K12361" s="174"/>
      <c r="L12361" s="170"/>
      <c r="M12361" s="193" t="str">
        <f t="shared" si="2370"/>
        <v/>
      </c>
      <c r="N12361" s="194" t="str">
        <f t="shared" si="2366"/>
        <v/>
      </c>
      <c r="R12361" s="75" t="e">
        <f t="shared" si="2367"/>
        <v>#REF!</v>
      </c>
    </row>
    <row r="12362" spans="1:18" ht="15" customHeight="1" x14ac:dyDescent="0.3">
      <c r="A12362" s="86"/>
      <c r="B12362" s="84"/>
      <c r="C12362" s="125"/>
      <c r="D12362" s="146"/>
      <c r="E12362" s="149"/>
      <c r="F12362" s="184" t="str">
        <f t="shared" si="2368"/>
        <v/>
      </c>
      <c r="G12362" s="185" t="str">
        <f>+IF(F12362="","",H12336)</f>
        <v/>
      </c>
      <c r="H12362" s="186" t="str">
        <f t="shared" si="2369"/>
        <v/>
      </c>
      <c r="I12362" s="96"/>
      <c r="J12362" s="195" t="str">
        <f>+IF(H12362="","",H12362/H12406)</f>
        <v/>
      </c>
      <c r="K12362" s="174"/>
      <c r="L12362" s="170"/>
      <c r="M12362" s="193" t="str">
        <f t="shared" si="2370"/>
        <v/>
      </c>
      <c r="N12362" s="194" t="str">
        <f t="shared" si="2366"/>
        <v/>
      </c>
      <c r="R12362" s="75" t="e">
        <f t="shared" si="2367"/>
        <v>#REF!</v>
      </c>
    </row>
    <row r="12363" spans="1:18" ht="15" customHeight="1" x14ac:dyDescent="0.3">
      <c r="A12363" s="86"/>
      <c r="B12363" s="84"/>
      <c r="C12363" s="125"/>
      <c r="D12363" s="146"/>
      <c r="E12363" s="149"/>
      <c r="F12363" s="184" t="str">
        <f t="shared" si="2368"/>
        <v/>
      </c>
      <c r="G12363" s="185" t="str">
        <f>+IF(F12363="","",H12336)</f>
        <v/>
      </c>
      <c r="H12363" s="186" t="str">
        <f t="shared" si="2369"/>
        <v/>
      </c>
      <c r="J12363" s="195" t="str">
        <f>+IF(H12363="","",H12363/H12406)</f>
        <v/>
      </c>
      <c r="K12363" s="174"/>
      <c r="L12363" s="170"/>
      <c r="M12363" s="193" t="str">
        <f t="shared" si="2370"/>
        <v/>
      </c>
      <c r="N12363" s="194" t="str">
        <f t="shared" si="2366"/>
        <v/>
      </c>
      <c r="R12363" s="75" t="e">
        <f t="shared" si="2367"/>
        <v>#REF!</v>
      </c>
    </row>
    <row r="12364" spans="1:18" ht="15" customHeight="1" x14ac:dyDescent="0.3">
      <c r="A12364" s="86"/>
      <c r="B12364" s="84"/>
      <c r="C12364" s="125"/>
      <c r="D12364" s="146"/>
      <c r="E12364" s="149"/>
      <c r="F12364" s="184" t="str">
        <f t="shared" si="2368"/>
        <v/>
      </c>
      <c r="G12364" s="185" t="str">
        <f>+IF(F12364="","",H12336)</f>
        <v/>
      </c>
      <c r="H12364" s="186" t="str">
        <f t="shared" si="2369"/>
        <v/>
      </c>
      <c r="I12364" s="96"/>
      <c r="J12364" s="195" t="str">
        <f>+IF(H12364="","",H12364/H12406)</f>
        <v/>
      </c>
      <c r="K12364" s="174"/>
      <c r="L12364" s="170"/>
      <c r="M12364" s="193" t="str">
        <f t="shared" si="2370"/>
        <v/>
      </c>
      <c r="N12364" s="194" t="str">
        <f t="shared" si="2366"/>
        <v/>
      </c>
      <c r="R12364" s="75" t="e">
        <f t="shared" si="2367"/>
        <v>#REF!</v>
      </c>
    </row>
    <row r="12365" spans="1:18" ht="15" customHeight="1" x14ac:dyDescent="0.3">
      <c r="A12365" s="86"/>
      <c r="B12365" s="84"/>
      <c r="C12365" s="125"/>
      <c r="D12365" s="146"/>
      <c r="E12365" s="149"/>
      <c r="F12365" s="184" t="str">
        <f t="shared" si="2368"/>
        <v/>
      </c>
      <c r="G12365" s="185" t="str">
        <f>+IF(F12365="","",H12336)</f>
        <v/>
      </c>
      <c r="H12365" s="186" t="str">
        <f t="shared" si="2369"/>
        <v/>
      </c>
      <c r="I12365" s="96"/>
      <c r="J12365" s="195" t="str">
        <f>+IF(H12365="","",H12365/H12406)</f>
        <v/>
      </c>
      <c r="K12365" s="174"/>
      <c r="L12365" s="170"/>
      <c r="M12365" s="193" t="str">
        <f t="shared" si="2370"/>
        <v/>
      </c>
      <c r="N12365" s="194" t="str">
        <f t="shared" si="2366"/>
        <v/>
      </c>
      <c r="R12365" s="75" t="e">
        <f t="shared" si="2367"/>
        <v>#REF!</v>
      </c>
    </row>
    <row r="12366" spans="1:18" ht="15" customHeight="1" thickBot="1" x14ac:dyDescent="0.35">
      <c r="A12366" s="86"/>
      <c r="B12366" s="84"/>
      <c r="C12366" s="127"/>
      <c r="D12366" s="147"/>
      <c r="E12366" s="150"/>
      <c r="F12366" s="187" t="str">
        <f t="shared" si="2368"/>
        <v/>
      </c>
      <c r="G12366" s="188" t="str">
        <f>+IF(F12366="","",H12335)</f>
        <v/>
      </c>
      <c r="H12366" s="189" t="str">
        <f t="shared" si="2369"/>
        <v/>
      </c>
      <c r="J12366" s="195" t="str">
        <f>+IF(H12366="","",H12366/H12406)</f>
        <v/>
      </c>
      <c r="K12366" s="174"/>
      <c r="L12366" s="170"/>
      <c r="M12366" s="193" t="str">
        <f t="shared" si="2370"/>
        <v/>
      </c>
      <c r="N12366" s="194" t="str">
        <f t="shared" si="2366"/>
        <v/>
      </c>
      <c r="R12366" s="75" t="e">
        <f t="shared" si="2367"/>
        <v>#REF!</v>
      </c>
    </row>
    <row r="12367" spans="1:18" ht="15" customHeight="1" thickBot="1" x14ac:dyDescent="0.35">
      <c r="A12367" s="86"/>
      <c r="B12367" s="84"/>
      <c r="C12367" s="160"/>
      <c r="D12367" s="160"/>
      <c r="E12367" s="160"/>
      <c r="F12367" s="160"/>
      <c r="G12367" s="161" t="s">
        <v>28</v>
      </c>
      <c r="H12367" s="157">
        <f>SUM(H12354:H12366)</f>
        <v>0</v>
      </c>
      <c r="J12367" s="110">
        <f>SUM(J12354:J12366)</f>
        <v>0</v>
      </c>
      <c r="K12367" s="109"/>
      <c r="L12367" s="109"/>
      <c r="M12367" s="109"/>
      <c r="N12367" s="110">
        <f>SUM(N12354:N12366)</f>
        <v>0</v>
      </c>
    </row>
    <row r="12368" spans="1:18" s="73" customFormat="1" ht="15" customHeight="1" thickBot="1" x14ac:dyDescent="0.35">
      <c r="A12368" s="86"/>
      <c r="B12368" s="84"/>
      <c r="C12368" s="73" t="s">
        <v>11</v>
      </c>
      <c r="H12368" s="74"/>
      <c r="J12368" s="112"/>
      <c r="K12368" s="112"/>
      <c r="L12368" s="112"/>
      <c r="M12368" s="112"/>
      <c r="N12368" s="112"/>
    </row>
    <row r="12369" spans="1:18" ht="34.5" customHeight="1" thickBot="1" x14ac:dyDescent="0.35">
      <c r="A12369" s="86"/>
      <c r="B12369" s="84"/>
      <c r="C12369" s="122" t="s">
        <v>48</v>
      </c>
      <c r="D12369" s="129"/>
      <c r="E12369" s="123" t="s">
        <v>3</v>
      </c>
      <c r="F12369" s="123" t="s">
        <v>0</v>
      </c>
      <c r="G12369" s="123" t="s">
        <v>16</v>
      </c>
      <c r="H12369" s="124" t="s">
        <v>9</v>
      </c>
      <c r="J12369" s="106" t="s">
        <v>59</v>
      </c>
      <c r="K12369" s="107" t="s">
        <v>60</v>
      </c>
      <c r="L12369" s="107" t="s">
        <v>61</v>
      </c>
      <c r="M12369" s="107" t="s">
        <v>62</v>
      </c>
      <c r="N12369" s="108" t="s">
        <v>63</v>
      </c>
    </row>
    <row r="12370" spans="1:18" ht="15" customHeight="1" x14ac:dyDescent="0.3">
      <c r="A12370" s="86"/>
      <c r="B12370" s="84"/>
      <c r="C12370" s="125" t="s">
        <v>549</v>
      </c>
      <c r="E12370" s="230" t="s">
        <v>80</v>
      </c>
      <c r="F12370" s="223">
        <v>1</v>
      </c>
      <c r="G12370" s="223">
        <v>180</v>
      </c>
      <c r="H12370" s="190">
        <f t="shared" ref="H12370:H12395" si="2371">+IF(G12370="","",F12370*G12370)</f>
        <v>180</v>
      </c>
      <c r="J12370" s="195">
        <f>+IF(H12370="","",H12370/H12406)</f>
        <v>1</v>
      </c>
      <c r="K12370" s="174">
        <v>363201011</v>
      </c>
      <c r="L12370" s="170" t="s">
        <v>37</v>
      </c>
      <c r="M12370" s="193">
        <v>0.39</v>
      </c>
      <c r="N12370" s="194">
        <f t="shared" ref="N12370:N12395" si="2372">+IF(H12370="","",J12370*M12370)</f>
        <v>0.39</v>
      </c>
      <c r="R12370" s="75" t="e">
        <f t="shared" ref="R12370:R12395" si="2373">+R12282+1</f>
        <v>#REF!</v>
      </c>
    </row>
    <row r="12371" spans="1:18" ht="15" customHeight="1" x14ac:dyDescent="0.3">
      <c r="A12371" s="86"/>
      <c r="B12371" s="84"/>
      <c r="C12371" s="125"/>
      <c r="E12371" s="237"/>
      <c r="F12371" s="238"/>
      <c r="G12371" s="238"/>
      <c r="H12371" s="190"/>
      <c r="J12371" s="195"/>
      <c r="K12371" s="174"/>
      <c r="L12371" s="170"/>
      <c r="M12371" s="193"/>
      <c r="N12371" s="194" t="str">
        <f t="shared" si="2372"/>
        <v/>
      </c>
      <c r="R12371" s="75" t="e">
        <f t="shared" si="2373"/>
        <v>#REF!</v>
      </c>
    </row>
    <row r="12372" spans="1:18" ht="15" customHeight="1" x14ac:dyDescent="0.3">
      <c r="A12372" s="86"/>
      <c r="B12372" s="84"/>
      <c r="C12372" s="125"/>
      <c r="E12372" s="151"/>
      <c r="F12372" s="151"/>
      <c r="G12372" s="151"/>
      <c r="H12372" s="190"/>
      <c r="J12372" s="195"/>
      <c r="K12372" s="174"/>
      <c r="L12372" s="170"/>
      <c r="M12372" s="193"/>
      <c r="N12372" s="194" t="str">
        <f t="shared" si="2372"/>
        <v/>
      </c>
      <c r="R12372" s="75" t="e">
        <f t="shared" si="2373"/>
        <v>#REF!</v>
      </c>
    </row>
    <row r="12373" spans="1:18" ht="15" customHeight="1" x14ac:dyDescent="0.3">
      <c r="A12373" s="86"/>
      <c r="B12373" s="84"/>
      <c r="C12373" s="125"/>
      <c r="E12373" s="151"/>
      <c r="F12373" s="151"/>
      <c r="G12373" s="151"/>
      <c r="H12373" s="190"/>
      <c r="J12373" s="195"/>
      <c r="K12373" s="174"/>
      <c r="L12373" s="170"/>
      <c r="M12373" s="193"/>
      <c r="N12373" s="194" t="str">
        <f t="shared" si="2372"/>
        <v/>
      </c>
      <c r="R12373" s="75" t="e">
        <f t="shared" si="2373"/>
        <v>#REF!</v>
      </c>
    </row>
    <row r="12374" spans="1:18" ht="15" customHeight="1" x14ac:dyDescent="0.3">
      <c r="A12374" s="86"/>
      <c r="B12374" s="84"/>
      <c r="C12374" s="125"/>
      <c r="E12374" s="151"/>
      <c r="F12374" s="151"/>
      <c r="G12374" s="151"/>
      <c r="H12374" s="190" t="str">
        <f t="shared" si="2371"/>
        <v/>
      </c>
      <c r="J12374" s="195" t="str">
        <f>+IF(H12374="","",H12374/H12406)</f>
        <v/>
      </c>
      <c r="K12374" s="174"/>
      <c r="L12374" s="170"/>
      <c r="M12374" s="193" t="str">
        <f t="shared" ref="M12374:M12395" si="2374">IF(L12374="NP", 0, (IF(L12374="EP", 1, (IF(L12374="ND", 0.4, "")))))</f>
        <v/>
      </c>
      <c r="N12374" s="194" t="str">
        <f t="shared" si="2372"/>
        <v/>
      </c>
      <c r="R12374" s="75" t="e">
        <f t="shared" si="2373"/>
        <v>#REF!</v>
      </c>
    </row>
    <row r="12375" spans="1:18" ht="15" customHeight="1" x14ac:dyDescent="0.3">
      <c r="A12375" s="86"/>
      <c r="B12375" s="84"/>
      <c r="C12375" s="125"/>
      <c r="E12375" s="151"/>
      <c r="F12375" s="151"/>
      <c r="G12375" s="151"/>
      <c r="H12375" s="190" t="str">
        <f t="shared" si="2371"/>
        <v/>
      </c>
      <c r="J12375" s="195" t="str">
        <f>+IF(H12375="","",H12375/H12406)</f>
        <v/>
      </c>
      <c r="K12375" s="174"/>
      <c r="L12375" s="170"/>
      <c r="M12375" s="193" t="str">
        <f t="shared" si="2374"/>
        <v/>
      </c>
      <c r="N12375" s="194" t="str">
        <f t="shared" si="2372"/>
        <v/>
      </c>
      <c r="R12375" s="75" t="e">
        <f t="shared" si="2373"/>
        <v>#REF!</v>
      </c>
    </row>
    <row r="12376" spans="1:18" ht="15" customHeight="1" x14ac:dyDescent="0.3">
      <c r="A12376" s="86"/>
      <c r="B12376" s="84"/>
      <c r="C12376" s="125"/>
      <c r="E12376" s="151"/>
      <c r="F12376" s="151"/>
      <c r="G12376" s="151"/>
      <c r="H12376" s="190" t="str">
        <f t="shared" si="2371"/>
        <v/>
      </c>
      <c r="J12376" s="195" t="str">
        <f>+IF(H12376="","",H12376/H12406)</f>
        <v/>
      </c>
      <c r="K12376" s="174"/>
      <c r="L12376" s="170"/>
      <c r="M12376" s="193" t="str">
        <f t="shared" si="2374"/>
        <v/>
      </c>
      <c r="N12376" s="194" t="str">
        <f t="shared" si="2372"/>
        <v/>
      </c>
      <c r="R12376" s="75" t="e">
        <f t="shared" si="2373"/>
        <v>#REF!</v>
      </c>
    </row>
    <row r="12377" spans="1:18" ht="15" customHeight="1" x14ac:dyDescent="0.3">
      <c r="A12377" s="86"/>
      <c r="B12377" s="84"/>
      <c r="C12377" s="125"/>
      <c r="E12377" s="151"/>
      <c r="F12377" s="151"/>
      <c r="G12377" s="151"/>
      <c r="H12377" s="190" t="str">
        <f t="shared" si="2371"/>
        <v/>
      </c>
      <c r="J12377" s="195" t="str">
        <f>+IF(H12377="","",H12377/H12406)</f>
        <v/>
      </c>
      <c r="K12377" s="174"/>
      <c r="L12377" s="170"/>
      <c r="M12377" s="193" t="str">
        <f t="shared" si="2374"/>
        <v/>
      </c>
      <c r="N12377" s="194" t="str">
        <f t="shared" si="2372"/>
        <v/>
      </c>
      <c r="R12377" s="75" t="e">
        <f t="shared" si="2373"/>
        <v>#REF!</v>
      </c>
    </row>
    <row r="12378" spans="1:18" ht="15" customHeight="1" x14ac:dyDescent="0.3">
      <c r="A12378" s="86"/>
      <c r="B12378" s="84"/>
      <c r="C12378" s="125"/>
      <c r="E12378" s="151"/>
      <c r="F12378" s="151"/>
      <c r="G12378" s="151"/>
      <c r="H12378" s="190" t="str">
        <f t="shared" si="2371"/>
        <v/>
      </c>
      <c r="J12378" s="195" t="str">
        <f>+IF(H12378="","",H12378/H12406)</f>
        <v/>
      </c>
      <c r="K12378" s="174"/>
      <c r="L12378" s="170"/>
      <c r="M12378" s="193" t="str">
        <f t="shared" si="2374"/>
        <v/>
      </c>
      <c r="N12378" s="194" t="str">
        <f t="shared" si="2372"/>
        <v/>
      </c>
      <c r="R12378" s="75" t="e">
        <f t="shared" si="2373"/>
        <v>#REF!</v>
      </c>
    </row>
    <row r="12379" spans="1:18" ht="15" customHeight="1" x14ac:dyDescent="0.3">
      <c r="A12379" s="86"/>
      <c r="B12379" s="84"/>
      <c r="C12379" s="125"/>
      <c r="E12379" s="151"/>
      <c r="F12379" s="151"/>
      <c r="G12379" s="151"/>
      <c r="H12379" s="190" t="str">
        <f t="shared" si="2371"/>
        <v/>
      </c>
      <c r="J12379" s="195" t="str">
        <f>+IF(H12379="","",H12379/H12406)</f>
        <v/>
      </c>
      <c r="K12379" s="174"/>
      <c r="L12379" s="170"/>
      <c r="M12379" s="193" t="str">
        <f t="shared" si="2374"/>
        <v/>
      </c>
      <c r="N12379" s="194" t="str">
        <f t="shared" si="2372"/>
        <v/>
      </c>
      <c r="R12379" s="75" t="e">
        <f t="shared" si="2373"/>
        <v>#REF!</v>
      </c>
    </row>
    <row r="12380" spans="1:18" ht="15" customHeight="1" x14ac:dyDescent="0.3">
      <c r="A12380" s="86"/>
      <c r="B12380" s="84"/>
      <c r="C12380" s="125"/>
      <c r="E12380" s="151"/>
      <c r="F12380" s="151"/>
      <c r="G12380" s="151"/>
      <c r="H12380" s="190" t="str">
        <f t="shared" si="2371"/>
        <v/>
      </c>
      <c r="J12380" s="195" t="str">
        <f>+IF(H12380="","",H12380/H12406)</f>
        <v/>
      </c>
      <c r="K12380" s="174"/>
      <c r="L12380" s="170"/>
      <c r="M12380" s="193" t="str">
        <f t="shared" si="2374"/>
        <v/>
      </c>
      <c r="N12380" s="194" t="str">
        <f t="shared" si="2372"/>
        <v/>
      </c>
      <c r="R12380" s="75" t="e">
        <f t="shared" si="2373"/>
        <v>#REF!</v>
      </c>
    </row>
    <row r="12381" spans="1:18" ht="15" customHeight="1" x14ac:dyDescent="0.3">
      <c r="A12381" s="86"/>
      <c r="B12381" s="84"/>
      <c r="C12381" s="125"/>
      <c r="E12381" s="151"/>
      <c r="F12381" s="151"/>
      <c r="G12381" s="151"/>
      <c r="H12381" s="190" t="str">
        <f t="shared" si="2371"/>
        <v/>
      </c>
      <c r="J12381" s="195" t="str">
        <f>+IF(H12381="","",H12381/H12406)</f>
        <v/>
      </c>
      <c r="K12381" s="174"/>
      <c r="L12381" s="170"/>
      <c r="M12381" s="193" t="str">
        <f t="shared" si="2374"/>
        <v/>
      </c>
      <c r="N12381" s="194" t="str">
        <f t="shared" si="2372"/>
        <v/>
      </c>
      <c r="R12381" s="75" t="e">
        <f t="shared" si="2373"/>
        <v>#REF!</v>
      </c>
    </row>
    <row r="12382" spans="1:18" ht="15" customHeight="1" x14ac:dyDescent="0.3">
      <c r="A12382" s="86"/>
      <c r="B12382" s="84"/>
      <c r="C12382" s="125"/>
      <c r="E12382" s="151"/>
      <c r="F12382" s="151"/>
      <c r="G12382" s="151"/>
      <c r="H12382" s="190" t="str">
        <f t="shared" si="2371"/>
        <v/>
      </c>
      <c r="J12382" s="195" t="str">
        <f>+IF(H12382="","",H12382/H12406)</f>
        <v/>
      </c>
      <c r="K12382" s="174"/>
      <c r="L12382" s="170"/>
      <c r="M12382" s="193" t="str">
        <f t="shared" si="2374"/>
        <v/>
      </c>
      <c r="N12382" s="194" t="str">
        <f t="shared" si="2372"/>
        <v/>
      </c>
      <c r="R12382" s="75" t="e">
        <f t="shared" si="2373"/>
        <v>#REF!</v>
      </c>
    </row>
    <row r="12383" spans="1:18" ht="15" customHeight="1" x14ac:dyDescent="0.3">
      <c r="A12383" s="86"/>
      <c r="B12383" s="84"/>
      <c r="C12383" s="125"/>
      <c r="E12383" s="151"/>
      <c r="F12383" s="151"/>
      <c r="G12383" s="151"/>
      <c r="H12383" s="190" t="str">
        <f t="shared" si="2371"/>
        <v/>
      </c>
      <c r="J12383" s="195" t="str">
        <f>+IF(H12383="","",H12383/H12406)</f>
        <v/>
      </c>
      <c r="K12383" s="174"/>
      <c r="L12383" s="170"/>
      <c r="M12383" s="193" t="str">
        <f t="shared" si="2374"/>
        <v/>
      </c>
      <c r="N12383" s="194" t="str">
        <f t="shared" si="2372"/>
        <v/>
      </c>
      <c r="R12383" s="75" t="e">
        <f t="shared" si="2373"/>
        <v>#REF!</v>
      </c>
    </row>
    <row r="12384" spans="1:18" ht="15" customHeight="1" x14ac:dyDescent="0.3">
      <c r="A12384" s="86"/>
      <c r="B12384" s="84"/>
      <c r="C12384" s="125"/>
      <c r="E12384" s="151"/>
      <c r="F12384" s="151"/>
      <c r="G12384" s="151"/>
      <c r="H12384" s="190" t="str">
        <f t="shared" si="2371"/>
        <v/>
      </c>
      <c r="J12384" s="195" t="str">
        <f>+IF(H12384="","",H12384/H12406)</f>
        <v/>
      </c>
      <c r="K12384" s="174"/>
      <c r="L12384" s="170"/>
      <c r="M12384" s="193" t="str">
        <f t="shared" si="2374"/>
        <v/>
      </c>
      <c r="N12384" s="194" t="str">
        <f t="shared" si="2372"/>
        <v/>
      </c>
      <c r="R12384" s="75" t="e">
        <f t="shared" si="2373"/>
        <v>#REF!</v>
      </c>
    </row>
    <row r="12385" spans="1:18" ht="15" customHeight="1" x14ac:dyDescent="0.3">
      <c r="A12385" s="86"/>
      <c r="B12385" s="84"/>
      <c r="C12385" s="125"/>
      <c r="E12385" s="151"/>
      <c r="F12385" s="151"/>
      <c r="G12385" s="151"/>
      <c r="H12385" s="190" t="str">
        <f t="shared" si="2371"/>
        <v/>
      </c>
      <c r="J12385" s="195" t="str">
        <f>+IF(H12385="","",H12385/H12406)</f>
        <v/>
      </c>
      <c r="K12385" s="174"/>
      <c r="L12385" s="170"/>
      <c r="M12385" s="193" t="str">
        <f t="shared" si="2374"/>
        <v/>
      </c>
      <c r="N12385" s="194" t="str">
        <f t="shared" si="2372"/>
        <v/>
      </c>
      <c r="R12385" s="75" t="e">
        <f t="shared" si="2373"/>
        <v>#REF!</v>
      </c>
    </row>
    <row r="12386" spans="1:18" ht="15" customHeight="1" x14ac:dyDescent="0.3">
      <c r="A12386" s="86"/>
      <c r="B12386" s="84"/>
      <c r="C12386" s="125"/>
      <c r="E12386" s="151"/>
      <c r="F12386" s="151"/>
      <c r="G12386" s="151"/>
      <c r="H12386" s="190" t="str">
        <f t="shared" si="2371"/>
        <v/>
      </c>
      <c r="J12386" s="195" t="str">
        <f>+IF(H12386="","",H12386/H12406)</f>
        <v/>
      </c>
      <c r="K12386" s="174"/>
      <c r="L12386" s="170"/>
      <c r="M12386" s="193" t="str">
        <f t="shared" si="2374"/>
        <v/>
      </c>
      <c r="N12386" s="194" t="str">
        <f t="shared" si="2372"/>
        <v/>
      </c>
      <c r="R12386" s="75" t="e">
        <f t="shared" si="2373"/>
        <v>#REF!</v>
      </c>
    </row>
    <row r="12387" spans="1:18" ht="15" customHeight="1" x14ac:dyDescent="0.3">
      <c r="A12387" s="86"/>
      <c r="B12387" s="84"/>
      <c r="C12387" s="125"/>
      <c r="E12387" s="151"/>
      <c r="F12387" s="151"/>
      <c r="G12387" s="151"/>
      <c r="H12387" s="190" t="str">
        <f t="shared" si="2371"/>
        <v/>
      </c>
      <c r="J12387" s="195" t="str">
        <f>+IF(H12387="","",H12387/H12406)</f>
        <v/>
      </c>
      <c r="K12387" s="174"/>
      <c r="L12387" s="170"/>
      <c r="M12387" s="193" t="str">
        <f t="shared" si="2374"/>
        <v/>
      </c>
      <c r="N12387" s="194" t="str">
        <f t="shared" si="2372"/>
        <v/>
      </c>
      <c r="R12387" s="75" t="e">
        <f t="shared" si="2373"/>
        <v>#REF!</v>
      </c>
    </row>
    <row r="12388" spans="1:18" ht="15" customHeight="1" x14ac:dyDescent="0.3">
      <c r="A12388" s="86"/>
      <c r="B12388" s="84"/>
      <c r="C12388" s="125"/>
      <c r="E12388" s="151"/>
      <c r="F12388" s="151"/>
      <c r="G12388" s="151"/>
      <c r="H12388" s="190" t="str">
        <f t="shared" si="2371"/>
        <v/>
      </c>
      <c r="J12388" s="195" t="str">
        <f>+IF(H12388="","",H12388/H12406)</f>
        <v/>
      </c>
      <c r="K12388" s="174"/>
      <c r="L12388" s="170"/>
      <c r="M12388" s="193" t="str">
        <f t="shared" si="2374"/>
        <v/>
      </c>
      <c r="N12388" s="194" t="str">
        <f t="shared" si="2372"/>
        <v/>
      </c>
      <c r="R12388" s="75" t="e">
        <f t="shared" si="2373"/>
        <v>#REF!</v>
      </c>
    </row>
    <row r="12389" spans="1:18" ht="15" customHeight="1" x14ac:dyDescent="0.3">
      <c r="A12389" s="86"/>
      <c r="B12389" s="84"/>
      <c r="C12389" s="125"/>
      <c r="E12389" s="151"/>
      <c r="F12389" s="151"/>
      <c r="G12389" s="151"/>
      <c r="H12389" s="190" t="str">
        <f t="shared" si="2371"/>
        <v/>
      </c>
      <c r="J12389" s="195" t="str">
        <f>+IF(H12389="","",H12389/H12406)</f>
        <v/>
      </c>
      <c r="K12389" s="174"/>
      <c r="L12389" s="170"/>
      <c r="M12389" s="193" t="str">
        <f t="shared" si="2374"/>
        <v/>
      </c>
      <c r="N12389" s="194" t="str">
        <f t="shared" si="2372"/>
        <v/>
      </c>
      <c r="R12389" s="75" t="e">
        <f t="shared" si="2373"/>
        <v>#REF!</v>
      </c>
    </row>
    <row r="12390" spans="1:18" ht="15" customHeight="1" x14ac:dyDescent="0.3">
      <c r="A12390" s="86"/>
      <c r="B12390" s="84"/>
      <c r="C12390" s="125"/>
      <c r="E12390" s="151"/>
      <c r="F12390" s="151"/>
      <c r="G12390" s="151"/>
      <c r="H12390" s="190" t="str">
        <f t="shared" si="2371"/>
        <v/>
      </c>
      <c r="J12390" s="195" t="str">
        <f>+IF(H12390="","",H12390/H12406)</f>
        <v/>
      </c>
      <c r="K12390" s="174"/>
      <c r="L12390" s="170"/>
      <c r="M12390" s="193" t="str">
        <f t="shared" si="2374"/>
        <v/>
      </c>
      <c r="N12390" s="194" t="str">
        <f t="shared" si="2372"/>
        <v/>
      </c>
      <c r="R12390" s="75" t="e">
        <f t="shared" si="2373"/>
        <v>#REF!</v>
      </c>
    </row>
    <row r="12391" spans="1:18" ht="15" customHeight="1" x14ac:dyDescent="0.3">
      <c r="A12391" s="86"/>
      <c r="B12391" s="84"/>
      <c r="C12391" s="125"/>
      <c r="E12391" s="151"/>
      <c r="F12391" s="151"/>
      <c r="G12391" s="151"/>
      <c r="H12391" s="190" t="str">
        <f t="shared" si="2371"/>
        <v/>
      </c>
      <c r="J12391" s="195" t="str">
        <f>+IF(H12391="","",H12391/H12406)</f>
        <v/>
      </c>
      <c r="K12391" s="174"/>
      <c r="L12391" s="170"/>
      <c r="M12391" s="193" t="str">
        <f t="shared" si="2374"/>
        <v/>
      </c>
      <c r="N12391" s="194" t="str">
        <f t="shared" si="2372"/>
        <v/>
      </c>
      <c r="R12391" s="75" t="e">
        <f t="shared" si="2373"/>
        <v>#REF!</v>
      </c>
    </row>
    <row r="12392" spans="1:18" ht="15" customHeight="1" x14ac:dyDescent="0.3">
      <c r="A12392" s="86"/>
      <c r="B12392" s="84"/>
      <c r="C12392" s="125"/>
      <c r="E12392" s="151"/>
      <c r="F12392" s="151"/>
      <c r="G12392" s="151"/>
      <c r="H12392" s="190" t="str">
        <f t="shared" si="2371"/>
        <v/>
      </c>
      <c r="J12392" s="195" t="str">
        <f>+IF(H12392="","",H12392/H12406)</f>
        <v/>
      </c>
      <c r="K12392" s="174"/>
      <c r="L12392" s="170"/>
      <c r="M12392" s="193" t="str">
        <f t="shared" si="2374"/>
        <v/>
      </c>
      <c r="N12392" s="194" t="str">
        <f t="shared" si="2372"/>
        <v/>
      </c>
      <c r="R12392" s="75" t="e">
        <f t="shared" si="2373"/>
        <v>#REF!</v>
      </c>
    </row>
    <row r="12393" spans="1:18" ht="15" customHeight="1" x14ac:dyDescent="0.3">
      <c r="A12393" s="86"/>
      <c r="B12393" s="84"/>
      <c r="C12393" s="125"/>
      <c r="E12393" s="151"/>
      <c r="F12393" s="151"/>
      <c r="G12393" s="151"/>
      <c r="H12393" s="190" t="str">
        <f t="shared" si="2371"/>
        <v/>
      </c>
      <c r="J12393" s="195" t="str">
        <f>+IF(H12393="","",H12393/H12406)</f>
        <v/>
      </c>
      <c r="K12393" s="174"/>
      <c r="L12393" s="170"/>
      <c r="M12393" s="193" t="str">
        <f t="shared" si="2374"/>
        <v/>
      </c>
      <c r="N12393" s="194" t="str">
        <f t="shared" si="2372"/>
        <v/>
      </c>
      <c r="R12393" s="75" t="e">
        <f t="shared" si="2373"/>
        <v>#REF!</v>
      </c>
    </row>
    <row r="12394" spans="1:18" ht="15" customHeight="1" x14ac:dyDescent="0.3">
      <c r="A12394" s="86"/>
      <c r="B12394" s="84"/>
      <c r="C12394" s="125"/>
      <c r="E12394" s="151"/>
      <c r="F12394" s="151"/>
      <c r="G12394" s="151"/>
      <c r="H12394" s="190" t="str">
        <f t="shared" si="2371"/>
        <v/>
      </c>
      <c r="J12394" s="195" t="str">
        <f>+IF(H12394="","",H12394/H12406)</f>
        <v/>
      </c>
      <c r="K12394" s="174"/>
      <c r="L12394" s="170"/>
      <c r="M12394" s="193" t="str">
        <f t="shared" si="2374"/>
        <v/>
      </c>
      <c r="N12394" s="194" t="str">
        <f t="shared" si="2372"/>
        <v/>
      </c>
      <c r="R12394" s="75" t="e">
        <f t="shared" si="2373"/>
        <v>#REF!</v>
      </c>
    </row>
    <row r="12395" spans="1:18" ht="15" customHeight="1" thickBot="1" x14ac:dyDescent="0.35">
      <c r="A12395" s="86"/>
      <c r="B12395" s="84"/>
      <c r="C12395" s="125"/>
      <c r="E12395" s="152"/>
      <c r="F12395" s="152"/>
      <c r="G12395" s="152"/>
      <c r="H12395" s="191" t="str">
        <f t="shared" si="2371"/>
        <v/>
      </c>
      <c r="J12395" s="195" t="str">
        <f>+IF(H12395="","",H12395/H12406)</f>
        <v/>
      </c>
      <c r="K12395" s="174"/>
      <c r="L12395" s="170"/>
      <c r="M12395" s="193" t="str">
        <f t="shared" si="2374"/>
        <v/>
      </c>
      <c r="N12395" s="194" t="str">
        <f t="shared" si="2372"/>
        <v/>
      </c>
      <c r="R12395" s="75" t="e">
        <f t="shared" si="2373"/>
        <v>#REF!</v>
      </c>
    </row>
    <row r="12396" spans="1:18" ht="15" customHeight="1" thickBot="1" x14ac:dyDescent="0.35">
      <c r="A12396" s="86"/>
      <c r="B12396" s="84"/>
      <c r="C12396" s="160"/>
      <c r="D12396" s="160"/>
      <c r="E12396" s="160"/>
      <c r="F12396" s="160"/>
      <c r="G12396" s="161" t="s">
        <v>29</v>
      </c>
      <c r="H12396" s="157">
        <f>SUM(H12370:H12395)</f>
        <v>180</v>
      </c>
      <c r="J12396" s="110">
        <f>SUM(J12370:J12395)</f>
        <v>1</v>
      </c>
      <c r="K12396" s="109"/>
      <c r="L12396" s="109"/>
      <c r="M12396" s="109"/>
      <c r="N12396" s="110">
        <f>SUM(N12370:N12395)</f>
        <v>0.39</v>
      </c>
    </row>
    <row r="12397" spans="1:18" s="73" customFormat="1" ht="15" customHeight="1" thickBot="1" x14ac:dyDescent="0.35">
      <c r="A12397" s="86"/>
      <c r="B12397" s="84"/>
      <c r="C12397" s="73" t="s">
        <v>12</v>
      </c>
      <c r="H12397" s="74"/>
      <c r="J12397" s="111"/>
      <c r="K12397" s="111"/>
      <c r="L12397" s="111"/>
      <c r="M12397" s="111"/>
      <c r="N12397" s="111"/>
    </row>
    <row r="12398" spans="1:18" ht="33" customHeight="1" thickBot="1" x14ac:dyDescent="0.35">
      <c r="A12398" s="86"/>
      <c r="B12398" s="84"/>
      <c r="C12398" s="122" t="s">
        <v>48</v>
      </c>
      <c r="D12398" s="129"/>
      <c r="E12398" s="130" t="s">
        <v>3</v>
      </c>
      <c r="F12398" s="130" t="s">
        <v>0</v>
      </c>
      <c r="G12398" s="123" t="s">
        <v>6</v>
      </c>
      <c r="H12398" s="124" t="s">
        <v>9</v>
      </c>
      <c r="J12398" s="106" t="s">
        <v>59</v>
      </c>
      <c r="K12398" s="107" t="s">
        <v>60</v>
      </c>
      <c r="L12398" s="107" t="s">
        <v>61</v>
      </c>
      <c r="M12398" s="107" t="s">
        <v>62</v>
      </c>
      <c r="N12398" s="108" t="s">
        <v>63</v>
      </c>
    </row>
    <row r="12399" spans="1:18" ht="15" customHeight="1" x14ac:dyDescent="0.3">
      <c r="A12399" s="86"/>
      <c r="B12399" s="84"/>
      <c r="C12399" s="125"/>
      <c r="E12399" s="149"/>
      <c r="F12399" s="146"/>
      <c r="G12399" s="154"/>
      <c r="H12399" s="186" t="str">
        <f>+IF(G12399="","",F12399*G12399)</f>
        <v/>
      </c>
      <c r="J12399" s="195" t="str">
        <f>+IF(H12399="","",H12399/H12406)</f>
        <v/>
      </c>
      <c r="K12399" s="175"/>
      <c r="L12399" s="175"/>
      <c r="M12399" s="193" t="str">
        <f>IF(L12399="NP", 0, (IF(L12399="EP", 1, (IF(L12399="ND", 0.4, "")))))</f>
        <v/>
      </c>
      <c r="N12399" s="194" t="str">
        <f>+IF(H12399="","",J12399*M12399)</f>
        <v/>
      </c>
      <c r="R12399" s="75" t="e">
        <f t="shared" ref="R12399:R12403" si="2375">+R12311+1</f>
        <v>#REF!</v>
      </c>
    </row>
    <row r="12400" spans="1:18" ht="15" customHeight="1" x14ac:dyDescent="0.3">
      <c r="A12400" s="86"/>
      <c r="B12400" s="84"/>
      <c r="C12400" s="125"/>
      <c r="E12400" s="149"/>
      <c r="F12400" s="146"/>
      <c r="G12400" s="154"/>
      <c r="H12400" s="186" t="str">
        <f>+IF(G12400="","",F12400*G12400)</f>
        <v/>
      </c>
      <c r="J12400" s="195" t="str">
        <f>+IF(H12400="","",H12400/H12404)</f>
        <v/>
      </c>
      <c r="K12400" s="175"/>
      <c r="L12400" s="175"/>
      <c r="M12400" s="193" t="str">
        <f>IF(L12400="NP", 0, (IF(L12400="EP", 1, (IF(L12400="ND", 0.4, "")))))</f>
        <v/>
      </c>
      <c r="N12400" s="194" t="str">
        <f>+IF(H12400="","",J12400*M12400)</f>
        <v/>
      </c>
      <c r="R12400" s="75" t="e">
        <f t="shared" si="2375"/>
        <v>#REF!</v>
      </c>
    </row>
    <row r="12401" spans="1:18" ht="15" customHeight="1" x14ac:dyDescent="0.3">
      <c r="A12401" s="86"/>
      <c r="B12401" s="84"/>
      <c r="C12401" s="125"/>
      <c r="E12401" s="149"/>
      <c r="F12401" s="146"/>
      <c r="G12401" s="154"/>
      <c r="H12401" s="186" t="str">
        <f>+IF(G12401="","",F12401*G12401)</f>
        <v/>
      </c>
      <c r="J12401" s="195" t="str">
        <f>+IF(H12401="","",H12401/H12405)</f>
        <v/>
      </c>
      <c r="K12401" s="175"/>
      <c r="L12401" s="175"/>
      <c r="M12401" s="193" t="str">
        <f>IF(L12401="NP", 0, (IF(L12401="EP", 1, (IF(L12401="ND", 0.4, "")))))</f>
        <v/>
      </c>
      <c r="N12401" s="194" t="str">
        <f>+IF(H12401="","",J12401*M12401)</f>
        <v/>
      </c>
      <c r="R12401" s="75" t="e">
        <f t="shared" si="2375"/>
        <v>#REF!</v>
      </c>
    </row>
    <row r="12402" spans="1:18" ht="15" customHeight="1" x14ac:dyDescent="0.3">
      <c r="A12402" s="86"/>
      <c r="B12402" s="84"/>
      <c r="C12402" s="125"/>
      <c r="E12402" s="149"/>
      <c r="F12402" s="146"/>
      <c r="G12402" s="154"/>
      <c r="H12402" s="186" t="str">
        <f>+IF(G12402="","",F12402*G12402)</f>
        <v/>
      </c>
      <c r="J12402" s="195" t="str">
        <f>+IF(H12402="","",H12402/H12406)</f>
        <v/>
      </c>
      <c r="K12402" s="175"/>
      <c r="L12402" s="175"/>
      <c r="M12402" s="193" t="str">
        <f>IF(L12402="NP", 0, (IF(L12402="EP", 1, (IF(L12402="ND", 0.4, "")))))</f>
        <v/>
      </c>
      <c r="N12402" s="194" t="str">
        <f>+IF(H12402="","",J12402*M12402)</f>
        <v/>
      </c>
      <c r="R12402" s="75" t="e">
        <f t="shared" si="2375"/>
        <v>#REF!</v>
      </c>
    </row>
    <row r="12403" spans="1:18" ht="15" customHeight="1" thickBot="1" x14ac:dyDescent="0.35">
      <c r="A12403" s="86"/>
      <c r="B12403" s="84"/>
      <c r="C12403" s="127"/>
      <c r="D12403" s="128"/>
      <c r="E12403" s="150"/>
      <c r="F12403" s="147"/>
      <c r="G12403" s="155"/>
      <c r="H12403" s="192" t="str">
        <f>+IF(G12403="","",F12403*G12403)</f>
        <v/>
      </c>
      <c r="J12403" s="195" t="str">
        <f>+IF(H12403="","",H12403/H12406)</f>
        <v/>
      </c>
      <c r="K12403" s="176"/>
      <c r="L12403" s="177"/>
      <c r="M12403" s="193" t="str">
        <f>IF(L12403="NP", 0, (IF(L12403="EP", 1, (IF(L12403="ND", 0.4, "")))))</f>
        <v/>
      </c>
      <c r="N12403" s="194" t="str">
        <f>+IF(H12403="","",J12403*M12403)</f>
        <v/>
      </c>
      <c r="R12403" s="75" t="e">
        <f t="shared" si="2375"/>
        <v>#REF!</v>
      </c>
    </row>
    <row r="12404" spans="1:18" ht="15" customHeight="1" thickBot="1" x14ac:dyDescent="0.35">
      <c r="A12404" s="86"/>
      <c r="B12404" s="84"/>
      <c r="C12404" s="160"/>
      <c r="D12404" s="160"/>
      <c r="E12404" s="160"/>
      <c r="F12404" s="160"/>
      <c r="G12404" s="161" t="s">
        <v>30</v>
      </c>
      <c r="H12404" s="157">
        <f>SUM(H12399:H12403)</f>
        <v>0</v>
      </c>
      <c r="J12404" s="110">
        <f>SUM(J12399:J12403)</f>
        <v>0</v>
      </c>
      <c r="K12404" s="109"/>
      <c r="L12404" s="109"/>
      <c r="M12404" s="109"/>
      <c r="N12404" s="110">
        <f>SUM(N12399:N12403)</f>
        <v>0</v>
      </c>
    </row>
    <row r="12405" spans="1:18" ht="13.5" customHeight="1" thickBot="1" x14ac:dyDescent="0.35">
      <c r="A12405" s="86"/>
      <c r="B12405" s="84"/>
      <c r="H12405" s="84"/>
      <c r="J12405" s="103"/>
      <c r="K12405" s="104"/>
      <c r="L12405" s="104"/>
      <c r="M12405" s="104"/>
      <c r="N12405" s="105"/>
    </row>
    <row r="12406" spans="1:18" ht="15" customHeight="1" x14ac:dyDescent="0.3">
      <c r="A12406" s="86"/>
      <c r="B12406" s="84"/>
      <c r="D12406" s="132" t="s">
        <v>13</v>
      </c>
      <c r="E12406" s="133"/>
      <c r="F12406" s="133"/>
      <c r="G12406" s="134"/>
      <c r="H12406" s="158">
        <f>+H12351+H12367+H12396+H12404</f>
        <v>180</v>
      </c>
      <c r="J12406" s="113"/>
      <c r="K12406" s="78"/>
      <c r="M12406" s="78"/>
      <c r="N12406" s="114"/>
    </row>
    <row r="12407" spans="1:18" ht="15" customHeight="1" thickBot="1" x14ac:dyDescent="0.35">
      <c r="A12407" s="86"/>
      <c r="B12407" s="84"/>
      <c r="D12407" s="135" t="s">
        <v>67</v>
      </c>
      <c r="E12407" s="136"/>
      <c r="F12407" s="136"/>
      <c r="G12407" s="141">
        <f>+$Q$1</f>
        <v>0.15</v>
      </c>
      <c r="H12407" s="159">
        <f>+H12406*G12407</f>
        <v>27</v>
      </c>
      <c r="J12407" s="115"/>
      <c r="K12407" s="116"/>
      <c r="L12407" s="116"/>
      <c r="M12407" s="116"/>
      <c r="N12407" s="117"/>
    </row>
    <row r="12408" spans="1:18" ht="15" customHeight="1" x14ac:dyDescent="0.3">
      <c r="A12408" s="86"/>
      <c r="B12408" s="84"/>
      <c r="D12408" s="135" t="s">
        <v>68</v>
      </c>
      <c r="E12408" s="136"/>
      <c r="F12408" s="136"/>
      <c r="G12408" s="141">
        <f>+$Q$2</f>
        <v>0</v>
      </c>
      <c r="H12408" s="159">
        <f>+(H12406+H12407)*G12408</f>
        <v>0</v>
      </c>
      <c r="J12408" s="120">
        <f>+J12351+J12367+J12396+J12404</f>
        <v>1</v>
      </c>
      <c r="K12408" s="118"/>
      <c r="L12408" s="118"/>
      <c r="M12408" s="118"/>
      <c r="N12408" s="120">
        <f>+N12351+N12367+N12396+N12404</f>
        <v>0.39</v>
      </c>
    </row>
    <row r="12409" spans="1:18" ht="15" customHeight="1" thickBot="1" x14ac:dyDescent="0.35">
      <c r="A12409" s="86"/>
      <c r="B12409" s="84"/>
      <c r="C12409" s="75" t="s">
        <v>64</v>
      </c>
      <c r="D12409" s="135" t="s">
        <v>14</v>
      </c>
      <c r="E12409" s="136"/>
      <c r="F12409" s="136"/>
      <c r="G12409" s="137"/>
      <c r="H12409" s="159">
        <f>SUM(H12406:H12408)</f>
        <v>207</v>
      </c>
      <c r="J12409" s="121" t="s">
        <v>69</v>
      </c>
      <c r="K12409" s="119"/>
      <c r="L12409" s="119"/>
      <c r="M12409" s="119"/>
      <c r="N12409" s="121" t="s">
        <v>70</v>
      </c>
    </row>
    <row r="12410" spans="1:18" ht="15" customHeight="1" thickBot="1" x14ac:dyDescent="0.35">
      <c r="A12410" s="86"/>
      <c r="B12410" s="84"/>
      <c r="C12410" s="75" t="s">
        <v>64</v>
      </c>
      <c r="D12410" s="138" t="s">
        <v>15</v>
      </c>
      <c r="E12410" s="139"/>
      <c r="F12410" s="139"/>
      <c r="G12410" s="140"/>
      <c r="H12410" s="131">
        <f>+ROUND(H12409,2)</f>
        <v>207</v>
      </c>
      <c r="N12410" s="165">
        <f>+ROUND(N12408,4)</f>
        <v>0.39</v>
      </c>
    </row>
    <row r="12411" spans="1:18" ht="13.5" customHeight="1" x14ac:dyDescent="0.3">
      <c r="A12411" s="86"/>
      <c r="B12411" s="84"/>
      <c r="G12411" s="76"/>
    </row>
    <row r="12412" spans="1:18" ht="13.5" customHeight="1" x14ac:dyDescent="0.3">
      <c r="A12412" s="86"/>
      <c r="B12412" s="84"/>
      <c r="G12412" s="76"/>
    </row>
    <row r="12413" spans="1:18" ht="15" customHeight="1" x14ac:dyDescent="0.3">
      <c r="A12413" s="83"/>
      <c r="B12413" s="84"/>
      <c r="G12413" s="76"/>
      <c r="H12413" s="84"/>
      <c r="J12413" s="85"/>
      <c r="K12413" s="85"/>
      <c r="L12413" s="85"/>
      <c r="M12413" s="85"/>
      <c r="N12413" s="85"/>
    </row>
    <row r="12414" spans="1:18" ht="14.1" customHeight="1" x14ac:dyDescent="0.3">
      <c r="A12414" s="86"/>
      <c r="B12414" s="84"/>
      <c r="C12414" s="87"/>
      <c r="D12414" s="87"/>
      <c r="E12414" s="87"/>
      <c r="F12414" s="87"/>
      <c r="G12414" s="87"/>
      <c r="H12414" s="87"/>
      <c r="K12414" s="78"/>
      <c r="M12414" s="78"/>
    </row>
    <row r="12415" spans="1:18" ht="12" customHeight="1" x14ac:dyDescent="0.3">
      <c r="A12415" s="86"/>
      <c r="B12415" s="84"/>
      <c r="C12415" s="73"/>
      <c r="D12415" s="73"/>
      <c r="E12415" s="73"/>
      <c r="F12415" s="73"/>
      <c r="G12415" s="73"/>
      <c r="H12415" s="73"/>
      <c r="K12415" s="78"/>
      <c r="M12415" s="78"/>
    </row>
    <row r="12416" spans="1:18" ht="12" customHeight="1" x14ac:dyDescent="0.3">
      <c r="A12416" s="86"/>
      <c r="B12416" s="84"/>
      <c r="G12416" s="88"/>
      <c r="H12416" s="84"/>
      <c r="K12416" s="78"/>
      <c r="M12416" s="78"/>
    </row>
    <row r="12417" spans="1:18" ht="14.25" customHeight="1" x14ac:dyDescent="0.3">
      <c r="A12417" s="86"/>
      <c r="B12417" s="84"/>
      <c r="C12417" s="89"/>
      <c r="D12417" s="90"/>
      <c r="E12417" s="90"/>
      <c r="F12417" s="90"/>
      <c r="G12417" s="90"/>
      <c r="H12417" s="91"/>
      <c r="K12417" s="78"/>
      <c r="M12417" s="78"/>
    </row>
    <row r="12418" spans="1:18" ht="14.25" customHeight="1" x14ac:dyDescent="0.3">
      <c r="A12418" s="86"/>
      <c r="B12418" s="84"/>
      <c r="C12418" s="89"/>
      <c r="H12418" s="84"/>
      <c r="K12418" s="78"/>
      <c r="M12418" s="78"/>
    </row>
    <row r="12419" spans="1:18" ht="12" customHeight="1" thickBot="1" x14ac:dyDescent="0.35">
      <c r="A12419" s="86"/>
      <c r="B12419" s="84"/>
      <c r="C12419" s="89"/>
      <c r="H12419" s="84"/>
      <c r="K12419" s="78"/>
      <c r="M12419" s="78"/>
    </row>
    <row r="12420" spans="1:18" ht="20.100000000000001" customHeight="1" thickBot="1" x14ac:dyDescent="0.35">
      <c r="A12420" s="86"/>
      <c r="B12420" s="84"/>
      <c r="C12420" s="142" t="s">
        <v>55</v>
      </c>
      <c r="D12420" s="143"/>
      <c r="E12420" s="143"/>
      <c r="F12420" s="143"/>
      <c r="G12420" s="143"/>
      <c r="H12420" s="144"/>
    </row>
    <row r="12421" spans="1:18" ht="20.100000000000001" customHeight="1" x14ac:dyDescent="0.3">
      <c r="A12421" s="86"/>
      <c r="B12421" s="84"/>
      <c r="C12421" s="92"/>
      <c r="H12421" s="93" t="s">
        <v>56</v>
      </c>
      <c r="I12421" s="84"/>
      <c r="J12421" s="97" t="s">
        <v>26</v>
      </c>
      <c r="K12421" s="98"/>
      <c r="L12421" s="98"/>
      <c r="M12421" s="98"/>
      <c r="N12421" s="99"/>
    </row>
    <row r="12422" spans="1:18" ht="16.5" customHeight="1" thickBot="1" x14ac:dyDescent="0.35">
      <c r="A12422" s="169"/>
      <c r="B12422" s="84"/>
      <c r="C12422" s="73" t="s">
        <v>57</v>
      </c>
      <c r="D12422" s="84">
        <v>142</v>
      </c>
      <c r="G12422" s="74" t="s">
        <v>4</v>
      </c>
      <c r="H12422" s="75" t="str">
        <f>+VLOOKUP(D12422,PRESUP!$A$6:$N$183,3,FALSE)</f>
        <v>u</v>
      </c>
      <c r="I12422" s="84"/>
      <c r="J12422" s="100"/>
      <c r="K12422" s="101"/>
      <c r="L12422" s="101"/>
      <c r="M12422" s="101"/>
      <c r="N12422" s="102"/>
    </row>
    <row r="12423" spans="1:18" ht="32.25" customHeight="1" x14ac:dyDescent="0.3">
      <c r="A12423" s="86"/>
      <c r="B12423" s="84"/>
      <c r="C12423" s="22" t="str">
        <f>+VLOOKUP(D12422,PRESUP!$A$6:$N$183,14,FALSE)</f>
        <v>DETALLE: Monitoreo de Calidad de aire (material particulado PM10)</v>
      </c>
      <c r="J12423" s="103"/>
      <c r="K12423" s="104"/>
      <c r="L12423" s="104"/>
      <c r="M12423" s="104"/>
      <c r="N12423" s="105"/>
      <c r="O12423" s="84" t="s">
        <v>71</v>
      </c>
      <c r="P12423" s="84" t="s">
        <v>73</v>
      </c>
      <c r="Q12423" s="84" t="s">
        <v>72</v>
      </c>
    </row>
    <row r="12424" spans="1:18" s="73" customFormat="1" ht="15" customHeight="1" thickBot="1" x14ac:dyDescent="0.35">
      <c r="A12424" s="86"/>
      <c r="B12424" s="84"/>
      <c r="C12424" s="73" t="s">
        <v>5</v>
      </c>
      <c r="D12424" s="94"/>
      <c r="E12424" s="94"/>
      <c r="F12424" s="94"/>
      <c r="G12424" s="196" t="s">
        <v>58</v>
      </c>
      <c r="H12424" s="197">
        <v>0.10199999999999999</v>
      </c>
      <c r="J12424" s="162"/>
      <c r="K12424" s="163"/>
      <c r="L12424" s="163"/>
      <c r="M12424" s="163"/>
      <c r="N12424" s="164"/>
      <c r="O12424" s="166">
        <f>+H12498</f>
        <v>207</v>
      </c>
      <c r="P12424" s="168">
        <f>+H12494</f>
        <v>180</v>
      </c>
      <c r="Q12424" s="167">
        <f>+N12498</f>
        <v>0.20180000000000001</v>
      </c>
      <c r="R12424" s="73">
        <f t="shared" ref="R12424" si="2376">+D12422</f>
        <v>142</v>
      </c>
    </row>
    <row r="12425" spans="1:18" s="94" customFormat="1" ht="30" customHeight="1" thickBot="1" x14ac:dyDescent="0.35">
      <c r="A12425" s="86"/>
      <c r="B12425" s="84"/>
      <c r="C12425" s="122" t="s">
        <v>48</v>
      </c>
      <c r="D12425" s="123" t="s">
        <v>0</v>
      </c>
      <c r="E12425" s="123" t="s">
        <v>6</v>
      </c>
      <c r="F12425" s="123" t="s">
        <v>7</v>
      </c>
      <c r="G12425" s="123" t="s">
        <v>8</v>
      </c>
      <c r="H12425" s="124" t="s">
        <v>9</v>
      </c>
      <c r="J12425" s="106" t="s">
        <v>59</v>
      </c>
      <c r="K12425" s="107" t="s">
        <v>60</v>
      </c>
      <c r="L12425" s="107" t="s">
        <v>61</v>
      </c>
      <c r="M12425" s="107" t="s">
        <v>62</v>
      </c>
      <c r="N12425" s="108" t="s">
        <v>63</v>
      </c>
    </row>
    <row r="12426" spans="1:18" ht="15" customHeight="1" x14ac:dyDescent="0.3">
      <c r="A12426" s="86"/>
      <c r="B12426" s="84"/>
      <c r="C12426" s="125"/>
      <c r="D12426" s="145"/>
      <c r="E12426" s="148"/>
      <c r="F12426" s="148"/>
      <c r="G12426" s="153"/>
      <c r="H12426" s="126"/>
      <c r="J12426" s="171"/>
      <c r="K12426" s="172"/>
      <c r="L12426" s="170"/>
      <c r="M12426" s="156"/>
      <c r="N12426" s="173" t="str">
        <f t="shared" ref="N12426:N12438" si="2377">+IF(H12426="","",J12426*M12426)</f>
        <v/>
      </c>
    </row>
    <row r="12427" spans="1:18" ht="15" customHeight="1" x14ac:dyDescent="0.3">
      <c r="A12427" s="86"/>
      <c r="B12427" s="84"/>
      <c r="C12427" s="125"/>
      <c r="D12427" s="146"/>
      <c r="E12427" s="149"/>
      <c r="F12427" s="184"/>
      <c r="G12427" s="185"/>
      <c r="H12427" s="186"/>
      <c r="J12427" s="195"/>
      <c r="K12427" s="172"/>
      <c r="L12427" s="170"/>
      <c r="M12427" s="193"/>
      <c r="N12427" s="194" t="str">
        <f t="shared" si="2377"/>
        <v/>
      </c>
      <c r="R12427" s="75" t="e">
        <f t="shared" ref="R12427:R12438" si="2378">+R12339+1</f>
        <v>#REF!</v>
      </c>
    </row>
    <row r="12428" spans="1:18" ht="15" customHeight="1" x14ac:dyDescent="0.3">
      <c r="A12428" s="86"/>
      <c r="B12428" s="84"/>
      <c r="C12428" s="125"/>
      <c r="D12428" s="146"/>
      <c r="E12428" s="149"/>
      <c r="F12428" s="184"/>
      <c r="G12428" s="185"/>
      <c r="H12428" s="186"/>
      <c r="J12428" s="195"/>
      <c r="K12428" s="172"/>
      <c r="L12428" s="170"/>
      <c r="M12428" s="193"/>
      <c r="N12428" s="194" t="str">
        <f t="shared" si="2377"/>
        <v/>
      </c>
      <c r="R12428" s="75" t="e">
        <f t="shared" si="2378"/>
        <v>#REF!</v>
      </c>
    </row>
    <row r="12429" spans="1:18" ht="15" customHeight="1" x14ac:dyDescent="0.3">
      <c r="A12429" s="86"/>
      <c r="B12429" s="84"/>
      <c r="C12429" s="125"/>
      <c r="D12429" s="146"/>
      <c r="E12429" s="149"/>
      <c r="F12429" s="184" t="str">
        <f t="shared" ref="F12429:F12438" si="2379">+IF(E12429="","",D12429*E12429)</f>
        <v/>
      </c>
      <c r="G12429" s="185" t="str">
        <f>+IF(F12429="","",H12424)</f>
        <v/>
      </c>
      <c r="H12429" s="186" t="str">
        <f t="shared" ref="H12429:H12438" si="2380">+IF(G12429="","",F12429*G12429)</f>
        <v/>
      </c>
      <c r="J12429" s="195" t="str">
        <f>+IF(H12429="","",H12429/H12494)</f>
        <v/>
      </c>
      <c r="K12429" s="172"/>
      <c r="L12429" s="170"/>
      <c r="M12429" s="193" t="str">
        <f t="shared" ref="M12429:M12438" si="2381">IF(L12429="NP", 0, (IF(L12429="EP", 1, (IF(L12429="ND", 0.4, "")))))</f>
        <v/>
      </c>
      <c r="N12429" s="194" t="str">
        <f t="shared" si="2377"/>
        <v/>
      </c>
      <c r="R12429" s="75" t="e">
        <f t="shared" si="2378"/>
        <v>#REF!</v>
      </c>
    </row>
    <row r="12430" spans="1:18" ht="15" customHeight="1" x14ac:dyDescent="0.3">
      <c r="A12430" s="86"/>
      <c r="B12430" s="84"/>
      <c r="C12430" s="125"/>
      <c r="D12430" s="146"/>
      <c r="E12430" s="149"/>
      <c r="F12430" s="184" t="str">
        <f t="shared" si="2379"/>
        <v/>
      </c>
      <c r="G12430" s="185" t="str">
        <f>+IF(F12430="","",H12424)</f>
        <v/>
      </c>
      <c r="H12430" s="186" t="str">
        <f t="shared" si="2380"/>
        <v/>
      </c>
      <c r="J12430" s="195" t="str">
        <f>+IF(H12430="","",H12430/H12494)</f>
        <v/>
      </c>
      <c r="K12430" s="172"/>
      <c r="L12430" s="170"/>
      <c r="M12430" s="193" t="str">
        <f t="shared" si="2381"/>
        <v/>
      </c>
      <c r="N12430" s="194" t="str">
        <f t="shared" si="2377"/>
        <v/>
      </c>
      <c r="R12430" s="75" t="e">
        <f t="shared" si="2378"/>
        <v>#REF!</v>
      </c>
    </row>
    <row r="12431" spans="1:18" ht="15" customHeight="1" x14ac:dyDescent="0.3">
      <c r="A12431" s="86"/>
      <c r="B12431" s="84"/>
      <c r="C12431" s="125"/>
      <c r="D12431" s="146"/>
      <c r="E12431" s="149"/>
      <c r="F12431" s="184" t="str">
        <f t="shared" si="2379"/>
        <v/>
      </c>
      <c r="G12431" s="185" t="str">
        <f>+IF(F12431="","",H12424)</f>
        <v/>
      </c>
      <c r="H12431" s="186" t="str">
        <f t="shared" si="2380"/>
        <v/>
      </c>
      <c r="J12431" s="195" t="str">
        <f>+IF(H12431="","",H12431/H12494)</f>
        <v/>
      </c>
      <c r="K12431" s="172"/>
      <c r="L12431" s="170"/>
      <c r="M12431" s="193" t="str">
        <f t="shared" si="2381"/>
        <v/>
      </c>
      <c r="N12431" s="194" t="str">
        <f t="shared" si="2377"/>
        <v/>
      </c>
      <c r="R12431" s="75" t="e">
        <f t="shared" si="2378"/>
        <v>#REF!</v>
      </c>
    </row>
    <row r="12432" spans="1:18" ht="15" customHeight="1" x14ac:dyDescent="0.3">
      <c r="A12432" s="86"/>
      <c r="B12432" s="84"/>
      <c r="C12432" s="125"/>
      <c r="D12432" s="146"/>
      <c r="E12432" s="149"/>
      <c r="F12432" s="184" t="str">
        <f t="shared" si="2379"/>
        <v/>
      </c>
      <c r="G12432" s="185" t="str">
        <f>+IF(F12432="","",H12424)</f>
        <v/>
      </c>
      <c r="H12432" s="186" t="str">
        <f t="shared" si="2380"/>
        <v/>
      </c>
      <c r="J12432" s="195" t="str">
        <f>+IF(H12432="","",H12432/H12494)</f>
        <v/>
      </c>
      <c r="K12432" s="172"/>
      <c r="L12432" s="170"/>
      <c r="M12432" s="193" t="str">
        <f t="shared" si="2381"/>
        <v/>
      </c>
      <c r="N12432" s="194" t="str">
        <f t="shared" si="2377"/>
        <v/>
      </c>
      <c r="R12432" s="75" t="e">
        <f t="shared" si="2378"/>
        <v>#REF!</v>
      </c>
    </row>
    <row r="12433" spans="1:18" ht="15" customHeight="1" x14ac:dyDescent="0.3">
      <c r="A12433" s="86"/>
      <c r="B12433" s="84"/>
      <c r="C12433" s="125"/>
      <c r="D12433" s="146"/>
      <c r="E12433" s="149"/>
      <c r="F12433" s="184" t="str">
        <f t="shared" si="2379"/>
        <v/>
      </c>
      <c r="G12433" s="185" t="str">
        <f>+IF(F12433="","",H12424)</f>
        <v/>
      </c>
      <c r="H12433" s="186" t="str">
        <f t="shared" si="2380"/>
        <v/>
      </c>
      <c r="J12433" s="195" t="str">
        <f>+IF(H12433="","",H12433/H12494)</f>
        <v/>
      </c>
      <c r="K12433" s="172"/>
      <c r="L12433" s="170"/>
      <c r="M12433" s="193" t="str">
        <f t="shared" si="2381"/>
        <v/>
      </c>
      <c r="N12433" s="194" t="str">
        <f t="shared" si="2377"/>
        <v/>
      </c>
      <c r="R12433" s="75" t="e">
        <f t="shared" si="2378"/>
        <v>#REF!</v>
      </c>
    </row>
    <row r="12434" spans="1:18" ht="15" customHeight="1" x14ac:dyDescent="0.3">
      <c r="A12434" s="86"/>
      <c r="B12434" s="84"/>
      <c r="C12434" s="125"/>
      <c r="D12434" s="146"/>
      <c r="E12434" s="149"/>
      <c r="F12434" s="184" t="str">
        <f t="shared" si="2379"/>
        <v/>
      </c>
      <c r="G12434" s="185" t="str">
        <f>+IF(F12434="","",H12424)</f>
        <v/>
      </c>
      <c r="H12434" s="186" t="str">
        <f t="shared" si="2380"/>
        <v/>
      </c>
      <c r="J12434" s="195" t="str">
        <f>+IF(H12434="","",H12434/H12494)</f>
        <v/>
      </c>
      <c r="K12434" s="172"/>
      <c r="L12434" s="170"/>
      <c r="M12434" s="193" t="str">
        <f t="shared" si="2381"/>
        <v/>
      </c>
      <c r="N12434" s="194" t="str">
        <f t="shared" si="2377"/>
        <v/>
      </c>
      <c r="R12434" s="75" t="e">
        <f t="shared" si="2378"/>
        <v>#REF!</v>
      </c>
    </row>
    <row r="12435" spans="1:18" ht="15" customHeight="1" x14ac:dyDescent="0.3">
      <c r="A12435" s="86"/>
      <c r="B12435" s="84"/>
      <c r="C12435" s="125"/>
      <c r="D12435" s="146"/>
      <c r="E12435" s="149"/>
      <c r="F12435" s="184" t="str">
        <f t="shared" si="2379"/>
        <v/>
      </c>
      <c r="G12435" s="185" t="str">
        <f>+IF(F12435="","",H12424)</f>
        <v/>
      </c>
      <c r="H12435" s="186" t="str">
        <f t="shared" si="2380"/>
        <v/>
      </c>
      <c r="J12435" s="195" t="str">
        <f>+IF(H12435="","",H12435/H12494)</f>
        <v/>
      </c>
      <c r="K12435" s="172"/>
      <c r="L12435" s="170"/>
      <c r="M12435" s="193" t="str">
        <f t="shared" si="2381"/>
        <v/>
      </c>
      <c r="N12435" s="194" t="str">
        <f t="shared" si="2377"/>
        <v/>
      </c>
      <c r="R12435" s="75" t="e">
        <f t="shared" si="2378"/>
        <v>#REF!</v>
      </c>
    </row>
    <row r="12436" spans="1:18" ht="15" customHeight="1" x14ac:dyDescent="0.3">
      <c r="A12436" s="86"/>
      <c r="B12436" s="84"/>
      <c r="C12436" s="125"/>
      <c r="D12436" s="146"/>
      <c r="E12436" s="149"/>
      <c r="F12436" s="184" t="str">
        <f t="shared" si="2379"/>
        <v/>
      </c>
      <c r="G12436" s="185" t="str">
        <f>+IF(F12436="","",H12424)</f>
        <v/>
      </c>
      <c r="H12436" s="186" t="str">
        <f t="shared" si="2380"/>
        <v/>
      </c>
      <c r="J12436" s="195" t="str">
        <f>+IF(H12436="","",H12436/H12494)</f>
        <v/>
      </c>
      <c r="K12436" s="172"/>
      <c r="L12436" s="170"/>
      <c r="M12436" s="193" t="str">
        <f t="shared" si="2381"/>
        <v/>
      </c>
      <c r="N12436" s="194" t="str">
        <f t="shared" si="2377"/>
        <v/>
      </c>
      <c r="R12436" s="75" t="e">
        <f t="shared" si="2378"/>
        <v>#REF!</v>
      </c>
    </row>
    <row r="12437" spans="1:18" ht="15" customHeight="1" x14ac:dyDescent="0.3">
      <c r="A12437" s="86"/>
      <c r="B12437" s="84"/>
      <c r="C12437" s="125"/>
      <c r="D12437" s="146"/>
      <c r="E12437" s="149"/>
      <c r="F12437" s="184" t="str">
        <f t="shared" si="2379"/>
        <v/>
      </c>
      <c r="G12437" s="185" t="str">
        <f>+IF(F12437="","",H12424)</f>
        <v/>
      </c>
      <c r="H12437" s="186" t="str">
        <f t="shared" si="2380"/>
        <v/>
      </c>
      <c r="J12437" s="195" t="str">
        <f>+IF(H12437="","",H12437/H12494)</f>
        <v/>
      </c>
      <c r="K12437" s="172"/>
      <c r="L12437" s="170"/>
      <c r="M12437" s="193" t="str">
        <f t="shared" si="2381"/>
        <v/>
      </c>
      <c r="N12437" s="194" t="str">
        <f t="shared" si="2377"/>
        <v/>
      </c>
      <c r="R12437" s="75" t="e">
        <f t="shared" si="2378"/>
        <v>#REF!</v>
      </c>
    </row>
    <row r="12438" spans="1:18" ht="15" customHeight="1" thickBot="1" x14ac:dyDescent="0.35">
      <c r="A12438" s="86"/>
      <c r="B12438" s="84"/>
      <c r="C12438" s="127"/>
      <c r="D12438" s="147"/>
      <c r="E12438" s="150"/>
      <c r="F12438" s="187" t="str">
        <f t="shared" si="2379"/>
        <v/>
      </c>
      <c r="G12438" s="188" t="str">
        <f>+IF(F12438="","",H12423)</f>
        <v/>
      </c>
      <c r="H12438" s="189" t="str">
        <f t="shared" si="2380"/>
        <v/>
      </c>
      <c r="J12438" s="195" t="str">
        <f>+IF(H12438="","",H12438/H12494)</f>
        <v/>
      </c>
      <c r="K12438" s="172"/>
      <c r="L12438" s="170"/>
      <c r="M12438" s="193" t="str">
        <f t="shared" si="2381"/>
        <v/>
      </c>
      <c r="N12438" s="194" t="str">
        <f t="shared" si="2377"/>
        <v/>
      </c>
      <c r="R12438" s="75" t="e">
        <f t="shared" si="2378"/>
        <v>#REF!</v>
      </c>
    </row>
    <row r="12439" spans="1:18" ht="15" customHeight="1" thickBot="1" x14ac:dyDescent="0.35">
      <c r="A12439" s="86"/>
      <c r="B12439" s="84"/>
      <c r="C12439" s="160"/>
      <c r="D12439" s="160"/>
      <c r="E12439" s="160"/>
      <c r="F12439" s="160"/>
      <c r="G12439" s="161" t="s">
        <v>27</v>
      </c>
      <c r="H12439" s="157">
        <f>SUM(H12426:H12438)</f>
        <v>0</v>
      </c>
      <c r="J12439" s="110">
        <f>SUM(J12426:J12438)</f>
        <v>0</v>
      </c>
      <c r="K12439" s="109"/>
      <c r="L12439" s="109"/>
      <c r="M12439" s="109"/>
      <c r="N12439" s="110">
        <f>SUM(N12426:N12438)</f>
        <v>0</v>
      </c>
    </row>
    <row r="12440" spans="1:18" s="73" customFormat="1" ht="15" customHeight="1" thickBot="1" x14ac:dyDescent="0.35">
      <c r="A12440" s="86"/>
      <c r="B12440" s="84"/>
      <c r="C12440" s="73" t="s">
        <v>10</v>
      </c>
      <c r="H12440" s="74"/>
      <c r="J12440" s="112"/>
      <c r="K12440" s="112"/>
      <c r="L12440" s="112"/>
      <c r="M12440" s="112"/>
      <c r="N12440" s="112"/>
    </row>
    <row r="12441" spans="1:18" ht="31.5" customHeight="1" thickBot="1" x14ac:dyDescent="0.35">
      <c r="A12441" s="86"/>
      <c r="B12441" s="84"/>
      <c r="C12441" s="122" t="s">
        <v>48</v>
      </c>
      <c r="D12441" s="123" t="s">
        <v>0</v>
      </c>
      <c r="E12441" s="123" t="s">
        <v>65</v>
      </c>
      <c r="F12441" s="123" t="s">
        <v>66</v>
      </c>
      <c r="G12441" s="123" t="s">
        <v>8</v>
      </c>
      <c r="H12441" s="124" t="s">
        <v>9</v>
      </c>
      <c r="J12441" s="106" t="s">
        <v>59</v>
      </c>
      <c r="K12441" s="107" t="s">
        <v>60</v>
      </c>
      <c r="L12441" s="107" t="s">
        <v>61</v>
      </c>
      <c r="M12441" s="107" t="s">
        <v>62</v>
      </c>
      <c r="N12441" s="108" t="s">
        <v>63</v>
      </c>
    </row>
    <row r="12442" spans="1:18" ht="15" customHeight="1" x14ac:dyDescent="0.3">
      <c r="A12442" s="86"/>
      <c r="B12442" s="84"/>
      <c r="C12442" s="125"/>
      <c r="D12442" s="227"/>
      <c r="E12442" s="149"/>
      <c r="F12442" s="184"/>
      <c r="G12442" s="185"/>
      <c r="H12442" s="186"/>
      <c r="I12442" s="95"/>
      <c r="J12442" s="195"/>
      <c r="K12442" s="210"/>
      <c r="L12442" s="210"/>
      <c r="M12442" s="193"/>
      <c r="N12442" s="194" t="str">
        <f t="shared" ref="N12442:N12454" si="2382">+IF(H12442="","",J12442*M12442)</f>
        <v/>
      </c>
      <c r="R12442" s="75" t="e">
        <f t="shared" ref="R12442:R12454" si="2383">+R12354+1</f>
        <v>#REF!</v>
      </c>
    </row>
    <row r="12443" spans="1:18" ht="15" customHeight="1" x14ac:dyDescent="0.25">
      <c r="A12443" s="86"/>
      <c r="B12443" s="84"/>
      <c r="C12443" s="232"/>
      <c r="D12443" s="228"/>
      <c r="E12443" s="209"/>
      <c r="F12443" s="184"/>
      <c r="G12443" s="185"/>
      <c r="H12443" s="186"/>
      <c r="J12443" s="195"/>
      <c r="K12443" s="210"/>
      <c r="L12443" s="210"/>
      <c r="M12443" s="193"/>
      <c r="N12443" s="194" t="str">
        <f t="shared" si="2382"/>
        <v/>
      </c>
      <c r="R12443" s="75" t="e">
        <f t="shared" si="2383"/>
        <v>#REF!</v>
      </c>
    </row>
    <row r="12444" spans="1:18" ht="15" customHeight="1" x14ac:dyDescent="0.3">
      <c r="A12444" s="86"/>
      <c r="B12444" s="84"/>
      <c r="C12444" s="125"/>
      <c r="D12444" s="227"/>
      <c r="E12444" s="149"/>
      <c r="F12444" s="184"/>
      <c r="G12444" s="185"/>
      <c r="H12444" s="186"/>
      <c r="J12444" s="195"/>
      <c r="K12444" s="210"/>
      <c r="L12444" s="210"/>
      <c r="M12444" s="193"/>
      <c r="N12444" s="194" t="str">
        <f t="shared" si="2382"/>
        <v/>
      </c>
      <c r="R12444" s="75" t="e">
        <f t="shared" si="2383"/>
        <v>#REF!</v>
      </c>
    </row>
    <row r="12445" spans="1:18" ht="15" customHeight="1" x14ac:dyDescent="0.3">
      <c r="A12445" s="86"/>
      <c r="B12445" s="84"/>
      <c r="C12445" s="125"/>
      <c r="D12445" s="227"/>
      <c r="E12445" s="240"/>
      <c r="F12445" s="184"/>
      <c r="G12445" s="185"/>
      <c r="H12445" s="186"/>
      <c r="J12445" s="195"/>
      <c r="K12445" s="174"/>
      <c r="L12445" s="170"/>
      <c r="M12445" s="193"/>
      <c r="N12445" s="194" t="str">
        <f t="shared" si="2382"/>
        <v/>
      </c>
      <c r="R12445" s="75" t="e">
        <f t="shared" si="2383"/>
        <v>#REF!</v>
      </c>
    </row>
    <row r="12446" spans="1:18" ht="15" customHeight="1" x14ac:dyDescent="0.3">
      <c r="A12446" s="86"/>
      <c r="B12446" s="84"/>
      <c r="C12446" s="125"/>
      <c r="D12446" s="146"/>
      <c r="E12446" s="149"/>
      <c r="F12446" s="184" t="str">
        <f t="shared" ref="F12446:F12454" si="2384">+IF(E12446="","",D12446*E12446)</f>
        <v/>
      </c>
      <c r="G12446" s="185" t="str">
        <f>+IF(F12446="","",H12424)</f>
        <v/>
      </c>
      <c r="H12446" s="186" t="str">
        <f t="shared" ref="H12446:H12454" si="2385">+IF(G12446="","",F12446*G12446)</f>
        <v/>
      </c>
      <c r="J12446" s="195" t="str">
        <f>+IF(H12446="","",H12446/H12494)</f>
        <v/>
      </c>
      <c r="K12446" s="174"/>
      <c r="L12446" s="170"/>
      <c r="M12446" s="193" t="str">
        <f t="shared" ref="M12446:M12454" si="2386">IF(L12446="NP", 0, (IF(L12446="EP", 1, (IF(L12446="ND", 0.4, "")))))</f>
        <v/>
      </c>
      <c r="N12446" s="194" t="str">
        <f t="shared" si="2382"/>
        <v/>
      </c>
      <c r="R12446" s="75" t="e">
        <f t="shared" si="2383"/>
        <v>#REF!</v>
      </c>
    </row>
    <row r="12447" spans="1:18" ht="15" customHeight="1" x14ac:dyDescent="0.3">
      <c r="A12447" s="86"/>
      <c r="B12447" s="84"/>
      <c r="C12447" s="125"/>
      <c r="D12447" s="146"/>
      <c r="E12447" s="149"/>
      <c r="F12447" s="184" t="str">
        <f t="shared" si="2384"/>
        <v/>
      </c>
      <c r="G12447" s="185" t="str">
        <f>+IF(F12447="","",H12424)</f>
        <v/>
      </c>
      <c r="H12447" s="186" t="str">
        <f t="shared" si="2385"/>
        <v/>
      </c>
      <c r="I12447" s="96"/>
      <c r="J12447" s="195" t="str">
        <f>+IF(H12447="","",H12447/H12494)</f>
        <v/>
      </c>
      <c r="K12447" s="174"/>
      <c r="L12447" s="170"/>
      <c r="M12447" s="193" t="str">
        <f t="shared" si="2386"/>
        <v/>
      </c>
      <c r="N12447" s="194" t="str">
        <f t="shared" si="2382"/>
        <v/>
      </c>
      <c r="R12447" s="75" t="e">
        <f t="shared" si="2383"/>
        <v>#REF!</v>
      </c>
    </row>
    <row r="12448" spans="1:18" ht="15" customHeight="1" x14ac:dyDescent="0.3">
      <c r="A12448" s="86"/>
      <c r="B12448" s="84"/>
      <c r="C12448" s="125"/>
      <c r="D12448" s="146"/>
      <c r="E12448" s="149"/>
      <c r="F12448" s="184" t="str">
        <f t="shared" si="2384"/>
        <v/>
      </c>
      <c r="G12448" s="185" t="str">
        <f>+IF(F12448="","",H12424)</f>
        <v/>
      </c>
      <c r="H12448" s="186" t="str">
        <f t="shared" si="2385"/>
        <v/>
      </c>
      <c r="J12448" s="195" t="str">
        <f>+IF(H12448="","",H12448/H12494)</f>
        <v/>
      </c>
      <c r="K12448" s="174"/>
      <c r="L12448" s="170"/>
      <c r="M12448" s="193" t="str">
        <f t="shared" si="2386"/>
        <v/>
      </c>
      <c r="N12448" s="194" t="str">
        <f t="shared" si="2382"/>
        <v/>
      </c>
      <c r="R12448" s="75" t="e">
        <f t="shared" si="2383"/>
        <v>#REF!</v>
      </c>
    </row>
    <row r="12449" spans="1:18" ht="15" customHeight="1" x14ac:dyDescent="0.3">
      <c r="A12449" s="86"/>
      <c r="B12449" s="84"/>
      <c r="C12449" s="125"/>
      <c r="D12449" s="146"/>
      <c r="E12449" s="149"/>
      <c r="F12449" s="184" t="str">
        <f t="shared" si="2384"/>
        <v/>
      </c>
      <c r="G12449" s="185" t="str">
        <f>+IF(F12449="","",H12424)</f>
        <v/>
      </c>
      <c r="H12449" s="186" t="str">
        <f t="shared" si="2385"/>
        <v/>
      </c>
      <c r="J12449" s="195" t="str">
        <f>+IF(H12449="","",H12449/H12494)</f>
        <v/>
      </c>
      <c r="K12449" s="174"/>
      <c r="L12449" s="170"/>
      <c r="M12449" s="193" t="str">
        <f t="shared" si="2386"/>
        <v/>
      </c>
      <c r="N12449" s="194" t="str">
        <f t="shared" si="2382"/>
        <v/>
      </c>
      <c r="R12449" s="75" t="e">
        <f t="shared" si="2383"/>
        <v>#REF!</v>
      </c>
    </row>
    <row r="12450" spans="1:18" ht="15" customHeight="1" x14ac:dyDescent="0.3">
      <c r="A12450" s="86"/>
      <c r="B12450" s="84"/>
      <c r="C12450" s="125"/>
      <c r="D12450" s="146"/>
      <c r="E12450" s="149"/>
      <c r="F12450" s="184" t="str">
        <f t="shared" si="2384"/>
        <v/>
      </c>
      <c r="G12450" s="185" t="str">
        <f>+IF(F12450="","",H12424)</f>
        <v/>
      </c>
      <c r="H12450" s="186" t="str">
        <f t="shared" si="2385"/>
        <v/>
      </c>
      <c r="I12450" s="96"/>
      <c r="J12450" s="195" t="str">
        <f>+IF(H12450="","",H12450/H12494)</f>
        <v/>
      </c>
      <c r="K12450" s="174"/>
      <c r="L12450" s="170"/>
      <c r="M12450" s="193" t="str">
        <f t="shared" si="2386"/>
        <v/>
      </c>
      <c r="N12450" s="194" t="str">
        <f t="shared" si="2382"/>
        <v/>
      </c>
      <c r="R12450" s="75" t="e">
        <f t="shared" si="2383"/>
        <v>#REF!</v>
      </c>
    </row>
    <row r="12451" spans="1:18" ht="15" customHeight="1" x14ac:dyDescent="0.3">
      <c r="A12451" s="86"/>
      <c r="B12451" s="84"/>
      <c r="C12451" s="125"/>
      <c r="D12451" s="146"/>
      <c r="E12451" s="149"/>
      <c r="F12451" s="184" t="str">
        <f t="shared" si="2384"/>
        <v/>
      </c>
      <c r="G12451" s="185" t="str">
        <f>+IF(F12451="","",H12424)</f>
        <v/>
      </c>
      <c r="H12451" s="186" t="str">
        <f t="shared" si="2385"/>
        <v/>
      </c>
      <c r="J12451" s="195" t="str">
        <f>+IF(H12451="","",H12451/H12494)</f>
        <v/>
      </c>
      <c r="K12451" s="174"/>
      <c r="L12451" s="170"/>
      <c r="M12451" s="193" t="str">
        <f t="shared" si="2386"/>
        <v/>
      </c>
      <c r="N12451" s="194" t="str">
        <f t="shared" si="2382"/>
        <v/>
      </c>
      <c r="R12451" s="75" t="e">
        <f t="shared" si="2383"/>
        <v>#REF!</v>
      </c>
    </row>
    <row r="12452" spans="1:18" ht="15" customHeight="1" x14ac:dyDescent="0.3">
      <c r="A12452" s="86"/>
      <c r="B12452" s="84"/>
      <c r="C12452" s="125"/>
      <c r="D12452" s="146"/>
      <c r="E12452" s="149"/>
      <c r="F12452" s="184" t="str">
        <f t="shared" si="2384"/>
        <v/>
      </c>
      <c r="G12452" s="185" t="str">
        <f>+IF(F12452="","",H12424)</f>
        <v/>
      </c>
      <c r="H12452" s="186" t="str">
        <f t="shared" si="2385"/>
        <v/>
      </c>
      <c r="I12452" s="96"/>
      <c r="J12452" s="195" t="str">
        <f>+IF(H12452="","",H12452/H12494)</f>
        <v/>
      </c>
      <c r="K12452" s="174"/>
      <c r="L12452" s="170"/>
      <c r="M12452" s="193" t="str">
        <f t="shared" si="2386"/>
        <v/>
      </c>
      <c r="N12452" s="194" t="str">
        <f t="shared" si="2382"/>
        <v/>
      </c>
      <c r="R12452" s="75" t="e">
        <f t="shared" si="2383"/>
        <v>#REF!</v>
      </c>
    </row>
    <row r="12453" spans="1:18" ht="15" customHeight="1" x14ac:dyDescent="0.3">
      <c r="A12453" s="86"/>
      <c r="B12453" s="84"/>
      <c r="C12453" s="125"/>
      <c r="D12453" s="146"/>
      <c r="E12453" s="149"/>
      <c r="F12453" s="184" t="str">
        <f t="shared" si="2384"/>
        <v/>
      </c>
      <c r="G12453" s="185" t="str">
        <f>+IF(F12453="","",H12424)</f>
        <v/>
      </c>
      <c r="H12453" s="186" t="str">
        <f t="shared" si="2385"/>
        <v/>
      </c>
      <c r="I12453" s="96"/>
      <c r="J12453" s="195" t="str">
        <f>+IF(H12453="","",H12453/H12494)</f>
        <v/>
      </c>
      <c r="K12453" s="174"/>
      <c r="L12453" s="170"/>
      <c r="M12453" s="193" t="str">
        <f t="shared" si="2386"/>
        <v/>
      </c>
      <c r="N12453" s="194" t="str">
        <f t="shared" si="2382"/>
        <v/>
      </c>
      <c r="R12453" s="75" t="e">
        <f t="shared" si="2383"/>
        <v>#REF!</v>
      </c>
    </row>
    <row r="12454" spans="1:18" ht="15" customHeight="1" thickBot="1" x14ac:dyDescent="0.35">
      <c r="A12454" s="86"/>
      <c r="B12454" s="84"/>
      <c r="C12454" s="127"/>
      <c r="D12454" s="147"/>
      <c r="E12454" s="150"/>
      <c r="F12454" s="187" t="str">
        <f t="shared" si="2384"/>
        <v/>
      </c>
      <c r="G12454" s="188" t="str">
        <f>+IF(F12454="","",H12423)</f>
        <v/>
      </c>
      <c r="H12454" s="189" t="str">
        <f t="shared" si="2385"/>
        <v/>
      </c>
      <c r="J12454" s="195" t="str">
        <f>+IF(H12454="","",H12454/H12494)</f>
        <v/>
      </c>
      <c r="K12454" s="174"/>
      <c r="L12454" s="170"/>
      <c r="M12454" s="193" t="str">
        <f t="shared" si="2386"/>
        <v/>
      </c>
      <c r="N12454" s="194" t="str">
        <f t="shared" si="2382"/>
        <v/>
      </c>
      <c r="R12454" s="75" t="e">
        <f t="shared" si="2383"/>
        <v>#REF!</v>
      </c>
    </row>
    <row r="12455" spans="1:18" ht="15" customHeight="1" thickBot="1" x14ac:dyDescent="0.35">
      <c r="A12455" s="86"/>
      <c r="B12455" s="84"/>
      <c r="C12455" s="160"/>
      <c r="D12455" s="160"/>
      <c r="E12455" s="160"/>
      <c r="F12455" s="160"/>
      <c r="G12455" s="161" t="s">
        <v>28</v>
      </c>
      <c r="H12455" s="157">
        <f>SUM(H12442:H12454)</f>
        <v>0</v>
      </c>
      <c r="J12455" s="110">
        <f>SUM(J12442:J12454)</f>
        <v>0</v>
      </c>
      <c r="K12455" s="109"/>
      <c r="L12455" s="109"/>
      <c r="M12455" s="109"/>
      <c r="N12455" s="110">
        <f>SUM(N12442:N12454)</f>
        <v>0</v>
      </c>
    </row>
    <row r="12456" spans="1:18" s="73" customFormat="1" ht="15" customHeight="1" thickBot="1" x14ac:dyDescent="0.35">
      <c r="A12456" s="86"/>
      <c r="B12456" s="84"/>
      <c r="C12456" s="73" t="s">
        <v>11</v>
      </c>
      <c r="H12456" s="74"/>
      <c r="J12456" s="112"/>
      <c r="K12456" s="112"/>
      <c r="L12456" s="112"/>
      <c r="M12456" s="112"/>
      <c r="N12456" s="112"/>
    </row>
    <row r="12457" spans="1:18" ht="34.5" customHeight="1" thickBot="1" x14ac:dyDescent="0.35">
      <c r="A12457" s="86"/>
      <c r="B12457" s="84"/>
      <c r="C12457" s="122" t="s">
        <v>48</v>
      </c>
      <c r="D12457" s="129"/>
      <c r="E12457" s="123" t="s">
        <v>3</v>
      </c>
      <c r="F12457" s="123" t="s">
        <v>0</v>
      </c>
      <c r="G12457" s="123" t="s">
        <v>16</v>
      </c>
      <c r="H12457" s="124" t="s">
        <v>9</v>
      </c>
      <c r="J12457" s="106" t="s">
        <v>59</v>
      </c>
      <c r="K12457" s="107" t="s">
        <v>60</v>
      </c>
      <c r="L12457" s="107" t="s">
        <v>61</v>
      </c>
      <c r="M12457" s="107" t="s">
        <v>62</v>
      </c>
      <c r="N12457" s="108" t="s">
        <v>63</v>
      </c>
    </row>
    <row r="12458" spans="1:18" ht="15" customHeight="1" x14ac:dyDescent="0.3">
      <c r="A12458" s="86"/>
      <c r="B12458" s="84"/>
      <c r="C12458" s="125" t="s">
        <v>550</v>
      </c>
      <c r="E12458" s="230" t="s">
        <v>80</v>
      </c>
      <c r="F12458" s="223">
        <v>1</v>
      </c>
      <c r="G12458" s="223">
        <v>180</v>
      </c>
      <c r="H12458" s="190">
        <f t="shared" ref="H12458:H12483" si="2387">+IF(G12458="","",F12458*G12458)</f>
        <v>180</v>
      </c>
      <c r="J12458" s="195">
        <f>+IF(H12458="","",H12458/H12494)</f>
        <v>1</v>
      </c>
      <c r="K12458" s="174">
        <v>352605342021</v>
      </c>
      <c r="L12458" s="170" t="s">
        <v>76</v>
      </c>
      <c r="M12458" s="193">
        <v>0.20180000000000001</v>
      </c>
      <c r="N12458" s="194">
        <f t="shared" ref="N12458:N12483" si="2388">+IF(H12458="","",J12458*M12458)</f>
        <v>0.20180000000000001</v>
      </c>
      <c r="R12458" s="75" t="e">
        <f t="shared" ref="R12458:R12483" si="2389">+R12370+1</f>
        <v>#REF!</v>
      </c>
    </row>
    <row r="12459" spans="1:18" ht="15" customHeight="1" x14ac:dyDescent="0.3">
      <c r="A12459" s="86"/>
      <c r="B12459" s="84"/>
      <c r="C12459" s="125"/>
      <c r="E12459" s="237"/>
      <c r="F12459" s="238"/>
      <c r="G12459" s="238"/>
      <c r="H12459" s="190"/>
      <c r="J12459" s="195"/>
      <c r="K12459" s="174"/>
      <c r="L12459" s="170"/>
      <c r="M12459" s="193"/>
      <c r="N12459" s="194" t="str">
        <f t="shared" si="2388"/>
        <v/>
      </c>
      <c r="R12459" s="75" t="e">
        <f t="shared" si="2389"/>
        <v>#REF!</v>
      </c>
    </row>
    <row r="12460" spans="1:18" ht="15" customHeight="1" x14ac:dyDescent="0.3">
      <c r="A12460" s="86"/>
      <c r="B12460" s="84"/>
      <c r="C12460" s="125"/>
      <c r="E12460" s="151"/>
      <c r="F12460" s="151"/>
      <c r="G12460" s="151"/>
      <c r="H12460" s="190"/>
      <c r="J12460" s="195"/>
      <c r="K12460" s="174"/>
      <c r="L12460" s="170"/>
      <c r="M12460" s="193"/>
      <c r="N12460" s="194" t="str">
        <f t="shared" si="2388"/>
        <v/>
      </c>
      <c r="R12460" s="75" t="e">
        <f t="shared" si="2389"/>
        <v>#REF!</v>
      </c>
    </row>
    <row r="12461" spans="1:18" ht="15" customHeight="1" x14ac:dyDescent="0.3">
      <c r="A12461" s="86"/>
      <c r="B12461" s="84"/>
      <c r="C12461" s="125"/>
      <c r="E12461" s="151"/>
      <c r="F12461" s="151"/>
      <c r="G12461" s="151"/>
      <c r="H12461" s="190" t="str">
        <f t="shared" si="2387"/>
        <v/>
      </c>
      <c r="J12461" s="195" t="str">
        <f>+IF(H12461="","",H12461/H12494)</f>
        <v/>
      </c>
      <c r="K12461" s="174"/>
      <c r="L12461" s="170"/>
      <c r="M12461" s="193" t="str">
        <f t="shared" ref="M12461:M12483" si="2390">IF(L12461="NP", 0, (IF(L12461="EP", 1, (IF(L12461="ND", 0.4, "")))))</f>
        <v/>
      </c>
      <c r="N12461" s="194" t="str">
        <f t="shared" si="2388"/>
        <v/>
      </c>
      <c r="R12461" s="75" t="e">
        <f t="shared" si="2389"/>
        <v>#REF!</v>
      </c>
    </row>
    <row r="12462" spans="1:18" ht="15" customHeight="1" x14ac:dyDescent="0.3">
      <c r="A12462" s="86"/>
      <c r="B12462" s="84"/>
      <c r="C12462" s="125"/>
      <c r="E12462" s="151"/>
      <c r="F12462" s="151"/>
      <c r="G12462" s="151"/>
      <c r="H12462" s="190" t="str">
        <f t="shared" si="2387"/>
        <v/>
      </c>
      <c r="J12462" s="195" t="str">
        <f>+IF(H12462="","",H12462/H12494)</f>
        <v/>
      </c>
      <c r="K12462" s="174"/>
      <c r="L12462" s="170"/>
      <c r="M12462" s="193" t="str">
        <f t="shared" si="2390"/>
        <v/>
      </c>
      <c r="N12462" s="194" t="str">
        <f t="shared" si="2388"/>
        <v/>
      </c>
      <c r="R12462" s="75" t="e">
        <f t="shared" si="2389"/>
        <v>#REF!</v>
      </c>
    </row>
    <row r="12463" spans="1:18" ht="15" customHeight="1" x14ac:dyDescent="0.3">
      <c r="A12463" s="86"/>
      <c r="B12463" s="84"/>
      <c r="C12463" s="125"/>
      <c r="E12463" s="151"/>
      <c r="F12463" s="151"/>
      <c r="G12463" s="151"/>
      <c r="H12463" s="190" t="str">
        <f t="shared" si="2387"/>
        <v/>
      </c>
      <c r="J12463" s="195" t="str">
        <f>+IF(H12463="","",H12463/H12494)</f>
        <v/>
      </c>
      <c r="K12463" s="174"/>
      <c r="L12463" s="170"/>
      <c r="M12463" s="193" t="str">
        <f t="shared" si="2390"/>
        <v/>
      </c>
      <c r="N12463" s="194" t="str">
        <f t="shared" si="2388"/>
        <v/>
      </c>
      <c r="R12463" s="75" t="e">
        <f t="shared" si="2389"/>
        <v>#REF!</v>
      </c>
    </row>
    <row r="12464" spans="1:18" ht="15" customHeight="1" x14ac:dyDescent="0.3">
      <c r="A12464" s="86"/>
      <c r="B12464" s="84"/>
      <c r="C12464" s="125"/>
      <c r="E12464" s="151"/>
      <c r="F12464" s="151"/>
      <c r="G12464" s="151"/>
      <c r="H12464" s="190" t="str">
        <f t="shared" si="2387"/>
        <v/>
      </c>
      <c r="J12464" s="195" t="str">
        <f>+IF(H12464="","",H12464/H12494)</f>
        <v/>
      </c>
      <c r="K12464" s="174"/>
      <c r="L12464" s="170"/>
      <c r="M12464" s="193" t="str">
        <f t="shared" si="2390"/>
        <v/>
      </c>
      <c r="N12464" s="194" t="str">
        <f t="shared" si="2388"/>
        <v/>
      </c>
      <c r="R12464" s="75" t="e">
        <f t="shared" si="2389"/>
        <v>#REF!</v>
      </c>
    </row>
    <row r="12465" spans="1:18" ht="15" customHeight="1" x14ac:dyDescent="0.3">
      <c r="A12465" s="86"/>
      <c r="B12465" s="84"/>
      <c r="C12465" s="125"/>
      <c r="E12465" s="151"/>
      <c r="F12465" s="151"/>
      <c r="G12465" s="151"/>
      <c r="H12465" s="190" t="str">
        <f t="shared" si="2387"/>
        <v/>
      </c>
      <c r="J12465" s="195" t="str">
        <f>+IF(H12465="","",H12465/H12494)</f>
        <v/>
      </c>
      <c r="K12465" s="174"/>
      <c r="L12465" s="170"/>
      <c r="M12465" s="193" t="str">
        <f t="shared" si="2390"/>
        <v/>
      </c>
      <c r="N12465" s="194" t="str">
        <f t="shared" si="2388"/>
        <v/>
      </c>
      <c r="R12465" s="75" t="e">
        <f t="shared" si="2389"/>
        <v>#REF!</v>
      </c>
    </row>
    <row r="12466" spans="1:18" ht="15" customHeight="1" x14ac:dyDescent="0.3">
      <c r="A12466" s="86"/>
      <c r="B12466" s="84"/>
      <c r="C12466" s="125"/>
      <c r="E12466" s="151"/>
      <c r="F12466" s="151"/>
      <c r="G12466" s="151"/>
      <c r="H12466" s="190" t="str">
        <f t="shared" si="2387"/>
        <v/>
      </c>
      <c r="J12466" s="195" t="str">
        <f>+IF(H12466="","",H12466/H12494)</f>
        <v/>
      </c>
      <c r="K12466" s="174"/>
      <c r="L12466" s="170"/>
      <c r="M12466" s="193" t="str">
        <f t="shared" si="2390"/>
        <v/>
      </c>
      <c r="N12466" s="194" t="str">
        <f t="shared" si="2388"/>
        <v/>
      </c>
      <c r="R12466" s="75" t="e">
        <f t="shared" si="2389"/>
        <v>#REF!</v>
      </c>
    </row>
    <row r="12467" spans="1:18" ht="15" customHeight="1" x14ac:dyDescent="0.3">
      <c r="A12467" s="86"/>
      <c r="B12467" s="84"/>
      <c r="C12467" s="125"/>
      <c r="E12467" s="151"/>
      <c r="F12467" s="151"/>
      <c r="G12467" s="151"/>
      <c r="H12467" s="190" t="str">
        <f t="shared" si="2387"/>
        <v/>
      </c>
      <c r="J12467" s="195" t="str">
        <f>+IF(H12467="","",H12467/H12494)</f>
        <v/>
      </c>
      <c r="K12467" s="174"/>
      <c r="L12467" s="170"/>
      <c r="M12467" s="193" t="str">
        <f t="shared" si="2390"/>
        <v/>
      </c>
      <c r="N12467" s="194" t="str">
        <f t="shared" si="2388"/>
        <v/>
      </c>
      <c r="R12467" s="75" t="e">
        <f t="shared" si="2389"/>
        <v>#REF!</v>
      </c>
    </row>
    <row r="12468" spans="1:18" ht="15" customHeight="1" x14ac:dyDescent="0.3">
      <c r="A12468" s="86"/>
      <c r="B12468" s="84"/>
      <c r="C12468" s="125"/>
      <c r="E12468" s="151"/>
      <c r="F12468" s="151"/>
      <c r="G12468" s="151"/>
      <c r="H12468" s="190" t="str">
        <f t="shared" si="2387"/>
        <v/>
      </c>
      <c r="J12468" s="195" t="str">
        <f>+IF(H12468="","",H12468/H12494)</f>
        <v/>
      </c>
      <c r="K12468" s="174"/>
      <c r="L12468" s="170"/>
      <c r="M12468" s="193" t="str">
        <f t="shared" si="2390"/>
        <v/>
      </c>
      <c r="N12468" s="194" t="str">
        <f t="shared" si="2388"/>
        <v/>
      </c>
      <c r="R12468" s="75" t="e">
        <f t="shared" si="2389"/>
        <v>#REF!</v>
      </c>
    </row>
    <row r="12469" spans="1:18" ht="15" customHeight="1" x14ac:dyDescent="0.3">
      <c r="A12469" s="86"/>
      <c r="B12469" s="84"/>
      <c r="C12469" s="125"/>
      <c r="E12469" s="151"/>
      <c r="F12469" s="151"/>
      <c r="G12469" s="151"/>
      <c r="H12469" s="190" t="str">
        <f t="shared" si="2387"/>
        <v/>
      </c>
      <c r="J12469" s="195" t="str">
        <f>+IF(H12469="","",H12469/H12494)</f>
        <v/>
      </c>
      <c r="K12469" s="174"/>
      <c r="L12469" s="170"/>
      <c r="M12469" s="193" t="str">
        <f t="shared" si="2390"/>
        <v/>
      </c>
      <c r="N12469" s="194" t="str">
        <f t="shared" si="2388"/>
        <v/>
      </c>
      <c r="R12469" s="75" t="e">
        <f t="shared" si="2389"/>
        <v>#REF!</v>
      </c>
    </row>
    <row r="12470" spans="1:18" ht="15" customHeight="1" x14ac:dyDescent="0.3">
      <c r="A12470" s="86"/>
      <c r="B12470" s="84"/>
      <c r="C12470" s="125"/>
      <c r="E12470" s="151"/>
      <c r="F12470" s="151"/>
      <c r="G12470" s="151"/>
      <c r="H12470" s="190" t="str">
        <f t="shared" si="2387"/>
        <v/>
      </c>
      <c r="J12470" s="195" t="str">
        <f>+IF(H12470="","",H12470/H12494)</f>
        <v/>
      </c>
      <c r="K12470" s="174"/>
      <c r="L12470" s="170"/>
      <c r="M12470" s="193" t="str">
        <f t="shared" si="2390"/>
        <v/>
      </c>
      <c r="N12470" s="194" t="str">
        <f t="shared" si="2388"/>
        <v/>
      </c>
      <c r="R12470" s="75" t="e">
        <f t="shared" si="2389"/>
        <v>#REF!</v>
      </c>
    </row>
    <row r="12471" spans="1:18" ht="15" customHeight="1" x14ac:dyDescent="0.3">
      <c r="A12471" s="86"/>
      <c r="B12471" s="84"/>
      <c r="C12471" s="125"/>
      <c r="E12471" s="151"/>
      <c r="F12471" s="151"/>
      <c r="G12471" s="151"/>
      <c r="H12471" s="190" t="str">
        <f t="shared" si="2387"/>
        <v/>
      </c>
      <c r="J12471" s="195" t="str">
        <f>+IF(H12471="","",H12471/H12494)</f>
        <v/>
      </c>
      <c r="K12471" s="174"/>
      <c r="L12471" s="170"/>
      <c r="M12471" s="193" t="str">
        <f t="shared" si="2390"/>
        <v/>
      </c>
      <c r="N12471" s="194" t="str">
        <f t="shared" si="2388"/>
        <v/>
      </c>
      <c r="R12471" s="75" t="e">
        <f t="shared" si="2389"/>
        <v>#REF!</v>
      </c>
    </row>
    <row r="12472" spans="1:18" ht="15" customHeight="1" x14ac:dyDescent="0.3">
      <c r="A12472" s="86"/>
      <c r="B12472" s="84"/>
      <c r="C12472" s="125"/>
      <c r="E12472" s="151"/>
      <c r="F12472" s="151"/>
      <c r="G12472" s="151"/>
      <c r="H12472" s="190" t="str">
        <f t="shared" si="2387"/>
        <v/>
      </c>
      <c r="J12472" s="195" t="str">
        <f>+IF(H12472="","",H12472/H12494)</f>
        <v/>
      </c>
      <c r="K12472" s="174"/>
      <c r="L12472" s="170"/>
      <c r="M12472" s="193" t="str">
        <f t="shared" si="2390"/>
        <v/>
      </c>
      <c r="N12472" s="194" t="str">
        <f t="shared" si="2388"/>
        <v/>
      </c>
      <c r="R12472" s="75" t="e">
        <f t="shared" si="2389"/>
        <v>#REF!</v>
      </c>
    </row>
    <row r="12473" spans="1:18" ht="15" customHeight="1" x14ac:dyDescent="0.3">
      <c r="A12473" s="86"/>
      <c r="B12473" s="84"/>
      <c r="C12473" s="125"/>
      <c r="E12473" s="151"/>
      <c r="F12473" s="151"/>
      <c r="G12473" s="151"/>
      <c r="H12473" s="190" t="str">
        <f t="shared" si="2387"/>
        <v/>
      </c>
      <c r="J12473" s="195" t="str">
        <f>+IF(H12473="","",H12473/H12494)</f>
        <v/>
      </c>
      <c r="K12473" s="174"/>
      <c r="L12473" s="170"/>
      <c r="M12473" s="193" t="str">
        <f t="shared" si="2390"/>
        <v/>
      </c>
      <c r="N12473" s="194" t="str">
        <f t="shared" si="2388"/>
        <v/>
      </c>
      <c r="R12473" s="75" t="e">
        <f t="shared" si="2389"/>
        <v>#REF!</v>
      </c>
    </row>
    <row r="12474" spans="1:18" ht="15" customHeight="1" x14ac:dyDescent="0.3">
      <c r="A12474" s="86"/>
      <c r="B12474" s="84"/>
      <c r="C12474" s="125"/>
      <c r="E12474" s="151"/>
      <c r="F12474" s="151"/>
      <c r="G12474" s="151"/>
      <c r="H12474" s="190" t="str">
        <f t="shared" si="2387"/>
        <v/>
      </c>
      <c r="J12474" s="195" t="str">
        <f>+IF(H12474="","",H12474/H12494)</f>
        <v/>
      </c>
      <c r="K12474" s="174"/>
      <c r="L12474" s="170"/>
      <c r="M12474" s="193" t="str">
        <f t="shared" si="2390"/>
        <v/>
      </c>
      <c r="N12474" s="194" t="str">
        <f t="shared" si="2388"/>
        <v/>
      </c>
      <c r="R12474" s="75" t="e">
        <f t="shared" si="2389"/>
        <v>#REF!</v>
      </c>
    </row>
    <row r="12475" spans="1:18" ht="15" customHeight="1" x14ac:dyDescent="0.3">
      <c r="A12475" s="86"/>
      <c r="B12475" s="84"/>
      <c r="C12475" s="125"/>
      <c r="E12475" s="151"/>
      <c r="F12475" s="151"/>
      <c r="G12475" s="151"/>
      <c r="H12475" s="190" t="str">
        <f t="shared" si="2387"/>
        <v/>
      </c>
      <c r="J12475" s="195" t="str">
        <f>+IF(H12475="","",H12475/H12494)</f>
        <v/>
      </c>
      <c r="K12475" s="174"/>
      <c r="L12475" s="170"/>
      <c r="M12475" s="193" t="str">
        <f t="shared" si="2390"/>
        <v/>
      </c>
      <c r="N12475" s="194" t="str">
        <f t="shared" si="2388"/>
        <v/>
      </c>
      <c r="R12475" s="75" t="e">
        <f t="shared" si="2389"/>
        <v>#REF!</v>
      </c>
    </row>
    <row r="12476" spans="1:18" ht="15" customHeight="1" x14ac:dyDescent="0.3">
      <c r="A12476" s="86"/>
      <c r="B12476" s="84"/>
      <c r="C12476" s="125"/>
      <c r="E12476" s="151"/>
      <c r="F12476" s="151"/>
      <c r="G12476" s="151"/>
      <c r="H12476" s="190" t="str">
        <f t="shared" si="2387"/>
        <v/>
      </c>
      <c r="J12476" s="195" t="str">
        <f>+IF(H12476="","",H12476/H12494)</f>
        <v/>
      </c>
      <c r="K12476" s="174"/>
      <c r="L12476" s="170"/>
      <c r="M12476" s="193" t="str">
        <f t="shared" si="2390"/>
        <v/>
      </c>
      <c r="N12476" s="194" t="str">
        <f t="shared" si="2388"/>
        <v/>
      </c>
      <c r="R12476" s="75" t="e">
        <f t="shared" si="2389"/>
        <v>#REF!</v>
      </c>
    </row>
    <row r="12477" spans="1:18" ht="15" customHeight="1" x14ac:dyDescent="0.3">
      <c r="A12477" s="86"/>
      <c r="B12477" s="84"/>
      <c r="C12477" s="125"/>
      <c r="E12477" s="151"/>
      <c r="F12477" s="151"/>
      <c r="G12477" s="151"/>
      <c r="H12477" s="190" t="str">
        <f t="shared" si="2387"/>
        <v/>
      </c>
      <c r="J12477" s="195" t="str">
        <f>+IF(H12477="","",H12477/H12494)</f>
        <v/>
      </c>
      <c r="K12477" s="174"/>
      <c r="L12477" s="170"/>
      <c r="M12477" s="193" t="str">
        <f t="shared" si="2390"/>
        <v/>
      </c>
      <c r="N12477" s="194" t="str">
        <f t="shared" si="2388"/>
        <v/>
      </c>
      <c r="R12477" s="75" t="e">
        <f t="shared" si="2389"/>
        <v>#REF!</v>
      </c>
    </row>
    <row r="12478" spans="1:18" ht="15" customHeight="1" x14ac:dyDescent="0.3">
      <c r="A12478" s="86"/>
      <c r="B12478" s="84"/>
      <c r="C12478" s="125"/>
      <c r="E12478" s="151"/>
      <c r="F12478" s="151"/>
      <c r="G12478" s="151"/>
      <c r="H12478" s="190" t="str">
        <f t="shared" si="2387"/>
        <v/>
      </c>
      <c r="J12478" s="195" t="str">
        <f>+IF(H12478="","",H12478/H12494)</f>
        <v/>
      </c>
      <c r="K12478" s="174"/>
      <c r="L12478" s="170"/>
      <c r="M12478" s="193" t="str">
        <f t="shared" si="2390"/>
        <v/>
      </c>
      <c r="N12478" s="194" t="str">
        <f t="shared" si="2388"/>
        <v/>
      </c>
      <c r="R12478" s="75" t="e">
        <f t="shared" si="2389"/>
        <v>#REF!</v>
      </c>
    </row>
    <row r="12479" spans="1:18" ht="15" customHeight="1" x14ac:dyDescent="0.3">
      <c r="A12479" s="86"/>
      <c r="B12479" s="84"/>
      <c r="C12479" s="125"/>
      <c r="E12479" s="151"/>
      <c r="F12479" s="151"/>
      <c r="G12479" s="151"/>
      <c r="H12479" s="190" t="str">
        <f t="shared" si="2387"/>
        <v/>
      </c>
      <c r="J12479" s="195" t="str">
        <f>+IF(H12479="","",H12479/H12494)</f>
        <v/>
      </c>
      <c r="K12479" s="174"/>
      <c r="L12479" s="170"/>
      <c r="M12479" s="193" t="str">
        <f t="shared" si="2390"/>
        <v/>
      </c>
      <c r="N12479" s="194" t="str">
        <f t="shared" si="2388"/>
        <v/>
      </c>
      <c r="R12479" s="75" t="e">
        <f t="shared" si="2389"/>
        <v>#REF!</v>
      </c>
    </row>
    <row r="12480" spans="1:18" ht="15" customHeight="1" x14ac:dyDescent="0.3">
      <c r="A12480" s="86"/>
      <c r="B12480" s="84"/>
      <c r="C12480" s="125"/>
      <c r="E12480" s="151"/>
      <c r="F12480" s="151"/>
      <c r="G12480" s="151"/>
      <c r="H12480" s="190" t="str">
        <f t="shared" si="2387"/>
        <v/>
      </c>
      <c r="J12480" s="195" t="str">
        <f>+IF(H12480="","",H12480/H12494)</f>
        <v/>
      </c>
      <c r="K12480" s="174"/>
      <c r="L12480" s="170"/>
      <c r="M12480" s="193" t="str">
        <f t="shared" si="2390"/>
        <v/>
      </c>
      <c r="N12480" s="194" t="str">
        <f t="shared" si="2388"/>
        <v/>
      </c>
      <c r="R12480" s="75" t="e">
        <f t="shared" si="2389"/>
        <v>#REF!</v>
      </c>
    </row>
    <row r="12481" spans="1:18" ht="15" customHeight="1" x14ac:dyDescent="0.3">
      <c r="A12481" s="86"/>
      <c r="B12481" s="84"/>
      <c r="C12481" s="125"/>
      <c r="E12481" s="151"/>
      <c r="F12481" s="151"/>
      <c r="G12481" s="151"/>
      <c r="H12481" s="190" t="str">
        <f t="shared" si="2387"/>
        <v/>
      </c>
      <c r="J12481" s="195" t="str">
        <f>+IF(H12481="","",H12481/H12494)</f>
        <v/>
      </c>
      <c r="K12481" s="174"/>
      <c r="L12481" s="170"/>
      <c r="M12481" s="193" t="str">
        <f t="shared" si="2390"/>
        <v/>
      </c>
      <c r="N12481" s="194" t="str">
        <f t="shared" si="2388"/>
        <v/>
      </c>
      <c r="R12481" s="75" t="e">
        <f t="shared" si="2389"/>
        <v>#REF!</v>
      </c>
    </row>
    <row r="12482" spans="1:18" ht="15" customHeight="1" x14ac:dyDescent="0.3">
      <c r="A12482" s="86"/>
      <c r="B12482" s="84"/>
      <c r="C12482" s="125"/>
      <c r="E12482" s="151"/>
      <c r="F12482" s="151"/>
      <c r="G12482" s="151"/>
      <c r="H12482" s="190" t="str">
        <f t="shared" si="2387"/>
        <v/>
      </c>
      <c r="J12482" s="195" t="str">
        <f>+IF(H12482="","",H12482/H12494)</f>
        <v/>
      </c>
      <c r="K12482" s="174"/>
      <c r="L12482" s="170"/>
      <c r="M12482" s="193" t="str">
        <f t="shared" si="2390"/>
        <v/>
      </c>
      <c r="N12482" s="194" t="str">
        <f t="shared" si="2388"/>
        <v/>
      </c>
      <c r="R12482" s="75" t="e">
        <f t="shared" si="2389"/>
        <v>#REF!</v>
      </c>
    </row>
    <row r="12483" spans="1:18" ht="15" customHeight="1" thickBot="1" x14ac:dyDescent="0.35">
      <c r="A12483" s="86"/>
      <c r="B12483" s="84"/>
      <c r="C12483" s="125"/>
      <c r="E12483" s="152"/>
      <c r="F12483" s="152"/>
      <c r="G12483" s="152"/>
      <c r="H12483" s="191" t="str">
        <f t="shared" si="2387"/>
        <v/>
      </c>
      <c r="J12483" s="195" t="str">
        <f>+IF(H12483="","",H12483/H12494)</f>
        <v/>
      </c>
      <c r="K12483" s="174"/>
      <c r="L12483" s="170"/>
      <c r="M12483" s="193" t="str">
        <f t="shared" si="2390"/>
        <v/>
      </c>
      <c r="N12483" s="194" t="str">
        <f t="shared" si="2388"/>
        <v/>
      </c>
      <c r="R12483" s="75" t="e">
        <f t="shared" si="2389"/>
        <v>#REF!</v>
      </c>
    </row>
    <row r="12484" spans="1:18" ht="15" customHeight="1" thickBot="1" x14ac:dyDescent="0.35">
      <c r="A12484" s="86"/>
      <c r="B12484" s="84"/>
      <c r="C12484" s="160"/>
      <c r="D12484" s="160"/>
      <c r="E12484" s="160"/>
      <c r="F12484" s="160"/>
      <c r="G12484" s="161" t="s">
        <v>29</v>
      </c>
      <c r="H12484" s="157">
        <f>SUM(H12458:H12483)</f>
        <v>180</v>
      </c>
      <c r="J12484" s="110">
        <f>SUM(J12458:J12483)</f>
        <v>1</v>
      </c>
      <c r="K12484" s="109"/>
      <c r="L12484" s="109"/>
      <c r="M12484" s="109"/>
      <c r="N12484" s="110">
        <f>SUM(N12458:N12483)</f>
        <v>0.20180000000000001</v>
      </c>
    </row>
    <row r="12485" spans="1:18" s="73" customFormat="1" ht="15" customHeight="1" thickBot="1" x14ac:dyDescent="0.35">
      <c r="A12485" s="86"/>
      <c r="B12485" s="84"/>
      <c r="C12485" s="73" t="s">
        <v>12</v>
      </c>
      <c r="H12485" s="74"/>
      <c r="J12485" s="111"/>
      <c r="K12485" s="111"/>
      <c r="L12485" s="111"/>
      <c r="M12485" s="111"/>
      <c r="N12485" s="111"/>
    </row>
    <row r="12486" spans="1:18" ht="33" customHeight="1" thickBot="1" x14ac:dyDescent="0.35">
      <c r="A12486" s="86"/>
      <c r="B12486" s="84"/>
      <c r="C12486" s="122" t="s">
        <v>48</v>
      </c>
      <c r="D12486" s="129"/>
      <c r="E12486" s="130" t="s">
        <v>3</v>
      </c>
      <c r="F12486" s="130" t="s">
        <v>0</v>
      </c>
      <c r="G12486" s="123" t="s">
        <v>6</v>
      </c>
      <c r="H12486" s="124" t="s">
        <v>9</v>
      </c>
      <c r="J12486" s="106" t="s">
        <v>59</v>
      </c>
      <c r="K12486" s="107" t="s">
        <v>60</v>
      </c>
      <c r="L12486" s="107" t="s">
        <v>61</v>
      </c>
      <c r="M12486" s="107" t="s">
        <v>62</v>
      </c>
      <c r="N12486" s="108" t="s">
        <v>63</v>
      </c>
    </row>
    <row r="12487" spans="1:18" ht="15" customHeight="1" x14ac:dyDescent="0.3">
      <c r="A12487" s="86"/>
      <c r="B12487" s="84"/>
      <c r="C12487" s="125"/>
      <c r="E12487" s="149"/>
      <c r="F12487" s="146"/>
      <c r="G12487" s="154"/>
      <c r="H12487" s="186" t="str">
        <f>+IF(G12487="","",F12487*G12487)</f>
        <v/>
      </c>
      <c r="J12487" s="195" t="str">
        <f>+IF(H12487="","",H12487/H12494)</f>
        <v/>
      </c>
      <c r="K12487" s="175"/>
      <c r="L12487" s="175"/>
      <c r="M12487" s="193" t="str">
        <f>IF(L12487="NP", 0, (IF(L12487="EP", 1, (IF(L12487="ND", 0.4, "")))))</f>
        <v/>
      </c>
      <c r="N12487" s="194" t="str">
        <f>+IF(H12487="","",J12487*M12487)</f>
        <v/>
      </c>
      <c r="R12487" s="75" t="e">
        <f t="shared" ref="R12487:R12491" si="2391">+R12399+1</f>
        <v>#REF!</v>
      </c>
    </row>
    <row r="12488" spans="1:18" ht="15" customHeight="1" x14ac:dyDescent="0.3">
      <c r="A12488" s="86"/>
      <c r="B12488" s="84"/>
      <c r="C12488" s="125"/>
      <c r="E12488" s="149"/>
      <c r="F12488" s="146"/>
      <c r="G12488" s="154"/>
      <c r="H12488" s="186" t="str">
        <f>+IF(G12488="","",F12488*G12488)</f>
        <v/>
      </c>
      <c r="J12488" s="195" t="str">
        <f>+IF(H12488="","",H12488/H12492)</f>
        <v/>
      </c>
      <c r="K12488" s="175"/>
      <c r="L12488" s="175"/>
      <c r="M12488" s="193" t="str">
        <f>IF(L12488="NP", 0, (IF(L12488="EP", 1, (IF(L12488="ND", 0.4, "")))))</f>
        <v/>
      </c>
      <c r="N12488" s="194" t="str">
        <f>+IF(H12488="","",J12488*M12488)</f>
        <v/>
      </c>
      <c r="R12488" s="75" t="e">
        <f t="shared" si="2391"/>
        <v>#REF!</v>
      </c>
    </row>
    <row r="12489" spans="1:18" ht="15" customHeight="1" x14ac:dyDescent="0.3">
      <c r="A12489" s="86"/>
      <c r="B12489" s="84"/>
      <c r="C12489" s="125"/>
      <c r="E12489" s="149"/>
      <c r="F12489" s="146"/>
      <c r="G12489" s="154"/>
      <c r="H12489" s="186" t="str">
        <f>+IF(G12489="","",F12489*G12489)</f>
        <v/>
      </c>
      <c r="J12489" s="195" t="str">
        <f>+IF(H12489="","",H12489/H12493)</f>
        <v/>
      </c>
      <c r="K12489" s="175"/>
      <c r="L12489" s="175"/>
      <c r="M12489" s="193" t="str">
        <f>IF(L12489="NP", 0, (IF(L12489="EP", 1, (IF(L12489="ND", 0.4, "")))))</f>
        <v/>
      </c>
      <c r="N12489" s="194" t="str">
        <f>+IF(H12489="","",J12489*M12489)</f>
        <v/>
      </c>
      <c r="R12489" s="75" t="e">
        <f t="shared" si="2391"/>
        <v>#REF!</v>
      </c>
    </row>
    <row r="12490" spans="1:18" ht="15" customHeight="1" x14ac:dyDescent="0.3">
      <c r="A12490" s="86"/>
      <c r="B12490" s="84"/>
      <c r="C12490" s="125"/>
      <c r="E12490" s="149"/>
      <c r="F12490" s="146"/>
      <c r="G12490" s="154"/>
      <c r="H12490" s="186" t="str">
        <f>+IF(G12490="","",F12490*G12490)</f>
        <v/>
      </c>
      <c r="J12490" s="195" t="str">
        <f>+IF(H12490="","",H12490/H12494)</f>
        <v/>
      </c>
      <c r="K12490" s="175"/>
      <c r="L12490" s="175"/>
      <c r="M12490" s="193" t="str">
        <f>IF(L12490="NP", 0, (IF(L12490="EP", 1, (IF(L12490="ND", 0.4, "")))))</f>
        <v/>
      </c>
      <c r="N12490" s="194" t="str">
        <f>+IF(H12490="","",J12490*M12490)</f>
        <v/>
      </c>
      <c r="R12490" s="75" t="e">
        <f t="shared" si="2391"/>
        <v>#REF!</v>
      </c>
    </row>
    <row r="12491" spans="1:18" ht="15" customHeight="1" thickBot="1" x14ac:dyDescent="0.35">
      <c r="A12491" s="86"/>
      <c r="B12491" s="84"/>
      <c r="C12491" s="127"/>
      <c r="D12491" s="128"/>
      <c r="E12491" s="150"/>
      <c r="F12491" s="147"/>
      <c r="G12491" s="155"/>
      <c r="H12491" s="192" t="str">
        <f>+IF(G12491="","",F12491*G12491)</f>
        <v/>
      </c>
      <c r="J12491" s="195" t="str">
        <f>+IF(H12491="","",H12491/H12494)</f>
        <v/>
      </c>
      <c r="K12491" s="176"/>
      <c r="L12491" s="177"/>
      <c r="M12491" s="193" t="str">
        <f>IF(L12491="NP", 0, (IF(L12491="EP", 1, (IF(L12491="ND", 0.4, "")))))</f>
        <v/>
      </c>
      <c r="N12491" s="194" t="str">
        <f>+IF(H12491="","",J12491*M12491)</f>
        <v/>
      </c>
      <c r="R12491" s="75" t="e">
        <f t="shared" si="2391"/>
        <v>#REF!</v>
      </c>
    </row>
    <row r="12492" spans="1:18" ht="15" customHeight="1" thickBot="1" x14ac:dyDescent="0.35">
      <c r="A12492" s="86"/>
      <c r="B12492" s="84"/>
      <c r="C12492" s="160"/>
      <c r="D12492" s="160"/>
      <c r="E12492" s="160"/>
      <c r="F12492" s="160"/>
      <c r="G12492" s="161" t="s">
        <v>30</v>
      </c>
      <c r="H12492" s="157">
        <f>SUM(H12487:H12491)</f>
        <v>0</v>
      </c>
      <c r="J12492" s="110">
        <f>SUM(J12487:J12491)</f>
        <v>0</v>
      </c>
      <c r="K12492" s="109"/>
      <c r="L12492" s="109"/>
      <c r="M12492" s="109"/>
      <c r="N12492" s="110">
        <f>SUM(N12487:N12491)</f>
        <v>0</v>
      </c>
    </row>
    <row r="12493" spans="1:18" ht="13.5" customHeight="1" thickBot="1" x14ac:dyDescent="0.35">
      <c r="A12493" s="86"/>
      <c r="B12493" s="84"/>
      <c r="H12493" s="84"/>
      <c r="J12493" s="103"/>
      <c r="K12493" s="104"/>
      <c r="L12493" s="104"/>
      <c r="M12493" s="104"/>
      <c r="N12493" s="105"/>
    </row>
    <row r="12494" spans="1:18" ht="15" customHeight="1" x14ac:dyDescent="0.3">
      <c r="A12494" s="86"/>
      <c r="B12494" s="84"/>
      <c r="D12494" s="132" t="s">
        <v>13</v>
      </c>
      <c r="E12494" s="133"/>
      <c r="F12494" s="133"/>
      <c r="G12494" s="134"/>
      <c r="H12494" s="158">
        <f>+H12439+H12455+H12484+H12492</f>
        <v>180</v>
      </c>
      <c r="J12494" s="113"/>
      <c r="K12494" s="78"/>
      <c r="M12494" s="78"/>
      <c r="N12494" s="114"/>
    </row>
    <row r="12495" spans="1:18" ht="15" customHeight="1" thickBot="1" x14ac:dyDescent="0.35">
      <c r="A12495" s="86"/>
      <c r="B12495" s="84"/>
      <c r="D12495" s="135" t="s">
        <v>67</v>
      </c>
      <c r="E12495" s="136"/>
      <c r="F12495" s="136"/>
      <c r="G12495" s="141">
        <f>+$Q$1</f>
        <v>0.15</v>
      </c>
      <c r="H12495" s="159">
        <f>+H12494*G12495</f>
        <v>27</v>
      </c>
      <c r="J12495" s="115"/>
      <c r="K12495" s="116"/>
      <c r="L12495" s="116"/>
      <c r="M12495" s="116"/>
      <c r="N12495" s="117"/>
    </row>
    <row r="12496" spans="1:18" ht="15" customHeight="1" x14ac:dyDescent="0.3">
      <c r="A12496" s="86"/>
      <c r="B12496" s="84"/>
      <c r="D12496" s="135" t="s">
        <v>68</v>
      </c>
      <c r="E12496" s="136"/>
      <c r="F12496" s="136"/>
      <c r="G12496" s="141">
        <f>+$Q$2</f>
        <v>0</v>
      </c>
      <c r="H12496" s="159">
        <f>+(H12494+H12495)*G12496</f>
        <v>0</v>
      </c>
      <c r="J12496" s="120">
        <f>+J12439+J12455+J12484+J12492</f>
        <v>1</v>
      </c>
      <c r="K12496" s="118"/>
      <c r="L12496" s="118"/>
      <c r="M12496" s="118"/>
      <c r="N12496" s="120">
        <f>+N12439+N12455+N12484+N12492</f>
        <v>0.20180000000000001</v>
      </c>
    </row>
    <row r="12497" spans="1:18" ht="15" customHeight="1" thickBot="1" x14ac:dyDescent="0.35">
      <c r="A12497" s="86"/>
      <c r="B12497" s="84"/>
      <c r="C12497" s="75" t="s">
        <v>64</v>
      </c>
      <c r="D12497" s="135" t="s">
        <v>14</v>
      </c>
      <c r="E12497" s="136"/>
      <c r="F12497" s="136"/>
      <c r="G12497" s="137"/>
      <c r="H12497" s="159">
        <f>SUM(H12494:H12496)</f>
        <v>207</v>
      </c>
      <c r="J12497" s="121" t="s">
        <v>69</v>
      </c>
      <c r="K12497" s="119"/>
      <c r="L12497" s="119"/>
      <c r="M12497" s="119"/>
      <c r="N12497" s="121" t="s">
        <v>70</v>
      </c>
    </row>
    <row r="12498" spans="1:18" ht="15" customHeight="1" thickBot="1" x14ac:dyDescent="0.35">
      <c r="A12498" s="86"/>
      <c r="B12498" s="84"/>
      <c r="C12498" s="75" t="s">
        <v>64</v>
      </c>
      <c r="D12498" s="138" t="s">
        <v>15</v>
      </c>
      <c r="E12498" s="139"/>
      <c r="F12498" s="139"/>
      <c r="G12498" s="140"/>
      <c r="H12498" s="131">
        <f>+ROUND(H12497,2)</f>
        <v>207</v>
      </c>
      <c r="N12498" s="165">
        <f>+ROUND(N12496,4)</f>
        <v>0.20180000000000001</v>
      </c>
    </row>
    <row r="12499" spans="1:18" ht="13.5" customHeight="1" x14ac:dyDescent="0.3">
      <c r="A12499" s="86"/>
      <c r="B12499" s="84"/>
      <c r="G12499" s="76"/>
    </row>
    <row r="12500" spans="1:18" ht="13.5" customHeight="1" x14ac:dyDescent="0.3">
      <c r="A12500" s="86"/>
      <c r="B12500" s="84"/>
      <c r="G12500" s="76"/>
    </row>
    <row r="12501" spans="1:18" ht="15" customHeight="1" x14ac:dyDescent="0.3">
      <c r="A12501" s="83"/>
      <c r="B12501" s="84"/>
      <c r="G12501" s="76"/>
      <c r="H12501" s="84"/>
      <c r="J12501" s="85"/>
      <c r="K12501" s="85"/>
      <c r="L12501" s="85"/>
      <c r="M12501" s="85"/>
      <c r="N12501" s="85"/>
    </row>
    <row r="12502" spans="1:18" ht="14.1" customHeight="1" x14ac:dyDescent="0.3">
      <c r="A12502" s="86"/>
      <c r="B12502" s="84"/>
      <c r="C12502" s="87"/>
      <c r="D12502" s="87"/>
      <c r="E12502" s="87"/>
      <c r="F12502" s="87"/>
      <c r="G12502" s="87"/>
      <c r="H12502" s="87"/>
      <c r="K12502" s="78"/>
      <c r="M12502" s="78"/>
    </row>
    <row r="12503" spans="1:18" ht="12" customHeight="1" x14ac:dyDescent="0.3">
      <c r="A12503" s="86"/>
      <c r="B12503" s="84"/>
      <c r="C12503" s="73"/>
      <c r="D12503" s="73"/>
      <c r="E12503" s="73"/>
      <c r="F12503" s="73"/>
      <c r="G12503" s="73"/>
      <c r="H12503" s="73"/>
      <c r="K12503" s="78"/>
      <c r="M12503" s="78"/>
    </row>
    <row r="12504" spans="1:18" ht="12" customHeight="1" x14ac:dyDescent="0.3">
      <c r="A12504" s="86"/>
      <c r="B12504" s="84"/>
      <c r="G12504" s="88"/>
      <c r="H12504" s="84"/>
      <c r="K12504" s="78"/>
      <c r="M12504" s="78"/>
    </row>
    <row r="12505" spans="1:18" ht="14.25" customHeight="1" x14ac:dyDescent="0.3">
      <c r="A12505" s="86"/>
      <c r="B12505" s="84"/>
      <c r="C12505" s="89"/>
      <c r="D12505" s="90"/>
      <c r="E12505" s="90"/>
      <c r="F12505" s="90"/>
      <c r="G12505" s="90"/>
      <c r="H12505" s="91"/>
      <c r="K12505" s="78"/>
      <c r="M12505" s="78"/>
    </row>
    <row r="12506" spans="1:18" ht="14.25" customHeight="1" x14ac:dyDescent="0.3">
      <c r="A12506" s="86"/>
      <c r="B12506" s="84"/>
      <c r="C12506" s="89"/>
      <c r="H12506" s="84"/>
      <c r="K12506" s="78"/>
      <c r="M12506" s="78"/>
    </row>
    <row r="12507" spans="1:18" ht="12" customHeight="1" thickBot="1" x14ac:dyDescent="0.35">
      <c r="A12507" s="86"/>
      <c r="B12507" s="84"/>
      <c r="C12507" s="89"/>
      <c r="H12507" s="84"/>
      <c r="K12507" s="78"/>
      <c r="M12507" s="78"/>
    </row>
    <row r="12508" spans="1:18" ht="20.100000000000001" customHeight="1" thickBot="1" x14ac:dyDescent="0.35">
      <c r="A12508" s="86"/>
      <c r="B12508" s="84"/>
      <c r="C12508" s="142" t="s">
        <v>55</v>
      </c>
      <c r="D12508" s="143"/>
      <c r="E12508" s="143"/>
      <c r="F12508" s="143"/>
      <c r="G12508" s="143"/>
      <c r="H12508" s="144"/>
    </row>
    <row r="12509" spans="1:18" ht="20.100000000000001" customHeight="1" x14ac:dyDescent="0.3">
      <c r="A12509" s="86"/>
      <c r="B12509" s="84"/>
      <c r="C12509" s="92"/>
      <c r="H12509" s="93" t="s">
        <v>56</v>
      </c>
      <c r="I12509" s="84"/>
      <c r="J12509" s="97" t="s">
        <v>26</v>
      </c>
      <c r="K12509" s="98"/>
      <c r="L12509" s="98"/>
      <c r="M12509" s="98"/>
      <c r="N12509" s="99"/>
    </row>
    <row r="12510" spans="1:18" ht="16.5" customHeight="1" thickBot="1" x14ac:dyDescent="0.35">
      <c r="A12510" s="169"/>
      <c r="B12510" s="84"/>
      <c r="C12510" s="73" t="s">
        <v>57</v>
      </c>
      <c r="D12510" s="84">
        <v>143</v>
      </c>
      <c r="G12510" s="74" t="s">
        <v>4</v>
      </c>
      <c r="H12510" s="75" t="str">
        <f>+VLOOKUP(D12510,PRESUP!$A$6:$N$183,3,FALSE)</f>
        <v>u</v>
      </c>
      <c r="I12510" s="84"/>
      <c r="J12510" s="100"/>
      <c r="K12510" s="101"/>
      <c r="L12510" s="101"/>
      <c r="M12510" s="101"/>
      <c r="N12510" s="102"/>
    </row>
    <row r="12511" spans="1:18" ht="32.25" customHeight="1" x14ac:dyDescent="0.3">
      <c r="A12511" s="86"/>
      <c r="B12511" s="84"/>
      <c r="C12511" s="22" t="str">
        <f>+VLOOKUP(D12510,PRESUP!$A$6:$N$183,14,FALSE)</f>
        <v>DETALLE: ANALISIS QUIMICO DE CALIDAD DE AGUA</v>
      </c>
      <c r="J12511" s="103"/>
      <c r="K12511" s="104"/>
      <c r="L12511" s="104"/>
      <c r="M12511" s="104"/>
      <c r="N12511" s="105"/>
      <c r="O12511" s="84" t="s">
        <v>71</v>
      </c>
      <c r="P12511" s="84" t="s">
        <v>73</v>
      </c>
      <c r="Q12511" s="84" t="s">
        <v>72</v>
      </c>
    </row>
    <row r="12512" spans="1:18" s="73" customFormat="1" ht="15" customHeight="1" thickBot="1" x14ac:dyDescent="0.35">
      <c r="A12512" s="86"/>
      <c r="B12512" s="84"/>
      <c r="C12512" s="73" t="s">
        <v>5</v>
      </c>
      <c r="D12512" s="94"/>
      <c r="E12512" s="94"/>
      <c r="F12512" s="94"/>
      <c r="G12512" s="196" t="s">
        <v>58</v>
      </c>
      <c r="H12512" s="197">
        <v>0.104</v>
      </c>
      <c r="J12512" s="162"/>
      <c r="K12512" s="163"/>
      <c r="L12512" s="163"/>
      <c r="M12512" s="163"/>
      <c r="N12512" s="164"/>
      <c r="O12512" s="166">
        <f>+H12586</f>
        <v>638.25</v>
      </c>
      <c r="P12512" s="168">
        <f>+H12582</f>
        <v>555</v>
      </c>
      <c r="Q12512" s="167">
        <f>+N12586</f>
        <v>0</v>
      </c>
      <c r="R12512" s="73">
        <f t="shared" ref="R12512" si="2392">+D12510</f>
        <v>143</v>
      </c>
    </row>
    <row r="12513" spans="1:18" s="94" customFormat="1" ht="30" customHeight="1" thickBot="1" x14ac:dyDescent="0.35">
      <c r="A12513" s="86"/>
      <c r="B12513" s="84"/>
      <c r="C12513" s="122" t="s">
        <v>48</v>
      </c>
      <c r="D12513" s="123" t="s">
        <v>0</v>
      </c>
      <c r="E12513" s="123" t="s">
        <v>6</v>
      </c>
      <c r="F12513" s="123" t="s">
        <v>7</v>
      </c>
      <c r="G12513" s="123" t="s">
        <v>8</v>
      </c>
      <c r="H12513" s="124" t="s">
        <v>9</v>
      </c>
      <c r="J12513" s="106" t="s">
        <v>59</v>
      </c>
      <c r="K12513" s="107" t="s">
        <v>60</v>
      </c>
      <c r="L12513" s="107" t="s">
        <v>61</v>
      </c>
      <c r="M12513" s="107" t="s">
        <v>62</v>
      </c>
      <c r="N12513" s="108" t="s">
        <v>63</v>
      </c>
    </row>
    <row r="12514" spans="1:18" ht="15" customHeight="1" x14ac:dyDescent="0.3">
      <c r="A12514" s="86"/>
      <c r="B12514" s="84"/>
      <c r="C12514" s="125"/>
      <c r="D12514" s="145"/>
      <c r="E12514" s="148"/>
      <c r="F12514" s="148"/>
      <c r="G12514" s="153"/>
      <c r="H12514" s="126"/>
      <c r="J12514" s="171"/>
      <c r="K12514" s="172"/>
      <c r="L12514" s="170"/>
      <c r="M12514" s="156"/>
      <c r="N12514" s="173" t="str">
        <f t="shared" ref="N12514:N12526" si="2393">+IF(H12514="","",J12514*M12514)</f>
        <v/>
      </c>
    </row>
    <row r="12515" spans="1:18" ht="15" customHeight="1" x14ac:dyDescent="0.3">
      <c r="A12515" s="86"/>
      <c r="B12515" s="84"/>
      <c r="C12515" s="125"/>
      <c r="D12515" s="146"/>
      <c r="E12515" s="149"/>
      <c r="F12515" s="184"/>
      <c r="G12515" s="185"/>
      <c r="H12515" s="186"/>
      <c r="J12515" s="195"/>
      <c r="K12515" s="172"/>
      <c r="L12515" s="170"/>
      <c r="M12515" s="193"/>
      <c r="N12515" s="194" t="str">
        <f t="shared" si="2393"/>
        <v/>
      </c>
      <c r="R12515" s="75" t="e">
        <f t="shared" ref="R12515:R12526" si="2394">+R12427+1</f>
        <v>#REF!</v>
      </c>
    </row>
    <row r="12516" spans="1:18" ht="15" customHeight="1" x14ac:dyDescent="0.3">
      <c r="A12516" s="86"/>
      <c r="B12516" s="84"/>
      <c r="C12516" s="125"/>
      <c r="D12516" s="146"/>
      <c r="E12516" s="149"/>
      <c r="F12516" s="184"/>
      <c r="G12516" s="185"/>
      <c r="H12516" s="186"/>
      <c r="J12516" s="195"/>
      <c r="K12516" s="172"/>
      <c r="L12516" s="170"/>
      <c r="M12516" s="193"/>
      <c r="N12516" s="194" t="str">
        <f t="shared" si="2393"/>
        <v/>
      </c>
      <c r="R12516" s="75" t="e">
        <f t="shared" si="2394"/>
        <v>#REF!</v>
      </c>
    </row>
    <row r="12517" spans="1:18" ht="15" customHeight="1" x14ac:dyDescent="0.3">
      <c r="A12517" s="86"/>
      <c r="B12517" s="84"/>
      <c r="C12517" s="125"/>
      <c r="D12517" s="146"/>
      <c r="E12517" s="149"/>
      <c r="F12517" s="184" t="str">
        <f t="shared" ref="F12517:F12526" si="2395">+IF(E12517="","",D12517*E12517)</f>
        <v/>
      </c>
      <c r="G12517" s="185" t="str">
        <f>+IF(F12517="","",H12512)</f>
        <v/>
      </c>
      <c r="H12517" s="186" t="str">
        <f t="shared" ref="H12517:H12526" si="2396">+IF(G12517="","",F12517*G12517)</f>
        <v/>
      </c>
      <c r="J12517" s="195" t="str">
        <f>+IF(H12517="","",H12517/H12582)</f>
        <v/>
      </c>
      <c r="K12517" s="172"/>
      <c r="L12517" s="170"/>
      <c r="M12517" s="193" t="str">
        <f t="shared" ref="M12517:M12526" si="2397">IF(L12517="NP", 0, (IF(L12517="EP", 1, (IF(L12517="ND", 0.4, "")))))</f>
        <v/>
      </c>
      <c r="N12517" s="194" t="str">
        <f t="shared" si="2393"/>
        <v/>
      </c>
      <c r="R12517" s="75" t="e">
        <f t="shared" si="2394"/>
        <v>#REF!</v>
      </c>
    </row>
    <row r="12518" spans="1:18" ht="15" customHeight="1" x14ac:dyDescent="0.3">
      <c r="A12518" s="86"/>
      <c r="B12518" s="84"/>
      <c r="C12518" s="125"/>
      <c r="D12518" s="146"/>
      <c r="E12518" s="149"/>
      <c r="F12518" s="184" t="str">
        <f t="shared" si="2395"/>
        <v/>
      </c>
      <c r="G12518" s="185" t="str">
        <f>+IF(F12518="","",H12512)</f>
        <v/>
      </c>
      <c r="H12518" s="186" t="str">
        <f t="shared" si="2396"/>
        <v/>
      </c>
      <c r="J12518" s="195" t="str">
        <f>+IF(H12518="","",H12518/H12582)</f>
        <v/>
      </c>
      <c r="K12518" s="172"/>
      <c r="L12518" s="170"/>
      <c r="M12518" s="193" t="str">
        <f t="shared" si="2397"/>
        <v/>
      </c>
      <c r="N12518" s="194" t="str">
        <f t="shared" si="2393"/>
        <v/>
      </c>
      <c r="R12518" s="75" t="e">
        <f t="shared" si="2394"/>
        <v>#REF!</v>
      </c>
    </row>
    <row r="12519" spans="1:18" ht="15" customHeight="1" x14ac:dyDescent="0.3">
      <c r="A12519" s="86"/>
      <c r="B12519" s="84"/>
      <c r="C12519" s="125"/>
      <c r="D12519" s="146"/>
      <c r="E12519" s="149"/>
      <c r="F12519" s="184" t="str">
        <f t="shared" si="2395"/>
        <v/>
      </c>
      <c r="G12519" s="185" t="str">
        <f>+IF(F12519="","",H12512)</f>
        <v/>
      </c>
      <c r="H12519" s="186" t="str">
        <f t="shared" si="2396"/>
        <v/>
      </c>
      <c r="J12519" s="195" t="str">
        <f>+IF(H12519="","",H12519/H12582)</f>
        <v/>
      </c>
      <c r="K12519" s="172"/>
      <c r="L12519" s="170"/>
      <c r="M12519" s="193" t="str">
        <f t="shared" si="2397"/>
        <v/>
      </c>
      <c r="N12519" s="194" t="str">
        <f t="shared" si="2393"/>
        <v/>
      </c>
      <c r="R12519" s="75" t="e">
        <f t="shared" si="2394"/>
        <v>#REF!</v>
      </c>
    </row>
    <row r="12520" spans="1:18" ht="15" customHeight="1" x14ac:dyDescent="0.3">
      <c r="A12520" s="86"/>
      <c r="B12520" s="84"/>
      <c r="C12520" s="125"/>
      <c r="D12520" s="146"/>
      <c r="E12520" s="149"/>
      <c r="F12520" s="184" t="str">
        <f t="shared" si="2395"/>
        <v/>
      </c>
      <c r="G12520" s="185" t="str">
        <f>+IF(F12520="","",H12512)</f>
        <v/>
      </c>
      <c r="H12520" s="186" t="str">
        <f t="shared" si="2396"/>
        <v/>
      </c>
      <c r="J12520" s="195" t="str">
        <f>+IF(H12520="","",H12520/H12582)</f>
        <v/>
      </c>
      <c r="K12520" s="172"/>
      <c r="L12520" s="170"/>
      <c r="M12520" s="193" t="str">
        <f t="shared" si="2397"/>
        <v/>
      </c>
      <c r="N12520" s="194" t="str">
        <f t="shared" si="2393"/>
        <v/>
      </c>
      <c r="R12520" s="75" t="e">
        <f t="shared" si="2394"/>
        <v>#REF!</v>
      </c>
    </row>
    <row r="12521" spans="1:18" ht="15" customHeight="1" x14ac:dyDescent="0.3">
      <c r="A12521" s="86"/>
      <c r="B12521" s="84"/>
      <c r="C12521" s="125"/>
      <c r="D12521" s="146"/>
      <c r="E12521" s="149"/>
      <c r="F12521" s="184" t="str">
        <f t="shared" si="2395"/>
        <v/>
      </c>
      <c r="G12521" s="185" t="str">
        <f>+IF(F12521="","",H12512)</f>
        <v/>
      </c>
      <c r="H12521" s="186" t="str">
        <f t="shared" si="2396"/>
        <v/>
      </c>
      <c r="J12521" s="195" t="str">
        <f>+IF(H12521="","",H12521/H12582)</f>
        <v/>
      </c>
      <c r="K12521" s="172"/>
      <c r="L12521" s="170"/>
      <c r="M12521" s="193" t="str">
        <f t="shared" si="2397"/>
        <v/>
      </c>
      <c r="N12521" s="194" t="str">
        <f t="shared" si="2393"/>
        <v/>
      </c>
      <c r="R12521" s="75" t="e">
        <f t="shared" si="2394"/>
        <v>#REF!</v>
      </c>
    </row>
    <row r="12522" spans="1:18" ht="15" customHeight="1" x14ac:dyDescent="0.3">
      <c r="A12522" s="86"/>
      <c r="B12522" s="84"/>
      <c r="C12522" s="125"/>
      <c r="D12522" s="146"/>
      <c r="E12522" s="149"/>
      <c r="F12522" s="184" t="str">
        <f t="shared" si="2395"/>
        <v/>
      </c>
      <c r="G12522" s="185" t="str">
        <f>+IF(F12522="","",H12512)</f>
        <v/>
      </c>
      <c r="H12522" s="186" t="str">
        <f t="shared" si="2396"/>
        <v/>
      </c>
      <c r="J12522" s="195" t="str">
        <f>+IF(H12522="","",H12522/H12582)</f>
        <v/>
      </c>
      <c r="K12522" s="172"/>
      <c r="L12522" s="170"/>
      <c r="M12522" s="193" t="str">
        <f t="shared" si="2397"/>
        <v/>
      </c>
      <c r="N12522" s="194" t="str">
        <f t="shared" si="2393"/>
        <v/>
      </c>
      <c r="R12522" s="75" t="e">
        <f t="shared" si="2394"/>
        <v>#REF!</v>
      </c>
    </row>
    <row r="12523" spans="1:18" ht="15" customHeight="1" x14ac:dyDescent="0.3">
      <c r="A12523" s="86"/>
      <c r="B12523" s="84"/>
      <c r="C12523" s="125"/>
      <c r="D12523" s="146"/>
      <c r="E12523" s="149"/>
      <c r="F12523" s="184" t="str">
        <f t="shared" si="2395"/>
        <v/>
      </c>
      <c r="G12523" s="185" t="str">
        <f>+IF(F12523="","",H12512)</f>
        <v/>
      </c>
      <c r="H12523" s="186" t="str">
        <f t="shared" si="2396"/>
        <v/>
      </c>
      <c r="J12523" s="195" t="str">
        <f>+IF(H12523="","",H12523/H12582)</f>
        <v/>
      </c>
      <c r="K12523" s="172"/>
      <c r="L12523" s="170"/>
      <c r="M12523" s="193" t="str">
        <f t="shared" si="2397"/>
        <v/>
      </c>
      <c r="N12523" s="194" t="str">
        <f t="shared" si="2393"/>
        <v/>
      </c>
      <c r="R12523" s="75" t="e">
        <f t="shared" si="2394"/>
        <v>#REF!</v>
      </c>
    </row>
    <row r="12524" spans="1:18" ht="15" customHeight="1" x14ac:dyDescent="0.3">
      <c r="A12524" s="86"/>
      <c r="B12524" s="84"/>
      <c r="C12524" s="125"/>
      <c r="D12524" s="146"/>
      <c r="E12524" s="149"/>
      <c r="F12524" s="184" t="str">
        <f t="shared" si="2395"/>
        <v/>
      </c>
      <c r="G12524" s="185" t="str">
        <f>+IF(F12524="","",H12512)</f>
        <v/>
      </c>
      <c r="H12524" s="186" t="str">
        <f t="shared" si="2396"/>
        <v/>
      </c>
      <c r="J12524" s="195" t="str">
        <f>+IF(H12524="","",H12524/H12582)</f>
        <v/>
      </c>
      <c r="K12524" s="172"/>
      <c r="L12524" s="170"/>
      <c r="M12524" s="193" t="str">
        <f t="shared" si="2397"/>
        <v/>
      </c>
      <c r="N12524" s="194" t="str">
        <f t="shared" si="2393"/>
        <v/>
      </c>
      <c r="R12524" s="75" t="e">
        <f t="shared" si="2394"/>
        <v>#REF!</v>
      </c>
    </row>
    <row r="12525" spans="1:18" ht="15" customHeight="1" x14ac:dyDescent="0.3">
      <c r="A12525" s="86"/>
      <c r="B12525" s="84"/>
      <c r="C12525" s="125"/>
      <c r="D12525" s="146"/>
      <c r="E12525" s="149"/>
      <c r="F12525" s="184" t="str">
        <f t="shared" si="2395"/>
        <v/>
      </c>
      <c r="G12525" s="185" t="str">
        <f>+IF(F12525="","",H12512)</f>
        <v/>
      </c>
      <c r="H12525" s="186" t="str">
        <f t="shared" si="2396"/>
        <v/>
      </c>
      <c r="J12525" s="195" t="str">
        <f>+IF(H12525="","",H12525/H12582)</f>
        <v/>
      </c>
      <c r="K12525" s="172"/>
      <c r="L12525" s="170"/>
      <c r="M12525" s="193" t="str">
        <f t="shared" si="2397"/>
        <v/>
      </c>
      <c r="N12525" s="194" t="str">
        <f t="shared" si="2393"/>
        <v/>
      </c>
      <c r="R12525" s="75" t="e">
        <f t="shared" si="2394"/>
        <v>#REF!</v>
      </c>
    </row>
    <row r="12526" spans="1:18" ht="15" customHeight="1" thickBot="1" x14ac:dyDescent="0.35">
      <c r="A12526" s="86"/>
      <c r="B12526" s="84"/>
      <c r="C12526" s="127"/>
      <c r="D12526" s="147"/>
      <c r="E12526" s="150"/>
      <c r="F12526" s="187" t="str">
        <f t="shared" si="2395"/>
        <v/>
      </c>
      <c r="G12526" s="188" t="str">
        <f>+IF(F12526="","",H12511)</f>
        <v/>
      </c>
      <c r="H12526" s="189" t="str">
        <f t="shared" si="2396"/>
        <v/>
      </c>
      <c r="J12526" s="195" t="str">
        <f>+IF(H12526="","",H12526/H12582)</f>
        <v/>
      </c>
      <c r="K12526" s="172"/>
      <c r="L12526" s="170"/>
      <c r="M12526" s="193" t="str">
        <f t="shared" si="2397"/>
        <v/>
      </c>
      <c r="N12526" s="194" t="str">
        <f t="shared" si="2393"/>
        <v/>
      </c>
      <c r="R12526" s="75" t="e">
        <f t="shared" si="2394"/>
        <v>#REF!</v>
      </c>
    </row>
    <row r="12527" spans="1:18" ht="15" customHeight="1" thickBot="1" x14ac:dyDescent="0.35">
      <c r="A12527" s="86"/>
      <c r="B12527" s="84"/>
      <c r="C12527" s="160"/>
      <c r="D12527" s="160"/>
      <c r="E12527" s="160"/>
      <c r="F12527" s="160"/>
      <c r="G12527" s="161" t="s">
        <v>27</v>
      </c>
      <c r="H12527" s="157">
        <f>SUM(H12514:H12526)</f>
        <v>0</v>
      </c>
      <c r="J12527" s="110">
        <f>SUM(J12514:J12526)</f>
        <v>0</v>
      </c>
      <c r="K12527" s="109"/>
      <c r="L12527" s="109"/>
      <c r="M12527" s="109"/>
      <c r="N12527" s="110">
        <f>SUM(N12514:N12526)</f>
        <v>0</v>
      </c>
    </row>
    <row r="12528" spans="1:18" s="73" customFormat="1" ht="15" customHeight="1" thickBot="1" x14ac:dyDescent="0.35">
      <c r="A12528" s="86"/>
      <c r="B12528" s="84"/>
      <c r="C12528" s="73" t="s">
        <v>10</v>
      </c>
      <c r="H12528" s="74"/>
      <c r="J12528" s="112"/>
      <c r="K12528" s="112"/>
      <c r="L12528" s="112"/>
      <c r="M12528" s="112"/>
      <c r="N12528" s="112"/>
    </row>
    <row r="12529" spans="1:18" ht="31.5" customHeight="1" thickBot="1" x14ac:dyDescent="0.35">
      <c r="A12529" s="86"/>
      <c r="B12529" s="84"/>
      <c r="C12529" s="122" t="s">
        <v>48</v>
      </c>
      <c r="D12529" s="123" t="s">
        <v>0</v>
      </c>
      <c r="E12529" s="123" t="s">
        <v>65</v>
      </c>
      <c r="F12529" s="123" t="s">
        <v>66</v>
      </c>
      <c r="G12529" s="123" t="s">
        <v>8</v>
      </c>
      <c r="H12529" s="124" t="s">
        <v>9</v>
      </c>
      <c r="J12529" s="106" t="s">
        <v>59</v>
      </c>
      <c r="K12529" s="107" t="s">
        <v>60</v>
      </c>
      <c r="L12529" s="107" t="s">
        <v>61</v>
      </c>
      <c r="M12529" s="107" t="s">
        <v>62</v>
      </c>
      <c r="N12529" s="108" t="s">
        <v>63</v>
      </c>
    </row>
    <row r="12530" spans="1:18" ht="15" customHeight="1" x14ac:dyDescent="0.3">
      <c r="A12530" s="86"/>
      <c r="B12530" s="84"/>
      <c r="C12530" s="125"/>
      <c r="D12530" s="227"/>
      <c r="E12530" s="149"/>
      <c r="F12530" s="184"/>
      <c r="G12530" s="185"/>
      <c r="H12530" s="186"/>
      <c r="I12530" s="95"/>
      <c r="J12530" s="195"/>
      <c r="K12530" s="210"/>
      <c r="L12530" s="210"/>
      <c r="M12530" s="193"/>
      <c r="N12530" s="194" t="str">
        <f t="shared" ref="N12530:N12542" si="2398">+IF(H12530="","",J12530*M12530)</f>
        <v/>
      </c>
      <c r="R12530" s="75" t="e">
        <f t="shared" ref="R12530:R12542" si="2399">+R12442+1</f>
        <v>#REF!</v>
      </c>
    </row>
    <row r="12531" spans="1:18" ht="15" customHeight="1" x14ac:dyDescent="0.25">
      <c r="A12531" s="86"/>
      <c r="B12531" s="84"/>
      <c r="C12531" s="232"/>
      <c r="D12531" s="228"/>
      <c r="E12531" s="209"/>
      <c r="F12531" s="184"/>
      <c r="G12531" s="185"/>
      <c r="H12531" s="186"/>
      <c r="J12531" s="195"/>
      <c r="K12531" s="210"/>
      <c r="L12531" s="210"/>
      <c r="M12531" s="193"/>
      <c r="N12531" s="194" t="str">
        <f t="shared" si="2398"/>
        <v/>
      </c>
      <c r="R12531" s="75" t="e">
        <f t="shared" si="2399"/>
        <v>#REF!</v>
      </c>
    </row>
    <row r="12532" spans="1:18" ht="15" customHeight="1" x14ac:dyDescent="0.3">
      <c r="A12532" s="86"/>
      <c r="B12532" s="84"/>
      <c r="C12532" s="125"/>
      <c r="D12532" s="227"/>
      <c r="E12532" s="149"/>
      <c r="F12532" s="184"/>
      <c r="G12532" s="185"/>
      <c r="H12532" s="186"/>
      <c r="J12532" s="195"/>
      <c r="K12532" s="210"/>
      <c r="L12532" s="210"/>
      <c r="M12532" s="193"/>
      <c r="N12532" s="194" t="str">
        <f t="shared" si="2398"/>
        <v/>
      </c>
      <c r="R12532" s="75" t="e">
        <f t="shared" si="2399"/>
        <v>#REF!</v>
      </c>
    </row>
    <row r="12533" spans="1:18" ht="15" customHeight="1" x14ac:dyDescent="0.3">
      <c r="A12533" s="86"/>
      <c r="B12533" s="84"/>
      <c r="C12533" s="125"/>
      <c r="D12533" s="227"/>
      <c r="E12533" s="240"/>
      <c r="F12533" s="184"/>
      <c r="G12533" s="185"/>
      <c r="H12533" s="186"/>
      <c r="J12533" s="195"/>
      <c r="K12533" s="174"/>
      <c r="L12533" s="170"/>
      <c r="M12533" s="193"/>
      <c r="N12533" s="194" t="str">
        <f t="shared" si="2398"/>
        <v/>
      </c>
      <c r="R12533" s="75" t="e">
        <f t="shared" si="2399"/>
        <v>#REF!</v>
      </c>
    </row>
    <row r="12534" spans="1:18" ht="15" customHeight="1" x14ac:dyDescent="0.3">
      <c r="A12534" s="86"/>
      <c r="B12534" s="84"/>
      <c r="C12534" s="125"/>
      <c r="D12534" s="146"/>
      <c r="E12534" s="149"/>
      <c r="F12534" s="184" t="str">
        <f t="shared" ref="F12534:F12542" si="2400">+IF(E12534="","",D12534*E12534)</f>
        <v/>
      </c>
      <c r="G12534" s="185" t="str">
        <f>+IF(F12534="","",H12512)</f>
        <v/>
      </c>
      <c r="H12534" s="186" t="str">
        <f t="shared" ref="H12534:H12542" si="2401">+IF(G12534="","",F12534*G12534)</f>
        <v/>
      </c>
      <c r="J12534" s="195" t="str">
        <f>+IF(H12534="","",H12534/H12582)</f>
        <v/>
      </c>
      <c r="K12534" s="174"/>
      <c r="L12534" s="170"/>
      <c r="M12534" s="193" t="str">
        <f t="shared" ref="M12534:M12542" si="2402">IF(L12534="NP", 0, (IF(L12534="EP", 1, (IF(L12534="ND", 0.4, "")))))</f>
        <v/>
      </c>
      <c r="N12534" s="194" t="str">
        <f t="shared" si="2398"/>
        <v/>
      </c>
      <c r="R12534" s="75" t="e">
        <f t="shared" si="2399"/>
        <v>#REF!</v>
      </c>
    </row>
    <row r="12535" spans="1:18" ht="15" customHeight="1" x14ac:dyDescent="0.3">
      <c r="A12535" s="86"/>
      <c r="B12535" s="84"/>
      <c r="C12535" s="125"/>
      <c r="D12535" s="146"/>
      <c r="E12535" s="149"/>
      <c r="F12535" s="184" t="str">
        <f t="shared" si="2400"/>
        <v/>
      </c>
      <c r="G12535" s="185" t="str">
        <f>+IF(F12535="","",H12512)</f>
        <v/>
      </c>
      <c r="H12535" s="186" t="str">
        <f t="shared" si="2401"/>
        <v/>
      </c>
      <c r="I12535" s="96"/>
      <c r="J12535" s="195" t="str">
        <f>+IF(H12535="","",H12535/H12582)</f>
        <v/>
      </c>
      <c r="K12535" s="174"/>
      <c r="L12535" s="170"/>
      <c r="M12535" s="193" t="str">
        <f t="shared" si="2402"/>
        <v/>
      </c>
      <c r="N12535" s="194" t="str">
        <f t="shared" si="2398"/>
        <v/>
      </c>
      <c r="R12535" s="75" t="e">
        <f t="shared" si="2399"/>
        <v>#REF!</v>
      </c>
    </row>
    <row r="12536" spans="1:18" ht="15" customHeight="1" x14ac:dyDescent="0.3">
      <c r="A12536" s="86"/>
      <c r="B12536" s="84"/>
      <c r="C12536" s="125"/>
      <c r="D12536" s="146"/>
      <c r="E12536" s="149"/>
      <c r="F12536" s="184" t="str">
        <f t="shared" si="2400"/>
        <v/>
      </c>
      <c r="G12536" s="185" t="str">
        <f>+IF(F12536="","",H12512)</f>
        <v/>
      </c>
      <c r="H12536" s="186" t="str">
        <f t="shared" si="2401"/>
        <v/>
      </c>
      <c r="J12536" s="195" t="str">
        <f>+IF(H12536="","",H12536/H12582)</f>
        <v/>
      </c>
      <c r="K12536" s="174"/>
      <c r="L12536" s="170"/>
      <c r="M12536" s="193" t="str">
        <f t="shared" si="2402"/>
        <v/>
      </c>
      <c r="N12536" s="194" t="str">
        <f t="shared" si="2398"/>
        <v/>
      </c>
      <c r="R12536" s="75" t="e">
        <f t="shared" si="2399"/>
        <v>#REF!</v>
      </c>
    </row>
    <row r="12537" spans="1:18" ht="15" customHeight="1" x14ac:dyDescent="0.3">
      <c r="A12537" s="86"/>
      <c r="B12537" s="84"/>
      <c r="C12537" s="125"/>
      <c r="D12537" s="146"/>
      <c r="E12537" s="149"/>
      <c r="F12537" s="184" t="str">
        <f t="shared" si="2400"/>
        <v/>
      </c>
      <c r="G12537" s="185" t="str">
        <f>+IF(F12537="","",H12512)</f>
        <v/>
      </c>
      <c r="H12537" s="186" t="str">
        <f t="shared" si="2401"/>
        <v/>
      </c>
      <c r="J12537" s="195" t="str">
        <f>+IF(H12537="","",H12537/H12582)</f>
        <v/>
      </c>
      <c r="K12537" s="174"/>
      <c r="L12537" s="170"/>
      <c r="M12537" s="193" t="str">
        <f t="shared" si="2402"/>
        <v/>
      </c>
      <c r="N12537" s="194" t="str">
        <f t="shared" si="2398"/>
        <v/>
      </c>
      <c r="R12537" s="75" t="e">
        <f t="shared" si="2399"/>
        <v>#REF!</v>
      </c>
    </row>
    <row r="12538" spans="1:18" ht="15" customHeight="1" x14ac:dyDescent="0.3">
      <c r="A12538" s="86"/>
      <c r="B12538" s="84"/>
      <c r="C12538" s="125"/>
      <c r="D12538" s="146"/>
      <c r="E12538" s="149"/>
      <c r="F12538" s="184" t="str">
        <f t="shared" si="2400"/>
        <v/>
      </c>
      <c r="G12538" s="185" t="str">
        <f>+IF(F12538="","",H12512)</f>
        <v/>
      </c>
      <c r="H12538" s="186" t="str">
        <f t="shared" si="2401"/>
        <v/>
      </c>
      <c r="I12538" s="96"/>
      <c r="J12538" s="195" t="str">
        <f>+IF(H12538="","",H12538/H12582)</f>
        <v/>
      </c>
      <c r="K12538" s="174"/>
      <c r="L12538" s="170"/>
      <c r="M12538" s="193" t="str">
        <f t="shared" si="2402"/>
        <v/>
      </c>
      <c r="N12538" s="194" t="str">
        <f t="shared" si="2398"/>
        <v/>
      </c>
      <c r="R12538" s="75" t="e">
        <f t="shared" si="2399"/>
        <v>#REF!</v>
      </c>
    </row>
    <row r="12539" spans="1:18" ht="15" customHeight="1" x14ac:dyDescent="0.3">
      <c r="A12539" s="86"/>
      <c r="B12539" s="84"/>
      <c r="C12539" s="125"/>
      <c r="D12539" s="146"/>
      <c r="E12539" s="149"/>
      <c r="F12539" s="184" t="str">
        <f t="shared" si="2400"/>
        <v/>
      </c>
      <c r="G12539" s="185" t="str">
        <f>+IF(F12539="","",H12512)</f>
        <v/>
      </c>
      <c r="H12539" s="186" t="str">
        <f t="shared" si="2401"/>
        <v/>
      </c>
      <c r="J12539" s="195" t="str">
        <f>+IF(H12539="","",H12539/H12582)</f>
        <v/>
      </c>
      <c r="K12539" s="174"/>
      <c r="L12539" s="170"/>
      <c r="M12539" s="193" t="str">
        <f t="shared" si="2402"/>
        <v/>
      </c>
      <c r="N12539" s="194" t="str">
        <f t="shared" si="2398"/>
        <v/>
      </c>
      <c r="R12539" s="75" t="e">
        <f t="shared" si="2399"/>
        <v>#REF!</v>
      </c>
    </row>
    <row r="12540" spans="1:18" ht="15" customHeight="1" x14ac:dyDescent="0.3">
      <c r="A12540" s="86"/>
      <c r="B12540" s="84"/>
      <c r="C12540" s="125"/>
      <c r="D12540" s="146"/>
      <c r="E12540" s="149"/>
      <c r="F12540" s="184" t="str">
        <f t="shared" si="2400"/>
        <v/>
      </c>
      <c r="G12540" s="185" t="str">
        <f>+IF(F12540="","",H12512)</f>
        <v/>
      </c>
      <c r="H12540" s="186" t="str">
        <f t="shared" si="2401"/>
        <v/>
      </c>
      <c r="I12540" s="96"/>
      <c r="J12540" s="195" t="str">
        <f>+IF(H12540="","",H12540/H12582)</f>
        <v/>
      </c>
      <c r="K12540" s="174"/>
      <c r="L12540" s="170"/>
      <c r="M12540" s="193" t="str">
        <f t="shared" si="2402"/>
        <v/>
      </c>
      <c r="N12540" s="194" t="str">
        <f t="shared" si="2398"/>
        <v/>
      </c>
      <c r="R12540" s="75" t="e">
        <f t="shared" si="2399"/>
        <v>#REF!</v>
      </c>
    </row>
    <row r="12541" spans="1:18" ht="15" customHeight="1" x14ac:dyDescent="0.3">
      <c r="A12541" s="86"/>
      <c r="B12541" s="84"/>
      <c r="C12541" s="125"/>
      <c r="D12541" s="146"/>
      <c r="E12541" s="149"/>
      <c r="F12541" s="184" t="str">
        <f t="shared" si="2400"/>
        <v/>
      </c>
      <c r="G12541" s="185" t="str">
        <f>+IF(F12541="","",H12512)</f>
        <v/>
      </c>
      <c r="H12541" s="186" t="str">
        <f t="shared" si="2401"/>
        <v/>
      </c>
      <c r="I12541" s="96"/>
      <c r="J12541" s="195" t="str">
        <f>+IF(H12541="","",H12541/H12582)</f>
        <v/>
      </c>
      <c r="K12541" s="174"/>
      <c r="L12541" s="170"/>
      <c r="M12541" s="193" t="str">
        <f t="shared" si="2402"/>
        <v/>
      </c>
      <c r="N12541" s="194" t="str">
        <f t="shared" si="2398"/>
        <v/>
      </c>
      <c r="R12541" s="75" t="e">
        <f t="shared" si="2399"/>
        <v>#REF!</v>
      </c>
    </row>
    <row r="12542" spans="1:18" ht="15" customHeight="1" thickBot="1" x14ac:dyDescent="0.35">
      <c r="A12542" s="86"/>
      <c r="B12542" s="84"/>
      <c r="C12542" s="127"/>
      <c r="D12542" s="147"/>
      <c r="E12542" s="150"/>
      <c r="F12542" s="187" t="str">
        <f t="shared" si="2400"/>
        <v/>
      </c>
      <c r="G12542" s="188" t="str">
        <f>+IF(F12542="","",H12511)</f>
        <v/>
      </c>
      <c r="H12542" s="189" t="str">
        <f t="shared" si="2401"/>
        <v/>
      </c>
      <c r="J12542" s="195" t="str">
        <f>+IF(H12542="","",H12542/H12582)</f>
        <v/>
      </c>
      <c r="K12542" s="174"/>
      <c r="L12542" s="170"/>
      <c r="M12542" s="193" t="str">
        <f t="shared" si="2402"/>
        <v/>
      </c>
      <c r="N12542" s="194" t="str">
        <f t="shared" si="2398"/>
        <v/>
      </c>
      <c r="R12542" s="75" t="e">
        <f t="shared" si="2399"/>
        <v>#REF!</v>
      </c>
    </row>
    <row r="12543" spans="1:18" ht="15" customHeight="1" thickBot="1" x14ac:dyDescent="0.35">
      <c r="A12543" s="86"/>
      <c r="B12543" s="84"/>
      <c r="C12543" s="160"/>
      <c r="D12543" s="160"/>
      <c r="E12543" s="160"/>
      <c r="F12543" s="160"/>
      <c r="G12543" s="161" t="s">
        <v>28</v>
      </c>
      <c r="H12543" s="157">
        <f>SUM(H12530:H12542)</f>
        <v>0</v>
      </c>
      <c r="J12543" s="110">
        <f>SUM(J12530:J12542)</f>
        <v>0</v>
      </c>
      <c r="K12543" s="109"/>
      <c r="L12543" s="109"/>
      <c r="M12543" s="109"/>
      <c r="N12543" s="110">
        <f>SUM(N12530:N12542)</f>
        <v>0</v>
      </c>
    </row>
    <row r="12544" spans="1:18" s="73" customFormat="1" ht="15" customHeight="1" thickBot="1" x14ac:dyDescent="0.35">
      <c r="A12544" s="86"/>
      <c r="B12544" s="84"/>
      <c r="C12544" s="73" t="s">
        <v>11</v>
      </c>
      <c r="H12544" s="74"/>
      <c r="J12544" s="112"/>
      <c r="K12544" s="112"/>
      <c r="L12544" s="112"/>
      <c r="M12544" s="112"/>
      <c r="N12544" s="112"/>
    </row>
    <row r="12545" spans="1:18" ht="34.5" customHeight="1" thickBot="1" x14ac:dyDescent="0.35">
      <c r="A12545" s="86"/>
      <c r="B12545" s="84"/>
      <c r="C12545" s="122" t="s">
        <v>48</v>
      </c>
      <c r="D12545" s="129"/>
      <c r="E12545" s="123" t="s">
        <v>3</v>
      </c>
      <c r="F12545" s="123" t="s">
        <v>0</v>
      </c>
      <c r="G12545" s="123" t="s">
        <v>16</v>
      </c>
      <c r="H12545" s="124" t="s">
        <v>9</v>
      </c>
      <c r="J12545" s="106" t="s">
        <v>59</v>
      </c>
      <c r="K12545" s="107" t="s">
        <v>60</v>
      </c>
      <c r="L12545" s="107" t="s">
        <v>61</v>
      </c>
      <c r="M12545" s="107" t="s">
        <v>62</v>
      </c>
      <c r="N12545" s="108" t="s">
        <v>63</v>
      </c>
    </row>
    <row r="12546" spans="1:18" ht="15" customHeight="1" x14ac:dyDescent="0.3">
      <c r="A12546" s="86"/>
      <c r="B12546" s="84"/>
      <c r="C12546" s="125" t="s">
        <v>551</v>
      </c>
      <c r="E12546" s="230" t="s">
        <v>80</v>
      </c>
      <c r="F12546" s="223">
        <v>1</v>
      </c>
      <c r="G12546" s="223">
        <v>555</v>
      </c>
      <c r="H12546" s="190">
        <f>+IF(G12546="","",F12546*G12546)</f>
        <v>555</v>
      </c>
      <c r="J12546" s="195">
        <f>+IF(H12546="","",H12546/H12582)</f>
        <v>1</v>
      </c>
      <c r="K12546" s="174">
        <v>839900712</v>
      </c>
      <c r="L12546" s="170" t="s">
        <v>77</v>
      </c>
      <c r="M12546" s="193">
        <v>0</v>
      </c>
      <c r="N12546" s="194">
        <f t="shared" ref="N12546:N12571" si="2403">+IF(H12546="","",J12546*M12546)</f>
        <v>0</v>
      </c>
      <c r="R12546" s="75" t="e">
        <f t="shared" ref="R12546:R12571" si="2404">+R12458+1</f>
        <v>#REF!</v>
      </c>
    </row>
    <row r="12547" spans="1:18" ht="15" customHeight="1" x14ac:dyDescent="0.3">
      <c r="A12547" s="86"/>
      <c r="B12547" s="84"/>
      <c r="C12547" s="125"/>
      <c r="E12547" s="237"/>
      <c r="F12547" s="238"/>
      <c r="G12547" s="238"/>
      <c r="H12547" s="190"/>
      <c r="J12547" s="195"/>
      <c r="K12547" s="174"/>
      <c r="L12547" s="170"/>
      <c r="M12547" s="193"/>
      <c r="N12547" s="194" t="str">
        <f t="shared" si="2403"/>
        <v/>
      </c>
      <c r="R12547" s="75" t="e">
        <f t="shared" si="2404"/>
        <v>#REF!</v>
      </c>
    </row>
    <row r="12548" spans="1:18" ht="15" customHeight="1" x14ac:dyDescent="0.3">
      <c r="A12548" s="86"/>
      <c r="B12548" s="84"/>
      <c r="C12548" s="125"/>
      <c r="E12548" s="151"/>
      <c r="F12548" s="151"/>
      <c r="G12548" s="151"/>
      <c r="H12548" s="190"/>
      <c r="J12548" s="195"/>
      <c r="K12548" s="174"/>
      <c r="L12548" s="170"/>
      <c r="M12548" s="193"/>
      <c r="N12548" s="194" t="str">
        <f t="shared" si="2403"/>
        <v/>
      </c>
      <c r="R12548" s="75" t="e">
        <f t="shared" si="2404"/>
        <v>#REF!</v>
      </c>
    </row>
    <row r="12549" spans="1:18" ht="15" customHeight="1" x14ac:dyDescent="0.3">
      <c r="A12549" s="86"/>
      <c r="B12549" s="84"/>
      <c r="C12549" s="125"/>
      <c r="E12549" s="151"/>
      <c r="F12549" s="151"/>
      <c r="G12549" s="151"/>
      <c r="H12549" s="190" t="str">
        <f t="shared" ref="H12549:H12571" si="2405">+IF(G12549="","",F12549*G12549)</f>
        <v/>
      </c>
      <c r="J12549" s="195" t="str">
        <f>+IF(H12549="","",H12549/H12582)</f>
        <v/>
      </c>
      <c r="K12549" s="174"/>
      <c r="L12549" s="170"/>
      <c r="M12549" s="193" t="str">
        <f t="shared" ref="M12549:M12571" si="2406">IF(L12549="NP", 0, (IF(L12549="EP", 1, (IF(L12549="ND", 0.4, "")))))</f>
        <v/>
      </c>
      <c r="N12549" s="194" t="str">
        <f t="shared" si="2403"/>
        <v/>
      </c>
      <c r="R12549" s="75" t="e">
        <f t="shared" si="2404"/>
        <v>#REF!</v>
      </c>
    </row>
    <row r="12550" spans="1:18" ht="15" customHeight="1" x14ac:dyDescent="0.3">
      <c r="A12550" s="86"/>
      <c r="B12550" s="84"/>
      <c r="C12550" s="125"/>
      <c r="E12550" s="151"/>
      <c r="F12550" s="151"/>
      <c r="G12550" s="151"/>
      <c r="H12550" s="190" t="str">
        <f t="shared" si="2405"/>
        <v/>
      </c>
      <c r="J12550" s="195" t="str">
        <f>+IF(H12550="","",H12550/H12582)</f>
        <v/>
      </c>
      <c r="K12550" s="174"/>
      <c r="L12550" s="170"/>
      <c r="M12550" s="193" t="str">
        <f t="shared" si="2406"/>
        <v/>
      </c>
      <c r="N12550" s="194" t="str">
        <f t="shared" si="2403"/>
        <v/>
      </c>
      <c r="R12550" s="75" t="e">
        <f t="shared" si="2404"/>
        <v>#REF!</v>
      </c>
    </row>
    <row r="12551" spans="1:18" ht="15" customHeight="1" x14ac:dyDescent="0.3">
      <c r="A12551" s="86"/>
      <c r="B12551" s="84"/>
      <c r="C12551" s="125"/>
      <c r="E12551" s="151"/>
      <c r="F12551" s="151"/>
      <c r="G12551" s="151"/>
      <c r="H12551" s="190" t="str">
        <f t="shared" si="2405"/>
        <v/>
      </c>
      <c r="J12551" s="195" t="str">
        <f>+IF(H12551="","",H12551/H12582)</f>
        <v/>
      </c>
      <c r="K12551" s="174"/>
      <c r="L12551" s="170"/>
      <c r="M12551" s="193" t="str">
        <f t="shared" si="2406"/>
        <v/>
      </c>
      <c r="N12551" s="194" t="str">
        <f t="shared" si="2403"/>
        <v/>
      </c>
      <c r="R12551" s="75" t="e">
        <f t="shared" si="2404"/>
        <v>#REF!</v>
      </c>
    </row>
    <row r="12552" spans="1:18" ht="15" customHeight="1" x14ac:dyDescent="0.3">
      <c r="A12552" s="86"/>
      <c r="B12552" s="84"/>
      <c r="C12552" s="125"/>
      <c r="E12552" s="151"/>
      <c r="F12552" s="151"/>
      <c r="G12552" s="151"/>
      <c r="H12552" s="190" t="str">
        <f t="shared" si="2405"/>
        <v/>
      </c>
      <c r="J12552" s="195" t="str">
        <f>+IF(H12552="","",H12552/H12582)</f>
        <v/>
      </c>
      <c r="K12552" s="174"/>
      <c r="L12552" s="170"/>
      <c r="M12552" s="193" t="str">
        <f t="shared" si="2406"/>
        <v/>
      </c>
      <c r="N12552" s="194" t="str">
        <f t="shared" si="2403"/>
        <v/>
      </c>
      <c r="R12552" s="75" t="e">
        <f t="shared" si="2404"/>
        <v>#REF!</v>
      </c>
    </row>
    <row r="12553" spans="1:18" ht="15" customHeight="1" x14ac:dyDescent="0.3">
      <c r="A12553" s="86"/>
      <c r="B12553" s="84"/>
      <c r="C12553" s="125"/>
      <c r="E12553" s="151"/>
      <c r="F12553" s="151"/>
      <c r="G12553" s="151"/>
      <c r="H12553" s="190" t="str">
        <f t="shared" si="2405"/>
        <v/>
      </c>
      <c r="J12553" s="195" t="str">
        <f>+IF(H12553="","",H12553/H12582)</f>
        <v/>
      </c>
      <c r="K12553" s="174"/>
      <c r="L12553" s="170"/>
      <c r="M12553" s="193" t="str">
        <f t="shared" si="2406"/>
        <v/>
      </c>
      <c r="N12553" s="194" t="str">
        <f t="shared" si="2403"/>
        <v/>
      </c>
      <c r="R12553" s="75" t="e">
        <f t="shared" si="2404"/>
        <v>#REF!</v>
      </c>
    </row>
    <row r="12554" spans="1:18" ht="15" customHeight="1" x14ac:dyDescent="0.3">
      <c r="A12554" s="86"/>
      <c r="B12554" s="84"/>
      <c r="C12554" s="125"/>
      <c r="E12554" s="151"/>
      <c r="F12554" s="151"/>
      <c r="G12554" s="151"/>
      <c r="H12554" s="190" t="str">
        <f t="shared" si="2405"/>
        <v/>
      </c>
      <c r="J12554" s="195" t="str">
        <f>+IF(H12554="","",H12554/H12582)</f>
        <v/>
      </c>
      <c r="K12554" s="174"/>
      <c r="L12554" s="170"/>
      <c r="M12554" s="193" t="str">
        <f t="shared" si="2406"/>
        <v/>
      </c>
      <c r="N12554" s="194" t="str">
        <f t="shared" si="2403"/>
        <v/>
      </c>
      <c r="R12554" s="75" t="e">
        <f t="shared" si="2404"/>
        <v>#REF!</v>
      </c>
    </row>
    <row r="12555" spans="1:18" ht="15" customHeight="1" x14ac:dyDescent="0.3">
      <c r="A12555" s="86"/>
      <c r="B12555" s="84"/>
      <c r="C12555" s="125"/>
      <c r="E12555" s="151"/>
      <c r="F12555" s="151"/>
      <c r="G12555" s="151"/>
      <c r="H12555" s="190" t="str">
        <f t="shared" si="2405"/>
        <v/>
      </c>
      <c r="J12555" s="195" t="str">
        <f>+IF(H12555="","",H12555/H12582)</f>
        <v/>
      </c>
      <c r="K12555" s="174"/>
      <c r="L12555" s="170"/>
      <c r="M12555" s="193" t="str">
        <f t="shared" si="2406"/>
        <v/>
      </c>
      <c r="N12555" s="194" t="str">
        <f t="shared" si="2403"/>
        <v/>
      </c>
      <c r="R12555" s="75" t="e">
        <f t="shared" si="2404"/>
        <v>#REF!</v>
      </c>
    </row>
    <row r="12556" spans="1:18" ht="15" customHeight="1" x14ac:dyDescent="0.3">
      <c r="A12556" s="86"/>
      <c r="B12556" s="84"/>
      <c r="C12556" s="125"/>
      <c r="E12556" s="151"/>
      <c r="F12556" s="151"/>
      <c r="G12556" s="151"/>
      <c r="H12556" s="190" t="str">
        <f t="shared" si="2405"/>
        <v/>
      </c>
      <c r="J12556" s="195" t="str">
        <f>+IF(H12556="","",H12556/H12582)</f>
        <v/>
      </c>
      <c r="K12556" s="174"/>
      <c r="L12556" s="170"/>
      <c r="M12556" s="193" t="str">
        <f t="shared" si="2406"/>
        <v/>
      </c>
      <c r="N12556" s="194" t="str">
        <f t="shared" si="2403"/>
        <v/>
      </c>
      <c r="R12556" s="75" t="e">
        <f t="shared" si="2404"/>
        <v>#REF!</v>
      </c>
    </row>
    <row r="12557" spans="1:18" ht="15" customHeight="1" x14ac:dyDescent="0.3">
      <c r="A12557" s="86"/>
      <c r="B12557" s="84"/>
      <c r="C12557" s="125"/>
      <c r="E12557" s="151"/>
      <c r="F12557" s="151"/>
      <c r="G12557" s="151"/>
      <c r="H12557" s="190" t="str">
        <f t="shared" si="2405"/>
        <v/>
      </c>
      <c r="J12557" s="195" t="str">
        <f>+IF(H12557="","",H12557/H12582)</f>
        <v/>
      </c>
      <c r="K12557" s="174"/>
      <c r="L12557" s="170"/>
      <c r="M12557" s="193" t="str">
        <f t="shared" si="2406"/>
        <v/>
      </c>
      <c r="N12557" s="194" t="str">
        <f t="shared" si="2403"/>
        <v/>
      </c>
      <c r="R12557" s="75" t="e">
        <f t="shared" si="2404"/>
        <v>#REF!</v>
      </c>
    </row>
    <row r="12558" spans="1:18" ht="15" customHeight="1" x14ac:dyDescent="0.3">
      <c r="A12558" s="86"/>
      <c r="B12558" s="84"/>
      <c r="C12558" s="125"/>
      <c r="E12558" s="151"/>
      <c r="F12558" s="151"/>
      <c r="G12558" s="151"/>
      <c r="H12558" s="190" t="str">
        <f t="shared" si="2405"/>
        <v/>
      </c>
      <c r="J12558" s="195" t="str">
        <f>+IF(H12558="","",H12558/H12582)</f>
        <v/>
      </c>
      <c r="K12558" s="174"/>
      <c r="L12558" s="170"/>
      <c r="M12558" s="193" t="str">
        <f t="shared" si="2406"/>
        <v/>
      </c>
      <c r="N12558" s="194" t="str">
        <f t="shared" si="2403"/>
        <v/>
      </c>
      <c r="R12558" s="75" t="e">
        <f t="shared" si="2404"/>
        <v>#REF!</v>
      </c>
    </row>
    <row r="12559" spans="1:18" ht="15" customHeight="1" x14ac:dyDescent="0.3">
      <c r="A12559" s="86"/>
      <c r="B12559" s="84"/>
      <c r="C12559" s="125"/>
      <c r="E12559" s="151"/>
      <c r="F12559" s="151"/>
      <c r="G12559" s="151"/>
      <c r="H12559" s="190" t="str">
        <f t="shared" si="2405"/>
        <v/>
      </c>
      <c r="J12559" s="195" t="str">
        <f>+IF(H12559="","",H12559/H12582)</f>
        <v/>
      </c>
      <c r="K12559" s="174"/>
      <c r="L12559" s="170"/>
      <c r="M12559" s="193" t="str">
        <f t="shared" si="2406"/>
        <v/>
      </c>
      <c r="N12559" s="194" t="str">
        <f t="shared" si="2403"/>
        <v/>
      </c>
      <c r="R12559" s="75" t="e">
        <f t="shared" si="2404"/>
        <v>#REF!</v>
      </c>
    </row>
    <row r="12560" spans="1:18" ht="15" customHeight="1" x14ac:dyDescent="0.3">
      <c r="A12560" s="86"/>
      <c r="B12560" s="84"/>
      <c r="C12560" s="125"/>
      <c r="E12560" s="151"/>
      <c r="F12560" s="151"/>
      <c r="G12560" s="151"/>
      <c r="H12560" s="190" t="str">
        <f t="shared" si="2405"/>
        <v/>
      </c>
      <c r="J12560" s="195" t="str">
        <f>+IF(H12560="","",H12560/H12582)</f>
        <v/>
      </c>
      <c r="K12560" s="174"/>
      <c r="L12560" s="170"/>
      <c r="M12560" s="193" t="str">
        <f t="shared" si="2406"/>
        <v/>
      </c>
      <c r="N12560" s="194" t="str">
        <f t="shared" si="2403"/>
        <v/>
      </c>
      <c r="R12560" s="75" t="e">
        <f t="shared" si="2404"/>
        <v>#REF!</v>
      </c>
    </row>
    <row r="12561" spans="1:18" ht="15" customHeight="1" x14ac:dyDescent="0.3">
      <c r="A12561" s="86"/>
      <c r="B12561" s="84"/>
      <c r="C12561" s="125"/>
      <c r="E12561" s="151"/>
      <c r="F12561" s="151"/>
      <c r="G12561" s="151"/>
      <c r="H12561" s="190" t="str">
        <f t="shared" si="2405"/>
        <v/>
      </c>
      <c r="J12561" s="195" t="str">
        <f>+IF(H12561="","",H12561/H12582)</f>
        <v/>
      </c>
      <c r="K12561" s="174"/>
      <c r="L12561" s="170"/>
      <c r="M12561" s="193" t="str">
        <f t="shared" si="2406"/>
        <v/>
      </c>
      <c r="N12561" s="194" t="str">
        <f t="shared" si="2403"/>
        <v/>
      </c>
      <c r="R12561" s="75" t="e">
        <f t="shared" si="2404"/>
        <v>#REF!</v>
      </c>
    </row>
    <row r="12562" spans="1:18" ht="15" customHeight="1" x14ac:dyDescent="0.3">
      <c r="A12562" s="86"/>
      <c r="B12562" s="84"/>
      <c r="C12562" s="125"/>
      <c r="E12562" s="151"/>
      <c r="F12562" s="151"/>
      <c r="G12562" s="151"/>
      <c r="H12562" s="190" t="str">
        <f t="shared" si="2405"/>
        <v/>
      </c>
      <c r="J12562" s="195" t="str">
        <f>+IF(H12562="","",H12562/H12582)</f>
        <v/>
      </c>
      <c r="K12562" s="174"/>
      <c r="L12562" s="170"/>
      <c r="M12562" s="193" t="str">
        <f t="shared" si="2406"/>
        <v/>
      </c>
      <c r="N12562" s="194" t="str">
        <f t="shared" si="2403"/>
        <v/>
      </c>
      <c r="R12562" s="75" t="e">
        <f t="shared" si="2404"/>
        <v>#REF!</v>
      </c>
    </row>
    <row r="12563" spans="1:18" ht="15" customHeight="1" x14ac:dyDescent="0.3">
      <c r="A12563" s="86"/>
      <c r="B12563" s="84"/>
      <c r="C12563" s="125"/>
      <c r="E12563" s="151"/>
      <c r="F12563" s="151"/>
      <c r="G12563" s="151"/>
      <c r="H12563" s="190" t="str">
        <f t="shared" si="2405"/>
        <v/>
      </c>
      <c r="J12563" s="195" t="str">
        <f>+IF(H12563="","",H12563/H12582)</f>
        <v/>
      </c>
      <c r="K12563" s="174"/>
      <c r="L12563" s="170"/>
      <c r="M12563" s="193" t="str">
        <f t="shared" si="2406"/>
        <v/>
      </c>
      <c r="N12563" s="194" t="str">
        <f t="shared" si="2403"/>
        <v/>
      </c>
      <c r="R12563" s="75" t="e">
        <f t="shared" si="2404"/>
        <v>#REF!</v>
      </c>
    </row>
    <row r="12564" spans="1:18" ht="15" customHeight="1" x14ac:dyDescent="0.3">
      <c r="A12564" s="86"/>
      <c r="B12564" s="84"/>
      <c r="C12564" s="125"/>
      <c r="E12564" s="151"/>
      <c r="F12564" s="151"/>
      <c r="G12564" s="151"/>
      <c r="H12564" s="190" t="str">
        <f t="shared" si="2405"/>
        <v/>
      </c>
      <c r="J12564" s="195" t="str">
        <f>+IF(H12564="","",H12564/H12582)</f>
        <v/>
      </c>
      <c r="K12564" s="174"/>
      <c r="L12564" s="170"/>
      <c r="M12564" s="193" t="str">
        <f t="shared" si="2406"/>
        <v/>
      </c>
      <c r="N12564" s="194" t="str">
        <f t="shared" si="2403"/>
        <v/>
      </c>
      <c r="R12564" s="75" t="e">
        <f t="shared" si="2404"/>
        <v>#REF!</v>
      </c>
    </row>
    <row r="12565" spans="1:18" ht="15" customHeight="1" x14ac:dyDescent="0.3">
      <c r="A12565" s="86"/>
      <c r="B12565" s="84"/>
      <c r="C12565" s="125"/>
      <c r="E12565" s="151"/>
      <c r="F12565" s="151"/>
      <c r="G12565" s="151"/>
      <c r="H12565" s="190" t="str">
        <f t="shared" si="2405"/>
        <v/>
      </c>
      <c r="J12565" s="195" t="str">
        <f>+IF(H12565="","",H12565/H12582)</f>
        <v/>
      </c>
      <c r="K12565" s="174"/>
      <c r="L12565" s="170"/>
      <c r="M12565" s="193" t="str">
        <f t="shared" si="2406"/>
        <v/>
      </c>
      <c r="N12565" s="194" t="str">
        <f t="shared" si="2403"/>
        <v/>
      </c>
      <c r="R12565" s="75" t="e">
        <f t="shared" si="2404"/>
        <v>#REF!</v>
      </c>
    </row>
    <row r="12566" spans="1:18" ht="15" customHeight="1" x14ac:dyDescent="0.3">
      <c r="A12566" s="86"/>
      <c r="B12566" s="84"/>
      <c r="C12566" s="125"/>
      <c r="E12566" s="151"/>
      <c r="F12566" s="151"/>
      <c r="G12566" s="151"/>
      <c r="H12566" s="190" t="str">
        <f t="shared" si="2405"/>
        <v/>
      </c>
      <c r="J12566" s="195" t="str">
        <f>+IF(H12566="","",H12566/H12582)</f>
        <v/>
      </c>
      <c r="K12566" s="174"/>
      <c r="L12566" s="170"/>
      <c r="M12566" s="193" t="str">
        <f t="shared" si="2406"/>
        <v/>
      </c>
      <c r="N12566" s="194" t="str">
        <f t="shared" si="2403"/>
        <v/>
      </c>
      <c r="R12566" s="75" t="e">
        <f t="shared" si="2404"/>
        <v>#REF!</v>
      </c>
    </row>
    <row r="12567" spans="1:18" ht="15" customHeight="1" x14ac:dyDescent="0.3">
      <c r="A12567" s="86"/>
      <c r="B12567" s="84"/>
      <c r="C12567" s="125"/>
      <c r="E12567" s="151"/>
      <c r="F12567" s="151"/>
      <c r="G12567" s="151"/>
      <c r="H12567" s="190" t="str">
        <f t="shared" si="2405"/>
        <v/>
      </c>
      <c r="J12567" s="195" t="str">
        <f>+IF(H12567="","",H12567/H12582)</f>
        <v/>
      </c>
      <c r="K12567" s="174"/>
      <c r="L12567" s="170"/>
      <c r="M12567" s="193" t="str">
        <f t="shared" si="2406"/>
        <v/>
      </c>
      <c r="N12567" s="194" t="str">
        <f t="shared" si="2403"/>
        <v/>
      </c>
      <c r="R12567" s="75" t="e">
        <f t="shared" si="2404"/>
        <v>#REF!</v>
      </c>
    </row>
    <row r="12568" spans="1:18" ht="15" customHeight="1" x14ac:dyDescent="0.3">
      <c r="A12568" s="86"/>
      <c r="B12568" s="84"/>
      <c r="C12568" s="125"/>
      <c r="E12568" s="151"/>
      <c r="F12568" s="151"/>
      <c r="G12568" s="151"/>
      <c r="H12568" s="190" t="str">
        <f t="shared" si="2405"/>
        <v/>
      </c>
      <c r="J12568" s="195" t="str">
        <f>+IF(H12568="","",H12568/H12582)</f>
        <v/>
      </c>
      <c r="K12568" s="174"/>
      <c r="L12568" s="170"/>
      <c r="M12568" s="193" t="str">
        <f t="shared" si="2406"/>
        <v/>
      </c>
      <c r="N12568" s="194" t="str">
        <f t="shared" si="2403"/>
        <v/>
      </c>
      <c r="R12568" s="75" t="e">
        <f t="shared" si="2404"/>
        <v>#REF!</v>
      </c>
    </row>
    <row r="12569" spans="1:18" ht="15" customHeight="1" x14ac:dyDescent="0.3">
      <c r="A12569" s="86"/>
      <c r="B12569" s="84"/>
      <c r="C12569" s="125"/>
      <c r="E12569" s="151"/>
      <c r="F12569" s="151"/>
      <c r="G12569" s="151"/>
      <c r="H12569" s="190" t="str">
        <f t="shared" si="2405"/>
        <v/>
      </c>
      <c r="J12569" s="195" t="str">
        <f>+IF(H12569="","",H12569/H12582)</f>
        <v/>
      </c>
      <c r="K12569" s="174"/>
      <c r="L12569" s="170"/>
      <c r="M12569" s="193" t="str">
        <f t="shared" si="2406"/>
        <v/>
      </c>
      <c r="N12569" s="194" t="str">
        <f t="shared" si="2403"/>
        <v/>
      </c>
      <c r="R12569" s="75" t="e">
        <f t="shared" si="2404"/>
        <v>#REF!</v>
      </c>
    </row>
    <row r="12570" spans="1:18" ht="15" customHeight="1" x14ac:dyDescent="0.3">
      <c r="A12570" s="86"/>
      <c r="B12570" s="84"/>
      <c r="C12570" s="125"/>
      <c r="E12570" s="151"/>
      <c r="F12570" s="151"/>
      <c r="G12570" s="151"/>
      <c r="H12570" s="190" t="str">
        <f t="shared" si="2405"/>
        <v/>
      </c>
      <c r="J12570" s="195" t="str">
        <f>+IF(H12570="","",H12570/H12582)</f>
        <v/>
      </c>
      <c r="K12570" s="174"/>
      <c r="L12570" s="170"/>
      <c r="M12570" s="193" t="str">
        <f t="shared" si="2406"/>
        <v/>
      </c>
      <c r="N12570" s="194" t="str">
        <f t="shared" si="2403"/>
        <v/>
      </c>
      <c r="R12570" s="75" t="e">
        <f t="shared" si="2404"/>
        <v>#REF!</v>
      </c>
    </row>
    <row r="12571" spans="1:18" ht="15" customHeight="1" thickBot="1" x14ac:dyDescent="0.35">
      <c r="A12571" s="86"/>
      <c r="B12571" s="84"/>
      <c r="C12571" s="125"/>
      <c r="E12571" s="152"/>
      <c r="F12571" s="152"/>
      <c r="G12571" s="152"/>
      <c r="H12571" s="191" t="str">
        <f t="shared" si="2405"/>
        <v/>
      </c>
      <c r="J12571" s="195" t="str">
        <f>+IF(H12571="","",H12571/H12582)</f>
        <v/>
      </c>
      <c r="K12571" s="174"/>
      <c r="L12571" s="170"/>
      <c r="M12571" s="193" t="str">
        <f t="shared" si="2406"/>
        <v/>
      </c>
      <c r="N12571" s="194" t="str">
        <f t="shared" si="2403"/>
        <v/>
      </c>
      <c r="R12571" s="75" t="e">
        <f t="shared" si="2404"/>
        <v>#REF!</v>
      </c>
    </row>
    <row r="12572" spans="1:18" ht="15" customHeight="1" thickBot="1" x14ac:dyDescent="0.35">
      <c r="A12572" s="86"/>
      <c r="B12572" s="84"/>
      <c r="C12572" s="160"/>
      <c r="D12572" s="160"/>
      <c r="E12572" s="160"/>
      <c r="F12572" s="160"/>
      <c r="G12572" s="161" t="s">
        <v>29</v>
      </c>
      <c r="H12572" s="157">
        <f>SUM(H12546:H12571)</f>
        <v>555</v>
      </c>
      <c r="J12572" s="110">
        <f>SUM(J12546:J12571)</f>
        <v>1</v>
      </c>
      <c r="K12572" s="109"/>
      <c r="L12572" s="109"/>
      <c r="M12572" s="109"/>
      <c r="N12572" s="110">
        <f>SUM(N12546:N12571)</f>
        <v>0</v>
      </c>
    </row>
    <row r="12573" spans="1:18" s="73" customFormat="1" ht="15" customHeight="1" thickBot="1" x14ac:dyDescent="0.35">
      <c r="A12573" s="86"/>
      <c r="B12573" s="84"/>
      <c r="C12573" s="73" t="s">
        <v>12</v>
      </c>
      <c r="H12573" s="74"/>
      <c r="J12573" s="111"/>
      <c r="K12573" s="111"/>
      <c r="L12573" s="111"/>
      <c r="M12573" s="111"/>
      <c r="N12573" s="111"/>
    </row>
    <row r="12574" spans="1:18" ht="33" customHeight="1" thickBot="1" x14ac:dyDescent="0.35">
      <c r="A12574" s="86"/>
      <c r="B12574" s="84"/>
      <c r="C12574" s="122" t="s">
        <v>48</v>
      </c>
      <c r="D12574" s="129"/>
      <c r="E12574" s="130" t="s">
        <v>3</v>
      </c>
      <c r="F12574" s="130" t="s">
        <v>0</v>
      </c>
      <c r="G12574" s="123" t="s">
        <v>6</v>
      </c>
      <c r="H12574" s="124" t="s">
        <v>9</v>
      </c>
      <c r="J12574" s="106" t="s">
        <v>59</v>
      </c>
      <c r="K12574" s="107" t="s">
        <v>60</v>
      </c>
      <c r="L12574" s="107" t="s">
        <v>61</v>
      </c>
      <c r="M12574" s="107" t="s">
        <v>62</v>
      </c>
      <c r="N12574" s="108" t="s">
        <v>63</v>
      </c>
    </row>
    <row r="12575" spans="1:18" ht="15" customHeight="1" x14ac:dyDescent="0.3">
      <c r="A12575" s="86"/>
      <c r="B12575" s="84"/>
      <c r="C12575" s="125"/>
      <c r="E12575" s="149"/>
      <c r="F12575" s="146"/>
      <c r="G12575" s="154"/>
      <c r="H12575" s="186" t="str">
        <f>+IF(G12575="","",F12575*G12575)</f>
        <v/>
      </c>
      <c r="J12575" s="195" t="str">
        <f>+IF(H12575="","",H12575/H12582)</f>
        <v/>
      </c>
      <c r="K12575" s="175"/>
      <c r="L12575" s="175"/>
      <c r="M12575" s="193" t="str">
        <f>IF(L12575="NP", 0, (IF(L12575="EP", 1, (IF(L12575="ND", 0.4, "")))))</f>
        <v/>
      </c>
      <c r="N12575" s="194" t="str">
        <f>+IF(H12575="","",J12575*M12575)</f>
        <v/>
      </c>
      <c r="R12575" s="75" t="e">
        <f t="shared" ref="R12575:R12579" si="2407">+R12487+1</f>
        <v>#REF!</v>
      </c>
    </row>
    <row r="12576" spans="1:18" ht="15" customHeight="1" x14ac:dyDescent="0.3">
      <c r="A12576" s="86"/>
      <c r="B12576" s="84"/>
      <c r="C12576" s="125"/>
      <c r="E12576" s="149"/>
      <c r="F12576" s="146"/>
      <c r="G12576" s="154"/>
      <c r="H12576" s="186" t="str">
        <f>+IF(G12576="","",F12576*G12576)</f>
        <v/>
      </c>
      <c r="J12576" s="195" t="str">
        <f>+IF(H12576="","",H12576/H12580)</f>
        <v/>
      </c>
      <c r="K12576" s="175"/>
      <c r="L12576" s="175"/>
      <c r="M12576" s="193" t="str">
        <f>IF(L12576="NP", 0, (IF(L12576="EP", 1, (IF(L12576="ND", 0.4, "")))))</f>
        <v/>
      </c>
      <c r="N12576" s="194" t="str">
        <f>+IF(H12576="","",J12576*M12576)</f>
        <v/>
      </c>
      <c r="R12576" s="75" t="e">
        <f t="shared" si="2407"/>
        <v>#REF!</v>
      </c>
    </row>
    <row r="12577" spans="1:18" ht="15" customHeight="1" x14ac:dyDescent="0.3">
      <c r="A12577" s="86"/>
      <c r="B12577" s="84"/>
      <c r="C12577" s="125"/>
      <c r="E12577" s="149"/>
      <c r="F12577" s="146"/>
      <c r="G12577" s="154"/>
      <c r="H12577" s="186" t="str">
        <f>+IF(G12577="","",F12577*G12577)</f>
        <v/>
      </c>
      <c r="J12577" s="195" t="str">
        <f>+IF(H12577="","",H12577/H12581)</f>
        <v/>
      </c>
      <c r="K12577" s="175"/>
      <c r="L12577" s="175"/>
      <c r="M12577" s="193" t="str">
        <f>IF(L12577="NP", 0, (IF(L12577="EP", 1, (IF(L12577="ND", 0.4, "")))))</f>
        <v/>
      </c>
      <c r="N12577" s="194" t="str">
        <f>+IF(H12577="","",J12577*M12577)</f>
        <v/>
      </c>
      <c r="R12577" s="75" t="e">
        <f t="shared" si="2407"/>
        <v>#REF!</v>
      </c>
    </row>
    <row r="12578" spans="1:18" ht="15" customHeight="1" x14ac:dyDescent="0.3">
      <c r="A12578" s="86"/>
      <c r="B12578" s="84"/>
      <c r="C12578" s="125"/>
      <c r="E12578" s="149"/>
      <c r="F12578" s="146"/>
      <c r="G12578" s="154"/>
      <c r="H12578" s="186" t="str">
        <f>+IF(G12578="","",F12578*G12578)</f>
        <v/>
      </c>
      <c r="J12578" s="195" t="str">
        <f>+IF(H12578="","",H12578/H12582)</f>
        <v/>
      </c>
      <c r="K12578" s="175"/>
      <c r="L12578" s="175"/>
      <c r="M12578" s="193" t="str">
        <f>IF(L12578="NP", 0, (IF(L12578="EP", 1, (IF(L12578="ND", 0.4, "")))))</f>
        <v/>
      </c>
      <c r="N12578" s="194" t="str">
        <f>+IF(H12578="","",J12578*M12578)</f>
        <v/>
      </c>
      <c r="R12578" s="75" t="e">
        <f t="shared" si="2407"/>
        <v>#REF!</v>
      </c>
    </row>
    <row r="12579" spans="1:18" ht="15" customHeight="1" thickBot="1" x14ac:dyDescent="0.35">
      <c r="A12579" s="86"/>
      <c r="B12579" s="84"/>
      <c r="C12579" s="127"/>
      <c r="D12579" s="128"/>
      <c r="E12579" s="150"/>
      <c r="F12579" s="147"/>
      <c r="G12579" s="155"/>
      <c r="H12579" s="192" t="str">
        <f>+IF(G12579="","",F12579*G12579)</f>
        <v/>
      </c>
      <c r="J12579" s="195" t="str">
        <f>+IF(H12579="","",H12579/H12582)</f>
        <v/>
      </c>
      <c r="K12579" s="176"/>
      <c r="L12579" s="177"/>
      <c r="M12579" s="193" t="str">
        <f>IF(L12579="NP", 0, (IF(L12579="EP", 1, (IF(L12579="ND", 0.4, "")))))</f>
        <v/>
      </c>
      <c r="N12579" s="194" t="str">
        <f>+IF(H12579="","",J12579*M12579)</f>
        <v/>
      </c>
      <c r="R12579" s="75" t="e">
        <f t="shared" si="2407"/>
        <v>#REF!</v>
      </c>
    </row>
    <row r="12580" spans="1:18" ht="15" customHeight="1" thickBot="1" x14ac:dyDescent="0.35">
      <c r="A12580" s="86"/>
      <c r="B12580" s="84"/>
      <c r="C12580" s="160"/>
      <c r="D12580" s="160"/>
      <c r="E12580" s="160"/>
      <c r="F12580" s="160"/>
      <c r="G12580" s="161" t="s">
        <v>30</v>
      </c>
      <c r="H12580" s="157">
        <f>SUM(H12575:H12579)</f>
        <v>0</v>
      </c>
      <c r="J12580" s="110">
        <f>SUM(J12575:J12579)</f>
        <v>0</v>
      </c>
      <c r="K12580" s="109"/>
      <c r="L12580" s="109"/>
      <c r="M12580" s="109"/>
      <c r="N12580" s="110">
        <f>SUM(N12575:N12579)</f>
        <v>0</v>
      </c>
    </row>
    <row r="12581" spans="1:18" ht="13.5" customHeight="1" thickBot="1" x14ac:dyDescent="0.35">
      <c r="A12581" s="86"/>
      <c r="B12581" s="84"/>
      <c r="H12581" s="84"/>
      <c r="J12581" s="103"/>
      <c r="K12581" s="104"/>
      <c r="L12581" s="104"/>
      <c r="M12581" s="104"/>
      <c r="N12581" s="105"/>
    </row>
    <row r="12582" spans="1:18" ht="15" customHeight="1" x14ac:dyDescent="0.3">
      <c r="A12582" s="86"/>
      <c r="B12582" s="84"/>
      <c r="D12582" s="132" t="s">
        <v>13</v>
      </c>
      <c r="E12582" s="133"/>
      <c r="F12582" s="133"/>
      <c r="G12582" s="134"/>
      <c r="H12582" s="158">
        <f>+H12527+H12543+H12572+H12580</f>
        <v>555</v>
      </c>
      <c r="J12582" s="113"/>
      <c r="K12582" s="78"/>
      <c r="M12582" s="78"/>
      <c r="N12582" s="114"/>
    </row>
    <row r="12583" spans="1:18" ht="15" customHeight="1" thickBot="1" x14ac:dyDescent="0.35">
      <c r="A12583" s="86"/>
      <c r="B12583" s="84"/>
      <c r="D12583" s="135" t="s">
        <v>67</v>
      </c>
      <c r="E12583" s="136"/>
      <c r="F12583" s="136"/>
      <c r="G12583" s="141">
        <f>+$Q$1</f>
        <v>0.15</v>
      </c>
      <c r="H12583" s="159">
        <f>+H12582*G12583</f>
        <v>83.25</v>
      </c>
      <c r="J12583" s="115"/>
      <c r="K12583" s="116"/>
      <c r="L12583" s="116"/>
      <c r="M12583" s="116"/>
      <c r="N12583" s="117"/>
    </row>
    <row r="12584" spans="1:18" ht="15" customHeight="1" x14ac:dyDescent="0.3">
      <c r="A12584" s="86"/>
      <c r="B12584" s="84"/>
      <c r="D12584" s="135" t="s">
        <v>68</v>
      </c>
      <c r="E12584" s="136"/>
      <c r="F12584" s="136"/>
      <c r="G12584" s="141">
        <f>+$Q$2</f>
        <v>0</v>
      </c>
      <c r="H12584" s="159">
        <f>+(H12582+H12583)*G12584</f>
        <v>0</v>
      </c>
      <c r="J12584" s="120">
        <f>+J12527+J12543+J12572+J12580</f>
        <v>1</v>
      </c>
      <c r="K12584" s="118"/>
      <c r="L12584" s="118"/>
      <c r="M12584" s="118"/>
      <c r="N12584" s="120">
        <f>+N12527+N12543+N12572+N12580</f>
        <v>0</v>
      </c>
    </row>
    <row r="12585" spans="1:18" ht="15" customHeight="1" thickBot="1" x14ac:dyDescent="0.35">
      <c r="A12585" s="86"/>
      <c r="B12585" s="84"/>
      <c r="C12585" s="75" t="s">
        <v>64</v>
      </c>
      <c r="D12585" s="135" t="s">
        <v>14</v>
      </c>
      <c r="E12585" s="136"/>
      <c r="F12585" s="136"/>
      <c r="G12585" s="137"/>
      <c r="H12585" s="159">
        <f>SUM(H12582:H12584)</f>
        <v>638.25</v>
      </c>
      <c r="J12585" s="121" t="s">
        <v>69</v>
      </c>
      <c r="K12585" s="119"/>
      <c r="L12585" s="119"/>
      <c r="M12585" s="119"/>
      <c r="N12585" s="121" t="s">
        <v>70</v>
      </c>
    </row>
    <row r="12586" spans="1:18" ht="15" customHeight="1" thickBot="1" x14ac:dyDescent="0.35">
      <c r="A12586" s="86"/>
      <c r="B12586" s="84"/>
      <c r="C12586" s="75" t="s">
        <v>64</v>
      </c>
      <c r="D12586" s="138" t="s">
        <v>15</v>
      </c>
      <c r="E12586" s="139"/>
      <c r="F12586" s="139"/>
      <c r="G12586" s="140"/>
      <c r="H12586" s="131">
        <f>+ROUND(H12585,2)</f>
        <v>638.25</v>
      </c>
      <c r="N12586" s="165">
        <f>+ROUND(N12584,4)</f>
        <v>0</v>
      </c>
    </row>
    <row r="12587" spans="1:18" ht="13.5" customHeight="1" x14ac:dyDescent="0.3">
      <c r="A12587" s="86"/>
      <c r="B12587" s="84"/>
      <c r="G12587" s="76"/>
    </row>
    <row r="12588" spans="1:18" ht="13.5" customHeight="1" x14ac:dyDescent="0.3">
      <c r="A12588" s="86"/>
      <c r="B12588" s="84"/>
      <c r="G12588" s="76"/>
    </row>
  </sheetData>
  <autoFilter ref="A4:N12588" xr:uid="{72C6D7EF-E167-4FB6-AECC-ADFA89D4AA30}"/>
  <dataValidations disablePrompts="1" count="3">
    <dataValidation type="list" allowBlank="1" showInputMessage="1" showErrorMessage="1" sqref="L106:L107 L122:L126 L194 L210:L216 L226:L231 L386:L389 L402:L403 L370:L371 L11373 L11578:L11579 L722 L11754 L1002:L1007 L986:L987 L1018:L1019 L12162 L12178:L12183 L12164 L1252 L1266:L1271 L1091:L1095 L5947:L5949 L1548 L11636 L930 L1074 L1194:L1195 L1250 L2484 L1340 L11194 L11210:L11213 L11227 L9170 L9186:L9188 L9204 L2162:L2163 L2146:L2151 L2130:L2131 L2572 L9378 L7427:L7431 L7410 L12354:L12356 L8410 L12530:L12532 L3309 L3306:L3307 L3483:L3485 L2587:L2591 L9714:L9716 L10330:L10334 L10092 L10154:L10158 L2059:L2063 L10242:L10246 L10226 L10314 L10258:L10264 L10523:L10526 L10490 L6917:L6919 L7955:L7959 L10786:L10787 L6827:L6829 L10770:L10772 L10444 L2218 L10754:L10755 L10842:L10843 L1426 L3219:L3221 L8114 L8130:L8133 L8147 L6211:L6213 L6563:L6565 L7938 L7940 L578 L8322 L666:L667 L2570 L2220 L2234:L2239 L8763:L8765 L11650:L11655 L8586 L6387:L6389 L7852 L7707:L7709 L7412 L9450:L9452 L10594:L10598 L9626:L9628 L12442:L12444 L2411:L2415 L2394 L2396 L9890:L9892 L10050 L10082:L10088 L7003:L7005 L11634 L1988 L12252 L11402:L11404 L11386:L11389 L11370 L12106:L12107 L12090:L12095 L12074:L12075 L11914:L11919 L11898:L11899 L11930:L11931 L11986 L12002:L12007 L11988 L460:L461 L490:L492 L474:L477 L458 L10946:L10948 L4522:L4528 L4538:L4543 L1810:L1811 L1076 L3923:L3925 L8853 L8850:L8851 L7764 L7778:L7783 L7762 L1178:L1183 L1162:L1163 L9115:L9117 L1636 L9538:L9540 L9802:L9804 L9962 L9994:L10000 L10004 L10066:L10070 L10138 L10170:L10176 L10180 L2042 L2044 L10268 L9978:L9982 L10346:L10352 L10356 L10506:L10510 L10611:L10614 L10578 L5507:L5509 L1428 L4506 L738:L744 L1794:L1799 L1778:L1779 L1443:L1447 L1707:L1711 L1690 L1692 L1883:L1887 L1866 L1868 L10418:L10422 L10402 L10434:L10440 L10874:L10875 L10858:L10860 L10930:L10931 L10962:L10963" xr:uid="{D7762DC9-A27A-4FB5-9410-2AC43000C568}">
      <formula1>$Q$406:$Q$408</formula1>
    </dataValidation>
    <dataValidation type="list" allowBlank="1" showInputMessage="1" showErrorMessage="1" sqref="L1282:L1286 L1020:L1022 L2602:L2606 L12194:L12198 L7794:L7798 L12108:L12110 L9205:L9211 L754:L758 L7442:L7446 L11666:L11670 L1106:L1110 L2164:L2166 L11932:L11934 L7970:L7974 L12018:L12022 L1196:L1198 L2250:L2254 L1812:L1814 L1458:L1462 L1722:L1726 L1898:L1902 L2074:L2078 L2426:L2430" xr:uid="{78547BF4-6466-463B-9967-A5D8CF592B5F}">
      <formula1>$Q$407:$Q$409</formula1>
    </dataValidation>
    <dataValidation type="list" allowBlank="1" showInputMessage="1" showErrorMessage="1" sqref="L10183 L5953 L10271 L6569 L6214 L3225 L10529 L3486 L3313 L10619 L10610 L8766 L10531 L10093 L10090 L7713 L9121 L8857 L10007 L10005 L10002 L10095 L10181 L10178 L6393 L6833 L10269 L10266 L10359 L10357 L10354 L10522 L10617 L10615 L10527 L3929 L10447 L10445 L10442" xr:uid="{EE09665E-2E2C-4425-A027-BD1EA52B3452}">
      <formula1>$P$406:$P$408</formula1>
    </dataValidation>
  </dataValidations>
  <printOptions horizontalCentered="1" verticalCentered="1"/>
  <pageMargins left="0.11811023622047245" right="0.11811023622047245" top="0.70866141732283472" bottom="0.51181102362204722" header="0.70866141732283472" footer="0.6692913385826772"/>
  <pageSetup paperSize="9" scale="45" fitToHeight="558" orientation="portrait" r:id="rId1"/>
  <headerFooter alignWithMargins="0"/>
  <rowBreaks count="143" manualBreakCount="143">
    <brk id="4" max="16383" man="1"/>
    <brk id="92" min="2" max="13" man="1"/>
    <brk id="180" min="2" max="13" man="1"/>
    <brk id="268" min="2" max="13" man="1"/>
    <brk id="356" min="2" max="13" man="1"/>
    <brk id="444" min="2" max="13" man="1"/>
    <brk id="532" min="2" max="13" man="1"/>
    <brk id="620" min="2" max="13" man="1"/>
    <brk id="708" min="2" max="13" man="1"/>
    <brk id="796" min="2" max="13" man="1"/>
    <brk id="884" min="2" max="13" man="1"/>
    <brk id="972" min="2" max="13" man="1"/>
    <brk id="1060" min="2" max="13" man="1"/>
    <brk id="1148" min="2" max="13" man="1"/>
    <brk id="1236" min="2" max="13" man="1"/>
    <brk id="1324" min="2" max="13" man="1"/>
    <brk id="1412" min="2" max="13" man="1"/>
    <brk id="1500" min="2" max="13" man="1"/>
    <brk id="1588" min="2" max="13" man="1"/>
    <brk id="1676" min="2" max="13" man="1"/>
    <brk id="1764" min="2" max="13" man="1"/>
    <brk id="1852" min="2" max="13" man="1"/>
    <brk id="1940" min="2" max="13" man="1"/>
    <brk id="2028" min="2" max="13" man="1"/>
    <brk id="2116" min="2" max="13" man="1"/>
    <brk id="2204" min="2" max="13" man="1"/>
    <brk id="2292" min="2" max="13" man="1"/>
    <brk id="2380" min="2" max="13" man="1"/>
    <brk id="2468" min="2" max="13" man="1"/>
    <brk id="2556" min="2" max="13" man="1"/>
    <brk id="2644" min="2" max="13" man="1"/>
    <brk id="2732" min="2" max="13" man="1"/>
    <brk id="2820" min="2" max="13" man="1"/>
    <brk id="2908" min="2" max="13" man="1"/>
    <brk id="2996" min="2" max="13" man="1"/>
    <brk id="3084" min="2" max="13" man="1"/>
    <brk id="3172" min="2" max="13" man="1"/>
    <brk id="3260" min="2" max="13" man="1"/>
    <brk id="3348" min="2" max="13" man="1"/>
    <brk id="3436" min="2" max="13" man="1"/>
    <brk id="3524" min="2" max="13" man="1"/>
    <brk id="3612" min="2" max="13" man="1"/>
    <brk id="3700" min="2" max="13" man="1"/>
    <brk id="3788" min="2" max="13" man="1"/>
    <brk id="3876" min="2" max="13" man="1"/>
    <brk id="3964" min="2" max="13" man="1"/>
    <brk id="4052" min="2" max="13" man="1"/>
    <brk id="4140" min="2" max="13" man="1"/>
    <brk id="4228" min="2" max="13" man="1"/>
    <brk id="4316" min="2" max="13" man="1"/>
    <brk id="4404" min="2" max="13" man="1"/>
    <brk id="4492" min="2" max="13" man="1"/>
    <brk id="4580" min="2" max="13" man="1"/>
    <brk id="4668" min="2" max="13" man="1"/>
    <brk id="4756" min="2" max="13" man="1"/>
    <brk id="4844" min="2" max="13" man="1"/>
    <brk id="4932" min="2" max="13" man="1"/>
    <brk id="5020" min="2" max="13" man="1"/>
    <brk id="5108" min="2" max="13" man="1"/>
    <brk id="5196" min="2" max="13" man="1"/>
    <brk id="5284" min="2" max="13" man="1"/>
    <brk id="5372" min="2" max="13" man="1"/>
    <brk id="5460" min="2" max="13" man="1"/>
    <brk id="5548" min="2" max="13" man="1"/>
    <brk id="5636" min="2" max="13" man="1"/>
    <brk id="5724" min="2" max="13" man="1"/>
    <brk id="5812" min="2" max="13" man="1"/>
    <brk id="5900" min="2" max="13" man="1"/>
    <brk id="5988" min="2" max="13" man="1"/>
    <brk id="6076" min="2" max="13" man="1"/>
    <brk id="6164" min="2" max="13" man="1"/>
    <brk id="6252" min="2" max="13" man="1"/>
    <brk id="6340" min="2" max="13" man="1"/>
    <brk id="6428" min="2" max="13" man="1"/>
    <brk id="6516" min="2" max="13" man="1"/>
    <brk id="6604" min="2" max="13" man="1"/>
    <brk id="6692" min="2" max="13" man="1"/>
    <brk id="6780" min="2" max="13" man="1"/>
    <brk id="6868" min="2" max="13" man="1"/>
    <brk id="6956" min="2" max="13" man="1"/>
    <brk id="7044" min="2" max="13" man="1"/>
    <brk id="7132" min="2" max="13" man="1"/>
    <brk id="7220" min="2" max="13" man="1"/>
    <brk id="7308" min="2" max="13" man="1"/>
    <brk id="7396" min="2" max="13" man="1"/>
    <brk id="7484" min="2" max="13" man="1"/>
    <brk id="7572" min="2" max="13" man="1"/>
    <brk id="7660" min="2" max="13" man="1"/>
    <brk id="7748" min="2" max="13" man="1"/>
    <brk id="7836" min="2" max="13" man="1"/>
    <brk id="7924" min="2" max="13" man="1"/>
    <brk id="8012" min="2" max="13" man="1"/>
    <brk id="8100" min="2" max="13" man="1"/>
    <brk id="8188" min="2" max="13" man="1"/>
    <brk id="8276" min="2" max="13" man="1"/>
    <brk id="8364" min="2" max="13" man="1"/>
    <brk id="8452" min="2" max="13" man="1"/>
    <brk id="8540" min="2" max="13" man="1"/>
    <brk id="8628" min="2" max="13" man="1"/>
    <brk id="8716" min="2" max="13" man="1"/>
    <brk id="8804" min="2" max="13" man="1"/>
    <brk id="8892" min="2" max="13" man="1"/>
    <brk id="8980" min="2" max="13" man="1"/>
    <brk id="9068" min="2" max="13" man="1"/>
    <brk id="9156" min="2" max="13" man="1"/>
    <brk id="9244" min="2" max="13" man="1"/>
    <brk id="9332" min="2" max="13" man="1"/>
    <brk id="9420" min="2" max="13" man="1"/>
    <brk id="9508" min="2" max="13" man="1"/>
    <brk id="9596" min="2" max="13" man="1"/>
    <brk id="9684" min="2" max="13" man="1"/>
    <brk id="9772" min="2" max="13" man="1"/>
    <brk id="9860" min="2" max="13" man="1"/>
    <brk id="9948" min="2" max="13" man="1"/>
    <brk id="10036" min="2" max="13" man="1"/>
    <brk id="10124" min="2" max="13" man="1"/>
    <brk id="10212" min="2" max="13" man="1"/>
    <brk id="10300" min="2" max="13" man="1"/>
    <brk id="10388" min="2" max="13" man="1"/>
    <brk id="10476" min="2" max="13" man="1"/>
    <brk id="10564" min="2" max="13" man="1"/>
    <brk id="10652" min="2" max="13" man="1"/>
    <brk id="10740" min="2" max="13" man="1"/>
    <brk id="10828" min="2" max="13" man="1"/>
    <brk id="10916" min="2" max="13" man="1"/>
    <brk id="11004" min="2" max="13" man="1"/>
    <brk id="11092" min="2" max="13" man="1"/>
    <brk id="11180" min="2" max="13" man="1"/>
    <brk id="11268" min="2" max="13" man="1"/>
    <brk id="11356" min="2" max="13" man="1"/>
    <brk id="11444" min="2" max="13" man="1"/>
    <brk id="11532" min="2" max="13" man="1"/>
    <brk id="11620" min="2" max="13" man="1"/>
    <brk id="11708" min="2" max="13" man="1"/>
    <brk id="11796" min="2" max="13" man="1"/>
    <brk id="11884" min="2" max="13" man="1"/>
    <brk id="11972" min="2" max="13" man="1"/>
    <brk id="12060" min="2" max="13" man="1"/>
    <brk id="12148" min="2" max="13" man="1"/>
    <brk id="12236" min="2" max="13" man="1"/>
    <brk id="12324" min="2" max="13" man="1"/>
    <brk id="12412" min="2" max="13" man="1"/>
    <brk id="12500" min="2" max="13" man="1"/>
  </rowBreaks>
  <ignoredErrors>
    <ignoredError sqref="G3787:G3797 G4139:G4149 G4931:G4941 G2995:G3005 G3523:G3533 G2731:G2741 G2819:G2829 G3699:G3709 G4051:G4061 G5268:G5270 G3259:G3269 G103 G191 G279 G367 G455 G543 G631 G719 G807 G895 G983 G1071 G1159 G1247 G1335 G1423 G1511 G1599 G1687 G1775 G1863 G1951 G2039 G2127 G2215 G2303 G2391 G2479 G2567 G2655 G2743 G2831 G2919 G3007 G3095 G3183 G3271 G3359 G3447 G3535 G3623 G3711 G3799 G3887 G3975 G4063 G4151 G4239 G4327 G4415 G4503 G4591 G4679 G4767 G4855 G4943 G5031 G5119 G5207 G5295 G5383 G5471 G87:G101 G175:G189 G263:G277 G351:G365 G439:G453 G531:G541 G615:G629 G703:G717 G795:G805 G883:G893 G967:G981 G1055:G1069 G1147:G1157 G1231:G1245 G1319:G1333 G1411:G1421 G1499:G1509 G1587:G1597 G1675:G1685 G1763:G1773 G1851:G1861 G1939:G1949 G2027:G2037 G2111:G2125 G2199:G2213 G2287:G2301 G2375:G2389 G2463:G2477 G2551:G2565 G2639:G2653 G2903:G2917 G3079:G3093 G3167:G3181 G3343:G3357 G3431:G3445 G3607:G3621 G3871:G3885 G3959:G3973 G4223:G4237 G4311:G4325 G4399:G4413 G4487:G4501 G4575:G4589 G4663:G4677 G4751:G4765 G4839:G4853 G5015:G5029 G5103:G5117 G5191:G5205 G5276:G5293 G5371:G5381 G5459:G546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198"/>
  <sheetViews>
    <sheetView view="pageBreakPreview" zoomScale="55" zoomScaleNormal="100" zoomScaleSheetLayoutView="55" workbookViewId="0">
      <selection activeCell="Q1" sqref="Q1:S1048576"/>
    </sheetView>
  </sheetViews>
  <sheetFormatPr baseColWidth="10" defaultColWidth="11.44140625" defaultRowHeight="14.4" x14ac:dyDescent="0.3"/>
  <cols>
    <col min="1" max="1" width="8.44140625" style="9" customWidth="1"/>
    <col min="2" max="2" width="122.33203125" style="9" customWidth="1"/>
    <col min="3" max="3" width="14.33203125" style="9" customWidth="1"/>
    <col min="4" max="4" width="15.33203125" style="30" customWidth="1"/>
    <col min="5" max="5" width="26.6640625" style="30" customWidth="1"/>
    <col min="6" max="6" width="25.44140625" style="30" customWidth="1"/>
    <col min="7" max="8" width="5.6640625" style="9" customWidth="1"/>
    <col min="9" max="9" width="14" style="9" customWidth="1"/>
    <col min="10" max="11" width="12.6640625" style="9" customWidth="1"/>
    <col min="12" max="14" width="11.44140625" style="9" customWidth="1"/>
    <col min="15" max="15" width="12.88671875" style="9" customWidth="1"/>
    <col min="16" max="16" width="14.109375" style="9" customWidth="1"/>
    <col min="17" max="16384" width="11.44140625" style="9"/>
  </cols>
  <sheetData>
    <row r="1" spans="1:19" x14ac:dyDescent="0.3">
      <c r="A1" s="25"/>
      <c r="D1" s="26"/>
      <c r="E1" s="27"/>
      <c r="F1" s="26"/>
    </row>
    <row r="2" spans="1:19" ht="31.95" customHeight="1" x14ac:dyDescent="0.3">
      <c r="A2" s="327" t="s">
        <v>24</v>
      </c>
      <c r="B2" s="327"/>
      <c r="C2" s="327"/>
      <c r="D2" s="327"/>
      <c r="E2" s="327"/>
      <c r="F2" s="327"/>
    </row>
    <row r="3" spans="1:19" ht="16.2" thickBot="1" x14ac:dyDescent="0.35">
      <c r="A3" s="299"/>
      <c r="B3" s="299"/>
      <c r="C3" s="299"/>
      <c r="D3" s="300"/>
      <c r="E3" s="300"/>
      <c r="F3" s="301"/>
    </row>
    <row r="4" spans="1:19" ht="40.200000000000003" customHeight="1" thickBot="1" x14ac:dyDescent="0.35">
      <c r="A4" s="302" t="s">
        <v>564</v>
      </c>
      <c r="B4" s="303" t="s">
        <v>565</v>
      </c>
      <c r="C4" s="303" t="s">
        <v>568</v>
      </c>
      <c r="D4" s="304" t="s">
        <v>569</v>
      </c>
      <c r="E4" s="305" t="s">
        <v>566</v>
      </c>
      <c r="F4" s="306" t="s">
        <v>567</v>
      </c>
      <c r="L4" s="22"/>
      <c r="N4" s="37"/>
      <c r="O4" s="37"/>
      <c r="P4" s="37"/>
    </row>
    <row r="5" spans="1:19" ht="25.2" customHeight="1" x14ac:dyDescent="0.3">
      <c r="A5" s="307"/>
      <c r="B5" s="312" t="s">
        <v>578</v>
      </c>
      <c r="C5" s="308"/>
      <c r="D5" s="309"/>
      <c r="E5" s="310"/>
      <c r="F5" s="311"/>
      <c r="L5" s="22"/>
      <c r="N5" s="37"/>
      <c r="O5" s="37"/>
      <c r="P5" s="37"/>
    </row>
    <row r="6" spans="1:19" ht="28.95" customHeight="1" x14ac:dyDescent="0.3">
      <c r="A6" s="273">
        <v>1</v>
      </c>
      <c r="B6" s="274" t="s">
        <v>104</v>
      </c>
      <c r="C6" s="313" t="s">
        <v>43</v>
      </c>
      <c r="D6" s="314">
        <v>1</v>
      </c>
      <c r="E6" s="294">
        <f>APUS!$H$90</f>
        <v>1134.01</v>
      </c>
      <c r="F6" s="295">
        <f>+D6*E6</f>
        <v>1134.01</v>
      </c>
      <c r="J6" s="36"/>
      <c r="K6" s="36"/>
      <c r="L6" s="36"/>
      <c r="N6" s="22" t="s">
        <v>207</v>
      </c>
      <c r="P6" s="36"/>
      <c r="R6" s="36"/>
      <c r="S6" s="36"/>
    </row>
    <row r="7" spans="1:19" ht="20.100000000000001" customHeight="1" x14ac:dyDescent="0.3">
      <c r="A7" s="273">
        <v>2</v>
      </c>
      <c r="B7" s="274" t="s">
        <v>102</v>
      </c>
      <c r="C7" s="313" t="s">
        <v>206</v>
      </c>
      <c r="D7" s="314">
        <v>5.5</v>
      </c>
      <c r="E7" s="294">
        <f>APUS!$H$178</f>
        <v>161.6</v>
      </c>
      <c r="F7" s="295">
        <f t="shared" ref="F7:F84" si="0">+D7*E7</f>
        <v>888.8</v>
      </c>
      <c r="J7" s="36"/>
      <c r="K7" s="36"/>
      <c r="L7" s="36"/>
      <c r="N7" s="22" t="s">
        <v>208</v>
      </c>
      <c r="P7" s="36"/>
      <c r="R7" s="36"/>
      <c r="S7" s="36"/>
    </row>
    <row r="8" spans="1:19" ht="20.100000000000001" customHeight="1" x14ac:dyDescent="0.3">
      <c r="A8" s="273">
        <v>3</v>
      </c>
      <c r="B8" s="274" t="s">
        <v>105</v>
      </c>
      <c r="C8" s="313" t="s">
        <v>43</v>
      </c>
      <c r="D8" s="314">
        <v>8</v>
      </c>
      <c r="E8" s="294">
        <f>APUS!$H$266</f>
        <v>294.13</v>
      </c>
      <c r="F8" s="295">
        <f t="shared" si="0"/>
        <v>2353.04</v>
      </c>
      <c r="J8" s="36"/>
      <c r="K8" s="36"/>
      <c r="L8" s="36"/>
      <c r="N8" s="22" t="s">
        <v>209</v>
      </c>
      <c r="P8" s="36"/>
      <c r="R8" s="36"/>
      <c r="S8" s="36"/>
    </row>
    <row r="9" spans="1:19" ht="30.6" customHeight="1" x14ac:dyDescent="0.3">
      <c r="A9" s="273">
        <v>4</v>
      </c>
      <c r="B9" s="274" t="s">
        <v>103</v>
      </c>
      <c r="C9" s="313" t="s">
        <v>41</v>
      </c>
      <c r="D9" s="314">
        <v>67984</v>
      </c>
      <c r="E9" s="294">
        <f>APUS!$H$354</f>
        <v>1.56</v>
      </c>
      <c r="F9" s="295">
        <f t="shared" si="0"/>
        <v>106055.04000000001</v>
      </c>
      <c r="J9" s="36"/>
      <c r="K9" s="36"/>
      <c r="L9" s="36"/>
      <c r="N9" s="22" t="s">
        <v>210</v>
      </c>
      <c r="P9" s="36"/>
      <c r="R9" s="36"/>
      <c r="S9" s="36"/>
    </row>
    <row r="10" spans="1:19" ht="25.2" customHeight="1" x14ac:dyDescent="0.3">
      <c r="A10" s="307"/>
      <c r="B10" s="312" t="s">
        <v>579</v>
      </c>
      <c r="C10" s="308"/>
      <c r="D10" s="309"/>
      <c r="E10" s="310"/>
      <c r="F10" s="311"/>
      <c r="L10" s="22"/>
      <c r="N10" s="37"/>
      <c r="O10" s="37"/>
      <c r="P10" s="37"/>
    </row>
    <row r="11" spans="1:19" ht="20.100000000000001" customHeight="1" x14ac:dyDescent="0.3">
      <c r="A11" s="273">
        <v>5</v>
      </c>
      <c r="B11" s="284" t="s">
        <v>108</v>
      </c>
      <c r="C11" s="313" t="s">
        <v>32</v>
      </c>
      <c r="D11" s="314">
        <v>9232.5</v>
      </c>
      <c r="E11" s="294">
        <f>APUS!$H$442</f>
        <v>1.43</v>
      </c>
      <c r="F11" s="295">
        <f t="shared" si="0"/>
        <v>13202.474999999999</v>
      </c>
      <c r="J11" s="36"/>
      <c r="K11" s="36"/>
      <c r="L11" s="36"/>
      <c r="N11" s="22" t="s">
        <v>211</v>
      </c>
      <c r="P11" s="36"/>
      <c r="R11" s="36"/>
      <c r="S11" s="36"/>
    </row>
    <row r="12" spans="1:19" ht="20.100000000000001" customHeight="1" x14ac:dyDescent="0.3">
      <c r="A12" s="273">
        <v>6</v>
      </c>
      <c r="B12" s="284" t="s">
        <v>109</v>
      </c>
      <c r="C12" s="313" t="s">
        <v>32</v>
      </c>
      <c r="D12" s="314">
        <v>5092.5</v>
      </c>
      <c r="E12" s="294">
        <f>APUS!$H$530</f>
        <v>3.54</v>
      </c>
      <c r="F12" s="295">
        <f t="shared" si="0"/>
        <v>18027.45</v>
      </c>
      <c r="J12" s="36"/>
      <c r="K12" s="36"/>
      <c r="L12" s="36"/>
      <c r="N12" s="22" t="s">
        <v>212</v>
      </c>
      <c r="P12" s="36"/>
      <c r="R12" s="36"/>
      <c r="S12" s="36"/>
    </row>
    <row r="13" spans="1:19" ht="20.100000000000001" customHeight="1" x14ac:dyDescent="0.3">
      <c r="A13" s="273">
        <v>7</v>
      </c>
      <c r="B13" s="287" t="s">
        <v>106</v>
      </c>
      <c r="C13" s="313" t="s">
        <v>32</v>
      </c>
      <c r="D13" s="314">
        <v>38931.06</v>
      </c>
      <c r="E13" s="294">
        <f>APUS!$H$618</f>
        <v>5.07</v>
      </c>
      <c r="F13" s="295">
        <f t="shared" si="0"/>
        <v>197380.4742</v>
      </c>
      <c r="J13" s="36"/>
      <c r="K13" s="36"/>
      <c r="L13" s="36"/>
      <c r="N13" s="22" t="s">
        <v>213</v>
      </c>
      <c r="P13" s="36"/>
      <c r="R13" s="36"/>
      <c r="S13" s="36"/>
    </row>
    <row r="14" spans="1:19" ht="20.100000000000001" customHeight="1" x14ac:dyDescent="0.3">
      <c r="A14" s="273">
        <v>8</v>
      </c>
      <c r="B14" s="284" t="s">
        <v>110</v>
      </c>
      <c r="C14" s="313" t="s">
        <v>84</v>
      </c>
      <c r="D14" s="314">
        <v>2530518.9</v>
      </c>
      <c r="E14" s="294">
        <f>APUS!$H$706</f>
        <v>0.3</v>
      </c>
      <c r="F14" s="295">
        <f t="shared" si="0"/>
        <v>759155.66999999993</v>
      </c>
      <c r="J14" s="36"/>
      <c r="K14" s="36"/>
      <c r="L14" s="36"/>
      <c r="N14" s="22" t="s">
        <v>214</v>
      </c>
      <c r="P14" s="36"/>
      <c r="R14" s="36"/>
      <c r="S14" s="36"/>
    </row>
    <row r="15" spans="1:19" ht="20.100000000000001" customHeight="1" x14ac:dyDescent="0.3">
      <c r="A15" s="273">
        <v>9</v>
      </c>
      <c r="B15" s="287" t="s">
        <v>107</v>
      </c>
      <c r="C15" s="313" t="s">
        <v>32</v>
      </c>
      <c r="D15" s="314">
        <v>4140</v>
      </c>
      <c r="E15" s="294">
        <f>APUS!$H$794</f>
        <v>2.17</v>
      </c>
      <c r="F15" s="295">
        <f t="shared" si="0"/>
        <v>8983.7999999999993</v>
      </c>
      <c r="J15" s="36"/>
      <c r="K15" s="36"/>
      <c r="L15" s="36"/>
      <c r="N15" s="22" t="s">
        <v>215</v>
      </c>
      <c r="P15" s="36"/>
      <c r="R15" s="36"/>
      <c r="S15" s="36"/>
    </row>
    <row r="16" spans="1:19" ht="20.100000000000001" customHeight="1" x14ac:dyDescent="0.3">
      <c r="A16" s="273">
        <v>10</v>
      </c>
      <c r="B16" s="284" t="s">
        <v>111</v>
      </c>
      <c r="C16" s="313" t="s">
        <v>32</v>
      </c>
      <c r="D16" s="314">
        <v>9372.74</v>
      </c>
      <c r="E16" s="294">
        <f>APUS!$H$882</f>
        <v>5.54</v>
      </c>
      <c r="F16" s="295">
        <f t="shared" si="0"/>
        <v>51924.979599999999</v>
      </c>
      <c r="J16" s="36"/>
      <c r="K16" s="36"/>
      <c r="L16" s="36"/>
      <c r="N16" s="22" t="s">
        <v>216</v>
      </c>
      <c r="P16" s="36"/>
      <c r="R16" s="36"/>
      <c r="S16" s="36"/>
    </row>
    <row r="17" spans="1:19" ht="20.100000000000001" customHeight="1" x14ac:dyDescent="0.3">
      <c r="A17" s="273">
        <v>11</v>
      </c>
      <c r="B17" s="284" t="s">
        <v>112</v>
      </c>
      <c r="C17" s="313" t="s">
        <v>84</v>
      </c>
      <c r="D17" s="314">
        <v>609228.1</v>
      </c>
      <c r="E17" s="294">
        <f>APUS!$H$970</f>
        <v>0.3</v>
      </c>
      <c r="F17" s="295">
        <f t="shared" si="0"/>
        <v>182768.43</v>
      </c>
      <c r="J17" s="36"/>
      <c r="K17" s="36"/>
      <c r="L17" s="36"/>
      <c r="N17" s="22" t="s">
        <v>217</v>
      </c>
      <c r="P17" s="36"/>
      <c r="R17" s="36"/>
      <c r="S17" s="36"/>
    </row>
    <row r="18" spans="1:19" ht="25.2" customHeight="1" x14ac:dyDescent="0.3">
      <c r="A18" s="307"/>
      <c r="B18" s="312" t="s">
        <v>580</v>
      </c>
      <c r="C18" s="308"/>
      <c r="D18" s="309"/>
      <c r="E18" s="310"/>
      <c r="F18" s="311"/>
      <c r="L18" s="22"/>
      <c r="N18" s="37"/>
      <c r="O18" s="37"/>
      <c r="P18" s="37"/>
    </row>
    <row r="19" spans="1:19" ht="25.2" customHeight="1" x14ac:dyDescent="0.3">
      <c r="A19" s="307"/>
      <c r="B19" s="312" t="s">
        <v>581</v>
      </c>
      <c r="C19" s="308"/>
      <c r="D19" s="309"/>
      <c r="E19" s="310"/>
      <c r="F19" s="311"/>
      <c r="L19" s="22"/>
      <c r="N19" s="37"/>
      <c r="O19" s="37"/>
      <c r="P19" s="37"/>
    </row>
    <row r="20" spans="1:19" ht="20.100000000000001" customHeight="1" x14ac:dyDescent="0.3">
      <c r="A20" s="273">
        <v>12</v>
      </c>
      <c r="B20" s="287" t="s">
        <v>113</v>
      </c>
      <c r="C20" s="313" t="s">
        <v>32</v>
      </c>
      <c r="D20" s="314">
        <v>7145.81</v>
      </c>
      <c r="E20" s="294">
        <f>APUS!$H$1058</f>
        <v>12.41</v>
      </c>
      <c r="F20" s="295">
        <f t="shared" si="0"/>
        <v>88679.502100000012</v>
      </c>
      <c r="J20" s="36"/>
      <c r="K20" s="36"/>
      <c r="L20" s="36"/>
      <c r="N20" s="22" t="s">
        <v>218</v>
      </c>
      <c r="P20" s="36"/>
      <c r="Q20" s="36"/>
      <c r="R20" s="36"/>
      <c r="S20" s="36"/>
    </row>
    <row r="21" spans="1:19" ht="20.100000000000001" customHeight="1" x14ac:dyDescent="0.3">
      <c r="A21" s="273">
        <v>13</v>
      </c>
      <c r="B21" s="284" t="s">
        <v>116</v>
      </c>
      <c r="C21" s="313" t="s">
        <v>84</v>
      </c>
      <c r="D21" s="314">
        <v>564518.99</v>
      </c>
      <c r="E21" s="294">
        <f>APUS!$H$1146</f>
        <v>0.3</v>
      </c>
      <c r="F21" s="295">
        <f t="shared" si="0"/>
        <v>169355.69699999999</v>
      </c>
      <c r="J21" s="36"/>
      <c r="K21" s="36"/>
      <c r="L21" s="36"/>
      <c r="N21" s="22" t="s">
        <v>219</v>
      </c>
      <c r="P21" s="36"/>
      <c r="Q21" s="36"/>
      <c r="R21" s="36"/>
      <c r="S21" s="36"/>
    </row>
    <row r="22" spans="1:19" ht="20.100000000000001" customHeight="1" x14ac:dyDescent="0.3">
      <c r="A22" s="273">
        <v>14</v>
      </c>
      <c r="B22" s="287" t="s">
        <v>114</v>
      </c>
      <c r="C22" s="313" t="s">
        <v>41</v>
      </c>
      <c r="D22" s="314">
        <v>29400</v>
      </c>
      <c r="E22" s="294">
        <f>APUS!$H$1234</f>
        <v>1.08</v>
      </c>
      <c r="F22" s="295">
        <f t="shared" si="0"/>
        <v>31752.000000000004</v>
      </c>
      <c r="J22" s="36"/>
      <c r="K22" s="36"/>
      <c r="L22" s="36"/>
      <c r="N22" s="22" t="s">
        <v>220</v>
      </c>
      <c r="P22" s="36"/>
      <c r="R22" s="36"/>
      <c r="S22" s="36"/>
    </row>
    <row r="23" spans="1:19" ht="20.100000000000001" customHeight="1" x14ac:dyDescent="0.3">
      <c r="A23" s="273">
        <v>15</v>
      </c>
      <c r="B23" s="287" t="s">
        <v>115</v>
      </c>
      <c r="C23" s="313" t="s">
        <v>41</v>
      </c>
      <c r="D23" s="314">
        <v>29400</v>
      </c>
      <c r="E23" s="294">
        <f>APUS!$H$1322</f>
        <v>0.48</v>
      </c>
      <c r="F23" s="295">
        <f t="shared" si="0"/>
        <v>14112</v>
      </c>
      <c r="J23" s="36"/>
      <c r="K23" s="36"/>
      <c r="L23" s="36"/>
      <c r="N23" s="22" t="s">
        <v>221</v>
      </c>
      <c r="P23" s="36"/>
      <c r="R23" s="36"/>
      <c r="S23" s="36"/>
    </row>
    <row r="24" spans="1:19" ht="20.100000000000001" customHeight="1" x14ac:dyDescent="0.3">
      <c r="A24" s="273">
        <v>16</v>
      </c>
      <c r="B24" s="284" t="s">
        <v>117</v>
      </c>
      <c r="C24" s="313" t="s">
        <v>41</v>
      </c>
      <c r="D24" s="314">
        <v>29400</v>
      </c>
      <c r="E24" s="294">
        <f>APUS!$H$1410</f>
        <v>7.18</v>
      </c>
      <c r="F24" s="295">
        <f t="shared" si="0"/>
        <v>211092</v>
      </c>
      <c r="J24" s="36"/>
      <c r="K24" s="36"/>
      <c r="L24" s="36"/>
      <c r="N24" s="22" t="s">
        <v>222</v>
      </c>
      <c r="P24" s="36"/>
      <c r="R24" s="36"/>
      <c r="S24" s="36"/>
    </row>
    <row r="25" spans="1:19" ht="20.100000000000001" customHeight="1" x14ac:dyDescent="0.3">
      <c r="A25" s="273">
        <v>17</v>
      </c>
      <c r="B25" s="284" t="s">
        <v>116</v>
      </c>
      <c r="C25" s="313" t="s">
        <v>84</v>
      </c>
      <c r="D25" s="314">
        <v>114513</v>
      </c>
      <c r="E25" s="294">
        <f>APUS!$H$1498</f>
        <v>0.3</v>
      </c>
      <c r="F25" s="295">
        <f t="shared" si="0"/>
        <v>34353.9</v>
      </c>
      <c r="J25" s="36"/>
      <c r="K25" s="36"/>
      <c r="L25" s="36"/>
      <c r="N25" s="22" t="s">
        <v>219</v>
      </c>
      <c r="P25" s="36"/>
      <c r="R25" s="36"/>
      <c r="S25" s="36"/>
    </row>
    <row r="26" spans="1:19" ht="25.2" customHeight="1" x14ac:dyDescent="0.3">
      <c r="A26" s="307"/>
      <c r="B26" s="312" t="s">
        <v>582</v>
      </c>
      <c r="C26" s="308"/>
      <c r="D26" s="309"/>
      <c r="E26" s="310"/>
      <c r="F26" s="311"/>
      <c r="L26" s="22"/>
      <c r="N26" s="37"/>
      <c r="O26" s="37"/>
      <c r="P26" s="37"/>
    </row>
    <row r="27" spans="1:19" ht="20.100000000000001" customHeight="1" x14ac:dyDescent="0.3">
      <c r="A27" s="273">
        <v>18</v>
      </c>
      <c r="B27" s="284" t="s">
        <v>119</v>
      </c>
      <c r="C27" s="313" t="s">
        <v>41</v>
      </c>
      <c r="D27" s="314">
        <v>29400</v>
      </c>
      <c r="E27" s="294">
        <f>APUS!$H$1586</f>
        <v>1.48</v>
      </c>
      <c r="F27" s="295">
        <f t="shared" si="0"/>
        <v>43512</v>
      </c>
      <c r="J27" s="36"/>
      <c r="K27" s="36"/>
      <c r="L27" s="36"/>
      <c r="N27" s="22" t="s">
        <v>223</v>
      </c>
      <c r="P27" s="36"/>
      <c r="R27" s="36"/>
      <c r="S27" s="36"/>
    </row>
    <row r="28" spans="1:19" ht="20.100000000000001" customHeight="1" x14ac:dyDescent="0.3">
      <c r="A28" s="273">
        <v>19</v>
      </c>
      <c r="B28" s="287" t="s">
        <v>118</v>
      </c>
      <c r="C28" s="313" t="s">
        <v>32</v>
      </c>
      <c r="D28" s="314">
        <v>2352</v>
      </c>
      <c r="E28" s="294">
        <f>APUS!$H$1674</f>
        <v>20</v>
      </c>
      <c r="F28" s="295">
        <f t="shared" si="0"/>
        <v>47040</v>
      </c>
      <c r="J28" s="36"/>
      <c r="K28" s="36"/>
      <c r="L28" s="36"/>
      <c r="N28" s="22" t="s">
        <v>224</v>
      </c>
      <c r="P28" s="36"/>
      <c r="R28" s="36"/>
      <c r="S28" s="36"/>
    </row>
    <row r="29" spans="1:19" ht="20.100000000000001" customHeight="1" x14ac:dyDescent="0.3">
      <c r="A29" s="273">
        <v>20</v>
      </c>
      <c r="B29" s="284" t="s">
        <v>116</v>
      </c>
      <c r="C29" s="313" t="s">
        <v>84</v>
      </c>
      <c r="D29" s="314">
        <v>185808</v>
      </c>
      <c r="E29" s="294">
        <f>APUS!$H$1762</f>
        <v>0.3</v>
      </c>
      <c r="F29" s="295">
        <f t="shared" si="0"/>
        <v>55742.400000000001</v>
      </c>
      <c r="J29" s="36"/>
      <c r="K29" s="36"/>
      <c r="L29" s="36"/>
      <c r="N29" s="22" t="s">
        <v>219</v>
      </c>
      <c r="P29" s="36"/>
      <c r="Q29" s="36"/>
      <c r="R29" s="36"/>
      <c r="S29" s="36"/>
    </row>
    <row r="30" spans="1:19" ht="25.2" customHeight="1" x14ac:dyDescent="0.3">
      <c r="A30" s="307"/>
      <c r="B30" s="312" t="s">
        <v>583</v>
      </c>
      <c r="C30" s="308"/>
      <c r="D30" s="309"/>
      <c r="E30" s="310"/>
      <c r="F30" s="311"/>
      <c r="L30" s="22"/>
      <c r="N30" s="37"/>
      <c r="O30" s="37"/>
      <c r="P30" s="37"/>
    </row>
    <row r="31" spans="1:19" ht="20.100000000000001" customHeight="1" x14ac:dyDescent="0.3">
      <c r="A31" s="273">
        <v>21</v>
      </c>
      <c r="B31" s="287" t="s">
        <v>113</v>
      </c>
      <c r="C31" s="313" t="s">
        <v>32</v>
      </c>
      <c r="D31" s="314">
        <v>13574.21</v>
      </c>
      <c r="E31" s="294">
        <f>APUS!$H$1850</f>
        <v>12.41</v>
      </c>
      <c r="F31" s="295">
        <f t="shared" si="0"/>
        <v>168455.9461</v>
      </c>
      <c r="J31" s="36"/>
      <c r="K31" s="36"/>
      <c r="L31" s="36"/>
      <c r="N31" s="22" t="s">
        <v>218</v>
      </c>
      <c r="P31" s="36"/>
      <c r="R31" s="36"/>
      <c r="S31" s="36"/>
    </row>
    <row r="32" spans="1:19" ht="20.100000000000001" customHeight="1" x14ac:dyDescent="0.3">
      <c r="A32" s="273">
        <v>22</v>
      </c>
      <c r="B32" s="284" t="s">
        <v>116</v>
      </c>
      <c r="C32" s="313" t="s">
        <v>84</v>
      </c>
      <c r="D32" s="314">
        <v>1072362.5900000001</v>
      </c>
      <c r="E32" s="294">
        <f>APUS!$H$1938</f>
        <v>0.3</v>
      </c>
      <c r="F32" s="295">
        <f t="shared" si="0"/>
        <v>321708.777</v>
      </c>
      <c r="J32" s="36"/>
      <c r="K32" s="36"/>
      <c r="L32" s="36"/>
      <c r="N32" s="22" t="s">
        <v>219</v>
      </c>
      <c r="P32" s="36"/>
      <c r="R32" s="36"/>
      <c r="S32" s="36"/>
    </row>
    <row r="33" spans="1:19" ht="20.100000000000001" customHeight="1" x14ac:dyDescent="0.3">
      <c r="A33" s="273">
        <v>23</v>
      </c>
      <c r="B33" s="287" t="s">
        <v>118</v>
      </c>
      <c r="C33" s="313" t="s">
        <v>32</v>
      </c>
      <c r="D33" s="314">
        <v>9662.18</v>
      </c>
      <c r="E33" s="294">
        <f>APUS!$H$2026</f>
        <v>20</v>
      </c>
      <c r="F33" s="295">
        <f t="shared" si="0"/>
        <v>193243.6</v>
      </c>
      <c r="J33" s="36"/>
      <c r="K33" s="36"/>
      <c r="L33" s="36"/>
      <c r="N33" s="22" t="s">
        <v>224</v>
      </c>
      <c r="P33" s="36"/>
      <c r="R33" s="36"/>
      <c r="S33" s="36"/>
    </row>
    <row r="34" spans="1:19" ht="20.100000000000001" customHeight="1" x14ac:dyDescent="0.3">
      <c r="A34" s="273">
        <v>24</v>
      </c>
      <c r="B34" s="284" t="s">
        <v>116</v>
      </c>
      <c r="C34" s="313" t="s">
        <v>84</v>
      </c>
      <c r="D34" s="314">
        <v>763312.22</v>
      </c>
      <c r="E34" s="294">
        <f>APUS!$H$2114</f>
        <v>0.3</v>
      </c>
      <c r="F34" s="295">
        <f t="shared" si="0"/>
        <v>228993.666</v>
      </c>
      <c r="J34" s="36"/>
      <c r="K34" s="36"/>
      <c r="L34" s="36"/>
      <c r="N34" s="22" t="s">
        <v>219</v>
      </c>
      <c r="P34" s="36"/>
      <c r="R34" s="36"/>
      <c r="S34" s="36"/>
    </row>
    <row r="35" spans="1:19" ht="20.100000000000001" customHeight="1" x14ac:dyDescent="0.3">
      <c r="A35" s="273">
        <v>25</v>
      </c>
      <c r="B35" s="287" t="s">
        <v>114</v>
      </c>
      <c r="C35" s="313" t="s">
        <v>41</v>
      </c>
      <c r="D35" s="314">
        <v>62252.4</v>
      </c>
      <c r="E35" s="294">
        <f>APUS!$H$2202</f>
        <v>1.08</v>
      </c>
      <c r="F35" s="295">
        <f t="shared" si="0"/>
        <v>67232.592000000004</v>
      </c>
      <c r="J35" s="36"/>
      <c r="K35" s="36"/>
      <c r="L35" s="36"/>
      <c r="N35" s="22" t="s">
        <v>220</v>
      </c>
      <c r="P35" s="36"/>
      <c r="R35" s="36"/>
      <c r="S35" s="36"/>
    </row>
    <row r="36" spans="1:19" ht="20.100000000000001" customHeight="1" x14ac:dyDescent="0.3">
      <c r="A36" s="273">
        <v>26</v>
      </c>
      <c r="B36" s="287" t="s">
        <v>115</v>
      </c>
      <c r="C36" s="313" t="s">
        <v>41</v>
      </c>
      <c r="D36" s="314">
        <v>62252.4</v>
      </c>
      <c r="E36" s="294">
        <f>APUS!$H$2290</f>
        <v>0.48</v>
      </c>
      <c r="F36" s="295">
        <f t="shared" si="0"/>
        <v>29881.151999999998</v>
      </c>
      <c r="J36" s="36"/>
      <c r="K36" s="36"/>
      <c r="L36" s="36"/>
      <c r="N36" s="22" t="s">
        <v>221</v>
      </c>
      <c r="P36" s="36"/>
      <c r="R36" s="36"/>
      <c r="S36" s="36"/>
    </row>
    <row r="37" spans="1:19" ht="20.100000000000001" customHeight="1" x14ac:dyDescent="0.3">
      <c r="A37" s="273">
        <v>27</v>
      </c>
      <c r="B37" s="284" t="s">
        <v>120</v>
      </c>
      <c r="C37" s="313" t="s">
        <v>41</v>
      </c>
      <c r="D37" s="314">
        <v>43556.4</v>
      </c>
      <c r="E37" s="294">
        <f>APUS!$H$2378</f>
        <v>18.16</v>
      </c>
      <c r="F37" s="295">
        <f t="shared" si="0"/>
        <v>790984.22400000005</v>
      </c>
      <c r="J37" s="36"/>
      <c r="K37" s="36"/>
      <c r="L37" s="36"/>
      <c r="N37" s="22" t="s">
        <v>225</v>
      </c>
      <c r="P37" s="36"/>
      <c r="Q37" s="36"/>
      <c r="R37" s="36"/>
      <c r="S37" s="36"/>
    </row>
    <row r="38" spans="1:19" ht="20.100000000000001" customHeight="1" x14ac:dyDescent="0.3">
      <c r="A38" s="273">
        <v>28</v>
      </c>
      <c r="B38" s="284" t="s">
        <v>116</v>
      </c>
      <c r="C38" s="313" t="s">
        <v>84</v>
      </c>
      <c r="D38" s="314">
        <v>424130.45</v>
      </c>
      <c r="E38" s="294">
        <f>APUS!$H$2466</f>
        <v>0.3</v>
      </c>
      <c r="F38" s="295">
        <f t="shared" si="0"/>
        <v>127239.13499999999</v>
      </c>
      <c r="J38" s="36"/>
      <c r="K38" s="36"/>
      <c r="L38" s="36"/>
      <c r="N38" s="22" t="s">
        <v>219</v>
      </c>
      <c r="P38" s="36"/>
      <c r="R38" s="36"/>
      <c r="S38" s="36"/>
    </row>
    <row r="39" spans="1:19" ht="20.100000000000001" customHeight="1" x14ac:dyDescent="0.3">
      <c r="A39" s="273">
        <v>29</v>
      </c>
      <c r="B39" s="284" t="s">
        <v>117</v>
      </c>
      <c r="C39" s="313" t="s">
        <v>41</v>
      </c>
      <c r="D39" s="314">
        <v>18696</v>
      </c>
      <c r="E39" s="294">
        <f>APUS!$H$2554</f>
        <v>7.18</v>
      </c>
      <c r="F39" s="295">
        <f t="shared" si="0"/>
        <v>134237.28</v>
      </c>
      <c r="J39" s="36"/>
      <c r="K39" s="36"/>
      <c r="L39" s="36"/>
      <c r="N39" s="22" t="s">
        <v>222</v>
      </c>
      <c r="P39" s="36"/>
      <c r="R39" s="36"/>
      <c r="S39" s="36"/>
    </row>
    <row r="40" spans="1:19" ht="20.100000000000001" customHeight="1" x14ac:dyDescent="0.3">
      <c r="A40" s="273">
        <v>30</v>
      </c>
      <c r="B40" s="284" t="s">
        <v>116</v>
      </c>
      <c r="C40" s="313" t="s">
        <v>84</v>
      </c>
      <c r="D40" s="314">
        <v>72820.92</v>
      </c>
      <c r="E40" s="294">
        <f>APUS!$H$2642</f>
        <v>0.3</v>
      </c>
      <c r="F40" s="295">
        <f t="shared" si="0"/>
        <v>21846.275999999998</v>
      </c>
      <c r="J40" s="36"/>
      <c r="K40" s="36"/>
      <c r="L40" s="36"/>
      <c r="N40" s="22" t="s">
        <v>219</v>
      </c>
      <c r="P40" s="36"/>
      <c r="R40" s="36"/>
      <c r="S40" s="36"/>
    </row>
    <row r="41" spans="1:19" ht="25.2" customHeight="1" x14ac:dyDescent="0.3">
      <c r="A41" s="307"/>
      <c r="B41" s="312" t="s">
        <v>584</v>
      </c>
      <c r="C41" s="308"/>
      <c r="D41" s="309"/>
      <c r="E41" s="310"/>
      <c r="F41" s="311"/>
      <c r="L41" s="22"/>
      <c r="N41" s="37"/>
      <c r="O41" s="37"/>
      <c r="P41" s="37"/>
    </row>
    <row r="42" spans="1:19" ht="25.2" customHeight="1" x14ac:dyDescent="0.3">
      <c r="A42" s="307"/>
      <c r="B42" s="312" t="s">
        <v>585</v>
      </c>
      <c r="C42" s="308"/>
      <c r="D42" s="309"/>
      <c r="E42" s="310"/>
      <c r="F42" s="311"/>
      <c r="L42" s="22"/>
      <c r="N42" s="37"/>
      <c r="O42" s="37"/>
      <c r="P42" s="37"/>
    </row>
    <row r="43" spans="1:19" ht="20.100000000000001" customHeight="1" x14ac:dyDescent="0.3">
      <c r="A43" s="273">
        <v>31</v>
      </c>
      <c r="B43" s="284" t="s">
        <v>124</v>
      </c>
      <c r="C43" s="313" t="s">
        <v>32</v>
      </c>
      <c r="D43" s="314">
        <v>1152.79</v>
      </c>
      <c r="E43" s="294">
        <f>APUS!$H$2730</f>
        <v>1.33</v>
      </c>
      <c r="F43" s="295">
        <f t="shared" si="0"/>
        <v>1533.2107000000001</v>
      </c>
      <c r="J43" s="36"/>
      <c r="K43" s="36"/>
      <c r="L43" s="36"/>
      <c r="N43" s="22" t="s">
        <v>226</v>
      </c>
      <c r="P43" s="36"/>
      <c r="R43" s="36"/>
      <c r="S43" s="36"/>
    </row>
    <row r="44" spans="1:19" ht="20.100000000000001" customHeight="1" x14ac:dyDescent="0.3">
      <c r="A44" s="273">
        <v>32</v>
      </c>
      <c r="B44" s="287" t="s">
        <v>121</v>
      </c>
      <c r="C44" s="313" t="s">
        <v>74</v>
      </c>
      <c r="D44" s="314">
        <v>44.2</v>
      </c>
      <c r="E44" s="294">
        <f>APUS!$H$2818</f>
        <v>85.78</v>
      </c>
      <c r="F44" s="295">
        <f t="shared" si="0"/>
        <v>3791.4760000000001</v>
      </c>
      <c r="J44" s="36"/>
      <c r="K44" s="36"/>
      <c r="L44" s="36"/>
      <c r="N44" s="22" t="s">
        <v>227</v>
      </c>
      <c r="P44" s="36"/>
      <c r="R44" s="36"/>
      <c r="S44" s="36"/>
    </row>
    <row r="45" spans="1:19" ht="20.100000000000001" customHeight="1" x14ac:dyDescent="0.3">
      <c r="A45" s="273">
        <v>33</v>
      </c>
      <c r="B45" s="287" t="s">
        <v>122</v>
      </c>
      <c r="C45" s="313" t="s">
        <v>32</v>
      </c>
      <c r="D45" s="314">
        <v>8.33</v>
      </c>
      <c r="E45" s="294">
        <f>APUS!$H$2906</f>
        <v>3.54</v>
      </c>
      <c r="F45" s="295">
        <f t="shared" si="0"/>
        <v>29.488199999999999</v>
      </c>
      <c r="J45" s="36"/>
      <c r="K45" s="36"/>
      <c r="L45" s="36"/>
      <c r="N45" s="22" t="s">
        <v>228</v>
      </c>
      <c r="P45" s="36"/>
      <c r="R45" s="36"/>
      <c r="S45" s="36"/>
    </row>
    <row r="46" spans="1:19" ht="20.100000000000001" customHeight="1" x14ac:dyDescent="0.3">
      <c r="A46" s="273">
        <v>34</v>
      </c>
      <c r="B46" s="287" t="s">
        <v>123</v>
      </c>
      <c r="C46" s="313" t="s">
        <v>32</v>
      </c>
      <c r="D46" s="314">
        <v>422.4</v>
      </c>
      <c r="E46" s="294">
        <f>APUS!$H$2994</f>
        <v>6.93</v>
      </c>
      <c r="F46" s="295">
        <f t="shared" si="0"/>
        <v>2927.2319999999995</v>
      </c>
      <c r="J46" s="36"/>
      <c r="K46" s="36"/>
      <c r="L46" s="36"/>
      <c r="N46" s="22" t="s">
        <v>229</v>
      </c>
      <c r="P46" s="36"/>
      <c r="R46" s="36"/>
      <c r="S46" s="36"/>
    </row>
    <row r="47" spans="1:19" ht="25.2" customHeight="1" x14ac:dyDescent="0.3">
      <c r="A47" s="307"/>
      <c r="B47" s="312" t="s">
        <v>586</v>
      </c>
      <c r="C47" s="308"/>
      <c r="D47" s="309"/>
      <c r="E47" s="310"/>
      <c r="F47" s="311"/>
      <c r="L47" s="22"/>
      <c r="N47" s="37"/>
      <c r="O47" s="37"/>
      <c r="P47" s="37"/>
    </row>
    <row r="48" spans="1:19" ht="20.100000000000001" customHeight="1" x14ac:dyDescent="0.3">
      <c r="A48" s="273">
        <v>35</v>
      </c>
      <c r="B48" s="284" t="s">
        <v>126</v>
      </c>
      <c r="C48" s="313" t="s">
        <v>32</v>
      </c>
      <c r="D48" s="314">
        <v>22.98</v>
      </c>
      <c r="E48" s="294">
        <f>APUS!$H$3082</f>
        <v>139.75</v>
      </c>
      <c r="F48" s="295">
        <f t="shared" si="0"/>
        <v>3211.4549999999999</v>
      </c>
      <c r="J48" s="36"/>
      <c r="K48" s="36"/>
      <c r="L48" s="36"/>
      <c r="N48" s="22" t="s">
        <v>230</v>
      </c>
      <c r="P48" s="36"/>
      <c r="R48" s="36"/>
      <c r="S48" s="36"/>
    </row>
    <row r="49" spans="1:19" ht="20.100000000000001" customHeight="1" x14ac:dyDescent="0.3">
      <c r="A49" s="273">
        <v>36</v>
      </c>
      <c r="B49" s="284" t="s">
        <v>127</v>
      </c>
      <c r="C49" s="313" t="s">
        <v>32</v>
      </c>
      <c r="D49" s="314">
        <v>135.96</v>
      </c>
      <c r="E49" s="294">
        <f>APUS!$H$3170</f>
        <v>294.06</v>
      </c>
      <c r="F49" s="295">
        <f t="shared" si="0"/>
        <v>39980.397600000004</v>
      </c>
      <c r="J49" s="36"/>
      <c r="K49" s="36"/>
      <c r="L49" s="36"/>
      <c r="N49" s="22" t="s">
        <v>231</v>
      </c>
      <c r="P49" s="36"/>
      <c r="R49" s="36"/>
      <c r="S49" s="36"/>
    </row>
    <row r="50" spans="1:19" ht="20.100000000000001" customHeight="1" x14ac:dyDescent="0.3">
      <c r="A50" s="273">
        <v>37</v>
      </c>
      <c r="B50" s="287" t="s">
        <v>125</v>
      </c>
      <c r="C50" s="313" t="s">
        <v>42</v>
      </c>
      <c r="D50" s="314">
        <v>23659.119999999999</v>
      </c>
      <c r="E50" s="294">
        <f>APUS!$H$3258</f>
        <v>2.69</v>
      </c>
      <c r="F50" s="295">
        <f t="shared" si="0"/>
        <v>63643.032799999994</v>
      </c>
      <c r="J50" s="36"/>
      <c r="K50" s="36"/>
      <c r="L50" s="36"/>
      <c r="N50" s="22" t="s">
        <v>232</v>
      </c>
      <c r="P50" s="36"/>
      <c r="R50" s="36"/>
      <c r="S50" s="36"/>
    </row>
    <row r="51" spans="1:19" ht="25.2" customHeight="1" x14ac:dyDescent="0.3">
      <c r="A51" s="307"/>
      <c r="B51" s="312" t="s">
        <v>587</v>
      </c>
      <c r="C51" s="308"/>
      <c r="D51" s="309"/>
      <c r="E51" s="310"/>
      <c r="F51" s="311"/>
      <c r="L51" s="22"/>
      <c r="N51" s="37"/>
      <c r="O51" s="37"/>
      <c r="P51" s="37"/>
    </row>
    <row r="52" spans="1:19" ht="20.100000000000001" customHeight="1" x14ac:dyDescent="0.3">
      <c r="A52" s="273">
        <v>38</v>
      </c>
      <c r="B52" s="287" t="s">
        <v>128</v>
      </c>
      <c r="C52" s="313" t="s">
        <v>32</v>
      </c>
      <c r="D52" s="314">
        <v>125</v>
      </c>
      <c r="E52" s="294">
        <f>APUS!$H$3346</f>
        <v>14.06</v>
      </c>
      <c r="F52" s="295">
        <f t="shared" si="0"/>
        <v>1757.5</v>
      </c>
      <c r="J52" s="36"/>
      <c r="K52" s="36"/>
      <c r="L52" s="36"/>
      <c r="N52" s="22" t="s">
        <v>233</v>
      </c>
      <c r="P52" s="36"/>
      <c r="R52" s="36"/>
      <c r="S52" s="36"/>
    </row>
    <row r="53" spans="1:19" ht="20.100000000000001" customHeight="1" x14ac:dyDescent="0.3">
      <c r="A53" s="273">
        <v>39</v>
      </c>
      <c r="B53" s="284" t="s">
        <v>131</v>
      </c>
      <c r="C53" s="313" t="s">
        <v>32</v>
      </c>
      <c r="D53" s="314">
        <v>115.72</v>
      </c>
      <c r="E53" s="294">
        <f>APUS!$H$3434</f>
        <v>23.83</v>
      </c>
      <c r="F53" s="295">
        <f t="shared" si="0"/>
        <v>2757.6075999999998</v>
      </c>
      <c r="J53" s="36"/>
      <c r="K53" s="36"/>
      <c r="L53" s="36"/>
      <c r="N53" s="22" t="s">
        <v>234</v>
      </c>
      <c r="P53" s="36"/>
      <c r="R53" s="36"/>
      <c r="S53" s="36"/>
    </row>
    <row r="54" spans="1:19" ht="20.100000000000001" customHeight="1" x14ac:dyDescent="0.3">
      <c r="A54" s="273">
        <v>40</v>
      </c>
      <c r="B54" s="284" t="s">
        <v>132</v>
      </c>
      <c r="C54" s="313" t="s">
        <v>84</v>
      </c>
      <c r="D54" s="314">
        <v>9141.8799999999992</v>
      </c>
      <c r="E54" s="294">
        <f>APUS!$H$3522</f>
        <v>0.39</v>
      </c>
      <c r="F54" s="295">
        <f t="shared" si="0"/>
        <v>3565.3332</v>
      </c>
      <c r="J54" s="36"/>
      <c r="K54" s="36"/>
      <c r="L54" s="36"/>
      <c r="N54" s="22" t="s">
        <v>235</v>
      </c>
      <c r="P54" s="36"/>
      <c r="R54" s="36"/>
      <c r="S54" s="36"/>
    </row>
    <row r="55" spans="1:19" ht="20.100000000000001" customHeight="1" x14ac:dyDescent="0.3">
      <c r="A55" s="273">
        <v>41</v>
      </c>
      <c r="B55" s="284" t="s">
        <v>124</v>
      </c>
      <c r="C55" s="313" t="s">
        <v>32</v>
      </c>
      <c r="D55" s="314">
        <v>1305</v>
      </c>
      <c r="E55" s="294">
        <f>APUS!$H$3610</f>
        <v>1.33</v>
      </c>
      <c r="F55" s="295">
        <f t="shared" si="0"/>
        <v>1735.65</v>
      </c>
      <c r="J55" s="36"/>
      <c r="K55" s="36"/>
      <c r="L55" s="36"/>
      <c r="N55" s="22" t="s">
        <v>226</v>
      </c>
      <c r="P55" s="36"/>
      <c r="R55" s="36"/>
      <c r="S55" s="36"/>
    </row>
    <row r="56" spans="1:19" ht="20.100000000000001" customHeight="1" x14ac:dyDescent="0.3">
      <c r="A56" s="273">
        <v>42</v>
      </c>
      <c r="B56" s="287" t="s">
        <v>129</v>
      </c>
      <c r="C56" s="313" t="s">
        <v>41</v>
      </c>
      <c r="D56" s="314">
        <v>69.319999999999993</v>
      </c>
      <c r="E56" s="294">
        <f>APUS!$H$3698</f>
        <v>3.12</v>
      </c>
      <c r="F56" s="295">
        <f t="shared" si="0"/>
        <v>216.27839999999998</v>
      </c>
      <c r="J56" s="36"/>
      <c r="K56" s="36"/>
      <c r="L56" s="36"/>
      <c r="N56" s="22" t="s">
        <v>236</v>
      </c>
      <c r="P56" s="36"/>
      <c r="R56" s="36"/>
      <c r="S56" s="36"/>
    </row>
    <row r="57" spans="1:19" ht="20.100000000000001" customHeight="1" x14ac:dyDescent="0.3">
      <c r="A57" s="273">
        <v>43</v>
      </c>
      <c r="B57" s="284" t="s">
        <v>126</v>
      </c>
      <c r="C57" s="313" t="s">
        <v>32</v>
      </c>
      <c r="D57" s="314">
        <v>12.42</v>
      </c>
      <c r="E57" s="294">
        <f>APUS!$H$3786</f>
        <v>139.75</v>
      </c>
      <c r="F57" s="295">
        <f t="shared" si="0"/>
        <v>1735.6949999999999</v>
      </c>
      <c r="J57" s="36"/>
      <c r="K57" s="36"/>
      <c r="L57" s="36"/>
      <c r="N57" s="22" t="s">
        <v>230</v>
      </c>
      <c r="P57" s="36"/>
      <c r="R57" s="36"/>
      <c r="S57" s="36"/>
    </row>
    <row r="58" spans="1:19" ht="20.100000000000001" customHeight="1" x14ac:dyDescent="0.3">
      <c r="A58" s="273">
        <v>44</v>
      </c>
      <c r="B58" s="284" t="s">
        <v>127</v>
      </c>
      <c r="C58" s="313" t="s">
        <v>32</v>
      </c>
      <c r="D58" s="314">
        <v>131.04</v>
      </c>
      <c r="E58" s="294">
        <f>APUS!$H$3874</f>
        <v>294.06</v>
      </c>
      <c r="F58" s="295">
        <f t="shared" si="0"/>
        <v>38533.6224</v>
      </c>
      <c r="J58" s="36"/>
      <c r="K58" s="36"/>
      <c r="L58" s="36"/>
      <c r="N58" s="22" t="s">
        <v>231</v>
      </c>
      <c r="P58" s="36"/>
      <c r="R58" s="36"/>
      <c r="S58" s="36"/>
    </row>
    <row r="59" spans="1:19" ht="20.100000000000001" customHeight="1" x14ac:dyDescent="0.3">
      <c r="A59" s="273">
        <v>45</v>
      </c>
      <c r="B59" s="287" t="s">
        <v>125</v>
      </c>
      <c r="C59" s="313" t="s">
        <v>42</v>
      </c>
      <c r="D59" s="314">
        <v>12167</v>
      </c>
      <c r="E59" s="294">
        <f>APUS!$H$3962</f>
        <v>2.69</v>
      </c>
      <c r="F59" s="295">
        <f t="shared" si="0"/>
        <v>32729.23</v>
      </c>
      <c r="J59" s="36"/>
      <c r="K59" s="36"/>
      <c r="L59" s="36"/>
      <c r="N59" s="22" t="s">
        <v>232</v>
      </c>
      <c r="P59" s="36"/>
      <c r="R59" s="36"/>
      <c r="S59" s="36"/>
    </row>
    <row r="60" spans="1:19" ht="20.100000000000001" customHeight="1" x14ac:dyDescent="0.3">
      <c r="A60" s="273">
        <v>46</v>
      </c>
      <c r="B60" s="287" t="s">
        <v>130</v>
      </c>
      <c r="C60" s="313" t="s">
        <v>42</v>
      </c>
      <c r="D60" s="314">
        <v>514</v>
      </c>
      <c r="E60" s="294">
        <f>APUS!$H$4050</f>
        <v>5.64</v>
      </c>
      <c r="F60" s="295">
        <f t="shared" si="0"/>
        <v>2898.96</v>
      </c>
      <c r="J60" s="36"/>
      <c r="K60" s="36"/>
      <c r="L60" s="36"/>
      <c r="N60" s="22" t="s">
        <v>237</v>
      </c>
      <c r="P60" s="36"/>
      <c r="R60" s="36"/>
      <c r="S60" s="36"/>
    </row>
    <row r="61" spans="1:19" ht="25.2" customHeight="1" x14ac:dyDescent="0.3">
      <c r="A61" s="307"/>
      <c r="B61" s="312" t="s">
        <v>588</v>
      </c>
      <c r="C61" s="308"/>
      <c r="D61" s="309"/>
      <c r="E61" s="310"/>
      <c r="F61" s="311"/>
      <c r="L61" s="22"/>
      <c r="N61" s="37"/>
      <c r="O61" s="37"/>
      <c r="P61" s="37"/>
    </row>
    <row r="62" spans="1:19" ht="25.2" customHeight="1" x14ac:dyDescent="0.3">
      <c r="A62" s="307"/>
      <c r="B62" s="312" t="s">
        <v>589</v>
      </c>
      <c r="C62" s="308"/>
      <c r="D62" s="309"/>
      <c r="E62" s="310"/>
      <c r="F62" s="311"/>
      <c r="L62" s="22"/>
      <c r="N62" s="37"/>
      <c r="O62" s="37"/>
      <c r="P62" s="37"/>
    </row>
    <row r="63" spans="1:19" ht="20.100000000000001" customHeight="1" x14ac:dyDescent="0.3">
      <c r="A63" s="273">
        <v>47</v>
      </c>
      <c r="B63" s="287" t="s">
        <v>133</v>
      </c>
      <c r="C63" s="313" t="s">
        <v>43</v>
      </c>
      <c r="D63" s="314">
        <v>15</v>
      </c>
      <c r="E63" s="294">
        <f>APUS!$H$4138</f>
        <v>427.2</v>
      </c>
      <c r="F63" s="295">
        <f t="shared" si="0"/>
        <v>6408</v>
      </c>
      <c r="J63" s="36"/>
      <c r="K63" s="36"/>
      <c r="L63" s="36"/>
      <c r="N63" s="22" t="s">
        <v>238</v>
      </c>
      <c r="P63" s="36"/>
      <c r="R63" s="36"/>
      <c r="S63" s="36"/>
    </row>
    <row r="64" spans="1:19" ht="20.100000000000001" customHeight="1" x14ac:dyDescent="0.3">
      <c r="A64" s="273">
        <v>48</v>
      </c>
      <c r="B64" s="287" t="s">
        <v>134</v>
      </c>
      <c r="C64" s="313" t="s">
        <v>43</v>
      </c>
      <c r="D64" s="314">
        <v>15</v>
      </c>
      <c r="E64" s="294">
        <f>APUS!$H$4226</f>
        <v>277.56</v>
      </c>
      <c r="F64" s="295">
        <f t="shared" si="0"/>
        <v>4163.3999999999996</v>
      </c>
      <c r="J64" s="36"/>
      <c r="K64" s="36"/>
      <c r="L64" s="36"/>
      <c r="N64" s="22" t="s">
        <v>239</v>
      </c>
      <c r="P64" s="36"/>
      <c r="R64" s="36"/>
      <c r="S64" s="36"/>
    </row>
    <row r="65" spans="1:19" ht="20.100000000000001" customHeight="1" x14ac:dyDescent="0.3">
      <c r="A65" s="273">
        <v>49</v>
      </c>
      <c r="B65" s="287" t="s">
        <v>135</v>
      </c>
      <c r="C65" s="313" t="s">
        <v>43</v>
      </c>
      <c r="D65" s="314">
        <v>3</v>
      </c>
      <c r="E65" s="294">
        <f>APUS!$H$4314</f>
        <v>74.25</v>
      </c>
      <c r="F65" s="295">
        <f t="shared" si="0"/>
        <v>222.75</v>
      </c>
      <c r="J65" s="36"/>
      <c r="K65" s="36"/>
      <c r="L65" s="36"/>
      <c r="N65" s="22" t="s">
        <v>240</v>
      </c>
      <c r="P65" s="36"/>
      <c r="R65" s="36"/>
      <c r="S65" s="36"/>
    </row>
    <row r="66" spans="1:19" ht="20.100000000000001" customHeight="1" x14ac:dyDescent="0.3">
      <c r="A66" s="273">
        <v>50</v>
      </c>
      <c r="B66" s="287" t="s">
        <v>136</v>
      </c>
      <c r="C66" s="313" t="s">
        <v>43</v>
      </c>
      <c r="D66" s="314">
        <v>1</v>
      </c>
      <c r="E66" s="294">
        <f>APUS!$H$4402</f>
        <v>202.49</v>
      </c>
      <c r="F66" s="295">
        <f t="shared" si="0"/>
        <v>202.49</v>
      </c>
      <c r="J66" s="36"/>
      <c r="K66" s="36"/>
      <c r="L66" s="36"/>
      <c r="N66" s="22" t="s">
        <v>241</v>
      </c>
      <c r="P66" s="36"/>
      <c r="R66" s="36"/>
      <c r="S66" s="36"/>
    </row>
    <row r="67" spans="1:19" ht="20.100000000000001" customHeight="1" x14ac:dyDescent="0.3">
      <c r="A67" s="273">
        <v>51</v>
      </c>
      <c r="B67" s="284" t="s">
        <v>554</v>
      </c>
      <c r="C67" s="313" t="s">
        <v>43</v>
      </c>
      <c r="D67" s="314">
        <v>15</v>
      </c>
      <c r="E67" s="294">
        <f>APUS!$H$4490</f>
        <v>57.5</v>
      </c>
      <c r="F67" s="295">
        <f t="shared" si="0"/>
        <v>862.5</v>
      </c>
      <c r="J67" s="36"/>
      <c r="K67" s="36"/>
      <c r="L67" s="36"/>
      <c r="N67" s="22" t="s">
        <v>242</v>
      </c>
      <c r="P67" s="36"/>
      <c r="R67" s="36"/>
      <c r="S67" s="36"/>
    </row>
    <row r="68" spans="1:19" ht="20.100000000000001" customHeight="1" x14ac:dyDescent="0.3">
      <c r="A68" s="273">
        <v>52</v>
      </c>
      <c r="B68" s="284" t="s">
        <v>105</v>
      </c>
      <c r="C68" s="313" t="s">
        <v>43</v>
      </c>
      <c r="D68" s="314">
        <v>15</v>
      </c>
      <c r="E68" s="294">
        <f>APUS!$H$4578</f>
        <v>294.13</v>
      </c>
      <c r="F68" s="295">
        <f t="shared" si="0"/>
        <v>4411.95</v>
      </c>
      <c r="J68" s="36"/>
      <c r="K68" s="36"/>
      <c r="L68" s="36"/>
      <c r="N68" s="22" t="s">
        <v>209</v>
      </c>
      <c r="P68" s="36"/>
      <c r="R68" s="36"/>
      <c r="S68" s="36"/>
    </row>
    <row r="69" spans="1:19" ht="20.100000000000001" customHeight="1" x14ac:dyDescent="0.3">
      <c r="A69" s="273">
        <v>53</v>
      </c>
      <c r="B69" s="287" t="s">
        <v>138</v>
      </c>
      <c r="C69" s="313" t="s">
        <v>74</v>
      </c>
      <c r="D69" s="314">
        <v>1500</v>
      </c>
      <c r="E69" s="294">
        <f>APUS!$H$4666</f>
        <v>2.89</v>
      </c>
      <c r="F69" s="295">
        <f t="shared" si="0"/>
        <v>4335</v>
      </c>
      <c r="J69" s="36"/>
      <c r="K69" s="36"/>
      <c r="L69" s="36"/>
      <c r="N69" s="22" t="s">
        <v>243</v>
      </c>
      <c r="P69" s="36"/>
      <c r="R69" s="36"/>
      <c r="S69" s="36"/>
    </row>
    <row r="70" spans="1:19" ht="25.2" customHeight="1" x14ac:dyDescent="0.3">
      <c r="A70" s="307"/>
      <c r="B70" s="312" t="s">
        <v>590</v>
      </c>
      <c r="C70" s="308"/>
      <c r="D70" s="309"/>
      <c r="E70" s="310"/>
      <c r="F70" s="311"/>
      <c r="L70" s="22"/>
      <c r="N70" s="37"/>
      <c r="O70" s="37"/>
      <c r="P70" s="37"/>
    </row>
    <row r="71" spans="1:19" ht="25.2" customHeight="1" x14ac:dyDescent="0.3">
      <c r="A71" s="307"/>
      <c r="B71" s="312" t="s">
        <v>578</v>
      </c>
      <c r="C71" s="308"/>
      <c r="D71" s="309"/>
      <c r="E71" s="310"/>
      <c r="F71" s="311"/>
      <c r="L71" s="22"/>
      <c r="N71" s="37"/>
      <c r="O71" s="37"/>
      <c r="P71" s="37"/>
    </row>
    <row r="72" spans="1:19" ht="20.100000000000001" customHeight="1" x14ac:dyDescent="0.3">
      <c r="A72" s="273">
        <v>54</v>
      </c>
      <c r="B72" s="287" t="s">
        <v>139</v>
      </c>
      <c r="C72" s="313" t="s">
        <v>32</v>
      </c>
      <c r="D72" s="314">
        <v>800.26</v>
      </c>
      <c r="E72" s="294">
        <f>APUS!$H$4754</f>
        <v>152.41</v>
      </c>
      <c r="F72" s="295">
        <f t="shared" si="0"/>
        <v>121967.62659999999</v>
      </c>
      <c r="J72" s="36"/>
      <c r="K72" s="36"/>
      <c r="L72" s="36"/>
      <c r="N72" s="22" t="s">
        <v>244</v>
      </c>
      <c r="P72" s="36"/>
      <c r="R72" s="36"/>
      <c r="S72" s="36"/>
    </row>
    <row r="73" spans="1:19" ht="20.100000000000001" customHeight="1" x14ac:dyDescent="0.3">
      <c r="A73" s="273">
        <v>55</v>
      </c>
      <c r="B73" s="287" t="s">
        <v>122</v>
      </c>
      <c r="C73" s="313" t="s">
        <v>32</v>
      </c>
      <c r="D73" s="314">
        <v>800.26</v>
      </c>
      <c r="E73" s="294">
        <f>APUS!$H$4842</f>
        <v>3.54</v>
      </c>
      <c r="F73" s="295">
        <f t="shared" si="0"/>
        <v>2832.9204</v>
      </c>
      <c r="J73" s="36"/>
      <c r="K73" s="36"/>
      <c r="L73" s="36"/>
      <c r="N73" s="22" t="s">
        <v>228</v>
      </c>
      <c r="P73" s="36"/>
      <c r="R73" s="36"/>
      <c r="S73" s="36"/>
    </row>
    <row r="74" spans="1:19" ht="20.100000000000001" customHeight="1" x14ac:dyDescent="0.3">
      <c r="A74" s="273">
        <v>56</v>
      </c>
      <c r="B74" s="287" t="s">
        <v>123</v>
      </c>
      <c r="C74" s="313" t="s">
        <v>32</v>
      </c>
      <c r="D74" s="314">
        <v>466.05</v>
      </c>
      <c r="E74" s="294">
        <f>APUS!$H$4930</f>
        <v>6.93</v>
      </c>
      <c r="F74" s="295">
        <f t="shared" si="0"/>
        <v>3229.7264999999998</v>
      </c>
      <c r="J74" s="36"/>
      <c r="K74" s="36"/>
      <c r="L74" s="36"/>
      <c r="N74" s="22" t="s">
        <v>229</v>
      </c>
      <c r="P74" s="36"/>
      <c r="R74" s="36"/>
      <c r="S74" s="36"/>
    </row>
    <row r="75" spans="1:19" ht="20.100000000000001" customHeight="1" x14ac:dyDescent="0.3">
      <c r="A75" s="273">
        <v>57</v>
      </c>
      <c r="B75" s="284" t="s">
        <v>140</v>
      </c>
      <c r="C75" s="313" t="s">
        <v>74</v>
      </c>
      <c r="D75" s="314">
        <v>40</v>
      </c>
      <c r="E75" s="294">
        <f>APUS!$H$5018</f>
        <v>161.19999999999999</v>
      </c>
      <c r="F75" s="295">
        <f t="shared" si="0"/>
        <v>6448</v>
      </c>
      <c r="J75" s="36"/>
      <c r="K75" s="36"/>
      <c r="L75" s="36"/>
      <c r="N75" s="22" t="s">
        <v>245</v>
      </c>
      <c r="P75" s="36"/>
      <c r="R75" s="36"/>
      <c r="S75" s="36"/>
    </row>
    <row r="76" spans="1:19" ht="25.2" customHeight="1" x14ac:dyDescent="0.3">
      <c r="A76" s="307"/>
      <c r="B76" s="312" t="s">
        <v>592</v>
      </c>
      <c r="C76" s="308"/>
      <c r="D76" s="309"/>
      <c r="E76" s="310"/>
      <c r="F76" s="311"/>
      <c r="L76" s="22"/>
      <c r="N76" s="37"/>
      <c r="O76" s="37"/>
      <c r="P76" s="37"/>
    </row>
    <row r="77" spans="1:19" ht="25.2" customHeight="1" x14ac:dyDescent="0.3">
      <c r="A77" s="307"/>
      <c r="B77" s="312" t="s">
        <v>591</v>
      </c>
      <c r="C77" s="308"/>
      <c r="D77" s="309"/>
      <c r="E77" s="310"/>
      <c r="F77" s="311"/>
      <c r="L77" s="22"/>
      <c r="N77" s="37"/>
      <c r="O77" s="37"/>
      <c r="P77" s="37"/>
    </row>
    <row r="78" spans="1:19" ht="20.100000000000001" customHeight="1" x14ac:dyDescent="0.3">
      <c r="A78" s="273">
        <v>58</v>
      </c>
      <c r="B78" s="284" t="s">
        <v>143</v>
      </c>
      <c r="C78" s="313" t="s">
        <v>74</v>
      </c>
      <c r="D78" s="314">
        <v>256</v>
      </c>
      <c r="E78" s="294">
        <f>APUS!$H$5106</f>
        <v>551.30999999999995</v>
      </c>
      <c r="F78" s="295">
        <f t="shared" si="0"/>
        <v>141135.35999999999</v>
      </c>
      <c r="J78" s="36"/>
      <c r="K78" s="36"/>
      <c r="L78" s="36"/>
      <c r="N78" s="22" t="s">
        <v>246</v>
      </c>
      <c r="P78" s="36"/>
      <c r="R78" s="36"/>
      <c r="S78" s="36"/>
    </row>
    <row r="79" spans="1:19" ht="20.100000000000001" customHeight="1" x14ac:dyDescent="0.3">
      <c r="A79" s="273">
        <v>59</v>
      </c>
      <c r="B79" s="287" t="s">
        <v>141</v>
      </c>
      <c r="C79" s="313" t="s">
        <v>43</v>
      </c>
      <c r="D79" s="314">
        <v>6</v>
      </c>
      <c r="E79" s="294">
        <f>APUS!$H$5194</f>
        <v>2706.19</v>
      </c>
      <c r="F79" s="295">
        <f t="shared" si="0"/>
        <v>16237.14</v>
      </c>
      <c r="J79" s="36"/>
      <c r="K79" s="36"/>
      <c r="L79" s="36"/>
      <c r="N79" s="22" t="s">
        <v>247</v>
      </c>
      <c r="P79" s="36"/>
      <c r="Q79" s="36"/>
      <c r="R79" s="36"/>
      <c r="S79" s="36"/>
    </row>
    <row r="80" spans="1:19" ht="20.100000000000001" customHeight="1" x14ac:dyDescent="0.3">
      <c r="A80" s="273">
        <v>60</v>
      </c>
      <c r="B80" s="287" t="s">
        <v>142</v>
      </c>
      <c r="C80" s="313" t="s">
        <v>43</v>
      </c>
      <c r="D80" s="314">
        <v>16</v>
      </c>
      <c r="E80" s="294">
        <f>APUS!$H$5282</f>
        <v>172.5</v>
      </c>
      <c r="F80" s="295">
        <f t="shared" si="0"/>
        <v>2760</v>
      </c>
      <c r="J80" s="36"/>
      <c r="K80" s="36"/>
      <c r="L80" s="36"/>
      <c r="N80" s="22" t="s">
        <v>248</v>
      </c>
      <c r="P80" s="36"/>
      <c r="R80" s="36"/>
      <c r="S80" s="36"/>
    </row>
    <row r="81" spans="1:19" ht="25.2" customHeight="1" x14ac:dyDescent="0.3">
      <c r="A81" s="307"/>
      <c r="B81" s="312" t="s">
        <v>593</v>
      </c>
      <c r="C81" s="308"/>
      <c r="D81" s="309"/>
      <c r="E81" s="310"/>
      <c r="F81" s="311"/>
      <c r="L81" s="22"/>
      <c r="N81" s="37"/>
      <c r="O81" s="37"/>
      <c r="P81" s="37"/>
    </row>
    <row r="82" spans="1:19" ht="25.2" customHeight="1" x14ac:dyDescent="0.3">
      <c r="A82" s="307"/>
      <c r="B82" s="312" t="s">
        <v>594</v>
      </c>
      <c r="C82" s="308"/>
      <c r="D82" s="309"/>
      <c r="E82" s="310"/>
      <c r="F82" s="311"/>
      <c r="L82" s="22"/>
      <c r="N82" s="37"/>
      <c r="O82" s="37"/>
      <c r="P82" s="37"/>
    </row>
    <row r="83" spans="1:19" ht="20.100000000000001" customHeight="1" x14ac:dyDescent="0.3">
      <c r="A83" s="273">
        <v>61</v>
      </c>
      <c r="B83" s="284" t="s">
        <v>129</v>
      </c>
      <c r="C83" s="313" t="s">
        <v>41</v>
      </c>
      <c r="D83" s="314">
        <v>51.7</v>
      </c>
      <c r="E83" s="294">
        <f>APUS!$H$5370</f>
        <v>3.12</v>
      </c>
      <c r="F83" s="295">
        <f t="shared" si="0"/>
        <v>161.304</v>
      </c>
      <c r="J83" s="36"/>
      <c r="K83" s="36"/>
      <c r="L83" s="36"/>
      <c r="N83" s="22" t="s">
        <v>236</v>
      </c>
      <c r="P83" s="36"/>
      <c r="Q83" s="36"/>
      <c r="R83" s="36"/>
      <c r="S83" s="36"/>
    </row>
    <row r="84" spans="1:19" ht="20.100000000000001" customHeight="1" x14ac:dyDescent="0.3">
      <c r="A84" s="273">
        <v>62</v>
      </c>
      <c r="B84" s="284" t="s">
        <v>555</v>
      </c>
      <c r="C84" s="313" t="s">
        <v>32</v>
      </c>
      <c r="D84" s="314">
        <v>16.850000000000001</v>
      </c>
      <c r="E84" s="294">
        <f>APUS!$H$5458</f>
        <v>30.55</v>
      </c>
      <c r="F84" s="295">
        <f t="shared" si="0"/>
        <v>514.76750000000004</v>
      </c>
      <c r="J84" s="36"/>
      <c r="K84" s="36"/>
      <c r="L84" s="36"/>
      <c r="N84" s="22" t="s">
        <v>249</v>
      </c>
      <c r="P84" s="36"/>
      <c r="R84" s="36"/>
      <c r="S84" s="36"/>
    </row>
    <row r="85" spans="1:19" ht="20.100000000000001" customHeight="1" x14ac:dyDescent="0.3">
      <c r="A85" s="273">
        <v>63</v>
      </c>
      <c r="B85" s="284" t="s">
        <v>556</v>
      </c>
      <c r="C85" s="313" t="s">
        <v>84</v>
      </c>
      <c r="D85" s="314">
        <v>1331.15</v>
      </c>
      <c r="E85" s="294">
        <f>APUS!$H$5546</f>
        <v>0.3</v>
      </c>
      <c r="F85" s="295">
        <f t="shared" ref="F85:F165" si="1">+D85*E85</f>
        <v>399.34500000000003</v>
      </c>
      <c r="J85" s="36"/>
      <c r="K85" s="36"/>
      <c r="L85" s="36"/>
      <c r="N85" s="22" t="s">
        <v>250</v>
      </c>
      <c r="P85" s="36"/>
      <c r="R85" s="36"/>
      <c r="S85" s="36"/>
    </row>
    <row r="86" spans="1:19" ht="20.100000000000001" customHeight="1" x14ac:dyDescent="0.3">
      <c r="A86" s="273">
        <v>64</v>
      </c>
      <c r="B86" s="284" t="s">
        <v>148</v>
      </c>
      <c r="C86" s="313" t="s">
        <v>74</v>
      </c>
      <c r="D86" s="314">
        <v>20</v>
      </c>
      <c r="E86" s="294">
        <f>APUS!$H$5634</f>
        <v>9.5399999999999991</v>
      </c>
      <c r="F86" s="295">
        <f t="shared" si="1"/>
        <v>190.79999999999998</v>
      </c>
      <c r="J86" s="36"/>
      <c r="K86" s="36"/>
      <c r="L86" s="36"/>
      <c r="N86" s="22" t="s">
        <v>251</v>
      </c>
      <c r="P86" s="36"/>
      <c r="R86" s="36"/>
      <c r="S86" s="36"/>
    </row>
    <row r="87" spans="1:19" ht="20.100000000000001" customHeight="1" x14ac:dyDescent="0.3">
      <c r="A87" s="273">
        <v>65</v>
      </c>
      <c r="B87" s="284" t="s">
        <v>448</v>
      </c>
      <c r="C87" s="313" t="s">
        <v>74</v>
      </c>
      <c r="D87" s="314">
        <v>26.4</v>
      </c>
      <c r="E87" s="294">
        <f>APUS!$H$5722</f>
        <v>7.21</v>
      </c>
      <c r="F87" s="295">
        <f t="shared" si="1"/>
        <v>190.34399999999999</v>
      </c>
      <c r="J87" s="36"/>
      <c r="K87" s="36"/>
      <c r="L87" s="36"/>
      <c r="N87" s="22" t="s">
        <v>252</v>
      </c>
      <c r="P87" s="36"/>
      <c r="R87" s="36"/>
      <c r="S87" s="36"/>
    </row>
    <row r="88" spans="1:19" ht="25.2" customHeight="1" x14ac:dyDescent="0.3">
      <c r="A88" s="307"/>
      <c r="B88" s="312" t="s">
        <v>595</v>
      </c>
      <c r="C88" s="308"/>
      <c r="D88" s="309"/>
      <c r="E88" s="310"/>
      <c r="F88" s="311"/>
      <c r="L88" s="22"/>
      <c r="N88" s="37"/>
      <c r="O88" s="37"/>
      <c r="P88" s="37"/>
    </row>
    <row r="89" spans="1:19" ht="20.100000000000001" customHeight="1" x14ac:dyDescent="0.3">
      <c r="A89" s="273">
        <v>66</v>
      </c>
      <c r="B89" s="284" t="s">
        <v>126</v>
      </c>
      <c r="C89" s="313" t="s">
        <v>32</v>
      </c>
      <c r="D89" s="314">
        <v>5</v>
      </c>
      <c r="E89" s="294">
        <f>APUS!$H$5810</f>
        <v>139.75</v>
      </c>
      <c r="F89" s="295">
        <f t="shared" si="1"/>
        <v>698.75</v>
      </c>
      <c r="J89" s="36"/>
      <c r="K89" s="36"/>
      <c r="L89" s="36"/>
      <c r="N89" s="22" t="s">
        <v>230</v>
      </c>
      <c r="P89" s="36"/>
      <c r="R89" s="36"/>
      <c r="S89" s="36"/>
    </row>
    <row r="90" spans="1:19" ht="29.4" customHeight="1" x14ac:dyDescent="0.3">
      <c r="A90" s="273">
        <v>67</v>
      </c>
      <c r="B90" s="284" t="s">
        <v>150</v>
      </c>
      <c r="C90" s="313" t="s">
        <v>32</v>
      </c>
      <c r="D90" s="314">
        <v>91.33</v>
      </c>
      <c r="E90" s="294">
        <f>APUS!$H$5898</f>
        <v>256.20999999999998</v>
      </c>
      <c r="F90" s="295">
        <f t="shared" si="1"/>
        <v>23399.659299999999</v>
      </c>
      <c r="J90" s="36"/>
      <c r="K90" s="36"/>
      <c r="L90" s="36"/>
      <c r="N90" s="22" t="s">
        <v>253</v>
      </c>
      <c r="P90" s="36"/>
      <c r="R90" s="36"/>
      <c r="S90" s="36"/>
    </row>
    <row r="91" spans="1:19" ht="20.100000000000001" customHeight="1" x14ac:dyDescent="0.3">
      <c r="A91" s="273">
        <v>68</v>
      </c>
      <c r="B91" s="284" t="s">
        <v>125</v>
      </c>
      <c r="C91" s="313" t="s">
        <v>42</v>
      </c>
      <c r="D91" s="314">
        <v>12236.7</v>
      </c>
      <c r="E91" s="294">
        <f>APUS!$H$5986</f>
        <v>2.69</v>
      </c>
      <c r="F91" s="295">
        <f t="shared" si="1"/>
        <v>32916.722999999998</v>
      </c>
      <c r="J91" s="36"/>
      <c r="K91" s="36"/>
      <c r="L91" s="36"/>
      <c r="N91" s="22" t="s">
        <v>232</v>
      </c>
      <c r="P91" s="36"/>
      <c r="R91" s="36"/>
      <c r="S91" s="36"/>
    </row>
    <row r="92" spans="1:19" ht="25.2" customHeight="1" x14ac:dyDescent="0.3">
      <c r="A92" s="307"/>
      <c r="B92" s="312" t="s">
        <v>596</v>
      </c>
      <c r="C92" s="308"/>
      <c r="D92" s="309"/>
      <c r="E92" s="310"/>
      <c r="F92" s="311"/>
      <c r="L92" s="22"/>
      <c r="N92" s="37"/>
      <c r="O92" s="37"/>
      <c r="P92" s="37"/>
    </row>
    <row r="93" spans="1:19" ht="25.2" customHeight="1" x14ac:dyDescent="0.3">
      <c r="A93" s="307"/>
      <c r="B93" s="312" t="s">
        <v>597</v>
      </c>
      <c r="C93" s="308"/>
      <c r="D93" s="309"/>
      <c r="E93" s="310"/>
      <c r="F93" s="311"/>
      <c r="L93" s="22"/>
      <c r="N93" s="37"/>
      <c r="O93" s="37"/>
      <c r="P93" s="37"/>
    </row>
    <row r="94" spans="1:19" ht="31.2" customHeight="1" x14ac:dyDescent="0.3">
      <c r="A94" s="273">
        <v>69</v>
      </c>
      <c r="B94" s="284" t="s">
        <v>557</v>
      </c>
      <c r="C94" s="313" t="s">
        <v>43</v>
      </c>
      <c r="D94" s="314">
        <v>5</v>
      </c>
      <c r="E94" s="294">
        <f>APUS!$H$6074</f>
        <v>14702.02</v>
      </c>
      <c r="F94" s="295">
        <f t="shared" si="1"/>
        <v>73510.100000000006</v>
      </c>
      <c r="J94" s="36"/>
      <c r="K94" s="36"/>
      <c r="L94" s="36"/>
      <c r="N94" s="22" t="s">
        <v>254</v>
      </c>
      <c r="P94" s="36"/>
      <c r="R94" s="36"/>
      <c r="S94" s="36"/>
    </row>
    <row r="95" spans="1:19" ht="20.100000000000001" customHeight="1" x14ac:dyDescent="0.3">
      <c r="A95" s="273">
        <v>70</v>
      </c>
      <c r="B95" s="284" t="s">
        <v>558</v>
      </c>
      <c r="C95" s="313" t="s">
        <v>32</v>
      </c>
      <c r="D95" s="314">
        <v>0.21</v>
      </c>
      <c r="E95" s="294">
        <f>APUS!$H$6162</f>
        <v>679.57</v>
      </c>
      <c r="F95" s="295">
        <f t="shared" si="1"/>
        <v>142.7097</v>
      </c>
      <c r="J95" s="36"/>
      <c r="K95" s="36"/>
      <c r="L95" s="36"/>
      <c r="N95" s="22" t="s">
        <v>255</v>
      </c>
      <c r="P95" s="36"/>
      <c r="R95" s="36"/>
      <c r="S95" s="36"/>
    </row>
    <row r="96" spans="1:19" ht="20.100000000000001" customHeight="1" x14ac:dyDescent="0.3">
      <c r="A96" s="273">
        <v>71</v>
      </c>
      <c r="B96" s="284" t="s">
        <v>559</v>
      </c>
      <c r="C96" s="313" t="s">
        <v>43</v>
      </c>
      <c r="D96" s="314">
        <v>10</v>
      </c>
      <c r="E96" s="294">
        <f>APUS!$H$6250</f>
        <v>396.93</v>
      </c>
      <c r="F96" s="295">
        <f t="shared" si="1"/>
        <v>3969.3</v>
      </c>
      <c r="J96" s="36"/>
      <c r="K96" s="36"/>
      <c r="L96" s="36"/>
      <c r="N96" s="22" t="s">
        <v>256</v>
      </c>
      <c r="P96" s="36"/>
      <c r="R96" s="36"/>
      <c r="S96" s="36"/>
    </row>
    <row r="97" spans="1:19" ht="25.2" customHeight="1" x14ac:dyDescent="0.3">
      <c r="A97" s="307"/>
      <c r="B97" s="312" t="s">
        <v>598</v>
      </c>
      <c r="C97" s="308"/>
      <c r="D97" s="309"/>
      <c r="E97" s="310"/>
      <c r="F97" s="311"/>
      <c r="L97" s="22"/>
      <c r="N97" s="37"/>
      <c r="O97" s="37"/>
      <c r="P97" s="37"/>
    </row>
    <row r="98" spans="1:19" ht="20.100000000000001" customHeight="1" x14ac:dyDescent="0.3">
      <c r="A98" s="273">
        <v>72</v>
      </c>
      <c r="B98" s="284" t="s">
        <v>154</v>
      </c>
      <c r="C98" s="313" t="s">
        <v>32</v>
      </c>
      <c r="D98" s="314">
        <v>9.1999999999999993</v>
      </c>
      <c r="E98" s="294">
        <f>APUS!$H$6338</f>
        <v>282.64999999999998</v>
      </c>
      <c r="F98" s="295">
        <f t="shared" si="1"/>
        <v>2600.3799999999997</v>
      </c>
      <c r="J98" s="36"/>
      <c r="K98" s="36"/>
      <c r="L98" s="36"/>
      <c r="N98" s="22" t="s">
        <v>257</v>
      </c>
      <c r="P98" s="36"/>
      <c r="R98" s="36"/>
      <c r="S98" s="36"/>
    </row>
    <row r="99" spans="1:19" ht="20.100000000000001" customHeight="1" x14ac:dyDescent="0.3">
      <c r="A99" s="273">
        <v>73</v>
      </c>
      <c r="B99" s="284" t="s">
        <v>125</v>
      </c>
      <c r="C99" s="313" t="s">
        <v>42</v>
      </c>
      <c r="D99" s="314">
        <v>1015.19</v>
      </c>
      <c r="E99" s="294">
        <f>APUS!$H$6426</f>
        <v>2.69</v>
      </c>
      <c r="F99" s="295">
        <f t="shared" si="1"/>
        <v>2730.8611000000001</v>
      </c>
      <c r="J99" s="36"/>
      <c r="K99" s="36"/>
      <c r="L99" s="36"/>
      <c r="N99" s="22" t="s">
        <v>232</v>
      </c>
      <c r="P99" s="36"/>
      <c r="R99" s="36"/>
      <c r="S99" s="36"/>
    </row>
    <row r="100" spans="1:19" ht="25.2" customHeight="1" x14ac:dyDescent="0.3">
      <c r="A100" s="307"/>
      <c r="B100" s="312" t="s">
        <v>599</v>
      </c>
      <c r="C100" s="308"/>
      <c r="D100" s="309"/>
      <c r="E100" s="310"/>
      <c r="F100" s="311"/>
      <c r="L100" s="22"/>
      <c r="N100" s="37"/>
      <c r="O100" s="37"/>
      <c r="P100" s="37"/>
    </row>
    <row r="101" spans="1:19" ht="28.95" customHeight="1" x14ac:dyDescent="0.3">
      <c r="A101" s="273">
        <v>74</v>
      </c>
      <c r="B101" s="284" t="s">
        <v>150</v>
      </c>
      <c r="C101" s="313" t="s">
        <v>32</v>
      </c>
      <c r="D101" s="314">
        <v>86.1</v>
      </c>
      <c r="E101" s="294">
        <f>APUS!$H$6514</f>
        <v>256.20999999999998</v>
      </c>
      <c r="F101" s="295">
        <f t="shared" si="1"/>
        <v>22059.680999999997</v>
      </c>
      <c r="J101" s="36"/>
      <c r="K101" s="36"/>
      <c r="L101" s="36"/>
      <c r="N101" s="22" t="s">
        <v>253</v>
      </c>
      <c r="P101" s="36"/>
      <c r="R101" s="36"/>
      <c r="S101" s="36"/>
    </row>
    <row r="102" spans="1:19" ht="20.100000000000001" customHeight="1" x14ac:dyDescent="0.3">
      <c r="A102" s="273">
        <v>75</v>
      </c>
      <c r="B102" s="284" t="s">
        <v>125</v>
      </c>
      <c r="C102" s="313" t="s">
        <v>42</v>
      </c>
      <c r="D102" s="314">
        <v>6608.8</v>
      </c>
      <c r="E102" s="294">
        <f>APUS!$H$6602</f>
        <v>2.69</v>
      </c>
      <c r="F102" s="295">
        <f t="shared" si="1"/>
        <v>17777.671999999999</v>
      </c>
      <c r="J102" s="36"/>
      <c r="K102" s="36"/>
      <c r="L102" s="36"/>
      <c r="N102" s="22" t="s">
        <v>232</v>
      </c>
      <c r="P102" s="36"/>
      <c r="R102" s="36"/>
      <c r="S102" s="36"/>
    </row>
    <row r="103" spans="1:19" ht="20.100000000000001" customHeight="1" x14ac:dyDescent="0.3">
      <c r="A103" s="273">
        <v>76</v>
      </c>
      <c r="B103" s="284" t="s">
        <v>155</v>
      </c>
      <c r="C103" s="313" t="s">
        <v>74</v>
      </c>
      <c r="D103" s="314">
        <v>20</v>
      </c>
      <c r="E103" s="294">
        <f>APUS!$H$6690</f>
        <v>484.93</v>
      </c>
      <c r="F103" s="295">
        <f t="shared" si="1"/>
        <v>9698.6</v>
      </c>
      <c r="J103" s="36"/>
      <c r="K103" s="36"/>
      <c r="L103" s="36"/>
      <c r="N103" s="22" t="s">
        <v>258</v>
      </c>
      <c r="P103" s="36"/>
      <c r="R103" s="36"/>
      <c r="S103" s="36"/>
    </row>
    <row r="104" spans="1:19" ht="25.2" customHeight="1" x14ac:dyDescent="0.3">
      <c r="A104" s="307"/>
      <c r="B104" s="312" t="s">
        <v>600</v>
      </c>
      <c r="C104" s="308"/>
      <c r="D104" s="309"/>
      <c r="E104" s="310"/>
      <c r="F104" s="311"/>
      <c r="L104" s="22"/>
      <c r="N104" s="37"/>
      <c r="O104" s="37"/>
      <c r="P104" s="37"/>
    </row>
    <row r="105" spans="1:19" ht="34.200000000000003" customHeight="1" x14ac:dyDescent="0.3">
      <c r="A105" s="273">
        <v>77</v>
      </c>
      <c r="B105" s="284" t="s">
        <v>154</v>
      </c>
      <c r="C105" s="313" t="s">
        <v>32</v>
      </c>
      <c r="D105" s="314">
        <v>31.75</v>
      </c>
      <c r="E105" s="294">
        <f>APUS!$H$6778</f>
        <v>282.64999999999998</v>
      </c>
      <c r="F105" s="295">
        <f t="shared" si="1"/>
        <v>8974.1374999999989</v>
      </c>
      <c r="J105" s="36"/>
      <c r="K105" s="36"/>
      <c r="L105" s="36"/>
      <c r="N105" s="22" t="s">
        <v>257</v>
      </c>
      <c r="P105" s="36"/>
      <c r="R105" s="36"/>
      <c r="S105" s="36"/>
    </row>
    <row r="106" spans="1:19" ht="34.950000000000003" customHeight="1" x14ac:dyDescent="0.3">
      <c r="A106" s="273">
        <v>78</v>
      </c>
      <c r="B106" s="284" t="s">
        <v>125</v>
      </c>
      <c r="C106" s="313" t="s">
        <v>42</v>
      </c>
      <c r="D106" s="314">
        <v>1663.04</v>
      </c>
      <c r="E106" s="294">
        <f>APUS!$H$6866</f>
        <v>2.69</v>
      </c>
      <c r="F106" s="295">
        <f t="shared" si="1"/>
        <v>4473.5775999999996</v>
      </c>
      <c r="J106" s="36"/>
      <c r="K106" s="36"/>
      <c r="L106" s="36"/>
      <c r="N106" s="22" t="s">
        <v>232</v>
      </c>
      <c r="P106" s="36"/>
      <c r="R106" s="36"/>
      <c r="S106" s="36"/>
    </row>
    <row r="107" spans="1:19" ht="41.4" customHeight="1" x14ac:dyDescent="0.3">
      <c r="A107" s="273">
        <v>79</v>
      </c>
      <c r="B107" s="284" t="s">
        <v>157</v>
      </c>
      <c r="C107" s="313" t="s">
        <v>89</v>
      </c>
      <c r="D107" s="314">
        <v>389.05</v>
      </c>
      <c r="E107" s="294">
        <f>APUS!$H$6954</f>
        <v>5.45</v>
      </c>
      <c r="F107" s="295">
        <f t="shared" si="1"/>
        <v>2120.3225000000002</v>
      </c>
      <c r="J107" s="36"/>
      <c r="K107" s="36"/>
      <c r="L107" s="36"/>
      <c r="N107" s="22" t="s">
        <v>259</v>
      </c>
      <c r="P107" s="36"/>
      <c r="R107" s="36"/>
      <c r="S107" s="36"/>
    </row>
    <row r="108" spans="1:19" ht="41.4" customHeight="1" x14ac:dyDescent="0.3">
      <c r="A108" s="273">
        <v>80</v>
      </c>
      <c r="B108" s="284" t="s">
        <v>158</v>
      </c>
      <c r="C108" s="313" t="s">
        <v>89</v>
      </c>
      <c r="D108" s="314">
        <v>743.23</v>
      </c>
      <c r="E108" s="294">
        <f>APUS!$H$7042</f>
        <v>6.37</v>
      </c>
      <c r="F108" s="295">
        <f t="shared" si="1"/>
        <v>4734.3751000000002</v>
      </c>
      <c r="J108" s="36"/>
      <c r="K108" s="36"/>
      <c r="L108" s="36"/>
      <c r="N108" s="22" t="s">
        <v>260</v>
      </c>
      <c r="P108" s="36"/>
      <c r="R108" s="36"/>
      <c r="S108" s="36"/>
    </row>
    <row r="109" spans="1:19" ht="20.100000000000001" customHeight="1" x14ac:dyDescent="0.3">
      <c r="A109" s="273">
        <v>81</v>
      </c>
      <c r="B109" s="284" t="s">
        <v>560</v>
      </c>
      <c r="C109" s="313" t="s">
        <v>43</v>
      </c>
      <c r="D109" s="314">
        <v>160</v>
      </c>
      <c r="E109" s="294">
        <f>APUS!$H$7130</f>
        <v>11.36</v>
      </c>
      <c r="F109" s="295">
        <f t="shared" si="1"/>
        <v>1817.6</v>
      </c>
      <c r="J109" s="36"/>
      <c r="K109" s="36"/>
      <c r="L109" s="36"/>
      <c r="N109" s="22" t="s">
        <v>261</v>
      </c>
      <c r="P109" s="36"/>
      <c r="R109" s="36"/>
      <c r="S109" s="36"/>
    </row>
    <row r="110" spans="1:19" ht="25.2" customHeight="1" x14ac:dyDescent="0.3">
      <c r="A110" s="307"/>
      <c r="B110" s="312" t="s">
        <v>601</v>
      </c>
      <c r="C110" s="308"/>
      <c r="D110" s="309"/>
      <c r="E110" s="310"/>
      <c r="F110" s="311"/>
      <c r="L110" s="22"/>
      <c r="N110" s="37"/>
      <c r="O110" s="37"/>
      <c r="P110" s="37"/>
    </row>
    <row r="111" spans="1:19" ht="24" customHeight="1" x14ac:dyDescent="0.3">
      <c r="A111" s="273">
        <v>82</v>
      </c>
      <c r="B111" s="284" t="s">
        <v>448</v>
      </c>
      <c r="C111" s="313" t="s">
        <v>74</v>
      </c>
      <c r="D111" s="314">
        <v>9</v>
      </c>
      <c r="E111" s="294">
        <f>APUS!$H$7218</f>
        <v>7.21</v>
      </c>
      <c r="F111" s="295">
        <f t="shared" si="1"/>
        <v>64.89</v>
      </c>
      <c r="J111" s="36"/>
      <c r="K111" s="36"/>
      <c r="L111" s="36"/>
      <c r="N111" s="22" t="s">
        <v>252</v>
      </c>
      <c r="P111" s="36"/>
      <c r="R111" s="36"/>
      <c r="S111" s="36"/>
    </row>
    <row r="112" spans="1:19" ht="30.6" customHeight="1" x14ac:dyDescent="0.3">
      <c r="A112" s="273">
        <v>83</v>
      </c>
      <c r="B112" s="284" t="s">
        <v>159</v>
      </c>
      <c r="C112" s="313" t="s">
        <v>74</v>
      </c>
      <c r="D112" s="314">
        <v>50</v>
      </c>
      <c r="E112" s="294">
        <f>APUS!$H$7306</f>
        <v>15.7</v>
      </c>
      <c r="F112" s="295">
        <f t="shared" si="1"/>
        <v>785</v>
      </c>
      <c r="J112" s="36"/>
      <c r="K112" s="36"/>
      <c r="L112" s="36"/>
      <c r="N112" s="22" t="s">
        <v>262</v>
      </c>
      <c r="P112" s="36"/>
      <c r="R112" s="36"/>
      <c r="S112" s="36"/>
    </row>
    <row r="113" spans="1:19" ht="25.2" customHeight="1" x14ac:dyDescent="0.3">
      <c r="A113" s="307"/>
      <c r="B113" s="312" t="s">
        <v>602</v>
      </c>
      <c r="C113" s="308"/>
      <c r="D113" s="309"/>
      <c r="E113" s="310"/>
      <c r="F113" s="311"/>
      <c r="L113" s="22"/>
      <c r="N113" s="37"/>
      <c r="O113" s="37"/>
      <c r="P113" s="37"/>
    </row>
    <row r="114" spans="1:19" ht="18.600000000000001" customHeight="1" x14ac:dyDescent="0.3">
      <c r="A114" s="273">
        <v>84</v>
      </c>
      <c r="B114" s="284" t="s">
        <v>561</v>
      </c>
      <c r="C114" s="313" t="s">
        <v>32</v>
      </c>
      <c r="D114" s="314">
        <v>72.8</v>
      </c>
      <c r="E114" s="294">
        <f>APUS!$H$7394</f>
        <v>8.5</v>
      </c>
      <c r="F114" s="295">
        <f t="shared" si="1"/>
        <v>618.79999999999995</v>
      </c>
      <c r="J114" s="36"/>
      <c r="K114" s="36"/>
      <c r="L114" s="36"/>
      <c r="N114" s="22" t="s">
        <v>263</v>
      </c>
      <c r="P114" s="36"/>
      <c r="R114" s="36"/>
      <c r="S114" s="36"/>
    </row>
    <row r="115" spans="1:19" ht="20.100000000000001" customHeight="1" x14ac:dyDescent="0.3">
      <c r="A115" s="273">
        <v>85</v>
      </c>
      <c r="B115" s="284" t="s">
        <v>116</v>
      </c>
      <c r="C115" s="313" t="s">
        <v>84</v>
      </c>
      <c r="D115" s="314">
        <v>5751.2</v>
      </c>
      <c r="E115" s="294">
        <f>APUS!$H$7482</f>
        <v>0.3</v>
      </c>
      <c r="F115" s="295">
        <f t="shared" si="1"/>
        <v>1725.36</v>
      </c>
      <c r="J115" s="36"/>
      <c r="K115" s="36"/>
      <c r="L115" s="36"/>
      <c r="N115" s="22" t="s">
        <v>219</v>
      </c>
      <c r="P115" s="36"/>
      <c r="R115" s="36"/>
      <c r="S115" s="36"/>
    </row>
    <row r="116" spans="1:19" ht="35.4" customHeight="1" x14ac:dyDescent="0.3">
      <c r="A116" s="273">
        <v>86</v>
      </c>
      <c r="B116" s="284" t="s">
        <v>126</v>
      </c>
      <c r="C116" s="313" t="s">
        <v>32</v>
      </c>
      <c r="D116" s="314">
        <v>6.7</v>
      </c>
      <c r="E116" s="294">
        <f>APUS!$H$7570</f>
        <v>139.75</v>
      </c>
      <c r="F116" s="295">
        <f t="shared" si="1"/>
        <v>936.32500000000005</v>
      </c>
      <c r="J116" s="36"/>
      <c r="K116" s="36"/>
      <c r="L116" s="36"/>
      <c r="N116" s="22" t="s">
        <v>230</v>
      </c>
      <c r="P116" s="36"/>
      <c r="R116" s="36"/>
      <c r="S116" s="36"/>
    </row>
    <row r="117" spans="1:19" ht="35.4" customHeight="1" x14ac:dyDescent="0.3">
      <c r="A117" s="273">
        <v>87</v>
      </c>
      <c r="B117" s="284" t="s">
        <v>154</v>
      </c>
      <c r="C117" s="313" t="s">
        <v>32</v>
      </c>
      <c r="D117" s="314">
        <v>14.4</v>
      </c>
      <c r="E117" s="294">
        <f>APUS!$H$7658</f>
        <v>282.64999999999998</v>
      </c>
      <c r="F117" s="295">
        <f t="shared" si="1"/>
        <v>4070.16</v>
      </c>
      <c r="J117" s="36"/>
      <c r="K117" s="36"/>
      <c r="L117" s="36"/>
      <c r="N117" s="22" t="s">
        <v>257</v>
      </c>
      <c r="P117" s="36"/>
      <c r="R117" s="36"/>
      <c r="S117" s="36"/>
    </row>
    <row r="118" spans="1:19" ht="35.4" customHeight="1" x14ac:dyDescent="0.3">
      <c r="A118" s="273">
        <v>88</v>
      </c>
      <c r="B118" s="284" t="s">
        <v>125</v>
      </c>
      <c r="C118" s="313" t="s">
        <v>42</v>
      </c>
      <c r="D118" s="314">
        <v>1920</v>
      </c>
      <c r="E118" s="294">
        <f>APUS!$H$7746</f>
        <v>2.69</v>
      </c>
      <c r="F118" s="295">
        <f t="shared" si="1"/>
        <v>5164.8</v>
      </c>
      <c r="J118" s="36"/>
      <c r="K118" s="36"/>
      <c r="L118" s="36"/>
      <c r="N118" s="22" t="s">
        <v>232</v>
      </c>
      <c r="P118" s="36"/>
      <c r="R118" s="36"/>
      <c r="S118" s="36"/>
    </row>
    <row r="119" spans="1:19" ht="25.2" customHeight="1" x14ac:dyDescent="0.3">
      <c r="A119" s="307"/>
      <c r="B119" s="312" t="s">
        <v>603</v>
      </c>
      <c r="C119" s="308"/>
      <c r="D119" s="309"/>
      <c r="E119" s="310"/>
      <c r="F119" s="311"/>
      <c r="L119" s="22"/>
      <c r="N119" s="37"/>
      <c r="O119" s="37"/>
      <c r="P119" s="37"/>
    </row>
    <row r="120" spans="1:19" ht="35.4" customHeight="1" x14ac:dyDescent="0.3">
      <c r="A120" s="273">
        <v>89</v>
      </c>
      <c r="B120" s="284" t="s">
        <v>115</v>
      </c>
      <c r="C120" s="313" t="s">
        <v>41</v>
      </c>
      <c r="D120" s="314">
        <v>200</v>
      </c>
      <c r="E120" s="294">
        <f>APUS!$H$7834</f>
        <v>0.48</v>
      </c>
      <c r="F120" s="295">
        <f t="shared" si="1"/>
        <v>96</v>
      </c>
      <c r="J120" s="36"/>
      <c r="K120" s="36"/>
      <c r="L120" s="36"/>
      <c r="N120" s="22" t="s">
        <v>221</v>
      </c>
      <c r="P120" s="36"/>
      <c r="R120" s="36"/>
      <c r="S120" s="36"/>
    </row>
    <row r="121" spans="1:19" ht="30.6" customHeight="1" x14ac:dyDescent="0.3">
      <c r="A121" s="273">
        <v>90</v>
      </c>
      <c r="B121" s="284" t="s">
        <v>117</v>
      </c>
      <c r="C121" s="313" t="s">
        <v>41</v>
      </c>
      <c r="D121" s="314">
        <v>200</v>
      </c>
      <c r="E121" s="294">
        <f>APUS!$H$7922</f>
        <v>7.18</v>
      </c>
      <c r="F121" s="295">
        <f t="shared" si="1"/>
        <v>1436</v>
      </c>
      <c r="J121" s="36"/>
      <c r="K121" s="36"/>
      <c r="L121" s="36"/>
      <c r="N121" s="22" t="s">
        <v>222</v>
      </c>
      <c r="P121" s="36"/>
      <c r="R121" s="36"/>
      <c r="S121" s="36"/>
    </row>
    <row r="122" spans="1:19" ht="46.2" customHeight="1" x14ac:dyDescent="0.3">
      <c r="A122" s="273">
        <v>91</v>
      </c>
      <c r="B122" s="284" t="s">
        <v>116</v>
      </c>
      <c r="C122" s="313" t="s">
        <v>84</v>
      </c>
      <c r="D122" s="314">
        <v>779</v>
      </c>
      <c r="E122" s="294">
        <f>APUS!$H$8010</f>
        <v>0.3</v>
      </c>
      <c r="F122" s="295">
        <f t="shared" si="1"/>
        <v>233.7</v>
      </c>
      <c r="J122" s="36"/>
      <c r="K122" s="36"/>
      <c r="L122" s="36"/>
      <c r="N122" s="22" t="s">
        <v>219</v>
      </c>
      <c r="P122" s="36"/>
      <c r="R122" s="36"/>
      <c r="S122" s="36"/>
    </row>
    <row r="123" spans="1:19" ht="25.2" customHeight="1" x14ac:dyDescent="0.3">
      <c r="A123" s="307"/>
      <c r="B123" s="312" t="s">
        <v>604</v>
      </c>
      <c r="C123" s="308"/>
      <c r="D123" s="309"/>
      <c r="E123" s="310"/>
      <c r="F123" s="311"/>
      <c r="L123" s="22"/>
      <c r="N123" s="37"/>
      <c r="O123" s="37"/>
      <c r="P123" s="37"/>
    </row>
    <row r="124" spans="1:19" ht="46.2" customHeight="1" x14ac:dyDescent="0.3">
      <c r="A124" s="273">
        <v>92</v>
      </c>
      <c r="B124" s="284" t="s">
        <v>162</v>
      </c>
      <c r="C124" s="313" t="s">
        <v>43</v>
      </c>
      <c r="D124" s="314">
        <v>3</v>
      </c>
      <c r="E124" s="294">
        <f>APUS!$H$8098</f>
        <v>1033.1400000000001</v>
      </c>
      <c r="F124" s="295">
        <f t="shared" si="1"/>
        <v>3099.42</v>
      </c>
      <c r="J124" s="36"/>
      <c r="K124" s="36"/>
      <c r="L124" s="36"/>
      <c r="N124" s="22" t="s">
        <v>264</v>
      </c>
      <c r="P124" s="36"/>
      <c r="R124" s="36"/>
      <c r="S124" s="36"/>
    </row>
    <row r="125" spans="1:19" ht="28.95" customHeight="1" x14ac:dyDescent="0.3">
      <c r="A125" s="273">
        <v>93</v>
      </c>
      <c r="B125" s="284" t="s">
        <v>163</v>
      </c>
      <c r="C125" s="313" t="s">
        <v>43</v>
      </c>
      <c r="D125" s="314">
        <v>3</v>
      </c>
      <c r="E125" s="294">
        <f>APUS!$H$8186</f>
        <v>945.4</v>
      </c>
      <c r="F125" s="295">
        <f t="shared" si="1"/>
        <v>2836.2</v>
      </c>
      <c r="J125" s="36"/>
      <c r="K125" s="36"/>
      <c r="L125" s="36"/>
      <c r="N125" s="22" t="s">
        <v>265</v>
      </c>
      <c r="P125" s="36"/>
      <c r="R125" s="36"/>
      <c r="S125" s="36"/>
    </row>
    <row r="126" spans="1:19" ht="25.2" customHeight="1" x14ac:dyDescent="0.3">
      <c r="A126" s="307"/>
      <c r="B126" s="312" t="s">
        <v>605</v>
      </c>
      <c r="C126" s="308"/>
      <c r="D126" s="309"/>
      <c r="E126" s="310"/>
      <c r="F126" s="311"/>
      <c r="L126" s="22"/>
      <c r="N126" s="37"/>
      <c r="O126" s="37"/>
      <c r="P126" s="37"/>
    </row>
    <row r="127" spans="1:19" ht="25.2" customHeight="1" x14ac:dyDescent="0.3">
      <c r="A127" s="307"/>
      <c r="B127" s="312" t="s">
        <v>606</v>
      </c>
      <c r="C127" s="308"/>
      <c r="D127" s="309"/>
      <c r="E127" s="310"/>
      <c r="F127" s="311"/>
      <c r="L127" s="22"/>
      <c r="N127" s="37"/>
      <c r="O127" s="37"/>
      <c r="P127" s="37"/>
    </row>
    <row r="128" spans="1:19" ht="33.6" customHeight="1" x14ac:dyDescent="0.3">
      <c r="A128" s="273">
        <v>94</v>
      </c>
      <c r="B128" s="287" t="s">
        <v>164</v>
      </c>
      <c r="C128" s="313" t="s">
        <v>32</v>
      </c>
      <c r="D128" s="314">
        <v>18524.2</v>
      </c>
      <c r="E128" s="294">
        <f>APUS!$H$8274</f>
        <v>3.62</v>
      </c>
      <c r="F128" s="295">
        <f t="shared" si="1"/>
        <v>67057.604000000007</v>
      </c>
      <c r="J128" s="36"/>
      <c r="K128" s="36"/>
      <c r="L128" s="36"/>
      <c r="N128" s="22" t="s">
        <v>266</v>
      </c>
      <c r="P128" s="36"/>
      <c r="R128" s="36"/>
      <c r="S128" s="36"/>
    </row>
    <row r="129" spans="1:19" ht="20.100000000000001" customHeight="1" x14ac:dyDescent="0.3">
      <c r="A129" s="273">
        <v>95</v>
      </c>
      <c r="B129" s="284" t="s">
        <v>167</v>
      </c>
      <c r="C129" s="313" t="s">
        <v>32</v>
      </c>
      <c r="D129" s="314">
        <v>9375</v>
      </c>
      <c r="E129" s="294">
        <f>APUS!$H$8362</f>
        <v>8.19</v>
      </c>
      <c r="F129" s="295">
        <f t="shared" si="1"/>
        <v>76781.25</v>
      </c>
      <c r="J129" s="36"/>
      <c r="K129" s="36"/>
      <c r="L129" s="36"/>
      <c r="N129" s="22" t="s">
        <v>267</v>
      </c>
      <c r="P129" s="36"/>
      <c r="R129" s="36"/>
      <c r="S129" s="36"/>
    </row>
    <row r="130" spans="1:19" ht="20.100000000000001" customHeight="1" x14ac:dyDescent="0.3">
      <c r="A130" s="273">
        <v>96</v>
      </c>
      <c r="B130" s="287" t="s">
        <v>165</v>
      </c>
      <c r="C130" s="313" t="s">
        <v>41</v>
      </c>
      <c r="D130" s="314">
        <v>15687.84</v>
      </c>
      <c r="E130" s="294">
        <f>APUS!$H$8450</f>
        <v>3.42</v>
      </c>
      <c r="F130" s="295">
        <f t="shared" si="1"/>
        <v>53652.412799999998</v>
      </c>
      <c r="J130" s="36"/>
      <c r="K130" s="36"/>
      <c r="L130" s="36"/>
      <c r="N130" s="22" t="s">
        <v>268</v>
      </c>
      <c r="P130" s="36"/>
      <c r="R130" s="36"/>
      <c r="S130" s="36"/>
    </row>
    <row r="131" spans="1:19" ht="20.100000000000001" customHeight="1" x14ac:dyDescent="0.3">
      <c r="A131" s="273">
        <v>97</v>
      </c>
      <c r="B131" s="287" t="s">
        <v>129</v>
      </c>
      <c r="C131" s="313" t="s">
        <v>41</v>
      </c>
      <c r="D131" s="314">
        <v>15687.84</v>
      </c>
      <c r="E131" s="294">
        <f>APUS!$H$8538</f>
        <v>3.12</v>
      </c>
      <c r="F131" s="295">
        <f t="shared" si="1"/>
        <v>48946.060799999999</v>
      </c>
      <c r="J131" s="36"/>
      <c r="K131" s="36"/>
      <c r="L131" s="36"/>
      <c r="N131" s="22" t="s">
        <v>236</v>
      </c>
      <c r="P131" s="36"/>
      <c r="R131" s="36"/>
      <c r="S131" s="36"/>
    </row>
    <row r="132" spans="1:19" ht="20.100000000000001" customHeight="1" x14ac:dyDescent="0.3">
      <c r="A132" s="273">
        <v>98</v>
      </c>
      <c r="B132" s="287" t="s">
        <v>166</v>
      </c>
      <c r="C132" s="313" t="s">
        <v>41</v>
      </c>
      <c r="D132" s="314">
        <v>826</v>
      </c>
      <c r="E132" s="294">
        <f>APUS!$H$8626</f>
        <v>25.16</v>
      </c>
      <c r="F132" s="295">
        <f t="shared" si="1"/>
        <v>20782.16</v>
      </c>
      <c r="J132" s="36"/>
      <c r="K132" s="36"/>
      <c r="L132" s="36"/>
      <c r="N132" s="22" t="s">
        <v>269</v>
      </c>
      <c r="P132" s="36"/>
      <c r="R132" s="36"/>
      <c r="S132" s="36"/>
    </row>
    <row r="133" spans="1:19" ht="20.100000000000001" customHeight="1" x14ac:dyDescent="0.3">
      <c r="A133" s="273">
        <v>99</v>
      </c>
      <c r="B133" s="284" t="s">
        <v>131</v>
      </c>
      <c r="C133" s="313" t="s">
        <v>32</v>
      </c>
      <c r="D133" s="314">
        <v>11684.4</v>
      </c>
      <c r="E133" s="294">
        <f>APUS!$H$8714</f>
        <v>23.83</v>
      </c>
      <c r="F133" s="295">
        <f t="shared" si="1"/>
        <v>278439.25199999998</v>
      </c>
      <c r="J133" s="36"/>
      <c r="K133" s="36"/>
      <c r="L133" s="36"/>
      <c r="N133" s="22" t="s">
        <v>234</v>
      </c>
      <c r="P133" s="36"/>
      <c r="R133" s="36"/>
      <c r="S133" s="36"/>
    </row>
    <row r="134" spans="1:19" ht="20.100000000000001" customHeight="1" x14ac:dyDescent="0.3">
      <c r="A134" s="273">
        <v>100</v>
      </c>
      <c r="B134" s="284" t="s">
        <v>132</v>
      </c>
      <c r="C134" s="313" t="s">
        <v>84</v>
      </c>
      <c r="D134" s="314">
        <v>923067.6</v>
      </c>
      <c r="E134" s="294">
        <f>APUS!$H$8802</f>
        <v>0.39</v>
      </c>
      <c r="F134" s="295">
        <f t="shared" si="1"/>
        <v>359996.364</v>
      </c>
      <c r="J134" s="36"/>
      <c r="K134" s="36"/>
      <c r="L134" s="36"/>
      <c r="N134" s="22" t="s">
        <v>235</v>
      </c>
      <c r="P134" s="36"/>
      <c r="R134" s="36"/>
      <c r="S134" s="36"/>
    </row>
    <row r="135" spans="1:19" ht="25.2" customHeight="1" x14ac:dyDescent="0.3">
      <c r="A135" s="307"/>
      <c r="B135" s="312" t="s">
        <v>607</v>
      </c>
      <c r="C135" s="308"/>
      <c r="D135" s="309"/>
      <c r="E135" s="310"/>
      <c r="F135" s="311"/>
      <c r="L135" s="22"/>
      <c r="N135" s="37"/>
      <c r="O135" s="37"/>
      <c r="P135" s="37"/>
    </row>
    <row r="136" spans="1:19" ht="20.100000000000001" customHeight="1" x14ac:dyDescent="0.3">
      <c r="A136" s="273">
        <v>101</v>
      </c>
      <c r="B136" s="287" t="s">
        <v>128</v>
      </c>
      <c r="C136" s="313" t="s">
        <v>32</v>
      </c>
      <c r="D136" s="314">
        <v>12.28</v>
      </c>
      <c r="E136" s="294">
        <f>APUS!$H$8890</f>
        <v>14.06</v>
      </c>
      <c r="F136" s="295">
        <f t="shared" si="1"/>
        <v>172.6568</v>
      </c>
      <c r="J136" s="36"/>
      <c r="K136" s="36"/>
      <c r="L136" s="36"/>
      <c r="N136" s="22" t="s">
        <v>233</v>
      </c>
      <c r="P136" s="36"/>
      <c r="R136" s="36"/>
      <c r="S136" s="36"/>
    </row>
    <row r="137" spans="1:19" ht="20.100000000000001" customHeight="1" x14ac:dyDescent="0.3">
      <c r="A137" s="273">
        <v>102</v>
      </c>
      <c r="B137" s="284" t="s">
        <v>126</v>
      </c>
      <c r="C137" s="313" t="s">
        <v>32</v>
      </c>
      <c r="D137" s="314">
        <v>1.55</v>
      </c>
      <c r="E137" s="294">
        <f>APUS!$H$8978</f>
        <v>139.75</v>
      </c>
      <c r="F137" s="295">
        <f t="shared" si="1"/>
        <v>216.61250000000001</v>
      </c>
      <c r="J137" s="36"/>
      <c r="K137" s="36"/>
      <c r="L137" s="36"/>
      <c r="N137" s="22" t="s">
        <v>230</v>
      </c>
      <c r="P137" s="36"/>
      <c r="R137" s="36"/>
      <c r="S137" s="36"/>
    </row>
    <row r="138" spans="1:19" ht="20.100000000000001" customHeight="1" x14ac:dyDescent="0.3">
      <c r="A138" s="273">
        <v>103</v>
      </c>
      <c r="B138" s="284" t="s">
        <v>154</v>
      </c>
      <c r="C138" s="313" t="s">
        <v>32</v>
      </c>
      <c r="D138" s="314">
        <v>0.98</v>
      </c>
      <c r="E138" s="294">
        <f>APUS!$H$9066</f>
        <v>282.64999999999998</v>
      </c>
      <c r="F138" s="295">
        <f t="shared" si="1"/>
        <v>276.99699999999996</v>
      </c>
      <c r="J138" s="36"/>
      <c r="K138" s="36"/>
      <c r="L138" s="36"/>
      <c r="N138" s="22" t="s">
        <v>257</v>
      </c>
      <c r="P138" s="36"/>
      <c r="R138" s="36"/>
      <c r="S138" s="36"/>
    </row>
    <row r="139" spans="1:19" ht="20.100000000000001" customHeight="1" x14ac:dyDescent="0.3">
      <c r="A139" s="273">
        <v>104</v>
      </c>
      <c r="B139" s="287" t="s">
        <v>125</v>
      </c>
      <c r="C139" s="313" t="s">
        <v>42</v>
      </c>
      <c r="D139" s="314">
        <v>41.42</v>
      </c>
      <c r="E139" s="294">
        <f>APUS!$H$9154</f>
        <v>2.69</v>
      </c>
      <c r="F139" s="295">
        <f t="shared" si="1"/>
        <v>111.41980000000001</v>
      </c>
      <c r="J139" s="36"/>
      <c r="K139" s="36"/>
      <c r="L139" s="36"/>
      <c r="N139" s="22" t="s">
        <v>232</v>
      </c>
      <c r="P139" s="36"/>
      <c r="R139" s="36"/>
      <c r="S139" s="36"/>
    </row>
    <row r="140" spans="1:19" ht="30" customHeight="1" x14ac:dyDescent="0.3">
      <c r="A140" s="273">
        <v>105</v>
      </c>
      <c r="B140" s="287" t="s">
        <v>168</v>
      </c>
      <c r="C140" s="313" t="s">
        <v>41</v>
      </c>
      <c r="D140" s="314">
        <v>8.4</v>
      </c>
      <c r="E140" s="294">
        <f>APUS!$H$9242</f>
        <v>23.48</v>
      </c>
      <c r="F140" s="295">
        <f t="shared" si="1"/>
        <v>197.232</v>
      </c>
      <c r="J140" s="36"/>
      <c r="K140" s="36"/>
      <c r="L140" s="36"/>
      <c r="N140" s="22" t="s">
        <v>270</v>
      </c>
      <c r="P140" s="36"/>
      <c r="R140" s="36"/>
      <c r="S140" s="36"/>
    </row>
    <row r="141" spans="1:19" ht="20.100000000000001" customHeight="1" x14ac:dyDescent="0.3">
      <c r="A141" s="273">
        <v>106</v>
      </c>
      <c r="B141" s="287" t="s">
        <v>130</v>
      </c>
      <c r="C141" s="313" t="s">
        <v>42</v>
      </c>
      <c r="D141" s="314">
        <v>154.28</v>
      </c>
      <c r="E141" s="294">
        <f>APUS!$H$9330</f>
        <v>5.64</v>
      </c>
      <c r="F141" s="295">
        <f t="shared" si="1"/>
        <v>870.13919999999996</v>
      </c>
      <c r="J141" s="36"/>
      <c r="K141" s="36"/>
      <c r="L141" s="36"/>
      <c r="N141" s="22" t="s">
        <v>237</v>
      </c>
      <c r="P141" s="36"/>
      <c r="R141" s="36"/>
      <c r="S141" s="36"/>
    </row>
    <row r="142" spans="1:19" ht="25.2" customHeight="1" x14ac:dyDescent="0.3">
      <c r="A142" s="307"/>
      <c r="B142" s="312" t="s">
        <v>608</v>
      </c>
      <c r="C142" s="308"/>
      <c r="D142" s="309"/>
      <c r="E142" s="310"/>
      <c r="F142" s="311"/>
      <c r="L142" s="22"/>
      <c r="N142" s="37"/>
      <c r="O142" s="37"/>
      <c r="P142" s="37"/>
    </row>
    <row r="143" spans="1:19" ht="25.2" customHeight="1" x14ac:dyDescent="0.3">
      <c r="A143" s="307"/>
      <c r="B143" s="312" t="s">
        <v>609</v>
      </c>
      <c r="C143" s="308"/>
      <c r="D143" s="309"/>
      <c r="E143" s="310"/>
      <c r="F143" s="311"/>
      <c r="L143" s="22"/>
      <c r="N143" s="37"/>
      <c r="O143" s="37"/>
      <c r="P143" s="37"/>
    </row>
    <row r="144" spans="1:19" ht="53.4" customHeight="1" x14ac:dyDescent="0.3">
      <c r="A144" s="273">
        <v>107</v>
      </c>
      <c r="B144" s="284" t="s">
        <v>169</v>
      </c>
      <c r="C144" s="313" t="s">
        <v>74</v>
      </c>
      <c r="D144" s="314">
        <v>11805.64</v>
      </c>
      <c r="E144" s="294">
        <f>APUS!$H$9418</f>
        <v>4.54</v>
      </c>
      <c r="F144" s="295">
        <f t="shared" si="1"/>
        <v>53597.605599999995</v>
      </c>
      <c r="J144" s="36"/>
      <c r="K144" s="36"/>
      <c r="L144" s="36"/>
      <c r="N144" s="22" t="s">
        <v>271</v>
      </c>
      <c r="P144" s="36"/>
      <c r="R144" s="36"/>
      <c r="S144" s="36"/>
    </row>
    <row r="145" spans="1:19" ht="53.4" customHeight="1" x14ac:dyDescent="0.3">
      <c r="A145" s="273">
        <v>108</v>
      </c>
      <c r="B145" s="284" t="s">
        <v>170</v>
      </c>
      <c r="C145" s="313" t="s">
        <v>74</v>
      </c>
      <c r="D145" s="314">
        <v>7855.18</v>
      </c>
      <c r="E145" s="294">
        <f>APUS!$H$9506</f>
        <v>2.57</v>
      </c>
      <c r="F145" s="295">
        <f t="shared" si="1"/>
        <v>20187.812600000001</v>
      </c>
      <c r="J145" s="36"/>
      <c r="K145" s="36"/>
      <c r="L145" s="36"/>
      <c r="N145" s="22" t="s">
        <v>272</v>
      </c>
      <c r="P145" s="36"/>
      <c r="R145" s="36"/>
      <c r="S145" s="36"/>
    </row>
    <row r="146" spans="1:19" ht="53.4" customHeight="1" x14ac:dyDescent="0.3">
      <c r="A146" s="273">
        <v>109</v>
      </c>
      <c r="B146" s="284" t="s">
        <v>171</v>
      </c>
      <c r="C146" s="313" t="s">
        <v>41</v>
      </c>
      <c r="D146" s="314">
        <v>955.45</v>
      </c>
      <c r="E146" s="294">
        <f>APUS!$H$9594</f>
        <v>34.32</v>
      </c>
      <c r="F146" s="295">
        <f t="shared" si="1"/>
        <v>32791.044000000002</v>
      </c>
      <c r="J146" s="36"/>
      <c r="K146" s="36"/>
      <c r="L146" s="36"/>
      <c r="N146" s="22" t="s">
        <v>273</v>
      </c>
      <c r="P146" s="36"/>
      <c r="R146" s="36"/>
      <c r="S146" s="36"/>
    </row>
    <row r="147" spans="1:19" ht="20.100000000000001" customHeight="1" x14ac:dyDescent="0.3">
      <c r="A147" s="273">
        <v>110</v>
      </c>
      <c r="B147" s="284" t="s">
        <v>172</v>
      </c>
      <c r="C147" s="313" t="s">
        <v>43</v>
      </c>
      <c r="D147" s="314">
        <v>2293</v>
      </c>
      <c r="E147" s="294">
        <f>APUS!$H$9682</f>
        <v>6.68</v>
      </c>
      <c r="F147" s="295">
        <f t="shared" si="1"/>
        <v>15317.24</v>
      </c>
      <c r="J147" s="36"/>
      <c r="K147" s="36"/>
      <c r="L147" s="36"/>
      <c r="N147" s="22" t="s">
        <v>274</v>
      </c>
      <c r="P147" s="36"/>
      <c r="R147" s="36"/>
      <c r="S147" s="36"/>
    </row>
    <row r="148" spans="1:19" ht="25.2" customHeight="1" x14ac:dyDescent="0.3">
      <c r="A148" s="307"/>
      <c r="B148" s="312" t="s">
        <v>610</v>
      </c>
      <c r="C148" s="308"/>
      <c r="D148" s="309"/>
      <c r="E148" s="310"/>
      <c r="F148" s="311"/>
      <c r="L148" s="22"/>
      <c r="N148" s="37"/>
      <c r="O148" s="37"/>
      <c r="P148" s="37"/>
    </row>
    <row r="149" spans="1:19" ht="20.100000000000001" customHeight="1" x14ac:dyDescent="0.3">
      <c r="A149" s="273">
        <v>111</v>
      </c>
      <c r="B149" s="287" t="s">
        <v>173</v>
      </c>
      <c r="C149" s="313" t="s">
        <v>43</v>
      </c>
      <c r="D149" s="314">
        <v>48</v>
      </c>
      <c r="E149" s="294">
        <f>APUS!$H$9770</f>
        <v>449.8</v>
      </c>
      <c r="F149" s="295">
        <f t="shared" si="1"/>
        <v>21590.400000000001</v>
      </c>
      <c r="J149" s="36"/>
      <c r="K149" s="36"/>
      <c r="L149" s="36"/>
      <c r="N149" s="22" t="s">
        <v>275</v>
      </c>
      <c r="P149" s="36"/>
      <c r="R149" s="36"/>
      <c r="S149" s="36"/>
    </row>
    <row r="150" spans="1:19" ht="20.100000000000001" customHeight="1" x14ac:dyDescent="0.3">
      <c r="A150" s="273">
        <v>112</v>
      </c>
      <c r="B150" s="287" t="s">
        <v>174</v>
      </c>
      <c r="C150" s="313" t="s">
        <v>43</v>
      </c>
      <c r="D150" s="314">
        <v>89</v>
      </c>
      <c r="E150" s="294">
        <f>APUS!$H$9858</f>
        <v>260.14999999999998</v>
      </c>
      <c r="F150" s="295">
        <f t="shared" si="1"/>
        <v>23153.35</v>
      </c>
      <c r="J150" s="36"/>
      <c r="K150" s="36"/>
      <c r="L150" s="36"/>
      <c r="N150" s="22" t="s">
        <v>276</v>
      </c>
      <c r="P150" s="36"/>
      <c r="R150" s="36"/>
      <c r="S150" s="36"/>
    </row>
    <row r="151" spans="1:19" ht="20.100000000000001" customHeight="1" x14ac:dyDescent="0.3">
      <c r="A151" s="273">
        <v>113</v>
      </c>
      <c r="B151" s="287" t="s">
        <v>175</v>
      </c>
      <c r="C151" s="313" t="s">
        <v>43</v>
      </c>
      <c r="D151" s="314">
        <v>2</v>
      </c>
      <c r="E151" s="294">
        <f>APUS!$H$9946</f>
        <v>364.59</v>
      </c>
      <c r="F151" s="295">
        <f t="shared" si="1"/>
        <v>729.18</v>
      </c>
      <c r="J151" s="36"/>
      <c r="K151" s="36"/>
      <c r="L151" s="36"/>
      <c r="N151" s="22" t="s">
        <v>277</v>
      </c>
      <c r="P151" s="36"/>
      <c r="R151" s="36"/>
      <c r="S151" s="36"/>
    </row>
    <row r="152" spans="1:19" ht="20.100000000000001" customHeight="1" x14ac:dyDescent="0.3">
      <c r="A152" s="273">
        <v>114</v>
      </c>
      <c r="B152" s="287" t="s">
        <v>176</v>
      </c>
      <c r="C152" s="313" t="s">
        <v>43</v>
      </c>
      <c r="D152" s="314">
        <v>12</v>
      </c>
      <c r="E152" s="294">
        <f>APUS!$H$10034</f>
        <v>138.22999999999999</v>
      </c>
      <c r="F152" s="295">
        <f t="shared" si="1"/>
        <v>1658.7599999999998</v>
      </c>
      <c r="J152" s="36"/>
      <c r="K152" s="36"/>
      <c r="L152" s="36"/>
      <c r="N152" s="22" t="s">
        <v>278</v>
      </c>
      <c r="P152" s="36"/>
      <c r="R152" s="36"/>
      <c r="S152" s="36"/>
    </row>
    <row r="153" spans="1:19" ht="20.100000000000001" customHeight="1" x14ac:dyDescent="0.3">
      <c r="A153" s="273">
        <v>115</v>
      </c>
      <c r="B153" s="287" t="s">
        <v>177</v>
      </c>
      <c r="C153" s="313" t="s">
        <v>43</v>
      </c>
      <c r="D153" s="314">
        <v>12</v>
      </c>
      <c r="E153" s="294">
        <f>APUS!$H$10122</f>
        <v>440.23</v>
      </c>
      <c r="F153" s="295">
        <f t="shared" si="1"/>
        <v>5282.76</v>
      </c>
      <c r="J153" s="36"/>
      <c r="K153" s="36"/>
      <c r="L153" s="36"/>
      <c r="N153" s="22" t="s">
        <v>279</v>
      </c>
      <c r="P153" s="36"/>
      <c r="R153" s="36"/>
      <c r="S153" s="36"/>
    </row>
    <row r="154" spans="1:19" ht="30" customHeight="1" x14ac:dyDescent="0.3">
      <c r="A154" s="273">
        <v>116</v>
      </c>
      <c r="B154" s="287" t="s">
        <v>178</v>
      </c>
      <c r="C154" s="313" t="s">
        <v>43</v>
      </c>
      <c r="D154" s="314">
        <v>4</v>
      </c>
      <c r="E154" s="294">
        <f>APUS!$H$10210</f>
        <v>309.48</v>
      </c>
      <c r="F154" s="295">
        <f t="shared" si="1"/>
        <v>1237.92</v>
      </c>
      <c r="J154" s="36"/>
      <c r="K154" s="36"/>
      <c r="L154" s="36"/>
      <c r="N154" s="22" t="s">
        <v>280</v>
      </c>
      <c r="P154" s="36"/>
      <c r="R154" s="36"/>
      <c r="S154" s="36"/>
    </row>
    <row r="155" spans="1:19" ht="20.100000000000001" customHeight="1" x14ac:dyDescent="0.3">
      <c r="A155" s="273">
        <v>117</v>
      </c>
      <c r="B155" s="287" t="s">
        <v>179</v>
      </c>
      <c r="C155" s="313" t="s">
        <v>43</v>
      </c>
      <c r="D155" s="314">
        <v>50</v>
      </c>
      <c r="E155" s="294">
        <f>APUS!$H$10298</f>
        <v>220.01</v>
      </c>
      <c r="F155" s="295">
        <f t="shared" si="1"/>
        <v>11000.5</v>
      </c>
      <c r="J155" s="36"/>
      <c r="K155" s="36"/>
      <c r="L155" s="36"/>
      <c r="N155" s="22" t="s">
        <v>281</v>
      </c>
      <c r="P155" s="36"/>
      <c r="R155" s="36"/>
      <c r="S155" s="36"/>
    </row>
    <row r="156" spans="1:19" ht="20.100000000000001" customHeight="1" x14ac:dyDescent="0.3">
      <c r="A156" s="273">
        <v>118</v>
      </c>
      <c r="B156" s="287" t="s">
        <v>180</v>
      </c>
      <c r="C156" s="313" t="s">
        <v>43</v>
      </c>
      <c r="D156" s="314">
        <v>4</v>
      </c>
      <c r="E156" s="294">
        <f>APUS!$H$10386</f>
        <v>236.23</v>
      </c>
      <c r="F156" s="295">
        <f t="shared" si="1"/>
        <v>944.92</v>
      </c>
      <c r="J156" s="36"/>
      <c r="K156" s="36"/>
      <c r="L156" s="36"/>
      <c r="N156" s="22" t="s">
        <v>282</v>
      </c>
      <c r="P156" s="36"/>
      <c r="R156" s="36"/>
      <c r="S156" s="36"/>
    </row>
    <row r="157" spans="1:19" ht="35.4" customHeight="1" x14ac:dyDescent="0.3">
      <c r="A157" s="273">
        <v>119</v>
      </c>
      <c r="B157" s="287" t="s">
        <v>181</v>
      </c>
      <c r="C157" s="313" t="s">
        <v>43</v>
      </c>
      <c r="D157" s="314">
        <v>9</v>
      </c>
      <c r="E157" s="294">
        <f>APUS!$H$10474</f>
        <v>250.18</v>
      </c>
      <c r="F157" s="295">
        <f t="shared" si="1"/>
        <v>2251.62</v>
      </c>
      <c r="J157" s="36"/>
      <c r="K157" s="36"/>
      <c r="L157" s="36"/>
      <c r="N157" s="22" t="s">
        <v>283</v>
      </c>
      <c r="P157" s="36"/>
      <c r="R157" s="36"/>
      <c r="S157" s="36"/>
    </row>
    <row r="158" spans="1:19" ht="20.100000000000001" customHeight="1" x14ac:dyDescent="0.3">
      <c r="A158" s="273">
        <v>120</v>
      </c>
      <c r="B158" s="287" t="s">
        <v>182</v>
      </c>
      <c r="C158" s="313" t="s">
        <v>74</v>
      </c>
      <c r="D158" s="314">
        <v>343.45</v>
      </c>
      <c r="E158" s="294">
        <f>APUS!$H$10562</f>
        <v>89.2</v>
      </c>
      <c r="F158" s="295">
        <f t="shared" si="1"/>
        <v>30635.74</v>
      </c>
      <c r="J158" s="36"/>
      <c r="K158" s="36"/>
      <c r="L158" s="36"/>
      <c r="N158" s="22" t="s">
        <v>284</v>
      </c>
      <c r="P158" s="36"/>
      <c r="R158" s="36"/>
      <c r="S158" s="36"/>
    </row>
    <row r="159" spans="1:19" ht="25.2" customHeight="1" x14ac:dyDescent="0.3">
      <c r="A159" s="307"/>
      <c r="B159" s="312" t="s">
        <v>611</v>
      </c>
      <c r="C159" s="308"/>
      <c r="D159" s="309"/>
      <c r="E159" s="310"/>
      <c r="F159" s="311"/>
      <c r="L159" s="22"/>
      <c r="N159" s="37"/>
      <c r="O159" s="37"/>
      <c r="P159" s="37"/>
    </row>
    <row r="160" spans="1:19" ht="20.100000000000001" customHeight="1" x14ac:dyDescent="0.3">
      <c r="A160" s="273">
        <v>121</v>
      </c>
      <c r="B160" s="284" t="s">
        <v>187</v>
      </c>
      <c r="C160" s="313" t="s">
        <v>74</v>
      </c>
      <c r="D160" s="314">
        <v>92</v>
      </c>
      <c r="E160" s="294">
        <f>APUS!$H$10650</f>
        <v>19.420000000000002</v>
      </c>
      <c r="F160" s="295">
        <f t="shared" si="1"/>
        <v>1786.64</v>
      </c>
      <c r="J160" s="36"/>
      <c r="K160" s="36"/>
      <c r="L160" s="36"/>
      <c r="N160" s="22" t="s">
        <v>285</v>
      </c>
      <c r="P160" s="36"/>
      <c r="R160" s="36"/>
      <c r="S160" s="36"/>
    </row>
    <row r="161" spans="1:19" ht="20.100000000000001" customHeight="1" x14ac:dyDescent="0.3">
      <c r="A161" s="273">
        <v>122</v>
      </c>
      <c r="B161" s="287" t="s">
        <v>183</v>
      </c>
      <c r="C161" s="313" t="s">
        <v>74</v>
      </c>
      <c r="D161" s="314">
        <v>3057</v>
      </c>
      <c r="E161" s="294">
        <f>APUS!$H$10738</f>
        <v>0.12</v>
      </c>
      <c r="F161" s="295">
        <f t="shared" si="1"/>
        <v>366.84</v>
      </c>
      <c r="J161" s="36"/>
      <c r="K161" s="36"/>
      <c r="L161" s="36"/>
      <c r="N161" s="22" t="s">
        <v>286</v>
      </c>
      <c r="P161" s="36"/>
      <c r="R161" s="36"/>
      <c r="S161" s="36"/>
    </row>
    <row r="162" spans="1:19" ht="20.100000000000001" customHeight="1" x14ac:dyDescent="0.3">
      <c r="A162" s="273">
        <v>123</v>
      </c>
      <c r="B162" s="284" t="s">
        <v>188</v>
      </c>
      <c r="C162" s="313" t="s">
        <v>43</v>
      </c>
      <c r="D162" s="314">
        <v>9</v>
      </c>
      <c r="E162" s="294">
        <f>APUS!$H$10826</f>
        <v>157.06</v>
      </c>
      <c r="F162" s="295">
        <f t="shared" si="1"/>
        <v>1413.54</v>
      </c>
      <c r="J162" s="36"/>
      <c r="K162" s="36"/>
      <c r="L162" s="36"/>
      <c r="N162" s="22" t="s">
        <v>287</v>
      </c>
      <c r="P162" s="36"/>
      <c r="R162" s="36"/>
      <c r="S162" s="36"/>
    </row>
    <row r="163" spans="1:19" ht="20.100000000000001" customHeight="1" x14ac:dyDescent="0.3">
      <c r="A163" s="273">
        <v>124</v>
      </c>
      <c r="B163" s="284" t="s">
        <v>189</v>
      </c>
      <c r="C163" s="313" t="s">
        <v>43</v>
      </c>
      <c r="D163" s="314">
        <v>9</v>
      </c>
      <c r="E163" s="294">
        <f>APUS!$H$10914</f>
        <v>178.88</v>
      </c>
      <c r="F163" s="295">
        <f t="shared" si="1"/>
        <v>1609.92</v>
      </c>
      <c r="J163" s="36"/>
      <c r="K163" s="36"/>
      <c r="L163" s="36"/>
      <c r="N163" s="22" t="s">
        <v>288</v>
      </c>
      <c r="P163" s="36"/>
      <c r="R163" s="36"/>
      <c r="S163" s="36"/>
    </row>
    <row r="164" spans="1:19" ht="20.100000000000001" customHeight="1" x14ac:dyDescent="0.3">
      <c r="A164" s="273">
        <v>125</v>
      </c>
      <c r="B164" s="284" t="s">
        <v>190</v>
      </c>
      <c r="C164" s="313" t="s">
        <v>43</v>
      </c>
      <c r="D164" s="314">
        <v>9</v>
      </c>
      <c r="E164" s="294">
        <f>APUS!$H$11002</f>
        <v>197.06</v>
      </c>
      <c r="F164" s="295">
        <f t="shared" si="1"/>
        <v>1773.54</v>
      </c>
      <c r="J164" s="36"/>
      <c r="K164" s="36"/>
      <c r="L164" s="36"/>
      <c r="N164" s="22" t="s">
        <v>289</v>
      </c>
      <c r="P164" s="36"/>
      <c r="R164" s="36"/>
      <c r="S164" s="36"/>
    </row>
    <row r="165" spans="1:19" ht="20.100000000000001" customHeight="1" x14ac:dyDescent="0.3">
      <c r="A165" s="273">
        <v>126</v>
      </c>
      <c r="B165" s="284" t="s">
        <v>191</v>
      </c>
      <c r="C165" s="313" t="s">
        <v>43</v>
      </c>
      <c r="D165" s="314">
        <v>18</v>
      </c>
      <c r="E165" s="294">
        <f>APUS!$H$11090</f>
        <v>95.45</v>
      </c>
      <c r="F165" s="295">
        <f t="shared" si="1"/>
        <v>1718.1000000000001</v>
      </c>
      <c r="J165" s="36"/>
      <c r="K165" s="36"/>
      <c r="L165" s="36"/>
      <c r="N165" s="22" t="s">
        <v>290</v>
      </c>
      <c r="P165" s="36"/>
      <c r="R165" s="36"/>
      <c r="S165" s="36"/>
    </row>
    <row r="166" spans="1:19" ht="20.100000000000001" customHeight="1" x14ac:dyDescent="0.3">
      <c r="A166" s="273">
        <v>127</v>
      </c>
      <c r="B166" s="284" t="s">
        <v>192</v>
      </c>
      <c r="C166" s="313" t="s">
        <v>43</v>
      </c>
      <c r="D166" s="314">
        <v>46</v>
      </c>
      <c r="E166" s="294">
        <f>APUS!$H$11178</f>
        <v>48.58</v>
      </c>
      <c r="F166" s="295">
        <f t="shared" ref="F166:F183" si="2">+D166*E166</f>
        <v>2234.6799999999998</v>
      </c>
      <c r="J166" s="36"/>
      <c r="K166" s="36"/>
      <c r="L166" s="36"/>
      <c r="N166" s="22" t="s">
        <v>291</v>
      </c>
      <c r="P166" s="36"/>
      <c r="R166" s="36"/>
      <c r="S166" s="36"/>
    </row>
    <row r="167" spans="1:19" ht="20.100000000000001" customHeight="1" x14ac:dyDescent="0.3">
      <c r="A167" s="273">
        <v>128</v>
      </c>
      <c r="B167" s="287" t="s">
        <v>184</v>
      </c>
      <c r="C167" s="313" t="s">
        <v>43</v>
      </c>
      <c r="D167" s="314">
        <v>40</v>
      </c>
      <c r="E167" s="294">
        <f>APUS!$H$11266</f>
        <v>31.19</v>
      </c>
      <c r="F167" s="295">
        <f t="shared" si="2"/>
        <v>1247.6000000000001</v>
      </c>
      <c r="J167" s="36"/>
      <c r="K167" s="36"/>
      <c r="L167" s="36"/>
      <c r="N167" s="22" t="s">
        <v>292</v>
      </c>
      <c r="P167" s="36"/>
      <c r="R167" s="36"/>
      <c r="S167" s="36"/>
    </row>
    <row r="168" spans="1:19" ht="20.100000000000001" customHeight="1" x14ac:dyDescent="0.3">
      <c r="A168" s="273">
        <v>129</v>
      </c>
      <c r="B168" s="284" t="s">
        <v>193</v>
      </c>
      <c r="C168" s="313" t="s">
        <v>43</v>
      </c>
      <c r="D168" s="314">
        <v>9</v>
      </c>
      <c r="E168" s="294">
        <f>APUS!$H$11354</f>
        <v>53.87</v>
      </c>
      <c r="F168" s="295">
        <f t="shared" si="2"/>
        <v>484.83</v>
      </c>
      <c r="J168" s="36"/>
      <c r="K168" s="36"/>
      <c r="L168" s="36"/>
      <c r="N168" s="22" t="s">
        <v>293</v>
      </c>
      <c r="P168" s="36"/>
      <c r="R168" s="36"/>
      <c r="S168" s="36"/>
    </row>
    <row r="169" spans="1:19" ht="20.100000000000001" customHeight="1" x14ac:dyDescent="0.3">
      <c r="A169" s="273">
        <v>130</v>
      </c>
      <c r="B169" s="284" t="s">
        <v>194</v>
      </c>
      <c r="C169" s="313" t="s">
        <v>41</v>
      </c>
      <c r="D169" s="314">
        <v>6</v>
      </c>
      <c r="E169" s="294">
        <f>APUS!$H$11442</f>
        <v>217.82</v>
      </c>
      <c r="F169" s="295">
        <f t="shared" si="2"/>
        <v>1306.92</v>
      </c>
      <c r="J169" s="36"/>
      <c r="K169" s="36"/>
      <c r="L169" s="36"/>
      <c r="N169" s="22" t="s">
        <v>294</v>
      </c>
      <c r="P169" s="36"/>
      <c r="R169" s="36"/>
      <c r="S169" s="36"/>
    </row>
    <row r="170" spans="1:19" ht="20.100000000000001" customHeight="1" x14ac:dyDescent="0.3">
      <c r="A170" s="273">
        <v>131</v>
      </c>
      <c r="B170" s="287" t="s">
        <v>185</v>
      </c>
      <c r="C170" s="313" t="s">
        <v>43</v>
      </c>
      <c r="D170" s="314">
        <v>92</v>
      </c>
      <c r="E170" s="294">
        <f>APUS!$H$11530</f>
        <v>18.14</v>
      </c>
      <c r="F170" s="295">
        <f t="shared" si="2"/>
        <v>1668.88</v>
      </c>
      <c r="J170" s="36"/>
      <c r="K170" s="36"/>
      <c r="L170" s="36"/>
      <c r="N170" s="22" t="s">
        <v>295</v>
      </c>
      <c r="P170" s="36"/>
      <c r="R170" s="36"/>
      <c r="S170" s="36"/>
    </row>
    <row r="171" spans="1:19" ht="20.100000000000001" customHeight="1" x14ac:dyDescent="0.3">
      <c r="A171" s="273">
        <v>132</v>
      </c>
      <c r="B171" s="287" t="s">
        <v>186</v>
      </c>
      <c r="C171" s="313" t="s">
        <v>41</v>
      </c>
      <c r="D171" s="314">
        <v>3600</v>
      </c>
      <c r="E171" s="294">
        <f>APUS!$H$11618</f>
        <v>5.19</v>
      </c>
      <c r="F171" s="295">
        <f t="shared" si="2"/>
        <v>18684</v>
      </c>
      <c r="J171" s="36"/>
      <c r="K171" s="36"/>
      <c r="L171" s="36"/>
      <c r="N171" s="22" t="s">
        <v>296</v>
      </c>
      <c r="P171" s="36"/>
      <c r="R171" s="36"/>
      <c r="S171" s="36"/>
    </row>
    <row r="172" spans="1:19" ht="25.2" customHeight="1" x14ac:dyDescent="0.3">
      <c r="A172" s="307"/>
      <c r="B172" s="312" t="s">
        <v>612</v>
      </c>
      <c r="C172" s="308"/>
      <c r="D172" s="309"/>
      <c r="E172" s="310"/>
      <c r="F172" s="311"/>
      <c r="L172" s="22"/>
      <c r="N172" s="37"/>
      <c r="O172" s="37"/>
      <c r="P172" s="37"/>
    </row>
    <row r="173" spans="1:19" ht="20.100000000000001" customHeight="1" x14ac:dyDescent="0.3">
      <c r="A173" s="273">
        <v>133</v>
      </c>
      <c r="B173" s="287" t="s">
        <v>195</v>
      </c>
      <c r="C173" s="313" t="s">
        <v>32</v>
      </c>
      <c r="D173" s="314">
        <v>40825.39</v>
      </c>
      <c r="E173" s="294">
        <f>APUS!$H$11706</f>
        <v>1.91</v>
      </c>
      <c r="F173" s="295">
        <f t="shared" si="2"/>
        <v>77976.494899999991</v>
      </c>
      <c r="J173" s="36"/>
      <c r="K173" s="36"/>
      <c r="L173" s="36"/>
      <c r="N173" s="22" t="s">
        <v>297</v>
      </c>
      <c r="P173" s="36"/>
      <c r="R173" s="36"/>
      <c r="S173" s="36"/>
    </row>
    <row r="174" spans="1:19" ht="20.100000000000001" customHeight="1" x14ac:dyDescent="0.3">
      <c r="A174" s="273">
        <v>134</v>
      </c>
      <c r="B174" s="287" t="s">
        <v>196</v>
      </c>
      <c r="C174" s="313" t="s">
        <v>43</v>
      </c>
      <c r="D174" s="314">
        <v>30</v>
      </c>
      <c r="E174" s="294">
        <f>APUS!$H$11794</f>
        <v>253</v>
      </c>
      <c r="F174" s="295">
        <f t="shared" si="2"/>
        <v>7590</v>
      </c>
      <c r="J174" s="36"/>
      <c r="K174" s="36"/>
      <c r="L174" s="36"/>
      <c r="N174" s="22" t="s">
        <v>298</v>
      </c>
      <c r="P174" s="36"/>
      <c r="R174" s="36"/>
      <c r="S174" s="36"/>
    </row>
    <row r="175" spans="1:19" ht="20.100000000000001" customHeight="1" x14ac:dyDescent="0.3">
      <c r="A175" s="273">
        <v>135</v>
      </c>
      <c r="B175" s="287" t="s">
        <v>197</v>
      </c>
      <c r="C175" s="313" t="s">
        <v>43</v>
      </c>
      <c r="D175" s="314">
        <v>18</v>
      </c>
      <c r="E175" s="294">
        <f>APUS!$H$11882</f>
        <v>172.01</v>
      </c>
      <c r="F175" s="295">
        <f t="shared" si="2"/>
        <v>3096.18</v>
      </c>
      <c r="J175" s="36"/>
      <c r="K175" s="36"/>
      <c r="L175" s="36"/>
      <c r="N175" s="22" t="s">
        <v>299</v>
      </c>
      <c r="P175" s="36"/>
      <c r="R175" s="36"/>
      <c r="S175" s="36"/>
    </row>
    <row r="176" spans="1:19" ht="20.100000000000001" customHeight="1" x14ac:dyDescent="0.3">
      <c r="A176" s="273">
        <v>136</v>
      </c>
      <c r="B176" s="287" t="s">
        <v>198</v>
      </c>
      <c r="C176" s="313" t="s">
        <v>43</v>
      </c>
      <c r="D176" s="314">
        <v>9</v>
      </c>
      <c r="E176" s="294">
        <f>APUS!$H$11970</f>
        <v>18.399999999999999</v>
      </c>
      <c r="F176" s="295">
        <f t="shared" si="2"/>
        <v>165.6</v>
      </c>
      <c r="J176" s="36"/>
      <c r="K176" s="36"/>
      <c r="L176" s="36"/>
      <c r="N176" s="22" t="s">
        <v>300</v>
      </c>
      <c r="P176" s="36"/>
      <c r="R176" s="36"/>
      <c r="S176" s="36"/>
    </row>
    <row r="177" spans="1:19" ht="20.100000000000001" customHeight="1" x14ac:dyDescent="0.3">
      <c r="A177" s="273">
        <v>137</v>
      </c>
      <c r="B177" s="284" t="s">
        <v>205</v>
      </c>
      <c r="C177" s="313" t="s">
        <v>32</v>
      </c>
      <c r="D177" s="314">
        <v>5901</v>
      </c>
      <c r="E177" s="294">
        <f>APUS!$H$12058</f>
        <v>0.4</v>
      </c>
      <c r="F177" s="295">
        <f t="shared" si="2"/>
        <v>2360.4</v>
      </c>
      <c r="J177" s="36"/>
      <c r="K177" s="36"/>
      <c r="L177" s="36"/>
      <c r="N177" s="22" t="s">
        <v>301</v>
      </c>
      <c r="P177" s="36"/>
      <c r="R177" s="36"/>
      <c r="S177" s="36"/>
    </row>
    <row r="178" spans="1:19" ht="20.100000000000001" customHeight="1" x14ac:dyDescent="0.3">
      <c r="A178" s="273">
        <v>138</v>
      </c>
      <c r="B178" s="287" t="s">
        <v>199</v>
      </c>
      <c r="C178" s="313" t="s">
        <v>43</v>
      </c>
      <c r="D178" s="314">
        <v>6</v>
      </c>
      <c r="E178" s="294">
        <f>APUS!$H$12146</f>
        <v>452.44</v>
      </c>
      <c r="F178" s="295">
        <f t="shared" si="2"/>
        <v>2714.64</v>
      </c>
      <c r="J178" s="36"/>
      <c r="K178" s="36"/>
      <c r="L178" s="36"/>
      <c r="N178" s="22" t="s">
        <v>302</v>
      </c>
      <c r="P178" s="36"/>
      <c r="R178" s="36"/>
      <c r="S178" s="36"/>
    </row>
    <row r="179" spans="1:19" ht="20.100000000000001" customHeight="1" x14ac:dyDescent="0.3">
      <c r="A179" s="273">
        <v>139</v>
      </c>
      <c r="B179" s="287" t="s">
        <v>200</v>
      </c>
      <c r="C179" s="313" t="s">
        <v>43</v>
      </c>
      <c r="D179" s="314">
        <v>6</v>
      </c>
      <c r="E179" s="294">
        <f>APUS!$H$12234</f>
        <v>46.62</v>
      </c>
      <c r="F179" s="295">
        <f t="shared" si="2"/>
        <v>279.71999999999997</v>
      </c>
      <c r="J179" s="36"/>
      <c r="K179" s="36"/>
      <c r="L179" s="36"/>
      <c r="N179" s="22" t="s">
        <v>303</v>
      </c>
      <c r="P179" s="36"/>
      <c r="R179" s="36"/>
      <c r="S179" s="36"/>
    </row>
    <row r="180" spans="1:19" ht="20.100000000000001" customHeight="1" x14ac:dyDescent="0.3">
      <c r="A180" s="273">
        <v>140</v>
      </c>
      <c r="B180" s="287" t="s">
        <v>201</v>
      </c>
      <c r="C180" s="313" t="s">
        <v>43</v>
      </c>
      <c r="D180" s="314">
        <v>6</v>
      </c>
      <c r="E180" s="294">
        <f>APUS!$H$12322</f>
        <v>1311</v>
      </c>
      <c r="F180" s="295">
        <f t="shared" si="2"/>
        <v>7866</v>
      </c>
      <c r="J180" s="36"/>
      <c r="K180" s="36"/>
      <c r="L180" s="36"/>
      <c r="N180" s="22" t="s">
        <v>304</v>
      </c>
      <c r="P180" s="36"/>
      <c r="R180" s="36"/>
      <c r="S180" s="36"/>
    </row>
    <row r="181" spans="1:19" ht="20.100000000000001" customHeight="1" x14ac:dyDescent="0.3">
      <c r="A181" s="273">
        <v>141</v>
      </c>
      <c r="B181" s="287" t="s">
        <v>202</v>
      </c>
      <c r="C181" s="313" t="s">
        <v>43</v>
      </c>
      <c r="D181" s="314">
        <v>6</v>
      </c>
      <c r="E181" s="294">
        <f>APUS!$H$12410</f>
        <v>207</v>
      </c>
      <c r="F181" s="295">
        <f t="shared" si="2"/>
        <v>1242</v>
      </c>
      <c r="J181" s="36"/>
      <c r="K181" s="36"/>
      <c r="L181" s="36"/>
      <c r="N181" s="22" t="s">
        <v>305</v>
      </c>
      <c r="P181" s="36"/>
      <c r="R181" s="36"/>
      <c r="S181" s="36"/>
    </row>
    <row r="182" spans="1:19" ht="20.100000000000001" customHeight="1" x14ac:dyDescent="0.3">
      <c r="A182" s="273">
        <v>142</v>
      </c>
      <c r="B182" s="287" t="s">
        <v>203</v>
      </c>
      <c r="C182" s="313" t="s">
        <v>43</v>
      </c>
      <c r="D182" s="314">
        <v>6</v>
      </c>
      <c r="E182" s="294">
        <f>APUS!$H$12498</f>
        <v>207</v>
      </c>
      <c r="F182" s="295">
        <f t="shared" si="2"/>
        <v>1242</v>
      </c>
      <c r="J182" s="36"/>
      <c r="K182" s="36"/>
      <c r="L182" s="36"/>
      <c r="N182" s="22" t="s">
        <v>306</v>
      </c>
      <c r="P182" s="36"/>
      <c r="R182" s="36"/>
      <c r="S182" s="36"/>
    </row>
    <row r="183" spans="1:19" ht="20.100000000000001" customHeight="1" thickBot="1" x14ac:dyDescent="0.35">
      <c r="A183" s="273">
        <v>143</v>
      </c>
      <c r="B183" s="287" t="s">
        <v>204</v>
      </c>
      <c r="C183" s="313" t="s">
        <v>43</v>
      </c>
      <c r="D183" s="314">
        <v>6</v>
      </c>
      <c r="E183" s="294">
        <f>APUS!$H$12586</f>
        <v>638.25</v>
      </c>
      <c r="F183" s="295">
        <f t="shared" si="2"/>
        <v>3829.5</v>
      </c>
      <c r="J183" s="36"/>
      <c r="K183" s="36"/>
      <c r="L183" s="36"/>
      <c r="N183" s="22" t="s">
        <v>307</v>
      </c>
      <c r="P183" s="36"/>
      <c r="R183" s="36"/>
      <c r="S183" s="36"/>
    </row>
    <row r="184" spans="1:19" ht="20.25" customHeight="1" thickBot="1" x14ac:dyDescent="0.35">
      <c r="A184" s="328" t="s">
        <v>40</v>
      </c>
      <c r="B184" s="329"/>
      <c r="C184" s="329"/>
      <c r="D184" s="329"/>
      <c r="E184" s="329"/>
      <c r="F184" s="288">
        <f>SUM(F6:F183)</f>
        <v>6142284.0506999986</v>
      </c>
    </row>
    <row r="185" spans="1:19" ht="12.75" customHeight="1" x14ac:dyDescent="0.3">
      <c r="A185" s="296"/>
      <c r="B185" s="296"/>
      <c r="C185" s="296"/>
      <c r="D185" s="297"/>
      <c r="E185" s="297"/>
      <c r="F185" s="297"/>
    </row>
    <row r="186" spans="1:19" ht="15.6" x14ac:dyDescent="0.3">
      <c r="A186" s="298" t="s">
        <v>39</v>
      </c>
      <c r="B186" s="296"/>
      <c r="C186" s="296"/>
      <c r="D186" s="297"/>
      <c r="E186" s="297"/>
      <c r="F186" s="297"/>
    </row>
    <row r="187" spans="1:19" ht="15.6" x14ac:dyDescent="0.3">
      <c r="A187" s="296"/>
      <c r="B187" s="296"/>
      <c r="C187" s="296"/>
      <c r="D187" s="297"/>
      <c r="E187" s="297"/>
      <c r="F187" s="297"/>
    </row>
    <row r="188" spans="1:19" ht="15.6" x14ac:dyDescent="0.3">
      <c r="A188" s="298" t="s">
        <v>563</v>
      </c>
      <c r="B188" s="296"/>
      <c r="C188" s="296"/>
      <c r="D188" s="297"/>
      <c r="E188" s="297"/>
      <c r="F188" s="297"/>
    </row>
    <row r="190" spans="1:19" x14ac:dyDescent="0.3">
      <c r="E190" s="33"/>
    </row>
    <row r="191" spans="1:19" x14ac:dyDescent="0.3">
      <c r="E191" s="33"/>
    </row>
    <row r="192" spans="1:19" x14ac:dyDescent="0.3">
      <c r="E192" s="33"/>
      <c r="F192" s="34"/>
    </row>
    <row r="194" spans="5:6" x14ac:dyDescent="0.3">
      <c r="F194" s="40"/>
    </row>
    <row r="195" spans="5:6" x14ac:dyDescent="0.3">
      <c r="E195" s="43"/>
    </row>
    <row r="196" spans="5:6" x14ac:dyDescent="0.3">
      <c r="E196" s="43"/>
    </row>
    <row r="197" spans="5:6" x14ac:dyDescent="0.3">
      <c r="E197" s="43"/>
    </row>
    <row r="198" spans="5:6" x14ac:dyDescent="0.3">
      <c r="F198" s="38"/>
    </row>
  </sheetData>
  <autoFilter ref="A4:S184" xr:uid="{DD79E9B1-9D34-4384-9A61-5D10610F9669}"/>
  <mergeCells count="2">
    <mergeCell ref="A2:F2"/>
    <mergeCell ref="A184:E184"/>
  </mergeCells>
  <printOptions horizontalCentered="1"/>
  <pageMargins left="0.51181102362204722" right="0.51181102362204722" top="0.55118110236220474" bottom="0.55118110236220474" header="0.31496062992125984" footer="0.31496062992125984"/>
  <pageSetup paperSize="9" scale="43" fitToHeight="10" orientation="portrait" r:id="rId1"/>
  <rowBreaks count="1" manualBreakCount="1">
    <brk id="72"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49B93-60CA-4AB7-95A1-495673367A36}">
  <sheetPr>
    <pageSetUpPr fitToPage="1"/>
  </sheetPr>
  <dimension ref="A1:I165"/>
  <sheetViews>
    <sheetView view="pageBreakPreview" topLeftCell="A128" zoomScale="55" zoomScaleNormal="70" zoomScaleSheetLayoutView="55" workbookViewId="0">
      <selection activeCell="G156" sqref="G155:I156"/>
    </sheetView>
  </sheetViews>
  <sheetFormatPr baseColWidth="10" defaultColWidth="11.44140625" defaultRowHeight="14.4" x14ac:dyDescent="0.3"/>
  <cols>
    <col min="1" max="1" width="8.44140625" style="9" customWidth="1"/>
    <col min="2" max="2" width="121.88671875" style="9" customWidth="1"/>
    <col min="3" max="3" width="15.88671875" style="9" customWidth="1"/>
    <col min="4" max="4" width="13.33203125" style="30" customWidth="1"/>
    <col min="5" max="5" width="22" style="30" customWidth="1"/>
    <col min="6" max="6" width="21.33203125" style="30" customWidth="1"/>
    <col min="7" max="7" width="17.88671875" style="9" customWidth="1"/>
    <col min="8" max="9" width="23.44140625" style="9" customWidth="1"/>
    <col min="10" max="16384" width="11.44140625" style="9"/>
  </cols>
  <sheetData>
    <row r="1" spans="1:9" x14ac:dyDescent="0.3">
      <c r="A1" s="25"/>
      <c r="D1" s="26"/>
      <c r="E1" s="27"/>
      <c r="F1" s="26"/>
    </row>
    <row r="2" spans="1:9" ht="15.6" x14ac:dyDescent="0.3">
      <c r="A2" s="327" t="s">
        <v>24</v>
      </c>
      <c r="B2" s="327"/>
      <c r="C2" s="327"/>
      <c r="D2" s="327"/>
      <c r="E2" s="327"/>
      <c r="F2" s="327"/>
      <c r="G2" s="327"/>
      <c r="H2" s="327"/>
      <c r="I2" s="327"/>
    </row>
    <row r="3" spans="1:9" ht="16.2" thickBot="1" x14ac:dyDescent="0.35">
      <c r="A3" s="299"/>
      <c r="B3" s="299"/>
      <c r="C3" s="299"/>
      <c r="D3" s="300"/>
      <c r="E3" s="300"/>
      <c r="F3" s="301"/>
      <c r="G3" s="296"/>
      <c r="H3" s="296"/>
      <c r="I3" s="296"/>
    </row>
    <row r="4" spans="1:9" ht="31.8" thickBot="1" x14ac:dyDescent="0.35">
      <c r="A4" s="315" t="s">
        <v>570</v>
      </c>
      <c r="B4" s="316" t="s">
        <v>571</v>
      </c>
      <c r="C4" s="316" t="s">
        <v>572</v>
      </c>
      <c r="D4" s="305" t="s">
        <v>573</v>
      </c>
      <c r="E4" s="305" t="s">
        <v>574</v>
      </c>
      <c r="F4" s="306" t="s">
        <v>567</v>
      </c>
      <c r="G4" s="317" t="s">
        <v>575</v>
      </c>
      <c r="H4" s="305" t="s">
        <v>576</v>
      </c>
      <c r="I4" s="306" t="s">
        <v>577</v>
      </c>
    </row>
    <row r="5" spans="1:9" ht="20.100000000000001" customHeight="1" x14ac:dyDescent="0.3">
      <c r="A5" s="273">
        <v>1</v>
      </c>
      <c r="B5" s="274" t="s">
        <v>104</v>
      </c>
      <c r="C5" s="313" t="s">
        <v>43</v>
      </c>
      <c r="D5" s="318">
        <v>1</v>
      </c>
      <c r="E5" s="294">
        <f>APUS!$H$90</f>
        <v>1134.01</v>
      </c>
      <c r="F5" s="295">
        <f>+D5*E5</f>
        <v>1134.01</v>
      </c>
      <c r="G5" s="322">
        <f t="shared" ref="G5:G36" si="0">+F5/$F$148</f>
        <v>1.8462350334819892E-4</v>
      </c>
      <c r="H5" s="280">
        <f>APUS!$N$90</f>
        <v>0.1908</v>
      </c>
      <c r="I5" s="323">
        <f t="shared" ref="I5" si="1">+G5*H5</f>
        <v>3.5226164438836352E-5</v>
      </c>
    </row>
    <row r="6" spans="1:9" ht="20.100000000000001" customHeight="1" x14ac:dyDescent="0.3">
      <c r="A6" s="273">
        <v>2</v>
      </c>
      <c r="B6" s="274" t="s">
        <v>102</v>
      </c>
      <c r="C6" s="313" t="s">
        <v>206</v>
      </c>
      <c r="D6" s="318">
        <v>5.5</v>
      </c>
      <c r="E6" s="294">
        <f>APUS!$H$178</f>
        <v>161.6</v>
      </c>
      <c r="F6" s="295">
        <f t="shared" ref="F6:F69" si="2">+D6*E6</f>
        <v>888.8</v>
      </c>
      <c r="G6" s="322">
        <f t="shared" si="0"/>
        <v>1.4470187191989418E-4</v>
      </c>
      <c r="H6" s="282">
        <f>APUS!$N$178</f>
        <v>0</v>
      </c>
      <c r="I6" s="324">
        <f>+G6*H6</f>
        <v>0</v>
      </c>
    </row>
    <row r="7" spans="1:9" ht="20.100000000000001" customHeight="1" x14ac:dyDescent="0.3">
      <c r="A7" s="273">
        <v>3</v>
      </c>
      <c r="B7" s="274" t="s">
        <v>105</v>
      </c>
      <c r="C7" s="313" t="s">
        <v>43</v>
      </c>
      <c r="D7" s="318">
        <v>8</v>
      </c>
      <c r="E7" s="294">
        <f>APUS!$H$266</f>
        <v>294.13</v>
      </c>
      <c r="F7" s="295">
        <f t="shared" si="2"/>
        <v>2353.04</v>
      </c>
      <c r="G7" s="322">
        <f t="shared" si="0"/>
        <v>3.8308876316650294E-4</v>
      </c>
      <c r="H7" s="282">
        <f>APUS!$N$266</f>
        <v>8.2900000000000001E-2</v>
      </c>
      <c r="I7" s="324">
        <f t="shared" ref="I7:I70" si="3">+G7*H7</f>
        <v>3.1758058466503093E-5</v>
      </c>
    </row>
    <row r="8" spans="1:9" ht="20.100000000000001" customHeight="1" x14ac:dyDescent="0.3">
      <c r="A8" s="273">
        <v>4</v>
      </c>
      <c r="B8" s="274" t="s">
        <v>103</v>
      </c>
      <c r="C8" s="313" t="s">
        <v>41</v>
      </c>
      <c r="D8" s="318">
        <v>67984</v>
      </c>
      <c r="E8" s="294">
        <f>APUS!$H$354</f>
        <v>1.56</v>
      </c>
      <c r="F8" s="295">
        <f t="shared" si="2"/>
        <v>106055.04000000001</v>
      </c>
      <c r="G8" s="322">
        <f t="shared" si="0"/>
        <v>1.7266384804837144E-2</v>
      </c>
      <c r="H8" s="282">
        <f>APUS!$N$354</f>
        <v>0</v>
      </c>
      <c r="I8" s="324">
        <f t="shared" si="3"/>
        <v>0</v>
      </c>
    </row>
    <row r="9" spans="1:9" ht="20.100000000000001" customHeight="1" x14ac:dyDescent="0.3">
      <c r="A9" s="273">
        <v>5</v>
      </c>
      <c r="B9" s="284" t="s">
        <v>108</v>
      </c>
      <c r="C9" s="313" t="s">
        <v>32</v>
      </c>
      <c r="D9" s="277">
        <v>9232.5</v>
      </c>
      <c r="E9" s="294">
        <f>APUS!$H$442</f>
        <v>1.43</v>
      </c>
      <c r="F9" s="295">
        <f t="shared" si="2"/>
        <v>13202.474999999999</v>
      </c>
      <c r="G9" s="322">
        <f t="shared" si="0"/>
        <v>2.1494406463496902E-3</v>
      </c>
      <c r="H9" s="282">
        <f>APUS!$N$442</f>
        <v>0</v>
      </c>
      <c r="I9" s="324">
        <f t="shared" si="3"/>
        <v>0</v>
      </c>
    </row>
    <row r="10" spans="1:9" ht="20.100000000000001" customHeight="1" x14ac:dyDescent="0.3">
      <c r="A10" s="273">
        <v>6</v>
      </c>
      <c r="B10" s="284" t="s">
        <v>109</v>
      </c>
      <c r="C10" s="313" t="s">
        <v>32</v>
      </c>
      <c r="D10" s="319">
        <v>5092.5</v>
      </c>
      <c r="E10" s="294">
        <f>APUS!$H$530</f>
        <v>3.54</v>
      </c>
      <c r="F10" s="295">
        <f t="shared" si="2"/>
        <v>18027.45</v>
      </c>
      <c r="G10" s="322">
        <f t="shared" si="0"/>
        <v>2.9349749785579395E-3</v>
      </c>
      <c r="H10" s="282">
        <f>APUS!$N$530</f>
        <v>0</v>
      </c>
      <c r="I10" s="324">
        <f t="shared" si="3"/>
        <v>0</v>
      </c>
    </row>
    <row r="11" spans="1:9" ht="20.100000000000001" customHeight="1" x14ac:dyDescent="0.3">
      <c r="A11" s="273">
        <v>7</v>
      </c>
      <c r="B11" s="287" t="s">
        <v>106</v>
      </c>
      <c r="C11" s="313" t="s">
        <v>32</v>
      </c>
      <c r="D11" s="319">
        <v>38931.06</v>
      </c>
      <c r="E11" s="294">
        <f>APUS!$H$618</f>
        <v>5.07</v>
      </c>
      <c r="F11" s="295">
        <f t="shared" si="2"/>
        <v>197380.4742</v>
      </c>
      <c r="G11" s="322">
        <f t="shared" si="0"/>
        <v>3.2134703079631385E-2</v>
      </c>
      <c r="H11" s="282">
        <f>APUS!$N$618</f>
        <v>0</v>
      </c>
      <c r="I11" s="324">
        <f t="shared" si="3"/>
        <v>0</v>
      </c>
    </row>
    <row r="12" spans="1:9" ht="20.100000000000001" customHeight="1" x14ac:dyDescent="0.3">
      <c r="A12" s="273">
        <v>8</v>
      </c>
      <c r="B12" s="284" t="s">
        <v>110</v>
      </c>
      <c r="C12" s="313" t="s">
        <v>84</v>
      </c>
      <c r="D12" s="319">
        <v>2530518.9</v>
      </c>
      <c r="E12" s="294">
        <f>APUS!$H$706</f>
        <v>0.3</v>
      </c>
      <c r="F12" s="295">
        <f t="shared" si="2"/>
        <v>759155.66999999993</v>
      </c>
      <c r="G12" s="322">
        <f t="shared" si="0"/>
        <v>0.12359501184473609</v>
      </c>
      <c r="H12" s="282">
        <f>APUS!$N$706</f>
        <v>0</v>
      </c>
      <c r="I12" s="324">
        <f t="shared" si="3"/>
        <v>0</v>
      </c>
    </row>
    <row r="13" spans="1:9" ht="20.100000000000001" customHeight="1" x14ac:dyDescent="0.3">
      <c r="A13" s="273">
        <v>9</v>
      </c>
      <c r="B13" s="287" t="s">
        <v>107</v>
      </c>
      <c r="C13" s="313" t="s">
        <v>32</v>
      </c>
      <c r="D13" s="319">
        <v>4140</v>
      </c>
      <c r="E13" s="294">
        <f>APUS!$H$794</f>
        <v>2.17</v>
      </c>
      <c r="F13" s="295">
        <f t="shared" si="2"/>
        <v>8983.7999999999993</v>
      </c>
      <c r="G13" s="322">
        <f t="shared" si="0"/>
        <v>1.4626155231255008E-3</v>
      </c>
      <c r="H13" s="282">
        <f>APUS!$N$794</f>
        <v>0</v>
      </c>
      <c r="I13" s="324">
        <f t="shared" si="3"/>
        <v>0</v>
      </c>
    </row>
    <row r="14" spans="1:9" ht="20.100000000000001" customHeight="1" x14ac:dyDescent="0.3">
      <c r="A14" s="273">
        <v>10</v>
      </c>
      <c r="B14" s="284" t="s">
        <v>111</v>
      </c>
      <c r="C14" s="313" t="s">
        <v>32</v>
      </c>
      <c r="D14" s="319">
        <v>9372.74</v>
      </c>
      <c r="E14" s="294">
        <f>APUS!$H$882</f>
        <v>5.54</v>
      </c>
      <c r="F14" s="295">
        <f t="shared" si="2"/>
        <v>51924.979599999999</v>
      </c>
      <c r="G14" s="322">
        <f t="shared" si="0"/>
        <v>8.4536923351961266E-3</v>
      </c>
      <c r="H14" s="282">
        <f>APUS!$N$882</f>
        <v>0.2271</v>
      </c>
      <c r="I14" s="324">
        <f t="shared" si="3"/>
        <v>1.9198335293230404E-3</v>
      </c>
    </row>
    <row r="15" spans="1:9" ht="20.100000000000001" customHeight="1" x14ac:dyDescent="0.3">
      <c r="A15" s="273">
        <v>11</v>
      </c>
      <c r="B15" s="284" t="s">
        <v>112</v>
      </c>
      <c r="C15" s="313" t="s">
        <v>84</v>
      </c>
      <c r="D15" s="319">
        <v>609228.1</v>
      </c>
      <c r="E15" s="294">
        <f>APUS!$H$970</f>
        <v>0.3</v>
      </c>
      <c r="F15" s="295">
        <f t="shared" si="2"/>
        <v>182768.43</v>
      </c>
      <c r="G15" s="322">
        <f t="shared" si="0"/>
        <v>2.975577627009467E-2</v>
      </c>
      <c r="H15" s="282">
        <f>APUS!$N$970</f>
        <v>0</v>
      </c>
      <c r="I15" s="324">
        <f t="shared" si="3"/>
        <v>0</v>
      </c>
    </row>
    <row r="16" spans="1:9" ht="20.100000000000001" customHeight="1" x14ac:dyDescent="0.3">
      <c r="A16" s="273">
        <v>12</v>
      </c>
      <c r="B16" s="287" t="s">
        <v>113</v>
      </c>
      <c r="C16" s="313" t="s">
        <v>32</v>
      </c>
      <c r="D16" s="319">
        <v>7145.81</v>
      </c>
      <c r="E16" s="294">
        <f>APUS!$H$1058</f>
        <v>12.41</v>
      </c>
      <c r="F16" s="295">
        <f t="shared" si="2"/>
        <v>88679.502100000012</v>
      </c>
      <c r="G16" s="322">
        <f t="shared" si="0"/>
        <v>1.4437544953638826E-2</v>
      </c>
      <c r="H16" s="282">
        <f>APUS!$N$1058</f>
        <v>0.26429999999999998</v>
      </c>
      <c r="I16" s="324">
        <f t="shared" si="3"/>
        <v>3.8158431312467415E-3</v>
      </c>
    </row>
    <row r="17" spans="1:9" ht="20.100000000000001" customHeight="1" x14ac:dyDescent="0.3">
      <c r="A17" s="273">
        <v>13</v>
      </c>
      <c r="B17" s="284" t="s">
        <v>116</v>
      </c>
      <c r="C17" s="313" t="s">
        <v>84</v>
      </c>
      <c r="D17" s="319">
        <v>564518.99</v>
      </c>
      <c r="E17" s="294">
        <f>APUS!$H$1146</f>
        <v>0.3</v>
      </c>
      <c r="F17" s="295">
        <f t="shared" si="2"/>
        <v>169355.69699999999</v>
      </c>
      <c r="G17" s="322">
        <f t="shared" si="0"/>
        <v>2.7572104383661571E-2</v>
      </c>
      <c r="H17" s="282">
        <f>APUS!$N$1146</f>
        <v>0</v>
      </c>
      <c r="I17" s="324">
        <f t="shared" si="3"/>
        <v>0</v>
      </c>
    </row>
    <row r="18" spans="1:9" ht="20.100000000000001" customHeight="1" x14ac:dyDescent="0.3">
      <c r="A18" s="273">
        <v>14</v>
      </c>
      <c r="B18" s="287" t="s">
        <v>114</v>
      </c>
      <c r="C18" s="313" t="s">
        <v>41</v>
      </c>
      <c r="D18" s="319">
        <v>29400</v>
      </c>
      <c r="E18" s="294">
        <f>APUS!$H$1234</f>
        <v>1.08</v>
      </c>
      <c r="F18" s="295">
        <f t="shared" si="2"/>
        <v>31752.000000000004</v>
      </c>
      <c r="G18" s="322">
        <f t="shared" si="0"/>
        <v>5.1694125081013509E-3</v>
      </c>
      <c r="H18" s="282">
        <f>APUS!$N$1234</f>
        <v>0.17</v>
      </c>
      <c r="I18" s="324">
        <f t="shared" si="3"/>
        <v>8.7880012637722976E-4</v>
      </c>
    </row>
    <row r="19" spans="1:9" ht="20.100000000000001" customHeight="1" x14ac:dyDescent="0.3">
      <c r="A19" s="273">
        <v>15</v>
      </c>
      <c r="B19" s="287" t="s">
        <v>115</v>
      </c>
      <c r="C19" s="313" t="s">
        <v>41</v>
      </c>
      <c r="D19" s="319">
        <v>29400</v>
      </c>
      <c r="E19" s="294">
        <f>APUS!$H$1322</f>
        <v>0.48</v>
      </c>
      <c r="F19" s="295">
        <f t="shared" si="2"/>
        <v>14112</v>
      </c>
      <c r="G19" s="322">
        <f t="shared" si="0"/>
        <v>2.2975166702672665E-3</v>
      </c>
      <c r="H19" s="282">
        <f>APUS!$N$1322</f>
        <v>0.14330000000000001</v>
      </c>
      <c r="I19" s="324">
        <f t="shared" si="3"/>
        <v>3.2923413884929933E-4</v>
      </c>
    </row>
    <row r="20" spans="1:9" ht="20.100000000000001" customHeight="1" x14ac:dyDescent="0.3">
      <c r="A20" s="273">
        <v>16</v>
      </c>
      <c r="B20" s="284" t="s">
        <v>117</v>
      </c>
      <c r="C20" s="313" t="s">
        <v>41</v>
      </c>
      <c r="D20" s="319">
        <v>29400</v>
      </c>
      <c r="E20" s="294">
        <f>APUS!$H$1410</f>
        <v>7.18</v>
      </c>
      <c r="F20" s="295">
        <f t="shared" si="2"/>
        <v>211092</v>
      </c>
      <c r="G20" s="322">
        <f t="shared" si="0"/>
        <v>3.4367020192747864E-2</v>
      </c>
      <c r="H20" s="282">
        <f>APUS!$N$1410</f>
        <v>0.19</v>
      </c>
      <c r="I20" s="324">
        <f t="shared" si="3"/>
        <v>6.5297338366220939E-3</v>
      </c>
    </row>
    <row r="21" spans="1:9" ht="20.100000000000001" customHeight="1" x14ac:dyDescent="0.3">
      <c r="A21" s="273">
        <v>17</v>
      </c>
      <c r="B21" s="284" t="s">
        <v>116</v>
      </c>
      <c r="C21" s="313" t="s">
        <v>84</v>
      </c>
      <c r="D21" s="319">
        <v>114513</v>
      </c>
      <c r="E21" s="294">
        <f>APUS!$H$1498</f>
        <v>0.3</v>
      </c>
      <c r="F21" s="295">
        <f t="shared" si="2"/>
        <v>34353.9</v>
      </c>
      <c r="G21" s="322">
        <f t="shared" si="0"/>
        <v>5.5930171441818778E-3</v>
      </c>
      <c r="H21" s="282">
        <f>APUS!$N$1498</f>
        <v>0</v>
      </c>
      <c r="I21" s="324">
        <f t="shared" si="3"/>
        <v>0</v>
      </c>
    </row>
    <row r="22" spans="1:9" ht="20.100000000000001" customHeight="1" x14ac:dyDescent="0.3">
      <c r="A22" s="273">
        <v>18</v>
      </c>
      <c r="B22" s="284" t="s">
        <v>119</v>
      </c>
      <c r="C22" s="313" t="s">
        <v>41</v>
      </c>
      <c r="D22" s="319">
        <v>29400</v>
      </c>
      <c r="E22" s="294">
        <f>APUS!$H$1586</f>
        <v>1.48</v>
      </c>
      <c r="F22" s="295">
        <f t="shared" si="2"/>
        <v>43512</v>
      </c>
      <c r="G22" s="322">
        <f t="shared" si="0"/>
        <v>7.0840097333240721E-3</v>
      </c>
      <c r="H22" s="282">
        <f>APUS!$N$1586</f>
        <v>1.5100000000000001E-2</v>
      </c>
      <c r="I22" s="324">
        <f t="shared" si="3"/>
        <v>1.0696854697319349E-4</v>
      </c>
    </row>
    <row r="23" spans="1:9" ht="20.100000000000001" customHeight="1" x14ac:dyDescent="0.3">
      <c r="A23" s="273">
        <v>19</v>
      </c>
      <c r="B23" s="287" t="s">
        <v>118</v>
      </c>
      <c r="C23" s="313" t="s">
        <v>32</v>
      </c>
      <c r="D23" s="319">
        <v>2352</v>
      </c>
      <c r="E23" s="294">
        <f>APUS!$H$1674</f>
        <v>20</v>
      </c>
      <c r="F23" s="295">
        <f t="shared" si="2"/>
        <v>47040</v>
      </c>
      <c r="G23" s="322">
        <f t="shared" si="0"/>
        <v>7.6583889008908891E-3</v>
      </c>
      <c r="H23" s="282">
        <f>APUS!$N$1674</f>
        <v>0.27860000000000001</v>
      </c>
      <c r="I23" s="324">
        <f t="shared" si="3"/>
        <v>2.1336271477882017E-3</v>
      </c>
    </row>
    <row r="24" spans="1:9" ht="20.100000000000001" customHeight="1" x14ac:dyDescent="0.3">
      <c r="A24" s="273">
        <v>20</v>
      </c>
      <c r="B24" s="284" t="s">
        <v>116</v>
      </c>
      <c r="C24" s="313" t="s">
        <v>84</v>
      </c>
      <c r="D24" s="319">
        <v>185808</v>
      </c>
      <c r="E24" s="294">
        <f>APUS!$H$1762</f>
        <v>0.3</v>
      </c>
      <c r="F24" s="295">
        <f t="shared" si="2"/>
        <v>55742.400000000001</v>
      </c>
      <c r="G24" s="322">
        <f t="shared" si="0"/>
        <v>9.075190847555703E-3</v>
      </c>
      <c r="H24" s="282">
        <f>APUS!$N$1762</f>
        <v>0</v>
      </c>
      <c r="I24" s="324">
        <f t="shared" si="3"/>
        <v>0</v>
      </c>
    </row>
    <row r="25" spans="1:9" ht="20.100000000000001" customHeight="1" x14ac:dyDescent="0.3">
      <c r="A25" s="273">
        <v>21</v>
      </c>
      <c r="B25" s="287" t="s">
        <v>113</v>
      </c>
      <c r="C25" s="313" t="s">
        <v>32</v>
      </c>
      <c r="D25" s="319">
        <v>13574.21</v>
      </c>
      <c r="E25" s="294">
        <f>APUS!$H$1850</f>
        <v>12.41</v>
      </c>
      <c r="F25" s="295">
        <f t="shared" si="2"/>
        <v>168455.9461</v>
      </c>
      <c r="G25" s="322">
        <f t="shared" si="0"/>
        <v>2.7425619640759222E-2</v>
      </c>
      <c r="H25" s="282">
        <f>APUS!$N$1850</f>
        <v>0.26429999999999998</v>
      </c>
      <c r="I25" s="324">
        <f t="shared" si="3"/>
        <v>7.2485912710526616E-3</v>
      </c>
    </row>
    <row r="26" spans="1:9" ht="20.100000000000001" customHeight="1" x14ac:dyDescent="0.3">
      <c r="A26" s="273">
        <v>22</v>
      </c>
      <c r="B26" s="284" t="s">
        <v>116</v>
      </c>
      <c r="C26" s="313" t="s">
        <v>84</v>
      </c>
      <c r="D26" s="319">
        <v>1072362.5900000001</v>
      </c>
      <c r="E26" s="294">
        <f>APUS!$H$1938</f>
        <v>0.3</v>
      </c>
      <c r="F26" s="295">
        <f t="shared" si="2"/>
        <v>321708.777</v>
      </c>
      <c r="G26" s="322">
        <f t="shared" si="0"/>
        <v>5.2376082633843156E-2</v>
      </c>
      <c r="H26" s="282">
        <f>APUS!$N$1938</f>
        <v>0</v>
      </c>
      <c r="I26" s="324">
        <f t="shared" si="3"/>
        <v>0</v>
      </c>
    </row>
    <row r="27" spans="1:9" ht="20.100000000000001" customHeight="1" x14ac:dyDescent="0.3">
      <c r="A27" s="273">
        <v>23</v>
      </c>
      <c r="B27" s="287" t="s">
        <v>118</v>
      </c>
      <c r="C27" s="313" t="s">
        <v>32</v>
      </c>
      <c r="D27" s="319">
        <v>9662.18</v>
      </c>
      <c r="E27" s="294">
        <f>APUS!$H$2026</f>
        <v>20</v>
      </c>
      <c r="F27" s="295">
        <f t="shared" si="2"/>
        <v>193243.6</v>
      </c>
      <c r="G27" s="322">
        <f t="shared" si="0"/>
        <v>3.1461195608167486E-2</v>
      </c>
      <c r="H27" s="282">
        <f>APUS!$N$2026</f>
        <v>0.27860000000000001</v>
      </c>
      <c r="I27" s="324">
        <f t="shared" si="3"/>
        <v>8.7650890964354623E-3</v>
      </c>
    </row>
    <row r="28" spans="1:9" ht="20.100000000000001" customHeight="1" x14ac:dyDescent="0.3">
      <c r="A28" s="273">
        <v>24</v>
      </c>
      <c r="B28" s="284" t="s">
        <v>116</v>
      </c>
      <c r="C28" s="313" t="s">
        <v>84</v>
      </c>
      <c r="D28" s="319">
        <v>763312.22</v>
      </c>
      <c r="E28" s="294">
        <f>APUS!$H$2114</f>
        <v>0.3</v>
      </c>
      <c r="F28" s="295">
        <f t="shared" si="2"/>
        <v>228993.666</v>
      </c>
      <c r="G28" s="322">
        <f t="shared" si="0"/>
        <v>3.7281516795678475E-2</v>
      </c>
      <c r="H28" s="282">
        <f>APUS!$N$2114</f>
        <v>0</v>
      </c>
      <c r="I28" s="324">
        <f t="shared" si="3"/>
        <v>0</v>
      </c>
    </row>
    <row r="29" spans="1:9" ht="20.100000000000001" customHeight="1" x14ac:dyDescent="0.3">
      <c r="A29" s="273">
        <v>25</v>
      </c>
      <c r="B29" s="287" t="s">
        <v>114</v>
      </c>
      <c r="C29" s="313" t="s">
        <v>41</v>
      </c>
      <c r="D29" s="319">
        <v>62252.4</v>
      </c>
      <c r="E29" s="294">
        <f>APUS!$H$2202</f>
        <v>1.08</v>
      </c>
      <c r="F29" s="295">
        <f t="shared" si="2"/>
        <v>67232.592000000004</v>
      </c>
      <c r="G29" s="322">
        <f t="shared" si="0"/>
        <v>1.094586174215403E-2</v>
      </c>
      <c r="H29" s="282">
        <f>APUS!$N$2202</f>
        <v>0.17</v>
      </c>
      <c r="I29" s="324">
        <f t="shared" si="3"/>
        <v>1.8607964961661852E-3</v>
      </c>
    </row>
    <row r="30" spans="1:9" ht="20.100000000000001" customHeight="1" x14ac:dyDescent="0.3">
      <c r="A30" s="273">
        <v>26</v>
      </c>
      <c r="B30" s="287" t="s">
        <v>115</v>
      </c>
      <c r="C30" s="313" t="s">
        <v>41</v>
      </c>
      <c r="D30" s="319">
        <v>62252.4</v>
      </c>
      <c r="E30" s="294">
        <f>APUS!$H$2290</f>
        <v>0.48</v>
      </c>
      <c r="F30" s="295">
        <f t="shared" si="2"/>
        <v>29881.151999999998</v>
      </c>
      <c r="G30" s="322">
        <f t="shared" si="0"/>
        <v>4.8648274409573465E-3</v>
      </c>
      <c r="H30" s="282">
        <f>APUS!$N$2290</f>
        <v>0.14330000000000001</v>
      </c>
      <c r="I30" s="324">
        <f t="shared" si="3"/>
        <v>6.9712977228918779E-4</v>
      </c>
    </row>
    <row r="31" spans="1:9" ht="20.100000000000001" customHeight="1" x14ac:dyDescent="0.3">
      <c r="A31" s="273">
        <v>27</v>
      </c>
      <c r="B31" s="284" t="s">
        <v>120</v>
      </c>
      <c r="C31" s="313" t="s">
        <v>41</v>
      </c>
      <c r="D31" s="319">
        <v>43556.4</v>
      </c>
      <c r="E31" s="294">
        <f>APUS!$H$2378</f>
        <v>18.16</v>
      </c>
      <c r="F31" s="295">
        <f t="shared" si="2"/>
        <v>790984.22400000005</v>
      </c>
      <c r="G31" s="322">
        <f t="shared" si="0"/>
        <v>0.12877688779467247</v>
      </c>
      <c r="H31" s="282">
        <f>APUS!$N$2378</f>
        <v>0.18779999999999999</v>
      </c>
      <c r="I31" s="324">
        <f t="shared" si="3"/>
        <v>2.418429952783949E-2</v>
      </c>
    </row>
    <row r="32" spans="1:9" ht="20.100000000000001" customHeight="1" x14ac:dyDescent="0.3">
      <c r="A32" s="273">
        <v>28</v>
      </c>
      <c r="B32" s="284" t="s">
        <v>116</v>
      </c>
      <c r="C32" s="313" t="s">
        <v>84</v>
      </c>
      <c r="D32" s="319">
        <v>424130.45</v>
      </c>
      <c r="E32" s="294">
        <f>APUS!$H$2466</f>
        <v>0.3</v>
      </c>
      <c r="F32" s="295">
        <f t="shared" si="2"/>
        <v>127239.13499999999</v>
      </c>
      <c r="G32" s="322">
        <f t="shared" si="0"/>
        <v>2.0715280170981239E-2</v>
      </c>
      <c r="H32" s="282">
        <f>APUS!$N$2466</f>
        <v>0</v>
      </c>
      <c r="I32" s="324">
        <f t="shared" si="3"/>
        <v>0</v>
      </c>
    </row>
    <row r="33" spans="1:9" ht="20.100000000000001" customHeight="1" x14ac:dyDescent="0.3">
      <c r="A33" s="273">
        <v>29</v>
      </c>
      <c r="B33" s="284" t="s">
        <v>117</v>
      </c>
      <c r="C33" s="313" t="s">
        <v>41</v>
      </c>
      <c r="D33" s="319">
        <v>18696</v>
      </c>
      <c r="E33" s="294">
        <f>APUS!$H$2554</f>
        <v>7.18</v>
      </c>
      <c r="F33" s="295">
        <f t="shared" si="2"/>
        <v>134237.28</v>
      </c>
      <c r="G33" s="322">
        <f t="shared" si="0"/>
        <v>2.18546193715515E-2</v>
      </c>
      <c r="H33" s="282">
        <f>APUS!$N$2554</f>
        <v>0.19</v>
      </c>
      <c r="I33" s="324">
        <f t="shared" si="3"/>
        <v>4.152377680594785E-3</v>
      </c>
    </row>
    <row r="34" spans="1:9" ht="20.100000000000001" customHeight="1" x14ac:dyDescent="0.3">
      <c r="A34" s="273">
        <v>30</v>
      </c>
      <c r="B34" s="284" t="s">
        <v>116</v>
      </c>
      <c r="C34" s="313" t="s">
        <v>84</v>
      </c>
      <c r="D34" s="319">
        <v>72820.92</v>
      </c>
      <c r="E34" s="294">
        <f>APUS!$H$2642</f>
        <v>0.3</v>
      </c>
      <c r="F34" s="295">
        <f t="shared" si="2"/>
        <v>21846.275999999998</v>
      </c>
      <c r="G34" s="322">
        <f t="shared" si="0"/>
        <v>3.5567023308715772E-3</v>
      </c>
      <c r="H34" s="282">
        <f>APUS!$N$2642</f>
        <v>0</v>
      </c>
      <c r="I34" s="324">
        <f t="shared" si="3"/>
        <v>0</v>
      </c>
    </row>
    <row r="35" spans="1:9" ht="20.100000000000001" customHeight="1" x14ac:dyDescent="0.3">
      <c r="A35" s="273">
        <v>31</v>
      </c>
      <c r="B35" s="284" t="s">
        <v>124</v>
      </c>
      <c r="C35" s="313" t="s">
        <v>32</v>
      </c>
      <c r="D35" s="319">
        <v>1152.79</v>
      </c>
      <c r="E35" s="294">
        <f>APUS!$H$2730</f>
        <v>1.33</v>
      </c>
      <c r="F35" s="295">
        <f t="shared" si="2"/>
        <v>1533.2107000000001</v>
      </c>
      <c r="G35" s="322">
        <f t="shared" si="0"/>
        <v>2.4961572720253296E-4</v>
      </c>
      <c r="H35" s="282">
        <f>APUS!$N$2730</f>
        <v>0</v>
      </c>
      <c r="I35" s="324">
        <f t="shared" si="3"/>
        <v>0</v>
      </c>
    </row>
    <row r="36" spans="1:9" ht="20.100000000000001" customHeight="1" x14ac:dyDescent="0.3">
      <c r="A36" s="273">
        <v>32</v>
      </c>
      <c r="B36" s="287" t="s">
        <v>121</v>
      </c>
      <c r="C36" s="313" t="s">
        <v>74</v>
      </c>
      <c r="D36" s="319">
        <v>44.2</v>
      </c>
      <c r="E36" s="294">
        <f>APUS!$H$2818</f>
        <v>85.78</v>
      </c>
      <c r="F36" s="295">
        <f t="shared" si="2"/>
        <v>3791.4760000000001</v>
      </c>
      <c r="G36" s="322">
        <f t="shared" si="0"/>
        <v>6.1727461131790365E-4</v>
      </c>
      <c r="H36" s="282">
        <f>APUS!$N$2818</f>
        <v>0</v>
      </c>
      <c r="I36" s="324">
        <f t="shared" si="3"/>
        <v>0</v>
      </c>
    </row>
    <row r="37" spans="1:9" ht="20.100000000000001" customHeight="1" x14ac:dyDescent="0.3">
      <c r="A37" s="273">
        <v>33</v>
      </c>
      <c r="B37" s="287" t="s">
        <v>122</v>
      </c>
      <c r="C37" s="313" t="s">
        <v>32</v>
      </c>
      <c r="D37" s="319">
        <v>8.33</v>
      </c>
      <c r="E37" s="294">
        <f>APUS!$H$2906</f>
        <v>3.54</v>
      </c>
      <c r="F37" s="295">
        <f t="shared" si="2"/>
        <v>29.488199999999999</v>
      </c>
      <c r="G37" s="322">
        <f t="shared" ref="G37:G68" si="4">+F37/$F$148</f>
        <v>4.8008525422459759E-6</v>
      </c>
      <c r="H37" s="282">
        <f>APUS!$N$2906</f>
        <v>0</v>
      </c>
      <c r="I37" s="324">
        <f t="shared" si="3"/>
        <v>0</v>
      </c>
    </row>
    <row r="38" spans="1:9" ht="20.100000000000001" customHeight="1" x14ac:dyDescent="0.3">
      <c r="A38" s="273">
        <v>34</v>
      </c>
      <c r="B38" s="287" t="s">
        <v>123</v>
      </c>
      <c r="C38" s="313" t="s">
        <v>32</v>
      </c>
      <c r="D38" s="319">
        <v>422.4</v>
      </c>
      <c r="E38" s="294">
        <f>APUS!$H$2994</f>
        <v>6.93</v>
      </c>
      <c r="F38" s="295">
        <f t="shared" si="2"/>
        <v>2927.2319999999995</v>
      </c>
      <c r="G38" s="322">
        <f t="shared" si="4"/>
        <v>4.7657060074686724E-4</v>
      </c>
      <c r="H38" s="282">
        <f>APUS!$N$2994</f>
        <v>0.15329999999999999</v>
      </c>
      <c r="I38" s="324">
        <f t="shared" si="3"/>
        <v>7.3058273094494749E-5</v>
      </c>
    </row>
    <row r="39" spans="1:9" ht="20.100000000000001" customHeight="1" x14ac:dyDescent="0.3">
      <c r="A39" s="273">
        <v>35</v>
      </c>
      <c r="B39" s="284" t="s">
        <v>126</v>
      </c>
      <c r="C39" s="313" t="s">
        <v>32</v>
      </c>
      <c r="D39" s="319">
        <v>22.98</v>
      </c>
      <c r="E39" s="294">
        <f>APUS!$H$3082</f>
        <v>139.75</v>
      </c>
      <c r="F39" s="295">
        <f t="shared" si="2"/>
        <v>3211.4549999999999</v>
      </c>
      <c r="G39" s="322">
        <f t="shared" si="4"/>
        <v>5.2284377822513922E-4</v>
      </c>
      <c r="H39" s="282">
        <f>APUS!$N$3082</f>
        <v>0.24030000000000001</v>
      </c>
      <c r="I39" s="324">
        <f t="shared" si="3"/>
        <v>1.2563935990750097E-4</v>
      </c>
    </row>
    <row r="40" spans="1:9" ht="20.100000000000001" customHeight="1" x14ac:dyDescent="0.3">
      <c r="A40" s="273">
        <v>36</v>
      </c>
      <c r="B40" s="284" t="s">
        <v>127</v>
      </c>
      <c r="C40" s="313" t="s">
        <v>32</v>
      </c>
      <c r="D40" s="319">
        <v>135.96</v>
      </c>
      <c r="E40" s="294">
        <f>APUS!$H$3170</f>
        <v>294.06</v>
      </c>
      <c r="F40" s="295">
        <f t="shared" si="2"/>
        <v>39980.397600000004</v>
      </c>
      <c r="G40" s="322">
        <f t="shared" si="4"/>
        <v>6.5090440738317335E-3</v>
      </c>
      <c r="H40" s="282">
        <f>APUS!$N$3170</f>
        <v>0.1855</v>
      </c>
      <c r="I40" s="324">
        <f t="shared" si="3"/>
        <v>1.2074276756957865E-3</v>
      </c>
    </row>
    <row r="41" spans="1:9" ht="20.100000000000001" customHeight="1" x14ac:dyDescent="0.3">
      <c r="A41" s="273">
        <v>37</v>
      </c>
      <c r="B41" s="287" t="s">
        <v>125</v>
      </c>
      <c r="C41" s="313" t="s">
        <v>42</v>
      </c>
      <c r="D41" s="319">
        <v>23659.119999999999</v>
      </c>
      <c r="E41" s="294">
        <f>APUS!$H$3258</f>
        <v>2.69</v>
      </c>
      <c r="F41" s="295">
        <f t="shared" si="2"/>
        <v>63643.032799999994</v>
      </c>
      <c r="G41" s="322">
        <f t="shared" si="4"/>
        <v>1.0361460374459073E-2</v>
      </c>
      <c r="H41" s="282">
        <f>APUS!$N$3258</f>
        <v>0.18229999999999999</v>
      </c>
      <c r="I41" s="324">
        <f t="shared" si="3"/>
        <v>1.8888942262638888E-3</v>
      </c>
    </row>
    <row r="42" spans="1:9" ht="20.100000000000001" customHeight="1" x14ac:dyDescent="0.3">
      <c r="A42" s="273">
        <v>38</v>
      </c>
      <c r="B42" s="287" t="s">
        <v>128</v>
      </c>
      <c r="C42" s="313" t="s">
        <v>32</v>
      </c>
      <c r="D42" s="319">
        <v>125</v>
      </c>
      <c r="E42" s="294">
        <f>APUS!$H$3346</f>
        <v>14.06</v>
      </c>
      <c r="F42" s="295">
        <f t="shared" si="2"/>
        <v>1757.5</v>
      </c>
      <c r="G42" s="322">
        <f t="shared" si="4"/>
        <v>2.861313455211679E-4</v>
      </c>
      <c r="H42" s="282">
        <f>APUS!$N$3346</f>
        <v>8.1100000000000005E-2</v>
      </c>
      <c r="I42" s="324">
        <f t="shared" si="3"/>
        <v>2.3205252121766717E-5</v>
      </c>
    </row>
    <row r="43" spans="1:9" ht="20.100000000000001" customHeight="1" x14ac:dyDescent="0.3">
      <c r="A43" s="273">
        <v>39</v>
      </c>
      <c r="B43" s="284" t="s">
        <v>131</v>
      </c>
      <c r="C43" s="313" t="s">
        <v>32</v>
      </c>
      <c r="D43" s="319">
        <v>115.72</v>
      </c>
      <c r="E43" s="294">
        <f>APUS!$H$3434</f>
        <v>23.83</v>
      </c>
      <c r="F43" s="295">
        <f t="shared" si="2"/>
        <v>2757.6075999999998</v>
      </c>
      <c r="G43" s="322">
        <f t="shared" si="4"/>
        <v>4.489547499330859E-4</v>
      </c>
      <c r="H43" s="282">
        <f>APUS!$N$3434</f>
        <v>0.20399999999999999</v>
      </c>
      <c r="I43" s="324">
        <f t="shared" si="3"/>
        <v>9.1586768986349519E-5</v>
      </c>
    </row>
    <row r="44" spans="1:9" ht="20.100000000000001" customHeight="1" x14ac:dyDescent="0.3">
      <c r="A44" s="273">
        <v>40</v>
      </c>
      <c r="B44" s="284" t="s">
        <v>132</v>
      </c>
      <c r="C44" s="313" t="s">
        <v>84</v>
      </c>
      <c r="D44" s="319">
        <v>9141.8799999999992</v>
      </c>
      <c r="E44" s="294">
        <f>APUS!$H$3522</f>
        <v>0.39</v>
      </c>
      <c r="F44" s="295">
        <f t="shared" si="2"/>
        <v>3565.3332</v>
      </c>
      <c r="G44" s="322">
        <f t="shared" si="4"/>
        <v>5.8045723228864366E-4</v>
      </c>
      <c r="H44" s="282">
        <f>APUS!$N$3522</f>
        <v>0</v>
      </c>
      <c r="I44" s="324">
        <f t="shared" si="3"/>
        <v>0</v>
      </c>
    </row>
    <row r="45" spans="1:9" ht="20.100000000000001" customHeight="1" x14ac:dyDescent="0.3">
      <c r="A45" s="273">
        <v>41</v>
      </c>
      <c r="B45" s="284" t="s">
        <v>124</v>
      </c>
      <c r="C45" s="313" t="s">
        <v>32</v>
      </c>
      <c r="D45" s="319">
        <v>1305</v>
      </c>
      <c r="E45" s="294">
        <f>APUS!$H$3610</f>
        <v>1.33</v>
      </c>
      <c r="F45" s="295">
        <f t="shared" si="2"/>
        <v>1735.65</v>
      </c>
      <c r="G45" s="322">
        <f t="shared" si="4"/>
        <v>2.82574036901175E-4</v>
      </c>
      <c r="H45" s="282">
        <f>APUS!$N$3610</f>
        <v>0</v>
      </c>
      <c r="I45" s="324">
        <f t="shared" si="3"/>
        <v>0</v>
      </c>
    </row>
    <row r="46" spans="1:9" ht="20.100000000000001" customHeight="1" x14ac:dyDescent="0.3">
      <c r="A46" s="273">
        <v>42</v>
      </c>
      <c r="B46" s="287" t="s">
        <v>129</v>
      </c>
      <c r="C46" s="313" t="s">
        <v>41</v>
      </c>
      <c r="D46" s="319">
        <v>69.319999999999993</v>
      </c>
      <c r="E46" s="294">
        <f>APUS!$H$3698</f>
        <v>3.12</v>
      </c>
      <c r="F46" s="295">
        <f t="shared" si="2"/>
        <v>216.27839999999998</v>
      </c>
      <c r="G46" s="322">
        <f t="shared" si="4"/>
        <v>3.5211396642483844E-5</v>
      </c>
      <c r="H46" s="282">
        <f>APUS!$N$3698</f>
        <v>8.6199999999999999E-2</v>
      </c>
      <c r="I46" s="324">
        <f t="shared" si="3"/>
        <v>3.0352223905821072E-6</v>
      </c>
    </row>
    <row r="47" spans="1:9" ht="20.100000000000001" customHeight="1" x14ac:dyDescent="0.3">
      <c r="A47" s="273">
        <v>43</v>
      </c>
      <c r="B47" s="284" t="s">
        <v>126</v>
      </c>
      <c r="C47" s="313" t="s">
        <v>32</v>
      </c>
      <c r="D47" s="319">
        <v>12.42</v>
      </c>
      <c r="E47" s="294">
        <f>APUS!$H$3786</f>
        <v>139.75</v>
      </c>
      <c r="F47" s="295">
        <f t="shared" si="2"/>
        <v>1735.6949999999999</v>
      </c>
      <c r="G47" s="322">
        <f t="shared" si="4"/>
        <v>2.8258136316606743E-4</v>
      </c>
      <c r="H47" s="282">
        <f>APUS!$N$3786</f>
        <v>0.24030000000000001</v>
      </c>
      <c r="I47" s="324">
        <f t="shared" si="3"/>
        <v>6.7904301568806011E-5</v>
      </c>
    </row>
    <row r="48" spans="1:9" ht="20.100000000000001" customHeight="1" x14ac:dyDescent="0.3">
      <c r="A48" s="273">
        <v>44</v>
      </c>
      <c r="B48" s="284" t="s">
        <v>127</v>
      </c>
      <c r="C48" s="313" t="s">
        <v>32</v>
      </c>
      <c r="D48" s="319">
        <v>131.04</v>
      </c>
      <c r="E48" s="294">
        <f>APUS!$H$3874</f>
        <v>294.06</v>
      </c>
      <c r="F48" s="295">
        <f t="shared" si="2"/>
        <v>38533.6224</v>
      </c>
      <c r="G48" s="322">
        <f t="shared" si="4"/>
        <v>6.2735005548316446E-3</v>
      </c>
      <c r="H48" s="282">
        <f>APUS!$N$3874</f>
        <v>0.1855</v>
      </c>
      <c r="I48" s="324">
        <f t="shared" si="3"/>
        <v>1.1637343529212702E-3</v>
      </c>
    </row>
    <row r="49" spans="1:9" ht="20.100000000000001" customHeight="1" x14ac:dyDescent="0.3">
      <c r="A49" s="273">
        <v>45</v>
      </c>
      <c r="B49" s="287" t="s">
        <v>125</v>
      </c>
      <c r="C49" s="313" t="s">
        <v>42</v>
      </c>
      <c r="D49" s="319">
        <v>12167</v>
      </c>
      <c r="E49" s="294">
        <f>APUS!$H$3962</f>
        <v>2.69</v>
      </c>
      <c r="F49" s="295">
        <f t="shared" si="2"/>
        <v>32729.23</v>
      </c>
      <c r="G49" s="322">
        <f t="shared" si="4"/>
        <v>5.3285113045643089E-3</v>
      </c>
      <c r="H49" s="282">
        <f>APUS!$N$3962</f>
        <v>0.18229999999999999</v>
      </c>
      <c r="I49" s="324">
        <f t="shared" si="3"/>
        <v>9.7138761082207347E-4</v>
      </c>
    </row>
    <row r="50" spans="1:9" ht="20.100000000000001" customHeight="1" x14ac:dyDescent="0.3">
      <c r="A50" s="273">
        <v>46</v>
      </c>
      <c r="B50" s="287" t="s">
        <v>130</v>
      </c>
      <c r="C50" s="313" t="s">
        <v>42</v>
      </c>
      <c r="D50" s="319">
        <v>514</v>
      </c>
      <c r="E50" s="294">
        <f>APUS!$H$4050</f>
        <v>5.64</v>
      </c>
      <c r="F50" s="295">
        <f t="shared" si="2"/>
        <v>2898.96</v>
      </c>
      <c r="G50" s="322">
        <f t="shared" si="4"/>
        <v>4.7196775272378088E-4</v>
      </c>
      <c r="H50" s="282">
        <f>APUS!$N$4050</f>
        <v>0.1244</v>
      </c>
      <c r="I50" s="324">
        <f t="shared" si="3"/>
        <v>5.8712788438838343E-5</v>
      </c>
    </row>
    <row r="51" spans="1:9" ht="20.100000000000001" customHeight="1" x14ac:dyDescent="0.3">
      <c r="A51" s="273">
        <v>47</v>
      </c>
      <c r="B51" s="287" t="s">
        <v>133</v>
      </c>
      <c r="C51" s="313" t="s">
        <v>43</v>
      </c>
      <c r="D51" s="319">
        <v>15</v>
      </c>
      <c r="E51" s="294">
        <f>APUS!$H$4138</f>
        <v>427.2</v>
      </c>
      <c r="F51" s="295">
        <f t="shared" si="2"/>
        <v>6408</v>
      </c>
      <c r="G51" s="322">
        <f t="shared" si="4"/>
        <v>1.0432601206825853E-3</v>
      </c>
      <c r="H51" s="282">
        <f>APUS!$N$4138</f>
        <v>0.15379999999999999</v>
      </c>
      <c r="I51" s="324">
        <f t="shared" si="3"/>
        <v>1.6045340656098162E-4</v>
      </c>
    </row>
    <row r="52" spans="1:9" ht="20.100000000000001" customHeight="1" x14ac:dyDescent="0.3">
      <c r="A52" s="273">
        <v>48</v>
      </c>
      <c r="B52" s="287" t="s">
        <v>134</v>
      </c>
      <c r="C52" s="313" t="s">
        <v>43</v>
      </c>
      <c r="D52" s="319">
        <v>15</v>
      </c>
      <c r="E52" s="294">
        <f>APUS!$H$4226</f>
        <v>277.56</v>
      </c>
      <c r="F52" s="295">
        <f t="shared" si="2"/>
        <v>4163.3999999999996</v>
      </c>
      <c r="G52" s="322">
        <f t="shared" si="4"/>
        <v>6.7782602784798311E-4</v>
      </c>
      <c r="H52" s="282">
        <f>APUS!$N$4226</f>
        <v>0.1077</v>
      </c>
      <c r="I52" s="324">
        <f t="shared" si="3"/>
        <v>7.3001863199227782E-5</v>
      </c>
    </row>
    <row r="53" spans="1:9" ht="20.100000000000001" customHeight="1" x14ac:dyDescent="0.3">
      <c r="A53" s="273">
        <v>49</v>
      </c>
      <c r="B53" s="287" t="s">
        <v>135</v>
      </c>
      <c r="C53" s="313" t="s">
        <v>43</v>
      </c>
      <c r="D53" s="319">
        <v>3</v>
      </c>
      <c r="E53" s="294">
        <f>APUS!$H$4314</f>
        <v>74.25</v>
      </c>
      <c r="F53" s="295">
        <f t="shared" si="2"/>
        <v>222.75</v>
      </c>
      <c r="G53" s="322">
        <f t="shared" si="4"/>
        <v>3.6265011217547737E-5</v>
      </c>
      <c r="H53" s="282">
        <f>APUS!$N$4314</f>
        <v>0.1522</v>
      </c>
      <c r="I53" s="324">
        <f t="shared" si="3"/>
        <v>5.5195347073107654E-6</v>
      </c>
    </row>
    <row r="54" spans="1:9" ht="20.100000000000001" customHeight="1" x14ac:dyDescent="0.3">
      <c r="A54" s="273">
        <v>50</v>
      </c>
      <c r="B54" s="287" t="s">
        <v>136</v>
      </c>
      <c r="C54" s="313" t="s">
        <v>43</v>
      </c>
      <c r="D54" s="319">
        <v>1</v>
      </c>
      <c r="E54" s="294">
        <f>APUS!$H$4402</f>
        <v>202.49</v>
      </c>
      <c r="F54" s="295">
        <f t="shared" si="2"/>
        <v>202.49</v>
      </c>
      <c r="G54" s="322">
        <f t="shared" si="4"/>
        <v>3.2966563957087507E-5</v>
      </c>
      <c r="H54" s="282">
        <f>APUS!$N$4402</f>
        <v>0.27410000000000001</v>
      </c>
      <c r="I54" s="324">
        <f t="shared" si="3"/>
        <v>9.0361351806376861E-6</v>
      </c>
    </row>
    <row r="55" spans="1:9" ht="20.100000000000001" customHeight="1" x14ac:dyDescent="0.3">
      <c r="A55" s="273">
        <v>51</v>
      </c>
      <c r="B55" s="284" t="s">
        <v>554</v>
      </c>
      <c r="C55" s="313" t="s">
        <v>43</v>
      </c>
      <c r="D55" s="319">
        <v>15</v>
      </c>
      <c r="E55" s="294">
        <f>APUS!$H$4490</f>
        <v>57.5</v>
      </c>
      <c r="F55" s="295">
        <f t="shared" si="2"/>
        <v>862.5</v>
      </c>
      <c r="G55" s="322">
        <f t="shared" si="4"/>
        <v>1.4042007710498281E-4</v>
      </c>
      <c r="H55" s="282">
        <f>APUS!$N$4490</f>
        <v>0</v>
      </c>
      <c r="I55" s="324">
        <f t="shared" si="3"/>
        <v>0</v>
      </c>
    </row>
    <row r="56" spans="1:9" ht="20.100000000000001" customHeight="1" x14ac:dyDescent="0.3">
      <c r="A56" s="273">
        <v>52</v>
      </c>
      <c r="B56" s="284" t="s">
        <v>105</v>
      </c>
      <c r="C56" s="313" t="s">
        <v>43</v>
      </c>
      <c r="D56" s="319">
        <v>15</v>
      </c>
      <c r="E56" s="294">
        <f>APUS!$H$4578</f>
        <v>294.13</v>
      </c>
      <c r="F56" s="295">
        <f t="shared" si="2"/>
        <v>4411.95</v>
      </c>
      <c r="G56" s="322">
        <f t="shared" si="4"/>
        <v>7.1829143093719296E-4</v>
      </c>
      <c r="H56" s="282">
        <f>APUS!$N$4578</f>
        <v>8.2900000000000001E-2</v>
      </c>
      <c r="I56" s="324">
        <f t="shared" si="3"/>
        <v>5.9546359624693294E-5</v>
      </c>
    </row>
    <row r="57" spans="1:9" ht="20.100000000000001" customHeight="1" x14ac:dyDescent="0.3">
      <c r="A57" s="273">
        <v>53</v>
      </c>
      <c r="B57" s="287" t="s">
        <v>138</v>
      </c>
      <c r="C57" s="313" t="s">
        <v>74</v>
      </c>
      <c r="D57" s="319">
        <v>1500</v>
      </c>
      <c r="E57" s="294">
        <f>APUS!$H$4666</f>
        <v>2.89</v>
      </c>
      <c r="F57" s="295">
        <f t="shared" si="2"/>
        <v>4335</v>
      </c>
      <c r="G57" s="322">
        <f t="shared" si="4"/>
        <v>7.0576351797113103E-4</v>
      </c>
      <c r="H57" s="282">
        <f>APUS!$N$4666</f>
        <v>0</v>
      </c>
      <c r="I57" s="324">
        <f t="shared" si="3"/>
        <v>0</v>
      </c>
    </row>
    <row r="58" spans="1:9" ht="20.100000000000001" customHeight="1" x14ac:dyDescent="0.3">
      <c r="A58" s="273">
        <v>54</v>
      </c>
      <c r="B58" s="287" t="s">
        <v>139</v>
      </c>
      <c r="C58" s="313" t="s">
        <v>32</v>
      </c>
      <c r="D58" s="319">
        <v>800.26</v>
      </c>
      <c r="E58" s="294">
        <f>APUS!$H$4754</f>
        <v>152.41</v>
      </c>
      <c r="F58" s="295">
        <f t="shared" si="2"/>
        <v>121967.62659999999</v>
      </c>
      <c r="G58" s="322">
        <f t="shared" si="4"/>
        <v>1.9857047572734786E-2</v>
      </c>
      <c r="H58" s="282">
        <f>APUS!$N$4754</f>
        <v>0</v>
      </c>
      <c r="I58" s="324">
        <f t="shared" si="3"/>
        <v>0</v>
      </c>
    </row>
    <row r="59" spans="1:9" ht="20.100000000000001" customHeight="1" x14ac:dyDescent="0.3">
      <c r="A59" s="273">
        <v>55</v>
      </c>
      <c r="B59" s="287" t="s">
        <v>122</v>
      </c>
      <c r="C59" s="313" t="s">
        <v>32</v>
      </c>
      <c r="D59" s="319">
        <v>800.26</v>
      </c>
      <c r="E59" s="294">
        <f>APUS!$H$4842</f>
        <v>3.54</v>
      </c>
      <c r="F59" s="295">
        <f t="shared" si="2"/>
        <v>2832.9204</v>
      </c>
      <c r="G59" s="322">
        <f t="shared" si="4"/>
        <v>4.6121611710177248E-4</v>
      </c>
      <c r="H59" s="282">
        <f>APUS!$N$4842</f>
        <v>0</v>
      </c>
      <c r="I59" s="324">
        <f t="shared" si="3"/>
        <v>0</v>
      </c>
    </row>
    <row r="60" spans="1:9" ht="20.100000000000001" customHeight="1" x14ac:dyDescent="0.3">
      <c r="A60" s="273">
        <v>56</v>
      </c>
      <c r="B60" s="287" t="s">
        <v>123</v>
      </c>
      <c r="C60" s="313" t="s">
        <v>32</v>
      </c>
      <c r="D60" s="319">
        <v>466.05</v>
      </c>
      <c r="E60" s="294">
        <f>APUS!$H$4930</f>
        <v>6.93</v>
      </c>
      <c r="F60" s="295">
        <f t="shared" si="2"/>
        <v>3229.7264999999998</v>
      </c>
      <c r="G60" s="322">
        <f t="shared" si="4"/>
        <v>5.2581848598029707E-4</v>
      </c>
      <c r="H60" s="282">
        <f>APUS!$N$4930</f>
        <v>0.15329999999999999</v>
      </c>
      <c r="I60" s="324">
        <f t="shared" si="3"/>
        <v>8.0607973900779543E-5</v>
      </c>
    </row>
    <row r="61" spans="1:9" ht="20.100000000000001" customHeight="1" x14ac:dyDescent="0.3">
      <c r="A61" s="273">
        <v>57</v>
      </c>
      <c r="B61" s="284" t="s">
        <v>140</v>
      </c>
      <c r="C61" s="313" t="s">
        <v>74</v>
      </c>
      <c r="D61" s="319">
        <v>40</v>
      </c>
      <c r="E61" s="294">
        <f>APUS!$H$5018</f>
        <v>161.19999999999999</v>
      </c>
      <c r="F61" s="295">
        <f t="shared" si="2"/>
        <v>6448</v>
      </c>
      <c r="G61" s="322">
        <f t="shared" si="4"/>
        <v>1.0497723561425265E-3</v>
      </c>
      <c r="H61" s="282">
        <f>APUS!$N$5018</f>
        <v>0.29959999999999998</v>
      </c>
      <c r="I61" s="324">
        <f t="shared" si="3"/>
        <v>3.1451179790030091E-4</v>
      </c>
    </row>
    <row r="62" spans="1:9" ht="20.100000000000001" customHeight="1" x14ac:dyDescent="0.3">
      <c r="A62" s="273">
        <v>58</v>
      </c>
      <c r="B62" s="284" t="s">
        <v>143</v>
      </c>
      <c r="C62" s="313" t="s">
        <v>74</v>
      </c>
      <c r="D62" s="319">
        <v>256</v>
      </c>
      <c r="E62" s="294">
        <f>APUS!$H$5106</f>
        <v>551.30999999999995</v>
      </c>
      <c r="F62" s="295">
        <f t="shared" si="2"/>
        <v>141135.35999999999</v>
      </c>
      <c r="G62" s="322">
        <f t="shared" si="4"/>
        <v>2.2977667401089284E-2</v>
      </c>
      <c r="H62" s="282">
        <f>APUS!$N$5106</f>
        <v>0.17929999999999999</v>
      </c>
      <c r="I62" s="324">
        <f t="shared" si="3"/>
        <v>4.1198957650153082E-3</v>
      </c>
    </row>
    <row r="63" spans="1:9" ht="20.100000000000001" customHeight="1" x14ac:dyDescent="0.3">
      <c r="A63" s="273">
        <v>59</v>
      </c>
      <c r="B63" s="287" t="s">
        <v>141</v>
      </c>
      <c r="C63" s="313" t="s">
        <v>43</v>
      </c>
      <c r="D63" s="319">
        <v>6</v>
      </c>
      <c r="E63" s="294">
        <f>APUS!$H$5194</f>
        <v>2706.19</v>
      </c>
      <c r="F63" s="295">
        <f t="shared" si="2"/>
        <v>16237.14</v>
      </c>
      <c r="G63" s="322">
        <f t="shared" si="4"/>
        <v>2.6435019719007542E-3</v>
      </c>
      <c r="H63" s="282">
        <f>APUS!$N$5194</f>
        <v>0.19550000000000001</v>
      </c>
      <c r="I63" s="324">
        <f t="shared" si="3"/>
        <v>5.1680463550659748E-4</v>
      </c>
    </row>
    <row r="64" spans="1:9" ht="20.100000000000001" customHeight="1" x14ac:dyDescent="0.3">
      <c r="A64" s="273">
        <v>60</v>
      </c>
      <c r="B64" s="287" t="s">
        <v>142</v>
      </c>
      <c r="C64" s="313" t="s">
        <v>43</v>
      </c>
      <c r="D64" s="319">
        <v>16</v>
      </c>
      <c r="E64" s="294">
        <f>APUS!$H$5282</f>
        <v>172.5</v>
      </c>
      <c r="F64" s="295">
        <f t="shared" si="2"/>
        <v>2760</v>
      </c>
      <c r="G64" s="322">
        <f t="shared" si="4"/>
        <v>4.49344246735945E-4</v>
      </c>
      <c r="H64" s="282">
        <f>APUS!$N$5282</f>
        <v>0.20180000000000001</v>
      </c>
      <c r="I64" s="324">
        <f t="shared" si="3"/>
        <v>9.0677668991313707E-5</v>
      </c>
    </row>
    <row r="65" spans="1:9" ht="20.100000000000001" customHeight="1" x14ac:dyDescent="0.3">
      <c r="A65" s="273">
        <v>61</v>
      </c>
      <c r="B65" s="284" t="s">
        <v>129</v>
      </c>
      <c r="C65" s="313" t="s">
        <v>41</v>
      </c>
      <c r="D65" s="319">
        <v>51.7</v>
      </c>
      <c r="E65" s="294">
        <f>APUS!$H$5370</f>
        <v>3.12</v>
      </c>
      <c r="F65" s="295">
        <f t="shared" si="2"/>
        <v>161.304</v>
      </c>
      <c r="G65" s="322">
        <f t="shared" si="4"/>
        <v>2.6261240715759013E-5</v>
      </c>
      <c r="H65" s="282">
        <f>APUS!$N$5370</f>
        <v>8.6199999999999999E-2</v>
      </c>
      <c r="I65" s="324">
        <f t="shared" si="3"/>
        <v>2.263718949698427E-6</v>
      </c>
    </row>
    <row r="66" spans="1:9" ht="20.100000000000001" customHeight="1" x14ac:dyDescent="0.3">
      <c r="A66" s="273">
        <v>62</v>
      </c>
      <c r="B66" s="284" t="s">
        <v>555</v>
      </c>
      <c r="C66" s="313" t="s">
        <v>32</v>
      </c>
      <c r="D66" s="319">
        <v>16.850000000000001</v>
      </c>
      <c r="E66" s="294">
        <f>APUS!$H$5458</f>
        <v>30.55</v>
      </c>
      <c r="F66" s="295">
        <f t="shared" si="2"/>
        <v>514.76750000000004</v>
      </c>
      <c r="G66" s="322">
        <f t="shared" si="4"/>
        <v>8.3807179178132461E-5</v>
      </c>
      <c r="H66" s="282">
        <f>APUS!$N$5458</f>
        <v>0.1057</v>
      </c>
      <c r="I66" s="324">
        <f t="shared" si="3"/>
        <v>8.8584188391286008E-6</v>
      </c>
    </row>
    <row r="67" spans="1:9" ht="20.100000000000001" customHeight="1" x14ac:dyDescent="0.3">
      <c r="A67" s="273">
        <v>63</v>
      </c>
      <c r="B67" s="284" t="s">
        <v>556</v>
      </c>
      <c r="C67" s="313" t="s">
        <v>84</v>
      </c>
      <c r="D67" s="319">
        <v>1331.15</v>
      </c>
      <c r="E67" s="294">
        <f>APUS!$H$5546</f>
        <v>0.3</v>
      </c>
      <c r="F67" s="295">
        <f t="shared" si="2"/>
        <v>399.34500000000003</v>
      </c>
      <c r="G67" s="322">
        <f t="shared" si="4"/>
        <v>6.5015716743755791E-5</v>
      </c>
      <c r="H67" s="282">
        <f>APUS!$N$5546</f>
        <v>0</v>
      </c>
      <c r="I67" s="324">
        <f t="shared" si="3"/>
        <v>0</v>
      </c>
    </row>
    <row r="68" spans="1:9" ht="20.100000000000001" customHeight="1" x14ac:dyDescent="0.3">
      <c r="A68" s="273">
        <v>64</v>
      </c>
      <c r="B68" s="284" t="s">
        <v>148</v>
      </c>
      <c r="C68" s="313" t="s">
        <v>74</v>
      </c>
      <c r="D68" s="319">
        <v>20</v>
      </c>
      <c r="E68" s="294">
        <f>APUS!$H$5634</f>
        <v>9.5399999999999991</v>
      </c>
      <c r="F68" s="295">
        <f t="shared" si="2"/>
        <v>190.79999999999998</v>
      </c>
      <c r="G68" s="322">
        <f t="shared" si="4"/>
        <v>3.1063363143919677E-5</v>
      </c>
      <c r="H68" s="282">
        <f>APUS!$N$5634</f>
        <v>0.14380000000000001</v>
      </c>
      <c r="I68" s="324">
        <f t="shared" si="3"/>
        <v>4.4669116200956501E-6</v>
      </c>
    </row>
    <row r="69" spans="1:9" ht="20.100000000000001" customHeight="1" x14ac:dyDescent="0.3">
      <c r="A69" s="273">
        <v>65</v>
      </c>
      <c r="B69" s="284" t="s">
        <v>448</v>
      </c>
      <c r="C69" s="313" t="s">
        <v>74</v>
      </c>
      <c r="D69" s="319">
        <v>26.4</v>
      </c>
      <c r="E69" s="294">
        <f>APUS!$H$5722</f>
        <v>7.21</v>
      </c>
      <c r="F69" s="295">
        <f t="shared" si="2"/>
        <v>190.34399999999999</v>
      </c>
      <c r="G69" s="322">
        <f t="shared" ref="G69:G100" si="5">+F69/$F$148</f>
        <v>3.0989123659676348E-5</v>
      </c>
      <c r="H69" s="282">
        <f>APUS!$N$5722</f>
        <v>0.15859999999999999</v>
      </c>
      <c r="I69" s="324">
        <f t="shared" si="3"/>
        <v>4.9148750124246682E-6</v>
      </c>
    </row>
    <row r="70" spans="1:9" ht="20.100000000000001" customHeight="1" x14ac:dyDescent="0.3">
      <c r="A70" s="273">
        <v>66</v>
      </c>
      <c r="B70" s="284" t="s">
        <v>126</v>
      </c>
      <c r="C70" s="313" t="s">
        <v>32</v>
      </c>
      <c r="D70" s="319">
        <v>5</v>
      </c>
      <c r="E70" s="294">
        <f>APUS!$H$5810</f>
        <v>139.75</v>
      </c>
      <c r="F70" s="295">
        <f t="shared" ref="F70:F133" si="6">+D70*E70</f>
        <v>698.75</v>
      </c>
      <c r="G70" s="322">
        <f t="shared" si="5"/>
        <v>1.1376061319084839E-4</v>
      </c>
      <c r="H70" s="282">
        <f>APUS!$N$5810</f>
        <v>0.24030000000000001</v>
      </c>
      <c r="I70" s="324">
        <f t="shared" si="3"/>
        <v>2.733667534976087E-5</v>
      </c>
    </row>
    <row r="71" spans="1:9" ht="20.100000000000001" customHeight="1" x14ac:dyDescent="0.3">
      <c r="A71" s="273">
        <v>67</v>
      </c>
      <c r="B71" s="284" t="s">
        <v>150</v>
      </c>
      <c r="C71" s="313" t="s">
        <v>32</v>
      </c>
      <c r="D71" s="319">
        <v>91.33</v>
      </c>
      <c r="E71" s="294">
        <f>APUS!$H$5898</f>
        <v>256.20999999999998</v>
      </c>
      <c r="F71" s="295">
        <f t="shared" si="6"/>
        <v>23399.659299999999</v>
      </c>
      <c r="G71" s="322">
        <f t="shared" si="5"/>
        <v>3.8096022761000907E-3</v>
      </c>
      <c r="H71" s="282">
        <f>APUS!$N$5898</f>
        <v>0.19009999999999999</v>
      </c>
      <c r="I71" s="324">
        <f t="shared" ref="I71:I134" si="7">+G71*H71</f>
        <v>7.2420539268662726E-4</v>
      </c>
    </row>
    <row r="72" spans="1:9" ht="20.100000000000001" customHeight="1" x14ac:dyDescent="0.3">
      <c r="A72" s="273">
        <v>68</v>
      </c>
      <c r="B72" s="284" t="s">
        <v>125</v>
      </c>
      <c r="C72" s="313" t="s">
        <v>42</v>
      </c>
      <c r="D72" s="319">
        <v>12236.7</v>
      </c>
      <c r="E72" s="294">
        <f>APUS!$H$5986</f>
        <v>2.69</v>
      </c>
      <c r="F72" s="295">
        <f t="shared" si="6"/>
        <v>32916.722999999998</v>
      </c>
      <c r="G72" s="322">
        <f t="shared" si="5"/>
        <v>5.3590362686415779E-3</v>
      </c>
      <c r="H72" s="282">
        <f>APUS!$N$5986</f>
        <v>0.18229999999999999</v>
      </c>
      <c r="I72" s="324">
        <f t="shared" si="7"/>
        <v>9.7695231177335963E-4</v>
      </c>
    </row>
    <row r="73" spans="1:9" ht="20.100000000000001" customHeight="1" x14ac:dyDescent="0.3">
      <c r="A73" s="273">
        <v>69</v>
      </c>
      <c r="B73" s="284" t="s">
        <v>557</v>
      </c>
      <c r="C73" s="313" t="s">
        <v>43</v>
      </c>
      <c r="D73" s="319">
        <v>5</v>
      </c>
      <c r="E73" s="294">
        <f>APUS!$H$6074</f>
        <v>14702.02</v>
      </c>
      <c r="F73" s="295">
        <f t="shared" si="6"/>
        <v>73510.100000000006</v>
      </c>
      <c r="G73" s="322">
        <f t="shared" si="5"/>
        <v>1.196787699709565E-2</v>
      </c>
      <c r="H73" s="282">
        <f>APUS!$N$6074</f>
        <v>0.39739999999999998</v>
      </c>
      <c r="I73" s="324">
        <f t="shared" si="7"/>
        <v>4.7560343186458113E-3</v>
      </c>
    </row>
    <row r="74" spans="1:9" ht="20.100000000000001" customHeight="1" x14ac:dyDescent="0.3">
      <c r="A74" s="273">
        <v>70</v>
      </c>
      <c r="B74" s="284" t="s">
        <v>558</v>
      </c>
      <c r="C74" s="313" t="s">
        <v>32</v>
      </c>
      <c r="D74" s="319">
        <v>0.21</v>
      </c>
      <c r="E74" s="294">
        <f>APUS!$H$6162</f>
        <v>679.57</v>
      </c>
      <c r="F74" s="295">
        <f t="shared" si="6"/>
        <v>142.7097</v>
      </c>
      <c r="G74" s="322">
        <f t="shared" si="5"/>
        <v>2.323397922043938E-5</v>
      </c>
      <c r="H74" s="282">
        <f>APUS!$N$6162</f>
        <v>0.1386</v>
      </c>
      <c r="I74" s="324">
        <f t="shared" si="7"/>
        <v>3.2202295199528982E-6</v>
      </c>
    </row>
    <row r="75" spans="1:9" ht="20.100000000000001" customHeight="1" x14ac:dyDescent="0.3">
      <c r="A75" s="273">
        <v>71</v>
      </c>
      <c r="B75" s="284" t="s">
        <v>559</v>
      </c>
      <c r="C75" s="313" t="s">
        <v>43</v>
      </c>
      <c r="D75" s="319">
        <v>10</v>
      </c>
      <c r="E75" s="294">
        <f>APUS!$H$6250</f>
        <v>396.93</v>
      </c>
      <c r="F75" s="295">
        <f t="shared" si="6"/>
        <v>3969.3</v>
      </c>
      <c r="G75" s="322">
        <f t="shared" si="5"/>
        <v>6.4622540527861834E-4</v>
      </c>
      <c r="H75" s="282">
        <f>APUS!$N$6250</f>
        <v>0.19639999999999999</v>
      </c>
      <c r="I75" s="324">
        <f t="shared" si="7"/>
        <v>1.2691866959672063E-4</v>
      </c>
    </row>
    <row r="76" spans="1:9" ht="20.100000000000001" customHeight="1" x14ac:dyDescent="0.3">
      <c r="A76" s="273">
        <v>72</v>
      </c>
      <c r="B76" s="284" t="s">
        <v>154</v>
      </c>
      <c r="C76" s="313" t="s">
        <v>32</v>
      </c>
      <c r="D76" s="319">
        <v>9.1999999999999993</v>
      </c>
      <c r="E76" s="294">
        <f>APUS!$H$6338</f>
        <v>282.64999999999998</v>
      </c>
      <c r="F76" s="295">
        <f t="shared" si="6"/>
        <v>2600.3799999999997</v>
      </c>
      <c r="G76" s="322">
        <f t="shared" si="5"/>
        <v>4.2335717113304948E-4</v>
      </c>
      <c r="H76" s="282">
        <f>APUS!$N$6338</f>
        <v>0.19950000000000001</v>
      </c>
      <c r="I76" s="324">
        <f t="shared" si="7"/>
        <v>8.4459755641043375E-5</v>
      </c>
    </row>
    <row r="77" spans="1:9" ht="20.100000000000001" customHeight="1" x14ac:dyDescent="0.3">
      <c r="A77" s="273">
        <v>73</v>
      </c>
      <c r="B77" s="284" t="s">
        <v>125</v>
      </c>
      <c r="C77" s="313" t="s">
        <v>42</v>
      </c>
      <c r="D77" s="319">
        <v>1015.19</v>
      </c>
      <c r="E77" s="294">
        <f>APUS!$H$6426</f>
        <v>2.69</v>
      </c>
      <c r="F77" s="295">
        <f t="shared" si="6"/>
        <v>2730.8611000000001</v>
      </c>
      <c r="G77" s="322">
        <f t="shared" si="5"/>
        <v>4.44600262289853E-4</v>
      </c>
      <c r="H77" s="282">
        <f>APUS!$N$6426</f>
        <v>0.18229999999999999</v>
      </c>
      <c r="I77" s="324">
        <f t="shared" si="7"/>
        <v>8.1050627815440197E-5</v>
      </c>
    </row>
    <row r="78" spans="1:9" ht="20.100000000000001" customHeight="1" x14ac:dyDescent="0.3">
      <c r="A78" s="273">
        <v>74</v>
      </c>
      <c r="B78" s="284" t="s">
        <v>150</v>
      </c>
      <c r="C78" s="313" t="s">
        <v>32</v>
      </c>
      <c r="D78" s="319">
        <v>86.1</v>
      </c>
      <c r="E78" s="294">
        <f>APUS!$H$6514</f>
        <v>256.20999999999998</v>
      </c>
      <c r="F78" s="295">
        <f t="shared" si="6"/>
        <v>22059.680999999997</v>
      </c>
      <c r="G78" s="322">
        <f t="shared" si="5"/>
        <v>3.5914459210797962E-3</v>
      </c>
      <c r="H78" s="282">
        <f>APUS!$N$6514</f>
        <v>0.19009999999999999</v>
      </c>
      <c r="I78" s="324">
        <f t="shared" si="7"/>
        <v>6.8273386959726923E-4</v>
      </c>
    </row>
    <row r="79" spans="1:9" ht="20.100000000000001" customHeight="1" x14ac:dyDescent="0.3">
      <c r="A79" s="273">
        <v>75</v>
      </c>
      <c r="B79" s="284" t="s">
        <v>125</v>
      </c>
      <c r="C79" s="313" t="s">
        <v>42</v>
      </c>
      <c r="D79" s="319">
        <v>6608.8</v>
      </c>
      <c r="E79" s="294">
        <f>APUS!$H$6602</f>
        <v>2.69</v>
      </c>
      <c r="F79" s="295">
        <f t="shared" si="6"/>
        <v>17777.671999999999</v>
      </c>
      <c r="G79" s="322">
        <f t="shared" si="5"/>
        <v>2.8943096498401091E-3</v>
      </c>
      <c r="H79" s="282">
        <f>APUS!$N$6602</f>
        <v>0.18229999999999999</v>
      </c>
      <c r="I79" s="324">
        <f t="shared" si="7"/>
        <v>5.2763264916585182E-4</v>
      </c>
    </row>
    <row r="80" spans="1:9" ht="20.100000000000001" customHeight="1" x14ac:dyDescent="0.3">
      <c r="A80" s="273">
        <v>76</v>
      </c>
      <c r="B80" s="284" t="s">
        <v>155</v>
      </c>
      <c r="C80" s="313" t="s">
        <v>74</v>
      </c>
      <c r="D80" s="319">
        <v>20</v>
      </c>
      <c r="E80" s="294">
        <f>APUS!$H$6690</f>
        <v>484.93</v>
      </c>
      <c r="F80" s="295">
        <f t="shared" si="6"/>
        <v>9698.6</v>
      </c>
      <c r="G80" s="322">
        <f t="shared" si="5"/>
        <v>1.5789891707946508E-3</v>
      </c>
      <c r="H80" s="282">
        <f>APUS!$N$6690</f>
        <v>0.193</v>
      </c>
      <c r="I80" s="324">
        <f t="shared" si="7"/>
        <v>3.0474490996336759E-4</v>
      </c>
    </row>
    <row r="81" spans="1:9" ht="20.100000000000001" customHeight="1" x14ac:dyDescent="0.3">
      <c r="A81" s="273">
        <v>77</v>
      </c>
      <c r="B81" s="284" t="s">
        <v>154</v>
      </c>
      <c r="C81" s="313" t="s">
        <v>32</v>
      </c>
      <c r="D81" s="319">
        <v>31.75</v>
      </c>
      <c r="E81" s="294">
        <f>APUS!$H$6778</f>
        <v>282.64999999999998</v>
      </c>
      <c r="F81" s="295">
        <f t="shared" si="6"/>
        <v>8974.1374999999989</v>
      </c>
      <c r="G81" s="322">
        <f t="shared" si="5"/>
        <v>1.4610424112472089E-3</v>
      </c>
      <c r="H81" s="282">
        <f>APUS!$N$6778</f>
        <v>0.19950000000000001</v>
      </c>
      <c r="I81" s="324">
        <f t="shared" si="7"/>
        <v>2.914779610438182E-4</v>
      </c>
    </row>
    <row r="82" spans="1:9" ht="20.100000000000001" customHeight="1" x14ac:dyDescent="0.3">
      <c r="A82" s="273">
        <v>78</v>
      </c>
      <c r="B82" s="284" t="s">
        <v>125</v>
      </c>
      <c r="C82" s="313" t="s">
        <v>42</v>
      </c>
      <c r="D82" s="319">
        <v>1663.04</v>
      </c>
      <c r="E82" s="294">
        <f>APUS!$H$6866</f>
        <v>2.69</v>
      </c>
      <c r="F82" s="295">
        <f t="shared" si="6"/>
        <v>4473.5775999999996</v>
      </c>
      <c r="G82" s="322">
        <f t="shared" si="5"/>
        <v>7.283247669879698E-4</v>
      </c>
      <c r="H82" s="282">
        <f>APUS!$N$6866</f>
        <v>0.18229999999999999</v>
      </c>
      <c r="I82" s="324">
        <f t="shared" si="7"/>
        <v>1.3277360502190688E-4</v>
      </c>
    </row>
    <row r="83" spans="1:9" ht="34.200000000000003" customHeight="1" x14ac:dyDescent="0.3">
      <c r="A83" s="273">
        <v>79</v>
      </c>
      <c r="B83" s="284" t="s">
        <v>157</v>
      </c>
      <c r="C83" s="313" t="s">
        <v>89</v>
      </c>
      <c r="D83" s="319">
        <v>389.05</v>
      </c>
      <c r="E83" s="294">
        <f>APUS!$H$6954</f>
        <v>5.45</v>
      </c>
      <c r="F83" s="295">
        <f t="shared" si="6"/>
        <v>2120.3225000000002</v>
      </c>
      <c r="G83" s="322">
        <f t="shared" si="5"/>
        <v>3.4520098427528111E-4</v>
      </c>
      <c r="H83" s="282">
        <f>APUS!$N$6954</f>
        <v>0.1467</v>
      </c>
      <c r="I83" s="324">
        <f t="shared" si="7"/>
        <v>5.0640984393183737E-5</v>
      </c>
    </row>
    <row r="84" spans="1:9" ht="34.950000000000003" customHeight="1" x14ac:dyDescent="0.3">
      <c r="A84" s="273">
        <v>80</v>
      </c>
      <c r="B84" s="284" t="s">
        <v>158</v>
      </c>
      <c r="C84" s="313" t="s">
        <v>89</v>
      </c>
      <c r="D84" s="319">
        <v>743.23</v>
      </c>
      <c r="E84" s="294">
        <f>APUS!$H$7042</f>
        <v>6.37</v>
      </c>
      <c r="F84" s="295">
        <f t="shared" si="6"/>
        <v>4734.3751000000002</v>
      </c>
      <c r="G84" s="322">
        <f t="shared" si="5"/>
        <v>7.7078413517207042E-4</v>
      </c>
      <c r="H84" s="282">
        <f>APUS!$N$7042</f>
        <v>0.14050000000000001</v>
      </c>
      <c r="I84" s="324">
        <f t="shared" si="7"/>
        <v>1.082951709916759E-4</v>
      </c>
    </row>
    <row r="85" spans="1:9" ht="20.100000000000001" customHeight="1" x14ac:dyDescent="0.3">
      <c r="A85" s="273">
        <v>81</v>
      </c>
      <c r="B85" s="284" t="s">
        <v>560</v>
      </c>
      <c r="C85" s="313" t="s">
        <v>43</v>
      </c>
      <c r="D85" s="319">
        <v>160</v>
      </c>
      <c r="E85" s="294">
        <f>APUS!$H$7130</f>
        <v>11.36</v>
      </c>
      <c r="F85" s="295">
        <f t="shared" si="6"/>
        <v>1817.6</v>
      </c>
      <c r="G85" s="322">
        <f t="shared" si="5"/>
        <v>2.9591597929972958E-4</v>
      </c>
      <c r="H85" s="282">
        <f>APUS!$N$7130</f>
        <v>0.3392</v>
      </c>
      <c r="I85" s="324">
        <f t="shared" si="7"/>
        <v>1.0037470017846828E-4</v>
      </c>
    </row>
    <row r="86" spans="1:9" ht="20.100000000000001" customHeight="1" x14ac:dyDescent="0.3">
      <c r="A86" s="273">
        <v>82</v>
      </c>
      <c r="B86" s="284" t="s">
        <v>448</v>
      </c>
      <c r="C86" s="313" t="s">
        <v>74</v>
      </c>
      <c r="D86" s="319">
        <v>9</v>
      </c>
      <c r="E86" s="294">
        <f>APUS!$H$7218</f>
        <v>7.21</v>
      </c>
      <c r="F86" s="295">
        <f t="shared" si="6"/>
        <v>64.89</v>
      </c>
      <c r="G86" s="322">
        <f t="shared" si="5"/>
        <v>1.0564473974889663E-5</v>
      </c>
      <c r="H86" s="282">
        <f>APUS!$N$7218</f>
        <v>0.15859999999999999</v>
      </c>
      <c r="I86" s="324">
        <f t="shared" si="7"/>
        <v>1.6755255724175005E-6</v>
      </c>
    </row>
    <row r="87" spans="1:9" ht="20.100000000000001" customHeight="1" x14ac:dyDescent="0.3">
      <c r="A87" s="273">
        <v>83</v>
      </c>
      <c r="B87" s="284" t="s">
        <v>159</v>
      </c>
      <c r="C87" s="313" t="s">
        <v>74</v>
      </c>
      <c r="D87" s="319">
        <v>50</v>
      </c>
      <c r="E87" s="294">
        <f>APUS!$H$7306</f>
        <v>15.7</v>
      </c>
      <c r="F87" s="295">
        <f t="shared" si="6"/>
        <v>785</v>
      </c>
      <c r="G87" s="322">
        <f t="shared" si="5"/>
        <v>1.2780262090134669E-4</v>
      </c>
      <c r="H87" s="282">
        <f>APUS!$N$7306</f>
        <v>0.1898</v>
      </c>
      <c r="I87" s="324">
        <f t="shared" si="7"/>
        <v>2.42569374470756E-5</v>
      </c>
    </row>
    <row r="88" spans="1:9" ht="20.100000000000001" customHeight="1" x14ac:dyDescent="0.3">
      <c r="A88" s="273">
        <v>84</v>
      </c>
      <c r="B88" s="284" t="s">
        <v>561</v>
      </c>
      <c r="C88" s="313" t="s">
        <v>32</v>
      </c>
      <c r="D88" s="319">
        <v>72.8</v>
      </c>
      <c r="E88" s="294">
        <f>APUS!$H$7394</f>
        <v>8.5</v>
      </c>
      <c r="F88" s="295">
        <f t="shared" si="6"/>
        <v>618.79999999999995</v>
      </c>
      <c r="G88" s="322">
        <f t="shared" si="5"/>
        <v>1.0074428256529085E-4</v>
      </c>
      <c r="H88" s="282">
        <f>APUS!$N$7394</f>
        <v>0.247</v>
      </c>
      <c r="I88" s="324">
        <f t="shared" si="7"/>
        <v>2.4883837793626841E-5</v>
      </c>
    </row>
    <row r="89" spans="1:9" ht="20.100000000000001" customHeight="1" x14ac:dyDescent="0.3">
      <c r="A89" s="273">
        <v>85</v>
      </c>
      <c r="B89" s="284" t="s">
        <v>116</v>
      </c>
      <c r="C89" s="313" t="s">
        <v>84</v>
      </c>
      <c r="D89" s="319">
        <v>5751.2</v>
      </c>
      <c r="E89" s="294">
        <f>APUS!$H$7482</f>
        <v>0.3</v>
      </c>
      <c r="F89" s="295">
        <f t="shared" si="6"/>
        <v>1725.36</v>
      </c>
      <c r="G89" s="322">
        <f t="shared" si="5"/>
        <v>2.8089876432910507E-4</v>
      </c>
      <c r="H89" s="282">
        <f>APUS!$N$7482</f>
        <v>0</v>
      </c>
      <c r="I89" s="324">
        <f t="shared" si="7"/>
        <v>0</v>
      </c>
    </row>
    <row r="90" spans="1:9" ht="20.100000000000001" customHeight="1" x14ac:dyDescent="0.3">
      <c r="A90" s="273">
        <v>86</v>
      </c>
      <c r="B90" s="284" t="s">
        <v>126</v>
      </c>
      <c r="C90" s="313" t="s">
        <v>32</v>
      </c>
      <c r="D90" s="319">
        <v>6.7</v>
      </c>
      <c r="E90" s="294">
        <f>APUS!$H$7570</f>
        <v>139.75</v>
      </c>
      <c r="F90" s="295">
        <f t="shared" si="6"/>
        <v>936.32500000000005</v>
      </c>
      <c r="G90" s="322">
        <f t="shared" si="5"/>
        <v>1.5243922167573686E-4</v>
      </c>
      <c r="H90" s="282">
        <f>APUS!$N$7570</f>
        <v>0.24030000000000001</v>
      </c>
      <c r="I90" s="324">
        <f t="shared" si="7"/>
        <v>3.6631144968679566E-5</v>
      </c>
    </row>
    <row r="91" spans="1:9" ht="20.100000000000001" customHeight="1" x14ac:dyDescent="0.3">
      <c r="A91" s="273">
        <v>87</v>
      </c>
      <c r="B91" s="284" t="s">
        <v>154</v>
      </c>
      <c r="C91" s="313" t="s">
        <v>32</v>
      </c>
      <c r="D91" s="319">
        <v>14.4</v>
      </c>
      <c r="E91" s="294">
        <f>APUS!$H$7658</f>
        <v>282.64999999999998</v>
      </c>
      <c r="F91" s="295">
        <f t="shared" si="6"/>
        <v>4070.16</v>
      </c>
      <c r="G91" s="322">
        <f t="shared" si="5"/>
        <v>6.6264600699086006E-4</v>
      </c>
      <c r="H91" s="282">
        <f>APUS!$N$7658</f>
        <v>0.19950000000000001</v>
      </c>
      <c r="I91" s="324">
        <f t="shared" si="7"/>
        <v>1.321978783946766E-4</v>
      </c>
    </row>
    <row r="92" spans="1:9" ht="20.100000000000001" customHeight="1" x14ac:dyDescent="0.3">
      <c r="A92" s="273">
        <v>88</v>
      </c>
      <c r="B92" s="284" t="s">
        <v>125</v>
      </c>
      <c r="C92" s="313" t="s">
        <v>42</v>
      </c>
      <c r="D92" s="319">
        <v>1920</v>
      </c>
      <c r="E92" s="294">
        <f>APUS!$H$7746</f>
        <v>2.69</v>
      </c>
      <c r="F92" s="295">
        <f t="shared" si="6"/>
        <v>5164.8</v>
      </c>
      <c r="G92" s="322">
        <f t="shared" si="5"/>
        <v>8.4085984258761189E-4</v>
      </c>
      <c r="H92" s="282">
        <f>APUS!$N$7746</f>
        <v>0.18229999999999999</v>
      </c>
      <c r="I92" s="324">
        <f t="shared" si="7"/>
        <v>1.5328874930372165E-4</v>
      </c>
    </row>
    <row r="93" spans="1:9" ht="20.100000000000001" customHeight="1" x14ac:dyDescent="0.3">
      <c r="A93" s="273">
        <v>89</v>
      </c>
      <c r="B93" s="284" t="s">
        <v>115</v>
      </c>
      <c r="C93" s="313" t="s">
        <v>41</v>
      </c>
      <c r="D93" s="319">
        <v>200</v>
      </c>
      <c r="E93" s="294">
        <f>APUS!$H$7834</f>
        <v>0.48</v>
      </c>
      <c r="F93" s="295">
        <f t="shared" si="6"/>
        <v>96</v>
      </c>
      <c r="G93" s="322">
        <f t="shared" si="5"/>
        <v>1.5629365103858956E-5</v>
      </c>
      <c r="H93" s="282">
        <f>APUS!$N$7834</f>
        <v>0.14330000000000001</v>
      </c>
      <c r="I93" s="324">
        <f t="shared" si="7"/>
        <v>2.2396880193829887E-6</v>
      </c>
    </row>
    <row r="94" spans="1:9" ht="20.100000000000001" customHeight="1" x14ac:dyDescent="0.3">
      <c r="A94" s="273">
        <v>90</v>
      </c>
      <c r="B94" s="284" t="s">
        <v>117</v>
      </c>
      <c r="C94" s="313" t="s">
        <v>41</v>
      </c>
      <c r="D94" s="319">
        <v>200</v>
      </c>
      <c r="E94" s="294">
        <f>APUS!$H$7922</f>
        <v>7.18</v>
      </c>
      <c r="F94" s="295">
        <f t="shared" si="6"/>
        <v>1436</v>
      </c>
      <c r="G94" s="322">
        <f t="shared" si="5"/>
        <v>2.3378925301189023E-4</v>
      </c>
      <c r="H94" s="282">
        <f>APUS!$N$7922</f>
        <v>0.19</v>
      </c>
      <c r="I94" s="324">
        <f t="shared" si="7"/>
        <v>4.4419958072259144E-5</v>
      </c>
    </row>
    <row r="95" spans="1:9" ht="20.100000000000001" customHeight="1" x14ac:dyDescent="0.3">
      <c r="A95" s="273">
        <v>91</v>
      </c>
      <c r="B95" s="284" t="s">
        <v>116</v>
      </c>
      <c r="C95" s="313" t="s">
        <v>84</v>
      </c>
      <c r="D95" s="319">
        <v>779</v>
      </c>
      <c r="E95" s="294">
        <f>APUS!$H$8010</f>
        <v>0.3</v>
      </c>
      <c r="F95" s="295">
        <f t="shared" si="6"/>
        <v>233.7</v>
      </c>
      <c r="G95" s="322">
        <f t="shared" si="5"/>
        <v>3.8047735674706649E-5</v>
      </c>
      <c r="H95" s="282">
        <f>APUS!$N$8010</f>
        <v>0</v>
      </c>
      <c r="I95" s="324">
        <f t="shared" si="7"/>
        <v>0</v>
      </c>
    </row>
    <row r="96" spans="1:9" ht="20.100000000000001" customHeight="1" x14ac:dyDescent="0.3">
      <c r="A96" s="273">
        <v>92</v>
      </c>
      <c r="B96" s="284" t="s">
        <v>162</v>
      </c>
      <c r="C96" s="313" t="s">
        <v>43</v>
      </c>
      <c r="D96" s="319">
        <v>3</v>
      </c>
      <c r="E96" s="294">
        <f>APUS!$H$8098</f>
        <v>1033.1400000000001</v>
      </c>
      <c r="F96" s="295">
        <f t="shared" si="6"/>
        <v>3099.42</v>
      </c>
      <c r="G96" s="322">
        <f t="shared" si="5"/>
        <v>5.046038207312764E-4</v>
      </c>
      <c r="H96" s="282">
        <f>APUS!$N$8098</f>
        <v>0.26279999999999998</v>
      </c>
      <c r="I96" s="324">
        <f t="shared" si="7"/>
        <v>1.3260988408817943E-4</v>
      </c>
    </row>
    <row r="97" spans="1:9" ht="20.100000000000001" customHeight="1" x14ac:dyDescent="0.3">
      <c r="A97" s="273">
        <v>93</v>
      </c>
      <c r="B97" s="284" t="s">
        <v>163</v>
      </c>
      <c r="C97" s="313" t="s">
        <v>43</v>
      </c>
      <c r="D97" s="319">
        <v>3</v>
      </c>
      <c r="E97" s="294">
        <f>APUS!$H$8186</f>
        <v>945.4</v>
      </c>
      <c r="F97" s="295">
        <f t="shared" si="6"/>
        <v>2836.2</v>
      </c>
      <c r="G97" s="322">
        <f t="shared" si="5"/>
        <v>4.6175005528713303E-4</v>
      </c>
      <c r="H97" s="282">
        <f>APUS!$N$8186</f>
        <v>0.19439999999999999</v>
      </c>
      <c r="I97" s="324">
        <f t="shared" si="7"/>
        <v>8.9764210747818654E-5</v>
      </c>
    </row>
    <row r="98" spans="1:9" ht="20.100000000000001" customHeight="1" x14ac:dyDescent="0.3">
      <c r="A98" s="273">
        <v>94</v>
      </c>
      <c r="B98" s="287" t="s">
        <v>164</v>
      </c>
      <c r="C98" s="313" t="s">
        <v>32</v>
      </c>
      <c r="D98" s="319">
        <v>18524.2</v>
      </c>
      <c r="E98" s="294">
        <f>APUS!$H$8274</f>
        <v>3.62</v>
      </c>
      <c r="F98" s="295">
        <f t="shared" si="6"/>
        <v>67057.604000000007</v>
      </c>
      <c r="G98" s="322">
        <f t="shared" si="5"/>
        <v>1.0917372665687427E-2</v>
      </c>
      <c r="H98" s="282">
        <f>APUS!$N$8274</f>
        <v>0</v>
      </c>
      <c r="I98" s="324">
        <f t="shared" si="7"/>
        <v>0</v>
      </c>
    </row>
    <row r="99" spans="1:9" ht="20.100000000000001" customHeight="1" x14ac:dyDescent="0.3">
      <c r="A99" s="273">
        <v>95</v>
      </c>
      <c r="B99" s="284" t="s">
        <v>167</v>
      </c>
      <c r="C99" s="313" t="s">
        <v>32</v>
      </c>
      <c r="D99" s="319">
        <v>9375</v>
      </c>
      <c r="E99" s="294">
        <f>APUS!$H$8362</f>
        <v>8.19</v>
      </c>
      <c r="F99" s="295">
        <f t="shared" si="6"/>
        <v>76781.25</v>
      </c>
      <c r="G99" s="322">
        <f t="shared" si="5"/>
        <v>1.2500439472715319E-2</v>
      </c>
      <c r="H99" s="282">
        <f>APUS!$N$8362</f>
        <v>0</v>
      </c>
      <c r="I99" s="324">
        <f t="shared" si="7"/>
        <v>0</v>
      </c>
    </row>
    <row r="100" spans="1:9" ht="20.100000000000001" customHeight="1" x14ac:dyDescent="0.3">
      <c r="A100" s="273">
        <v>96</v>
      </c>
      <c r="B100" s="287" t="s">
        <v>165</v>
      </c>
      <c r="C100" s="313" t="s">
        <v>41</v>
      </c>
      <c r="D100" s="319">
        <v>15687.84</v>
      </c>
      <c r="E100" s="294">
        <f>APUS!$H$8450</f>
        <v>3.42</v>
      </c>
      <c r="F100" s="295">
        <f t="shared" si="6"/>
        <v>53652.412799999998</v>
      </c>
      <c r="G100" s="322">
        <f t="shared" si="5"/>
        <v>8.734928628689121E-3</v>
      </c>
      <c r="H100" s="282">
        <f>APUS!$N$8450</f>
        <v>0.18110000000000001</v>
      </c>
      <c r="I100" s="324">
        <f t="shared" si="7"/>
        <v>1.5818955746555998E-3</v>
      </c>
    </row>
    <row r="101" spans="1:9" ht="20.100000000000001" customHeight="1" x14ac:dyDescent="0.3">
      <c r="A101" s="273">
        <v>97</v>
      </c>
      <c r="B101" s="287" t="s">
        <v>129</v>
      </c>
      <c r="C101" s="313" t="s">
        <v>41</v>
      </c>
      <c r="D101" s="319">
        <v>15687.84</v>
      </c>
      <c r="E101" s="294">
        <f>APUS!$H$8538</f>
        <v>3.12</v>
      </c>
      <c r="F101" s="295">
        <f t="shared" si="6"/>
        <v>48946.060799999999</v>
      </c>
      <c r="G101" s="322">
        <f t="shared" ref="G101:G132" si="8">+F101/$F$148</f>
        <v>7.9687068191549876E-3</v>
      </c>
      <c r="H101" s="282">
        <f>APUS!$N$8538</f>
        <v>8.6199999999999999E-2</v>
      </c>
      <c r="I101" s="324">
        <f t="shared" si="7"/>
        <v>6.8690252781115988E-4</v>
      </c>
    </row>
    <row r="102" spans="1:9" ht="20.100000000000001" customHeight="1" x14ac:dyDescent="0.3">
      <c r="A102" s="273">
        <v>98</v>
      </c>
      <c r="B102" s="287" t="s">
        <v>166</v>
      </c>
      <c r="C102" s="313" t="s">
        <v>41</v>
      </c>
      <c r="D102" s="319">
        <v>826</v>
      </c>
      <c r="E102" s="294">
        <f>APUS!$H$8626</f>
        <v>25.16</v>
      </c>
      <c r="F102" s="295">
        <f t="shared" si="6"/>
        <v>20782.16</v>
      </c>
      <c r="G102" s="322">
        <f t="shared" si="8"/>
        <v>3.383457982154307E-3</v>
      </c>
      <c r="H102" s="282">
        <f>APUS!$N$8626</f>
        <v>0.15390000000000001</v>
      </c>
      <c r="I102" s="324">
        <f t="shared" si="7"/>
        <v>5.2071418345354785E-4</v>
      </c>
    </row>
    <row r="103" spans="1:9" ht="20.100000000000001" customHeight="1" x14ac:dyDescent="0.3">
      <c r="A103" s="273">
        <v>99</v>
      </c>
      <c r="B103" s="284" t="s">
        <v>131</v>
      </c>
      <c r="C103" s="313" t="s">
        <v>32</v>
      </c>
      <c r="D103" s="319">
        <v>11684.4</v>
      </c>
      <c r="E103" s="294">
        <f>APUS!$H$8714</f>
        <v>23.83</v>
      </c>
      <c r="F103" s="295">
        <f t="shared" si="6"/>
        <v>278439.25199999998</v>
      </c>
      <c r="G103" s="322">
        <f t="shared" si="8"/>
        <v>4.5331549257847811E-2</v>
      </c>
      <c r="H103" s="282">
        <f>APUS!$N$8714</f>
        <v>0.20399999999999999</v>
      </c>
      <c r="I103" s="324">
        <f t="shared" si="7"/>
        <v>9.2476360486009532E-3</v>
      </c>
    </row>
    <row r="104" spans="1:9" ht="20.100000000000001" customHeight="1" x14ac:dyDescent="0.3">
      <c r="A104" s="273">
        <v>100</v>
      </c>
      <c r="B104" s="284" t="s">
        <v>132</v>
      </c>
      <c r="C104" s="313" t="s">
        <v>84</v>
      </c>
      <c r="D104" s="319">
        <v>923067.6</v>
      </c>
      <c r="E104" s="294">
        <f>APUS!$H$8802</f>
        <v>0.39</v>
      </c>
      <c r="F104" s="295">
        <f t="shared" si="6"/>
        <v>359996.364</v>
      </c>
      <c r="G104" s="322">
        <f t="shared" si="8"/>
        <v>5.8609527177267778E-2</v>
      </c>
      <c r="H104" s="282">
        <f>APUS!$N$8802</f>
        <v>0</v>
      </c>
      <c r="I104" s="324">
        <f t="shared" si="7"/>
        <v>0</v>
      </c>
    </row>
    <row r="105" spans="1:9" ht="20.100000000000001" customHeight="1" x14ac:dyDescent="0.3">
      <c r="A105" s="273">
        <v>101</v>
      </c>
      <c r="B105" s="287" t="s">
        <v>128</v>
      </c>
      <c r="C105" s="313" t="s">
        <v>32</v>
      </c>
      <c r="D105" s="319">
        <v>12.28</v>
      </c>
      <c r="E105" s="294">
        <f>APUS!$H$8890</f>
        <v>14.06</v>
      </c>
      <c r="F105" s="295">
        <f t="shared" si="6"/>
        <v>172.6568</v>
      </c>
      <c r="G105" s="322">
        <f t="shared" si="8"/>
        <v>2.8109543383999534E-5</v>
      </c>
      <c r="H105" s="282">
        <f>APUS!$N$8890</f>
        <v>8.1100000000000005E-2</v>
      </c>
      <c r="I105" s="324">
        <f t="shared" si="7"/>
        <v>2.2796839684423624E-6</v>
      </c>
    </row>
    <row r="106" spans="1:9" ht="20.100000000000001" customHeight="1" x14ac:dyDescent="0.3">
      <c r="A106" s="273">
        <v>102</v>
      </c>
      <c r="B106" s="284" t="s">
        <v>126</v>
      </c>
      <c r="C106" s="313" t="s">
        <v>32</v>
      </c>
      <c r="D106" s="319">
        <v>1.55</v>
      </c>
      <c r="E106" s="294">
        <f>APUS!$H$8978</f>
        <v>139.75</v>
      </c>
      <c r="F106" s="295">
        <f t="shared" si="6"/>
        <v>216.61250000000001</v>
      </c>
      <c r="G106" s="322">
        <f t="shared" si="8"/>
        <v>3.5265790089163008E-5</v>
      </c>
      <c r="H106" s="282">
        <f>APUS!$N$8978</f>
        <v>0.24030000000000001</v>
      </c>
      <c r="I106" s="324">
        <f t="shared" si="7"/>
        <v>8.4743693584258709E-6</v>
      </c>
    </row>
    <row r="107" spans="1:9" ht="20.100000000000001" customHeight="1" x14ac:dyDescent="0.3">
      <c r="A107" s="273">
        <v>103</v>
      </c>
      <c r="B107" s="284" t="s">
        <v>154</v>
      </c>
      <c r="C107" s="313" t="s">
        <v>32</v>
      </c>
      <c r="D107" s="319">
        <v>0.98</v>
      </c>
      <c r="E107" s="294">
        <f>APUS!$H$9066</f>
        <v>282.64999999999998</v>
      </c>
      <c r="F107" s="295">
        <f t="shared" si="6"/>
        <v>276.99699999999996</v>
      </c>
      <c r="G107" s="322">
        <f t="shared" si="8"/>
        <v>4.509674214243353E-5</v>
      </c>
      <c r="H107" s="282">
        <f>APUS!$N$9066</f>
        <v>0.19950000000000001</v>
      </c>
      <c r="I107" s="324">
        <f t="shared" si="7"/>
        <v>8.9968000574154897E-6</v>
      </c>
    </row>
    <row r="108" spans="1:9" ht="20.100000000000001" customHeight="1" x14ac:dyDescent="0.3">
      <c r="A108" s="273">
        <v>104</v>
      </c>
      <c r="B108" s="287" t="s">
        <v>125</v>
      </c>
      <c r="C108" s="313" t="s">
        <v>42</v>
      </c>
      <c r="D108" s="319">
        <v>41.42</v>
      </c>
      <c r="E108" s="294">
        <f>APUS!$H$9154</f>
        <v>2.69</v>
      </c>
      <c r="F108" s="295">
        <f t="shared" si="6"/>
        <v>111.41980000000001</v>
      </c>
      <c r="G108" s="322">
        <f t="shared" si="8"/>
        <v>1.8139799312489004E-5</v>
      </c>
      <c r="H108" s="282">
        <f>APUS!$N$9154</f>
        <v>0.18229999999999999</v>
      </c>
      <c r="I108" s="324">
        <f t="shared" si="7"/>
        <v>3.3068854146667452E-6</v>
      </c>
    </row>
    <row r="109" spans="1:9" ht="20.100000000000001" customHeight="1" x14ac:dyDescent="0.3">
      <c r="A109" s="273">
        <v>105</v>
      </c>
      <c r="B109" s="287" t="s">
        <v>168</v>
      </c>
      <c r="C109" s="313" t="s">
        <v>41</v>
      </c>
      <c r="D109" s="319">
        <v>8.4</v>
      </c>
      <c r="E109" s="294">
        <f>APUS!$H$9242</f>
        <v>23.48</v>
      </c>
      <c r="F109" s="295">
        <f t="shared" si="6"/>
        <v>197.232</v>
      </c>
      <c r="G109" s="322">
        <f t="shared" si="8"/>
        <v>3.2110530605878228E-5</v>
      </c>
      <c r="H109" s="282">
        <f>APUS!$N$9242</f>
        <v>0.1179</v>
      </c>
      <c r="I109" s="324">
        <f t="shared" si="7"/>
        <v>3.7858315584330432E-6</v>
      </c>
    </row>
    <row r="110" spans="1:9" ht="20.100000000000001" customHeight="1" x14ac:dyDescent="0.3">
      <c r="A110" s="273">
        <v>106</v>
      </c>
      <c r="B110" s="287" t="s">
        <v>130</v>
      </c>
      <c r="C110" s="313" t="s">
        <v>42</v>
      </c>
      <c r="D110" s="319">
        <v>154.28</v>
      </c>
      <c r="E110" s="294">
        <f>APUS!$H$9330</f>
        <v>5.64</v>
      </c>
      <c r="F110" s="295">
        <f t="shared" si="6"/>
        <v>870.13919999999996</v>
      </c>
      <c r="G110" s="322">
        <f t="shared" si="8"/>
        <v>1.4166378383312239E-4</v>
      </c>
      <c r="H110" s="282">
        <f>APUS!$N$9330</f>
        <v>0.1244</v>
      </c>
      <c r="I110" s="324">
        <f t="shared" si="7"/>
        <v>1.7622974708840426E-5</v>
      </c>
    </row>
    <row r="111" spans="1:9" ht="41.4" customHeight="1" x14ac:dyDescent="0.3">
      <c r="A111" s="273">
        <v>107</v>
      </c>
      <c r="B111" s="284" t="s">
        <v>169</v>
      </c>
      <c r="C111" s="313" t="s">
        <v>74</v>
      </c>
      <c r="D111" s="319">
        <v>11805.64</v>
      </c>
      <c r="E111" s="294">
        <f>APUS!$H$9418</f>
        <v>4.54</v>
      </c>
      <c r="F111" s="295">
        <f t="shared" si="6"/>
        <v>53597.605599999995</v>
      </c>
      <c r="G111" s="322">
        <f t="shared" si="8"/>
        <v>8.7260056939066181E-3</v>
      </c>
      <c r="H111" s="282">
        <f>APUS!$N$9418</f>
        <v>0.1641</v>
      </c>
      <c r="I111" s="324">
        <f t="shared" si="7"/>
        <v>1.4319375343700761E-3</v>
      </c>
    </row>
    <row r="112" spans="1:9" ht="33.6" customHeight="1" x14ac:dyDescent="0.3">
      <c r="A112" s="273">
        <v>108</v>
      </c>
      <c r="B112" s="284" t="s">
        <v>170</v>
      </c>
      <c r="C112" s="313" t="s">
        <v>74</v>
      </c>
      <c r="D112" s="319">
        <v>7855.18</v>
      </c>
      <c r="E112" s="294">
        <f>APUS!$H$9506</f>
        <v>2.57</v>
      </c>
      <c r="F112" s="295">
        <f t="shared" si="6"/>
        <v>20187.812600000001</v>
      </c>
      <c r="G112" s="322">
        <f t="shared" si="8"/>
        <v>3.2866947268092102E-3</v>
      </c>
      <c r="H112" s="282">
        <f>APUS!$N$9506</f>
        <v>0.17419999999999999</v>
      </c>
      <c r="I112" s="324">
        <f t="shared" si="7"/>
        <v>5.7254222141016439E-4</v>
      </c>
    </row>
    <row r="113" spans="1:9" ht="64.95" customHeight="1" x14ac:dyDescent="0.3">
      <c r="A113" s="273">
        <v>109</v>
      </c>
      <c r="B113" s="284" t="s">
        <v>171</v>
      </c>
      <c r="C113" s="313" t="s">
        <v>41</v>
      </c>
      <c r="D113" s="319">
        <v>955.45</v>
      </c>
      <c r="E113" s="294">
        <f>APUS!$H$9594</f>
        <v>34.32</v>
      </c>
      <c r="F113" s="295">
        <f t="shared" si="6"/>
        <v>32791.044000000002</v>
      </c>
      <c r="G113" s="322">
        <f t="shared" si="8"/>
        <v>5.3385749876323297E-3</v>
      </c>
      <c r="H113" s="282">
        <f>APUS!$N$9594</f>
        <v>0.1744</v>
      </c>
      <c r="I113" s="324">
        <f t="shared" si="7"/>
        <v>9.3104747784307832E-4</v>
      </c>
    </row>
    <row r="114" spans="1:9" ht="20.100000000000001" customHeight="1" x14ac:dyDescent="0.3">
      <c r="A114" s="273">
        <v>110</v>
      </c>
      <c r="B114" s="284" t="s">
        <v>172</v>
      </c>
      <c r="C114" s="313" t="s">
        <v>43</v>
      </c>
      <c r="D114" s="319">
        <v>2293</v>
      </c>
      <c r="E114" s="294">
        <f>APUS!$H$9682</f>
        <v>6.68</v>
      </c>
      <c r="F114" s="295">
        <f t="shared" si="6"/>
        <v>15317.24</v>
      </c>
      <c r="G114" s="322">
        <f t="shared" si="8"/>
        <v>2.4937368369107558E-3</v>
      </c>
      <c r="H114" s="282">
        <f>APUS!$N$9682</f>
        <v>0.23880000000000001</v>
      </c>
      <c r="I114" s="324">
        <f t="shared" si="7"/>
        <v>5.9550435665428852E-4</v>
      </c>
    </row>
    <row r="115" spans="1:9" ht="20.100000000000001" customHeight="1" x14ac:dyDescent="0.3">
      <c r="A115" s="273">
        <v>111</v>
      </c>
      <c r="B115" s="287" t="s">
        <v>173</v>
      </c>
      <c r="C115" s="313" t="s">
        <v>43</v>
      </c>
      <c r="D115" s="319">
        <v>48</v>
      </c>
      <c r="E115" s="294">
        <f>APUS!$H$9770</f>
        <v>449.8</v>
      </c>
      <c r="F115" s="295">
        <f t="shared" si="6"/>
        <v>21590.400000000001</v>
      </c>
      <c r="G115" s="322">
        <f t="shared" si="8"/>
        <v>3.5150442118578795E-3</v>
      </c>
      <c r="H115" s="282">
        <f>APUS!$N$9770</f>
        <v>0.12130000000000001</v>
      </c>
      <c r="I115" s="324">
        <f t="shared" si="7"/>
        <v>4.2637486289836082E-4</v>
      </c>
    </row>
    <row r="116" spans="1:9" ht="20.100000000000001" customHeight="1" x14ac:dyDescent="0.3">
      <c r="A116" s="273">
        <v>112</v>
      </c>
      <c r="B116" s="287" t="s">
        <v>174</v>
      </c>
      <c r="C116" s="313" t="s">
        <v>43</v>
      </c>
      <c r="D116" s="319">
        <v>89</v>
      </c>
      <c r="E116" s="294">
        <f>APUS!$H$9858</f>
        <v>260.14999999999998</v>
      </c>
      <c r="F116" s="295">
        <f t="shared" si="6"/>
        <v>23153.35</v>
      </c>
      <c r="G116" s="322">
        <f t="shared" si="8"/>
        <v>3.7695016721607578E-3</v>
      </c>
      <c r="H116" s="282">
        <f>APUS!$N$9858</f>
        <v>0.1137</v>
      </c>
      <c r="I116" s="324">
        <f t="shared" si="7"/>
        <v>4.2859234012467814E-4</v>
      </c>
    </row>
    <row r="117" spans="1:9" ht="20.100000000000001" customHeight="1" x14ac:dyDescent="0.3">
      <c r="A117" s="273">
        <v>113</v>
      </c>
      <c r="B117" s="287" t="s">
        <v>175</v>
      </c>
      <c r="C117" s="313" t="s">
        <v>43</v>
      </c>
      <c r="D117" s="319">
        <v>2</v>
      </c>
      <c r="E117" s="294">
        <f>APUS!$H$9946</f>
        <v>364.59</v>
      </c>
      <c r="F117" s="295">
        <f t="shared" si="6"/>
        <v>729.18</v>
      </c>
      <c r="G117" s="322">
        <f t="shared" si="8"/>
        <v>1.1871479631699869E-4</v>
      </c>
      <c r="H117" s="282">
        <f>APUS!$N$9946</f>
        <v>0.11360000000000001</v>
      </c>
      <c r="I117" s="324">
        <f t="shared" si="7"/>
        <v>1.3486000861611051E-5</v>
      </c>
    </row>
    <row r="118" spans="1:9" ht="20.100000000000001" customHeight="1" x14ac:dyDescent="0.3">
      <c r="A118" s="273">
        <v>114</v>
      </c>
      <c r="B118" s="287" t="s">
        <v>176</v>
      </c>
      <c r="C118" s="313" t="s">
        <v>43</v>
      </c>
      <c r="D118" s="319">
        <v>12</v>
      </c>
      <c r="E118" s="294">
        <f>APUS!$H$10034</f>
        <v>138.22999999999999</v>
      </c>
      <c r="F118" s="295">
        <f t="shared" si="6"/>
        <v>1658.7599999999998</v>
      </c>
      <c r="G118" s="322">
        <f t="shared" si="8"/>
        <v>2.7005589228830293E-4</v>
      </c>
      <c r="H118" s="282">
        <f>APUS!$N$10034</f>
        <v>0.24049999999999999</v>
      </c>
      <c r="I118" s="324">
        <f t="shared" si="7"/>
        <v>6.4948442095336849E-5</v>
      </c>
    </row>
    <row r="119" spans="1:9" ht="20.100000000000001" customHeight="1" x14ac:dyDescent="0.3">
      <c r="A119" s="273">
        <v>115</v>
      </c>
      <c r="B119" s="287" t="s">
        <v>177</v>
      </c>
      <c r="C119" s="313" t="s">
        <v>43</v>
      </c>
      <c r="D119" s="319">
        <v>12</v>
      </c>
      <c r="E119" s="294">
        <f>APUS!$H$10122</f>
        <v>440.23</v>
      </c>
      <c r="F119" s="295">
        <f t="shared" si="6"/>
        <v>5282.76</v>
      </c>
      <c r="G119" s="322">
        <f t="shared" si="8"/>
        <v>8.6006442495897861E-4</v>
      </c>
      <c r="H119" s="282">
        <f>APUS!$N$10122</f>
        <v>0.12509999999999999</v>
      </c>
      <c r="I119" s="324">
        <f t="shared" si="7"/>
        <v>1.0759405956236821E-4</v>
      </c>
    </row>
    <row r="120" spans="1:9" ht="30" customHeight="1" x14ac:dyDescent="0.3">
      <c r="A120" s="273">
        <v>116</v>
      </c>
      <c r="B120" s="287" t="s">
        <v>178</v>
      </c>
      <c r="C120" s="313" t="s">
        <v>43</v>
      </c>
      <c r="D120" s="319">
        <v>4</v>
      </c>
      <c r="E120" s="294">
        <f>APUS!$H$10210</f>
        <v>309.48</v>
      </c>
      <c r="F120" s="295">
        <f t="shared" si="6"/>
        <v>1237.92</v>
      </c>
      <c r="G120" s="322">
        <f t="shared" si="8"/>
        <v>2.0154066301426128E-4</v>
      </c>
      <c r="H120" s="282">
        <f>APUS!$N$10210</f>
        <v>0.14249999999999999</v>
      </c>
      <c r="I120" s="324">
        <f t="shared" si="7"/>
        <v>2.8719544479532228E-5</v>
      </c>
    </row>
    <row r="121" spans="1:9" ht="20.100000000000001" customHeight="1" x14ac:dyDescent="0.3">
      <c r="A121" s="273">
        <v>117</v>
      </c>
      <c r="B121" s="287" t="s">
        <v>179</v>
      </c>
      <c r="C121" s="313" t="s">
        <v>43</v>
      </c>
      <c r="D121" s="319">
        <v>50</v>
      </c>
      <c r="E121" s="294">
        <f>APUS!$H$10298</f>
        <v>220.01</v>
      </c>
      <c r="F121" s="295">
        <f t="shared" si="6"/>
        <v>11000.5</v>
      </c>
      <c r="G121" s="322">
        <f t="shared" si="8"/>
        <v>1.7909461544270882E-3</v>
      </c>
      <c r="H121" s="282">
        <f>APUS!$N$10298</f>
        <v>0.10639999999999999</v>
      </c>
      <c r="I121" s="324">
        <f t="shared" si="7"/>
        <v>1.9055667083104217E-4</v>
      </c>
    </row>
    <row r="122" spans="1:9" ht="20.100000000000001" customHeight="1" x14ac:dyDescent="0.3">
      <c r="A122" s="273">
        <v>118</v>
      </c>
      <c r="B122" s="287" t="s">
        <v>180</v>
      </c>
      <c r="C122" s="313" t="s">
        <v>43</v>
      </c>
      <c r="D122" s="319">
        <v>4</v>
      </c>
      <c r="E122" s="294">
        <f>APUS!$H$10386</f>
        <v>236.23</v>
      </c>
      <c r="F122" s="295">
        <f t="shared" si="6"/>
        <v>944.92</v>
      </c>
      <c r="G122" s="322">
        <f t="shared" si="8"/>
        <v>1.5383853827019171E-4</v>
      </c>
      <c r="H122" s="282">
        <f>APUS!$N$10386</f>
        <v>0.1125</v>
      </c>
      <c r="I122" s="324">
        <f t="shared" si="7"/>
        <v>1.7306835555396567E-5</v>
      </c>
    </row>
    <row r="123" spans="1:9" ht="20.100000000000001" customHeight="1" x14ac:dyDescent="0.3">
      <c r="A123" s="273">
        <v>119</v>
      </c>
      <c r="B123" s="287" t="s">
        <v>181</v>
      </c>
      <c r="C123" s="313" t="s">
        <v>43</v>
      </c>
      <c r="D123" s="319">
        <v>9</v>
      </c>
      <c r="E123" s="294">
        <f>APUS!$H$10474</f>
        <v>250.18</v>
      </c>
      <c r="F123" s="295">
        <f t="shared" si="6"/>
        <v>2251.62</v>
      </c>
      <c r="G123" s="322">
        <f t="shared" si="8"/>
        <v>3.6657699015782191E-4</v>
      </c>
      <c r="H123" s="282">
        <f>APUS!$N$10474</f>
        <v>0.11899999999999999</v>
      </c>
      <c r="I123" s="324">
        <f t="shared" si="7"/>
        <v>4.3622661828780808E-5</v>
      </c>
    </row>
    <row r="124" spans="1:9" ht="20.100000000000001" customHeight="1" x14ac:dyDescent="0.3">
      <c r="A124" s="273">
        <v>120</v>
      </c>
      <c r="B124" s="287" t="s">
        <v>182</v>
      </c>
      <c r="C124" s="313" t="s">
        <v>74</v>
      </c>
      <c r="D124" s="319">
        <v>343.45</v>
      </c>
      <c r="E124" s="294">
        <f>APUS!$H$10562</f>
        <v>89.2</v>
      </c>
      <c r="F124" s="295">
        <f t="shared" si="6"/>
        <v>30635.74</v>
      </c>
      <c r="G124" s="322">
        <f t="shared" si="8"/>
        <v>4.9876788092385006E-3</v>
      </c>
      <c r="H124" s="282">
        <f>APUS!$N$10562</f>
        <v>0.2742</v>
      </c>
      <c r="I124" s="324">
        <f t="shared" si="7"/>
        <v>1.3676215294931968E-3</v>
      </c>
    </row>
    <row r="125" spans="1:9" ht="20.100000000000001" customHeight="1" x14ac:dyDescent="0.3">
      <c r="A125" s="273">
        <v>121</v>
      </c>
      <c r="B125" s="284" t="s">
        <v>187</v>
      </c>
      <c r="C125" s="313" t="s">
        <v>74</v>
      </c>
      <c r="D125" s="319">
        <v>92</v>
      </c>
      <c r="E125" s="294">
        <f>APUS!$H$10650</f>
        <v>19.420000000000002</v>
      </c>
      <c r="F125" s="295">
        <f t="shared" si="6"/>
        <v>1786.64</v>
      </c>
      <c r="G125" s="322">
        <f t="shared" si="8"/>
        <v>2.908755090537351E-4</v>
      </c>
      <c r="H125" s="282">
        <f>APUS!$N$10650</f>
        <v>0.30830000000000002</v>
      </c>
      <c r="I125" s="324">
        <f t="shared" si="7"/>
        <v>8.9676919441266531E-5</v>
      </c>
    </row>
    <row r="126" spans="1:9" ht="20.100000000000001" customHeight="1" x14ac:dyDescent="0.3">
      <c r="A126" s="273">
        <v>122</v>
      </c>
      <c r="B126" s="287" t="s">
        <v>183</v>
      </c>
      <c r="C126" s="313" t="s">
        <v>74</v>
      </c>
      <c r="D126" s="319">
        <v>3057</v>
      </c>
      <c r="E126" s="294">
        <f>APUS!$H$10738</f>
        <v>0.12</v>
      </c>
      <c r="F126" s="295">
        <f t="shared" si="6"/>
        <v>366.84</v>
      </c>
      <c r="G126" s="322">
        <f t="shared" si="8"/>
        <v>5.9723711403121034E-5</v>
      </c>
      <c r="H126" s="282">
        <f>APUS!$N$10738</f>
        <v>0.20180000000000001</v>
      </c>
      <c r="I126" s="324">
        <f t="shared" si="7"/>
        <v>1.2052244961149825E-5</v>
      </c>
    </row>
    <row r="127" spans="1:9" ht="20.100000000000001" customHeight="1" x14ac:dyDescent="0.3">
      <c r="A127" s="273">
        <v>123</v>
      </c>
      <c r="B127" s="284" t="s">
        <v>188</v>
      </c>
      <c r="C127" s="313" t="s">
        <v>43</v>
      </c>
      <c r="D127" s="319">
        <v>9</v>
      </c>
      <c r="E127" s="294">
        <f>APUS!$H$10826</f>
        <v>157.06</v>
      </c>
      <c r="F127" s="295">
        <f t="shared" si="6"/>
        <v>1413.54</v>
      </c>
      <c r="G127" s="322">
        <f t="shared" si="8"/>
        <v>2.3013263280113321E-4</v>
      </c>
      <c r="H127" s="282">
        <f>APUS!$N$10826</f>
        <v>0.14299999999999999</v>
      </c>
      <c r="I127" s="324">
        <f t="shared" si="7"/>
        <v>3.2908966490562045E-5</v>
      </c>
    </row>
    <row r="128" spans="1:9" ht="20.100000000000001" customHeight="1" x14ac:dyDescent="0.3">
      <c r="A128" s="273">
        <v>124</v>
      </c>
      <c r="B128" s="284" t="s">
        <v>189</v>
      </c>
      <c r="C128" s="313" t="s">
        <v>43</v>
      </c>
      <c r="D128" s="319">
        <v>9</v>
      </c>
      <c r="E128" s="294">
        <f>APUS!$H$10914</f>
        <v>178.88</v>
      </c>
      <c r="F128" s="295">
        <f t="shared" si="6"/>
        <v>1609.92</v>
      </c>
      <c r="G128" s="322">
        <f t="shared" si="8"/>
        <v>2.6210445279171475E-4</v>
      </c>
      <c r="H128" s="282">
        <f>APUS!$N$10914</f>
        <v>0.1321</v>
      </c>
      <c r="I128" s="324">
        <f t="shared" si="7"/>
        <v>3.4623998213785519E-5</v>
      </c>
    </row>
    <row r="129" spans="1:9" ht="20.100000000000001" customHeight="1" x14ac:dyDescent="0.3">
      <c r="A129" s="273">
        <v>125</v>
      </c>
      <c r="B129" s="284" t="s">
        <v>190</v>
      </c>
      <c r="C129" s="313" t="s">
        <v>43</v>
      </c>
      <c r="D129" s="319">
        <v>9</v>
      </c>
      <c r="E129" s="294">
        <f>APUS!$H$11002</f>
        <v>197.06</v>
      </c>
      <c r="F129" s="295">
        <f t="shared" si="6"/>
        <v>1773.54</v>
      </c>
      <c r="G129" s="322">
        <f t="shared" si="8"/>
        <v>2.8874275194060433E-4</v>
      </c>
      <c r="H129" s="282">
        <f>APUS!$N$11002</f>
        <v>0.13850000000000001</v>
      </c>
      <c r="I129" s="324">
        <f t="shared" si="7"/>
        <v>3.9990871143773703E-5</v>
      </c>
    </row>
    <row r="130" spans="1:9" ht="20.100000000000001" customHeight="1" x14ac:dyDescent="0.3">
      <c r="A130" s="273">
        <v>126</v>
      </c>
      <c r="B130" s="284" t="s">
        <v>191</v>
      </c>
      <c r="C130" s="313" t="s">
        <v>43</v>
      </c>
      <c r="D130" s="319">
        <v>18</v>
      </c>
      <c r="E130" s="294">
        <f>APUS!$H$11090</f>
        <v>95.45</v>
      </c>
      <c r="F130" s="295">
        <f t="shared" si="6"/>
        <v>1718.1000000000001</v>
      </c>
      <c r="G130" s="322">
        <f t="shared" si="8"/>
        <v>2.7971679359312579E-4</v>
      </c>
      <c r="H130" s="282">
        <f>APUS!$N$11090</f>
        <v>0.1915</v>
      </c>
      <c r="I130" s="324">
        <f t="shared" si="7"/>
        <v>5.3565765973083592E-5</v>
      </c>
    </row>
    <row r="131" spans="1:9" ht="20.100000000000001" customHeight="1" x14ac:dyDescent="0.3">
      <c r="A131" s="273">
        <v>127</v>
      </c>
      <c r="B131" s="284" t="s">
        <v>192</v>
      </c>
      <c r="C131" s="313" t="s">
        <v>43</v>
      </c>
      <c r="D131" s="319">
        <v>46</v>
      </c>
      <c r="E131" s="294">
        <f>APUS!$H$11178</f>
        <v>48.58</v>
      </c>
      <c r="F131" s="295">
        <f t="shared" si="6"/>
        <v>2234.6799999999998</v>
      </c>
      <c r="G131" s="322">
        <f t="shared" si="8"/>
        <v>3.6381905844053679E-4</v>
      </c>
      <c r="H131" s="282">
        <f>APUS!$N$11178</f>
        <v>0.35089999999999999</v>
      </c>
      <c r="I131" s="324">
        <f t="shared" si="7"/>
        <v>1.2766410760678437E-4</v>
      </c>
    </row>
    <row r="132" spans="1:9" ht="20.100000000000001" customHeight="1" x14ac:dyDescent="0.3">
      <c r="A132" s="273">
        <v>128</v>
      </c>
      <c r="B132" s="287" t="s">
        <v>184</v>
      </c>
      <c r="C132" s="313" t="s">
        <v>43</v>
      </c>
      <c r="D132" s="319">
        <v>40</v>
      </c>
      <c r="E132" s="294">
        <f>APUS!$H$11266</f>
        <v>31.19</v>
      </c>
      <c r="F132" s="295">
        <f t="shared" si="6"/>
        <v>1247.6000000000001</v>
      </c>
      <c r="G132" s="322">
        <f t="shared" si="8"/>
        <v>2.0311662399556706E-4</v>
      </c>
      <c r="H132" s="282">
        <f>APUS!$N$11266</f>
        <v>0.20180000000000001</v>
      </c>
      <c r="I132" s="324">
        <f t="shared" si="7"/>
        <v>4.0988934722305438E-5</v>
      </c>
    </row>
    <row r="133" spans="1:9" ht="20.100000000000001" customHeight="1" x14ac:dyDescent="0.3">
      <c r="A133" s="273">
        <v>129</v>
      </c>
      <c r="B133" s="284" t="s">
        <v>193</v>
      </c>
      <c r="C133" s="313" t="s">
        <v>43</v>
      </c>
      <c r="D133" s="319">
        <v>9</v>
      </c>
      <c r="E133" s="294">
        <f>APUS!$H$11354</f>
        <v>53.87</v>
      </c>
      <c r="F133" s="295">
        <f t="shared" si="6"/>
        <v>484.83</v>
      </c>
      <c r="G133" s="322">
        <f t="shared" ref="G133:G147" si="9">+F133/$F$148</f>
        <v>7.8933177951082687E-5</v>
      </c>
      <c r="H133" s="282">
        <f>APUS!$N$11354</f>
        <v>0.18340000000000001</v>
      </c>
      <c r="I133" s="324">
        <f t="shared" si="7"/>
        <v>1.4476344836228565E-5</v>
      </c>
    </row>
    <row r="134" spans="1:9" ht="20.100000000000001" customHeight="1" x14ac:dyDescent="0.3">
      <c r="A134" s="273">
        <v>130</v>
      </c>
      <c r="B134" s="284" t="s">
        <v>194</v>
      </c>
      <c r="C134" s="313" t="s">
        <v>41</v>
      </c>
      <c r="D134" s="319">
        <v>6</v>
      </c>
      <c r="E134" s="294">
        <f>APUS!$H$11442</f>
        <v>217.82</v>
      </c>
      <c r="F134" s="295">
        <f t="shared" ref="F134:F147" si="10">+D134*E134</f>
        <v>1306.92</v>
      </c>
      <c r="G134" s="322">
        <f t="shared" si="9"/>
        <v>2.1277426918265988E-4</v>
      </c>
      <c r="H134" s="282">
        <f>APUS!$N$11442</f>
        <v>0.1925</v>
      </c>
      <c r="I134" s="324">
        <f t="shared" si="7"/>
        <v>4.095904681766203E-5</v>
      </c>
    </row>
    <row r="135" spans="1:9" ht="20.100000000000001" customHeight="1" x14ac:dyDescent="0.3">
      <c r="A135" s="273">
        <v>131</v>
      </c>
      <c r="B135" s="287" t="s">
        <v>185</v>
      </c>
      <c r="C135" s="313" t="s">
        <v>43</v>
      </c>
      <c r="D135" s="319">
        <v>92</v>
      </c>
      <c r="E135" s="294">
        <f>APUS!$H$11530</f>
        <v>18.14</v>
      </c>
      <c r="F135" s="295">
        <f t="shared" si="10"/>
        <v>1668.88</v>
      </c>
      <c r="G135" s="322">
        <f t="shared" si="9"/>
        <v>2.7170348785966812E-4</v>
      </c>
      <c r="H135" s="282">
        <f>APUS!$N$11530</f>
        <v>0.35809999999999997</v>
      </c>
      <c r="I135" s="324">
        <f t="shared" ref="I135:I147" si="11">+G135*H135</f>
        <v>9.7297019002547149E-5</v>
      </c>
    </row>
    <row r="136" spans="1:9" ht="20.100000000000001" customHeight="1" x14ac:dyDescent="0.3">
      <c r="A136" s="273">
        <v>132</v>
      </c>
      <c r="B136" s="287" t="s">
        <v>186</v>
      </c>
      <c r="C136" s="313" t="s">
        <v>41</v>
      </c>
      <c r="D136" s="319">
        <v>3600</v>
      </c>
      <c r="E136" s="294">
        <f>APUS!$H$11618</f>
        <v>5.19</v>
      </c>
      <c r="F136" s="295">
        <f t="shared" si="10"/>
        <v>18684</v>
      </c>
      <c r="G136" s="322">
        <f t="shared" si="9"/>
        <v>3.0418651833385496E-3</v>
      </c>
      <c r="H136" s="282">
        <f>APUS!$N$11618</f>
        <v>0.29139999999999999</v>
      </c>
      <c r="I136" s="324">
        <f t="shared" si="11"/>
        <v>8.8639951442485336E-4</v>
      </c>
    </row>
    <row r="137" spans="1:9" ht="20.100000000000001" customHeight="1" x14ac:dyDescent="0.3">
      <c r="A137" s="273">
        <v>133</v>
      </c>
      <c r="B137" s="287" t="s">
        <v>195</v>
      </c>
      <c r="C137" s="313" t="s">
        <v>32</v>
      </c>
      <c r="D137" s="319">
        <v>40825.39</v>
      </c>
      <c r="E137" s="294">
        <f>APUS!$H$11706</f>
        <v>1.91</v>
      </c>
      <c r="F137" s="295">
        <f t="shared" si="10"/>
        <v>77976.494899999991</v>
      </c>
      <c r="G137" s="322">
        <f t="shared" si="9"/>
        <v>1.2695032378242665E-2</v>
      </c>
      <c r="H137" s="282">
        <f>APUS!$N$11706</f>
        <v>0.16220000000000001</v>
      </c>
      <c r="I137" s="324">
        <f t="shared" si="11"/>
        <v>2.0591342517509606E-3</v>
      </c>
    </row>
    <row r="138" spans="1:9" ht="20.100000000000001" customHeight="1" x14ac:dyDescent="0.3">
      <c r="A138" s="273">
        <v>134</v>
      </c>
      <c r="B138" s="287" t="s">
        <v>196</v>
      </c>
      <c r="C138" s="313" t="s">
        <v>43</v>
      </c>
      <c r="D138" s="319">
        <v>30</v>
      </c>
      <c r="E138" s="294">
        <f>APUS!$H$11794</f>
        <v>253</v>
      </c>
      <c r="F138" s="295">
        <f t="shared" si="10"/>
        <v>7590</v>
      </c>
      <c r="G138" s="322">
        <f t="shared" si="9"/>
        <v>1.2356966785238488E-3</v>
      </c>
      <c r="H138" s="282">
        <f>APUS!$N$11794</f>
        <v>0.20180000000000001</v>
      </c>
      <c r="I138" s="324">
        <f t="shared" si="11"/>
        <v>2.4936358972611267E-4</v>
      </c>
    </row>
    <row r="139" spans="1:9" ht="20.100000000000001" customHeight="1" x14ac:dyDescent="0.3">
      <c r="A139" s="273">
        <v>135</v>
      </c>
      <c r="B139" s="287" t="s">
        <v>197</v>
      </c>
      <c r="C139" s="313" t="s">
        <v>43</v>
      </c>
      <c r="D139" s="319">
        <v>18</v>
      </c>
      <c r="E139" s="294">
        <f>APUS!$H$11882</f>
        <v>172.01</v>
      </c>
      <c r="F139" s="295">
        <f t="shared" si="10"/>
        <v>3096.18</v>
      </c>
      <c r="G139" s="322">
        <f t="shared" si="9"/>
        <v>5.0407632965902111E-4</v>
      </c>
      <c r="H139" s="282">
        <f>APUS!$N$11882</f>
        <v>7.8799999999999995E-2</v>
      </c>
      <c r="I139" s="324">
        <f t="shared" si="11"/>
        <v>3.9721214777130862E-5</v>
      </c>
    </row>
    <row r="140" spans="1:9" ht="20.100000000000001" customHeight="1" x14ac:dyDescent="0.3">
      <c r="A140" s="273">
        <v>136</v>
      </c>
      <c r="B140" s="287" t="s">
        <v>198</v>
      </c>
      <c r="C140" s="313" t="s">
        <v>43</v>
      </c>
      <c r="D140" s="319">
        <v>9</v>
      </c>
      <c r="E140" s="294">
        <f>APUS!$H$11970</f>
        <v>18.399999999999999</v>
      </c>
      <c r="F140" s="295">
        <f t="shared" si="10"/>
        <v>165.6</v>
      </c>
      <c r="G140" s="322">
        <f t="shared" si="9"/>
        <v>2.69606548041567E-5</v>
      </c>
      <c r="H140" s="282">
        <f>APUS!$N$11970</f>
        <v>0.20180000000000001</v>
      </c>
      <c r="I140" s="324">
        <f t="shared" si="11"/>
        <v>5.4406601394788224E-6</v>
      </c>
    </row>
    <row r="141" spans="1:9" ht="20.100000000000001" customHeight="1" x14ac:dyDescent="0.3">
      <c r="A141" s="273">
        <v>137</v>
      </c>
      <c r="B141" s="284" t="s">
        <v>205</v>
      </c>
      <c r="C141" s="313" t="s">
        <v>32</v>
      </c>
      <c r="D141" s="319">
        <v>5901</v>
      </c>
      <c r="E141" s="294">
        <f>APUS!$H$12058</f>
        <v>0.4</v>
      </c>
      <c r="F141" s="295">
        <f t="shared" si="10"/>
        <v>2360.4</v>
      </c>
      <c r="G141" s="322">
        <f t="shared" si="9"/>
        <v>3.8428701449113212E-4</v>
      </c>
      <c r="H141" s="282">
        <f>APUS!$N$12058</f>
        <v>0</v>
      </c>
      <c r="I141" s="324">
        <f t="shared" si="11"/>
        <v>0</v>
      </c>
    </row>
    <row r="142" spans="1:9" ht="20.100000000000001" customHeight="1" x14ac:dyDescent="0.3">
      <c r="A142" s="273">
        <v>138</v>
      </c>
      <c r="B142" s="287" t="s">
        <v>199</v>
      </c>
      <c r="C142" s="313" t="s">
        <v>43</v>
      </c>
      <c r="D142" s="319">
        <v>6</v>
      </c>
      <c r="E142" s="294">
        <f>APUS!$H$12146</f>
        <v>452.44</v>
      </c>
      <c r="F142" s="295">
        <f t="shared" si="10"/>
        <v>2714.64</v>
      </c>
      <c r="G142" s="322">
        <f t="shared" si="9"/>
        <v>4.4195937172437162E-4</v>
      </c>
      <c r="H142" s="282">
        <f>APUS!$N$12146</f>
        <v>0.14549999999999999</v>
      </c>
      <c r="I142" s="324">
        <f t="shared" si="11"/>
        <v>6.4305088585896067E-5</v>
      </c>
    </row>
    <row r="143" spans="1:9" ht="20.100000000000001" customHeight="1" x14ac:dyDescent="0.3">
      <c r="A143" s="273">
        <v>139</v>
      </c>
      <c r="B143" s="287" t="s">
        <v>200</v>
      </c>
      <c r="C143" s="313" t="s">
        <v>43</v>
      </c>
      <c r="D143" s="319">
        <v>6</v>
      </c>
      <c r="E143" s="294">
        <f>APUS!$H$12234</f>
        <v>46.62</v>
      </c>
      <c r="F143" s="295">
        <f t="shared" si="10"/>
        <v>279.71999999999997</v>
      </c>
      <c r="G143" s="322">
        <f t="shared" si="9"/>
        <v>4.5540062571369033E-5</v>
      </c>
      <c r="H143" s="282">
        <f>APUS!$N$12234</f>
        <v>0.20180000000000001</v>
      </c>
      <c r="I143" s="324">
        <f t="shared" si="11"/>
        <v>9.1899846269022705E-6</v>
      </c>
    </row>
    <row r="144" spans="1:9" ht="20.100000000000001" customHeight="1" x14ac:dyDescent="0.3">
      <c r="A144" s="273">
        <v>140</v>
      </c>
      <c r="B144" s="287" t="s">
        <v>201</v>
      </c>
      <c r="C144" s="313" t="s">
        <v>43</v>
      </c>
      <c r="D144" s="319">
        <v>6</v>
      </c>
      <c r="E144" s="294">
        <f>APUS!$H$12322</f>
        <v>1311</v>
      </c>
      <c r="F144" s="295">
        <f t="shared" si="10"/>
        <v>7866</v>
      </c>
      <c r="G144" s="322">
        <f t="shared" si="9"/>
        <v>1.2806311031974434E-3</v>
      </c>
      <c r="H144" s="282">
        <f>APUS!$N$12322</f>
        <v>0</v>
      </c>
      <c r="I144" s="324">
        <f t="shared" si="11"/>
        <v>0</v>
      </c>
    </row>
    <row r="145" spans="1:9" ht="20.100000000000001" customHeight="1" x14ac:dyDescent="0.3">
      <c r="A145" s="273">
        <v>141</v>
      </c>
      <c r="B145" s="287" t="s">
        <v>202</v>
      </c>
      <c r="C145" s="313" t="s">
        <v>43</v>
      </c>
      <c r="D145" s="319">
        <v>6</v>
      </c>
      <c r="E145" s="294">
        <f>APUS!$H$12410</f>
        <v>207</v>
      </c>
      <c r="F145" s="295">
        <f t="shared" si="10"/>
        <v>1242</v>
      </c>
      <c r="G145" s="322">
        <f t="shared" si="9"/>
        <v>2.0220491103117527E-4</v>
      </c>
      <c r="H145" s="282">
        <f>APUS!$N$12410</f>
        <v>0.39</v>
      </c>
      <c r="I145" s="324">
        <f t="shared" si="11"/>
        <v>7.8859915302158351E-5</v>
      </c>
    </row>
    <row r="146" spans="1:9" ht="20.100000000000001" customHeight="1" x14ac:dyDescent="0.3">
      <c r="A146" s="273">
        <v>142</v>
      </c>
      <c r="B146" s="287" t="s">
        <v>203</v>
      </c>
      <c r="C146" s="313" t="s">
        <v>43</v>
      </c>
      <c r="D146" s="319">
        <v>6</v>
      </c>
      <c r="E146" s="294">
        <f>APUS!$H$12498</f>
        <v>207</v>
      </c>
      <c r="F146" s="295">
        <f t="shared" si="10"/>
        <v>1242</v>
      </c>
      <c r="G146" s="322">
        <f t="shared" si="9"/>
        <v>2.0220491103117527E-4</v>
      </c>
      <c r="H146" s="282">
        <f>APUS!$N$12498</f>
        <v>0.20180000000000001</v>
      </c>
      <c r="I146" s="324">
        <f t="shared" si="11"/>
        <v>4.0804951046091168E-5</v>
      </c>
    </row>
    <row r="147" spans="1:9" ht="20.100000000000001" customHeight="1" thickBot="1" x14ac:dyDescent="0.35">
      <c r="A147" s="273">
        <v>143</v>
      </c>
      <c r="B147" s="287" t="s">
        <v>204</v>
      </c>
      <c r="C147" s="313" t="s">
        <v>43</v>
      </c>
      <c r="D147" s="319">
        <v>6</v>
      </c>
      <c r="E147" s="294">
        <f>APUS!$H$12586</f>
        <v>638.25</v>
      </c>
      <c r="F147" s="295">
        <f t="shared" si="10"/>
        <v>3829.5</v>
      </c>
      <c r="G147" s="322">
        <f t="shared" si="9"/>
        <v>6.2346514234612373E-4</v>
      </c>
      <c r="H147" s="282">
        <f>APUS!$N$12586</f>
        <v>0</v>
      </c>
      <c r="I147" s="324">
        <f t="shared" si="11"/>
        <v>0</v>
      </c>
    </row>
    <row r="148" spans="1:9" ht="20.25" customHeight="1" thickBot="1" x14ac:dyDescent="0.35">
      <c r="A148" s="328" t="s">
        <v>40</v>
      </c>
      <c r="B148" s="329"/>
      <c r="C148" s="329"/>
      <c r="D148" s="329"/>
      <c r="E148" s="329"/>
      <c r="F148" s="288">
        <f>SUM(F5:F147)</f>
        <v>6142284.0506999986</v>
      </c>
      <c r="G148" s="325">
        <f>SUM(G5:G147)</f>
        <v>1</v>
      </c>
      <c r="H148" s="290"/>
      <c r="I148" s="291"/>
    </row>
    <row r="149" spans="1:9" ht="30" customHeight="1" thickBot="1" x14ac:dyDescent="0.35">
      <c r="A149" s="330" t="s">
        <v>31</v>
      </c>
      <c r="B149" s="331"/>
      <c r="C149" s="331"/>
      <c r="D149" s="331"/>
      <c r="E149" s="331"/>
      <c r="F149" s="331"/>
      <c r="G149" s="331"/>
      <c r="H149" s="332"/>
      <c r="I149" s="326">
        <f>SUM(I5:I148)</f>
        <v>0.10575416587465901</v>
      </c>
    </row>
    <row r="150" spans="1:9" ht="15.6" x14ac:dyDescent="0.3">
      <c r="A150" s="296"/>
      <c r="B150" s="296"/>
      <c r="C150" s="296"/>
      <c r="D150" s="297"/>
      <c r="E150" s="297"/>
      <c r="F150" s="297"/>
      <c r="G150" s="296"/>
      <c r="H150" s="296"/>
      <c r="I150" s="296"/>
    </row>
    <row r="151" spans="1:9" ht="15.6" x14ac:dyDescent="0.3">
      <c r="A151" s="298" t="s">
        <v>39</v>
      </c>
      <c r="B151" s="296"/>
      <c r="C151" s="296"/>
      <c r="D151" s="297"/>
      <c r="E151" s="297"/>
      <c r="F151" s="297"/>
      <c r="G151" s="296"/>
      <c r="H151" s="296"/>
      <c r="I151" s="296"/>
    </row>
    <row r="152" spans="1:9" ht="15.6" x14ac:dyDescent="0.3">
      <c r="A152" s="296"/>
      <c r="B152" s="296"/>
      <c r="C152" s="296"/>
      <c r="D152" s="297"/>
      <c r="E152" s="297"/>
      <c r="F152" s="297"/>
      <c r="G152" s="296"/>
      <c r="H152" s="296"/>
      <c r="I152" s="296"/>
    </row>
    <row r="153" spans="1:9" ht="15.6" x14ac:dyDescent="0.3">
      <c r="A153" s="298" t="str">
        <f>+PRESUP!A188</f>
        <v>PRESUPUESTO: SEIS MILLONES CIENTO CUARENTA Y DOS MIL DOSCIENTOS OCHENTA Y CUATRO CON 05/100 US DOLARES, SIN IVA</v>
      </c>
      <c r="B153" s="296"/>
      <c r="C153" s="296"/>
      <c r="D153" s="320"/>
      <c r="E153" s="321"/>
      <c r="F153" s="320"/>
      <c r="G153" s="296"/>
      <c r="H153" s="296"/>
      <c r="I153" s="296"/>
    </row>
    <row r="154" spans="1:9" x14ac:dyDescent="0.3">
      <c r="E154" s="33"/>
    </row>
    <row r="155" spans="1:9" x14ac:dyDescent="0.3">
      <c r="E155" s="33"/>
      <c r="I155" s="16"/>
    </row>
    <row r="156" spans="1:9" x14ac:dyDescent="0.3">
      <c r="I156" s="16"/>
    </row>
    <row r="157" spans="1:9" x14ac:dyDescent="0.3">
      <c r="E157" s="33"/>
      <c r="I157" s="34"/>
    </row>
    <row r="158" spans="1:9" x14ac:dyDescent="0.3">
      <c r="E158" s="33"/>
      <c r="I158" s="34"/>
    </row>
    <row r="159" spans="1:9" x14ac:dyDescent="0.3">
      <c r="E159" s="33"/>
      <c r="F159" s="34"/>
      <c r="I159" s="34"/>
    </row>
    <row r="161" spans="5:6" x14ac:dyDescent="0.3">
      <c r="F161" s="40"/>
    </row>
    <row r="162" spans="5:6" x14ac:dyDescent="0.3">
      <c r="E162" s="43"/>
    </row>
    <row r="163" spans="5:6" x14ac:dyDescent="0.3">
      <c r="E163" s="43"/>
      <c r="F163" s="34"/>
    </row>
    <row r="164" spans="5:6" x14ac:dyDescent="0.3">
      <c r="E164" s="43"/>
      <c r="F164" s="34"/>
    </row>
    <row r="165" spans="5:6" x14ac:dyDescent="0.3">
      <c r="F165" s="38"/>
    </row>
  </sheetData>
  <mergeCells count="3">
    <mergeCell ref="A149:H149"/>
    <mergeCell ref="A148:E148"/>
    <mergeCell ref="A2:I2"/>
  </mergeCells>
  <printOptions horizontalCentered="1"/>
  <pageMargins left="0.51181102362204722" right="0.51181102362204722" top="0.55118110236220474" bottom="0.55118110236220474" header="0.31496062992125984" footer="0.31496062992125984"/>
  <pageSetup paperSize="9" scale="51" fitToHeight="8" orientation="landscape" r:id="rId1"/>
  <rowBreaks count="1" manualBreakCount="1">
    <brk id="58"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6CB32-BA6F-4F16-90BB-2132D002477D}">
  <sheetPr>
    <pageSetUpPr fitToPage="1"/>
  </sheetPr>
  <dimension ref="A1:I165"/>
  <sheetViews>
    <sheetView view="pageBreakPreview" topLeftCell="A138" zoomScale="60" zoomScaleNormal="70" workbookViewId="0">
      <selection activeCell="B166" sqref="B166"/>
    </sheetView>
  </sheetViews>
  <sheetFormatPr baseColWidth="10" defaultColWidth="11.44140625" defaultRowHeight="14.4" x14ac:dyDescent="0.3"/>
  <cols>
    <col min="1" max="1" width="8.44140625" style="9" customWidth="1"/>
    <col min="2" max="2" width="106.33203125" style="9" customWidth="1"/>
    <col min="3" max="3" width="11.44140625" style="9" customWidth="1"/>
    <col min="4" max="4" width="13.33203125" style="30" customWidth="1"/>
    <col min="5" max="5" width="18.6640625" style="30" customWidth="1"/>
    <col min="6" max="6" width="25.33203125" style="30" customWidth="1"/>
    <col min="7" max="7" width="17" style="9" customWidth="1"/>
    <col min="8" max="8" width="23.6640625" style="9" customWidth="1"/>
    <col min="9" max="9" width="20" style="9" customWidth="1"/>
    <col min="10" max="16384" width="11.44140625" style="9"/>
  </cols>
  <sheetData>
    <row r="1" spans="1:9" x14ac:dyDescent="0.3">
      <c r="A1" s="25"/>
      <c r="D1" s="26"/>
      <c r="E1" s="27"/>
      <c r="F1" s="26"/>
    </row>
    <row r="2" spans="1:9" ht="21" x14ac:dyDescent="0.4">
      <c r="A2" s="333" t="s">
        <v>81</v>
      </c>
      <c r="B2" s="333"/>
      <c r="C2" s="333"/>
      <c r="D2" s="333"/>
      <c r="E2" s="333"/>
      <c r="F2" s="333"/>
      <c r="G2" s="333"/>
      <c r="H2" s="333"/>
      <c r="I2" s="333"/>
    </row>
    <row r="3" spans="1:9" ht="15" thickBot="1" x14ac:dyDescent="0.35">
      <c r="A3" s="18"/>
      <c r="B3" s="18"/>
      <c r="C3" s="18"/>
      <c r="D3" s="28"/>
      <c r="E3" s="28"/>
      <c r="F3" s="29"/>
    </row>
    <row r="4" spans="1:9" ht="43.8" thickBot="1" x14ac:dyDescent="0.35">
      <c r="A4" s="292" t="s">
        <v>570</v>
      </c>
      <c r="B4" s="293" t="s">
        <v>571</v>
      </c>
      <c r="C4" s="293" t="s">
        <v>572</v>
      </c>
      <c r="D4" s="7" t="s">
        <v>573</v>
      </c>
      <c r="E4" s="7" t="s">
        <v>574</v>
      </c>
      <c r="F4" s="12" t="s">
        <v>567</v>
      </c>
      <c r="G4" s="11" t="s">
        <v>575</v>
      </c>
      <c r="H4" s="7" t="s">
        <v>576</v>
      </c>
      <c r="I4" s="12" t="s">
        <v>577</v>
      </c>
    </row>
    <row r="5" spans="1:9" ht="34.950000000000003" customHeight="1" x14ac:dyDescent="0.3">
      <c r="A5" s="273">
        <v>1</v>
      </c>
      <c r="B5" s="274" t="s">
        <v>104</v>
      </c>
      <c r="C5" s="275" t="s">
        <v>43</v>
      </c>
      <c r="D5" s="276">
        <v>1</v>
      </c>
      <c r="E5" s="277">
        <f>APUS!$H$90</f>
        <v>1134.01</v>
      </c>
      <c r="F5" s="278">
        <f>+D5*E5</f>
        <v>1134.01</v>
      </c>
      <c r="G5" s="279">
        <f>+F5/$F$148</f>
        <v>1.8462350334819892E-4</v>
      </c>
      <c r="H5" s="280">
        <f>APUS!$N$90</f>
        <v>0.1908</v>
      </c>
      <c r="I5" s="281">
        <f t="shared" ref="I5" si="0">+G5*H5</f>
        <v>3.5226164438836352E-5</v>
      </c>
    </row>
    <row r="6" spans="1:9" ht="34.950000000000003" customHeight="1" x14ac:dyDescent="0.3">
      <c r="A6" s="273">
        <v>2</v>
      </c>
      <c r="B6" s="274" t="s">
        <v>102</v>
      </c>
      <c r="C6" s="275" t="s">
        <v>206</v>
      </c>
      <c r="D6" s="276">
        <v>5.5</v>
      </c>
      <c r="E6" s="277">
        <f>APUS!$H$178</f>
        <v>161.6</v>
      </c>
      <c r="F6" s="278">
        <f t="shared" ref="F6:F69" si="1">+D6*E6</f>
        <v>888.8</v>
      </c>
      <c r="G6" s="279">
        <f t="shared" ref="G6:G69" si="2">+F6/$F$148</f>
        <v>1.4470187191989418E-4</v>
      </c>
      <c r="H6" s="282">
        <f>APUS!$N$178</f>
        <v>0</v>
      </c>
      <c r="I6" s="283">
        <f>+G6*H6</f>
        <v>0</v>
      </c>
    </row>
    <row r="7" spans="1:9" ht="34.950000000000003" customHeight="1" x14ac:dyDescent="0.3">
      <c r="A7" s="273">
        <v>3</v>
      </c>
      <c r="B7" s="274" t="s">
        <v>105</v>
      </c>
      <c r="C7" s="275" t="s">
        <v>43</v>
      </c>
      <c r="D7" s="276">
        <v>8</v>
      </c>
      <c r="E7" s="277">
        <f>APUS!$H$266</f>
        <v>294.13</v>
      </c>
      <c r="F7" s="278">
        <f t="shared" si="1"/>
        <v>2353.04</v>
      </c>
      <c r="G7" s="279">
        <f t="shared" si="2"/>
        <v>3.8308876316650294E-4</v>
      </c>
      <c r="H7" s="282">
        <f>APUS!$N$266</f>
        <v>8.2900000000000001E-2</v>
      </c>
      <c r="I7" s="283">
        <f t="shared" ref="I7:I70" si="3">+G7*H7</f>
        <v>3.1758058466503093E-5</v>
      </c>
    </row>
    <row r="8" spans="1:9" ht="34.950000000000003" customHeight="1" x14ac:dyDescent="0.3">
      <c r="A8" s="273">
        <v>4</v>
      </c>
      <c r="B8" s="274" t="s">
        <v>103</v>
      </c>
      <c r="C8" s="275" t="s">
        <v>41</v>
      </c>
      <c r="D8" s="276">
        <v>67984</v>
      </c>
      <c r="E8" s="277">
        <f>APUS!$H$354</f>
        <v>1.56</v>
      </c>
      <c r="F8" s="278">
        <f t="shared" si="1"/>
        <v>106055.04000000001</v>
      </c>
      <c r="G8" s="279">
        <f t="shared" si="2"/>
        <v>1.7266384804837144E-2</v>
      </c>
      <c r="H8" s="282">
        <f>APUS!$N$354</f>
        <v>0</v>
      </c>
      <c r="I8" s="283">
        <f t="shared" si="3"/>
        <v>0</v>
      </c>
    </row>
    <row r="9" spans="1:9" ht="34.950000000000003" customHeight="1" x14ac:dyDescent="0.3">
      <c r="A9" s="273">
        <v>5</v>
      </c>
      <c r="B9" s="284" t="s">
        <v>108</v>
      </c>
      <c r="C9" s="275" t="s">
        <v>32</v>
      </c>
      <c r="D9" s="285">
        <v>9232.5</v>
      </c>
      <c r="E9" s="277">
        <f>APUS!$H$442</f>
        <v>1.43</v>
      </c>
      <c r="F9" s="278">
        <f t="shared" si="1"/>
        <v>13202.474999999999</v>
      </c>
      <c r="G9" s="279">
        <f t="shared" si="2"/>
        <v>2.1494406463496902E-3</v>
      </c>
      <c r="H9" s="282">
        <f>APUS!$N$442</f>
        <v>0</v>
      </c>
      <c r="I9" s="283">
        <f t="shared" si="3"/>
        <v>0</v>
      </c>
    </row>
    <row r="10" spans="1:9" ht="34.950000000000003" customHeight="1" x14ac:dyDescent="0.3">
      <c r="A10" s="273">
        <v>6</v>
      </c>
      <c r="B10" s="284" t="s">
        <v>109</v>
      </c>
      <c r="C10" s="275" t="s">
        <v>32</v>
      </c>
      <c r="D10" s="286">
        <v>5092.5</v>
      </c>
      <c r="E10" s="277">
        <f>APUS!$H$530</f>
        <v>3.54</v>
      </c>
      <c r="F10" s="278">
        <f t="shared" si="1"/>
        <v>18027.45</v>
      </c>
      <c r="G10" s="279">
        <f t="shared" si="2"/>
        <v>2.9349749785579395E-3</v>
      </c>
      <c r="H10" s="282">
        <f>APUS!$N$530</f>
        <v>0</v>
      </c>
      <c r="I10" s="283">
        <f t="shared" si="3"/>
        <v>0</v>
      </c>
    </row>
    <row r="11" spans="1:9" ht="34.950000000000003" customHeight="1" x14ac:dyDescent="0.3">
      <c r="A11" s="273">
        <v>7</v>
      </c>
      <c r="B11" s="287" t="s">
        <v>106</v>
      </c>
      <c r="C11" s="275" t="s">
        <v>32</v>
      </c>
      <c r="D11" s="286">
        <v>38931.06</v>
      </c>
      <c r="E11" s="277">
        <f>APUS!$H$618</f>
        <v>5.07</v>
      </c>
      <c r="F11" s="278">
        <f t="shared" si="1"/>
        <v>197380.4742</v>
      </c>
      <c r="G11" s="279">
        <f t="shared" si="2"/>
        <v>3.2134703079631385E-2</v>
      </c>
      <c r="H11" s="282">
        <f>APUS!$N$618</f>
        <v>0</v>
      </c>
      <c r="I11" s="283">
        <f t="shared" si="3"/>
        <v>0</v>
      </c>
    </row>
    <row r="12" spans="1:9" ht="34.950000000000003" customHeight="1" x14ac:dyDescent="0.3">
      <c r="A12" s="273">
        <v>8</v>
      </c>
      <c r="B12" s="284" t="s">
        <v>110</v>
      </c>
      <c r="C12" s="275" t="s">
        <v>84</v>
      </c>
      <c r="D12" s="286">
        <v>2530518.9</v>
      </c>
      <c r="E12" s="277">
        <f>APUS!$H$706</f>
        <v>0.3</v>
      </c>
      <c r="F12" s="278">
        <f t="shared" si="1"/>
        <v>759155.66999999993</v>
      </c>
      <c r="G12" s="279">
        <f t="shared" si="2"/>
        <v>0.12359501184473609</v>
      </c>
      <c r="H12" s="282">
        <f>APUS!$N$706</f>
        <v>0</v>
      </c>
      <c r="I12" s="283">
        <f t="shared" si="3"/>
        <v>0</v>
      </c>
    </row>
    <row r="13" spans="1:9" ht="34.950000000000003" customHeight="1" x14ac:dyDescent="0.3">
      <c r="A13" s="273">
        <v>9</v>
      </c>
      <c r="B13" s="287" t="s">
        <v>107</v>
      </c>
      <c r="C13" s="275" t="s">
        <v>32</v>
      </c>
      <c r="D13" s="286">
        <v>4140</v>
      </c>
      <c r="E13" s="277">
        <f>APUS!$H$794</f>
        <v>2.17</v>
      </c>
      <c r="F13" s="278">
        <f t="shared" si="1"/>
        <v>8983.7999999999993</v>
      </c>
      <c r="G13" s="279">
        <f t="shared" si="2"/>
        <v>1.4626155231255008E-3</v>
      </c>
      <c r="H13" s="282">
        <f>APUS!$N$794</f>
        <v>0</v>
      </c>
      <c r="I13" s="283">
        <f t="shared" si="3"/>
        <v>0</v>
      </c>
    </row>
    <row r="14" spans="1:9" ht="34.950000000000003" customHeight="1" x14ac:dyDescent="0.3">
      <c r="A14" s="273">
        <v>10</v>
      </c>
      <c r="B14" s="284" t="s">
        <v>111</v>
      </c>
      <c r="C14" s="275" t="s">
        <v>32</v>
      </c>
      <c r="D14" s="286">
        <v>9372.74</v>
      </c>
      <c r="E14" s="277">
        <f>APUS!$H$882</f>
        <v>5.54</v>
      </c>
      <c r="F14" s="278">
        <f t="shared" si="1"/>
        <v>51924.979599999999</v>
      </c>
      <c r="G14" s="279">
        <f t="shared" si="2"/>
        <v>8.4536923351961266E-3</v>
      </c>
      <c r="H14" s="282">
        <f>APUS!$N$882</f>
        <v>0.2271</v>
      </c>
      <c r="I14" s="283">
        <f t="shared" si="3"/>
        <v>1.9198335293230404E-3</v>
      </c>
    </row>
    <row r="15" spans="1:9" ht="34.950000000000003" customHeight="1" x14ac:dyDescent="0.3">
      <c r="A15" s="273">
        <v>11</v>
      </c>
      <c r="B15" s="284" t="s">
        <v>112</v>
      </c>
      <c r="C15" s="275" t="s">
        <v>84</v>
      </c>
      <c r="D15" s="286">
        <v>609228.1</v>
      </c>
      <c r="E15" s="277">
        <f>APUS!$H$970</f>
        <v>0.3</v>
      </c>
      <c r="F15" s="278">
        <f t="shared" si="1"/>
        <v>182768.43</v>
      </c>
      <c r="G15" s="279">
        <f t="shared" si="2"/>
        <v>2.975577627009467E-2</v>
      </c>
      <c r="H15" s="282">
        <f>APUS!$N$970</f>
        <v>0</v>
      </c>
      <c r="I15" s="283">
        <f t="shared" si="3"/>
        <v>0</v>
      </c>
    </row>
    <row r="16" spans="1:9" ht="34.950000000000003" customHeight="1" x14ac:dyDescent="0.3">
      <c r="A16" s="273">
        <v>12</v>
      </c>
      <c r="B16" s="287" t="s">
        <v>113</v>
      </c>
      <c r="C16" s="275" t="s">
        <v>32</v>
      </c>
      <c r="D16" s="286">
        <v>7145.81</v>
      </c>
      <c r="E16" s="277">
        <f>APUS!$H$1058</f>
        <v>12.41</v>
      </c>
      <c r="F16" s="278">
        <f t="shared" si="1"/>
        <v>88679.502100000012</v>
      </c>
      <c r="G16" s="279">
        <f t="shared" si="2"/>
        <v>1.4437544953638826E-2</v>
      </c>
      <c r="H16" s="282">
        <f>APUS!$N$1058</f>
        <v>0.26429999999999998</v>
      </c>
      <c r="I16" s="283">
        <f t="shared" si="3"/>
        <v>3.8158431312467415E-3</v>
      </c>
    </row>
    <row r="17" spans="1:9" ht="34.950000000000003" customHeight="1" x14ac:dyDescent="0.3">
      <c r="A17" s="273">
        <v>13</v>
      </c>
      <c r="B17" s="284" t="s">
        <v>116</v>
      </c>
      <c r="C17" s="275" t="s">
        <v>84</v>
      </c>
      <c r="D17" s="286">
        <v>564518.99</v>
      </c>
      <c r="E17" s="277">
        <f>APUS!$H$1146</f>
        <v>0.3</v>
      </c>
      <c r="F17" s="278">
        <f t="shared" si="1"/>
        <v>169355.69699999999</v>
      </c>
      <c r="G17" s="279">
        <f t="shared" si="2"/>
        <v>2.7572104383661571E-2</v>
      </c>
      <c r="H17" s="282">
        <f>APUS!$N$1146</f>
        <v>0</v>
      </c>
      <c r="I17" s="283">
        <f t="shared" si="3"/>
        <v>0</v>
      </c>
    </row>
    <row r="18" spans="1:9" ht="34.950000000000003" customHeight="1" x14ac:dyDescent="0.3">
      <c r="A18" s="273">
        <v>14</v>
      </c>
      <c r="B18" s="287" t="s">
        <v>114</v>
      </c>
      <c r="C18" s="275" t="s">
        <v>41</v>
      </c>
      <c r="D18" s="286">
        <v>29400</v>
      </c>
      <c r="E18" s="277">
        <f>APUS!$H$1234</f>
        <v>1.08</v>
      </c>
      <c r="F18" s="278">
        <f t="shared" si="1"/>
        <v>31752.000000000004</v>
      </c>
      <c r="G18" s="279">
        <f t="shared" si="2"/>
        <v>5.1694125081013509E-3</v>
      </c>
      <c r="H18" s="282">
        <f>APUS!$N$1234</f>
        <v>0.17</v>
      </c>
      <c r="I18" s="283">
        <f t="shared" si="3"/>
        <v>8.7880012637722976E-4</v>
      </c>
    </row>
    <row r="19" spans="1:9" ht="34.950000000000003" customHeight="1" x14ac:dyDescent="0.3">
      <c r="A19" s="273">
        <v>15</v>
      </c>
      <c r="B19" s="287" t="s">
        <v>115</v>
      </c>
      <c r="C19" s="275" t="s">
        <v>41</v>
      </c>
      <c r="D19" s="286">
        <v>29400</v>
      </c>
      <c r="E19" s="277">
        <f>APUS!$H$1322</f>
        <v>0.48</v>
      </c>
      <c r="F19" s="278">
        <f t="shared" si="1"/>
        <v>14112</v>
      </c>
      <c r="G19" s="279">
        <f t="shared" si="2"/>
        <v>2.2975166702672665E-3</v>
      </c>
      <c r="H19" s="282">
        <f>APUS!$N$1322</f>
        <v>0.14330000000000001</v>
      </c>
      <c r="I19" s="283">
        <f t="shared" si="3"/>
        <v>3.2923413884929933E-4</v>
      </c>
    </row>
    <row r="20" spans="1:9" ht="34.950000000000003" customHeight="1" x14ac:dyDescent="0.3">
      <c r="A20" s="273">
        <v>16</v>
      </c>
      <c r="B20" s="284" t="s">
        <v>117</v>
      </c>
      <c r="C20" s="275" t="s">
        <v>41</v>
      </c>
      <c r="D20" s="286">
        <v>29400</v>
      </c>
      <c r="E20" s="277">
        <f>APUS!$H$1410</f>
        <v>7.18</v>
      </c>
      <c r="F20" s="278">
        <f t="shared" si="1"/>
        <v>211092</v>
      </c>
      <c r="G20" s="279">
        <f t="shared" si="2"/>
        <v>3.4367020192747864E-2</v>
      </c>
      <c r="H20" s="282">
        <f>APUS!$N$1410</f>
        <v>0.19</v>
      </c>
      <c r="I20" s="283">
        <f t="shared" si="3"/>
        <v>6.5297338366220939E-3</v>
      </c>
    </row>
    <row r="21" spans="1:9" ht="34.950000000000003" customHeight="1" x14ac:dyDescent="0.3">
      <c r="A21" s="273">
        <v>17</v>
      </c>
      <c r="B21" s="284" t="s">
        <v>116</v>
      </c>
      <c r="C21" s="275" t="s">
        <v>84</v>
      </c>
      <c r="D21" s="286">
        <v>114513</v>
      </c>
      <c r="E21" s="277">
        <f>APUS!$H$1498</f>
        <v>0.3</v>
      </c>
      <c r="F21" s="278">
        <f t="shared" si="1"/>
        <v>34353.9</v>
      </c>
      <c r="G21" s="279">
        <f t="shared" si="2"/>
        <v>5.5930171441818778E-3</v>
      </c>
      <c r="H21" s="282">
        <f>APUS!$N$1498</f>
        <v>0</v>
      </c>
      <c r="I21" s="283">
        <f t="shared" si="3"/>
        <v>0</v>
      </c>
    </row>
    <row r="22" spans="1:9" ht="34.950000000000003" customHeight="1" x14ac:dyDescent="0.3">
      <c r="A22" s="273">
        <v>18</v>
      </c>
      <c r="B22" s="284" t="s">
        <v>119</v>
      </c>
      <c r="C22" s="275" t="s">
        <v>41</v>
      </c>
      <c r="D22" s="286">
        <v>29400</v>
      </c>
      <c r="E22" s="277">
        <f>APUS!$H$1586</f>
        <v>1.48</v>
      </c>
      <c r="F22" s="278">
        <f t="shared" si="1"/>
        <v>43512</v>
      </c>
      <c r="G22" s="279">
        <f t="shared" si="2"/>
        <v>7.0840097333240721E-3</v>
      </c>
      <c r="H22" s="282">
        <f>APUS!$N$1586</f>
        <v>1.5100000000000001E-2</v>
      </c>
      <c r="I22" s="283">
        <f t="shared" si="3"/>
        <v>1.0696854697319349E-4</v>
      </c>
    </row>
    <row r="23" spans="1:9" ht="34.950000000000003" customHeight="1" x14ac:dyDescent="0.3">
      <c r="A23" s="273">
        <v>19</v>
      </c>
      <c r="B23" s="287" t="s">
        <v>118</v>
      </c>
      <c r="C23" s="275" t="s">
        <v>32</v>
      </c>
      <c r="D23" s="286">
        <v>2352</v>
      </c>
      <c r="E23" s="277">
        <f>APUS!$H$1674</f>
        <v>20</v>
      </c>
      <c r="F23" s="278">
        <f t="shared" si="1"/>
        <v>47040</v>
      </c>
      <c r="G23" s="279">
        <f t="shared" si="2"/>
        <v>7.6583889008908891E-3</v>
      </c>
      <c r="H23" s="282">
        <f>APUS!$N$1674</f>
        <v>0.27860000000000001</v>
      </c>
      <c r="I23" s="283">
        <f t="shared" si="3"/>
        <v>2.1336271477882017E-3</v>
      </c>
    </row>
    <row r="24" spans="1:9" ht="34.950000000000003" customHeight="1" x14ac:dyDescent="0.3">
      <c r="A24" s="273">
        <v>20</v>
      </c>
      <c r="B24" s="284" t="s">
        <v>116</v>
      </c>
      <c r="C24" s="275" t="s">
        <v>84</v>
      </c>
      <c r="D24" s="286">
        <v>185808</v>
      </c>
      <c r="E24" s="277">
        <f>APUS!$H$1762</f>
        <v>0.3</v>
      </c>
      <c r="F24" s="278">
        <f t="shared" si="1"/>
        <v>55742.400000000001</v>
      </c>
      <c r="G24" s="279">
        <f t="shared" si="2"/>
        <v>9.075190847555703E-3</v>
      </c>
      <c r="H24" s="282">
        <f>APUS!$N$1762</f>
        <v>0</v>
      </c>
      <c r="I24" s="283">
        <f t="shared" si="3"/>
        <v>0</v>
      </c>
    </row>
    <row r="25" spans="1:9" ht="34.950000000000003" customHeight="1" x14ac:dyDescent="0.3">
      <c r="A25" s="273">
        <v>21</v>
      </c>
      <c r="B25" s="287" t="s">
        <v>113</v>
      </c>
      <c r="C25" s="275" t="s">
        <v>32</v>
      </c>
      <c r="D25" s="286">
        <v>13574.21</v>
      </c>
      <c r="E25" s="277">
        <f>APUS!$H$1850</f>
        <v>12.41</v>
      </c>
      <c r="F25" s="278">
        <f t="shared" si="1"/>
        <v>168455.9461</v>
      </c>
      <c r="G25" s="279">
        <f t="shared" si="2"/>
        <v>2.7425619640759222E-2</v>
      </c>
      <c r="H25" s="282">
        <f>APUS!$N$1850</f>
        <v>0.26429999999999998</v>
      </c>
      <c r="I25" s="283">
        <f t="shared" si="3"/>
        <v>7.2485912710526616E-3</v>
      </c>
    </row>
    <row r="26" spans="1:9" ht="34.950000000000003" customHeight="1" x14ac:dyDescent="0.3">
      <c r="A26" s="273">
        <v>22</v>
      </c>
      <c r="B26" s="284" t="s">
        <v>116</v>
      </c>
      <c r="C26" s="275" t="s">
        <v>84</v>
      </c>
      <c r="D26" s="286">
        <v>1072362.5900000001</v>
      </c>
      <c r="E26" s="277">
        <f>APUS!$H$1938</f>
        <v>0.3</v>
      </c>
      <c r="F26" s="278">
        <f t="shared" si="1"/>
        <v>321708.777</v>
      </c>
      <c r="G26" s="279">
        <f t="shared" si="2"/>
        <v>5.2376082633843156E-2</v>
      </c>
      <c r="H26" s="282">
        <f>APUS!$N$1938</f>
        <v>0</v>
      </c>
      <c r="I26" s="283">
        <f t="shared" si="3"/>
        <v>0</v>
      </c>
    </row>
    <row r="27" spans="1:9" ht="34.950000000000003" customHeight="1" x14ac:dyDescent="0.3">
      <c r="A27" s="273">
        <v>23</v>
      </c>
      <c r="B27" s="287" t="s">
        <v>118</v>
      </c>
      <c r="C27" s="275" t="s">
        <v>32</v>
      </c>
      <c r="D27" s="286">
        <v>9662.18</v>
      </c>
      <c r="E27" s="277">
        <f>APUS!$H$2026</f>
        <v>20</v>
      </c>
      <c r="F27" s="278">
        <f t="shared" si="1"/>
        <v>193243.6</v>
      </c>
      <c r="G27" s="279">
        <f t="shared" si="2"/>
        <v>3.1461195608167486E-2</v>
      </c>
      <c r="H27" s="282">
        <f>APUS!$N$2026</f>
        <v>0.27860000000000001</v>
      </c>
      <c r="I27" s="283">
        <f t="shared" si="3"/>
        <v>8.7650890964354623E-3</v>
      </c>
    </row>
    <row r="28" spans="1:9" ht="34.950000000000003" customHeight="1" x14ac:dyDescent="0.3">
      <c r="A28" s="273">
        <v>24</v>
      </c>
      <c r="B28" s="284" t="s">
        <v>116</v>
      </c>
      <c r="C28" s="275" t="s">
        <v>84</v>
      </c>
      <c r="D28" s="286">
        <v>763312.22</v>
      </c>
      <c r="E28" s="277">
        <f>APUS!$H$2114</f>
        <v>0.3</v>
      </c>
      <c r="F28" s="278">
        <f t="shared" si="1"/>
        <v>228993.666</v>
      </c>
      <c r="G28" s="279">
        <f t="shared" si="2"/>
        <v>3.7281516795678475E-2</v>
      </c>
      <c r="H28" s="282">
        <f>APUS!$N$2114</f>
        <v>0</v>
      </c>
      <c r="I28" s="283">
        <f t="shared" si="3"/>
        <v>0</v>
      </c>
    </row>
    <row r="29" spans="1:9" ht="34.950000000000003" customHeight="1" x14ac:dyDescent="0.3">
      <c r="A29" s="273">
        <v>25</v>
      </c>
      <c r="B29" s="287" t="s">
        <v>114</v>
      </c>
      <c r="C29" s="275" t="s">
        <v>41</v>
      </c>
      <c r="D29" s="286">
        <v>62252.4</v>
      </c>
      <c r="E29" s="277">
        <f>APUS!$H$2202</f>
        <v>1.08</v>
      </c>
      <c r="F29" s="278">
        <f t="shared" si="1"/>
        <v>67232.592000000004</v>
      </c>
      <c r="G29" s="279">
        <f t="shared" si="2"/>
        <v>1.094586174215403E-2</v>
      </c>
      <c r="H29" s="282">
        <f>APUS!$N$2202</f>
        <v>0.17</v>
      </c>
      <c r="I29" s="283">
        <f t="shared" si="3"/>
        <v>1.8607964961661852E-3</v>
      </c>
    </row>
    <row r="30" spans="1:9" ht="34.950000000000003" customHeight="1" x14ac:dyDescent="0.3">
      <c r="A30" s="273">
        <v>26</v>
      </c>
      <c r="B30" s="287" t="s">
        <v>115</v>
      </c>
      <c r="C30" s="275" t="s">
        <v>41</v>
      </c>
      <c r="D30" s="286">
        <v>62252.4</v>
      </c>
      <c r="E30" s="277">
        <f>APUS!$H$2290</f>
        <v>0.48</v>
      </c>
      <c r="F30" s="278">
        <f t="shared" si="1"/>
        <v>29881.151999999998</v>
      </c>
      <c r="G30" s="279">
        <f t="shared" si="2"/>
        <v>4.8648274409573465E-3</v>
      </c>
      <c r="H30" s="282">
        <f>APUS!$N$2290</f>
        <v>0.14330000000000001</v>
      </c>
      <c r="I30" s="283">
        <f t="shared" si="3"/>
        <v>6.9712977228918779E-4</v>
      </c>
    </row>
    <row r="31" spans="1:9" ht="34.950000000000003" customHeight="1" x14ac:dyDescent="0.3">
      <c r="A31" s="273">
        <v>27</v>
      </c>
      <c r="B31" s="284" t="s">
        <v>120</v>
      </c>
      <c r="C31" s="275" t="s">
        <v>41</v>
      </c>
      <c r="D31" s="286">
        <v>43556.4</v>
      </c>
      <c r="E31" s="277">
        <f>APUS!$H$2378</f>
        <v>18.16</v>
      </c>
      <c r="F31" s="278">
        <f t="shared" si="1"/>
        <v>790984.22400000005</v>
      </c>
      <c r="G31" s="279">
        <f t="shared" si="2"/>
        <v>0.12877688779467247</v>
      </c>
      <c r="H31" s="282">
        <f>APUS!$N$2378</f>
        <v>0.18779999999999999</v>
      </c>
      <c r="I31" s="283">
        <f t="shared" si="3"/>
        <v>2.418429952783949E-2</v>
      </c>
    </row>
    <row r="32" spans="1:9" ht="34.950000000000003" customHeight="1" x14ac:dyDescent="0.3">
      <c r="A32" s="273">
        <v>28</v>
      </c>
      <c r="B32" s="284" t="s">
        <v>116</v>
      </c>
      <c r="C32" s="275" t="s">
        <v>84</v>
      </c>
      <c r="D32" s="286">
        <v>424130.45</v>
      </c>
      <c r="E32" s="277">
        <f>APUS!$H$2466</f>
        <v>0.3</v>
      </c>
      <c r="F32" s="278">
        <f t="shared" si="1"/>
        <v>127239.13499999999</v>
      </c>
      <c r="G32" s="279">
        <f t="shared" si="2"/>
        <v>2.0715280170981239E-2</v>
      </c>
      <c r="H32" s="282">
        <f>APUS!$N$2466</f>
        <v>0</v>
      </c>
      <c r="I32" s="283">
        <f t="shared" si="3"/>
        <v>0</v>
      </c>
    </row>
    <row r="33" spans="1:9" ht="34.950000000000003" customHeight="1" x14ac:dyDescent="0.3">
      <c r="A33" s="273">
        <v>29</v>
      </c>
      <c r="B33" s="284" t="s">
        <v>117</v>
      </c>
      <c r="C33" s="275" t="s">
        <v>41</v>
      </c>
      <c r="D33" s="286">
        <v>18696</v>
      </c>
      <c r="E33" s="277">
        <f>APUS!$H$2554</f>
        <v>7.18</v>
      </c>
      <c r="F33" s="278">
        <f t="shared" si="1"/>
        <v>134237.28</v>
      </c>
      <c r="G33" s="279">
        <f t="shared" si="2"/>
        <v>2.18546193715515E-2</v>
      </c>
      <c r="H33" s="282">
        <f>APUS!$N$2554</f>
        <v>0.19</v>
      </c>
      <c r="I33" s="283">
        <f t="shared" si="3"/>
        <v>4.152377680594785E-3</v>
      </c>
    </row>
    <row r="34" spans="1:9" ht="34.950000000000003" customHeight="1" x14ac:dyDescent="0.3">
      <c r="A34" s="273">
        <v>30</v>
      </c>
      <c r="B34" s="284" t="s">
        <v>116</v>
      </c>
      <c r="C34" s="275" t="s">
        <v>84</v>
      </c>
      <c r="D34" s="286">
        <v>72820.92</v>
      </c>
      <c r="E34" s="277">
        <f>APUS!$H$2642</f>
        <v>0.3</v>
      </c>
      <c r="F34" s="278">
        <f t="shared" si="1"/>
        <v>21846.275999999998</v>
      </c>
      <c r="G34" s="279">
        <f t="shared" si="2"/>
        <v>3.5567023308715772E-3</v>
      </c>
      <c r="H34" s="282">
        <f>APUS!$N$2642</f>
        <v>0</v>
      </c>
      <c r="I34" s="283">
        <f t="shared" si="3"/>
        <v>0</v>
      </c>
    </row>
    <row r="35" spans="1:9" ht="34.950000000000003" customHeight="1" x14ac:dyDescent="0.3">
      <c r="A35" s="273">
        <v>31</v>
      </c>
      <c r="B35" s="284" t="s">
        <v>124</v>
      </c>
      <c r="C35" s="275" t="s">
        <v>32</v>
      </c>
      <c r="D35" s="286">
        <v>1152.79</v>
      </c>
      <c r="E35" s="277">
        <f>APUS!$H$2730</f>
        <v>1.33</v>
      </c>
      <c r="F35" s="278">
        <f t="shared" si="1"/>
        <v>1533.2107000000001</v>
      </c>
      <c r="G35" s="279">
        <f t="shared" si="2"/>
        <v>2.4961572720253296E-4</v>
      </c>
      <c r="H35" s="282">
        <f>APUS!$N$2730</f>
        <v>0</v>
      </c>
      <c r="I35" s="283">
        <f t="shared" si="3"/>
        <v>0</v>
      </c>
    </row>
    <row r="36" spans="1:9" ht="34.950000000000003" customHeight="1" x14ac:dyDescent="0.3">
      <c r="A36" s="273">
        <v>32</v>
      </c>
      <c r="B36" s="287" t="s">
        <v>121</v>
      </c>
      <c r="C36" s="275" t="s">
        <v>74</v>
      </c>
      <c r="D36" s="286">
        <v>44.2</v>
      </c>
      <c r="E36" s="277">
        <f>APUS!$H$2818</f>
        <v>85.78</v>
      </c>
      <c r="F36" s="278">
        <f t="shared" si="1"/>
        <v>3791.4760000000001</v>
      </c>
      <c r="G36" s="279">
        <f t="shared" si="2"/>
        <v>6.1727461131790365E-4</v>
      </c>
      <c r="H36" s="282">
        <f>APUS!$N$2818</f>
        <v>0</v>
      </c>
      <c r="I36" s="283">
        <f t="shared" si="3"/>
        <v>0</v>
      </c>
    </row>
    <row r="37" spans="1:9" ht="34.950000000000003" customHeight="1" x14ac:dyDescent="0.3">
      <c r="A37" s="273">
        <v>33</v>
      </c>
      <c r="B37" s="287" t="s">
        <v>122</v>
      </c>
      <c r="C37" s="275" t="s">
        <v>32</v>
      </c>
      <c r="D37" s="286">
        <v>8.33</v>
      </c>
      <c r="E37" s="277">
        <f>APUS!$H$2906</f>
        <v>3.54</v>
      </c>
      <c r="F37" s="278">
        <f t="shared" si="1"/>
        <v>29.488199999999999</v>
      </c>
      <c r="G37" s="279">
        <f t="shared" si="2"/>
        <v>4.8008525422459759E-6</v>
      </c>
      <c r="H37" s="282">
        <f>APUS!$N$2906</f>
        <v>0</v>
      </c>
      <c r="I37" s="283">
        <f t="shared" si="3"/>
        <v>0</v>
      </c>
    </row>
    <row r="38" spans="1:9" ht="34.950000000000003" customHeight="1" x14ac:dyDescent="0.3">
      <c r="A38" s="273">
        <v>34</v>
      </c>
      <c r="B38" s="287" t="s">
        <v>123</v>
      </c>
      <c r="C38" s="275" t="s">
        <v>32</v>
      </c>
      <c r="D38" s="286">
        <v>422.4</v>
      </c>
      <c r="E38" s="277">
        <f>APUS!$H$2994</f>
        <v>6.93</v>
      </c>
      <c r="F38" s="278">
        <f t="shared" si="1"/>
        <v>2927.2319999999995</v>
      </c>
      <c r="G38" s="279">
        <f t="shared" si="2"/>
        <v>4.7657060074686724E-4</v>
      </c>
      <c r="H38" s="282">
        <f>APUS!$N$2994</f>
        <v>0.15329999999999999</v>
      </c>
      <c r="I38" s="283">
        <f t="shared" si="3"/>
        <v>7.3058273094494749E-5</v>
      </c>
    </row>
    <row r="39" spans="1:9" ht="34.950000000000003" customHeight="1" x14ac:dyDescent="0.3">
      <c r="A39" s="273">
        <v>35</v>
      </c>
      <c r="B39" s="284" t="s">
        <v>126</v>
      </c>
      <c r="C39" s="275" t="s">
        <v>32</v>
      </c>
      <c r="D39" s="286">
        <v>22.98</v>
      </c>
      <c r="E39" s="277">
        <f>APUS!$H$3082</f>
        <v>139.75</v>
      </c>
      <c r="F39" s="278">
        <f t="shared" si="1"/>
        <v>3211.4549999999999</v>
      </c>
      <c r="G39" s="279">
        <f t="shared" si="2"/>
        <v>5.2284377822513922E-4</v>
      </c>
      <c r="H39" s="282">
        <f>APUS!$N$3082</f>
        <v>0.24030000000000001</v>
      </c>
      <c r="I39" s="283">
        <f t="shared" si="3"/>
        <v>1.2563935990750097E-4</v>
      </c>
    </row>
    <row r="40" spans="1:9" ht="34.950000000000003" customHeight="1" x14ac:dyDescent="0.3">
      <c r="A40" s="273">
        <v>36</v>
      </c>
      <c r="B40" s="284" t="s">
        <v>127</v>
      </c>
      <c r="C40" s="275" t="s">
        <v>32</v>
      </c>
      <c r="D40" s="286">
        <v>135.96</v>
      </c>
      <c r="E40" s="277">
        <f>APUS!$H$3170</f>
        <v>294.06</v>
      </c>
      <c r="F40" s="278">
        <f t="shared" si="1"/>
        <v>39980.397600000004</v>
      </c>
      <c r="G40" s="279">
        <f t="shared" si="2"/>
        <v>6.5090440738317335E-3</v>
      </c>
      <c r="H40" s="282">
        <f>APUS!$N$3170</f>
        <v>0.1855</v>
      </c>
      <c r="I40" s="283">
        <f t="shared" si="3"/>
        <v>1.2074276756957865E-3</v>
      </c>
    </row>
    <row r="41" spans="1:9" ht="34.950000000000003" customHeight="1" x14ac:dyDescent="0.3">
      <c r="A41" s="273">
        <v>37</v>
      </c>
      <c r="B41" s="287" t="s">
        <v>125</v>
      </c>
      <c r="C41" s="275" t="s">
        <v>42</v>
      </c>
      <c r="D41" s="286">
        <v>23659.119999999999</v>
      </c>
      <c r="E41" s="277">
        <f>APUS!$H$3258</f>
        <v>2.69</v>
      </c>
      <c r="F41" s="278">
        <f t="shared" si="1"/>
        <v>63643.032799999994</v>
      </c>
      <c r="G41" s="279">
        <f t="shared" si="2"/>
        <v>1.0361460374459073E-2</v>
      </c>
      <c r="H41" s="282">
        <f>APUS!$N$3258</f>
        <v>0.18229999999999999</v>
      </c>
      <c r="I41" s="283">
        <f t="shared" si="3"/>
        <v>1.8888942262638888E-3</v>
      </c>
    </row>
    <row r="42" spans="1:9" ht="34.950000000000003" customHeight="1" x14ac:dyDescent="0.3">
      <c r="A42" s="273">
        <v>38</v>
      </c>
      <c r="B42" s="287" t="s">
        <v>128</v>
      </c>
      <c r="C42" s="275" t="s">
        <v>32</v>
      </c>
      <c r="D42" s="286">
        <v>125</v>
      </c>
      <c r="E42" s="277">
        <f>APUS!$H$3346</f>
        <v>14.06</v>
      </c>
      <c r="F42" s="278">
        <f t="shared" si="1"/>
        <v>1757.5</v>
      </c>
      <c r="G42" s="279">
        <f t="shared" si="2"/>
        <v>2.861313455211679E-4</v>
      </c>
      <c r="H42" s="282">
        <f>APUS!$N$3346</f>
        <v>8.1100000000000005E-2</v>
      </c>
      <c r="I42" s="283">
        <f t="shared" si="3"/>
        <v>2.3205252121766717E-5</v>
      </c>
    </row>
    <row r="43" spans="1:9" ht="34.950000000000003" customHeight="1" x14ac:dyDescent="0.3">
      <c r="A43" s="273">
        <v>39</v>
      </c>
      <c r="B43" s="284" t="s">
        <v>131</v>
      </c>
      <c r="C43" s="275" t="s">
        <v>32</v>
      </c>
      <c r="D43" s="286">
        <v>115.72</v>
      </c>
      <c r="E43" s="277">
        <f>APUS!$H$3434</f>
        <v>23.83</v>
      </c>
      <c r="F43" s="278">
        <f t="shared" si="1"/>
        <v>2757.6075999999998</v>
      </c>
      <c r="G43" s="279">
        <f t="shared" si="2"/>
        <v>4.489547499330859E-4</v>
      </c>
      <c r="H43" s="282">
        <f>APUS!$N$3434</f>
        <v>0.20399999999999999</v>
      </c>
      <c r="I43" s="283">
        <f t="shared" si="3"/>
        <v>9.1586768986349519E-5</v>
      </c>
    </row>
    <row r="44" spans="1:9" ht="34.950000000000003" customHeight="1" x14ac:dyDescent="0.3">
      <c r="A44" s="273">
        <v>40</v>
      </c>
      <c r="B44" s="284" t="s">
        <v>132</v>
      </c>
      <c r="C44" s="275" t="s">
        <v>84</v>
      </c>
      <c r="D44" s="286">
        <v>9141.8799999999992</v>
      </c>
      <c r="E44" s="277">
        <f>APUS!$H$3522</f>
        <v>0.39</v>
      </c>
      <c r="F44" s="278">
        <f t="shared" si="1"/>
        <v>3565.3332</v>
      </c>
      <c r="G44" s="279">
        <f t="shared" si="2"/>
        <v>5.8045723228864366E-4</v>
      </c>
      <c r="H44" s="282">
        <f>APUS!$N$3522</f>
        <v>0</v>
      </c>
      <c r="I44" s="283">
        <f t="shared" si="3"/>
        <v>0</v>
      </c>
    </row>
    <row r="45" spans="1:9" ht="34.950000000000003" customHeight="1" x14ac:dyDescent="0.3">
      <c r="A45" s="273">
        <v>41</v>
      </c>
      <c r="B45" s="284" t="s">
        <v>124</v>
      </c>
      <c r="C45" s="275" t="s">
        <v>32</v>
      </c>
      <c r="D45" s="286">
        <v>1305</v>
      </c>
      <c r="E45" s="277">
        <f>APUS!$H$3610</f>
        <v>1.33</v>
      </c>
      <c r="F45" s="278">
        <f t="shared" si="1"/>
        <v>1735.65</v>
      </c>
      <c r="G45" s="279">
        <f t="shared" si="2"/>
        <v>2.82574036901175E-4</v>
      </c>
      <c r="H45" s="282">
        <f>APUS!$N$3610</f>
        <v>0</v>
      </c>
      <c r="I45" s="283">
        <f t="shared" si="3"/>
        <v>0</v>
      </c>
    </row>
    <row r="46" spans="1:9" ht="34.950000000000003" customHeight="1" x14ac:dyDescent="0.3">
      <c r="A46" s="273">
        <v>42</v>
      </c>
      <c r="B46" s="287" t="s">
        <v>129</v>
      </c>
      <c r="C46" s="275" t="s">
        <v>41</v>
      </c>
      <c r="D46" s="286">
        <v>69.319999999999993</v>
      </c>
      <c r="E46" s="277">
        <f>APUS!$H$3698</f>
        <v>3.12</v>
      </c>
      <c r="F46" s="278">
        <f t="shared" si="1"/>
        <v>216.27839999999998</v>
      </c>
      <c r="G46" s="279">
        <f t="shared" si="2"/>
        <v>3.5211396642483844E-5</v>
      </c>
      <c r="H46" s="282">
        <f>APUS!$N$3698</f>
        <v>8.6199999999999999E-2</v>
      </c>
      <c r="I46" s="283">
        <f t="shared" si="3"/>
        <v>3.0352223905821072E-6</v>
      </c>
    </row>
    <row r="47" spans="1:9" ht="34.950000000000003" customHeight="1" x14ac:dyDescent="0.3">
      <c r="A47" s="273">
        <v>43</v>
      </c>
      <c r="B47" s="284" t="s">
        <v>126</v>
      </c>
      <c r="C47" s="275" t="s">
        <v>32</v>
      </c>
      <c r="D47" s="286">
        <v>12.42</v>
      </c>
      <c r="E47" s="277">
        <f>APUS!$H$3786</f>
        <v>139.75</v>
      </c>
      <c r="F47" s="278">
        <f t="shared" si="1"/>
        <v>1735.6949999999999</v>
      </c>
      <c r="G47" s="279">
        <f t="shared" si="2"/>
        <v>2.8258136316606743E-4</v>
      </c>
      <c r="H47" s="282">
        <f>APUS!$N$3786</f>
        <v>0.24030000000000001</v>
      </c>
      <c r="I47" s="283">
        <f t="shared" si="3"/>
        <v>6.7904301568806011E-5</v>
      </c>
    </row>
    <row r="48" spans="1:9" ht="34.950000000000003" customHeight="1" x14ac:dyDescent="0.3">
      <c r="A48" s="273">
        <v>44</v>
      </c>
      <c r="B48" s="284" t="s">
        <v>127</v>
      </c>
      <c r="C48" s="275" t="s">
        <v>32</v>
      </c>
      <c r="D48" s="286">
        <v>131.04</v>
      </c>
      <c r="E48" s="277">
        <f>APUS!$H$3874</f>
        <v>294.06</v>
      </c>
      <c r="F48" s="278">
        <f t="shared" si="1"/>
        <v>38533.6224</v>
      </c>
      <c r="G48" s="279">
        <f t="shared" si="2"/>
        <v>6.2735005548316446E-3</v>
      </c>
      <c r="H48" s="282">
        <f>APUS!$N$3874</f>
        <v>0.1855</v>
      </c>
      <c r="I48" s="283">
        <f t="shared" si="3"/>
        <v>1.1637343529212702E-3</v>
      </c>
    </row>
    <row r="49" spans="1:9" ht="34.950000000000003" customHeight="1" x14ac:dyDescent="0.3">
      <c r="A49" s="273">
        <v>45</v>
      </c>
      <c r="B49" s="287" t="s">
        <v>125</v>
      </c>
      <c r="C49" s="275" t="s">
        <v>42</v>
      </c>
      <c r="D49" s="286">
        <v>12167</v>
      </c>
      <c r="E49" s="277">
        <f>APUS!$H$3962</f>
        <v>2.69</v>
      </c>
      <c r="F49" s="278">
        <f t="shared" si="1"/>
        <v>32729.23</v>
      </c>
      <c r="G49" s="279">
        <f t="shared" si="2"/>
        <v>5.3285113045643089E-3</v>
      </c>
      <c r="H49" s="282">
        <f>APUS!$N$3962</f>
        <v>0.18229999999999999</v>
      </c>
      <c r="I49" s="283">
        <f t="shared" si="3"/>
        <v>9.7138761082207347E-4</v>
      </c>
    </row>
    <row r="50" spans="1:9" ht="34.950000000000003" customHeight="1" x14ac:dyDescent="0.3">
      <c r="A50" s="273">
        <v>46</v>
      </c>
      <c r="B50" s="287" t="s">
        <v>130</v>
      </c>
      <c r="C50" s="275" t="s">
        <v>42</v>
      </c>
      <c r="D50" s="286">
        <v>514</v>
      </c>
      <c r="E50" s="277">
        <f>APUS!$H$4050</f>
        <v>5.64</v>
      </c>
      <c r="F50" s="278">
        <f t="shared" si="1"/>
        <v>2898.96</v>
      </c>
      <c r="G50" s="279">
        <f t="shared" si="2"/>
        <v>4.7196775272378088E-4</v>
      </c>
      <c r="H50" s="282">
        <f>APUS!$N$4050</f>
        <v>0.1244</v>
      </c>
      <c r="I50" s="283">
        <f t="shared" si="3"/>
        <v>5.8712788438838343E-5</v>
      </c>
    </row>
    <row r="51" spans="1:9" ht="34.950000000000003" customHeight="1" x14ac:dyDescent="0.3">
      <c r="A51" s="273">
        <v>47</v>
      </c>
      <c r="B51" s="287" t="s">
        <v>133</v>
      </c>
      <c r="C51" s="275" t="s">
        <v>43</v>
      </c>
      <c r="D51" s="286">
        <v>15</v>
      </c>
      <c r="E51" s="277">
        <f>APUS!$H$4138</f>
        <v>427.2</v>
      </c>
      <c r="F51" s="278">
        <f t="shared" si="1"/>
        <v>6408</v>
      </c>
      <c r="G51" s="279">
        <f t="shared" si="2"/>
        <v>1.0432601206825853E-3</v>
      </c>
      <c r="H51" s="282">
        <f>APUS!$N$4138</f>
        <v>0.15379999999999999</v>
      </c>
      <c r="I51" s="283">
        <f t="shared" si="3"/>
        <v>1.6045340656098162E-4</v>
      </c>
    </row>
    <row r="52" spans="1:9" ht="34.950000000000003" customHeight="1" x14ac:dyDescent="0.3">
      <c r="A52" s="273">
        <v>48</v>
      </c>
      <c r="B52" s="287" t="s">
        <v>134</v>
      </c>
      <c r="C52" s="275" t="s">
        <v>43</v>
      </c>
      <c r="D52" s="286">
        <v>15</v>
      </c>
      <c r="E52" s="277">
        <f>APUS!$H$4226</f>
        <v>277.56</v>
      </c>
      <c r="F52" s="278">
        <f t="shared" si="1"/>
        <v>4163.3999999999996</v>
      </c>
      <c r="G52" s="279">
        <f t="shared" si="2"/>
        <v>6.7782602784798311E-4</v>
      </c>
      <c r="H52" s="282">
        <f>APUS!$N$4226</f>
        <v>0.1077</v>
      </c>
      <c r="I52" s="283">
        <f t="shared" si="3"/>
        <v>7.3001863199227782E-5</v>
      </c>
    </row>
    <row r="53" spans="1:9" ht="34.950000000000003" customHeight="1" x14ac:dyDescent="0.3">
      <c r="A53" s="273">
        <v>49</v>
      </c>
      <c r="B53" s="287" t="s">
        <v>135</v>
      </c>
      <c r="C53" s="275" t="s">
        <v>43</v>
      </c>
      <c r="D53" s="286">
        <v>3</v>
      </c>
      <c r="E53" s="277">
        <f>APUS!$H$4314</f>
        <v>74.25</v>
      </c>
      <c r="F53" s="278">
        <f t="shared" si="1"/>
        <v>222.75</v>
      </c>
      <c r="G53" s="279">
        <f t="shared" si="2"/>
        <v>3.6265011217547737E-5</v>
      </c>
      <c r="H53" s="282">
        <f>APUS!$N$4314</f>
        <v>0.1522</v>
      </c>
      <c r="I53" s="283">
        <f t="shared" si="3"/>
        <v>5.5195347073107654E-6</v>
      </c>
    </row>
    <row r="54" spans="1:9" ht="34.950000000000003" customHeight="1" x14ac:dyDescent="0.3">
      <c r="A54" s="273">
        <v>50</v>
      </c>
      <c r="B54" s="287" t="s">
        <v>136</v>
      </c>
      <c r="C54" s="275" t="s">
        <v>43</v>
      </c>
      <c r="D54" s="286">
        <v>1</v>
      </c>
      <c r="E54" s="277">
        <f>APUS!$H$4402</f>
        <v>202.49</v>
      </c>
      <c r="F54" s="278">
        <f t="shared" si="1"/>
        <v>202.49</v>
      </c>
      <c r="G54" s="279">
        <f t="shared" si="2"/>
        <v>3.2966563957087507E-5</v>
      </c>
      <c r="H54" s="282">
        <f>APUS!$N$4402</f>
        <v>0.27410000000000001</v>
      </c>
      <c r="I54" s="283">
        <f t="shared" si="3"/>
        <v>9.0361351806376861E-6</v>
      </c>
    </row>
    <row r="55" spans="1:9" ht="34.950000000000003" customHeight="1" x14ac:dyDescent="0.3">
      <c r="A55" s="273">
        <v>51</v>
      </c>
      <c r="B55" s="284" t="s">
        <v>554</v>
      </c>
      <c r="C55" s="275" t="s">
        <v>43</v>
      </c>
      <c r="D55" s="286">
        <v>15</v>
      </c>
      <c r="E55" s="277">
        <f>APUS!$H$4490</f>
        <v>57.5</v>
      </c>
      <c r="F55" s="278">
        <f t="shared" si="1"/>
        <v>862.5</v>
      </c>
      <c r="G55" s="279">
        <f t="shared" si="2"/>
        <v>1.4042007710498281E-4</v>
      </c>
      <c r="H55" s="282">
        <f>APUS!$N$4490</f>
        <v>0</v>
      </c>
      <c r="I55" s="283">
        <f t="shared" si="3"/>
        <v>0</v>
      </c>
    </row>
    <row r="56" spans="1:9" ht="34.950000000000003" customHeight="1" x14ac:dyDescent="0.3">
      <c r="A56" s="273">
        <v>52</v>
      </c>
      <c r="B56" s="284" t="s">
        <v>105</v>
      </c>
      <c r="C56" s="275" t="s">
        <v>43</v>
      </c>
      <c r="D56" s="286">
        <v>15</v>
      </c>
      <c r="E56" s="277">
        <f>APUS!$H$4578</f>
        <v>294.13</v>
      </c>
      <c r="F56" s="278">
        <f t="shared" si="1"/>
        <v>4411.95</v>
      </c>
      <c r="G56" s="279">
        <f t="shared" si="2"/>
        <v>7.1829143093719296E-4</v>
      </c>
      <c r="H56" s="282">
        <f>APUS!$N$4578</f>
        <v>8.2900000000000001E-2</v>
      </c>
      <c r="I56" s="283">
        <f t="shared" si="3"/>
        <v>5.9546359624693294E-5</v>
      </c>
    </row>
    <row r="57" spans="1:9" ht="34.950000000000003" customHeight="1" x14ac:dyDescent="0.3">
      <c r="A57" s="273">
        <v>53</v>
      </c>
      <c r="B57" s="287" t="s">
        <v>138</v>
      </c>
      <c r="C57" s="275" t="s">
        <v>74</v>
      </c>
      <c r="D57" s="286">
        <v>1500</v>
      </c>
      <c r="E57" s="277">
        <f>APUS!$H$4666</f>
        <v>2.89</v>
      </c>
      <c r="F57" s="278">
        <f t="shared" si="1"/>
        <v>4335</v>
      </c>
      <c r="G57" s="279">
        <f t="shared" si="2"/>
        <v>7.0576351797113103E-4</v>
      </c>
      <c r="H57" s="282">
        <f>APUS!$N$4666</f>
        <v>0</v>
      </c>
      <c r="I57" s="283">
        <f t="shared" si="3"/>
        <v>0</v>
      </c>
    </row>
    <row r="58" spans="1:9" ht="34.950000000000003" customHeight="1" x14ac:dyDescent="0.3">
      <c r="A58" s="273">
        <v>54</v>
      </c>
      <c r="B58" s="287" t="s">
        <v>139</v>
      </c>
      <c r="C58" s="275" t="s">
        <v>32</v>
      </c>
      <c r="D58" s="286">
        <v>800.26</v>
      </c>
      <c r="E58" s="277">
        <f>APUS!$H$4754</f>
        <v>152.41</v>
      </c>
      <c r="F58" s="278">
        <f t="shared" si="1"/>
        <v>121967.62659999999</v>
      </c>
      <c r="G58" s="279">
        <f t="shared" si="2"/>
        <v>1.9857047572734786E-2</v>
      </c>
      <c r="H58" s="282">
        <f>APUS!$N$4754</f>
        <v>0</v>
      </c>
      <c r="I58" s="283">
        <f t="shared" si="3"/>
        <v>0</v>
      </c>
    </row>
    <row r="59" spans="1:9" ht="34.950000000000003" customHeight="1" x14ac:dyDescent="0.3">
      <c r="A59" s="273">
        <v>55</v>
      </c>
      <c r="B59" s="287" t="s">
        <v>122</v>
      </c>
      <c r="C59" s="275" t="s">
        <v>32</v>
      </c>
      <c r="D59" s="286">
        <v>800.26</v>
      </c>
      <c r="E59" s="277">
        <f>APUS!$H$4842</f>
        <v>3.54</v>
      </c>
      <c r="F59" s="278">
        <f t="shared" si="1"/>
        <v>2832.9204</v>
      </c>
      <c r="G59" s="279">
        <f t="shared" si="2"/>
        <v>4.6121611710177248E-4</v>
      </c>
      <c r="H59" s="282">
        <f>APUS!$N$4842</f>
        <v>0</v>
      </c>
      <c r="I59" s="283">
        <f t="shared" si="3"/>
        <v>0</v>
      </c>
    </row>
    <row r="60" spans="1:9" ht="34.950000000000003" customHeight="1" x14ac:dyDescent="0.3">
      <c r="A60" s="273">
        <v>56</v>
      </c>
      <c r="B60" s="287" t="s">
        <v>123</v>
      </c>
      <c r="C60" s="275" t="s">
        <v>32</v>
      </c>
      <c r="D60" s="286">
        <v>466.05</v>
      </c>
      <c r="E60" s="277">
        <f>APUS!$H$4930</f>
        <v>6.93</v>
      </c>
      <c r="F60" s="278">
        <f t="shared" si="1"/>
        <v>3229.7264999999998</v>
      </c>
      <c r="G60" s="279">
        <f t="shared" si="2"/>
        <v>5.2581848598029707E-4</v>
      </c>
      <c r="H60" s="282">
        <f>APUS!$N$4930</f>
        <v>0.15329999999999999</v>
      </c>
      <c r="I60" s="283">
        <f t="shared" si="3"/>
        <v>8.0607973900779543E-5</v>
      </c>
    </row>
    <row r="61" spans="1:9" ht="34.950000000000003" customHeight="1" x14ac:dyDescent="0.3">
      <c r="A61" s="273">
        <v>57</v>
      </c>
      <c r="B61" s="284" t="s">
        <v>140</v>
      </c>
      <c r="C61" s="275" t="s">
        <v>74</v>
      </c>
      <c r="D61" s="286">
        <v>40</v>
      </c>
      <c r="E61" s="277">
        <f>APUS!$H$5018</f>
        <v>161.19999999999999</v>
      </c>
      <c r="F61" s="278">
        <f t="shared" si="1"/>
        <v>6448</v>
      </c>
      <c r="G61" s="279">
        <f t="shared" si="2"/>
        <v>1.0497723561425265E-3</v>
      </c>
      <c r="H61" s="282">
        <f>APUS!$N$5018</f>
        <v>0.29959999999999998</v>
      </c>
      <c r="I61" s="283">
        <f t="shared" si="3"/>
        <v>3.1451179790030091E-4</v>
      </c>
    </row>
    <row r="62" spans="1:9" ht="34.950000000000003" customHeight="1" x14ac:dyDescent="0.3">
      <c r="A62" s="273">
        <v>58</v>
      </c>
      <c r="B62" s="284" t="s">
        <v>143</v>
      </c>
      <c r="C62" s="275" t="s">
        <v>74</v>
      </c>
      <c r="D62" s="286">
        <v>256</v>
      </c>
      <c r="E62" s="277">
        <f>APUS!$H$5106</f>
        <v>551.30999999999995</v>
      </c>
      <c r="F62" s="278">
        <f t="shared" si="1"/>
        <v>141135.35999999999</v>
      </c>
      <c r="G62" s="279">
        <f t="shared" si="2"/>
        <v>2.2977667401089284E-2</v>
      </c>
      <c r="H62" s="282">
        <f>APUS!$N$5106</f>
        <v>0.17929999999999999</v>
      </c>
      <c r="I62" s="283">
        <f t="shared" si="3"/>
        <v>4.1198957650153082E-3</v>
      </c>
    </row>
    <row r="63" spans="1:9" ht="34.950000000000003" customHeight="1" x14ac:dyDescent="0.3">
      <c r="A63" s="273">
        <v>59</v>
      </c>
      <c r="B63" s="287" t="s">
        <v>141</v>
      </c>
      <c r="C63" s="275" t="s">
        <v>43</v>
      </c>
      <c r="D63" s="286">
        <v>6</v>
      </c>
      <c r="E63" s="277">
        <f>APUS!$H$5194</f>
        <v>2706.19</v>
      </c>
      <c r="F63" s="278">
        <f t="shared" si="1"/>
        <v>16237.14</v>
      </c>
      <c r="G63" s="279">
        <f t="shared" si="2"/>
        <v>2.6435019719007542E-3</v>
      </c>
      <c r="H63" s="282">
        <f>APUS!$N$5194</f>
        <v>0.19550000000000001</v>
      </c>
      <c r="I63" s="283">
        <f t="shared" si="3"/>
        <v>5.1680463550659748E-4</v>
      </c>
    </row>
    <row r="64" spans="1:9" ht="34.950000000000003" customHeight="1" x14ac:dyDescent="0.3">
      <c r="A64" s="273">
        <v>60</v>
      </c>
      <c r="B64" s="287" t="s">
        <v>142</v>
      </c>
      <c r="C64" s="275" t="s">
        <v>43</v>
      </c>
      <c r="D64" s="286">
        <v>16</v>
      </c>
      <c r="E64" s="277">
        <f>APUS!$H$5282</f>
        <v>172.5</v>
      </c>
      <c r="F64" s="278">
        <f t="shared" si="1"/>
        <v>2760</v>
      </c>
      <c r="G64" s="279">
        <f t="shared" si="2"/>
        <v>4.49344246735945E-4</v>
      </c>
      <c r="H64" s="282">
        <f>APUS!$N$5282</f>
        <v>0.20180000000000001</v>
      </c>
      <c r="I64" s="283">
        <f t="shared" si="3"/>
        <v>9.0677668991313707E-5</v>
      </c>
    </row>
    <row r="65" spans="1:9" ht="34.950000000000003" customHeight="1" x14ac:dyDescent="0.3">
      <c r="A65" s="273">
        <v>61</v>
      </c>
      <c r="B65" s="284" t="s">
        <v>129</v>
      </c>
      <c r="C65" s="275" t="s">
        <v>41</v>
      </c>
      <c r="D65" s="286">
        <v>51.7</v>
      </c>
      <c r="E65" s="277">
        <f>APUS!$H$5370</f>
        <v>3.12</v>
      </c>
      <c r="F65" s="278">
        <f t="shared" si="1"/>
        <v>161.304</v>
      </c>
      <c r="G65" s="279">
        <f t="shared" si="2"/>
        <v>2.6261240715759013E-5</v>
      </c>
      <c r="H65" s="282">
        <f>APUS!$N$5370</f>
        <v>8.6199999999999999E-2</v>
      </c>
      <c r="I65" s="283">
        <f t="shared" si="3"/>
        <v>2.263718949698427E-6</v>
      </c>
    </row>
    <row r="66" spans="1:9" ht="34.950000000000003" customHeight="1" x14ac:dyDescent="0.3">
      <c r="A66" s="273">
        <v>62</v>
      </c>
      <c r="B66" s="284" t="s">
        <v>555</v>
      </c>
      <c r="C66" s="275" t="s">
        <v>32</v>
      </c>
      <c r="D66" s="286">
        <v>16.850000000000001</v>
      </c>
      <c r="E66" s="277">
        <f>APUS!$H$5458</f>
        <v>30.55</v>
      </c>
      <c r="F66" s="278">
        <f t="shared" si="1"/>
        <v>514.76750000000004</v>
      </c>
      <c r="G66" s="279">
        <f t="shared" si="2"/>
        <v>8.3807179178132461E-5</v>
      </c>
      <c r="H66" s="282">
        <f>APUS!$N$5458</f>
        <v>0.1057</v>
      </c>
      <c r="I66" s="283">
        <f t="shared" si="3"/>
        <v>8.8584188391286008E-6</v>
      </c>
    </row>
    <row r="67" spans="1:9" ht="34.950000000000003" customHeight="1" x14ac:dyDescent="0.3">
      <c r="A67" s="273">
        <v>63</v>
      </c>
      <c r="B67" s="284" t="s">
        <v>556</v>
      </c>
      <c r="C67" s="275" t="s">
        <v>84</v>
      </c>
      <c r="D67" s="286">
        <v>1331.15</v>
      </c>
      <c r="E67" s="277">
        <f>APUS!$H$5546</f>
        <v>0.3</v>
      </c>
      <c r="F67" s="278">
        <f t="shared" si="1"/>
        <v>399.34500000000003</v>
      </c>
      <c r="G67" s="279">
        <f t="shared" si="2"/>
        <v>6.5015716743755791E-5</v>
      </c>
      <c r="H67" s="282">
        <f>APUS!$N$5546</f>
        <v>0</v>
      </c>
      <c r="I67" s="283">
        <f t="shared" si="3"/>
        <v>0</v>
      </c>
    </row>
    <row r="68" spans="1:9" ht="34.950000000000003" customHeight="1" x14ac:dyDescent="0.3">
      <c r="A68" s="273">
        <v>64</v>
      </c>
      <c r="B68" s="284" t="s">
        <v>148</v>
      </c>
      <c r="C68" s="275" t="s">
        <v>74</v>
      </c>
      <c r="D68" s="286">
        <v>20</v>
      </c>
      <c r="E68" s="277">
        <f>APUS!$H$5634</f>
        <v>9.5399999999999991</v>
      </c>
      <c r="F68" s="278">
        <f t="shared" si="1"/>
        <v>190.79999999999998</v>
      </c>
      <c r="G68" s="279">
        <f t="shared" si="2"/>
        <v>3.1063363143919677E-5</v>
      </c>
      <c r="H68" s="282">
        <f>APUS!$N$5634</f>
        <v>0.14380000000000001</v>
      </c>
      <c r="I68" s="283">
        <f t="shared" si="3"/>
        <v>4.4669116200956501E-6</v>
      </c>
    </row>
    <row r="69" spans="1:9" ht="34.950000000000003" customHeight="1" x14ac:dyDescent="0.3">
      <c r="A69" s="273">
        <v>65</v>
      </c>
      <c r="B69" s="284" t="s">
        <v>448</v>
      </c>
      <c r="C69" s="275" t="s">
        <v>74</v>
      </c>
      <c r="D69" s="286">
        <v>26.4</v>
      </c>
      <c r="E69" s="277">
        <f>APUS!$H$5722</f>
        <v>7.21</v>
      </c>
      <c r="F69" s="278">
        <f t="shared" si="1"/>
        <v>190.34399999999999</v>
      </c>
      <c r="G69" s="279">
        <f t="shared" si="2"/>
        <v>3.0989123659676348E-5</v>
      </c>
      <c r="H69" s="282">
        <f>APUS!$N$5722</f>
        <v>0.15859999999999999</v>
      </c>
      <c r="I69" s="283">
        <f t="shared" si="3"/>
        <v>4.9148750124246682E-6</v>
      </c>
    </row>
    <row r="70" spans="1:9" ht="34.950000000000003" customHeight="1" x14ac:dyDescent="0.3">
      <c r="A70" s="273">
        <v>66</v>
      </c>
      <c r="B70" s="284" t="s">
        <v>126</v>
      </c>
      <c r="C70" s="275" t="s">
        <v>32</v>
      </c>
      <c r="D70" s="286">
        <v>5</v>
      </c>
      <c r="E70" s="277">
        <f>APUS!$H$5810</f>
        <v>139.75</v>
      </c>
      <c r="F70" s="278">
        <f t="shared" ref="F70:F133" si="4">+D70*E70</f>
        <v>698.75</v>
      </c>
      <c r="G70" s="279">
        <f t="shared" ref="G70:G133" si="5">+F70/$F$148</f>
        <v>1.1376061319084839E-4</v>
      </c>
      <c r="H70" s="282">
        <f>APUS!$N$5810</f>
        <v>0.24030000000000001</v>
      </c>
      <c r="I70" s="283">
        <f t="shared" si="3"/>
        <v>2.733667534976087E-5</v>
      </c>
    </row>
    <row r="71" spans="1:9" ht="34.950000000000003" customHeight="1" x14ac:dyDescent="0.3">
      <c r="A71" s="273">
        <v>67</v>
      </c>
      <c r="B71" s="284" t="s">
        <v>150</v>
      </c>
      <c r="C71" s="275" t="s">
        <v>32</v>
      </c>
      <c r="D71" s="286">
        <v>91.33</v>
      </c>
      <c r="E71" s="277">
        <f>APUS!$H$5898</f>
        <v>256.20999999999998</v>
      </c>
      <c r="F71" s="278">
        <f t="shared" si="4"/>
        <v>23399.659299999999</v>
      </c>
      <c r="G71" s="279">
        <f t="shared" si="5"/>
        <v>3.8096022761000907E-3</v>
      </c>
      <c r="H71" s="282">
        <f>APUS!$N$5898</f>
        <v>0.19009999999999999</v>
      </c>
      <c r="I71" s="283">
        <f t="shared" ref="I71:I134" si="6">+G71*H71</f>
        <v>7.2420539268662726E-4</v>
      </c>
    </row>
    <row r="72" spans="1:9" ht="34.950000000000003" customHeight="1" x14ac:dyDescent="0.3">
      <c r="A72" s="273">
        <v>68</v>
      </c>
      <c r="B72" s="284" t="s">
        <v>125</v>
      </c>
      <c r="C72" s="275" t="s">
        <v>42</v>
      </c>
      <c r="D72" s="286">
        <v>12236.7</v>
      </c>
      <c r="E72" s="277">
        <f>APUS!$H$5986</f>
        <v>2.69</v>
      </c>
      <c r="F72" s="278">
        <f t="shared" si="4"/>
        <v>32916.722999999998</v>
      </c>
      <c r="G72" s="279">
        <f t="shared" si="5"/>
        <v>5.3590362686415779E-3</v>
      </c>
      <c r="H72" s="282">
        <f>APUS!$N$5986</f>
        <v>0.18229999999999999</v>
      </c>
      <c r="I72" s="283">
        <f t="shared" si="6"/>
        <v>9.7695231177335963E-4</v>
      </c>
    </row>
    <row r="73" spans="1:9" ht="34.950000000000003" customHeight="1" x14ac:dyDescent="0.3">
      <c r="A73" s="273">
        <v>69</v>
      </c>
      <c r="B73" s="284" t="s">
        <v>557</v>
      </c>
      <c r="C73" s="275" t="s">
        <v>43</v>
      </c>
      <c r="D73" s="286">
        <v>5</v>
      </c>
      <c r="E73" s="277">
        <f>APUS!$H$6074</f>
        <v>14702.02</v>
      </c>
      <c r="F73" s="278">
        <f t="shared" si="4"/>
        <v>73510.100000000006</v>
      </c>
      <c r="G73" s="279">
        <f t="shared" si="5"/>
        <v>1.196787699709565E-2</v>
      </c>
      <c r="H73" s="282">
        <f>APUS!$N$6074</f>
        <v>0.39739999999999998</v>
      </c>
      <c r="I73" s="283">
        <f t="shared" si="6"/>
        <v>4.7560343186458113E-3</v>
      </c>
    </row>
    <row r="74" spans="1:9" ht="34.950000000000003" customHeight="1" x14ac:dyDescent="0.3">
      <c r="A74" s="273">
        <v>70</v>
      </c>
      <c r="B74" s="284" t="s">
        <v>558</v>
      </c>
      <c r="C74" s="275" t="s">
        <v>32</v>
      </c>
      <c r="D74" s="286">
        <v>0.21</v>
      </c>
      <c r="E74" s="277">
        <f>APUS!$H$6162</f>
        <v>679.57</v>
      </c>
      <c r="F74" s="278">
        <f t="shared" si="4"/>
        <v>142.7097</v>
      </c>
      <c r="G74" s="279">
        <f t="shared" si="5"/>
        <v>2.323397922043938E-5</v>
      </c>
      <c r="H74" s="282">
        <f>APUS!$N$6162</f>
        <v>0.1386</v>
      </c>
      <c r="I74" s="283">
        <f t="shared" si="6"/>
        <v>3.2202295199528982E-6</v>
      </c>
    </row>
    <row r="75" spans="1:9" ht="34.950000000000003" customHeight="1" x14ac:dyDescent="0.3">
      <c r="A75" s="273">
        <v>71</v>
      </c>
      <c r="B75" s="284" t="s">
        <v>559</v>
      </c>
      <c r="C75" s="275" t="s">
        <v>43</v>
      </c>
      <c r="D75" s="286">
        <v>10</v>
      </c>
      <c r="E75" s="277">
        <f>APUS!$H$6250</f>
        <v>396.93</v>
      </c>
      <c r="F75" s="278">
        <f t="shared" si="4"/>
        <v>3969.3</v>
      </c>
      <c r="G75" s="279">
        <f t="shared" si="5"/>
        <v>6.4622540527861834E-4</v>
      </c>
      <c r="H75" s="282">
        <f>APUS!$N$6250</f>
        <v>0.19639999999999999</v>
      </c>
      <c r="I75" s="283">
        <f t="shared" si="6"/>
        <v>1.2691866959672063E-4</v>
      </c>
    </row>
    <row r="76" spans="1:9" ht="34.950000000000003" customHeight="1" x14ac:dyDescent="0.3">
      <c r="A76" s="273">
        <v>72</v>
      </c>
      <c r="B76" s="284" t="s">
        <v>154</v>
      </c>
      <c r="C76" s="275" t="s">
        <v>32</v>
      </c>
      <c r="D76" s="286">
        <v>9.1999999999999993</v>
      </c>
      <c r="E76" s="277">
        <f>APUS!$H$6338</f>
        <v>282.64999999999998</v>
      </c>
      <c r="F76" s="278">
        <f t="shared" si="4"/>
        <v>2600.3799999999997</v>
      </c>
      <c r="G76" s="279">
        <f t="shared" si="5"/>
        <v>4.2335717113304948E-4</v>
      </c>
      <c r="H76" s="282">
        <f>APUS!$N$6338</f>
        <v>0.19950000000000001</v>
      </c>
      <c r="I76" s="283">
        <f t="shared" si="6"/>
        <v>8.4459755641043375E-5</v>
      </c>
    </row>
    <row r="77" spans="1:9" ht="34.950000000000003" customHeight="1" x14ac:dyDescent="0.3">
      <c r="A77" s="273">
        <v>73</v>
      </c>
      <c r="B77" s="284" t="s">
        <v>125</v>
      </c>
      <c r="C77" s="275" t="s">
        <v>42</v>
      </c>
      <c r="D77" s="286">
        <v>1015.19</v>
      </c>
      <c r="E77" s="277">
        <f>APUS!$H$6426</f>
        <v>2.69</v>
      </c>
      <c r="F77" s="278">
        <f t="shared" si="4"/>
        <v>2730.8611000000001</v>
      </c>
      <c r="G77" s="279">
        <f t="shared" si="5"/>
        <v>4.44600262289853E-4</v>
      </c>
      <c r="H77" s="282">
        <f>APUS!$N$6426</f>
        <v>0.18229999999999999</v>
      </c>
      <c r="I77" s="283">
        <f t="shared" si="6"/>
        <v>8.1050627815440197E-5</v>
      </c>
    </row>
    <row r="78" spans="1:9" ht="34.950000000000003" customHeight="1" x14ac:dyDescent="0.3">
      <c r="A78" s="273">
        <v>74</v>
      </c>
      <c r="B78" s="284" t="s">
        <v>150</v>
      </c>
      <c r="C78" s="275" t="s">
        <v>32</v>
      </c>
      <c r="D78" s="286">
        <v>86.1</v>
      </c>
      <c r="E78" s="277">
        <f>APUS!$H$6514</f>
        <v>256.20999999999998</v>
      </c>
      <c r="F78" s="278">
        <f t="shared" si="4"/>
        <v>22059.680999999997</v>
      </c>
      <c r="G78" s="279">
        <f t="shared" si="5"/>
        <v>3.5914459210797962E-3</v>
      </c>
      <c r="H78" s="282">
        <f>APUS!$N$6514</f>
        <v>0.19009999999999999</v>
      </c>
      <c r="I78" s="283">
        <f t="shared" si="6"/>
        <v>6.8273386959726923E-4</v>
      </c>
    </row>
    <row r="79" spans="1:9" ht="34.950000000000003" customHeight="1" x14ac:dyDescent="0.3">
      <c r="A79" s="273">
        <v>75</v>
      </c>
      <c r="B79" s="284" t="s">
        <v>125</v>
      </c>
      <c r="C79" s="275" t="s">
        <v>42</v>
      </c>
      <c r="D79" s="286">
        <v>6608.8</v>
      </c>
      <c r="E79" s="277">
        <f>APUS!$H$6602</f>
        <v>2.69</v>
      </c>
      <c r="F79" s="278">
        <f t="shared" si="4"/>
        <v>17777.671999999999</v>
      </c>
      <c r="G79" s="279">
        <f t="shared" si="5"/>
        <v>2.8943096498401091E-3</v>
      </c>
      <c r="H79" s="282">
        <f>APUS!$N$6602</f>
        <v>0.18229999999999999</v>
      </c>
      <c r="I79" s="283">
        <f t="shared" si="6"/>
        <v>5.2763264916585182E-4</v>
      </c>
    </row>
    <row r="80" spans="1:9" ht="34.950000000000003" customHeight="1" x14ac:dyDescent="0.3">
      <c r="A80" s="273">
        <v>76</v>
      </c>
      <c r="B80" s="284" t="s">
        <v>155</v>
      </c>
      <c r="C80" s="275" t="s">
        <v>74</v>
      </c>
      <c r="D80" s="286">
        <v>20</v>
      </c>
      <c r="E80" s="277">
        <f>APUS!$H$6690</f>
        <v>484.93</v>
      </c>
      <c r="F80" s="278">
        <f t="shared" si="4"/>
        <v>9698.6</v>
      </c>
      <c r="G80" s="279">
        <f t="shared" si="5"/>
        <v>1.5789891707946508E-3</v>
      </c>
      <c r="H80" s="282">
        <f>APUS!$N$6690</f>
        <v>0.193</v>
      </c>
      <c r="I80" s="283">
        <f t="shared" si="6"/>
        <v>3.0474490996336759E-4</v>
      </c>
    </row>
    <row r="81" spans="1:9" ht="34.950000000000003" customHeight="1" x14ac:dyDescent="0.3">
      <c r="A81" s="273">
        <v>77</v>
      </c>
      <c r="B81" s="284" t="s">
        <v>154</v>
      </c>
      <c r="C81" s="275" t="s">
        <v>32</v>
      </c>
      <c r="D81" s="286">
        <v>31.75</v>
      </c>
      <c r="E81" s="277">
        <f>APUS!$H$6778</f>
        <v>282.64999999999998</v>
      </c>
      <c r="F81" s="278">
        <f t="shared" si="4"/>
        <v>8974.1374999999989</v>
      </c>
      <c r="G81" s="279">
        <f t="shared" si="5"/>
        <v>1.4610424112472089E-3</v>
      </c>
      <c r="H81" s="282">
        <f>APUS!$N$6778</f>
        <v>0.19950000000000001</v>
      </c>
      <c r="I81" s="283">
        <f t="shared" si="6"/>
        <v>2.914779610438182E-4</v>
      </c>
    </row>
    <row r="82" spans="1:9" ht="34.950000000000003" customHeight="1" x14ac:dyDescent="0.3">
      <c r="A82" s="273">
        <v>78</v>
      </c>
      <c r="B82" s="284" t="s">
        <v>125</v>
      </c>
      <c r="C82" s="275" t="s">
        <v>42</v>
      </c>
      <c r="D82" s="286">
        <v>1663.04</v>
      </c>
      <c r="E82" s="277">
        <f>APUS!$H$6866</f>
        <v>2.69</v>
      </c>
      <c r="F82" s="278">
        <f t="shared" si="4"/>
        <v>4473.5775999999996</v>
      </c>
      <c r="G82" s="279">
        <f t="shared" si="5"/>
        <v>7.283247669879698E-4</v>
      </c>
      <c r="H82" s="282">
        <f>APUS!$N$6866</f>
        <v>0.18229999999999999</v>
      </c>
      <c r="I82" s="283">
        <f t="shared" si="6"/>
        <v>1.3277360502190688E-4</v>
      </c>
    </row>
    <row r="83" spans="1:9" ht="34.950000000000003" customHeight="1" x14ac:dyDescent="0.3">
      <c r="A83" s="273">
        <v>79</v>
      </c>
      <c r="B83" s="284" t="s">
        <v>157</v>
      </c>
      <c r="C83" s="275" t="s">
        <v>89</v>
      </c>
      <c r="D83" s="286">
        <v>389.05</v>
      </c>
      <c r="E83" s="277">
        <f>APUS!$H$6954</f>
        <v>5.45</v>
      </c>
      <c r="F83" s="278">
        <f t="shared" si="4"/>
        <v>2120.3225000000002</v>
      </c>
      <c r="G83" s="279">
        <f t="shared" si="5"/>
        <v>3.4520098427528111E-4</v>
      </c>
      <c r="H83" s="282">
        <f>APUS!$N$6954</f>
        <v>0.1467</v>
      </c>
      <c r="I83" s="283">
        <f t="shared" si="6"/>
        <v>5.0640984393183737E-5</v>
      </c>
    </row>
    <row r="84" spans="1:9" ht="34.950000000000003" customHeight="1" x14ac:dyDescent="0.3">
      <c r="A84" s="273">
        <v>80</v>
      </c>
      <c r="B84" s="284" t="s">
        <v>158</v>
      </c>
      <c r="C84" s="275" t="s">
        <v>89</v>
      </c>
      <c r="D84" s="286">
        <v>743.23</v>
      </c>
      <c r="E84" s="277">
        <f>APUS!$H$7042</f>
        <v>6.37</v>
      </c>
      <c r="F84" s="278">
        <f t="shared" si="4"/>
        <v>4734.3751000000002</v>
      </c>
      <c r="G84" s="279">
        <f t="shared" si="5"/>
        <v>7.7078413517207042E-4</v>
      </c>
      <c r="H84" s="282">
        <f>APUS!$N$7042</f>
        <v>0.14050000000000001</v>
      </c>
      <c r="I84" s="283">
        <f t="shared" si="6"/>
        <v>1.082951709916759E-4</v>
      </c>
    </row>
    <row r="85" spans="1:9" ht="34.950000000000003" customHeight="1" x14ac:dyDescent="0.3">
      <c r="A85" s="273">
        <v>81</v>
      </c>
      <c r="B85" s="284" t="s">
        <v>560</v>
      </c>
      <c r="C85" s="275" t="s">
        <v>43</v>
      </c>
      <c r="D85" s="286">
        <v>160</v>
      </c>
      <c r="E85" s="277">
        <f>APUS!$H$7130</f>
        <v>11.36</v>
      </c>
      <c r="F85" s="278">
        <f t="shared" si="4"/>
        <v>1817.6</v>
      </c>
      <c r="G85" s="279">
        <f t="shared" si="5"/>
        <v>2.9591597929972958E-4</v>
      </c>
      <c r="H85" s="282">
        <f>APUS!$N$7130</f>
        <v>0.3392</v>
      </c>
      <c r="I85" s="283">
        <f t="shared" si="6"/>
        <v>1.0037470017846828E-4</v>
      </c>
    </row>
    <row r="86" spans="1:9" ht="34.950000000000003" customHeight="1" x14ac:dyDescent="0.3">
      <c r="A86" s="273">
        <v>82</v>
      </c>
      <c r="B86" s="284" t="s">
        <v>448</v>
      </c>
      <c r="C86" s="275" t="s">
        <v>74</v>
      </c>
      <c r="D86" s="286">
        <v>9</v>
      </c>
      <c r="E86" s="277">
        <f>APUS!$H$7218</f>
        <v>7.21</v>
      </c>
      <c r="F86" s="278">
        <f t="shared" si="4"/>
        <v>64.89</v>
      </c>
      <c r="G86" s="279">
        <f t="shared" si="5"/>
        <v>1.0564473974889663E-5</v>
      </c>
      <c r="H86" s="282">
        <f>APUS!$N$7218</f>
        <v>0.15859999999999999</v>
      </c>
      <c r="I86" s="283">
        <f t="shared" si="6"/>
        <v>1.6755255724175005E-6</v>
      </c>
    </row>
    <row r="87" spans="1:9" ht="34.950000000000003" customHeight="1" x14ac:dyDescent="0.3">
      <c r="A87" s="273">
        <v>83</v>
      </c>
      <c r="B87" s="284" t="s">
        <v>159</v>
      </c>
      <c r="C87" s="275" t="s">
        <v>74</v>
      </c>
      <c r="D87" s="286">
        <v>50</v>
      </c>
      <c r="E87" s="277">
        <f>APUS!$H$7306</f>
        <v>15.7</v>
      </c>
      <c r="F87" s="278">
        <f t="shared" si="4"/>
        <v>785</v>
      </c>
      <c r="G87" s="279">
        <f t="shared" si="5"/>
        <v>1.2780262090134669E-4</v>
      </c>
      <c r="H87" s="282">
        <f>APUS!$N$7306</f>
        <v>0.1898</v>
      </c>
      <c r="I87" s="283">
        <f t="shared" si="6"/>
        <v>2.42569374470756E-5</v>
      </c>
    </row>
    <row r="88" spans="1:9" ht="34.950000000000003" customHeight="1" x14ac:dyDescent="0.3">
      <c r="A88" s="273">
        <v>84</v>
      </c>
      <c r="B88" s="284" t="s">
        <v>561</v>
      </c>
      <c r="C88" s="275" t="s">
        <v>32</v>
      </c>
      <c r="D88" s="286">
        <v>72.8</v>
      </c>
      <c r="E88" s="277">
        <f>APUS!$H$7394</f>
        <v>8.5</v>
      </c>
      <c r="F88" s="278">
        <f t="shared" si="4"/>
        <v>618.79999999999995</v>
      </c>
      <c r="G88" s="279">
        <f t="shared" si="5"/>
        <v>1.0074428256529085E-4</v>
      </c>
      <c r="H88" s="282">
        <f>APUS!$N$7394</f>
        <v>0.247</v>
      </c>
      <c r="I88" s="283">
        <f t="shared" si="6"/>
        <v>2.4883837793626841E-5</v>
      </c>
    </row>
    <row r="89" spans="1:9" ht="34.950000000000003" customHeight="1" x14ac:dyDescent="0.3">
      <c r="A89" s="273">
        <v>85</v>
      </c>
      <c r="B89" s="284" t="s">
        <v>116</v>
      </c>
      <c r="C89" s="275" t="s">
        <v>84</v>
      </c>
      <c r="D89" s="286">
        <v>5751.2</v>
      </c>
      <c r="E89" s="277">
        <f>APUS!$H$7482</f>
        <v>0.3</v>
      </c>
      <c r="F89" s="278">
        <f t="shared" si="4"/>
        <v>1725.36</v>
      </c>
      <c r="G89" s="279">
        <f t="shared" si="5"/>
        <v>2.8089876432910507E-4</v>
      </c>
      <c r="H89" s="282">
        <f>APUS!$N$7482</f>
        <v>0</v>
      </c>
      <c r="I89" s="283">
        <f t="shared" si="6"/>
        <v>0</v>
      </c>
    </row>
    <row r="90" spans="1:9" ht="34.950000000000003" customHeight="1" x14ac:dyDescent="0.3">
      <c r="A90" s="273">
        <v>86</v>
      </c>
      <c r="B90" s="284" t="s">
        <v>126</v>
      </c>
      <c r="C90" s="275" t="s">
        <v>32</v>
      </c>
      <c r="D90" s="286">
        <v>6.7</v>
      </c>
      <c r="E90" s="277">
        <f>APUS!$H$7570</f>
        <v>139.75</v>
      </c>
      <c r="F90" s="278">
        <f t="shared" si="4"/>
        <v>936.32500000000005</v>
      </c>
      <c r="G90" s="279">
        <f t="shared" si="5"/>
        <v>1.5243922167573686E-4</v>
      </c>
      <c r="H90" s="282">
        <f>APUS!$N$7570</f>
        <v>0.24030000000000001</v>
      </c>
      <c r="I90" s="283">
        <f t="shared" si="6"/>
        <v>3.6631144968679566E-5</v>
      </c>
    </row>
    <row r="91" spans="1:9" ht="34.950000000000003" customHeight="1" x14ac:dyDescent="0.3">
      <c r="A91" s="273">
        <v>87</v>
      </c>
      <c r="B91" s="284" t="s">
        <v>154</v>
      </c>
      <c r="C91" s="275" t="s">
        <v>32</v>
      </c>
      <c r="D91" s="286">
        <v>14.4</v>
      </c>
      <c r="E91" s="277">
        <f>APUS!$H$7658</f>
        <v>282.64999999999998</v>
      </c>
      <c r="F91" s="278">
        <f t="shared" si="4"/>
        <v>4070.16</v>
      </c>
      <c r="G91" s="279">
        <f t="shared" si="5"/>
        <v>6.6264600699086006E-4</v>
      </c>
      <c r="H91" s="282">
        <f>APUS!$N$7658</f>
        <v>0.19950000000000001</v>
      </c>
      <c r="I91" s="283">
        <f t="shared" si="6"/>
        <v>1.321978783946766E-4</v>
      </c>
    </row>
    <row r="92" spans="1:9" ht="34.950000000000003" customHeight="1" x14ac:dyDescent="0.3">
      <c r="A92" s="273">
        <v>88</v>
      </c>
      <c r="B92" s="284" t="s">
        <v>125</v>
      </c>
      <c r="C92" s="275" t="s">
        <v>42</v>
      </c>
      <c r="D92" s="286">
        <v>1920</v>
      </c>
      <c r="E92" s="277">
        <f>APUS!$H$7746</f>
        <v>2.69</v>
      </c>
      <c r="F92" s="278">
        <f t="shared" si="4"/>
        <v>5164.8</v>
      </c>
      <c r="G92" s="279">
        <f t="shared" si="5"/>
        <v>8.4085984258761189E-4</v>
      </c>
      <c r="H92" s="282">
        <f>APUS!$N$7746</f>
        <v>0.18229999999999999</v>
      </c>
      <c r="I92" s="283">
        <f t="shared" si="6"/>
        <v>1.5328874930372165E-4</v>
      </c>
    </row>
    <row r="93" spans="1:9" ht="34.950000000000003" customHeight="1" x14ac:dyDescent="0.3">
      <c r="A93" s="273">
        <v>89</v>
      </c>
      <c r="B93" s="284" t="s">
        <v>115</v>
      </c>
      <c r="C93" s="275" t="s">
        <v>41</v>
      </c>
      <c r="D93" s="286">
        <v>200</v>
      </c>
      <c r="E93" s="277">
        <f>APUS!$H$7834</f>
        <v>0.48</v>
      </c>
      <c r="F93" s="278">
        <f t="shared" si="4"/>
        <v>96</v>
      </c>
      <c r="G93" s="279">
        <f t="shared" si="5"/>
        <v>1.5629365103858956E-5</v>
      </c>
      <c r="H93" s="282">
        <f>APUS!$N$7834</f>
        <v>0.14330000000000001</v>
      </c>
      <c r="I93" s="283">
        <f t="shared" si="6"/>
        <v>2.2396880193829887E-6</v>
      </c>
    </row>
    <row r="94" spans="1:9" ht="34.950000000000003" customHeight="1" x14ac:dyDescent="0.3">
      <c r="A94" s="273">
        <v>90</v>
      </c>
      <c r="B94" s="284" t="s">
        <v>117</v>
      </c>
      <c r="C94" s="275" t="s">
        <v>41</v>
      </c>
      <c r="D94" s="286">
        <v>200</v>
      </c>
      <c r="E94" s="277">
        <f>APUS!$H$7922</f>
        <v>7.18</v>
      </c>
      <c r="F94" s="278">
        <f t="shared" si="4"/>
        <v>1436</v>
      </c>
      <c r="G94" s="279">
        <f t="shared" si="5"/>
        <v>2.3378925301189023E-4</v>
      </c>
      <c r="H94" s="282">
        <f>APUS!$N$7922</f>
        <v>0.19</v>
      </c>
      <c r="I94" s="283">
        <f t="shared" si="6"/>
        <v>4.4419958072259144E-5</v>
      </c>
    </row>
    <row r="95" spans="1:9" ht="34.950000000000003" customHeight="1" x14ac:dyDescent="0.3">
      <c r="A95" s="273">
        <v>91</v>
      </c>
      <c r="B95" s="284" t="s">
        <v>116</v>
      </c>
      <c r="C95" s="275" t="s">
        <v>84</v>
      </c>
      <c r="D95" s="286">
        <v>779</v>
      </c>
      <c r="E95" s="277">
        <f>APUS!$H$8010</f>
        <v>0.3</v>
      </c>
      <c r="F95" s="278">
        <f t="shared" si="4"/>
        <v>233.7</v>
      </c>
      <c r="G95" s="279">
        <f t="shared" si="5"/>
        <v>3.8047735674706649E-5</v>
      </c>
      <c r="H95" s="282">
        <f>APUS!$N$8010</f>
        <v>0</v>
      </c>
      <c r="I95" s="283">
        <f t="shared" si="6"/>
        <v>0</v>
      </c>
    </row>
    <row r="96" spans="1:9" ht="34.950000000000003" customHeight="1" x14ac:dyDescent="0.3">
      <c r="A96" s="273">
        <v>92</v>
      </c>
      <c r="B96" s="284" t="s">
        <v>162</v>
      </c>
      <c r="C96" s="275" t="s">
        <v>43</v>
      </c>
      <c r="D96" s="286">
        <v>3</v>
      </c>
      <c r="E96" s="277">
        <f>APUS!$H$8098</f>
        <v>1033.1400000000001</v>
      </c>
      <c r="F96" s="278">
        <f t="shared" si="4"/>
        <v>3099.42</v>
      </c>
      <c r="G96" s="279">
        <f t="shared" si="5"/>
        <v>5.046038207312764E-4</v>
      </c>
      <c r="H96" s="282">
        <f>APUS!$N$8098</f>
        <v>0.26279999999999998</v>
      </c>
      <c r="I96" s="283">
        <f t="shared" si="6"/>
        <v>1.3260988408817943E-4</v>
      </c>
    </row>
    <row r="97" spans="1:9" ht="34.950000000000003" customHeight="1" x14ac:dyDescent="0.3">
      <c r="A97" s="273">
        <v>93</v>
      </c>
      <c r="B97" s="284" t="s">
        <v>163</v>
      </c>
      <c r="C97" s="275" t="s">
        <v>43</v>
      </c>
      <c r="D97" s="286">
        <v>3</v>
      </c>
      <c r="E97" s="277">
        <f>APUS!$H$8186</f>
        <v>945.4</v>
      </c>
      <c r="F97" s="278">
        <f t="shared" si="4"/>
        <v>2836.2</v>
      </c>
      <c r="G97" s="279">
        <f t="shared" si="5"/>
        <v>4.6175005528713303E-4</v>
      </c>
      <c r="H97" s="282">
        <f>APUS!$N$8186</f>
        <v>0.19439999999999999</v>
      </c>
      <c r="I97" s="283">
        <f t="shared" si="6"/>
        <v>8.9764210747818654E-5</v>
      </c>
    </row>
    <row r="98" spans="1:9" ht="34.950000000000003" customHeight="1" x14ac:dyDescent="0.3">
      <c r="A98" s="273">
        <v>94</v>
      </c>
      <c r="B98" s="287" t="s">
        <v>164</v>
      </c>
      <c r="C98" s="275" t="s">
        <v>32</v>
      </c>
      <c r="D98" s="286">
        <v>18524.2</v>
      </c>
      <c r="E98" s="277">
        <f>APUS!$H$8274</f>
        <v>3.62</v>
      </c>
      <c r="F98" s="278">
        <f t="shared" si="4"/>
        <v>67057.604000000007</v>
      </c>
      <c r="G98" s="279">
        <f t="shared" si="5"/>
        <v>1.0917372665687427E-2</v>
      </c>
      <c r="H98" s="282">
        <f>APUS!$N$8274</f>
        <v>0</v>
      </c>
      <c r="I98" s="283">
        <f t="shared" si="6"/>
        <v>0</v>
      </c>
    </row>
    <row r="99" spans="1:9" ht="34.950000000000003" customHeight="1" x14ac:dyDescent="0.3">
      <c r="A99" s="273">
        <v>95</v>
      </c>
      <c r="B99" s="284" t="s">
        <v>167</v>
      </c>
      <c r="C99" s="275" t="s">
        <v>32</v>
      </c>
      <c r="D99" s="286">
        <v>9375</v>
      </c>
      <c r="E99" s="277">
        <f>APUS!$H$8362</f>
        <v>8.19</v>
      </c>
      <c r="F99" s="278">
        <f t="shared" si="4"/>
        <v>76781.25</v>
      </c>
      <c r="G99" s="279">
        <f t="shared" si="5"/>
        <v>1.2500439472715319E-2</v>
      </c>
      <c r="H99" s="282">
        <f>APUS!$N$8362</f>
        <v>0</v>
      </c>
      <c r="I99" s="283">
        <f t="shared" si="6"/>
        <v>0</v>
      </c>
    </row>
    <row r="100" spans="1:9" ht="34.950000000000003" customHeight="1" x14ac:dyDescent="0.3">
      <c r="A100" s="273">
        <v>96</v>
      </c>
      <c r="B100" s="287" t="s">
        <v>165</v>
      </c>
      <c r="C100" s="275" t="s">
        <v>41</v>
      </c>
      <c r="D100" s="286">
        <v>15687.84</v>
      </c>
      <c r="E100" s="277">
        <f>APUS!$H$8450</f>
        <v>3.42</v>
      </c>
      <c r="F100" s="278">
        <f t="shared" si="4"/>
        <v>53652.412799999998</v>
      </c>
      <c r="G100" s="279">
        <f t="shared" si="5"/>
        <v>8.734928628689121E-3</v>
      </c>
      <c r="H100" s="282">
        <f>APUS!$N$8450</f>
        <v>0.18110000000000001</v>
      </c>
      <c r="I100" s="283">
        <f t="shared" si="6"/>
        <v>1.5818955746555998E-3</v>
      </c>
    </row>
    <row r="101" spans="1:9" ht="34.950000000000003" customHeight="1" x14ac:dyDescent="0.3">
      <c r="A101" s="273">
        <v>97</v>
      </c>
      <c r="B101" s="287" t="s">
        <v>129</v>
      </c>
      <c r="C101" s="275" t="s">
        <v>41</v>
      </c>
      <c r="D101" s="286">
        <v>15687.84</v>
      </c>
      <c r="E101" s="277">
        <f>APUS!$H$8538</f>
        <v>3.12</v>
      </c>
      <c r="F101" s="278">
        <f t="shared" si="4"/>
        <v>48946.060799999999</v>
      </c>
      <c r="G101" s="279">
        <f t="shared" si="5"/>
        <v>7.9687068191549876E-3</v>
      </c>
      <c r="H101" s="282">
        <f>APUS!$N$8538</f>
        <v>8.6199999999999999E-2</v>
      </c>
      <c r="I101" s="283">
        <f t="shared" si="6"/>
        <v>6.8690252781115988E-4</v>
      </c>
    </row>
    <row r="102" spans="1:9" ht="34.950000000000003" customHeight="1" x14ac:dyDescent="0.3">
      <c r="A102" s="273">
        <v>98</v>
      </c>
      <c r="B102" s="287" t="s">
        <v>166</v>
      </c>
      <c r="C102" s="275" t="s">
        <v>41</v>
      </c>
      <c r="D102" s="286">
        <v>826</v>
      </c>
      <c r="E102" s="277">
        <f>APUS!$H$8626</f>
        <v>25.16</v>
      </c>
      <c r="F102" s="278">
        <f t="shared" si="4"/>
        <v>20782.16</v>
      </c>
      <c r="G102" s="279">
        <f t="shared" si="5"/>
        <v>3.383457982154307E-3</v>
      </c>
      <c r="H102" s="282">
        <f>APUS!$N$8626</f>
        <v>0.15390000000000001</v>
      </c>
      <c r="I102" s="283">
        <f t="shared" si="6"/>
        <v>5.2071418345354785E-4</v>
      </c>
    </row>
    <row r="103" spans="1:9" ht="34.950000000000003" customHeight="1" x14ac:dyDescent="0.3">
      <c r="A103" s="273">
        <v>99</v>
      </c>
      <c r="B103" s="284" t="s">
        <v>131</v>
      </c>
      <c r="C103" s="275" t="s">
        <v>32</v>
      </c>
      <c r="D103" s="286">
        <v>11684.4</v>
      </c>
      <c r="E103" s="277">
        <f>APUS!$H$8714</f>
        <v>23.83</v>
      </c>
      <c r="F103" s="278">
        <f t="shared" si="4"/>
        <v>278439.25199999998</v>
      </c>
      <c r="G103" s="279">
        <f t="shared" si="5"/>
        <v>4.5331549257847811E-2</v>
      </c>
      <c r="H103" s="282">
        <f>APUS!$N$8714</f>
        <v>0.20399999999999999</v>
      </c>
      <c r="I103" s="283">
        <f t="shared" si="6"/>
        <v>9.2476360486009532E-3</v>
      </c>
    </row>
    <row r="104" spans="1:9" ht="34.950000000000003" customHeight="1" x14ac:dyDescent="0.3">
      <c r="A104" s="273">
        <v>100</v>
      </c>
      <c r="B104" s="284" t="s">
        <v>132</v>
      </c>
      <c r="C104" s="275" t="s">
        <v>84</v>
      </c>
      <c r="D104" s="286">
        <v>923067.6</v>
      </c>
      <c r="E104" s="277">
        <f>APUS!$H$8802</f>
        <v>0.39</v>
      </c>
      <c r="F104" s="278">
        <f t="shared" si="4"/>
        <v>359996.364</v>
      </c>
      <c r="G104" s="279">
        <f t="shared" si="5"/>
        <v>5.8609527177267778E-2</v>
      </c>
      <c r="H104" s="282">
        <f>APUS!$N$8802</f>
        <v>0</v>
      </c>
      <c r="I104" s="283">
        <f t="shared" si="6"/>
        <v>0</v>
      </c>
    </row>
    <row r="105" spans="1:9" ht="34.950000000000003" customHeight="1" x14ac:dyDescent="0.3">
      <c r="A105" s="273">
        <v>101</v>
      </c>
      <c r="B105" s="287" t="s">
        <v>128</v>
      </c>
      <c r="C105" s="275" t="s">
        <v>32</v>
      </c>
      <c r="D105" s="286">
        <v>12.28</v>
      </c>
      <c r="E105" s="277">
        <f>APUS!$H$8890</f>
        <v>14.06</v>
      </c>
      <c r="F105" s="278">
        <f t="shared" si="4"/>
        <v>172.6568</v>
      </c>
      <c r="G105" s="279">
        <f t="shared" si="5"/>
        <v>2.8109543383999534E-5</v>
      </c>
      <c r="H105" s="282">
        <f>APUS!$N$8890</f>
        <v>8.1100000000000005E-2</v>
      </c>
      <c r="I105" s="283">
        <f t="shared" si="6"/>
        <v>2.2796839684423624E-6</v>
      </c>
    </row>
    <row r="106" spans="1:9" ht="34.950000000000003" customHeight="1" x14ac:dyDescent="0.3">
      <c r="A106" s="273">
        <v>102</v>
      </c>
      <c r="B106" s="284" t="s">
        <v>126</v>
      </c>
      <c r="C106" s="275" t="s">
        <v>32</v>
      </c>
      <c r="D106" s="286">
        <v>1.55</v>
      </c>
      <c r="E106" s="277">
        <f>APUS!$H$8978</f>
        <v>139.75</v>
      </c>
      <c r="F106" s="278">
        <f t="shared" si="4"/>
        <v>216.61250000000001</v>
      </c>
      <c r="G106" s="279">
        <f t="shared" si="5"/>
        <v>3.5265790089163008E-5</v>
      </c>
      <c r="H106" s="282">
        <f>APUS!$N$8978</f>
        <v>0.24030000000000001</v>
      </c>
      <c r="I106" s="283">
        <f t="shared" si="6"/>
        <v>8.4743693584258709E-6</v>
      </c>
    </row>
    <row r="107" spans="1:9" ht="34.950000000000003" customHeight="1" x14ac:dyDescent="0.3">
      <c r="A107" s="273">
        <v>103</v>
      </c>
      <c r="B107" s="284" t="s">
        <v>154</v>
      </c>
      <c r="C107" s="275" t="s">
        <v>32</v>
      </c>
      <c r="D107" s="286">
        <v>0.98</v>
      </c>
      <c r="E107" s="277">
        <f>APUS!$H$9066</f>
        <v>282.64999999999998</v>
      </c>
      <c r="F107" s="278">
        <f t="shared" si="4"/>
        <v>276.99699999999996</v>
      </c>
      <c r="G107" s="279">
        <f t="shared" si="5"/>
        <v>4.509674214243353E-5</v>
      </c>
      <c r="H107" s="282">
        <f>APUS!$N$9066</f>
        <v>0.19950000000000001</v>
      </c>
      <c r="I107" s="283">
        <f t="shared" si="6"/>
        <v>8.9968000574154897E-6</v>
      </c>
    </row>
    <row r="108" spans="1:9" ht="34.950000000000003" customHeight="1" x14ac:dyDescent="0.3">
      <c r="A108" s="273">
        <v>104</v>
      </c>
      <c r="B108" s="287" t="s">
        <v>125</v>
      </c>
      <c r="C108" s="275" t="s">
        <v>42</v>
      </c>
      <c r="D108" s="286">
        <v>41.42</v>
      </c>
      <c r="E108" s="277">
        <f>APUS!$H$9154</f>
        <v>2.69</v>
      </c>
      <c r="F108" s="278">
        <f t="shared" si="4"/>
        <v>111.41980000000001</v>
      </c>
      <c r="G108" s="279">
        <f t="shared" si="5"/>
        <v>1.8139799312489004E-5</v>
      </c>
      <c r="H108" s="282">
        <f>APUS!$N$9154</f>
        <v>0.18229999999999999</v>
      </c>
      <c r="I108" s="283">
        <f t="shared" si="6"/>
        <v>3.3068854146667452E-6</v>
      </c>
    </row>
    <row r="109" spans="1:9" ht="34.950000000000003" customHeight="1" x14ac:dyDescent="0.3">
      <c r="A109" s="273">
        <v>105</v>
      </c>
      <c r="B109" s="287" t="s">
        <v>168</v>
      </c>
      <c r="C109" s="275" t="s">
        <v>41</v>
      </c>
      <c r="D109" s="286">
        <v>8.4</v>
      </c>
      <c r="E109" s="277">
        <f>APUS!$H$9242</f>
        <v>23.48</v>
      </c>
      <c r="F109" s="278">
        <f t="shared" si="4"/>
        <v>197.232</v>
      </c>
      <c r="G109" s="279">
        <f t="shared" si="5"/>
        <v>3.2110530605878228E-5</v>
      </c>
      <c r="H109" s="282">
        <f>APUS!$N$9242</f>
        <v>0.1179</v>
      </c>
      <c r="I109" s="283">
        <f t="shared" si="6"/>
        <v>3.7858315584330432E-6</v>
      </c>
    </row>
    <row r="110" spans="1:9" ht="34.950000000000003" customHeight="1" x14ac:dyDescent="0.3">
      <c r="A110" s="273">
        <v>106</v>
      </c>
      <c r="B110" s="287" t="s">
        <v>130</v>
      </c>
      <c r="C110" s="275" t="s">
        <v>42</v>
      </c>
      <c r="D110" s="286">
        <v>154.28</v>
      </c>
      <c r="E110" s="277">
        <f>APUS!$H$9330</f>
        <v>5.64</v>
      </c>
      <c r="F110" s="278">
        <f t="shared" si="4"/>
        <v>870.13919999999996</v>
      </c>
      <c r="G110" s="279">
        <f t="shared" si="5"/>
        <v>1.4166378383312239E-4</v>
      </c>
      <c r="H110" s="282">
        <f>APUS!$N$9330</f>
        <v>0.1244</v>
      </c>
      <c r="I110" s="283">
        <f t="shared" si="6"/>
        <v>1.7622974708840426E-5</v>
      </c>
    </row>
    <row r="111" spans="1:9" ht="34.950000000000003" customHeight="1" x14ac:dyDescent="0.3">
      <c r="A111" s="273">
        <v>107</v>
      </c>
      <c r="B111" s="284" t="s">
        <v>169</v>
      </c>
      <c r="C111" s="275" t="s">
        <v>74</v>
      </c>
      <c r="D111" s="286">
        <v>11805.64</v>
      </c>
      <c r="E111" s="277">
        <f>APUS!$H$9418</f>
        <v>4.54</v>
      </c>
      <c r="F111" s="278">
        <f t="shared" si="4"/>
        <v>53597.605599999995</v>
      </c>
      <c r="G111" s="279">
        <f t="shared" si="5"/>
        <v>8.7260056939066181E-3</v>
      </c>
      <c r="H111" s="282">
        <f>APUS!$N$9418</f>
        <v>0.1641</v>
      </c>
      <c r="I111" s="283">
        <f t="shared" si="6"/>
        <v>1.4319375343700761E-3</v>
      </c>
    </row>
    <row r="112" spans="1:9" ht="34.950000000000003" customHeight="1" x14ac:dyDescent="0.3">
      <c r="A112" s="273">
        <v>108</v>
      </c>
      <c r="B112" s="284" t="s">
        <v>170</v>
      </c>
      <c r="C112" s="275" t="s">
        <v>74</v>
      </c>
      <c r="D112" s="286">
        <v>7855.18</v>
      </c>
      <c r="E112" s="277">
        <f>APUS!$H$9506</f>
        <v>2.57</v>
      </c>
      <c r="F112" s="278">
        <f t="shared" si="4"/>
        <v>20187.812600000001</v>
      </c>
      <c r="G112" s="279">
        <f t="shared" si="5"/>
        <v>3.2866947268092102E-3</v>
      </c>
      <c r="H112" s="282">
        <f>APUS!$N$9506</f>
        <v>0.17419999999999999</v>
      </c>
      <c r="I112" s="283">
        <f t="shared" si="6"/>
        <v>5.7254222141016439E-4</v>
      </c>
    </row>
    <row r="113" spans="1:9" ht="34.950000000000003" customHeight="1" x14ac:dyDescent="0.3">
      <c r="A113" s="273">
        <v>109</v>
      </c>
      <c r="B113" s="284" t="s">
        <v>171</v>
      </c>
      <c r="C113" s="275" t="s">
        <v>41</v>
      </c>
      <c r="D113" s="286">
        <v>955.45</v>
      </c>
      <c r="E113" s="277">
        <f>APUS!$H$9594</f>
        <v>34.32</v>
      </c>
      <c r="F113" s="278">
        <f t="shared" si="4"/>
        <v>32791.044000000002</v>
      </c>
      <c r="G113" s="279">
        <f t="shared" si="5"/>
        <v>5.3385749876323297E-3</v>
      </c>
      <c r="H113" s="282">
        <f>APUS!$N$9594</f>
        <v>0.1744</v>
      </c>
      <c r="I113" s="283">
        <f t="shared" si="6"/>
        <v>9.3104747784307832E-4</v>
      </c>
    </row>
    <row r="114" spans="1:9" ht="34.950000000000003" customHeight="1" x14ac:dyDescent="0.3">
      <c r="A114" s="273">
        <v>110</v>
      </c>
      <c r="B114" s="284" t="s">
        <v>172</v>
      </c>
      <c r="C114" s="275" t="s">
        <v>43</v>
      </c>
      <c r="D114" s="286">
        <v>2293</v>
      </c>
      <c r="E114" s="277">
        <f>APUS!$H$9682</f>
        <v>6.68</v>
      </c>
      <c r="F114" s="278">
        <f t="shared" si="4"/>
        <v>15317.24</v>
      </c>
      <c r="G114" s="279">
        <f t="shared" si="5"/>
        <v>2.4937368369107558E-3</v>
      </c>
      <c r="H114" s="282">
        <f>APUS!$N$9682</f>
        <v>0.23880000000000001</v>
      </c>
      <c r="I114" s="283">
        <f t="shared" si="6"/>
        <v>5.9550435665428852E-4</v>
      </c>
    </row>
    <row r="115" spans="1:9" ht="34.950000000000003" customHeight="1" x14ac:dyDescent="0.3">
      <c r="A115" s="273">
        <v>111</v>
      </c>
      <c r="B115" s="287" t="s">
        <v>173</v>
      </c>
      <c r="C115" s="275" t="s">
        <v>43</v>
      </c>
      <c r="D115" s="286">
        <v>48</v>
      </c>
      <c r="E115" s="277">
        <f>APUS!$H$9770</f>
        <v>449.8</v>
      </c>
      <c r="F115" s="278">
        <f t="shared" si="4"/>
        <v>21590.400000000001</v>
      </c>
      <c r="G115" s="279">
        <f t="shared" si="5"/>
        <v>3.5150442118578795E-3</v>
      </c>
      <c r="H115" s="282">
        <f>APUS!$N$9770</f>
        <v>0.12130000000000001</v>
      </c>
      <c r="I115" s="283">
        <f t="shared" si="6"/>
        <v>4.2637486289836082E-4</v>
      </c>
    </row>
    <row r="116" spans="1:9" ht="34.950000000000003" customHeight="1" x14ac:dyDescent="0.3">
      <c r="A116" s="273">
        <v>112</v>
      </c>
      <c r="B116" s="287" t="s">
        <v>174</v>
      </c>
      <c r="C116" s="275" t="s">
        <v>43</v>
      </c>
      <c r="D116" s="286">
        <v>89</v>
      </c>
      <c r="E116" s="277">
        <f>APUS!$H$9858</f>
        <v>260.14999999999998</v>
      </c>
      <c r="F116" s="278">
        <f t="shared" si="4"/>
        <v>23153.35</v>
      </c>
      <c r="G116" s="279">
        <f t="shared" si="5"/>
        <v>3.7695016721607578E-3</v>
      </c>
      <c r="H116" s="282">
        <f>APUS!$N$9858</f>
        <v>0.1137</v>
      </c>
      <c r="I116" s="283">
        <f t="shared" si="6"/>
        <v>4.2859234012467814E-4</v>
      </c>
    </row>
    <row r="117" spans="1:9" ht="34.950000000000003" customHeight="1" x14ac:dyDescent="0.3">
      <c r="A117" s="273">
        <v>113</v>
      </c>
      <c r="B117" s="287" t="s">
        <v>175</v>
      </c>
      <c r="C117" s="275" t="s">
        <v>43</v>
      </c>
      <c r="D117" s="286">
        <v>2</v>
      </c>
      <c r="E117" s="277">
        <f>APUS!$H$9946</f>
        <v>364.59</v>
      </c>
      <c r="F117" s="278">
        <f t="shared" si="4"/>
        <v>729.18</v>
      </c>
      <c r="G117" s="279">
        <f t="shared" si="5"/>
        <v>1.1871479631699869E-4</v>
      </c>
      <c r="H117" s="282">
        <f>APUS!$N$9946</f>
        <v>0.11360000000000001</v>
      </c>
      <c r="I117" s="283">
        <f t="shared" si="6"/>
        <v>1.3486000861611051E-5</v>
      </c>
    </row>
    <row r="118" spans="1:9" ht="34.950000000000003" customHeight="1" x14ac:dyDescent="0.3">
      <c r="A118" s="273">
        <v>114</v>
      </c>
      <c r="B118" s="287" t="s">
        <v>176</v>
      </c>
      <c r="C118" s="275" t="s">
        <v>43</v>
      </c>
      <c r="D118" s="286">
        <v>12</v>
      </c>
      <c r="E118" s="277">
        <f>APUS!$H$10034</f>
        <v>138.22999999999999</v>
      </c>
      <c r="F118" s="278">
        <f t="shared" si="4"/>
        <v>1658.7599999999998</v>
      </c>
      <c r="G118" s="279">
        <f t="shared" si="5"/>
        <v>2.7005589228830293E-4</v>
      </c>
      <c r="H118" s="282">
        <f>APUS!$N$10034</f>
        <v>0.24049999999999999</v>
      </c>
      <c r="I118" s="283">
        <f t="shared" si="6"/>
        <v>6.4948442095336849E-5</v>
      </c>
    </row>
    <row r="119" spans="1:9" ht="34.950000000000003" customHeight="1" x14ac:dyDescent="0.3">
      <c r="A119" s="273">
        <v>115</v>
      </c>
      <c r="B119" s="287" t="s">
        <v>177</v>
      </c>
      <c r="C119" s="275" t="s">
        <v>43</v>
      </c>
      <c r="D119" s="286">
        <v>12</v>
      </c>
      <c r="E119" s="277">
        <f>APUS!$H$10122</f>
        <v>440.23</v>
      </c>
      <c r="F119" s="278">
        <f t="shared" si="4"/>
        <v>5282.76</v>
      </c>
      <c r="G119" s="279">
        <f t="shared" si="5"/>
        <v>8.6006442495897861E-4</v>
      </c>
      <c r="H119" s="282">
        <f>APUS!$N$10122</f>
        <v>0.12509999999999999</v>
      </c>
      <c r="I119" s="283">
        <f t="shared" si="6"/>
        <v>1.0759405956236821E-4</v>
      </c>
    </row>
    <row r="120" spans="1:9" ht="34.950000000000003" customHeight="1" x14ac:dyDescent="0.3">
      <c r="A120" s="273">
        <v>116</v>
      </c>
      <c r="B120" s="287" t="s">
        <v>178</v>
      </c>
      <c r="C120" s="275" t="s">
        <v>43</v>
      </c>
      <c r="D120" s="286">
        <v>4</v>
      </c>
      <c r="E120" s="277">
        <f>APUS!$H$10210</f>
        <v>309.48</v>
      </c>
      <c r="F120" s="278">
        <f t="shared" si="4"/>
        <v>1237.92</v>
      </c>
      <c r="G120" s="279">
        <f t="shared" si="5"/>
        <v>2.0154066301426128E-4</v>
      </c>
      <c r="H120" s="282">
        <f>APUS!$N$10210</f>
        <v>0.14249999999999999</v>
      </c>
      <c r="I120" s="283">
        <f t="shared" si="6"/>
        <v>2.8719544479532228E-5</v>
      </c>
    </row>
    <row r="121" spans="1:9" ht="34.950000000000003" customHeight="1" x14ac:dyDescent="0.3">
      <c r="A121" s="273">
        <v>117</v>
      </c>
      <c r="B121" s="287" t="s">
        <v>179</v>
      </c>
      <c r="C121" s="275" t="s">
        <v>43</v>
      </c>
      <c r="D121" s="286">
        <v>50</v>
      </c>
      <c r="E121" s="277">
        <f>APUS!$H$10298</f>
        <v>220.01</v>
      </c>
      <c r="F121" s="278">
        <f t="shared" si="4"/>
        <v>11000.5</v>
      </c>
      <c r="G121" s="279">
        <f t="shared" si="5"/>
        <v>1.7909461544270882E-3</v>
      </c>
      <c r="H121" s="282">
        <f>APUS!$N$10298</f>
        <v>0.10639999999999999</v>
      </c>
      <c r="I121" s="283">
        <f t="shared" si="6"/>
        <v>1.9055667083104217E-4</v>
      </c>
    </row>
    <row r="122" spans="1:9" ht="34.950000000000003" customHeight="1" x14ac:dyDescent="0.3">
      <c r="A122" s="273">
        <v>118</v>
      </c>
      <c r="B122" s="287" t="s">
        <v>180</v>
      </c>
      <c r="C122" s="275" t="s">
        <v>43</v>
      </c>
      <c r="D122" s="286">
        <v>4</v>
      </c>
      <c r="E122" s="277">
        <f>APUS!$H$10386</f>
        <v>236.23</v>
      </c>
      <c r="F122" s="278">
        <f t="shared" si="4"/>
        <v>944.92</v>
      </c>
      <c r="G122" s="279">
        <f t="shared" si="5"/>
        <v>1.5383853827019171E-4</v>
      </c>
      <c r="H122" s="282">
        <f>APUS!$N$10386</f>
        <v>0.1125</v>
      </c>
      <c r="I122" s="283">
        <f t="shared" si="6"/>
        <v>1.7306835555396567E-5</v>
      </c>
    </row>
    <row r="123" spans="1:9" ht="34.950000000000003" customHeight="1" x14ac:dyDescent="0.3">
      <c r="A123" s="273">
        <v>119</v>
      </c>
      <c r="B123" s="287" t="s">
        <v>181</v>
      </c>
      <c r="C123" s="275" t="s">
        <v>43</v>
      </c>
      <c r="D123" s="286">
        <v>9</v>
      </c>
      <c r="E123" s="277">
        <f>APUS!$H$10474</f>
        <v>250.18</v>
      </c>
      <c r="F123" s="278">
        <f t="shared" si="4"/>
        <v>2251.62</v>
      </c>
      <c r="G123" s="279">
        <f t="shared" si="5"/>
        <v>3.6657699015782191E-4</v>
      </c>
      <c r="H123" s="282">
        <f>APUS!$N$10474</f>
        <v>0.11899999999999999</v>
      </c>
      <c r="I123" s="283">
        <f t="shared" si="6"/>
        <v>4.3622661828780808E-5</v>
      </c>
    </row>
    <row r="124" spans="1:9" ht="34.950000000000003" customHeight="1" x14ac:dyDescent="0.3">
      <c r="A124" s="273">
        <v>120</v>
      </c>
      <c r="B124" s="287" t="s">
        <v>182</v>
      </c>
      <c r="C124" s="275" t="s">
        <v>74</v>
      </c>
      <c r="D124" s="286">
        <v>343.45</v>
      </c>
      <c r="E124" s="277">
        <f>APUS!$H$10562</f>
        <v>89.2</v>
      </c>
      <c r="F124" s="278">
        <f t="shared" si="4"/>
        <v>30635.74</v>
      </c>
      <c r="G124" s="279">
        <f t="shared" si="5"/>
        <v>4.9876788092385006E-3</v>
      </c>
      <c r="H124" s="282">
        <f>APUS!$N$10562</f>
        <v>0.2742</v>
      </c>
      <c r="I124" s="283">
        <f t="shared" si="6"/>
        <v>1.3676215294931968E-3</v>
      </c>
    </row>
    <row r="125" spans="1:9" ht="34.950000000000003" customHeight="1" x14ac:dyDescent="0.3">
      <c r="A125" s="273">
        <v>121</v>
      </c>
      <c r="B125" s="284" t="s">
        <v>187</v>
      </c>
      <c r="C125" s="275" t="s">
        <v>74</v>
      </c>
      <c r="D125" s="286">
        <v>92</v>
      </c>
      <c r="E125" s="277">
        <f>APUS!$H$10650</f>
        <v>19.420000000000002</v>
      </c>
      <c r="F125" s="278">
        <f t="shared" si="4"/>
        <v>1786.64</v>
      </c>
      <c r="G125" s="279">
        <f t="shared" si="5"/>
        <v>2.908755090537351E-4</v>
      </c>
      <c r="H125" s="282">
        <f>APUS!$N$10650</f>
        <v>0.30830000000000002</v>
      </c>
      <c r="I125" s="283">
        <f t="shared" si="6"/>
        <v>8.9676919441266531E-5</v>
      </c>
    </row>
    <row r="126" spans="1:9" ht="34.950000000000003" customHeight="1" x14ac:dyDescent="0.3">
      <c r="A126" s="273">
        <v>122</v>
      </c>
      <c r="B126" s="287" t="s">
        <v>183</v>
      </c>
      <c r="C126" s="275" t="s">
        <v>74</v>
      </c>
      <c r="D126" s="286">
        <v>3057</v>
      </c>
      <c r="E126" s="277">
        <f>APUS!$H$10738</f>
        <v>0.12</v>
      </c>
      <c r="F126" s="278">
        <f t="shared" si="4"/>
        <v>366.84</v>
      </c>
      <c r="G126" s="279">
        <f t="shared" si="5"/>
        <v>5.9723711403121034E-5</v>
      </c>
      <c r="H126" s="282">
        <f>APUS!$N$10738</f>
        <v>0.20180000000000001</v>
      </c>
      <c r="I126" s="283">
        <f t="shared" si="6"/>
        <v>1.2052244961149825E-5</v>
      </c>
    </row>
    <row r="127" spans="1:9" ht="34.950000000000003" customHeight="1" x14ac:dyDescent="0.3">
      <c r="A127" s="273">
        <v>123</v>
      </c>
      <c r="B127" s="284" t="s">
        <v>188</v>
      </c>
      <c r="C127" s="275" t="s">
        <v>43</v>
      </c>
      <c r="D127" s="286">
        <v>9</v>
      </c>
      <c r="E127" s="277">
        <f>APUS!$H$10826</f>
        <v>157.06</v>
      </c>
      <c r="F127" s="278">
        <f t="shared" si="4"/>
        <v>1413.54</v>
      </c>
      <c r="G127" s="279">
        <f t="shared" si="5"/>
        <v>2.3013263280113321E-4</v>
      </c>
      <c r="H127" s="282">
        <f>APUS!$N$10826</f>
        <v>0.14299999999999999</v>
      </c>
      <c r="I127" s="283">
        <f t="shared" si="6"/>
        <v>3.2908966490562045E-5</v>
      </c>
    </row>
    <row r="128" spans="1:9" ht="34.950000000000003" customHeight="1" x14ac:dyDescent="0.3">
      <c r="A128" s="273">
        <v>124</v>
      </c>
      <c r="B128" s="284" t="s">
        <v>189</v>
      </c>
      <c r="C128" s="275" t="s">
        <v>43</v>
      </c>
      <c r="D128" s="286">
        <v>9</v>
      </c>
      <c r="E128" s="277">
        <f>APUS!$H$10914</f>
        <v>178.88</v>
      </c>
      <c r="F128" s="278">
        <f t="shared" si="4"/>
        <v>1609.92</v>
      </c>
      <c r="G128" s="279">
        <f t="shared" si="5"/>
        <v>2.6210445279171475E-4</v>
      </c>
      <c r="H128" s="282">
        <f>APUS!$N$10914</f>
        <v>0.1321</v>
      </c>
      <c r="I128" s="283">
        <f t="shared" si="6"/>
        <v>3.4623998213785519E-5</v>
      </c>
    </row>
    <row r="129" spans="1:9" ht="34.950000000000003" customHeight="1" x14ac:dyDescent="0.3">
      <c r="A129" s="273">
        <v>125</v>
      </c>
      <c r="B129" s="284" t="s">
        <v>190</v>
      </c>
      <c r="C129" s="275" t="s">
        <v>43</v>
      </c>
      <c r="D129" s="286">
        <v>9</v>
      </c>
      <c r="E129" s="277">
        <f>APUS!$H$11002</f>
        <v>197.06</v>
      </c>
      <c r="F129" s="278">
        <f t="shared" si="4"/>
        <v>1773.54</v>
      </c>
      <c r="G129" s="279">
        <f t="shared" si="5"/>
        <v>2.8874275194060433E-4</v>
      </c>
      <c r="H129" s="282">
        <f>APUS!$N$11002</f>
        <v>0.13850000000000001</v>
      </c>
      <c r="I129" s="283">
        <f t="shared" si="6"/>
        <v>3.9990871143773703E-5</v>
      </c>
    </row>
    <row r="130" spans="1:9" ht="34.950000000000003" customHeight="1" x14ac:dyDescent="0.3">
      <c r="A130" s="273">
        <v>126</v>
      </c>
      <c r="B130" s="284" t="s">
        <v>191</v>
      </c>
      <c r="C130" s="275" t="s">
        <v>43</v>
      </c>
      <c r="D130" s="286">
        <v>18</v>
      </c>
      <c r="E130" s="277">
        <f>APUS!$H$11090</f>
        <v>95.45</v>
      </c>
      <c r="F130" s="278">
        <f t="shared" si="4"/>
        <v>1718.1000000000001</v>
      </c>
      <c r="G130" s="279">
        <f t="shared" si="5"/>
        <v>2.7971679359312579E-4</v>
      </c>
      <c r="H130" s="282">
        <f>APUS!$N$11090</f>
        <v>0.1915</v>
      </c>
      <c r="I130" s="283">
        <f t="shared" si="6"/>
        <v>5.3565765973083592E-5</v>
      </c>
    </row>
    <row r="131" spans="1:9" ht="34.950000000000003" customHeight="1" x14ac:dyDescent="0.3">
      <c r="A131" s="273">
        <v>127</v>
      </c>
      <c r="B131" s="284" t="s">
        <v>192</v>
      </c>
      <c r="C131" s="275" t="s">
        <v>43</v>
      </c>
      <c r="D131" s="286">
        <v>46</v>
      </c>
      <c r="E131" s="277">
        <f>APUS!$H$11178</f>
        <v>48.58</v>
      </c>
      <c r="F131" s="278">
        <f t="shared" si="4"/>
        <v>2234.6799999999998</v>
      </c>
      <c r="G131" s="279">
        <f t="shared" si="5"/>
        <v>3.6381905844053679E-4</v>
      </c>
      <c r="H131" s="282">
        <f>APUS!$N$11178</f>
        <v>0.35089999999999999</v>
      </c>
      <c r="I131" s="283">
        <f t="shared" si="6"/>
        <v>1.2766410760678437E-4</v>
      </c>
    </row>
    <row r="132" spans="1:9" ht="34.950000000000003" customHeight="1" x14ac:dyDescent="0.3">
      <c r="A132" s="273">
        <v>128</v>
      </c>
      <c r="B132" s="287" t="s">
        <v>184</v>
      </c>
      <c r="C132" s="275" t="s">
        <v>43</v>
      </c>
      <c r="D132" s="286">
        <v>40</v>
      </c>
      <c r="E132" s="277">
        <f>APUS!$H$11266</f>
        <v>31.19</v>
      </c>
      <c r="F132" s="278">
        <f t="shared" si="4"/>
        <v>1247.6000000000001</v>
      </c>
      <c r="G132" s="279">
        <f t="shared" si="5"/>
        <v>2.0311662399556706E-4</v>
      </c>
      <c r="H132" s="282">
        <f>APUS!$N$11266</f>
        <v>0.20180000000000001</v>
      </c>
      <c r="I132" s="283">
        <f t="shared" si="6"/>
        <v>4.0988934722305438E-5</v>
      </c>
    </row>
    <row r="133" spans="1:9" ht="34.950000000000003" customHeight="1" x14ac:dyDescent="0.3">
      <c r="A133" s="273">
        <v>129</v>
      </c>
      <c r="B133" s="284" t="s">
        <v>193</v>
      </c>
      <c r="C133" s="275" t="s">
        <v>43</v>
      </c>
      <c r="D133" s="286">
        <v>9</v>
      </c>
      <c r="E133" s="277">
        <f>APUS!$H$11354</f>
        <v>53.87</v>
      </c>
      <c r="F133" s="278">
        <f t="shared" si="4"/>
        <v>484.83</v>
      </c>
      <c r="G133" s="279">
        <f t="shared" si="5"/>
        <v>7.8933177951082687E-5</v>
      </c>
      <c r="H133" s="282">
        <f>APUS!$N$11354</f>
        <v>0.18340000000000001</v>
      </c>
      <c r="I133" s="283">
        <f t="shared" si="6"/>
        <v>1.4476344836228565E-5</v>
      </c>
    </row>
    <row r="134" spans="1:9" ht="34.950000000000003" customHeight="1" x14ac:dyDescent="0.3">
      <c r="A134" s="273">
        <v>130</v>
      </c>
      <c r="B134" s="284" t="s">
        <v>194</v>
      </c>
      <c r="C134" s="275" t="s">
        <v>41</v>
      </c>
      <c r="D134" s="286">
        <v>6</v>
      </c>
      <c r="E134" s="277">
        <f>APUS!$H$11442</f>
        <v>217.82</v>
      </c>
      <c r="F134" s="278">
        <f t="shared" ref="F134:F147" si="7">+D134*E134</f>
        <v>1306.92</v>
      </c>
      <c r="G134" s="279">
        <f t="shared" ref="G134:G147" si="8">+F134/$F$148</f>
        <v>2.1277426918265988E-4</v>
      </c>
      <c r="H134" s="282">
        <f>APUS!$N$11442</f>
        <v>0.1925</v>
      </c>
      <c r="I134" s="283">
        <f t="shared" si="6"/>
        <v>4.095904681766203E-5</v>
      </c>
    </row>
    <row r="135" spans="1:9" ht="34.950000000000003" customHeight="1" x14ac:dyDescent="0.3">
      <c r="A135" s="273">
        <v>131</v>
      </c>
      <c r="B135" s="287" t="s">
        <v>185</v>
      </c>
      <c r="C135" s="275" t="s">
        <v>43</v>
      </c>
      <c r="D135" s="286">
        <v>92</v>
      </c>
      <c r="E135" s="277">
        <f>APUS!$H$11530</f>
        <v>18.14</v>
      </c>
      <c r="F135" s="278">
        <f t="shared" si="7"/>
        <v>1668.88</v>
      </c>
      <c r="G135" s="279">
        <f t="shared" si="8"/>
        <v>2.7170348785966812E-4</v>
      </c>
      <c r="H135" s="282">
        <f>APUS!$N$11530</f>
        <v>0.35809999999999997</v>
      </c>
      <c r="I135" s="283">
        <f t="shared" ref="I135:I147" si="9">+G135*H135</f>
        <v>9.7297019002547149E-5</v>
      </c>
    </row>
    <row r="136" spans="1:9" ht="34.950000000000003" customHeight="1" x14ac:dyDescent="0.3">
      <c r="A136" s="273">
        <v>132</v>
      </c>
      <c r="B136" s="287" t="s">
        <v>186</v>
      </c>
      <c r="C136" s="275" t="s">
        <v>41</v>
      </c>
      <c r="D136" s="286">
        <v>3600</v>
      </c>
      <c r="E136" s="277">
        <f>APUS!$H$11618</f>
        <v>5.19</v>
      </c>
      <c r="F136" s="278">
        <f t="shared" si="7"/>
        <v>18684</v>
      </c>
      <c r="G136" s="279">
        <f t="shared" si="8"/>
        <v>3.0418651833385496E-3</v>
      </c>
      <c r="H136" s="282">
        <f>APUS!$N$11618</f>
        <v>0.29139999999999999</v>
      </c>
      <c r="I136" s="283">
        <f t="shared" si="9"/>
        <v>8.8639951442485336E-4</v>
      </c>
    </row>
    <row r="137" spans="1:9" ht="34.950000000000003" customHeight="1" x14ac:dyDescent="0.3">
      <c r="A137" s="273">
        <v>133</v>
      </c>
      <c r="B137" s="287" t="s">
        <v>195</v>
      </c>
      <c r="C137" s="275" t="s">
        <v>32</v>
      </c>
      <c r="D137" s="286">
        <v>40825.39</v>
      </c>
      <c r="E137" s="277">
        <f>APUS!$H$11706</f>
        <v>1.91</v>
      </c>
      <c r="F137" s="278">
        <f t="shared" si="7"/>
        <v>77976.494899999991</v>
      </c>
      <c r="G137" s="279">
        <f t="shared" si="8"/>
        <v>1.2695032378242665E-2</v>
      </c>
      <c r="H137" s="282">
        <f>APUS!$N$11706</f>
        <v>0.16220000000000001</v>
      </c>
      <c r="I137" s="283">
        <f t="shared" si="9"/>
        <v>2.0591342517509606E-3</v>
      </c>
    </row>
    <row r="138" spans="1:9" ht="34.950000000000003" customHeight="1" x14ac:dyDescent="0.3">
      <c r="A138" s="273">
        <v>134</v>
      </c>
      <c r="B138" s="287" t="s">
        <v>196</v>
      </c>
      <c r="C138" s="275" t="s">
        <v>43</v>
      </c>
      <c r="D138" s="286">
        <v>30</v>
      </c>
      <c r="E138" s="277">
        <f>APUS!$H$11794</f>
        <v>253</v>
      </c>
      <c r="F138" s="278">
        <f t="shared" si="7"/>
        <v>7590</v>
      </c>
      <c r="G138" s="279">
        <f t="shared" si="8"/>
        <v>1.2356966785238488E-3</v>
      </c>
      <c r="H138" s="282">
        <f>APUS!$N$11794</f>
        <v>0.20180000000000001</v>
      </c>
      <c r="I138" s="283">
        <f t="shared" si="9"/>
        <v>2.4936358972611267E-4</v>
      </c>
    </row>
    <row r="139" spans="1:9" ht="34.950000000000003" customHeight="1" x14ac:dyDescent="0.3">
      <c r="A139" s="273">
        <v>135</v>
      </c>
      <c r="B139" s="287" t="s">
        <v>197</v>
      </c>
      <c r="C139" s="275" t="s">
        <v>43</v>
      </c>
      <c r="D139" s="286">
        <v>18</v>
      </c>
      <c r="E139" s="277">
        <f>APUS!$H$11882</f>
        <v>172.01</v>
      </c>
      <c r="F139" s="278">
        <f t="shared" si="7"/>
        <v>3096.18</v>
      </c>
      <c r="G139" s="279">
        <f t="shared" si="8"/>
        <v>5.0407632965902111E-4</v>
      </c>
      <c r="H139" s="282">
        <f>APUS!$N$11882</f>
        <v>7.8799999999999995E-2</v>
      </c>
      <c r="I139" s="283">
        <f t="shared" si="9"/>
        <v>3.9721214777130862E-5</v>
      </c>
    </row>
    <row r="140" spans="1:9" ht="34.950000000000003" customHeight="1" x14ac:dyDescent="0.3">
      <c r="A140" s="273">
        <v>136</v>
      </c>
      <c r="B140" s="287" t="s">
        <v>198</v>
      </c>
      <c r="C140" s="275" t="s">
        <v>43</v>
      </c>
      <c r="D140" s="286">
        <v>9</v>
      </c>
      <c r="E140" s="277">
        <f>APUS!$H$11970</f>
        <v>18.399999999999999</v>
      </c>
      <c r="F140" s="278">
        <f t="shared" si="7"/>
        <v>165.6</v>
      </c>
      <c r="G140" s="279">
        <f t="shared" si="8"/>
        <v>2.69606548041567E-5</v>
      </c>
      <c r="H140" s="282">
        <f>APUS!$N$11970</f>
        <v>0.20180000000000001</v>
      </c>
      <c r="I140" s="283">
        <f t="shared" si="9"/>
        <v>5.4406601394788224E-6</v>
      </c>
    </row>
    <row r="141" spans="1:9" ht="34.950000000000003" customHeight="1" x14ac:dyDescent="0.3">
      <c r="A141" s="273">
        <v>137</v>
      </c>
      <c r="B141" s="284" t="s">
        <v>205</v>
      </c>
      <c r="C141" s="275" t="s">
        <v>32</v>
      </c>
      <c r="D141" s="286">
        <v>5901</v>
      </c>
      <c r="E141" s="277">
        <f>APUS!$H$12058</f>
        <v>0.4</v>
      </c>
      <c r="F141" s="278">
        <f t="shared" si="7"/>
        <v>2360.4</v>
      </c>
      <c r="G141" s="279">
        <f t="shared" si="8"/>
        <v>3.8428701449113212E-4</v>
      </c>
      <c r="H141" s="282">
        <f>APUS!$N$12058</f>
        <v>0</v>
      </c>
      <c r="I141" s="283">
        <f t="shared" si="9"/>
        <v>0</v>
      </c>
    </row>
    <row r="142" spans="1:9" ht="34.950000000000003" customHeight="1" x14ac:dyDescent="0.3">
      <c r="A142" s="273">
        <v>138</v>
      </c>
      <c r="B142" s="287" t="s">
        <v>199</v>
      </c>
      <c r="C142" s="275" t="s">
        <v>43</v>
      </c>
      <c r="D142" s="286">
        <v>6</v>
      </c>
      <c r="E142" s="277">
        <f>APUS!$H$12146</f>
        <v>452.44</v>
      </c>
      <c r="F142" s="278">
        <f t="shared" si="7"/>
        <v>2714.64</v>
      </c>
      <c r="G142" s="279">
        <f t="shared" si="8"/>
        <v>4.4195937172437162E-4</v>
      </c>
      <c r="H142" s="282">
        <f>APUS!$N$12146</f>
        <v>0.14549999999999999</v>
      </c>
      <c r="I142" s="283">
        <f t="shared" si="9"/>
        <v>6.4305088585896067E-5</v>
      </c>
    </row>
    <row r="143" spans="1:9" ht="34.950000000000003" customHeight="1" x14ac:dyDescent="0.3">
      <c r="A143" s="273">
        <v>139</v>
      </c>
      <c r="B143" s="287" t="s">
        <v>200</v>
      </c>
      <c r="C143" s="275" t="s">
        <v>43</v>
      </c>
      <c r="D143" s="286">
        <v>6</v>
      </c>
      <c r="E143" s="277">
        <f>APUS!$H$12234</f>
        <v>46.62</v>
      </c>
      <c r="F143" s="278">
        <f t="shared" si="7"/>
        <v>279.71999999999997</v>
      </c>
      <c r="G143" s="279">
        <f t="shared" si="8"/>
        <v>4.5540062571369033E-5</v>
      </c>
      <c r="H143" s="282">
        <f>APUS!$N$12234</f>
        <v>0.20180000000000001</v>
      </c>
      <c r="I143" s="283">
        <f t="shared" si="9"/>
        <v>9.1899846269022705E-6</v>
      </c>
    </row>
    <row r="144" spans="1:9" ht="34.950000000000003" customHeight="1" x14ac:dyDescent="0.3">
      <c r="A144" s="273">
        <v>140</v>
      </c>
      <c r="B144" s="287" t="s">
        <v>201</v>
      </c>
      <c r="C144" s="275" t="s">
        <v>43</v>
      </c>
      <c r="D144" s="286">
        <v>6</v>
      </c>
      <c r="E144" s="277">
        <f>APUS!$H$12322</f>
        <v>1311</v>
      </c>
      <c r="F144" s="278">
        <f t="shared" si="7"/>
        <v>7866</v>
      </c>
      <c r="G144" s="279">
        <f t="shared" si="8"/>
        <v>1.2806311031974434E-3</v>
      </c>
      <c r="H144" s="282">
        <f>APUS!$N$12322</f>
        <v>0</v>
      </c>
      <c r="I144" s="283">
        <f t="shared" si="9"/>
        <v>0</v>
      </c>
    </row>
    <row r="145" spans="1:9" ht="34.950000000000003" customHeight="1" x14ac:dyDescent="0.3">
      <c r="A145" s="273">
        <v>141</v>
      </c>
      <c r="B145" s="287" t="s">
        <v>202</v>
      </c>
      <c r="C145" s="275" t="s">
        <v>43</v>
      </c>
      <c r="D145" s="286">
        <v>6</v>
      </c>
      <c r="E145" s="277">
        <f>APUS!$H$12410</f>
        <v>207</v>
      </c>
      <c r="F145" s="278">
        <f t="shared" si="7"/>
        <v>1242</v>
      </c>
      <c r="G145" s="279">
        <f t="shared" si="8"/>
        <v>2.0220491103117527E-4</v>
      </c>
      <c r="H145" s="282">
        <f>APUS!$N$12410</f>
        <v>0.39</v>
      </c>
      <c r="I145" s="283">
        <f t="shared" si="9"/>
        <v>7.8859915302158351E-5</v>
      </c>
    </row>
    <row r="146" spans="1:9" ht="34.950000000000003" customHeight="1" x14ac:dyDescent="0.3">
      <c r="A146" s="273">
        <v>142</v>
      </c>
      <c r="B146" s="287" t="s">
        <v>203</v>
      </c>
      <c r="C146" s="275" t="s">
        <v>43</v>
      </c>
      <c r="D146" s="286">
        <v>6</v>
      </c>
      <c r="E146" s="277">
        <f>APUS!$H$12498</f>
        <v>207</v>
      </c>
      <c r="F146" s="278">
        <f t="shared" si="7"/>
        <v>1242</v>
      </c>
      <c r="G146" s="279">
        <f t="shared" si="8"/>
        <v>2.0220491103117527E-4</v>
      </c>
      <c r="H146" s="282">
        <f>APUS!$N$12498</f>
        <v>0.20180000000000001</v>
      </c>
      <c r="I146" s="283">
        <f t="shared" si="9"/>
        <v>4.0804951046091168E-5</v>
      </c>
    </row>
    <row r="147" spans="1:9" ht="34.950000000000003" customHeight="1" thickBot="1" x14ac:dyDescent="0.35">
      <c r="A147" s="273">
        <v>143</v>
      </c>
      <c r="B147" s="287" t="s">
        <v>204</v>
      </c>
      <c r="C147" s="275" t="s">
        <v>43</v>
      </c>
      <c r="D147" s="286">
        <v>6</v>
      </c>
      <c r="E147" s="277">
        <f>APUS!$H$12586</f>
        <v>638.25</v>
      </c>
      <c r="F147" s="278">
        <f t="shared" si="7"/>
        <v>3829.5</v>
      </c>
      <c r="G147" s="279">
        <f t="shared" si="8"/>
        <v>6.2346514234612373E-4</v>
      </c>
      <c r="H147" s="282">
        <f>APUS!$N$12586</f>
        <v>0</v>
      </c>
      <c r="I147" s="283">
        <f t="shared" si="9"/>
        <v>0</v>
      </c>
    </row>
    <row r="148" spans="1:9" ht="20.25" customHeight="1" thickBot="1" x14ac:dyDescent="0.35">
      <c r="A148" s="328" t="s">
        <v>40</v>
      </c>
      <c r="B148" s="329"/>
      <c r="C148" s="329"/>
      <c r="D148" s="329"/>
      <c r="E148" s="329"/>
      <c r="F148" s="288">
        <f>SUM(F5:F147)</f>
        <v>6142284.0506999986</v>
      </c>
      <c r="G148" s="289">
        <f>SUM(G5:G147)</f>
        <v>1</v>
      </c>
      <c r="H148" s="290"/>
      <c r="I148" s="291"/>
    </row>
    <row r="149" spans="1:9" ht="30" customHeight="1" thickBot="1" x14ac:dyDescent="0.35">
      <c r="A149" s="330" t="s">
        <v>31</v>
      </c>
      <c r="B149" s="331"/>
      <c r="C149" s="331"/>
      <c r="D149" s="331"/>
      <c r="E149" s="331"/>
      <c r="F149" s="331"/>
      <c r="G149" s="331"/>
      <c r="H149" s="332"/>
      <c r="I149" s="326">
        <f>SUM(I5:I148)</f>
        <v>0.10575416587465901</v>
      </c>
    </row>
    <row r="150" spans="1:9" x14ac:dyDescent="0.3">
      <c r="D150" s="23"/>
      <c r="E150" s="23"/>
      <c r="F150" s="23"/>
    </row>
    <row r="151" spans="1:9" x14ac:dyDescent="0.3">
      <c r="A151" s="32"/>
      <c r="D151" s="23"/>
      <c r="E151" s="23"/>
      <c r="F151" s="23"/>
    </row>
    <row r="152" spans="1:9" x14ac:dyDescent="0.3">
      <c r="D152" s="23"/>
      <c r="E152" s="23"/>
      <c r="F152" s="23"/>
    </row>
    <row r="153" spans="1:9" x14ac:dyDescent="0.3">
      <c r="A153" s="32"/>
      <c r="E153" s="33"/>
    </row>
    <row r="154" spans="1:9" x14ac:dyDescent="0.3">
      <c r="E154" s="33"/>
    </row>
    <row r="155" spans="1:9" x14ac:dyDescent="0.3">
      <c r="E155" s="33"/>
      <c r="I155" s="16"/>
    </row>
    <row r="156" spans="1:9" x14ac:dyDescent="0.3">
      <c r="I156" s="16"/>
    </row>
    <row r="157" spans="1:9" x14ac:dyDescent="0.3">
      <c r="E157" s="33"/>
      <c r="I157" s="34"/>
    </row>
    <row r="158" spans="1:9" x14ac:dyDescent="0.3">
      <c r="E158" s="33"/>
      <c r="I158" s="34"/>
    </row>
    <row r="159" spans="1:9" x14ac:dyDescent="0.3">
      <c r="E159" s="33"/>
      <c r="F159" s="34"/>
      <c r="I159" s="34"/>
    </row>
    <row r="161" spans="5:6" x14ac:dyDescent="0.3">
      <c r="F161" s="40"/>
    </row>
    <row r="162" spans="5:6" x14ac:dyDescent="0.3">
      <c r="E162" s="43"/>
    </row>
    <row r="163" spans="5:6" x14ac:dyDescent="0.3">
      <c r="E163" s="43"/>
      <c r="F163" s="34"/>
    </row>
    <row r="164" spans="5:6" x14ac:dyDescent="0.3">
      <c r="E164" s="43"/>
      <c r="F164" s="34"/>
    </row>
    <row r="165" spans="5:6" x14ac:dyDescent="0.3">
      <c r="F165" s="38"/>
    </row>
  </sheetData>
  <autoFilter ref="A4:F148" xr:uid="{DD79E9B1-9D34-4384-9A61-5D10610F9669}"/>
  <mergeCells count="3">
    <mergeCell ref="A2:I2"/>
    <mergeCell ref="A148:E148"/>
    <mergeCell ref="A149:H149"/>
  </mergeCells>
  <printOptions horizontalCentered="1"/>
  <pageMargins left="0.51181102362204722" right="0.51181102362204722" top="0.55118110236220474" bottom="0.55118110236220474" header="0.31496062992125984" footer="0.31496062992125984"/>
  <pageSetup paperSize="9" scale="56" fitToHeight="10" orientation="landscape" r:id="rId1"/>
  <rowBreaks count="1" manualBreakCount="1">
    <brk id="58"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57C3-C4E0-4A55-AF25-7F02F27954FE}">
  <sheetPr>
    <pageSetUpPr fitToPage="1"/>
  </sheetPr>
  <dimension ref="A1:AB154"/>
  <sheetViews>
    <sheetView view="pageBreakPreview" topLeftCell="A40" zoomScale="50" zoomScaleNormal="74" zoomScaleSheetLayoutView="50" workbookViewId="0">
      <selection activeCell="G7" sqref="G7:L149"/>
    </sheetView>
  </sheetViews>
  <sheetFormatPr baseColWidth="10" defaultColWidth="11.44140625" defaultRowHeight="14.4" x14ac:dyDescent="0.3"/>
  <cols>
    <col min="1" max="1" width="8.44140625" style="9" customWidth="1"/>
    <col min="2" max="2" width="98.5546875" style="9" customWidth="1"/>
    <col min="3" max="3" width="11.44140625" style="9" customWidth="1"/>
    <col min="4" max="4" width="13.33203125" style="30" customWidth="1"/>
    <col min="5" max="5" width="17.33203125" style="30" customWidth="1"/>
    <col min="6" max="6" width="16.6640625" style="30" customWidth="1"/>
    <col min="7" max="12" width="13.88671875" style="9" customWidth="1"/>
    <col min="13" max="13" width="13" style="9" customWidth="1"/>
    <col min="14" max="14" width="14.6640625" style="9" bestFit="1" customWidth="1"/>
    <col min="15" max="15" width="11.5546875" style="9" bestFit="1" customWidth="1"/>
    <col min="16" max="28" width="12.44140625" style="9" customWidth="1"/>
    <col min="29" max="16384" width="11.44140625" style="9"/>
  </cols>
  <sheetData>
    <row r="1" spans="1:28" x14ac:dyDescent="0.3">
      <c r="A1" s="25"/>
      <c r="D1" s="26"/>
      <c r="E1" s="27"/>
      <c r="F1" s="26"/>
    </row>
    <row r="2" spans="1:28" ht="21" x14ac:dyDescent="0.3">
      <c r="A2" s="338" t="s">
        <v>83</v>
      </c>
      <c r="B2" s="338"/>
      <c r="C2" s="338"/>
      <c r="D2" s="338"/>
      <c r="E2" s="338"/>
      <c r="F2" s="338"/>
    </row>
    <row r="3" spans="1:28" ht="21.6" thickBot="1" x14ac:dyDescent="0.35">
      <c r="A3" s="183"/>
      <c r="B3" s="183"/>
      <c r="C3" s="183"/>
      <c r="D3" s="183"/>
      <c r="E3" s="183"/>
      <c r="F3" s="183"/>
      <c r="Q3" s="37">
        <v>1</v>
      </c>
      <c r="R3" s="37">
        <v>2</v>
      </c>
      <c r="S3" s="37">
        <v>3</v>
      </c>
      <c r="T3" s="37">
        <v>4</v>
      </c>
      <c r="U3" s="37">
        <v>5</v>
      </c>
      <c r="V3" s="37">
        <v>6</v>
      </c>
      <c r="W3" s="37">
        <v>7</v>
      </c>
      <c r="X3" s="37">
        <v>8</v>
      </c>
      <c r="Y3" s="37">
        <v>9</v>
      </c>
      <c r="Z3" s="37">
        <v>10</v>
      </c>
      <c r="AA3" s="37">
        <v>11</v>
      </c>
      <c r="AB3" s="37">
        <v>12</v>
      </c>
    </row>
    <row r="4" spans="1:28" ht="20.100000000000001" customHeight="1" thickBot="1" x14ac:dyDescent="0.35">
      <c r="A4" s="18"/>
      <c r="B4" s="18"/>
      <c r="C4" s="18"/>
      <c r="D4" s="28"/>
      <c r="E4" s="28"/>
      <c r="F4" s="29"/>
      <c r="G4" s="341" t="s">
        <v>552</v>
      </c>
      <c r="H4" s="342"/>
      <c r="I4" s="342"/>
      <c r="J4" s="342"/>
      <c r="K4" s="342"/>
      <c r="L4" s="342"/>
      <c r="M4" s="249"/>
      <c r="Q4" s="182">
        <v>45047</v>
      </c>
      <c r="R4" s="182">
        <f>+Q5+1</f>
        <v>45077</v>
      </c>
      <c r="S4" s="182">
        <f t="shared" ref="S4:AB4" si="0">+R5+1</f>
        <v>45107</v>
      </c>
      <c r="T4" s="182">
        <f t="shared" si="0"/>
        <v>45137</v>
      </c>
      <c r="U4" s="182">
        <f t="shared" si="0"/>
        <v>45167</v>
      </c>
      <c r="V4" s="182">
        <f t="shared" si="0"/>
        <v>45197</v>
      </c>
      <c r="W4" s="182">
        <f t="shared" si="0"/>
        <v>45227</v>
      </c>
      <c r="X4" s="182">
        <f t="shared" si="0"/>
        <v>45257</v>
      </c>
      <c r="Y4" s="182">
        <f t="shared" si="0"/>
        <v>45287</v>
      </c>
      <c r="Z4" s="182">
        <f t="shared" si="0"/>
        <v>45317</v>
      </c>
      <c r="AA4" s="182">
        <f t="shared" si="0"/>
        <v>45347</v>
      </c>
      <c r="AB4" s="182">
        <f t="shared" si="0"/>
        <v>45377</v>
      </c>
    </row>
    <row r="5" spans="1:28" ht="15" thickBot="1" x14ac:dyDescent="0.35">
      <c r="A5" s="4" t="s">
        <v>17</v>
      </c>
      <c r="B5" s="5" t="s">
        <v>2</v>
      </c>
      <c r="C5" s="5" t="s">
        <v>3</v>
      </c>
      <c r="D5" s="6" t="s">
        <v>0</v>
      </c>
      <c r="E5" s="7" t="s">
        <v>18</v>
      </c>
      <c r="F5" s="8" t="s">
        <v>19</v>
      </c>
      <c r="G5" s="4" t="s">
        <v>33</v>
      </c>
      <c r="H5" s="42" t="s">
        <v>34</v>
      </c>
      <c r="I5" s="5" t="s">
        <v>35</v>
      </c>
      <c r="J5" s="42" t="s">
        <v>36</v>
      </c>
      <c r="K5" s="251" t="s">
        <v>44</v>
      </c>
      <c r="L5" s="5" t="s">
        <v>93</v>
      </c>
      <c r="M5" s="249"/>
      <c r="Q5" s="182">
        <f>+Q4+29</f>
        <v>45076</v>
      </c>
      <c r="R5" s="182">
        <f>+R4+29</f>
        <v>45106</v>
      </c>
      <c r="S5" s="182">
        <f t="shared" ref="S5:AA5" si="1">+S4+29</f>
        <v>45136</v>
      </c>
      <c r="T5" s="182">
        <f t="shared" si="1"/>
        <v>45166</v>
      </c>
      <c r="U5" s="182">
        <f t="shared" si="1"/>
        <v>45196</v>
      </c>
      <c r="V5" s="182">
        <f t="shared" si="1"/>
        <v>45226</v>
      </c>
      <c r="W5" s="182">
        <f t="shared" si="1"/>
        <v>45256</v>
      </c>
      <c r="X5" s="182">
        <f t="shared" si="1"/>
        <v>45286</v>
      </c>
      <c r="Y5" s="182">
        <f t="shared" si="1"/>
        <v>45316</v>
      </c>
      <c r="Z5" s="182">
        <f t="shared" si="1"/>
        <v>45346</v>
      </c>
      <c r="AA5" s="182">
        <f t="shared" si="1"/>
        <v>45376</v>
      </c>
      <c r="AB5" s="182">
        <f t="shared" ref="AB5" si="2">+AB4+29</f>
        <v>45406</v>
      </c>
    </row>
    <row r="6" spans="1:28" ht="20.100000000000001" customHeight="1" thickBot="1" x14ac:dyDescent="0.35">
      <c r="A6" s="201"/>
      <c r="B6" s="207"/>
      <c r="C6" s="202"/>
      <c r="D6" s="203"/>
      <c r="E6" s="204"/>
      <c r="F6" s="205"/>
      <c r="G6" s="4" t="s">
        <v>94</v>
      </c>
      <c r="H6" s="4" t="s">
        <v>95</v>
      </c>
      <c r="I6" s="4" t="s">
        <v>96</v>
      </c>
      <c r="J6" s="4" t="s">
        <v>97</v>
      </c>
      <c r="K6" s="4" t="s">
        <v>98</v>
      </c>
      <c r="L6" s="4" t="s">
        <v>99</v>
      </c>
      <c r="M6" s="250"/>
      <c r="O6" s="36"/>
      <c r="P6" s="182"/>
      <c r="Q6" s="31"/>
      <c r="R6" s="31"/>
      <c r="S6" s="31"/>
      <c r="T6" s="31"/>
      <c r="U6" s="31"/>
      <c r="V6" s="31"/>
      <c r="W6" s="31"/>
      <c r="X6" s="31"/>
      <c r="Y6" s="31"/>
      <c r="Z6" s="31"/>
      <c r="AA6" s="31"/>
      <c r="AB6" s="31"/>
    </row>
    <row r="7" spans="1:28" ht="20.100000000000001" customHeight="1" x14ac:dyDescent="0.3">
      <c r="A7" s="199">
        <v>1</v>
      </c>
      <c r="B7" s="259" t="s">
        <v>104</v>
      </c>
      <c r="C7" s="19" t="s">
        <v>43</v>
      </c>
      <c r="D7" s="268">
        <v>1</v>
      </c>
      <c r="E7" s="21">
        <f>APUS!$H$90</f>
        <v>1134.01</v>
      </c>
      <c r="F7" s="200">
        <f>+D7*E7</f>
        <v>1134.01</v>
      </c>
      <c r="G7" s="264">
        <f>+F7</f>
        <v>1134.01</v>
      </c>
      <c r="H7" s="206"/>
      <c r="I7" s="206"/>
      <c r="J7" s="206"/>
      <c r="K7" s="206"/>
      <c r="L7" s="206"/>
      <c r="M7" s="250">
        <f t="shared" ref="M7:M38" si="3">+SUM(G7:L7)</f>
        <v>1134.01</v>
      </c>
      <c r="N7" s="36">
        <f t="shared" ref="N7:N38" si="4">+M7-F7</f>
        <v>0</v>
      </c>
      <c r="O7" s="36">
        <f t="shared" ref="O7:O38" si="5">30*COUNT(G7:L7)</f>
        <v>30</v>
      </c>
      <c r="P7" s="182">
        <v>45047</v>
      </c>
      <c r="Q7" s="252">
        <f t="shared" ref="Q7:Q38" si="6">+G7</f>
        <v>1134.01</v>
      </c>
      <c r="R7" s="252">
        <f t="shared" ref="R7:R38" si="7">+H7</f>
        <v>0</v>
      </c>
      <c r="S7" s="252">
        <f t="shared" ref="S7:S38" si="8">+I7</f>
        <v>0</v>
      </c>
      <c r="T7" s="252">
        <f t="shared" ref="T7:T38" si="9">+J7</f>
        <v>0</v>
      </c>
      <c r="U7" s="252">
        <f t="shared" ref="U7:U38" si="10">+K7</f>
        <v>0</v>
      </c>
      <c r="V7" s="252">
        <f t="shared" ref="V7:V38" si="11">+L7</f>
        <v>0</v>
      </c>
      <c r="W7" s="252" t="e">
        <f>+#REF!</f>
        <v>#REF!</v>
      </c>
      <c r="X7" s="252" t="e">
        <f>+#REF!</f>
        <v>#REF!</v>
      </c>
      <c r="Y7" s="31" t="e">
        <f>+#REF!</f>
        <v>#REF!</v>
      </c>
      <c r="Z7" s="31" t="e">
        <f>+#REF!</f>
        <v>#REF!</v>
      </c>
      <c r="AA7" s="31" t="e">
        <f>+#REF!</f>
        <v>#REF!</v>
      </c>
      <c r="AB7" s="31" t="e">
        <f>+#REF!</f>
        <v>#REF!</v>
      </c>
    </row>
    <row r="8" spans="1:28" ht="20.100000000000001" customHeight="1" x14ac:dyDescent="0.3">
      <c r="A8" s="24">
        <v>2</v>
      </c>
      <c r="B8" s="259" t="s">
        <v>102</v>
      </c>
      <c r="C8" s="19" t="s">
        <v>206</v>
      </c>
      <c r="D8" s="268">
        <v>5.5</v>
      </c>
      <c r="E8" s="21">
        <f>APUS!$H$178</f>
        <v>161.6</v>
      </c>
      <c r="F8" s="35">
        <f t="shared" ref="F8:F71" si="12">+D8*E8</f>
        <v>888.8</v>
      </c>
      <c r="G8" s="264">
        <f>+F8</f>
        <v>888.8</v>
      </c>
      <c r="H8" s="206"/>
      <c r="I8" s="206"/>
      <c r="J8" s="206"/>
      <c r="K8" s="206"/>
      <c r="L8" s="206"/>
      <c r="M8" s="250">
        <f t="shared" si="3"/>
        <v>888.8</v>
      </c>
      <c r="N8" s="36">
        <f t="shared" si="4"/>
        <v>0</v>
      </c>
      <c r="O8" s="36">
        <f t="shared" si="5"/>
        <v>30</v>
      </c>
      <c r="P8" s="182">
        <v>45047</v>
      </c>
      <c r="Q8" s="252">
        <f t="shared" si="6"/>
        <v>888.8</v>
      </c>
      <c r="R8" s="252">
        <f t="shared" si="7"/>
        <v>0</v>
      </c>
      <c r="S8" s="252">
        <f t="shared" si="8"/>
        <v>0</v>
      </c>
      <c r="T8" s="252">
        <f t="shared" si="9"/>
        <v>0</v>
      </c>
      <c r="U8" s="252">
        <f t="shared" si="10"/>
        <v>0</v>
      </c>
      <c r="V8" s="252">
        <f t="shared" si="11"/>
        <v>0</v>
      </c>
      <c r="W8" s="252" t="e">
        <f>+#REF!</f>
        <v>#REF!</v>
      </c>
      <c r="X8" s="252" t="e">
        <f>+#REF!</f>
        <v>#REF!</v>
      </c>
      <c r="Y8" s="31" t="e">
        <f>+#REF!</f>
        <v>#REF!</v>
      </c>
      <c r="Z8" s="31" t="e">
        <f>+#REF!</f>
        <v>#REF!</v>
      </c>
      <c r="AA8" s="31" t="e">
        <f>+#REF!</f>
        <v>#REF!</v>
      </c>
      <c r="AB8" s="31" t="e">
        <f>+#REF!</f>
        <v>#REF!</v>
      </c>
    </row>
    <row r="9" spans="1:28" ht="20.100000000000001" customHeight="1" x14ac:dyDescent="0.3">
      <c r="A9" s="24">
        <v>3</v>
      </c>
      <c r="B9" s="259" t="s">
        <v>105</v>
      </c>
      <c r="C9" s="19" t="s">
        <v>43</v>
      </c>
      <c r="D9" s="268">
        <v>8</v>
      </c>
      <c r="E9" s="21">
        <f>APUS!$H$266</f>
        <v>294.13</v>
      </c>
      <c r="F9" s="35">
        <f t="shared" si="12"/>
        <v>2353.04</v>
      </c>
      <c r="G9" s="264">
        <f>+F9</f>
        <v>2353.04</v>
      </c>
      <c r="H9" s="206"/>
      <c r="I9" s="206"/>
      <c r="J9" s="206"/>
      <c r="K9" s="206"/>
      <c r="L9" s="206"/>
      <c r="M9" s="250">
        <f t="shared" si="3"/>
        <v>2353.04</v>
      </c>
      <c r="N9" s="36">
        <f t="shared" si="4"/>
        <v>0</v>
      </c>
      <c r="O9" s="36">
        <f t="shared" si="5"/>
        <v>30</v>
      </c>
      <c r="P9" s="182">
        <v>45047</v>
      </c>
      <c r="Q9" s="252">
        <f t="shared" si="6"/>
        <v>2353.04</v>
      </c>
      <c r="R9" s="252">
        <f t="shared" si="7"/>
        <v>0</v>
      </c>
      <c r="S9" s="252">
        <f t="shared" si="8"/>
        <v>0</v>
      </c>
      <c r="T9" s="252">
        <f t="shared" si="9"/>
        <v>0</v>
      </c>
      <c r="U9" s="252">
        <f t="shared" si="10"/>
        <v>0</v>
      </c>
      <c r="V9" s="252">
        <f t="shared" si="11"/>
        <v>0</v>
      </c>
      <c r="W9" s="252" t="e">
        <f>+#REF!</f>
        <v>#REF!</v>
      </c>
      <c r="X9" s="252" t="e">
        <f>+#REF!</f>
        <v>#REF!</v>
      </c>
      <c r="Y9" s="31" t="e">
        <f>+#REF!</f>
        <v>#REF!</v>
      </c>
      <c r="Z9" s="31" t="e">
        <f>+#REF!</f>
        <v>#REF!</v>
      </c>
      <c r="AA9" s="31" t="e">
        <f>+#REF!</f>
        <v>#REF!</v>
      </c>
      <c r="AB9" s="31" t="e">
        <f>+#REF!</f>
        <v>#REF!</v>
      </c>
    </row>
    <row r="10" spans="1:28" ht="20.100000000000001" customHeight="1" x14ac:dyDescent="0.3">
      <c r="A10" s="24">
        <v>4</v>
      </c>
      <c r="B10" s="259" t="s">
        <v>103</v>
      </c>
      <c r="C10" s="19" t="s">
        <v>41</v>
      </c>
      <c r="D10" s="268">
        <v>67984</v>
      </c>
      <c r="E10" s="21">
        <f>APUS!$H$354</f>
        <v>1.56</v>
      </c>
      <c r="F10" s="35">
        <f t="shared" si="12"/>
        <v>106055.04000000001</v>
      </c>
      <c r="G10" s="264">
        <f>+F10/2</f>
        <v>53027.520000000004</v>
      </c>
      <c r="H10" s="264">
        <f>+F10/2</f>
        <v>53027.520000000004</v>
      </c>
      <c r="I10" s="206"/>
      <c r="J10" s="206"/>
      <c r="K10" s="206"/>
      <c r="L10" s="206"/>
      <c r="M10" s="250">
        <f t="shared" si="3"/>
        <v>106055.04000000001</v>
      </c>
      <c r="N10" s="36">
        <f t="shared" si="4"/>
        <v>0</v>
      </c>
      <c r="O10" s="36">
        <f t="shared" si="5"/>
        <v>60</v>
      </c>
      <c r="P10" s="182">
        <v>45047</v>
      </c>
      <c r="Q10" s="252">
        <f t="shared" si="6"/>
        <v>53027.520000000004</v>
      </c>
      <c r="R10" s="252">
        <f t="shared" si="7"/>
        <v>53027.520000000004</v>
      </c>
      <c r="S10" s="252">
        <f t="shared" si="8"/>
        <v>0</v>
      </c>
      <c r="T10" s="252">
        <f t="shared" si="9"/>
        <v>0</v>
      </c>
      <c r="U10" s="252">
        <f t="shared" si="10"/>
        <v>0</v>
      </c>
      <c r="V10" s="252">
        <f t="shared" si="11"/>
        <v>0</v>
      </c>
      <c r="W10" s="252" t="e">
        <f>+#REF!</f>
        <v>#REF!</v>
      </c>
      <c r="X10" s="252" t="e">
        <f>+#REF!</f>
        <v>#REF!</v>
      </c>
      <c r="Y10" s="31" t="e">
        <f>+#REF!</f>
        <v>#REF!</v>
      </c>
      <c r="Z10" s="31" t="e">
        <f>+#REF!</f>
        <v>#REF!</v>
      </c>
      <c r="AA10" s="31" t="e">
        <f>+#REF!</f>
        <v>#REF!</v>
      </c>
      <c r="AB10" s="31" t="e">
        <f>+#REF!</f>
        <v>#REF!</v>
      </c>
    </row>
    <row r="11" spans="1:28" ht="20.100000000000001" customHeight="1" x14ac:dyDescent="0.3">
      <c r="A11" s="24">
        <v>5</v>
      </c>
      <c r="B11" s="271" t="s">
        <v>108</v>
      </c>
      <c r="C11" s="19" t="s">
        <v>32</v>
      </c>
      <c r="D11" s="20">
        <v>9232.5</v>
      </c>
      <c r="E11" s="21">
        <f>APUS!$H$442</f>
        <v>1.43</v>
      </c>
      <c r="F11" s="35">
        <f t="shared" si="12"/>
        <v>13202.474999999999</v>
      </c>
      <c r="G11" s="264">
        <f>+F11</f>
        <v>13202.474999999999</v>
      </c>
      <c r="H11" s="206"/>
      <c r="I11" s="206"/>
      <c r="J11" s="206"/>
      <c r="K11" s="206"/>
      <c r="L11" s="206"/>
      <c r="M11" s="250">
        <f t="shared" si="3"/>
        <v>13202.474999999999</v>
      </c>
      <c r="N11" s="36">
        <f t="shared" si="4"/>
        <v>0</v>
      </c>
      <c r="O11" s="36">
        <f t="shared" si="5"/>
        <v>30</v>
      </c>
      <c r="P11" s="182">
        <v>45047</v>
      </c>
      <c r="Q11" s="252">
        <f t="shared" si="6"/>
        <v>13202.474999999999</v>
      </c>
      <c r="R11" s="252">
        <f t="shared" si="7"/>
        <v>0</v>
      </c>
      <c r="S11" s="252">
        <f t="shared" si="8"/>
        <v>0</v>
      </c>
      <c r="T11" s="252">
        <f t="shared" si="9"/>
        <v>0</v>
      </c>
      <c r="U11" s="252">
        <f t="shared" si="10"/>
        <v>0</v>
      </c>
      <c r="V11" s="252">
        <f t="shared" si="11"/>
        <v>0</v>
      </c>
      <c r="W11" s="252" t="e">
        <f>+#REF!</f>
        <v>#REF!</v>
      </c>
      <c r="X11" s="252" t="e">
        <f>+#REF!</f>
        <v>#REF!</v>
      </c>
      <c r="Y11" s="31" t="e">
        <f>+#REF!</f>
        <v>#REF!</v>
      </c>
      <c r="Z11" s="31" t="e">
        <f>+#REF!</f>
        <v>#REF!</v>
      </c>
      <c r="AA11" s="31" t="e">
        <f>+#REF!</f>
        <v>#REF!</v>
      </c>
      <c r="AB11" s="31" t="e">
        <f>+#REF!</f>
        <v>#REF!</v>
      </c>
    </row>
    <row r="12" spans="1:28" ht="20.100000000000001" customHeight="1" x14ac:dyDescent="0.3">
      <c r="A12" s="24">
        <v>6</v>
      </c>
      <c r="B12" s="271" t="s">
        <v>109</v>
      </c>
      <c r="C12" s="19" t="s">
        <v>32</v>
      </c>
      <c r="D12" s="253">
        <v>5092.5</v>
      </c>
      <c r="E12" s="21">
        <f>APUS!$H$530</f>
        <v>3.54</v>
      </c>
      <c r="F12" s="35">
        <f t="shared" si="12"/>
        <v>18027.45</v>
      </c>
      <c r="G12" s="264">
        <f>+F12</f>
        <v>18027.45</v>
      </c>
      <c r="H12" s="206"/>
      <c r="I12" s="206"/>
      <c r="J12" s="206"/>
      <c r="K12" s="206"/>
      <c r="L12" s="206"/>
      <c r="M12" s="250">
        <f t="shared" si="3"/>
        <v>18027.45</v>
      </c>
      <c r="N12" s="36">
        <f t="shared" si="4"/>
        <v>0</v>
      </c>
      <c r="O12" s="36">
        <f t="shared" si="5"/>
        <v>30</v>
      </c>
      <c r="P12" s="182">
        <v>45047</v>
      </c>
      <c r="Q12" s="252">
        <f t="shared" si="6"/>
        <v>18027.45</v>
      </c>
      <c r="R12" s="252">
        <f t="shared" si="7"/>
        <v>0</v>
      </c>
      <c r="S12" s="252">
        <f t="shared" si="8"/>
        <v>0</v>
      </c>
      <c r="T12" s="252">
        <f t="shared" si="9"/>
        <v>0</v>
      </c>
      <c r="U12" s="252">
        <f t="shared" si="10"/>
        <v>0</v>
      </c>
      <c r="V12" s="252">
        <f t="shared" si="11"/>
        <v>0</v>
      </c>
      <c r="W12" s="252" t="e">
        <f>+#REF!</f>
        <v>#REF!</v>
      </c>
      <c r="X12" s="252" t="e">
        <f>+#REF!</f>
        <v>#REF!</v>
      </c>
      <c r="Y12" s="31" t="e">
        <f>+#REF!</f>
        <v>#REF!</v>
      </c>
      <c r="Z12" s="31" t="e">
        <f>+#REF!</f>
        <v>#REF!</v>
      </c>
      <c r="AA12" s="31" t="e">
        <f>+#REF!</f>
        <v>#REF!</v>
      </c>
      <c r="AB12" s="31" t="e">
        <f>+#REF!</f>
        <v>#REF!</v>
      </c>
    </row>
    <row r="13" spans="1:28" ht="20.100000000000001" customHeight="1" x14ac:dyDescent="0.3">
      <c r="A13" s="24">
        <v>7</v>
      </c>
      <c r="B13" s="272" t="s">
        <v>106</v>
      </c>
      <c r="C13" s="19" t="s">
        <v>32</v>
      </c>
      <c r="D13" s="253">
        <v>38931.06</v>
      </c>
      <c r="E13" s="21">
        <f>APUS!$H$618</f>
        <v>5.07</v>
      </c>
      <c r="F13" s="35">
        <f t="shared" si="12"/>
        <v>197380.4742</v>
      </c>
      <c r="G13" s="264">
        <f>+F13</f>
        <v>197380.4742</v>
      </c>
      <c r="H13" s="206"/>
      <c r="I13" s="206"/>
      <c r="J13" s="206"/>
      <c r="K13" s="206"/>
      <c r="L13" s="206"/>
      <c r="M13" s="250">
        <f t="shared" si="3"/>
        <v>197380.4742</v>
      </c>
      <c r="N13" s="36">
        <f t="shared" si="4"/>
        <v>0</v>
      </c>
      <c r="O13" s="36">
        <f t="shared" si="5"/>
        <v>30</v>
      </c>
      <c r="P13" s="182">
        <v>45047</v>
      </c>
      <c r="Q13" s="252">
        <f t="shared" si="6"/>
        <v>197380.4742</v>
      </c>
      <c r="R13" s="252">
        <f t="shared" si="7"/>
        <v>0</v>
      </c>
      <c r="S13" s="252">
        <f t="shared" si="8"/>
        <v>0</v>
      </c>
      <c r="T13" s="252">
        <f t="shared" si="9"/>
        <v>0</v>
      </c>
      <c r="U13" s="252">
        <f t="shared" si="10"/>
        <v>0</v>
      </c>
      <c r="V13" s="252">
        <f t="shared" si="11"/>
        <v>0</v>
      </c>
      <c r="W13" s="252" t="e">
        <f>+#REF!</f>
        <v>#REF!</v>
      </c>
      <c r="X13" s="252" t="e">
        <f>+#REF!</f>
        <v>#REF!</v>
      </c>
      <c r="Y13" s="31" t="e">
        <f>+#REF!</f>
        <v>#REF!</v>
      </c>
      <c r="Z13" s="31" t="e">
        <f>+#REF!</f>
        <v>#REF!</v>
      </c>
      <c r="AA13" s="31" t="e">
        <f>+#REF!</f>
        <v>#REF!</v>
      </c>
      <c r="AB13" s="31" t="e">
        <f>+#REF!</f>
        <v>#REF!</v>
      </c>
    </row>
    <row r="14" spans="1:28" ht="20.100000000000001" customHeight="1" x14ac:dyDescent="0.3">
      <c r="A14" s="24">
        <v>8</v>
      </c>
      <c r="B14" s="271" t="s">
        <v>110</v>
      </c>
      <c r="C14" s="19" t="s">
        <v>84</v>
      </c>
      <c r="D14" s="253">
        <v>2530518.9</v>
      </c>
      <c r="E14" s="21">
        <f>APUS!$H$706</f>
        <v>0.3</v>
      </c>
      <c r="F14" s="35">
        <f t="shared" si="12"/>
        <v>759155.66999999993</v>
      </c>
      <c r="G14" s="264">
        <f>+F14</f>
        <v>759155.66999999993</v>
      </c>
      <c r="H14" s="206"/>
      <c r="I14" s="206"/>
      <c r="J14" s="206"/>
      <c r="K14" s="206"/>
      <c r="L14" s="206"/>
      <c r="M14" s="250">
        <f t="shared" si="3"/>
        <v>759155.66999999993</v>
      </c>
      <c r="N14" s="36">
        <f t="shared" si="4"/>
        <v>0</v>
      </c>
      <c r="O14" s="36">
        <f t="shared" si="5"/>
        <v>30</v>
      </c>
      <c r="P14" s="182">
        <v>45047</v>
      </c>
      <c r="Q14" s="252">
        <f t="shared" si="6"/>
        <v>759155.66999999993</v>
      </c>
      <c r="R14" s="252">
        <f t="shared" si="7"/>
        <v>0</v>
      </c>
      <c r="S14" s="252">
        <f t="shared" si="8"/>
        <v>0</v>
      </c>
      <c r="T14" s="252">
        <f t="shared" si="9"/>
        <v>0</v>
      </c>
      <c r="U14" s="252">
        <f t="shared" si="10"/>
        <v>0</v>
      </c>
      <c r="V14" s="252">
        <f t="shared" si="11"/>
        <v>0</v>
      </c>
      <c r="W14" s="252" t="e">
        <f>+#REF!</f>
        <v>#REF!</v>
      </c>
      <c r="X14" s="252" t="e">
        <f>+#REF!</f>
        <v>#REF!</v>
      </c>
      <c r="Y14" s="31" t="e">
        <f>+#REF!</f>
        <v>#REF!</v>
      </c>
      <c r="Z14" s="31" t="e">
        <f>+#REF!</f>
        <v>#REF!</v>
      </c>
      <c r="AA14" s="31" t="e">
        <f>+#REF!</f>
        <v>#REF!</v>
      </c>
      <c r="AB14" s="31" t="e">
        <f>+#REF!</f>
        <v>#REF!</v>
      </c>
    </row>
    <row r="15" spans="1:28" ht="20.100000000000001" customHeight="1" x14ac:dyDescent="0.3">
      <c r="A15" s="24">
        <v>9</v>
      </c>
      <c r="B15" s="272" t="s">
        <v>107</v>
      </c>
      <c r="C15" s="19" t="s">
        <v>32</v>
      </c>
      <c r="D15" s="253">
        <v>4140</v>
      </c>
      <c r="E15" s="21">
        <f>APUS!$H$794</f>
        <v>2.17</v>
      </c>
      <c r="F15" s="35">
        <f t="shared" si="12"/>
        <v>8983.7999999999993</v>
      </c>
      <c r="G15" s="264">
        <f>+F15</f>
        <v>8983.7999999999993</v>
      </c>
      <c r="H15" s="206"/>
      <c r="I15" s="206"/>
      <c r="J15" s="206"/>
      <c r="K15" s="206"/>
      <c r="L15" s="206"/>
      <c r="M15" s="250">
        <f t="shared" si="3"/>
        <v>8983.7999999999993</v>
      </c>
      <c r="N15" s="36">
        <f t="shared" si="4"/>
        <v>0</v>
      </c>
      <c r="O15" s="36">
        <f t="shared" si="5"/>
        <v>30</v>
      </c>
      <c r="P15" s="182">
        <v>45047</v>
      </c>
      <c r="Q15" s="252">
        <f t="shared" si="6"/>
        <v>8983.7999999999993</v>
      </c>
      <c r="R15" s="252">
        <f t="shared" si="7"/>
        <v>0</v>
      </c>
      <c r="S15" s="252">
        <f t="shared" si="8"/>
        <v>0</v>
      </c>
      <c r="T15" s="252">
        <f t="shared" si="9"/>
        <v>0</v>
      </c>
      <c r="U15" s="252">
        <f t="shared" si="10"/>
        <v>0</v>
      </c>
      <c r="V15" s="252">
        <f t="shared" si="11"/>
        <v>0</v>
      </c>
      <c r="W15" s="252" t="e">
        <f>+#REF!</f>
        <v>#REF!</v>
      </c>
      <c r="X15" s="252" t="e">
        <f>+#REF!</f>
        <v>#REF!</v>
      </c>
      <c r="Y15" s="31" t="e">
        <f>+#REF!</f>
        <v>#REF!</v>
      </c>
      <c r="Z15" s="31" t="e">
        <f>+#REF!</f>
        <v>#REF!</v>
      </c>
      <c r="AA15" s="31" t="e">
        <f>+#REF!</f>
        <v>#REF!</v>
      </c>
      <c r="AB15" s="31" t="e">
        <f>+#REF!</f>
        <v>#REF!</v>
      </c>
    </row>
    <row r="16" spans="1:28" ht="20.100000000000001" customHeight="1" x14ac:dyDescent="0.3">
      <c r="A16" s="24">
        <v>10</v>
      </c>
      <c r="B16" s="271" t="s">
        <v>111</v>
      </c>
      <c r="C16" s="19" t="s">
        <v>32</v>
      </c>
      <c r="D16" s="253">
        <v>9372.74</v>
      </c>
      <c r="E16" s="21">
        <f>APUS!$H$882</f>
        <v>5.54</v>
      </c>
      <c r="F16" s="35">
        <f t="shared" si="12"/>
        <v>51924.979599999999</v>
      </c>
      <c r="G16" s="264">
        <f>+F16/2</f>
        <v>25962.489799999999</v>
      </c>
      <c r="H16" s="264">
        <f>+F16/2</f>
        <v>25962.489799999999</v>
      </c>
      <c r="I16" s="206"/>
      <c r="J16" s="206"/>
      <c r="K16" s="206"/>
      <c r="L16" s="206"/>
      <c r="M16" s="250">
        <f t="shared" si="3"/>
        <v>51924.979599999999</v>
      </c>
      <c r="N16" s="36">
        <f t="shared" si="4"/>
        <v>0</v>
      </c>
      <c r="O16" s="36">
        <f t="shared" si="5"/>
        <v>60</v>
      </c>
      <c r="P16" s="182">
        <v>45047</v>
      </c>
      <c r="Q16" s="252">
        <f t="shared" si="6"/>
        <v>25962.489799999999</v>
      </c>
      <c r="R16" s="252">
        <f t="shared" si="7"/>
        <v>25962.489799999999</v>
      </c>
      <c r="S16" s="252">
        <f t="shared" si="8"/>
        <v>0</v>
      </c>
      <c r="T16" s="252">
        <f t="shared" si="9"/>
        <v>0</v>
      </c>
      <c r="U16" s="252">
        <f t="shared" si="10"/>
        <v>0</v>
      </c>
      <c r="V16" s="252">
        <f t="shared" si="11"/>
        <v>0</v>
      </c>
      <c r="W16" s="252" t="e">
        <f>+#REF!</f>
        <v>#REF!</v>
      </c>
      <c r="X16" s="252" t="e">
        <f>+#REF!</f>
        <v>#REF!</v>
      </c>
      <c r="Y16" s="31" t="e">
        <f>+#REF!</f>
        <v>#REF!</v>
      </c>
      <c r="Z16" s="31" t="e">
        <f>+#REF!</f>
        <v>#REF!</v>
      </c>
      <c r="AA16" s="31" t="e">
        <f>+#REF!</f>
        <v>#REF!</v>
      </c>
      <c r="AB16" s="31" t="e">
        <f>+#REF!</f>
        <v>#REF!</v>
      </c>
    </row>
    <row r="17" spans="1:28" ht="20.100000000000001" customHeight="1" x14ac:dyDescent="0.3">
      <c r="A17" s="24">
        <v>11</v>
      </c>
      <c r="B17" s="271" t="s">
        <v>112</v>
      </c>
      <c r="C17" s="19" t="s">
        <v>84</v>
      </c>
      <c r="D17" s="253">
        <v>609228.1</v>
      </c>
      <c r="E17" s="21">
        <f>APUS!$H$970</f>
        <v>0.3</v>
      </c>
      <c r="F17" s="35">
        <f t="shared" si="12"/>
        <v>182768.43</v>
      </c>
      <c r="G17" s="264">
        <f>+F17/2</f>
        <v>91384.214999999997</v>
      </c>
      <c r="H17" s="264">
        <f>+F17/2</f>
        <v>91384.214999999997</v>
      </c>
      <c r="I17" s="206"/>
      <c r="J17" s="206"/>
      <c r="K17" s="206"/>
      <c r="L17" s="206"/>
      <c r="M17" s="250">
        <f t="shared" si="3"/>
        <v>182768.43</v>
      </c>
      <c r="N17" s="36">
        <f t="shared" si="4"/>
        <v>0</v>
      </c>
      <c r="O17" s="36">
        <f t="shared" si="5"/>
        <v>60</v>
      </c>
      <c r="P17" s="182">
        <v>45047</v>
      </c>
      <c r="Q17" s="252">
        <f t="shared" si="6"/>
        <v>91384.214999999997</v>
      </c>
      <c r="R17" s="252">
        <f t="shared" si="7"/>
        <v>91384.214999999997</v>
      </c>
      <c r="S17" s="252">
        <f t="shared" si="8"/>
        <v>0</v>
      </c>
      <c r="T17" s="252">
        <f t="shared" si="9"/>
        <v>0</v>
      </c>
      <c r="U17" s="252">
        <f t="shared" si="10"/>
        <v>0</v>
      </c>
      <c r="V17" s="252">
        <f t="shared" si="11"/>
        <v>0</v>
      </c>
      <c r="W17" s="252" t="e">
        <f>+#REF!</f>
        <v>#REF!</v>
      </c>
      <c r="X17" s="252" t="e">
        <f>+#REF!</f>
        <v>#REF!</v>
      </c>
      <c r="Y17" s="31" t="e">
        <f>+#REF!</f>
        <v>#REF!</v>
      </c>
      <c r="Z17" s="31" t="e">
        <f>+#REF!</f>
        <v>#REF!</v>
      </c>
      <c r="AA17" s="31" t="e">
        <f>+#REF!</f>
        <v>#REF!</v>
      </c>
      <c r="AB17" s="31" t="e">
        <f>+#REF!</f>
        <v>#REF!</v>
      </c>
    </row>
    <row r="18" spans="1:28" ht="20.100000000000001" customHeight="1" x14ac:dyDescent="0.3">
      <c r="A18" s="24">
        <v>12</v>
      </c>
      <c r="B18" s="272" t="s">
        <v>113</v>
      </c>
      <c r="C18" s="19" t="s">
        <v>32</v>
      </c>
      <c r="D18" s="253">
        <v>7145.81</v>
      </c>
      <c r="E18" s="21">
        <f>APUS!$H$1058</f>
        <v>12.41</v>
      </c>
      <c r="F18" s="35">
        <f t="shared" si="12"/>
        <v>88679.502100000012</v>
      </c>
      <c r="G18" s="206"/>
      <c r="H18" s="264">
        <f>+F18/2</f>
        <v>44339.751050000006</v>
      </c>
      <c r="I18" s="264">
        <f>+F18/2</f>
        <v>44339.751050000006</v>
      </c>
      <c r="J18" s="206"/>
      <c r="K18" s="206"/>
      <c r="L18" s="206"/>
      <c r="M18" s="250">
        <f t="shared" si="3"/>
        <v>88679.502100000012</v>
      </c>
      <c r="N18" s="36">
        <f t="shared" si="4"/>
        <v>0</v>
      </c>
      <c r="O18" s="36">
        <f t="shared" si="5"/>
        <v>60</v>
      </c>
      <c r="P18" s="182">
        <v>45047</v>
      </c>
      <c r="Q18" s="252">
        <f t="shared" si="6"/>
        <v>0</v>
      </c>
      <c r="R18" s="252">
        <f t="shared" si="7"/>
        <v>44339.751050000006</v>
      </c>
      <c r="S18" s="252">
        <f t="shared" si="8"/>
        <v>44339.751050000006</v>
      </c>
      <c r="T18" s="252">
        <f t="shared" si="9"/>
        <v>0</v>
      </c>
      <c r="U18" s="252">
        <f t="shared" si="10"/>
        <v>0</v>
      </c>
      <c r="V18" s="252">
        <f t="shared" si="11"/>
        <v>0</v>
      </c>
      <c r="W18" s="252" t="e">
        <f>+#REF!</f>
        <v>#REF!</v>
      </c>
      <c r="X18" s="252" t="e">
        <f>+#REF!</f>
        <v>#REF!</v>
      </c>
      <c r="Y18" s="31" t="e">
        <f>+#REF!</f>
        <v>#REF!</v>
      </c>
      <c r="Z18" s="31" t="e">
        <f>+#REF!</f>
        <v>#REF!</v>
      </c>
      <c r="AA18" s="31" t="e">
        <f>+#REF!</f>
        <v>#REF!</v>
      </c>
      <c r="AB18" s="31" t="e">
        <f>+#REF!</f>
        <v>#REF!</v>
      </c>
    </row>
    <row r="19" spans="1:28" ht="20.100000000000001" customHeight="1" x14ac:dyDescent="0.3">
      <c r="A19" s="24">
        <v>13</v>
      </c>
      <c r="B19" s="271" t="s">
        <v>116</v>
      </c>
      <c r="C19" s="19" t="s">
        <v>84</v>
      </c>
      <c r="D19" s="253">
        <v>564518.99</v>
      </c>
      <c r="E19" s="21">
        <f>APUS!$H$1146</f>
        <v>0.3</v>
      </c>
      <c r="F19" s="35">
        <f t="shared" si="12"/>
        <v>169355.69699999999</v>
      </c>
      <c r="G19" s="206"/>
      <c r="H19" s="264">
        <f>+F19/2</f>
        <v>84677.848499999993</v>
      </c>
      <c r="I19" s="264">
        <f>+F19/2</f>
        <v>84677.848499999993</v>
      </c>
      <c r="J19" s="206"/>
      <c r="K19" s="206"/>
      <c r="L19" s="206"/>
      <c r="M19" s="250">
        <f t="shared" si="3"/>
        <v>169355.69699999999</v>
      </c>
      <c r="N19" s="36">
        <f t="shared" si="4"/>
        <v>0</v>
      </c>
      <c r="O19" s="36">
        <f t="shared" si="5"/>
        <v>60</v>
      </c>
      <c r="P19" s="182">
        <v>45047</v>
      </c>
      <c r="Q19" s="252">
        <f t="shared" si="6"/>
        <v>0</v>
      </c>
      <c r="R19" s="252">
        <f t="shared" si="7"/>
        <v>84677.848499999993</v>
      </c>
      <c r="S19" s="252">
        <f t="shared" si="8"/>
        <v>84677.848499999993</v>
      </c>
      <c r="T19" s="252">
        <f t="shared" si="9"/>
        <v>0</v>
      </c>
      <c r="U19" s="252">
        <f t="shared" si="10"/>
        <v>0</v>
      </c>
      <c r="V19" s="252">
        <f t="shared" si="11"/>
        <v>0</v>
      </c>
      <c r="W19" s="252" t="e">
        <f>+#REF!</f>
        <v>#REF!</v>
      </c>
      <c r="X19" s="252" t="e">
        <f>+#REF!</f>
        <v>#REF!</v>
      </c>
      <c r="Y19" s="31" t="e">
        <f>+#REF!</f>
        <v>#REF!</v>
      </c>
      <c r="Z19" s="31" t="e">
        <f>+#REF!</f>
        <v>#REF!</v>
      </c>
      <c r="AA19" s="31" t="e">
        <f>+#REF!</f>
        <v>#REF!</v>
      </c>
      <c r="AB19" s="31" t="e">
        <f>+#REF!</f>
        <v>#REF!</v>
      </c>
    </row>
    <row r="20" spans="1:28" ht="20.100000000000001" customHeight="1" x14ac:dyDescent="0.3">
      <c r="A20" s="24">
        <v>14</v>
      </c>
      <c r="B20" s="272" t="s">
        <v>114</v>
      </c>
      <c r="C20" s="19" t="s">
        <v>41</v>
      </c>
      <c r="D20" s="253">
        <v>29400</v>
      </c>
      <c r="E20" s="21">
        <f>APUS!$H$1234</f>
        <v>1.08</v>
      </c>
      <c r="F20" s="35">
        <f t="shared" si="12"/>
        <v>31752.000000000004</v>
      </c>
      <c r="G20" s="206"/>
      <c r="H20" s="206"/>
      <c r="I20" s="264">
        <f>+F20/2</f>
        <v>15876.000000000002</v>
      </c>
      <c r="J20" s="264">
        <f t="shared" ref="J20:J31" si="13">+F20/2</f>
        <v>15876.000000000002</v>
      </c>
      <c r="K20" s="206"/>
      <c r="L20" s="206"/>
      <c r="M20" s="250">
        <f t="shared" si="3"/>
        <v>31752.000000000004</v>
      </c>
      <c r="N20" s="36">
        <f t="shared" si="4"/>
        <v>0</v>
      </c>
      <c r="O20" s="36">
        <f t="shared" si="5"/>
        <v>60</v>
      </c>
      <c r="P20" s="182">
        <v>45047</v>
      </c>
      <c r="Q20" s="252">
        <f t="shared" si="6"/>
        <v>0</v>
      </c>
      <c r="R20" s="252">
        <f t="shared" si="7"/>
        <v>0</v>
      </c>
      <c r="S20" s="252">
        <f t="shared" si="8"/>
        <v>15876.000000000002</v>
      </c>
      <c r="T20" s="252">
        <f t="shared" si="9"/>
        <v>15876.000000000002</v>
      </c>
      <c r="U20" s="252">
        <f t="shared" si="10"/>
        <v>0</v>
      </c>
      <c r="V20" s="252">
        <f t="shared" si="11"/>
        <v>0</v>
      </c>
      <c r="W20" s="252" t="e">
        <f>+#REF!</f>
        <v>#REF!</v>
      </c>
      <c r="X20" s="252" t="e">
        <f>+#REF!</f>
        <v>#REF!</v>
      </c>
      <c r="Y20" s="31" t="e">
        <f>+#REF!</f>
        <v>#REF!</v>
      </c>
      <c r="Z20" s="31" t="e">
        <f>+#REF!</f>
        <v>#REF!</v>
      </c>
      <c r="AA20" s="31" t="e">
        <f>+#REF!</f>
        <v>#REF!</v>
      </c>
      <c r="AB20" s="31" t="e">
        <f>+#REF!</f>
        <v>#REF!</v>
      </c>
    </row>
    <row r="21" spans="1:28" ht="20.100000000000001" customHeight="1" x14ac:dyDescent="0.3">
      <c r="A21" s="24">
        <v>15</v>
      </c>
      <c r="B21" s="272" t="s">
        <v>115</v>
      </c>
      <c r="C21" s="19" t="s">
        <v>41</v>
      </c>
      <c r="D21" s="253">
        <v>29400</v>
      </c>
      <c r="E21" s="21">
        <f>APUS!$H$1322</f>
        <v>0.48</v>
      </c>
      <c r="F21" s="35">
        <f t="shared" si="12"/>
        <v>14112</v>
      </c>
      <c r="G21" s="206"/>
      <c r="H21" s="206"/>
      <c r="I21" s="264">
        <f>+F21/2</f>
        <v>7056</v>
      </c>
      <c r="J21" s="264">
        <f t="shared" si="13"/>
        <v>7056</v>
      </c>
      <c r="K21" s="206"/>
      <c r="L21" s="206"/>
      <c r="M21" s="250">
        <f t="shared" si="3"/>
        <v>14112</v>
      </c>
      <c r="N21" s="36">
        <f t="shared" si="4"/>
        <v>0</v>
      </c>
      <c r="O21" s="36">
        <f t="shared" si="5"/>
        <v>60</v>
      </c>
      <c r="P21" s="182">
        <v>45047</v>
      </c>
      <c r="Q21" s="252">
        <f t="shared" si="6"/>
        <v>0</v>
      </c>
      <c r="R21" s="252">
        <f t="shared" si="7"/>
        <v>0</v>
      </c>
      <c r="S21" s="252">
        <f t="shared" si="8"/>
        <v>7056</v>
      </c>
      <c r="T21" s="252">
        <f t="shared" si="9"/>
        <v>7056</v>
      </c>
      <c r="U21" s="252">
        <f t="shared" si="10"/>
        <v>0</v>
      </c>
      <c r="V21" s="252">
        <f t="shared" si="11"/>
        <v>0</v>
      </c>
      <c r="W21" s="252" t="e">
        <f>+#REF!</f>
        <v>#REF!</v>
      </c>
      <c r="X21" s="252" t="e">
        <f>+#REF!</f>
        <v>#REF!</v>
      </c>
      <c r="Y21" s="31" t="e">
        <f>+#REF!</f>
        <v>#REF!</v>
      </c>
      <c r="Z21" s="31" t="e">
        <f>+#REF!</f>
        <v>#REF!</v>
      </c>
      <c r="AA21" s="31" t="e">
        <f>+#REF!</f>
        <v>#REF!</v>
      </c>
      <c r="AB21" s="31" t="e">
        <f>+#REF!</f>
        <v>#REF!</v>
      </c>
    </row>
    <row r="22" spans="1:28" ht="20.100000000000001" customHeight="1" x14ac:dyDescent="0.3">
      <c r="A22" s="24">
        <v>16</v>
      </c>
      <c r="B22" s="271" t="s">
        <v>117</v>
      </c>
      <c r="C22" s="19" t="s">
        <v>41</v>
      </c>
      <c r="D22" s="253">
        <v>29400</v>
      </c>
      <c r="E22" s="21">
        <f>APUS!$H$1410</f>
        <v>7.18</v>
      </c>
      <c r="F22" s="35">
        <f t="shared" si="12"/>
        <v>211092</v>
      </c>
      <c r="G22" s="206"/>
      <c r="H22" s="206"/>
      <c r="I22" s="206"/>
      <c r="J22" s="264">
        <f t="shared" si="13"/>
        <v>105546</v>
      </c>
      <c r="K22" s="264">
        <f>+F22/2</f>
        <v>105546</v>
      </c>
      <c r="L22" s="206"/>
      <c r="M22" s="250">
        <f t="shared" si="3"/>
        <v>211092</v>
      </c>
      <c r="N22" s="36">
        <f t="shared" si="4"/>
        <v>0</v>
      </c>
      <c r="O22" s="36">
        <f t="shared" si="5"/>
        <v>60</v>
      </c>
      <c r="P22" s="182">
        <v>45047</v>
      </c>
      <c r="Q22" s="252">
        <f t="shared" si="6"/>
        <v>0</v>
      </c>
      <c r="R22" s="252">
        <f t="shared" si="7"/>
        <v>0</v>
      </c>
      <c r="S22" s="252">
        <f t="shared" si="8"/>
        <v>0</v>
      </c>
      <c r="T22" s="252">
        <f t="shared" si="9"/>
        <v>105546</v>
      </c>
      <c r="U22" s="252">
        <f t="shared" si="10"/>
        <v>105546</v>
      </c>
      <c r="V22" s="252">
        <f t="shared" si="11"/>
        <v>0</v>
      </c>
      <c r="W22" s="252" t="e">
        <f>+#REF!</f>
        <v>#REF!</v>
      </c>
      <c r="X22" s="252" t="e">
        <f>+#REF!</f>
        <v>#REF!</v>
      </c>
      <c r="Y22" s="31" t="e">
        <f>+#REF!</f>
        <v>#REF!</v>
      </c>
      <c r="Z22" s="31" t="e">
        <f>+#REF!</f>
        <v>#REF!</v>
      </c>
      <c r="AA22" s="31" t="e">
        <f>+#REF!</f>
        <v>#REF!</v>
      </c>
      <c r="AB22" s="31" t="e">
        <f>+#REF!</f>
        <v>#REF!</v>
      </c>
    </row>
    <row r="23" spans="1:28" ht="20.100000000000001" customHeight="1" x14ac:dyDescent="0.3">
      <c r="A23" s="24">
        <v>17</v>
      </c>
      <c r="B23" s="271" t="s">
        <v>116</v>
      </c>
      <c r="C23" s="19" t="s">
        <v>84</v>
      </c>
      <c r="D23" s="253">
        <v>114513</v>
      </c>
      <c r="E23" s="21">
        <f>APUS!$H$1498</f>
        <v>0.3</v>
      </c>
      <c r="F23" s="35">
        <f t="shared" si="12"/>
        <v>34353.9</v>
      </c>
      <c r="G23" s="206"/>
      <c r="H23" s="206"/>
      <c r="I23" s="206"/>
      <c r="J23" s="264">
        <f t="shared" si="13"/>
        <v>17176.95</v>
      </c>
      <c r="K23" s="264">
        <f>+F23/2</f>
        <v>17176.95</v>
      </c>
      <c r="L23" s="206"/>
      <c r="M23" s="250">
        <f t="shared" si="3"/>
        <v>34353.9</v>
      </c>
      <c r="N23" s="36">
        <f t="shared" si="4"/>
        <v>0</v>
      </c>
      <c r="O23" s="36">
        <f t="shared" si="5"/>
        <v>60</v>
      </c>
      <c r="P23" s="182">
        <v>45047</v>
      </c>
      <c r="Q23" s="252">
        <f t="shared" si="6"/>
        <v>0</v>
      </c>
      <c r="R23" s="252">
        <f t="shared" si="7"/>
        <v>0</v>
      </c>
      <c r="S23" s="252">
        <f t="shared" si="8"/>
        <v>0</v>
      </c>
      <c r="T23" s="252">
        <f t="shared" si="9"/>
        <v>17176.95</v>
      </c>
      <c r="U23" s="252">
        <f t="shared" si="10"/>
        <v>17176.95</v>
      </c>
      <c r="V23" s="252">
        <f t="shared" si="11"/>
        <v>0</v>
      </c>
      <c r="W23" s="252" t="e">
        <f>+#REF!</f>
        <v>#REF!</v>
      </c>
      <c r="X23" s="252" t="e">
        <f>+#REF!</f>
        <v>#REF!</v>
      </c>
      <c r="Y23" s="31" t="e">
        <f>+#REF!</f>
        <v>#REF!</v>
      </c>
      <c r="Z23" s="31" t="e">
        <f>+#REF!</f>
        <v>#REF!</v>
      </c>
      <c r="AA23" s="31" t="e">
        <f>+#REF!</f>
        <v>#REF!</v>
      </c>
      <c r="AB23" s="31" t="e">
        <f>+#REF!</f>
        <v>#REF!</v>
      </c>
    </row>
    <row r="24" spans="1:28" ht="20.100000000000001" customHeight="1" x14ac:dyDescent="0.3">
      <c r="A24" s="24">
        <v>18</v>
      </c>
      <c r="B24" s="271" t="s">
        <v>119</v>
      </c>
      <c r="C24" s="19" t="s">
        <v>41</v>
      </c>
      <c r="D24" s="253">
        <v>29400</v>
      </c>
      <c r="E24" s="21">
        <f>APUS!$H$1586</f>
        <v>1.48</v>
      </c>
      <c r="F24" s="35">
        <f t="shared" si="12"/>
        <v>43512</v>
      </c>
      <c r="G24" s="206"/>
      <c r="H24" s="206"/>
      <c r="I24" s="206"/>
      <c r="J24" s="264">
        <f t="shared" si="13"/>
        <v>21756</v>
      </c>
      <c r="K24" s="264">
        <f>+F24/2</f>
        <v>21756</v>
      </c>
      <c r="L24" s="206"/>
      <c r="M24" s="250">
        <f t="shared" si="3"/>
        <v>43512</v>
      </c>
      <c r="N24" s="36">
        <f t="shared" si="4"/>
        <v>0</v>
      </c>
      <c r="O24" s="36">
        <f t="shared" si="5"/>
        <v>60</v>
      </c>
      <c r="P24" s="182">
        <v>45047</v>
      </c>
      <c r="Q24" s="252">
        <f t="shared" si="6"/>
        <v>0</v>
      </c>
      <c r="R24" s="252">
        <f t="shared" si="7"/>
        <v>0</v>
      </c>
      <c r="S24" s="252">
        <f t="shared" si="8"/>
        <v>0</v>
      </c>
      <c r="T24" s="252">
        <f t="shared" si="9"/>
        <v>21756</v>
      </c>
      <c r="U24" s="252">
        <f t="shared" si="10"/>
        <v>21756</v>
      </c>
      <c r="V24" s="252">
        <f t="shared" si="11"/>
        <v>0</v>
      </c>
      <c r="W24" s="252" t="e">
        <f>+#REF!</f>
        <v>#REF!</v>
      </c>
      <c r="X24" s="252" t="e">
        <f>+#REF!</f>
        <v>#REF!</v>
      </c>
      <c r="Y24" s="31" t="e">
        <f>+#REF!</f>
        <v>#REF!</v>
      </c>
      <c r="Z24" s="31" t="e">
        <f>+#REF!</f>
        <v>#REF!</v>
      </c>
      <c r="AA24" s="31" t="e">
        <f>+#REF!</f>
        <v>#REF!</v>
      </c>
      <c r="AB24" s="31" t="e">
        <f>+#REF!</f>
        <v>#REF!</v>
      </c>
    </row>
    <row r="25" spans="1:28" ht="20.100000000000001" customHeight="1" x14ac:dyDescent="0.3">
      <c r="A25" s="24">
        <v>19</v>
      </c>
      <c r="B25" s="272" t="s">
        <v>118</v>
      </c>
      <c r="C25" s="19" t="s">
        <v>32</v>
      </c>
      <c r="D25" s="253">
        <v>2352</v>
      </c>
      <c r="E25" s="21">
        <f>APUS!$H$1674</f>
        <v>20</v>
      </c>
      <c r="F25" s="35">
        <f t="shared" si="12"/>
        <v>47040</v>
      </c>
      <c r="G25" s="206"/>
      <c r="H25" s="206"/>
      <c r="I25" s="206"/>
      <c r="J25" s="264">
        <f t="shared" si="13"/>
        <v>23520</v>
      </c>
      <c r="K25" s="264">
        <f>+F25/2</f>
        <v>23520</v>
      </c>
      <c r="L25" s="206"/>
      <c r="M25" s="250">
        <f t="shared" si="3"/>
        <v>47040</v>
      </c>
      <c r="N25" s="36">
        <f t="shared" si="4"/>
        <v>0</v>
      </c>
      <c r="O25" s="36">
        <f t="shared" si="5"/>
        <v>60</v>
      </c>
      <c r="P25" s="182">
        <v>45047</v>
      </c>
      <c r="Q25" s="252">
        <f t="shared" si="6"/>
        <v>0</v>
      </c>
      <c r="R25" s="252">
        <f t="shared" si="7"/>
        <v>0</v>
      </c>
      <c r="S25" s="252">
        <f t="shared" si="8"/>
        <v>0</v>
      </c>
      <c r="T25" s="252">
        <f t="shared" si="9"/>
        <v>23520</v>
      </c>
      <c r="U25" s="252">
        <f t="shared" si="10"/>
        <v>23520</v>
      </c>
      <c r="V25" s="252">
        <f t="shared" si="11"/>
        <v>0</v>
      </c>
      <c r="W25" s="252" t="e">
        <f>+#REF!</f>
        <v>#REF!</v>
      </c>
      <c r="X25" s="252" t="e">
        <f>+#REF!</f>
        <v>#REF!</v>
      </c>
      <c r="Y25" s="31" t="e">
        <f>+#REF!</f>
        <v>#REF!</v>
      </c>
      <c r="Z25" s="31" t="e">
        <f>+#REF!</f>
        <v>#REF!</v>
      </c>
      <c r="AA25" s="31" t="e">
        <f>+#REF!</f>
        <v>#REF!</v>
      </c>
      <c r="AB25" s="31" t="e">
        <f>+#REF!</f>
        <v>#REF!</v>
      </c>
    </row>
    <row r="26" spans="1:28" ht="20.100000000000001" customHeight="1" x14ac:dyDescent="0.3">
      <c r="A26" s="24">
        <v>20</v>
      </c>
      <c r="B26" s="271" t="s">
        <v>116</v>
      </c>
      <c r="C26" s="19" t="s">
        <v>84</v>
      </c>
      <c r="D26" s="253">
        <v>185808</v>
      </c>
      <c r="E26" s="21">
        <f>APUS!$H$1762</f>
        <v>0.3</v>
      </c>
      <c r="F26" s="35">
        <f t="shared" si="12"/>
        <v>55742.400000000001</v>
      </c>
      <c r="G26" s="206"/>
      <c r="H26" s="206"/>
      <c r="I26" s="206"/>
      <c r="J26" s="264">
        <f t="shared" si="13"/>
        <v>27871.200000000001</v>
      </c>
      <c r="K26" s="264">
        <f>+F26/2</f>
        <v>27871.200000000001</v>
      </c>
      <c r="L26" s="206"/>
      <c r="M26" s="250">
        <f t="shared" si="3"/>
        <v>55742.400000000001</v>
      </c>
      <c r="N26" s="36">
        <f t="shared" si="4"/>
        <v>0</v>
      </c>
      <c r="O26" s="36">
        <f t="shared" si="5"/>
        <v>60</v>
      </c>
      <c r="P26" s="182">
        <v>45047</v>
      </c>
      <c r="Q26" s="252">
        <f t="shared" si="6"/>
        <v>0</v>
      </c>
      <c r="R26" s="252">
        <f t="shared" si="7"/>
        <v>0</v>
      </c>
      <c r="S26" s="252">
        <f t="shared" si="8"/>
        <v>0</v>
      </c>
      <c r="T26" s="252">
        <f t="shared" si="9"/>
        <v>27871.200000000001</v>
      </c>
      <c r="U26" s="252">
        <f t="shared" si="10"/>
        <v>27871.200000000001</v>
      </c>
      <c r="V26" s="252">
        <f t="shared" si="11"/>
        <v>0</v>
      </c>
      <c r="W26" s="252" t="e">
        <f>+#REF!</f>
        <v>#REF!</v>
      </c>
      <c r="X26" s="252" t="e">
        <f>+#REF!</f>
        <v>#REF!</v>
      </c>
      <c r="Y26" s="31" t="e">
        <f>+#REF!</f>
        <v>#REF!</v>
      </c>
      <c r="Z26" s="31" t="e">
        <f>+#REF!</f>
        <v>#REF!</v>
      </c>
      <c r="AA26" s="31" t="e">
        <f>+#REF!</f>
        <v>#REF!</v>
      </c>
      <c r="AB26" s="31" t="e">
        <f>+#REF!</f>
        <v>#REF!</v>
      </c>
    </row>
    <row r="27" spans="1:28" ht="20.100000000000001" customHeight="1" x14ac:dyDescent="0.3">
      <c r="A27" s="24">
        <v>21</v>
      </c>
      <c r="B27" s="272" t="s">
        <v>113</v>
      </c>
      <c r="C27" s="19" t="s">
        <v>32</v>
      </c>
      <c r="D27" s="253">
        <v>13574.21</v>
      </c>
      <c r="E27" s="21">
        <f>APUS!$H$1850</f>
        <v>12.41</v>
      </c>
      <c r="F27" s="35">
        <f t="shared" si="12"/>
        <v>168455.9461</v>
      </c>
      <c r="G27" s="206"/>
      <c r="H27" s="206"/>
      <c r="I27" s="264">
        <f>+F27/2</f>
        <v>84227.973050000001</v>
      </c>
      <c r="J27" s="264">
        <f t="shared" si="13"/>
        <v>84227.973050000001</v>
      </c>
      <c r="K27" s="206"/>
      <c r="L27" s="206"/>
      <c r="M27" s="250">
        <f t="shared" si="3"/>
        <v>168455.9461</v>
      </c>
      <c r="N27" s="36">
        <f t="shared" si="4"/>
        <v>0</v>
      </c>
      <c r="O27" s="36">
        <f t="shared" si="5"/>
        <v>60</v>
      </c>
      <c r="P27" s="182">
        <v>45077</v>
      </c>
      <c r="Q27" s="252">
        <f t="shared" si="6"/>
        <v>0</v>
      </c>
      <c r="R27" s="252">
        <f t="shared" si="7"/>
        <v>0</v>
      </c>
      <c r="S27" s="252">
        <f t="shared" si="8"/>
        <v>84227.973050000001</v>
      </c>
      <c r="T27" s="252">
        <f t="shared" si="9"/>
        <v>84227.973050000001</v>
      </c>
      <c r="U27" s="252">
        <f t="shared" si="10"/>
        <v>0</v>
      </c>
      <c r="V27" s="252">
        <f t="shared" si="11"/>
        <v>0</v>
      </c>
      <c r="W27" s="252" t="e">
        <f>+#REF!</f>
        <v>#REF!</v>
      </c>
      <c r="X27" s="252" t="e">
        <f>+#REF!</f>
        <v>#REF!</v>
      </c>
      <c r="Y27" s="31" t="e">
        <f>+#REF!</f>
        <v>#REF!</v>
      </c>
      <c r="Z27" s="31" t="e">
        <f>+#REF!</f>
        <v>#REF!</v>
      </c>
      <c r="AA27" s="31" t="e">
        <f>+#REF!</f>
        <v>#REF!</v>
      </c>
      <c r="AB27" s="31" t="e">
        <f>+#REF!</f>
        <v>#REF!</v>
      </c>
    </row>
    <row r="28" spans="1:28" ht="20.100000000000001" customHeight="1" x14ac:dyDescent="0.3">
      <c r="A28" s="24">
        <v>22</v>
      </c>
      <c r="B28" s="271" t="s">
        <v>116</v>
      </c>
      <c r="C28" s="19" t="s">
        <v>84</v>
      </c>
      <c r="D28" s="253">
        <v>1072362.5900000001</v>
      </c>
      <c r="E28" s="21">
        <f>APUS!$H$1938</f>
        <v>0.3</v>
      </c>
      <c r="F28" s="35">
        <f t="shared" si="12"/>
        <v>321708.777</v>
      </c>
      <c r="G28" s="206"/>
      <c r="H28" s="206"/>
      <c r="I28" s="264">
        <f>+F28/2</f>
        <v>160854.3885</v>
      </c>
      <c r="J28" s="264">
        <f t="shared" si="13"/>
        <v>160854.3885</v>
      </c>
      <c r="K28" s="206"/>
      <c r="L28" s="206"/>
      <c r="M28" s="250">
        <f t="shared" si="3"/>
        <v>321708.777</v>
      </c>
      <c r="N28" s="36">
        <f t="shared" si="4"/>
        <v>0</v>
      </c>
      <c r="O28" s="36">
        <f t="shared" si="5"/>
        <v>60</v>
      </c>
      <c r="P28" s="182">
        <v>45077</v>
      </c>
      <c r="Q28" s="252">
        <f t="shared" si="6"/>
        <v>0</v>
      </c>
      <c r="R28" s="252">
        <f t="shared" si="7"/>
        <v>0</v>
      </c>
      <c r="S28" s="252">
        <f t="shared" si="8"/>
        <v>160854.3885</v>
      </c>
      <c r="T28" s="252">
        <f t="shared" si="9"/>
        <v>160854.3885</v>
      </c>
      <c r="U28" s="252">
        <f t="shared" si="10"/>
        <v>0</v>
      </c>
      <c r="V28" s="252">
        <f t="shared" si="11"/>
        <v>0</v>
      </c>
      <c r="W28" s="252" t="e">
        <f>+#REF!</f>
        <v>#REF!</v>
      </c>
      <c r="X28" s="252" t="e">
        <f>+#REF!</f>
        <v>#REF!</v>
      </c>
      <c r="Y28" s="31" t="e">
        <f>+#REF!</f>
        <v>#REF!</v>
      </c>
      <c r="Z28" s="31" t="e">
        <f>+#REF!</f>
        <v>#REF!</v>
      </c>
      <c r="AA28" s="31" t="e">
        <f>+#REF!</f>
        <v>#REF!</v>
      </c>
      <c r="AB28" s="31" t="e">
        <f>+#REF!</f>
        <v>#REF!</v>
      </c>
    </row>
    <row r="29" spans="1:28" ht="20.100000000000001" customHeight="1" x14ac:dyDescent="0.3">
      <c r="A29" s="24">
        <v>23</v>
      </c>
      <c r="B29" s="272" t="s">
        <v>118</v>
      </c>
      <c r="C29" s="19" t="s">
        <v>32</v>
      </c>
      <c r="D29" s="253">
        <v>9662.18</v>
      </c>
      <c r="E29" s="21">
        <f>APUS!$H$2026</f>
        <v>20</v>
      </c>
      <c r="F29" s="35">
        <f t="shared" si="12"/>
        <v>193243.6</v>
      </c>
      <c r="G29" s="206"/>
      <c r="H29" s="206"/>
      <c r="I29" s="264">
        <f>+F29/2</f>
        <v>96621.8</v>
      </c>
      <c r="J29" s="264">
        <f t="shared" si="13"/>
        <v>96621.8</v>
      </c>
      <c r="K29" s="206"/>
      <c r="L29" s="206"/>
      <c r="M29" s="250">
        <f t="shared" si="3"/>
        <v>193243.6</v>
      </c>
      <c r="N29" s="36">
        <f t="shared" si="4"/>
        <v>0</v>
      </c>
      <c r="O29" s="36">
        <f t="shared" si="5"/>
        <v>60</v>
      </c>
      <c r="P29" s="182">
        <v>45107</v>
      </c>
      <c r="Q29" s="252">
        <f t="shared" si="6"/>
        <v>0</v>
      </c>
      <c r="R29" s="252">
        <f t="shared" si="7"/>
        <v>0</v>
      </c>
      <c r="S29" s="252">
        <f t="shared" si="8"/>
        <v>96621.8</v>
      </c>
      <c r="T29" s="252">
        <f t="shared" si="9"/>
        <v>96621.8</v>
      </c>
      <c r="U29" s="252">
        <f t="shared" si="10"/>
        <v>0</v>
      </c>
      <c r="V29" s="252">
        <f t="shared" si="11"/>
        <v>0</v>
      </c>
      <c r="W29" s="252" t="e">
        <f>+#REF!</f>
        <v>#REF!</v>
      </c>
      <c r="X29" s="252" t="e">
        <f>+#REF!</f>
        <v>#REF!</v>
      </c>
      <c r="Y29" s="31" t="e">
        <f>+#REF!</f>
        <v>#REF!</v>
      </c>
      <c r="Z29" s="31" t="e">
        <f>+#REF!</f>
        <v>#REF!</v>
      </c>
      <c r="AA29" s="31" t="e">
        <f>+#REF!</f>
        <v>#REF!</v>
      </c>
      <c r="AB29" s="31" t="e">
        <f>+#REF!</f>
        <v>#REF!</v>
      </c>
    </row>
    <row r="30" spans="1:28" ht="20.100000000000001" customHeight="1" x14ac:dyDescent="0.3">
      <c r="A30" s="24">
        <v>24</v>
      </c>
      <c r="B30" s="271" t="s">
        <v>116</v>
      </c>
      <c r="C30" s="19" t="s">
        <v>84</v>
      </c>
      <c r="D30" s="253">
        <v>763312.22</v>
      </c>
      <c r="E30" s="21">
        <f>APUS!$H$2114</f>
        <v>0.3</v>
      </c>
      <c r="F30" s="35">
        <f t="shared" si="12"/>
        <v>228993.666</v>
      </c>
      <c r="G30" s="206"/>
      <c r="H30" s="206"/>
      <c r="I30" s="206"/>
      <c r="J30" s="264">
        <f t="shared" si="13"/>
        <v>114496.833</v>
      </c>
      <c r="K30" s="264">
        <f>+F30/2</f>
        <v>114496.833</v>
      </c>
      <c r="L30" s="206"/>
      <c r="M30" s="250">
        <f t="shared" si="3"/>
        <v>228993.666</v>
      </c>
      <c r="N30" s="36">
        <f t="shared" si="4"/>
        <v>0</v>
      </c>
      <c r="O30" s="36">
        <f t="shared" si="5"/>
        <v>60</v>
      </c>
      <c r="P30" s="182">
        <v>45077</v>
      </c>
      <c r="Q30" s="252">
        <f t="shared" si="6"/>
        <v>0</v>
      </c>
      <c r="R30" s="252">
        <f t="shared" si="7"/>
        <v>0</v>
      </c>
      <c r="S30" s="252">
        <f t="shared" si="8"/>
        <v>0</v>
      </c>
      <c r="T30" s="252">
        <f t="shared" si="9"/>
        <v>114496.833</v>
      </c>
      <c r="U30" s="252">
        <f t="shared" si="10"/>
        <v>114496.833</v>
      </c>
      <c r="V30" s="252">
        <f t="shared" si="11"/>
        <v>0</v>
      </c>
      <c r="W30" s="252" t="e">
        <f>+#REF!</f>
        <v>#REF!</v>
      </c>
      <c r="X30" s="252" t="e">
        <f>+#REF!</f>
        <v>#REF!</v>
      </c>
      <c r="Y30" s="31" t="e">
        <f>+#REF!</f>
        <v>#REF!</v>
      </c>
      <c r="Z30" s="31" t="e">
        <f>+#REF!</f>
        <v>#REF!</v>
      </c>
      <c r="AA30" s="31" t="e">
        <f>+#REF!</f>
        <v>#REF!</v>
      </c>
      <c r="AB30" s="31" t="e">
        <f>+#REF!</f>
        <v>#REF!</v>
      </c>
    </row>
    <row r="31" spans="1:28" ht="20.100000000000001" customHeight="1" x14ac:dyDescent="0.3">
      <c r="A31" s="24">
        <v>25</v>
      </c>
      <c r="B31" s="272" t="s">
        <v>114</v>
      </c>
      <c r="C31" s="19" t="s">
        <v>41</v>
      </c>
      <c r="D31" s="253">
        <v>62252.4</v>
      </c>
      <c r="E31" s="21">
        <f>APUS!$H$2202</f>
        <v>1.08</v>
      </c>
      <c r="F31" s="35">
        <f t="shared" si="12"/>
        <v>67232.592000000004</v>
      </c>
      <c r="G31" s="206"/>
      <c r="H31" s="206"/>
      <c r="I31" s="206"/>
      <c r="J31" s="264">
        <f t="shared" si="13"/>
        <v>33616.296000000002</v>
      </c>
      <c r="K31" s="264">
        <f>+F31/2</f>
        <v>33616.296000000002</v>
      </c>
      <c r="L31" s="206"/>
      <c r="M31" s="250">
        <f t="shared" si="3"/>
        <v>67232.592000000004</v>
      </c>
      <c r="N31" s="36">
        <f t="shared" si="4"/>
        <v>0</v>
      </c>
      <c r="O31" s="36">
        <f t="shared" si="5"/>
        <v>60</v>
      </c>
      <c r="P31" s="182">
        <v>45107</v>
      </c>
      <c r="Q31" s="252">
        <f t="shared" si="6"/>
        <v>0</v>
      </c>
      <c r="R31" s="252">
        <f t="shared" si="7"/>
        <v>0</v>
      </c>
      <c r="S31" s="252">
        <f t="shared" si="8"/>
        <v>0</v>
      </c>
      <c r="T31" s="252">
        <f t="shared" si="9"/>
        <v>33616.296000000002</v>
      </c>
      <c r="U31" s="252">
        <f t="shared" si="10"/>
        <v>33616.296000000002</v>
      </c>
      <c r="V31" s="252">
        <f t="shared" si="11"/>
        <v>0</v>
      </c>
      <c r="W31" s="252" t="e">
        <f>+#REF!</f>
        <v>#REF!</v>
      </c>
      <c r="X31" s="252" t="e">
        <f>+#REF!</f>
        <v>#REF!</v>
      </c>
      <c r="Y31" s="31" t="e">
        <f>+#REF!</f>
        <v>#REF!</v>
      </c>
      <c r="Z31" s="31" t="e">
        <f>+#REF!</f>
        <v>#REF!</v>
      </c>
      <c r="AA31" s="31" t="e">
        <f>+#REF!</f>
        <v>#REF!</v>
      </c>
      <c r="AB31" s="31" t="e">
        <f>+#REF!</f>
        <v>#REF!</v>
      </c>
    </row>
    <row r="32" spans="1:28" ht="20.100000000000001" customHeight="1" x14ac:dyDescent="0.3">
      <c r="A32" s="24">
        <v>26</v>
      </c>
      <c r="B32" s="272" t="s">
        <v>115</v>
      </c>
      <c r="C32" s="19" t="s">
        <v>41</v>
      </c>
      <c r="D32" s="253">
        <v>62252.4</v>
      </c>
      <c r="E32" s="21">
        <f>APUS!$H$2290</f>
        <v>0.48</v>
      </c>
      <c r="F32" s="35">
        <f t="shared" si="12"/>
        <v>29881.151999999998</v>
      </c>
      <c r="G32" s="206"/>
      <c r="H32" s="206"/>
      <c r="I32" s="206"/>
      <c r="J32" s="206"/>
      <c r="K32" s="264">
        <f>+F32</f>
        <v>29881.151999999998</v>
      </c>
      <c r="L32" s="206"/>
      <c r="M32" s="250">
        <f t="shared" si="3"/>
        <v>29881.151999999998</v>
      </c>
      <c r="N32" s="36">
        <f t="shared" si="4"/>
        <v>0</v>
      </c>
      <c r="O32" s="36">
        <f t="shared" si="5"/>
        <v>30</v>
      </c>
      <c r="P32" s="182">
        <v>45107</v>
      </c>
      <c r="Q32" s="252">
        <f t="shared" si="6"/>
        <v>0</v>
      </c>
      <c r="R32" s="252">
        <f t="shared" si="7"/>
        <v>0</v>
      </c>
      <c r="S32" s="252">
        <f t="shared" si="8"/>
        <v>0</v>
      </c>
      <c r="T32" s="252">
        <f t="shared" si="9"/>
        <v>0</v>
      </c>
      <c r="U32" s="252">
        <f t="shared" si="10"/>
        <v>29881.151999999998</v>
      </c>
      <c r="V32" s="252">
        <f t="shared" si="11"/>
        <v>0</v>
      </c>
      <c r="W32" s="252" t="e">
        <f>+#REF!</f>
        <v>#REF!</v>
      </c>
      <c r="X32" s="252" t="e">
        <f>+#REF!</f>
        <v>#REF!</v>
      </c>
      <c r="Y32" s="31" t="e">
        <f>+#REF!</f>
        <v>#REF!</v>
      </c>
      <c r="Z32" s="31" t="e">
        <f>+#REF!</f>
        <v>#REF!</v>
      </c>
      <c r="AA32" s="31" t="e">
        <f>+#REF!</f>
        <v>#REF!</v>
      </c>
      <c r="AB32" s="31" t="e">
        <f>+#REF!</f>
        <v>#REF!</v>
      </c>
    </row>
    <row r="33" spans="1:28" ht="20.100000000000001" customHeight="1" x14ac:dyDescent="0.3">
      <c r="A33" s="24">
        <v>27</v>
      </c>
      <c r="B33" s="271" t="s">
        <v>120</v>
      </c>
      <c r="C33" s="19" t="s">
        <v>41</v>
      </c>
      <c r="D33" s="253">
        <v>43556.4</v>
      </c>
      <c r="E33" s="21">
        <f>APUS!$H$2378</f>
        <v>18.16</v>
      </c>
      <c r="F33" s="35">
        <f t="shared" si="12"/>
        <v>790984.22400000005</v>
      </c>
      <c r="G33" s="206"/>
      <c r="H33" s="206"/>
      <c r="I33" s="206"/>
      <c r="J33" s="206"/>
      <c r="K33" s="206"/>
      <c r="L33" s="264">
        <f>+F33</f>
        <v>790984.22400000005</v>
      </c>
      <c r="M33" s="250">
        <f t="shared" si="3"/>
        <v>790984.22400000005</v>
      </c>
      <c r="N33" s="36">
        <f t="shared" si="4"/>
        <v>0</v>
      </c>
      <c r="O33" s="36">
        <f t="shared" si="5"/>
        <v>30</v>
      </c>
      <c r="P33" s="182">
        <v>45107</v>
      </c>
      <c r="Q33" s="252">
        <f t="shared" si="6"/>
        <v>0</v>
      </c>
      <c r="R33" s="252">
        <f t="shared" si="7"/>
        <v>0</v>
      </c>
      <c r="S33" s="252">
        <f t="shared" si="8"/>
        <v>0</v>
      </c>
      <c r="T33" s="252">
        <f t="shared" si="9"/>
        <v>0</v>
      </c>
      <c r="U33" s="252">
        <f t="shared" si="10"/>
        <v>0</v>
      </c>
      <c r="V33" s="252">
        <f t="shared" si="11"/>
        <v>790984.22400000005</v>
      </c>
      <c r="W33" s="252" t="e">
        <f>+#REF!</f>
        <v>#REF!</v>
      </c>
      <c r="X33" s="252" t="e">
        <f>+#REF!</f>
        <v>#REF!</v>
      </c>
      <c r="Y33" s="31" t="e">
        <f>+#REF!</f>
        <v>#REF!</v>
      </c>
      <c r="Z33" s="31" t="e">
        <f>+#REF!</f>
        <v>#REF!</v>
      </c>
      <c r="AA33" s="31" t="e">
        <f>+#REF!</f>
        <v>#REF!</v>
      </c>
      <c r="AB33" s="31" t="e">
        <f>+#REF!</f>
        <v>#REF!</v>
      </c>
    </row>
    <row r="34" spans="1:28" ht="20.100000000000001" customHeight="1" x14ac:dyDescent="0.3">
      <c r="A34" s="24">
        <v>28</v>
      </c>
      <c r="B34" s="271" t="s">
        <v>116</v>
      </c>
      <c r="C34" s="19" t="s">
        <v>84</v>
      </c>
      <c r="D34" s="253">
        <v>424130.45</v>
      </c>
      <c r="E34" s="21">
        <f>APUS!$H$2466</f>
        <v>0.3</v>
      </c>
      <c r="F34" s="35">
        <f t="shared" si="12"/>
        <v>127239.13499999999</v>
      </c>
      <c r="G34" s="206"/>
      <c r="H34" s="206"/>
      <c r="I34" s="206"/>
      <c r="J34" s="206"/>
      <c r="K34" s="264">
        <f>+F34/2</f>
        <v>63619.567499999997</v>
      </c>
      <c r="L34" s="264">
        <f>+F34/2</f>
        <v>63619.567499999997</v>
      </c>
      <c r="M34" s="250">
        <f t="shared" si="3"/>
        <v>127239.13499999999</v>
      </c>
      <c r="N34" s="36">
        <f t="shared" si="4"/>
        <v>0</v>
      </c>
      <c r="O34" s="36">
        <f t="shared" si="5"/>
        <v>60</v>
      </c>
      <c r="P34" s="182">
        <v>45107</v>
      </c>
      <c r="Q34" s="252">
        <f t="shared" si="6"/>
        <v>0</v>
      </c>
      <c r="R34" s="252">
        <f t="shared" si="7"/>
        <v>0</v>
      </c>
      <c r="S34" s="252">
        <f t="shared" si="8"/>
        <v>0</v>
      </c>
      <c r="T34" s="252">
        <f t="shared" si="9"/>
        <v>0</v>
      </c>
      <c r="U34" s="252">
        <f t="shared" si="10"/>
        <v>63619.567499999997</v>
      </c>
      <c r="V34" s="252">
        <f t="shared" si="11"/>
        <v>63619.567499999997</v>
      </c>
      <c r="W34" s="252" t="e">
        <f>+#REF!</f>
        <v>#REF!</v>
      </c>
      <c r="X34" s="252" t="e">
        <f>+#REF!</f>
        <v>#REF!</v>
      </c>
      <c r="Y34" s="31" t="e">
        <f>+#REF!</f>
        <v>#REF!</v>
      </c>
      <c r="Z34" s="31" t="e">
        <f>+#REF!</f>
        <v>#REF!</v>
      </c>
      <c r="AA34" s="31" t="e">
        <f>+#REF!</f>
        <v>#REF!</v>
      </c>
      <c r="AB34" s="31" t="e">
        <f>+#REF!</f>
        <v>#REF!</v>
      </c>
    </row>
    <row r="35" spans="1:28" ht="20.100000000000001" customHeight="1" x14ac:dyDescent="0.3">
      <c r="A35" s="24">
        <v>29</v>
      </c>
      <c r="B35" s="271" t="s">
        <v>117</v>
      </c>
      <c r="C35" s="19" t="s">
        <v>41</v>
      </c>
      <c r="D35" s="253">
        <v>18696</v>
      </c>
      <c r="E35" s="21">
        <f>APUS!$H$2554</f>
        <v>7.18</v>
      </c>
      <c r="F35" s="35">
        <f t="shared" si="12"/>
        <v>134237.28</v>
      </c>
      <c r="G35" s="206"/>
      <c r="H35" s="206"/>
      <c r="I35" s="206"/>
      <c r="J35" s="206"/>
      <c r="K35" s="264">
        <f>+F35/2</f>
        <v>67118.64</v>
      </c>
      <c r="L35" s="264">
        <f>+F35/2</f>
        <v>67118.64</v>
      </c>
      <c r="M35" s="250">
        <f t="shared" si="3"/>
        <v>134237.28</v>
      </c>
      <c r="N35" s="36">
        <f t="shared" si="4"/>
        <v>0</v>
      </c>
      <c r="O35" s="36">
        <f t="shared" si="5"/>
        <v>60</v>
      </c>
      <c r="P35" s="182">
        <v>45107</v>
      </c>
      <c r="Q35" s="252">
        <f t="shared" si="6"/>
        <v>0</v>
      </c>
      <c r="R35" s="252">
        <f t="shared" si="7"/>
        <v>0</v>
      </c>
      <c r="S35" s="252">
        <f t="shared" si="8"/>
        <v>0</v>
      </c>
      <c r="T35" s="252">
        <f t="shared" si="9"/>
        <v>0</v>
      </c>
      <c r="U35" s="252">
        <f t="shared" si="10"/>
        <v>67118.64</v>
      </c>
      <c r="V35" s="252">
        <f t="shared" si="11"/>
        <v>67118.64</v>
      </c>
      <c r="W35" s="252" t="e">
        <f>+#REF!</f>
        <v>#REF!</v>
      </c>
      <c r="X35" s="252" t="e">
        <f>+#REF!</f>
        <v>#REF!</v>
      </c>
      <c r="Y35" s="31" t="e">
        <f>+#REF!</f>
        <v>#REF!</v>
      </c>
      <c r="Z35" s="31" t="e">
        <f>+#REF!</f>
        <v>#REF!</v>
      </c>
      <c r="AA35" s="31" t="e">
        <f>+#REF!</f>
        <v>#REF!</v>
      </c>
      <c r="AB35" s="31" t="e">
        <f>+#REF!</f>
        <v>#REF!</v>
      </c>
    </row>
    <row r="36" spans="1:28" ht="20.100000000000001" customHeight="1" x14ac:dyDescent="0.3">
      <c r="A36" s="24">
        <v>30</v>
      </c>
      <c r="B36" s="271" t="s">
        <v>116</v>
      </c>
      <c r="C36" s="19" t="s">
        <v>84</v>
      </c>
      <c r="D36" s="253">
        <v>72820.92</v>
      </c>
      <c r="E36" s="21">
        <f>APUS!$H$2642</f>
        <v>0.3</v>
      </c>
      <c r="F36" s="35">
        <f t="shared" si="12"/>
        <v>21846.275999999998</v>
      </c>
      <c r="G36" s="206"/>
      <c r="H36" s="206"/>
      <c r="I36" s="206"/>
      <c r="J36" s="206"/>
      <c r="K36" s="264">
        <f>+F36</f>
        <v>21846.275999999998</v>
      </c>
      <c r="L36" s="206"/>
      <c r="M36" s="250">
        <f t="shared" si="3"/>
        <v>21846.275999999998</v>
      </c>
      <c r="N36" s="36">
        <f t="shared" si="4"/>
        <v>0</v>
      </c>
      <c r="O36" s="36">
        <f t="shared" si="5"/>
        <v>30</v>
      </c>
      <c r="P36" s="182">
        <v>45257</v>
      </c>
      <c r="Q36" s="252">
        <f t="shared" si="6"/>
        <v>0</v>
      </c>
      <c r="R36" s="252">
        <f t="shared" si="7"/>
        <v>0</v>
      </c>
      <c r="S36" s="252">
        <f t="shared" si="8"/>
        <v>0</v>
      </c>
      <c r="T36" s="252">
        <f t="shared" si="9"/>
        <v>0</v>
      </c>
      <c r="U36" s="252">
        <f t="shared" si="10"/>
        <v>21846.275999999998</v>
      </c>
      <c r="V36" s="252">
        <f t="shared" si="11"/>
        <v>0</v>
      </c>
      <c r="W36" s="252" t="e">
        <f>+#REF!</f>
        <v>#REF!</v>
      </c>
      <c r="X36" s="252" t="e">
        <f>+#REF!</f>
        <v>#REF!</v>
      </c>
      <c r="Y36" s="31" t="e">
        <f>+#REF!</f>
        <v>#REF!</v>
      </c>
      <c r="Z36" s="31" t="e">
        <f>+#REF!</f>
        <v>#REF!</v>
      </c>
      <c r="AA36" s="31" t="e">
        <f>+#REF!</f>
        <v>#REF!</v>
      </c>
      <c r="AB36" s="31" t="e">
        <f>+#REF!</f>
        <v>#REF!</v>
      </c>
    </row>
    <row r="37" spans="1:28" ht="20.100000000000001" customHeight="1" x14ac:dyDescent="0.3">
      <c r="A37" s="24">
        <v>31</v>
      </c>
      <c r="B37" s="271" t="s">
        <v>124</v>
      </c>
      <c r="C37" s="19" t="s">
        <v>32</v>
      </c>
      <c r="D37" s="253">
        <v>1152.79</v>
      </c>
      <c r="E37" s="21">
        <f>APUS!$H$2730</f>
        <v>1.33</v>
      </c>
      <c r="F37" s="35">
        <f t="shared" si="12"/>
        <v>1533.2107000000001</v>
      </c>
      <c r="G37" s="206"/>
      <c r="H37" s="264">
        <f>+F37</f>
        <v>1533.2107000000001</v>
      </c>
      <c r="I37" s="206"/>
      <c r="J37" s="206"/>
      <c r="K37" s="206"/>
      <c r="L37" s="206"/>
      <c r="M37" s="250">
        <f t="shared" si="3"/>
        <v>1533.2107000000001</v>
      </c>
      <c r="N37" s="36">
        <f t="shared" si="4"/>
        <v>0</v>
      </c>
      <c r="O37" s="36">
        <f t="shared" si="5"/>
        <v>30</v>
      </c>
      <c r="P37" s="182">
        <v>45317</v>
      </c>
      <c r="Q37" s="252">
        <f t="shared" si="6"/>
        <v>0</v>
      </c>
      <c r="R37" s="252">
        <f t="shared" si="7"/>
        <v>1533.2107000000001</v>
      </c>
      <c r="S37" s="252">
        <f t="shared" si="8"/>
        <v>0</v>
      </c>
      <c r="T37" s="252">
        <f t="shared" si="9"/>
        <v>0</v>
      </c>
      <c r="U37" s="252">
        <f t="shared" si="10"/>
        <v>0</v>
      </c>
      <c r="V37" s="252">
        <f t="shared" si="11"/>
        <v>0</v>
      </c>
      <c r="W37" s="252" t="e">
        <f>+#REF!</f>
        <v>#REF!</v>
      </c>
      <c r="X37" s="252" t="e">
        <f>+#REF!</f>
        <v>#REF!</v>
      </c>
      <c r="Y37" s="31" t="e">
        <f>+#REF!</f>
        <v>#REF!</v>
      </c>
      <c r="Z37" s="31" t="e">
        <f>+#REF!</f>
        <v>#REF!</v>
      </c>
      <c r="AA37" s="31" t="e">
        <f>+#REF!</f>
        <v>#REF!</v>
      </c>
      <c r="AB37" s="31" t="e">
        <f>+#REF!</f>
        <v>#REF!</v>
      </c>
    </row>
    <row r="38" spans="1:28" ht="20.100000000000001" customHeight="1" x14ac:dyDescent="0.3">
      <c r="A38" s="24">
        <v>32</v>
      </c>
      <c r="B38" s="272" t="s">
        <v>121</v>
      </c>
      <c r="C38" s="19" t="s">
        <v>74</v>
      </c>
      <c r="D38" s="253">
        <v>44.2</v>
      </c>
      <c r="E38" s="21">
        <f>APUS!$H$2818</f>
        <v>85.78</v>
      </c>
      <c r="F38" s="35">
        <f t="shared" si="12"/>
        <v>3791.4760000000001</v>
      </c>
      <c r="G38" s="206"/>
      <c r="H38" s="264">
        <f>+F38</f>
        <v>3791.4760000000001</v>
      </c>
      <c r="I38" s="206"/>
      <c r="J38" s="206"/>
      <c r="K38" s="206"/>
      <c r="L38" s="206"/>
      <c r="M38" s="250">
        <f t="shared" si="3"/>
        <v>3791.4760000000001</v>
      </c>
      <c r="N38" s="36">
        <f t="shared" si="4"/>
        <v>0</v>
      </c>
      <c r="O38" s="36">
        <f t="shared" si="5"/>
        <v>30</v>
      </c>
      <c r="P38" s="182">
        <v>45317</v>
      </c>
      <c r="Q38" s="252">
        <f t="shared" si="6"/>
        <v>0</v>
      </c>
      <c r="R38" s="252">
        <f t="shared" si="7"/>
        <v>3791.4760000000001</v>
      </c>
      <c r="S38" s="252">
        <f t="shared" si="8"/>
        <v>0</v>
      </c>
      <c r="T38" s="252">
        <f t="shared" si="9"/>
        <v>0</v>
      </c>
      <c r="U38" s="252">
        <f t="shared" si="10"/>
        <v>0</v>
      </c>
      <c r="V38" s="252">
        <f t="shared" si="11"/>
        <v>0</v>
      </c>
      <c r="W38" s="252" t="e">
        <f>+#REF!</f>
        <v>#REF!</v>
      </c>
      <c r="X38" s="252" t="e">
        <f>+#REF!</f>
        <v>#REF!</v>
      </c>
      <c r="Y38" s="31" t="e">
        <f>+#REF!</f>
        <v>#REF!</v>
      </c>
      <c r="Z38" s="31" t="e">
        <f>+#REF!</f>
        <v>#REF!</v>
      </c>
      <c r="AA38" s="31" t="e">
        <f>+#REF!</f>
        <v>#REF!</v>
      </c>
      <c r="AB38" s="31" t="e">
        <f>+#REF!</f>
        <v>#REF!</v>
      </c>
    </row>
    <row r="39" spans="1:28" ht="20.100000000000001" customHeight="1" x14ac:dyDescent="0.3">
      <c r="A39" s="24">
        <v>33</v>
      </c>
      <c r="B39" s="272" t="s">
        <v>122</v>
      </c>
      <c r="C39" s="19" t="s">
        <v>32</v>
      </c>
      <c r="D39" s="253">
        <v>8.33</v>
      </c>
      <c r="E39" s="21">
        <f>APUS!$H$2906</f>
        <v>3.54</v>
      </c>
      <c r="F39" s="35">
        <f t="shared" si="12"/>
        <v>29.488199999999999</v>
      </c>
      <c r="G39" s="206"/>
      <c r="H39" s="264">
        <f>+F39</f>
        <v>29.488199999999999</v>
      </c>
      <c r="I39" s="206"/>
      <c r="J39" s="206"/>
      <c r="K39" s="206"/>
      <c r="L39" s="206"/>
      <c r="M39" s="250">
        <f t="shared" ref="M39:M70" si="14">+SUM(G39:L39)</f>
        <v>29.488199999999999</v>
      </c>
      <c r="N39" s="36">
        <f t="shared" ref="N39:N70" si="15">+M39-F39</f>
        <v>0</v>
      </c>
      <c r="O39" s="36">
        <f t="shared" ref="O39:O70" si="16">30*COUNT(G39:L39)</f>
        <v>30</v>
      </c>
      <c r="P39" s="182">
        <v>45317</v>
      </c>
      <c r="Q39" s="252">
        <f t="shared" ref="Q39:Q70" si="17">+G39</f>
        <v>0</v>
      </c>
      <c r="R39" s="252">
        <f t="shared" ref="R39:R70" si="18">+H39</f>
        <v>29.488199999999999</v>
      </c>
      <c r="S39" s="252">
        <f t="shared" ref="S39:S70" si="19">+I39</f>
        <v>0</v>
      </c>
      <c r="T39" s="252">
        <f t="shared" ref="T39:T70" si="20">+J39</f>
        <v>0</v>
      </c>
      <c r="U39" s="252">
        <f t="shared" ref="U39:U70" si="21">+K39</f>
        <v>0</v>
      </c>
      <c r="V39" s="252">
        <f t="shared" ref="V39:V70" si="22">+L39</f>
        <v>0</v>
      </c>
      <c r="W39" s="252" t="e">
        <f>+#REF!</f>
        <v>#REF!</v>
      </c>
      <c r="X39" s="252" t="e">
        <f>+#REF!</f>
        <v>#REF!</v>
      </c>
      <c r="Y39" s="31" t="e">
        <f>+#REF!</f>
        <v>#REF!</v>
      </c>
      <c r="Z39" s="31" t="e">
        <f>+#REF!</f>
        <v>#REF!</v>
      </c>
      <c r="AA39" s="31" t="e">
        <f>+#REF!</f>
        <v>#REF!</v>
      </c>
      <c r="AB39" s="31" t="e">
        <f>+#REF!</f>
        <v>#REF!</v>
      </c>
    </row>
    <row r="40" spans="1:28" ht="20.100000000000001" customHeight="1" x14ac:dyDescent="0.3">
      <c r="A40" s="24">
        <v>34</v>
      </c>
      <c r="B40" s="272" t="s">
        <v>123</v>
      </c>
      <c r="C40" s="19" t="s">
        <v>32</v>
      </c>
      <c r="D40" s="253">
        <v>422.4</v>
      </c>
      <c r="E40" s="21">
        <f>APUS!$H$2994</f>
        <v>6.93</v>
      </c>
      <c r="F40" s="35">
        <f t="shared" si="12"/>
        <v>2927.2319999999995</v>
      </c>
      <c r="G40" s="206"/>
      <c r="H40" s="264">
        <f>+F40</f>
        <v>2927.2319999999995</v>
      </c>
      <c r="I40" s="206"/>
      <c r="J40" s="206"/>
      <c r="K40" s="206"/>
      <c r="L40" s="206"/>
      <c r="M40" s="250">
        <f t="shared" si="14"/>
        <v>2927.2319999999995</v>
      </c>
      <c r="N40" s="36">
        <f t="shared" si="15"/>
        <v>0</v>
      </c>
      <c r="O40" s="36">
        <f t="shared" si="16"/>
        <v>30</v>
      </c>
      <c r="P40" s="182">
        <v>45287</v>
      </c>
      <c r="Q40" s="252">
        <f t="shared" si="17"/>
        <v>0</v>
      </c>
      <c r="R40" s="252">
        <f t="shared" si="18"/>
        <v>2927.2319999999995</v>
      </c>
      <c r="S40" s="252">
        <f t="shared" si="19"/>
        <v>0</v>
      </c>
      <c r="T40" s="252">
        <f t="shared" si="20"/>
        <v>0</v>
      </c>
      <c r="U40" s="252">
        <f t="shared" si="21"/>
        <v>0</v>
      </c>
      <c r="V40" s="252">
        <f t="shared" si="22"/>
        <v>0</v>
      </c>
      <c r="W40" s="252" t="e">
        <f>+#REF!</f>
        <v>#REF!</v>
      </c>
      <c r="X40" s="252" t="e">
        <f>+#REF!</f>
        <v>#REF!</v>
      </c>
      <c r="Y40" s="31" t="e">
        <f>+#REF!</f>
        <v>#REF!</v>
      </c>
      <c r="Z40" s="31" t="e">
        <f>+#REF!</f>
        <v>#REF!</v>
      </c>
      <c r="AA40" s="31" t="e">
        <f>+#REF!</f>
        <v>#REF!</v>
      </c>
      <c r="AB40" s="31" t="e">
        <f>+#REF!</f>
        <v>#REF!</v>
      </c>
    </row>
    <row r="41" spans="1:28" ht="20.100000000000001" customHeight="1" x14ac:dyDescent="0.3">
      <c r="A41" s="24">
        <v>35</v>
      </c>
      <c r="B41" s="271" t="s">
        <v>126</v>
      </c>
      <c r="C41" s="19" t="s">
        <v>32</v>
      </c>
      <c r="D41" s="253">
        <v>22.98</v>
      </c>
      <c r="E41" s="21">
        <f>APUS!$H$3082</f>
        <v>139.75</v>
      </c>
      <c r="F41" s="35">
        <f t="shared" si="12"/>
        <v>3211.4549999999999</v>
      </c>
      <c r="G41" s="206"/>
      <c r="H41" s="206"/>
      <c r="I41" s="264">
        <f t="shared" ref="I41:I52" si="23">+F41/2</f>
        <v>1605.7275</v>
      </c>
      <c r="J41" s="264">
        <f>+F41/2</f>
        <v>1605.7275</v>
      </c>
      <c r="K41" s="206"/>
      <c r="L41" s="206"/>
      <c r="M41" s="250">
        <f t="shared" si="14"/>
        <v>3211.4549999999999</v>
      </c>
      <c r="N41" s="36">
        <f t="shared" si="15"/>
        <v>0</v>
      </c>
      <c r="O41" s="36">
        <f t="shared" si="16"/>
        <v>60</v>
      </c>
      <c r="P41" s="182">
        <v>45287</v>
      </c>
      <c r="Q41" s="252">
        <f t="shared" si="17"/>
        <v>0</v>
      </c>
      <c r="R41" s="252">
        <f t="shared" si="18"/>
        <v>0</v>
      </c>
      <c r="S41" s="252">
        <f t="shared" si="19"/>
        <v>1605.7275</v>
      </c>
      <c r="T41" s="252">
        <f t="shared" si="20"/>
        <v>1605.7275</v>
      </c>
      <c r="U41" s="252">
        <f t="shared" si="21"/>
        <v>0</v>
      </c>
      <c r="V41" s="252">
        <f t="shared" si="22"/>
        <v>0</v>
      </c>
      <c r="W41" s="252" t="e">
        <f>+#REF!</f>
        <v>#REF!</v>
      </c>
      <c r="X41" s="252" t="e">
        <f>+#REF!</f>
        <v>#REF!</v>
      </c>
      <c r="Y41" s="31" t="e">
        <f>+#REF!</f>
        <v>#REF!</v>
      </c>
      <c r="Z41" s="31" t="e">
        <f>+#REF!</f>
        <v>#REF!</v>
      </c>
      <c r="AA41" s="31" t="e">
        <f>+#REF!</f>
        <v>#REF!</v>
      </c>
      <c r="AB41" s="31" t="e">
        <f>+#REF!</f>
        <v>#REF!</v>
      </c>
    </row>
    <row r="42" spans="1:28" ht="20.100000000000001" customHeight="1" x14ac:dyDescent="0.3">
      <c r="A42" s="24">
        <v>36</v>
      </c>
      <c r="B42" s="271" t="s">
        <v>127</v>
      </c>
      <c r="C42" s="19" t="s">
        <v>32</v>
      </c>
      <c r="D42" s="253">
        <v>135.96</v>
      </c>
      <c r="E42" s="21">
        <f>APUS!$H$3170</f>
        <v>294.06</v>
      </c>
      <c r="F42" s="35">
        <f t="shared" si="12"/>
        <v>39980.397600000004</v>
      </c>
      <c r="G42" s="206"/>
      <c r="H42" s="206"/>
      <c r="I42" s="264">
        <f t="shared" si="23"/>
        <v>19990.198800000002</v>
      </c>
      <c r="J42" s="264">
        <f>+F42/2</f>
        <v>19990.198800000002</v>
      </c>
      <c r="K42" s="206"/>
      <c r="L42" s="206"/>
      <c r="M42" s="250">
        <f t="shared" si="14"/>
        <v>39980.397600000004</v>
      </c>
      <c r="N42" s="36">
        <f t="shared" si="15"/>
        <v>0</v>
      </c>
      <c r="O42" s="36">
        <f t="shared" si="16"/>
        <v>60</v>
      </c>
      <c r="P42" s="182">
        <v>45257</v>
      </c>
      <c r="Q42" s="252">
        <f t="shared" si="17"/>
        <v>0</v>
      </c>
      <c r="R42" s="252">
        <f t="shared" si="18"/>
        <v>0</v>
      </c>
      <c r="S42" s="252">
        <f t="shared" si="19"/>
        <v>19990.198800000002</v>
      </c>
      <c r="T42" s="252">
        <f t="shared" si="20"/>
        <v>19990.198800000002</v>
      </c>
      <c r="U42" s="252">
        <f t="shared" si="21"/>
        <v>0</v>
      </c>
      <c r="V42" s="252">
        <f t="shared" si="22"/>
        <v>0</v>
      </c>
      <c r="W42" s="252" t="e">
        <f>+#REF!</f>
        <v>#REF!</v>
      </c>
      <c r="X42" s="252" t="e">
        <f>+#REF!</f>
        <v>#REF!</v>
      </c>
      <c r="Y42" s="31" t="e">
        <f>+#REF!</f>
        <v>#REF!</v>
      </c>
      <c r="Z42" s="31" t="e">
        <f>+#REF!</f>
        <v>#REF!</v>
      </c>
      <c r="AA42" s="31" t="e">
        <f>+#REF!</f>
        <v>#REF!</v>
      </c>
      <c r="AB42" s="31" t="e">
        <f>+#REF!</f>
        <v>#REF!</v>
      </c>
    </row>
    <row r="43" spans="1:28" ht="20.100000000000001" customHeight="1" x14ac:dyDescent="0.3">
      <c r="A43" s="24">
        <v>37</v>
      </c>
      <c r="B43" s="272" t="s">
        <v>125</v>
      </c>
      <c r="C43" s="19" t="s">
        <v>42</v>
      </c>
      <c r="D43" s="253">
        <v>23659.119999999999</v>
      </c>
      <c r="E43" s="21">
        <f>APUS!$H$3258</f>
        <v>2.69</v>
      </c>
      <c r="F43" s="35">
        <f t="shared" si="12"/>
        <v>63643.032799999994</v>
      </c>
      <c r="G43" s="206"/>
      <c r="H43" s="206"/>
      <c r="I43" s="264">
        <f t="shared" si="23"/>
        <v>31821.516399999997</v>
      </c>
      <c r="J43" s="264">
        <f>+F43/2</f>
        <v>31821.516399999997</v>
      </c>
      <c r="K43" s="206"/>
      <c r="L43" s="206"/>
      <c r="M43" s="250">
        <f t="shared" si="14"/>
        <v>63643.032799999994</v>
      </c>
      <c r="N43" s="36">
        <f t="shared" si="15"/>
        <v>0</v>
      </c>
      <c r="O43" s="36">
        <f t="shared" si="16"/>
        <v>60</v>
      </c>
      <c r="P43" s="182">
        <v>45257</v>
      </c>
      <c r="Q43" s="252">
        <f t="shared" si="17"/>
        <v>0</v>
      </c>
      <c r="R43" s="252">
        <f t="shared" si="18"/>
        <v>0</v>
      </c>
      <c r="S43" s="252">
        <f t="shared" si="19"/>
        <v>31821.516399999997</v>
      </c>
      <c r="T43" s="252">
        <f t="shared" si="20"/>
        <v>31821.516399999997</v>
      </c>
      <c r="U43" s="252">
        <f t="shared" si="21"/>
        <v>0</v>
      </c>
      <c r="V43" s="252">
        <f t="shared" si="22"/>
        <v>0</v>
      </c>
      <c r="W43" s="252" t="e">
        <f>+#REF!</f>
        <v>#REF!</v>
      </c>
      <c r="X43" s="252" t="e">
        <f>+#REF!</f>
        <v>#REF!</v>
      </c>
      <c r="Y43" s="31" t="e">
        <f>+#REF!</f>
        <v>#REF!</v>
      </c>
      <c r="Z43" s="31" t="e">
        <f>+#REF!</f>
        <v>#REF!</v>
      </c>
      <c r="AA43" s="31" t="e">
        <f>+#REF!</f>
        <v>#REF!</v>
      </c>
      <c r="AB43" s="31" t="e">
        <f>+#REF!</f>
        <v>#REF!</v>
      </c>
    </row>
    <row r="44" spans="1:28" ht="20.100000000000001" customHeight="1" x14ac:dyDescent="0.3">
      <c r="A44" s="24">
        <v>38</v>
      </c>
      <c r="B44" s="272" t="s">
        <v>128</v>
      </c>
      <c r="C44" s="19" t="s">
        <v>32</v>
      </c>
      <c r="D44" s="253">
        <v>125</v>
      </c>
      <c r="E44" s="21">
        <f>APUS!$H$3346</f>
        <v>14.06</v>
      </c>
      <c r="F44" s="35">
        <f t="shared" si="12"/>
        <v>1757.5</v>
      </c>
      <c r="G44" s="206"/>
      <c r="H44" s="264">
        <f t="shared" ref="H44:H52" si="24">+F44/2</f>
        <v>878.75</v>
      </c>
      <c r="I44" s="264">
        <f t="shared" si="23"/>
        <v>878.75</v>
      </c>
      <c r="J44" s="206"/>
      <c r="K44" s="206"/>
      <c r="L44" s="206"/>
      <c r="M44" s="250">
        <f t="shared" si="14"/>
        <v>1757.5</v>
      </c>
      <c r="N44" s="36">
        <f t="shared" si="15"/>
        <v>0</v>
      </c>
      <c r="O44" s="36">
        <f t="shared" si="16"/>
        <v>60</v>
      </c>
      <c r="P44" s="182">
        <v>45317</v>
      </c>
      <c r="Q44" s="252">
        <f t="shared" si="17"/>
        <v>0</v>
      </c>
      <c r="R44" s="252">
        <f t="shared" si="18"/>
        <v>878.75</v>
      </c>
      <c r="S44" s="252">
        <f t="shared" si="19"/>
        <v>878.75</v>
      </c>
      <c r="T44" s="252">
        <f t="shared" si="20"/>
        <v>0</v>
      </c>
      <c r="U44" s="252">
        <f t="shared" si="21"/>
        <v>0</v>
      </c>
      <c r="V44" s="252">
        <f t="shared" si="22"/>
        <v>0</v>
      </c>
      <c r="W44" s="252" t="e">
        <f>+#REF!</f>
        <v>#REF!</v>
      </c>
      <c r="X44" s="252" t="e">
        <f>+#REF!</f>
        <v>#REF!</v>
      </c>
      <c r="Y44" s="31" t="e">
        <f>+#REF!</f>
        <v>#REF!</v>
      </c>
      <c r="Z44" s="31" t="e">
        <f>+#REF!</f>
        <v>#REF!</v>
      </c>
      <c r="AA44" s="31" t="e">
        <f>+#REF!</f>
        <v>#REF!</v>
      </c>
      <c r="AB44" s="31" t="e">
        <f>+#REF!</f>
        <v>#REF!</v>
      </c>
    </row>
    <row r="45" spans="1:28" ht="20.100000000000001" customHeight="1" x14ac:dyDescent="0.3">
      <c r="A45" s="24">
        <v>39</v>
      </c>
      <c r="B45" s="271" t="s">
        <v>131</v>
      </c>
      <c r="C45" s="19" t="s">
        <v>32</v>
      </c>
      <c r="D45" s="253">
        <v>115.72</v>
      </c>
      <c r="E45" s="21">
        <f>APUS!$H$3434</f>
        <v>23.83</v>
      </c>
      <c r="F45" s="35">
        <f t="shared" si="12"/>
        <v>2757.6075999999998</v>
      </c>
      <c r="G45" s="206"/>
      <c r="H45" s="264">
        <f t="shared" si="24"/>
        <v>1378.8037999999999</v>
      </c>
      <c r="I45" s="264">
        <f t="shared" si="23"/>
        <v>1378.8037999999999</v>
      </c>
      <c r="J45" s="206"/>
      <c r="K45" s="206"/>
      <c r="L45" s="206"/>
      <c r="M45" s="250">
        <f t="shared" si="14"/>
        <v>2757.6075999999998</v>
      </c>
      <c r="N45" s="36">
        <f t="shared" si="15"/>
        <v>0</v>
      </c>
      <c r="O45" s="36">
        <f t="shared" si="16"/>
        <v>60</v>
      </c>
      <c r="P45" s="182">
        <v>45317</v>
      </c>
      <c r="Q45" s="252">
        <f t="shared" si="17"/>
        <v>0</v>
      </c>
      <c r="R45" s="252">
        <f t="shared" si="18"/>
        <v>1378.8037999999999</v>
      </c>
      <c r="S45" s="252">
        <f t="shared" si="19"/>
        <v>1378.8037999999999</v>
      </c>
      <c r="T45" s="252">
        <f t="shared" si="20"/>
        <v>0</v>
      </c>
      <c r="U45" s="252">
        <f t="shared" si="21"/>
        <v>0</v>
      </c>
      <c r="V45" s="252">
        <f t="shared" si="22"/>
        <v>0</v>
      </c>
      <c r="W45" s="252" t="e">
        <f>+#REF!</f>
        <v>#REF!</v>
      </c>
      <c r="X45" s="252" t="e">
        <f>+#REF!</f>
        <v>#REF!</v>
      </c>
      <c r="Y45" s="31" t="e">
        <f>+#REF!</f>
        <v>#REF!</v>
      </c>
      <c r="Z45" s="31" t="e">
        <f>+#REF!</f>
        <v>#REF!</v>
      </c>
      <c r="AA45" s="31" t="e">
        <f>+#REF!</f>
        <v>#REF!</v>
      </c>
      <c r="AB45" s="31" t="e">
        <f>+#REF!</f>
        <v>#REF!</v>
      </c>
    </row>
    <row r="46" spans="1:28" ht="20.100000000000001" customHeight="1" x14ac:dyDescent="0.3">
      <c r="A46" s="24">
        <v>40</v>
      </c>
      <c r="B46" s="271" t="s">
        <v>132</v>
      </c>
      <c r="C46" s="19" t="s">
        <v>84</v>
      </c>
      <c r="D46" s="253">
        <v>9141.8799999999992</v>
      </c>
      <c r="E46" s="21">
        <f>APUS!$H$3522</f>
        <v>0.39</v>
      </c>
      <c r="F46" s="35">
        <f t="shared" si="12"/>
        <v>3565.3332</v>
      </c>
      <c r="G46" s="206"/>
      <c r="H46" s="264">
        <f t="shared" si="24"/>
        <v>1782.6666</v>
      </c>
      <c r="I46" s="264">
        <f t="shared" si="23"/>
        <v>1782.6666</v>
      </c>
      <c r="J46" s="206"/>
      <c r="K46" s="206"/>
      <c r="L46" s="206"/>
      <c r="M46" s="250">
        <f t="shared" si="14"/>
        <v>3565.3332</v>
      </c>
      <c r="N46" s="36">
        <f t="shared" si="15"/>
        <v>0</v>
      </c>
      <c r="O46" s="36">
        <f t="shared" si="16"/>
        <v>60</v>
      </c>
      <c r="P46" s="182">
        <v>45257</v>
      </c>
      <c r="Q46" s="252">
        <f t="shared" si="17"/>
        <v>0</v>
      </c>
      <c r="R46" s="252">
        <f t="shared" si="18"/>
        <v>1782.6666</v>
      </c>
      <c r="S46" s="252">
        <f t="shared" si="19"/>
        <v>1782.6666</v>
      </c>
      <c r="T46" s="252">
        <f t="shared" si="20"/>
        <v>0</v>
      </c>
      <c r="U46" s="252">
        <f t="shared" si="21"/>
        <v>0</v>
      </c>
      <c r="V46" s="252">
        <f t="shared" si="22"/>
        <v>0</v>
      </c>
      <c r="W46" s="252" t="e">
        <f>+#REF!</f>
        <v>#REF!</v>
      </c>
      <c r="X46" s="252" t="e">
        <f>+#REF!</f>
        <v>#REF!</v>
      </c>
      <c r="Y46" s="31" t="e">
        <f>+#REF!</f>
        <v>#REF!</v>
      </c>
      <c r="Z46" s="31" t="e">
        <f>+#REF!</f>
        <v>#REF!</v>
      </c>
      <c r="AA46" s="31" t="e">
        <f>+#REF!</f>
        <v>#REF!</v>
      </c>
      <c r="AB46" s="31" t="e">
        <f>+#REF!</f>
        <v>#REF!</v>
      </c>
    </row>
    <row r="47" spans="1:28" ht="20.100000000000001" customHeight="1" x14ac:dyDescent="0.3">
      <c r="A47" s="24">
        <v>41</v>
      </c>
      <c r="B47" s="271" t="s">
        <v>124</v>
      </c>
      <c r="C47" s="19" t="s">
        <v>32</v>
      </c>
      <c r="D47" s="253">
        <v>1305</v>
      </c>
      <c r="E47" s="21">
        <f>APUS!$H$3610</f>
        <v>1.33</v>
      </c>
      <c r="F47" s="35">
        <f t="shared" si="12"/>
        <v>1735.65</v>
      </c>
      <c r="G47" s="206"/>
      <c r="H47" s="264">
        <f t="shared" si="24"/>
        <v>867.82500000000005</v>
      </c>
      <c r="I47" s="264">
        <f t="shared" si="23"/>
        <v>867.82500000000005</v>
      </c>
      <c r="J47" s="206"/>
      <c r="K47" s="206"/>
      <c r="L47" s="206"/>
      <c r="M47" s="250">
        <f t="shared" si="14"/>
        <v>1735.65</v>
      </c>
      <c r="N47" s="36">
        <f t="shared" si="15"/>
        <v>0</v>
      </c>
      <c r="O47" s="36">
        <f t="shared" si="16"/>
        <v>60</v>
      </c>
      <c r="P47" s="182">
        <v>45257</v>
      </c>
      <c r="Q47" s="252">
        <f t="shared" si="17"/>
        <v>0</v>
      </c>
      <c r="R47" s="252">
        <f t="shared" si="18"/>
        <v>867.82500000000005</v>
      </c>
      <c r="S47" s="252">
        <f t="shared" si="19"/>
        <v>867.82500000000005</v>
      </c>
      <c r="T47" s="252">
        <f t="shared" si="20"/>
        <v>0</v>
      </c>
      <c r="U47" s="252">
        <f t="shared" si="21"/>
        <v>0</v>
      </c>
      <c r="V47" s="252">
        <f t="shared" si="22"/>
        <v>0</v>
      </c>
      <c r="W47" s="252" t="e">
        <f>+#REF!</f>
        <v>#REF!</v>
      </c>
      <c r="X47" s="252" t="e">
        <f>+#REF!</f>
        <v>#REF!</v>
      </c>
      <c r="Y47" s="31" t="e">
        <f>+#REF!</f>
        <v>#REF!</v>
      </c>
      <c r="Z47" s="31" t="e">
        <f>+#REF!</f>
        <v>#REF!</v>
      </c>
      <c r="AA47" s="31" t="e">
        <f>+#REF!</f>
        <v>#REF!</v>
      </c>
      <c r="AB47" s="31" t="e">
        <f>+#REF!</f>
        <v>#REF!</v>
      </c>
    </row>
    <row r="48" spans="1:28" ht="20.100000000000001" customHeight="1" x14ac:dyDescent="0.3">
      <c r="A48" s="24">
        <v>42</v>
      </c>
      <c r="B48" s="272" t="s">
        <v>129</v>
      </c>
      <c r="C48" s="19" t="s">
        <v>41</v>
      </c>
      <c r="D48" s="253">
        <v>69.319999999999993</v>
      </c>
      <c r="E48" s="21">
        <f>APUS!$H$3698</f>
        <v>3.12</v>
      </c>
      <c r="F48" s="35">
        <f t="shared" si="12"/>
        <v>216.27839999999998</v>
      </c>
      <c r="G48" s="206"/>
      <c r="H48" s="264">
        <f t="shared" si="24"/>
        <v>108.13919999999999</v>
      </c>
      <c r="I48" s="264">
        <f t="shared" si="23"/>
        <v>108.13919999999999</v>
      </c>
      <c r="J48" s="206"/>
      <c r="K48" s="206"/>
      <c r="L48" s="206"/>
      <c r="M48" s="250">
        <f t="shared" si="14"/>
        <v>216.27839999999998</v>
      </c>
      <c r="N48" s="36">
        <f t="shared" si="15"/>
        <v>0</v>
      </c>
      <c r="O48" s="36">
        <f t="shared" si="16"/>
        <v>60</v>
      </c>
      <c r="P48" s="182">
        <v>45377</v>
      </c>
      <c r="Q48" s="252">
        <f t="shared" si="17"/>
        <v>0</v>
      </c>
      <c r="R48" s="252">
        <f t="shared" si="18"/>
        <v>108.13919999999999</v>
      </c>
      <c r="S48" s="252">
        <f t="shared" si="19"/>
        <v>108.13919999999999</v>
      </c>
      <c r="T48" s="252">
        <f t="shared" si="20"/>
        <v>0</v>
      </c>
      <c r="U48" s="252">
        <f t="shared" si="21"/>
        <v>0</v>
      </c>
      <c r="V48" s="252">
        <f t="shared" si="22"/>
        <v>0</v>
      </c>
      <c r="W48" s="252" t="e">
        <f>+#REF!</f>
        <v>#REF!</v>
      </c>
      <c r="X48" s="252" t="e">
        <f>+#REF!</f>
        <v>#REF!</v>
      </c>
      <c r="Y48" s="31" t="e">
        <f>+#REF!</f>
        <v>#REF!</v>
      </c>
      <c r="Z48" s="31" t="e">
        <f>+#REF!</f>
        <v>#REF!</v>
      </c>
      <c r="AA48" s="31" t="e">
        <f>+#REF!</f>
        <v>#REF!</v>
      </c>
      <c r="AB48" s="31" t="e">
        <f>+#REF!</f>
        <v>#REF!</v>
      </c>
    </row>
    <row r="49" spans="1:28" ht="20.100000000000001" customHeight="1" x14ac:dyDescent="0.3">
      <c r="A49" s="24">
        <v>43</v>
      </c>
      <c r="B49" s="271" t="s">
        <v>126</v>
      </c>
      <c r="C49" s="19" t="s">
        <v>32</v>
      </c>
      <c r="D49" s="253">
        <v>12.42</v>
      </c>
      <c r="E49" s="21">
        <f>APUS!$H$3786</f>
        <v>139.75</v>
      </c>
      <c r="F49" s="35">
        <f t="shared" si="12"/>
        <v>1735.6949999999999</v>
      </c>
      <c r="G49" s="206"/>
      <c r="H49" s="264">
        <f t="shared" si="24"/>
        <v>867.84749999999997</v>
      </c>
      <c r="I49" s="264">
        <f t="shared" si="23"/>
        <v>867.84749999999997</v>
      </c>
      <c r="J49" s="206"/>
      <c r="K49" s="206"/>
      <c r="L49" s="206"/>
      <c r="M49" s="250">
        <f t="shared" si="14"/>
        <v>1735.6949999999999</v>
      </c>
      <c r="N49" s="36">
        <f t="shared" si="15"/>
        <v>0</v>
      </c>
      <c r="O49" s="36">
        <f t="shared" si="16"/>
        <v>60</v>
      </c>
      <c r="P49" s="182">
        <v>45377</v>
      </c>
      <c r="Q49" s="252">
        <f t="shared" si="17"/>
        <v>0</v>
      </c>
      <c r="R49" s="252">
        <f t="shared" si="18"/>
        <v>867.84749999999997</v>
      </c>
      <c r="S49" s="252">
        <f t="shared" si="19"/>
        <v>867.84749999999997</v>
      </c>
      <c r="T49" s="252">
        <f t="shared" si="20"/>
        <v>0</v>
      </c>
      <c r="U49" s="252">
        <f t="shared" si="21"/>
        <v>0</v>
      </c>
      <c r="V49" s="252">
        <f t="shared" si="22"/>
        <v>0</v>
      </c>
      <c r="W49" s="252" t="e">
        <f>+#REF!</f>
        <v>#REF!</v>
      </c>
      <c r="X49" s="252" t="e">
        <f>+#REF!</f>
        <v>#REF!</v>
      </c>
      <c r="Y49" s="31" t="e">
        <f>+#REF!</f>
        <v>#REF!</v>
      </c>
      <c r="Z49" s="31" t="e">
        <f>+#REF!</f>
        <v>#REF!</v>
      </c>
      <c r="AA49" s="31" t="e">
        <f>+#REF!</f>
        <v>#REF!</v>
      </c>
      <c r="AB49" s="31" t="e">
        <f>+#REF!</f>
        <v>#REF!</v>
      </c>
    </row>
    <row r="50" spans="1:28" ht="20.100000000000001" customHeight="1" x14ac:dyDescent="0.3">
      <c r="A50" s="24">
        <v>44</v>
      </c>
      <c r="B50" s="271" t="s">
        <v>127</v>
      </c>
      <c r="C50" s="19" t="s">
        <v>32</v>
      </c>
      <c r="D50" s="253">
        <v>131.04</v>
      </c>
      <c r="E50" s="21">
        <f>APUS!$H$3874</f>
        <v>294.06</v>
      </c>
      <c r="F50" s="35">
        <f t="shared" si="12"/>
        <v>38533.6224</v>
      </c>
      <c r="G50" s="206"/>
      <c r="H50" s="264">
        <f t="shared" si="24"/>
        <v>19266.8112</v>
      </c>
      <c r="I50" s="264">
        <f t="shared" si="23"/>
        <v>19266.8112</v>
      </c>
      <c r="J50" s="206"/>
      <c r="K50" s="206"/>
      <c r="L50" s="206"/>
      <c r="M50" s="250">
        <f t="shared" si="14"/>
        <v>38533.6224</v>
      </c>
      <c r="N50" s="36">
        <f t="shared" si="15"/>
        <v>0</v>
      </c>
      <c r="O50" s="36">
        <f t="shared" si="16"/>
        <v>60</v>
      </c>
      <c r="P50" s="182">
        <v>45377</v>
      </c>
      <c r="Q50" s="252">
        <f t="shared" si="17"/>
        <v>0</v>
      </c>
      <c r="R50" s="252">
        <f t="shared" si="18"/>
        <v>19266.8112</v>
      </c>
      <c r="S50" s="252">
        <f t="shared" si="19"/>
        <v>19266.8112</v>
      </c>
      <c r="T50" s="252">
        <f t="shared" si="20"/>
        <v>0</v>
      </c>
      <c r="U50" s="252">
        <f t="shared" si="21"/>
        <v>0</v>
      </c>
      <c r="V50" s="252">
        <f t="shared" si="22"/>
        <v>0</v>
      </c>
      <c r="W50" s="252" t="e">
        <f>+#REF!</f>
        <v>#REF!</v>
      </c>
      <c r="X50" s="252" t="e">
        <f>+#REF!</f>
        <v>#REF!</v>
      </c>
      <c r="Y50" s="31" t="e">
        <f>+#REF!</f>
        <v>#REF!</v>
      </c>
      <c r="Z50" s="31" t="e">
        <f>+#REF!</f>
        <v>#REF!</v>
      </c>
      <c r="AA50" s="31" t="e">
        <f>+#REF!</f>
        <v>#REF!</v>
      </c>
      <c r="AB50" s="31" t="e">
        <f>+#REF!</f>
        <v>#REF!</v>
      </c>
    </row>
    <row r="51" spans="1:28" ht="20.100000000000001" customHeight="1" x14ac:dyDescent="0.3">
      <c r="A51" s="24">
        <v>45</v>
      </c>
      <c r="B51" s="272" t="s">
        <v>125</v>
      </c>
      <c r="C51" s="19" t="s">
        <v>42</v>
      </c>
      <c r="D51" s="253">
        <v>12167</v>
      </c>
      <c r="E51" s="21">
        <f>APUS!$H$3962</f>
        <v>2.69</v>
      </c>
      <c r="F51" s="35">
        <f t="shared" si="12"/>
        <v>32729.23</v>
      </c>
      <c r="G51" s="206"/>
      <c r="H51" s="264">
        <f t="shared" si="24"/>
        <v>16364.615</v>
      </c>
      <c r="I51" s="264">
        <f t="shared" si="23"/>
        <v>16364.615</v>
      </c>
      <c r="J51" s="206"/>
      <c r="K51" s="206"/>
      <c r="L51" s="206"/>
      <c r="M51" s="250">
        <f t="shared" si="14"/>
        <v>32729.23</v>
      </c>
      <c r="N51" s="36">
        <f t="shared" si="15"/>
        <v>0</v>
      </c>
      <c r="O51" s="36">
        <f t="shared" si="16"/>
        <v>60</v>
      </c>
      <c r="P51" s="182">
        <v>45377</v>
      </c>
      <c r="Q51" s="252">
        <f t="shared" si="17"/>
        <v>0</v>
      </c>
      <c r="R51" s="252">
        <f t="shared" si="18"/>
        <v>16364.615</v>
      </c>
      <c r="S51" s="252">
        <f t="shared" si="19"/>
        <v>16364.615</v>
      </c>
      <c r="T51" s="252">
        <f t="shared" si="20"/>
        <v>0</v>
      </c>
      <c r="U51" s="252">
        <f t="shared" si="21"/>
        <v>0</v>
      </c>
      <c r="V51" s="252">
        <f t="shared" si="22"/>
        <v>0</v>
      </c>
      <c r="W51" s="252" t="e">
        <f>+#REF!</f>
        <v>#REF!</v>
      </c>
      <c r="X51" s="252" t="e">
        <f>+#REF!</f>
        <v>#REF!</v>
      </c>
      <c r="Y51" s="31" t="e">
        <f>+#REF!</f>
        <v>#REF!</v>
      </c>
      <c r="Z51" s="31" t="e">
        <f>+#REF!</f>
        <v>#REF!</v>
      </c>
      <c r="AA51" s="31" t="e">
        <f>+#REF!</f>
        <v>#REF!</v>
      </c>
      <c r="AB51" s="31" t="e">
        <f>+#REF!</f>
        <v>#REF!</v>
      </c>
    </row>
    <row r="52" spans="1:28" ht="20.100000000000001" customHeight="1" x14ac:dyDescent="0.3">
      <c r="A52" s="24">
        <v>46</v>
      </c>
      <c r="B52" s="272" t="s">
        <v>130</v>
      </c>
      <c r="C52" s="19" t="s">
        <v>42</v>
      </c>
      <c r="D52" s="253">
        <v>514</v>
      </c>
      <c r="E52" s="21">
        <f>APUS!$H$4050</f>
        <v>5.64</v>
      </c>
      <c r="F52" s="35">
        <f t="shared" si="12"/>
        <v>2898.96</v>
      </c>
      <c r="G52" s="206"/>
      <c r="H52" s="264">
        <f t="shared" si="24"/>
        <v>1449.48</v>
      </c>
      <c r="I52" s="264">
        <f t="shared" si="23"/>
        <v>1449.48</v>
      </c>
      <c r="J52" s="206"/>
      <c r="K52" s="206"/>
      <c r="L52" s="206"/>
      <c r="M52" s="250">
        <f t="shared" si="14"/>
        <v>2898.96</v>
      </c>
      <c r="N52" s="36">
        <f t="shared" si="15"/>
        <v>0</v>
      </c>
      <c r="O52" s="36">
        <f t="shared" si="16"/>
        <v>60</v>
      </c>
      <c r="P52" s="182">
        <v>45377</v>
      </c>
      <c r="Q52" s="252">
        <f t="shared" si="17"/>
        <v>0</v>
      </c>
      <c r="R52" s="252">
        <f t="shared" si="18"/>
        <v>1449.48</v>
      </c>
      <c r="S52" s="252">
        <f t="shared" si="19"/>
        <v>1449.48</v>
      </c>
      <c r="T52" s="252">
        <f t="shared" si="20"/>
        <v>0</v>
      </c>
      <c r="U52" s="252">
        <f t="shared" si="21"/>
        <v>0</v>
      </c>
      <c r="V52" s="252">
        <f t="shared" si="22"/>
        <v>0</v>
      </c>
      <c r="W52" s="252" t="e">
        <f>+#REF!</f>
        <v>#REF!</v>
      </c>
      <c r="X52" s="252" t="e">
        <f>+#REF!</f>
        <v>#REF!</v>
      </c>
      <c r="Y52" s="31" t="e">
        <f>+#REF!</f>
        <v>#REF!</v>
      </c>
      <c r="Z52" s="31" t="e">
        <f>+#REF!</f>
        <v>#REF!</v>
      </c>
      <c r="AA52" s="31" t="e">
        <f>+#REF!</f>
        <v>#REF!</v>
      </c>
      <c r="AB52" s="31" t="e">
        <f>+#REF!</f>
        <v>#REF!</v>
      </c>
    </row>
    <row r="53" spans="1:28" ht="20.100000000000001" customHeight="1" x14ac:dyDescent="0.3">
      <c r="A53" s="24">
        <v>47</v>
      </c>
      <c r="B53" s="272" t="s">
        <v>133</v>
      </c>
      <c r="C53" s="19" t="s">
        <v>43</v>
      </c>
      <c r="D53" s="253">
        <v>15</v>
      </c>
      <c r="E53" s="21">
        <f>APUS!$H$4138</f>
        <v>427.2</v>
      </c>
      <c r="F53" s="35">
        <f t="shared" si="12"/>
        <v>6408</v>
      </c>
      <c r="G53" s="206"/>
      <c r="H53" s="206"/>
      <c r="I53" s="206"/>
      <c r="J53" s="206"/>
      <c r="K53" s="206"/>
      <c r="L53" s="264">
        <f t="shared" ref="L53:L59" si="25">+F53</f>
        <v>6408</v>
      </c>
      <c r="M53" s="250">
        <f t="shared" si="14"/>
        <v>6408</v>
      </c>
      <c r="N53" s="36">
        <f t="shared" si="15"/>
        <v>0</v>
      </c>
      <c r="O53" s="36">
        <f t="shared" si="16"/>
        <v>30</v>
      </c>
      <c r="P53" s="182">
        <v>45317</v>
      </c>
      <c r="Q53" s="252">
        <f t="shared" si="17"/>
        <v>0</v>
      </c>
      <c r="R53" s="252">
        <f t="shared" si="18"/>
        <v>0</v>
      </c>
      <c r="S53" s="252">
        <f t="shared" si="19"/>
        <v>0</v>
      </c>
      <c r="T53" s="252">
        <f t="shared" si="20"/>
        <v>0</v>
      </c>
      <c r="U53" s="252">
        <f t="shared" si="21"/>
        <v>0</v>
      </c>
      <c r="V53" s="252">
        <f t="shared" si="22"/>
        <v>6408</v>
      </c>
      <c r="W53" s="252" t="e">
        <f>+#REF!</f>
        <v>#REF!</v>
      </c>
      <c r="X53" s="252" t="e">
        <f>+#REF!</f>
        <v>#REF!</v>
      </c>
      <c r="Y53" s="31" t="e">
        <f>+#REF!</f>
        <v>#REF!</v>
      </c>
      <c r="Z53" s="31" t="e">
        <f>+#REF!</f>
        <v>#REF!</v>
      </c>
      <c r="AA53" s="31" t="e">
        <f>+#REF!</f>
        <v>#REF!</v>
      </c>
      <c r="AB53" s="31" t="e">
        <f>+#REF!</f>
        <v>#REF!</v>
      </c>
    </row>
    <row r="54" spans="1:28" ht="20.100000000000001" customHeight="1" x14ac:dyDescent="0.3">
      <c r="A54" s="24">
        <v>48</v>
      </c>
      <c r="B54" s="272" t="s">
        <v>134</v>
      </c>
      <c r="C54" s="19" t="s">
        <v>43</v>
      </c>
      <c r="D54" s="253">
        <v>15</v>
      </c>
      <c r="E54" s="21">
        <f>APUS!$H$4226</f>
        <v>277.56</v>
      </c>
      <c r="F54" s="35">
        <f t="shared" si="12"/>
        <v>4163.3999999999996</v>
      </c>
      <c r="G54" s="206"/>
      <c r="H54" s="206"/>
      <c r="I54" s="206"/>
      <c r="J54" s="206"/>
      <c r="K54" s="206"/>
      <c r="L54" s="264">
        <f t="shared" si="25"/>
        <v>4163.3999999999996</v>
      </c>
      <c r="M54" s="250">
        <f t="shared" si="14"/>
        <v>4163.3999999999996</v>
      </c>
      <c r="N54" s="36">
        <f t="shared" si="15"/>
        <v>0</v>
      </c>
      <c r="O54" s="36">
        <f t="shared" si="16"/>
        <v>30</v>
      </c>
      <c r="P54" s="182">
        <v>45287</v>
      </c>
      <c r="Q54" s="252">
        <f t="shared" si="17"/>
        <v>0</v>
      </c>
      <c r="R54" s="252">
        <f t="shared" si="18"/>
        <v>0</v>
      </c>
      <c r="S54" s="252">
        <f t="shared" si="19"/>
        <v>0</v>
      </c>
      <c r="T54" s="252">
        <f t="shared" si="20"/>
        <v>0</v>
      </c>
      <c r="U54" s="252">
        <f t="shared" si="21"/>
        <v>0</v>
      </c>
      <c r="V54" s="252">
        <f t="shared" si="22"/>
        <v>4163.3999999999996</v>
      </c>
      <c r="W54" s="252" t="e">
        <f>+#REF!</f>
        <v>#REF!</v>
      </c>
      <c r="X54" s="252" t="e">
        <f>+#REF!</f>
        <v>#REF!</v>
      </c>
      <c r="Y54" s="31" t="e">
        <f>+#REF!</f>
        <v>#REF!</v>
      </c>
      <c r="Z54" s="31" t="e">
        <f>+#REF!</f>
        <v>#REF!</v>
      </c>
      <c r="AA54" s="31" t="e">
        <f>+#REF!</f>
        <v>#REF!</v>
      </c>
      <c r="AB54" s="31" t="e">
        <f>+#REF!</f>
        <v>#REF!</v>
      </c>
    </row>
    <row r="55" spans="1:28" ht="20.100000000000001" customHeight="1" x14ac:dyDescent="0.3">
      <c r="A55" s="24">
        <v>49</v>
      </c>
      <c r="B55" s="272" t="s">
        <v>135</v>
      </c>
      <c r="C55" s="19" t="s">
        <v>43</v>
      </c>
      <c r="D55" s="253">
        <v>3</v>
      </c>
      <c r="E55" s="21">
        <f>APUS!$H$4314</f>
        <v>74.25</v>
      </c>
      <c r="F55" s="35">
        <f t="shared" si="12"/>
        <v>222.75</v>
      </c>
      <c r="G55" s="206"/>
      <c r="H55" s="206"/>
      <c r="I55" s="206"/>
      <c r="J55" s="206"/>
      <c r="K55" s="206"/>
      <c r="L55" s="264">
        <f t="shared" si="25"/>
        <v>222.75</v>
      </c>
      <c r="M55" s="250">
        <f t="shared" si="14"/>
        <v>222.75</v>
      </c>
      <c r="N55" s="36">
        <f t="shared" si="15"/>
        <v>0</v>
      </c>
      <c r="O55" s="36">
        <f t="shared" si="16"/>
        <v>30</v>
      </c>
      <c r="P55" s="182">
        <v>45287</v>
      </c>
      <c r="Q55" s="252">
        <f t="shared" si="17"/>
        <v>0</v>
      </c>
      <c r="R55" s="252">
        <f t="shared" si="18"/>
        <v>0</v>
      </c>
      <c r="S55" s="252">
        <f t="shared" si="19"/>
        <v>0</v>
      </c>
      <c r="T55" s="252">
        <f t="shared" si="20"/>
        <v>0</v>
      </c>
      <c r="U55" s="252">
        <f t="shared" si="21"/>
        <v>0</v>
      </c>
      <c r="V55" s="252">
        <f t="shared" si="22"/>
        <v>222.75</v>
      </c>
      <c r="W55" s="252" t="e">
        <f>+#REF!</f>
        <v>#REF!</v>
      </c>
      <c r="X55" s="252" t="e">
        <f>+#REF!</f>
        <v>#REF!</v>
      </c>
      <c r="Y55" s="31" t="e">
        <f>+#REF!</f>
        <v>#REF!</v>
      </c>
      <c r="Z55" s="31" t="e">
        <f>+#REF!</f>
        <v>#REF!</v>
      </c>
      <c r="AA55" s="31" t="e">
        <f>+#REF!</f>
        <v>#REF!</v>
      </c>
      <c r="AB55" s="31" t="e">
        <f>+#REF!</f>
        <v>#REF!</v>
      </c>
    </row>
    <row r="56" spans="1:28" ht="20.100000000000001" customHeight="1" x14ac:dyDescent="0.3">
      <c r="A56" s="24">
        <v>50</v>
      </c>
      <c r="B56" s="272" t="s">
        <v>136</v>
      </c>
      <c r="C56" s="19" t="s">
        <v>43</v>
      </c>
      <c r="D56" s="253">
        <v>1</v>
      </c>
      <c r="E56" s="21">
        <f>APUS!$H$4402</f>
        <v>202.49</v>
      </c>
      <c r="F56" s="35">
        <f t="shared" si="12"/>
        <v>202.49</v>
      </c>
      <c r="G56" s="206"/>
      <c r="H56" s="206"/>
      <c r="I56" s="206"/>
      <c r="J56" s="206"/>
      <c r="K56" s="206"/>
      <c r="L56" s="264">
        <f t="shared" si="25"/>
        <v>202.49</v>
      </c>
      <c r="M56" s="250">
        <f t="shared" si="14"/>
        <v>202.49</v>
      </c>
      <c r="N56" s="36">
        <f t="shared" si="15"/>
        <v>0</v>
      </c>
      <c r="O56" s="36">
        <f t="shared" si="16"/>
        <v>30</v>
      </c>
      <c r="P56" s="182">
        <v>45287</v>
      </c>
      <c r="Q56" s="252">
        <f t="shared" si="17"/>
        <v>0</v>
      </c>
      <c r="R56" s="252">
        <f t="shared" si="18"/>
        <v>0</v>
      </c>
      <c r="S56" s="252">
        <f t="shared" si="19"/>
        <v>0</v>
      </c>
      <c r="T56" s="252">
        <f t="shared" si="20"/>
        <v>0</v>
      </c>
      <c r="U56" s="252">
        <f t="shared" si="21"/>
        <v>0</v>
      </c>
      <c r="V56" s="252">
        <f t="shared" si="22"/>
        <v>202.49</v>
      </c>
      <c r="W56" s="252" t="e">
        <f>+#REF!</f>
        <v>#REF!</v>
      </c>
      <c r="X56" s="252" t="e">
        <f>+#REF!</f>
        <v>#REF!</v>
      </c>
      <c r="Y56" s="31" t="e">
        <f>+#REF!</f>
        <v>#REF!</v>
      </c>
      <c r="Z56" s="31" t="e">
        <f>+#REF!</f>
        <v>#REF!</v>
      </c>
      <c r="AA56" s="31" t="e">
        <f>+#REF!</f>
        <v>#REF!</v>
      </c>
      <c r="AB56" s="31" t="e">
        <f>+#REF!</f>
        <v>#REF!</v>
      </c>
    </row>
    <row r="57" spans="1:28" ht="20.100000000000001" customHeight="1" x14ac:dyDescent="0.3">
      <c r="A57" s="24">
        <v>51</v>
      </c>
      <c r="B57" s="271" t="s">
        <v>137</v>
      </c>
      <c r="C57" s="19" t="s">
        <v>43</v>
      </c>
      <c r="D57" s="253">
        <v>15</v>
      </c>
      <c r="E57" s="21">
        <f>APUS!$H$4490</f>
        <v>57.5</v>
      </c>
      <c r="F57" s="35">
        <f t="shared" si="12"/>
        <v>862.5</v>
      </c>
      <c r="G57" s="206"/>
      <c r="H57" s="206"/>
      <c r="I57" s="206"/>
      <c r="J57" s="206"/>
      <c r="K57" s="206"/>
      <c r="L57" s="264">
        <f t="shared" si="25"/>
        <v>862.5</v>
      </c>
      <c r="M57" s="250">
        <f t="shared" si="14"/>
        <v>862.5</v>
      </c>
      <c r="N57" s="36">
        <f t="shared" si="15"/>
        <v>0</v>
      </c>
      <c r="O57" s="36">
        <f t="shared" si="16"/>
        <v>30</v>
      </c>
      <c r="P57" s="182">
        <v>45287</v>
      </c>
      <c r="Q57" s="252">
        <f t="shared" si="17"/>
        <v>0</v>
      </c>
      <c r="R57" s="252">
        <f t="shared" si="18"/>
        <v>0</v>
      </c>
      <c r="S57" s="252">
        <f t="shared" si="19"/>
        <v>0</v>
      </c>
      <c r="T57" s="252">
        <f t="shared" si="20"/>
        <v>0</v>
      </c>
      <c r="U57" s="252">
        <f t="shared" si="21"/>
        <v>0</v>
      </c>
      <c r="V57" s="252">
        <f t="shared" si="22"/>
        <v>862.5</v>
      </c>
      <c r="W57" s="252" t="e">
        <f>+#REF!</f>
        <v>#REF!</v>
      </c>
      <c r="X57" s="252" t="e">
        <f>+#REF!</f>
        <v>#REF!</v>
      </c>
      <c r="Y57" s="31" t="e">
        <f>+#REF!</f>
        <v>#REF!</v>
      </c>
      <c r="Z57" s="31" t="e">
        <f>+#REF!</f>
        <v>#REF!</v>
      </c>
      <c r="AA57" s="31" t="e">
        <f>+#REF!</f>
        <v>#REF!</v>
      </c>
      <c r="AB57" s="31" t="e">
        <f>+#REF!</f>
        <v>#REF!</v>
      </c>
    </row>
    <row r="58" spans="1:28" ht="20.100000000000001" customHeight="1" x14ac:dyDescent="0.3">
      <c r="A58" s="24">
        <v>52</v>
      </c>
      <c r="B58" s="271" t="s">
        <v>105</v>
      </c>
      <c r="C58" s="19" t="s">
        <v>43</v>
      </c>
      <c r="D58" s="253">
        <v>15</v>
      </c>
      <c r="E58" s="21">
        <f>APUS!$H$4578</f>
        <v>294.13</v>
      </c>
      <c r="F58" s="35">
        <f t="shared" si="12"/>
        <v>4411.95</v>
      </c>
      <c r="G58" s="206"/>
      <c r="H58" s="206"/>
      <c r="I58" s="206"/>
      <c r="J58" s="206"/>
      <c r="K58" s="206"/>
      <c r="L58" s="264">
        <f t="shared" si="25"/>
        <v>4411.95</v>
      </c>
      <c r="M58" s="250">
        <f t="shared" si="14"/>
        <v>4411.95</v>
      </c>
      <c r="N58" s="36">
        <f t="shared" si="15"/>
        <v>0</v>
      </c>
      <c r="O58" s="36">
        <f t="shared" si="16"/>
        <v>30</v>
      </c>
      <c r="P58" s="182">
        <v>45287</v>
      </c>
      <c r="Q58" s="252">
        <f t="shared" si="17"/>
        <v>0</v>
      </c>
      <c r="R58" s="252">
        <f t="shared" si="18"/>
        <v>0</v>
      </c>
      <c r="S58" s="252">
        <f t="shared" si="19"/>
        <v>0</v>
      </c>
      <c r="T58" s="252">
        <f t="shared" si="20"/>
        <v>0</v>
      </c>
      <c r="U58" s="252">
        <f t="shared" si="21"/>
        <v>0</v>
      </c>
      <c r="V58" s="252">
        <f t="shared" si="22"/>
        <v>4411.95</v>
      </c>
      <c r="W58" s="252" t="e">
        <f>+#REF!</f>
        <v>#REF!</v>
      </c>
      <c r="X58" s="252" t="e">
        <f>+#REF!</f>
        <v>#REF!</v>
      </c>
      <c r="Y58" s="31" t="e">
        <f>+#REF!</f>
        <v>#REF!</v>
      </c>
      <c r="Z58" s="31" t="e">
        <f>+#REF!</f>
        <v>#REF!</v>
      </c>
      <c r="AA58" s="31" t="e">
        <f>+#REF!</f>
        <v>#REF!</v>
      </c>
      <c r="AB58" s="31" t="e">
        <f>+#REF!</f>
        <v>#REF!</v>
      </c>
    </row>
    <row r="59" spans="1:28" ht="20.100000000000001" customHeight="1" x14ac:dyDescent="0.3">
      <c r="A59" s="24">
        <v>53</v>
      </c>
      <c r="B59" s="272" t="s">
        <v>138</v>
      </c>
      <c r="C59" s="19" t="s">
        <v>74</v>
      </c>
      <c r="D59" s="253">
        <v>1500</v>
      </c>
      <c r="E59" s="21">
        <f>APUS!$H$4666</f>
        <v>2.89</v>
      </c>
      <c r="F59" s="35">
        <f t="shared" si="12"/>
        <v>4335</v>
      </c>
      <c r="G59" s="206"/>
      <c r="H59" s="206"/>
      <c r="I59" s="206"/>
      <c r="J59" s="206"/>
      <c r="K59" s="206"/>
      <c r="L59" s="264">
        <f t="shared" si="25"/>
        <v>4335</v>
      </c>
      <c r="M59" s="250">
        <f t="shared" si="14"/>
        <v>4335</v>
      </c>
      <c r="N59" s="36">
        <f t="shared" si="15"/>
        <v>0</v>
      </c>
      <c r="O59" s="36">
        <f t="shared" si="16"/>
        <v>30</v>
      </c>
      <c r="P59" s="182">
        <v>45287</v>
      </c>
      <c r="Q59" s="252">
        <f t="shared" si="17"/>
        <v>0</v>
      </c>
      <c r="R59" s="252">
        <f t="shared" si="18"/>
        <v>0</v>
      </c>
      <c r="S59" s="252">
        <f t="shared" si="19"/>
        <v>0</v>
      </c>
      <c r="T59" s="252">
        <f t="shared" si="20"/>
        <v>0</v>
      </c>
      <c r="U59" s="252">
        <f t="shared" si="21"/>
        <v>0</v>
      </c>
      <c r="V59" s="252">
        <f t="shared" si="22"/>
        <v>4335</v>
      </c>
      <c r="W59" s="252" t="e">
        <f>+#REF!</f>
        <v>#REF!</v>
      </c>
      <c r="X59" s="252" t="e">
        <f>+#REF!</f>
        <v>#REF!</v>
      </c>
      <c r="Y59" s="31" t="e">
        <f>+#REF!</f>
        <v>#REF!</v>
      </c>
      <c r="Z59" s="31" t="e">
        <f>+#REF!</f>
        <v>#REF!</v>
      </c>
      <c r="AA59" s="31" t="e">
        <f>+#REF!</f>
        <v>#REF!</v>
      </c>
      <c r="AB59" s="31" t="e">
        <f>+#REF!</f>
        <v>#REF!</v>
      </c>
    </row>
    <row r="60" spans="1:28" ht="20.100000000000001" customHeight="1" x14ac:dyDescent="0.3">
      <c r="A60" s="24">
        <v>54</v>
      </c>
      <c r="B60" s="272" t="s">
        <v>139</v>
      </c>
      <c r="C60" s="19" t="s">
        <v>32</v>
      </c>
      <c r="D60" s="253">
        <v>800.26</v>
      </c>
      <c r="E60" s="21">
        <f>APUS!$H$4754</f>
        <v>152.41</v>
      </c>
      <c r="F60" s="35">
        <f t="shared" si="12"/>
        <v>121967.62659999999</v>
      </c>
      <c r="G60" s="206"/>
      <c r="H60" s="264">
        <f t="shared" ref="H60:H66" si="26">+F60</f>
        <v>121967.62659999999</v>
      </c>
      <c r="I60" s="206"/>
      <c r="J60" s="206"/>
      <c r="K60" s="206"/>
      <c r="L60" s="206"/>
      <c r="M60" s="250">
        <f t="shared" si="14"/>
        <v>121967.62659999999</v>
      </c>
      <c r="N60" s="36">
        <f t="shared" si="15"/>
        <v>0</v>
      </c>
      <c r="O60" s="36">
        <f t="shared" si="16"/>
        <v>30</v>
      </c>
      <c r="P60" s="182">
        <v>45287</v>
      </c>
      <c r="Q60" s="252">
        <f t="shared" si="17"/>
        <v>0</v>
      </c>
      <c r="R60" s="252">
        <f t="shared" si="18"/>
        <v>121967.62659999999</v>
      </c>
      <c r="S60" s="252">
        <f t="shared" si="19"/>
        <v>0</v>
      </c>
      <c r="T60" s="252">
        <f t="shared" si="20"/>
        <v>0</v>
      </c>
      <c r="U60" s="252">
        <f t="shared" si="21"/>
        <v>0</v>
      </c>
      <c r="V60" s="252">
        <f t="shared" si="22"/>
        <v>0</v>
      </c>
      <c r="W60" s="252" t="e">
        <f>+#REF!</f>
        <v>#REF!</v>
      </c>
      <c r="X60" s="252" t="e">
        <f>+#REF!</f>
        <v>#REF!</v>
      </c>
      <c r="Y60" s="31" t="e">
        <f>+#REF!</f>
        <v>#REF!</v>
      </c>
      <c r="Z60" s="31" t="e">
        <f>+#REF!</f>
        <v>#REF!</v>
      </c>
      <c r="AA60" s="31" t="e">
        <f>+#REF!</f>
        <v>#REF!</v>
      </c>
      <c r="AB60" s="31" t="e">
        <f>+#REF!</f>
        <v>#REF!</v>
      </c>
    </row>
    <row r="61" spans="1:28" ht="20.100000000000001" customHeight="1" x14ac:dyDescent="0.3">
      <c r="A61" s="24">
        <v>55</v>
      </c>
      <c r="B61" s="272" t="s">
        <v>122</v>
      </c>
      <c r="C61" s="19" t="s">
        <v>32</v>
      </c>
      <c r="D61" s="253">
        <v>800.26</v>
      </c>
      <c r="E61" s="21">
        <f>APUS!$H$4842</f>
        <v>3.54</v>
      </c>
      <c r="F61" s="35">
        <f t="shared" si="12"/>
        <v>2832.9204</v>
      </c>
      <c r="G61" s="206"/>
      <c r="H61" s="264">
        <f t="shared" si="26"/>
        <v>2832.9204</v>
      </c>
      <c r="I61" s="206"/>
      <c r="J61" s="206"/>
      <c r="K61" s="206"/>
      <c r="L61" s="206"/>
      <c r="M61" s="250">
        <f t="shared" si="14"/>
        <v>2832.9204</v>
      </c>
      <c r="N61" s="36">
        <f t="shared" si="15"/>
        <v>0</v>
      </c>
      <c r="O61" s="36">
        <f t="shared" si="16"/>
        <v>30</v>
      </c>
      <c r="P61" s="182">
        <v>45287</v>
      </c>
      <c r="Q61" s="252">
        <f t="shared" si="17"/>
        <v>0</v>
      </c>
      <c r="R61" s="252">
        <f t="shared" si="18"/>
        <v>2832.9204</v>
      </c>
      <c r="S61" s="252">
        <f t="shared" si="19"/>
        <v>0</v>
      </c>
      <c r="T61" s="252">
        <f t="shared" si="20"/>
        <v>0</v>
      </c>
      <c r="U61" s="252">
        <f t="shared" si="21"/>
        <v>0</v>
      </c>
      <c r="V61" s="252">
        <f t="shared" si="22"/>
        <v>0</v>
      </c>
      <c r="W61" s="252" t="e">
        <f>+#REF!</f>
        <v>#REF!</v>
      </c>
      <c r="X61" s="252" t="e">
        <f>+#REF!</f>
        <v>#REF!</v>
      </c>
      <c r="Y61" s="31" t="e">
        <f>+#REF!</f>
        <v>#REF!</v>
      </c>
      <c r="Z61" s="31" t="e">
        <f>+#REF!</f>
        <v>#REF!</v>
      </c>
      <c r="AA61" s="31" t="e">
        <f>+#REF!</f>
        <v>#REF!</v>
      </c>
      <c r="AB61" s="31" t="e">
        <f>+#REF!</f>
        <v>#REF!</v>
      </c>
    </row>
    <row r="62" spans="1:28" ht="20.100000000000001" customHeight="1" x14ac:dyDescent="0.3">
      <c r="A62" s="24">
        <v>56</v>
      </c>
      <c r="B62" s="272" t="s">
        <v>123</v>
      </c>
      <c r="C62" s="19" t="s">
        <v>32</v>
      </c>
      <c r="D62" s="253">
        <v>466.05</v>
      </c>
      <c r="E62" s="21">
        <f>APUS!$H$4930</f>
        <v>6.93</v>
      </c>
      <c r="F62" s="35">
        <f t="shared" si="12"/>
        <v>3229.7264999999998</v>
      </c>
      <c r="G62" s="206"/>
      <c r="H62" s="264">
        <f t="shared" si="26"/>
        <v>3229.7264999999998</v>
      </c>
      <c r="I62" s="206"/>
      <c r="J62" s="206"/>
      <c r="K62" s="206"/>
      <c r="L62" s="206"/>
      <c r="M62" s="250">
        <f t="shared" si="14"/>
        <v>3229.7264999999998</v>
      </c>
      <c r="N62" s="36">
        <f t="shared" si="15"/>
        <v>0</v>
      </c>
      <c r="O62" s="36">
        <f t="shared" si="16"/>
        <v>30</v>
      </c>
      <c r="P62" s="182">
        <v>45287</v>
      </c>
      <c r="Q62" s="252">
        <f t="shared" si="17"/>
        <v>0</v>
      </c>
      <c r="R62" s="252">
        <f t="shared" si="18"/>
        <v>3229.7264999999998</v>
      </c>
      <c r="S62" s="252">
        <f t="shared" si="19"/>
        <v>0</v>
      </c>
      <c r="T62" s="252">
        <f t="shared" si="20"/>
        <v>0</v>
      </c>
      <c r="U62" s="252">
        <f t="shared" si="21"/>
        <v>0</v>
      </c>
      <c r="V62" s="252">
        <f t="shared" si="22"/>
        <v>0</v>
      </c>
      <c r="W62" s="252" t="e">
        <f>+#REF!</f>
        <v>#REF!</v>
      </c>
      <c r="X62" s="252" t="e">
        <f>+#REF!</f>
        <v>#REF!</v>
      </c>
      <c r="Y62" s="31" t="e">
        <f>+#REF!</f>
        <v>#REF!</v>
      </c>
      <c r="Z62" s="31" t="e">
        <f>+#REF!</f>
        <v>#REF!</v>
      </c>
      <c r="AA62" s="31" t="e">
        <f>+#REF!</f>
        <v>#REF!</v>
      </c>
      <c r="AB62" s="31" t="e">
        <f>+#REF!</f>
        <v>#REF!</v>
      </c>
    </row>
    <row r="63" spans="1:28" ht="20.100000000000001" customHeight="1" x14ac:dyDescent="0.3">
      <c r="A63" s="24">
        <v>57</v>
      </c>
      <c r="B63" s="271" t="s">
        <v>140</v>
      </c>
      <c r="C63" s="19" t="s">
        <v>74</v>
      </c>
      <c r="D63" s="253">
        <v>40</v>
      </c>
      <c r="E63" s="21">
        <f>APUS!$H$5018</f>
        <v>161.19999999999999</v>
      </c>
      <c r="F63" s="35">
        <f t="shared" si="12"/>
        <v>6448</v>
      </c>
      <c r="G63" s="206"/>
      <c r="H63" s="264">
        <f t="shared" si="26"/>
        <v>6448</v>
      </c>
      <c r="I63" s="206"/>
      <c r="J63" s="206"/>
      <c r="K63" s="206"/>
      <c r="L63" s="206"/>
      <c r="M63" s="250">
        <f t="shared" si="14"/>
        <v>6448</v>
      </c>
      <c r="N63" s="36">
        <f t="shared" si="15"/>
        <v>0</v>
      </c>
      <c r="O63" s="36">
        <f t="shared" si="16"/>
        <v>30</v>
      </c>
      <c r="P63" s="182">
        <v>45287</v>
      </c>
      <c r="Q63" s="252">
        <f t="shared" si="17"/>
        <v>0</v>
      </c>
      <c r="R63" s="252">
        <f t="shared" si="18"/>
        <v>6448</v>
      </c>
      <c r="S63" s="252">
        <f t="shared" si="19"/>
        <v>0</v>
      </c>
      <c r="T63" s="252">
        <f t="shared" si="20"/>
        <v>0</v>
      </c>
      <c r="U63" s="252">
        <f t="shared" si="21"/>
        <v>0</v>
      </c>
      <c r="V63" s="252">
        <f t="shared" si="22"/>
        <v>0</v>
      </c>
      <c r="W63" s="252" t="e">
        <f>+#REF!</f>
        <v>#REF!</v>
      </c>
      <c r="X63" s="252" t="e">
        <f>+#REF!</f>
        <v>#REF!</v>
      </c>
      <c r="Y63" s="31" t="e">
        <f>+#REF!</f>
        <v>#REF!</v>
      </c>
      <c r="Z63" s="31" t="e">
        <f>+#REF!</f>
        <v>#REF!</v>
      </c>
      <c r="AA63" s="31" t="e">
        <f>+#REF!</f>
        <v>#REF!</v>
      </c>
      <c r="AB63" s="31" t="e">
        <f>+#REF!</f>
        <v>#REF!</v>
      </c>
    </row>
    <row r="64" spans="1:28" ht="20.100000000000001" customHeight="1" x14ac:dyDescent="0.3">
      <c r="A64" s="24">
        <v>58</v>
      </c>
      <c r="B64" s="271" t="s">
        <v>143</v>
      </c>
      <c r="C64" s="19" t="s">
        <v>74</v>
      </c>
      <c r="D64" s="253">
        <v>256</v>
      </c>
      <c r="E64" s="21">
        <f>APUS!$H$5106</f>
        <v>551.30999999999995</v>
      </c>
      <c r="F64" s="35">
        <f t="shared" si="12"/>
        <v>141135.35999999999</v>
      </c>
      <c r="G64" s="206"/>
      <c r="H64" s="264">
        <f t="shared" si="26"/>
        <v>141135.35999999999</v>
      </c>
      <c r="I64" s="206"/>
      <c r="J64" s="206"/>
      <c r="K64" s="206"/>
      <c r="L64" s="206"/>
      <c r="M64" s="250">
        <f t="shared" si="14"/>
        <v>141135.35999999999</v>
      </c>
      <c r="N64" s="36">
        <f t="shared" si="15"/>
        <v>0</v>
      </c>
      <c r="O64" s="36">
        <f t="shared" si="16"/>
        <v>30</v>
      </c>
      <c r="P64" s="182">
        <v>45287</v>
      </c>
      <c r="Q64" s="252">
        <f t="shared" si="17"/>
        <v>0</v>
      </c>
      <c r="R64" s="252">
        <f t="shared" si="18"/>
        <v>141135.35999999999</v>
      </c>
      <c r="S64" s="252">
        <f t="shared" si="19"/>
        <v>0</v>
      </c>
      <c r="T64" s="252">
        <f t="shared" si="20"/>
        <v>0</v>
      </c>
      <c r="U64" s="252">
        <f t="shared" si="21"/>
        <v>0</v>
      </c>
      <c r="V64" s="252">
        <f t="shared" si="22"/>
        <v>0</v>
      </c>
      <c r="W64" s="252" t="e">
        <f>+#REF!</f>
        <v>#REF!</v>
      </c>
      <c r="X64" s="252" t="e">
        <f>+#REF!</f>
        <v>#REF!</v>
      </c>
      <c r="Y64" s="31" t="e">
        <f>+#REF!</f>
        <v>#REF!</v>
      </c>
      <c r="Z64" s="31" t="e">
        <f>+#REF!</f>
        <v>#REF!</v>
      </c>
      <c r="AA64" s="31" t="e">
        <f>+#REF!</f>
        <v>#REF!</v>
      </c>
      <c r="AB64" s="31" t="e">
        <f>+#REF!</f>
        <v>#REF!</v>
      </c>
    </row>
    <row r="65" spans="1:28" ht="20.100000000000001" customHeight="1" x14ac:dyDescent="0.3">
      <c r="A65" s="24">
        <v>59</v>
      </c>
      <c r="B65" s="272" t="s">
        <v>141</v>
      </c>
      <c r="C65" s="19" t="s">
        <v>43</v>
      </c>
      <c r="D65" s="253">
        <v>6</v>
      </c>
      <c r="E65" s="21">
        <f>APUS!$H$5194</f>
        <v>2706.19</v>
      </c>
      <c r="F65" s="35">
        <f t="shared" si="12"/>
        <v>16237.14</v>
      </c>
      <c r="G65" s="206"/>
      <c r="H65" s="264">
        <f t="shared" si="26"/>
        <v>16237.14</v>
      </c>
      <c r="I65" s="206"/>
      <c r="J65" s="206"/>
      <c r="K65" s="206"/>
      <c r="L65" s="206"/>
      <c r="M65" s="250">
        <f t="shared" si="14"/>
        <v>16237.14</v>
      </c>
      <c r="N65" s="36">
        <f t="shared" si="15"/>
        <v>0</v>
      </c>
      <c r="O65" s="36">
        <f t="shared" si="16"/>
        <v>30</v>
      </c>
      <c r="P65" s="182">
        <v>45317</v>
      </c>
      <c r="Q65" s="252">
        <f t="shared" si="17"/>
        <v>0</v>
      </c>
      <c r="R65" s="252">
        <f t="shared" si="18"/>
        <v>16237.14</v>
      </c>
      <c r="S65" s="252">
        <f t="shared" si="19"/>
        <v>0</v>
      </c>
      <c r="T65" s="252">
        <f t="shared" si="20"/>
        <v>0</v>
      </c>
      <c r="U65" s="252">
        <f t="shared" si="21"/>
        <v>0</v>
      </c>
      <c r="V65" s="252">
        <f t="shared" si="22"/>
        <v>0</v>
      </c>
      <c r="W65" s="252" t="e">
        <f>+#REF!</f>
        <v>#REF!</v>
      </c>
      <c r="X65" s="252" t="e">
        <f>+#REF!</f>
        <v>#REF!</v>
      </c>
      <c r="Y65" s="31" t="e">
        <f>+#REF!</f>
        <v>#REF!</v>
      </c>
      <c r="Z65" s="31" t="e">
        <f>+#REF!</f>
        <v>#REF!</v>
      </c>
      <c r="AA65" s="31" t="e">
        <f>+#REF!</f>
        <v>#REF!</v>
      </c>
      <c r="AB65" s="31" t="e">
        <f>+#REF!</f>
        <v>#REF!</v>
      </c>
    </row>
    <row r="66" spans="1:28" ht="20.100000000000001" customHeight="1" x14ac:dyDescent="0.3">
      <c r="A66" s="24">
        <v>60</v>
      </c>
      <c r="B66" s="272" t="s">
        <v>142</v>
      </c>
      <c r="C66" s="19" t="s">
        <v>43</v>
      </c>
      <c r="D66" s="253">
        <v>16</v>
      </c>
      <c r="E66" s="21">
        <f>APUS!$H$5282</f>
        <v>172.5</v>
      </c>
      <c r="F66" s="35">
        <f t="shared" si="12"/>
        <v>2760</v>
      </c>
      <c r="G66" s="206"/>
      <c r="H66" s="264">
        <f t="shared" si="26"/>
        <v>2760</v>
      </c>
      <c r="I66" s="206"/>
      <c r="J66" s="206"/>
      <c r="K66" s="206"/>
      <c r="L66" s="206"/>
      <c r="M66" s="250">
        <f t="shared" si="14"/>
        <v>2760</v>
      </c>
      <c r="N66" s="36">
        <f t="shared" si="15"/>
        <v>0</v>
      </c>
      <c r="O66" s="36">
        <f t="shared" si="16"/>
        <v>30</v>
      </c>
      <c r="P66" s="182">
        <v>45317</v>
      </c>
      <c r="Q66" s="252">
        <f t="shared" si="17"/>
        <v>0</v>
      </c>
      <c r="R66" s="252">
        <f t="shared" si="18"/>
        <v>2760</v>
      </c>
      <c r="S66" s="252">
        <f t="shared" si="19"/>
        <v>0</v>
      </c>
      <c r="T66" s="252">
        <f t="shared" si="20"/>
        <v>0</v>
      </c>
      <c r="U66" s="252">
        <f t="shared" si="21"/>
        <v>0</v>
      </c>
      <c r="V66" s="252">
        <f t="shared" si="22"/>
        <v>0</v>
      </c>
      <c r="W66" s="252" t="e">
        <f>+#REF!</f>
        <v>#REF!</v>
      </c>
      <c r="X66" s="252" t="e">
        <f>+#REF!</f>
        <v>#REF!</v>
      </c>
      <c r="Y66" s="31" t="e">
        <f>+#REF!</f>
        <v>#REF!</v>
      </c>
      <c r="Z66" s="31" t="e">
        <f>+#REF!</f>
        <v>#REF!</v>
      </c>
      <c r="AA66" s="31" t="e">
        <f>+#REF!</f>
        <v>#REF!</v>
      </c>
      <c r="AB66" s="31" t="e">
        <f>+#REF!</f>
        <v>#REF!</v>
      </c>
    </row>
    <row r="67" spans="1:28" ht="20.100000000000001" customHeight="1" x14ac:dyDescent="0.3">
      <c r="A67" s="24">
        <v>61</v>
      </c>
      <c r="B67" s="271" t="s">
        <v>144</v>
      </c>
      <c r="C67" s="19" t="s">
        <v>41</v>
      </c>
      <c r="D67" s="253">
        <v>51.7</v>
      </c>
      <c r="E67" s="21">
        <f>APUS!$H$5370</f>
        <v>3.12</v>
      </c>
      <c r="F67" s="35">
        <f t="shared" si="12"/>
        <v>161.304</v>
      </c>
      <c r="G67" s="206"/>
      <c r="H67" s="264">
        <f>+F67/2</f>
        <v>80.652000000000001</v>
      </c>
      <c r="I67" s="264">
        <f t="shared" ref="I67:I74" si="27">+F67/2</f>
        <v>80.652000000000001</v>
      </c>
      <c r="J67" s="206"/>
      <c r="K67" s="206"/>
      <c r="L67" s="206"/>
      <c r="M67" s="250">
        <f t="shared" si="14"/>
        <v>161.304</v>
      </c>
      <c r="N67" s="36">
        <f t="shared" si="15"/>
        <v>0</v>
      </c>
      <c r="O67" s="36">
        <f t="shared" si="16"/>
        <v>60</v>
      </c>
      <c r="P67" s="182">
        <v>45317</v>
      </c>
      <c r="Q67" s="252">
        <f t="shared" si="17"/>
        <v>0</v>
      </c>
      <c r="R67" s="252">
        <f t="shared" si="18"/>
        <v>80.652000000000001</v>
      </c>
      <c r="S67" s="252">
        <f t="shared" si="19"/>
        <v>80.652000000000001</v>
      </c>
      <c r="T67" s="252">
        <f t="shared" si="20"/>
        <v>0</v>
      </c>
      <c r="U67" s="252">
        <f t="shared" si="21"/>
        <v>0</v>
      </c>
      <c r="V67" s="252">
        <f t="shared" si="22"/>
        <v>0</v>
      </c>
      <c r="W67" s="252" t="e">
        <f>+#REF!</f>
        <v>#REF!</v>
      </c>
      <c r="X67" s="252" t="e">
        <f>+#REF!</f>
        <v>#REF!</v>
      </c>
      <c r="Y67" s="31" t="e">
        <f>+#REF!</f>
        <v>#REF!</v>
      </c>
      <c r="Z67" s="31" t="e">
        <f>+#REF!</f>
        <v>#REF!</v>
      </c>
      <c r="AA67" s="31" t="e">
        <f>+#REF!</f>
        <v>#REF!</v>
      </c>
      <c r="AB67" s="31" t="e">
        <f>+#REF!</f>
        <v>#REF!</v>
      </c>
    </row>
    <row r="68" spans="1:28" ht="20.100000000000001" customHeight="1" x14ac:dyDescent="0.3">
      <c r="A68" s="24">
        <v>62</v>
      </c>
      <c r="B68" s="271" t="s">
        <v>145</v>
      </c>
      <c r="C68" s="19" t="s">
        <v>32</v>
      </c>
      <c r="D68" s="253">
        <v>16.850000000000001</v>
      </c>
      <c r="E68" s="21">
        <f>APUS!$H$5458</f>
        <v>30.55</v>
      </c>
      <c r="F68" s="35">
        <f t="shared" si="12"/>
        <v>514.76750000000004</v>
      </c>
      <c r="G68" s="206"/>
      <c r="H68" s="264">
        <f>+F68/2</f>
        <v>257.38375000000002</v>
      </c>
      <c r="I68" s="264">
        <f t="shared" si="27"/>
        <v>257.38375000000002</v>
      </c>
      <c r="J68" s="206"/>
      <c r="K68" s="206"/>
      <c r="L68" s="206"/>
      <c r="M68" s="250">
        <f t="shared" si="14"/>
        <v>514.76750000000004</v>
      </c>
      <c r="N68" s="36">
        <f t="shared" si="15"/>
        <v>0</v>
      </c>
      <c r="O68" s="36">
        <f t="shared" si="16"/>
        <v>60</v>
      </c>
      <c r="P68" s="182">
        <v>45317</v>
      </c>
      <c r="Q68" s="252">
        <f t="shared" si="17"/>
        <v>0</v>
      </c>
      <c r="R68" s="252">
        <f t="shared" si="18"/>
        <v>257.38375000000002</v>
      </c>
      <c r="S68" s="252">
        <f t="shared" si="19"/>
        <v>257.38375000000002</v>
      </c>
      <c r="T68" s="252">
        <f t="shared" si="20"/>
        <v>0</v>
      </c>
      <c r="U68" s="252">
        <f t="shared" si="21"/>
        <v>0</v>
      </c>
      <c r="V68" s="252">
        <f t="shared" si="22"/>
        <v>0</v>
      </c>
      <c r="W68" s="252" t="e">
        <f>+#REF!</f>
        <v>#REF!</v>
      </c>
      <c r="X68" s="252" t="e">
        <f>+#REF!</f>
        <v>#REF!</v>
      </c>
      <c r="Y68" s="31" t="e">
        <f>+#REF!</f>
        <v>#REF!</v>
      </c>
      <c r="Z68" s="31" t="e">
        <f>+#REF!</f>
        <v>#REF!</v>
      </c>
      <c r="AA68" s="31" t="e">
        <f>+#REF!</f>
        <v>#REF!</v>
      </c>
      <c r="AB68" s="31" t="e">
        <f>+#REF!</f>
        <v>#REF!</v>
      </c>
    </row>
    <row r="69" spans="1:28" ht="20.100000000000001" customHeight="1" x14ac:dyDescent="0.3">
      <c r="A69" s="24">
        <v>63</v>
      </c>
      <c r="B69" s="271" t="s">
        <v>146</v>
      </c>
      <c r="C69" s="19" t="s">
        <v>84</v>
      </c>
      <c r="D69" s="253">
        <v>1331.15</v>
      </c>
      <c r="E69" s="21">
        <f>APUS!$H$5546</f>
        <v>0.3</v>
      </c>
      <c r="F69" s="35">
        <f t="shared" si="12"/>
        <v>399.34500000000003</v>
      </c>
      <c r="G69" s="206"/>
      <c r="H69" s="264">
        <f>+F69/2</f>
        <v>199.67250000000001</v>
      </c>
      <c r="I69" s="264">
        <f t="shared" si="27"/>
        <v>199.67250000000001</v>
      </c>
      <c r="J69" s="206"/>
      <c r="K69" s="206"/>
      <c r="L69" s="206"/>
      <c r="M69" s="250">
        <f t="shared" si="14"/>
        <v>399.34500000000003</v>
      </c>
      <c r="N69" s="36">
        <f t="shared" si="15"/>
        <v>0</v>
      </c>
      <c r="O69" s="36">
        <f t="shared" si="16"/>
        <v>60</v>
      </c>
      <c r="P69" s="182">
        <v>45317</v>
      </c>
      <c r="Q69" s="252">
        <f t="shared" si="17"/>
        <v>0</v>
      </c>
      <c r="R69" s="252">
        <f t="shared" si="18"/>
        <v>199.67250000000001</v>
      </c>
      <c r="S69" s="252">
        <f t="shared" si="19"/>
        <v>199.67250000000001</v>
      </c>
      <c r="T69" s="252">
        <f t="shared" si="20"/>
        <v>0</v>
      </c>
      <c r="U69" s="252">
        <f t="shared" si="21"/>
        <v>0</v>
      </c>
      <c r="V69" s="252">
        <f t="shared" si="22"/>
        <v>0</v>
      </c>
      <c r="W69" s="252" t="e">
        <f>+#REF!</f>
        <v>#REF!</v>
      </c>
      <c r="X69" s="252" t="e">
        <f>+#REF!</f>
        <v>#REF!</v>
      </c>
      <c r="Y69" s="31" t="e">
        <f>+#REF!</f>
        <v>#REF!</v>
      </c>
      <c r="Z69" s="31" t="e">
        <f>+#REF!</f>
        <v>#REF!</v>
      </c>
      <c r="AA69" s="31" t="e">
        <f>+#REF!</f>
        <v>#REF!</v>
      </c>
      <c r="AB69" s="31" t="e">
        <f>+#REF!</f>
        <v>#REF!</v>
      </c>
    </row>
    <row r="70" spans="1:28" ht="20.100000000000001" customHeight="1" x14ac:dyDescent="0.3">
      <c r="A70" s="24">
        <v>64</v>
      </c>
      <c r="B70" s="271" t="s">
        <v>148</v>
      </c>
      <c r="C70" s="19" t="s">
        <v>74</v>
      </c>
      <c r="D70" s="253">
        <v>20</v>
      </c>
      <c r="E70" s="21">
        <f>APUS!$H$5634</f>
        <v>9.5399999999999991</v>
      </c>
      <c r="F70" s="35">
        <f t="shared" si="12"/>
        <v>190.79999999999998</v>
      </c>
      <c r="G70" s="206"/>
      <c r="H70" s="264">
        <f>+F70/2</f>
        <v>95.399999999999991</v>
      </c>
      <c r="I70" s="264">
        <f t="shared" si="27"/>
        <v>95.399999999999991</v>
      </c>
      <c r="J70" s="206"/>
      <c r="K70" s="206"/>
      <c r="L70" s="206"/>
      <c r="M70" s="250">
        <f t="shared" si="14"/>
        <v>190.79999999999998</v>
      </c>
      <c r="N70" s="36">
        <f t="shared" si="15"/>
        <v>0</v>
      </c>
      <c r="O70" s="36">
        <f t="shared" si="16"/>
        <v>60</v>
      </c>
      <c r="P70" s="182">
        <v>45317</v>
      </c>
      <c r="Q70" s="252">
        <f t="shared" si="17"/>
        <v>0</v>
      </c>
      <c r="R70" s="252">
        <f t="shared" si="18"/>
        <v>95.399999999999991</v>
      </c>
      <c r="S70" s="252">
        <f t="shared" si="19"/>
        <v>95.399999999999991</v>
      </c>
      <c r="T70" s="252">
        <f t="shared" si="20"/>
        <v>0</v>
      </c>
      <c r="U70" s="252">
        <f t="shared" si="21"/>
        <v>0</v>
      </c>
      <c r="V70" s="252">
        <f t="shared" si="22"/>
        <v>0</v>
      </c>
      <c r="W70" s="252" t="e">
        <f>+#REF!</f>
        <v>#REF!</v>
      </c>
      <c r="X70" s="252" t="e">
        <f>+#REF!</f>
        <v>#REF!</v>
      </c>
      <c r="Y70" s="31" t="e">
        <f>+#REF!</f>
        <v>#REF!</v>
      </c>
      <c r="Z70" s="31" t="e">
        <f>+#REF!</f>
        <v>#REF!</v>
      </c>
      <c r="AA70" s="31" t="e">
        <f>+#REF!</f>
        <v>#REF!</v>
      </c>
      <c r="AB70" s="31" t="e">
        <f>+#REF!</f>
        <v>#REF!</v>
      </c>
    </row>
    <row r="71" spans="1:28" ht="20.100000000000001" customHeight="1" x14ac:dyDescent="0.3">
      <c r="A71" s="24">
        <v>65</v>
      </c>
      <c r="B71" s="271" t="s">
        <v>448</v>
      </c>
      <c r="C71" s="19" t="s">
        <v>74</v>
      </c>
      <c r="D71" s="253">
        <v>26.4</v>
      </c>
      <c r="E71" s="21">
        <f>APUS!$H$5722</f>
        <v>7.21</v>
      </c>
      <c r="F71" s="35">
        <f t="shared" si="12"/>
        <v>190.34399999999999</v>
      </c>
      <c r="G71" s="206"/>
      <c r="H71" s="264">
        <f>+F71/2</f>
        <v>95.171999999999997</v>
      </c>
      <c r="I71" s="264">
        <f t="shared" si="27"/>
        <v>95.171999999999997</v>
      </c>
      <c r="J71" s="206"/>
      <c r="K71" s="206"/>
      <c r="L71" s="206"/>
      <c r="M71" s="250">
        <f t="shared" ref="M71:M76" si="28">+SUM(G71:L71)</f>
        <v>190.34399999999999</v>
      </c>
      <c r="N71" s="36">
        <f t="shared" ref="N71:N76" si="29">+M71-F71</f>
        <v>0</v>
      </c>
      <c r="O71" s="36">
        <f t="shared" ref="O71:O76" si="30">30*COUNT(G71:L71)</f>
        <v>60</v>
      </c>
      <c r="P71" s="182">
        <v>45317</v>
      </c>
      <c r="Q71" s="252">
        <f t="shared" ref="Q71:Q102" si="31">+G71</f>
        <v>0</v>
      </c>
      <c r="R71" s="252">
        <f t="shared" ref="R71:R102" si="32">+H71</f>
        <v>95.171999999999997</v>
      </c>
      <c r="S71" s="252">
        <f t="shared" ref="S71:S102" si="33">+I71</f>
        <v>95.171999999999997</v>
      </c>
      <c r="T71" s="252">
        <f t="shared" ref="T71:T102" si="34">+J71</f>
        <v>0</v>
      </c>
      <c r="U71" s="252">
        <f t="shared" ref="U71:U102" si="35">+K71</f>
        <v>0</v>
      </c>
      <c r="V71" s="252">
        <f t="shared" ref="V71:V102" si="36">+L71</f>
        <v>0</v>
      </c>
      <c r="W71" s="252" t="e">
        <f>+#REF!</f>
        <v>#REF!</v>
      </c>
      <c r="X71" s="252" t="e">
        <f>+#REF!</f>
        <v>#REF!</v>
      </c>
      <c r="Y71" s="31" t="e">
        <f>+#REF!</f>
        <v>#REF!</v>
      </c>
      <c r="Z71" s="31" t="e">
        <f>+#REF!</f>
        <v>#REF!</v>
      </c>
      <c r="AA71" s="31" t="e">
        <f>+#REF!</f>
        <v>#REF!</v>
      </c>
      <c r="AB71" s="31" t="e">
        <f>+#REF!</f>
        <v>#REF!</v>
      </c>
    </row>
    <row r="72" spans="1:28" ht="20.100000000000001" customHeight="1" x14ac:dyDescent="0.3">
      <c r="A72" s="24">
        <v>66</v>
      </c>
      <c r="B72" s="271" t="s">
        <v>126</v>
      </c>
      <c r="C72" s="19" t="s">
        <v>32</v>
      </c>
      <c r="D72" s="253">
        <v>5</v>
      </c>
      <c r="E72" s="21">
        <f>APUS!$H$5810</f>
        <v>139.75</v>
      </c>
      <c r="F72" s="35">
        <f t="shared" ref="F72:F135" si="37">+D72*E72</f>
        <v>698.75</v>
      </c>
      <c r="G72" s="206"/>
      <c r="H72" s="206"/>
      <c r="I72" s="264">
        <f t="shared" si="27"/>
        <v>349.375</v>
      </c>
      <c r="J72" s="264">
        <f>+F72/2</f>
        <v>349.375</v>
      </c>
      <c r="K72" s="206"/>
      <c r="L72" s="206"/>
      <c r="M72" s="250">
        <f t="shared" si="28"/>
        <v>698.75</v>
      </c>
      <c r="N72" s="36">
        <f t="shared" si="29"/>
        <v>0</v>
      </c>
      <c r="O72" s="36">
        <f t="shared" si="30"/>
        <v>60</v>
      </c>
      <c r="P72" s="182">
        <v>45317</v>
      </c>
      <c r="Q72" s="252">
        <f t="shared" si="31"/>
        <v>0</v>
      </c>
      <c r="R72" s="252">
        <f t="shared" si="32"/>
        <v>0</v>
      </c>
      <c r="S72" s="252">
        <f t="shared" si="33"/>
        <v>349.375</v>
      </c>
      <c r="T72" s="252">
        <f t="shared" si="34"/>
        <v>349.375</v>
      </c>
      <c r="U72" s="252">
        <f t="shared" si="35"/>
        <v>0</v>
      </c>
      <c r="V72" s="252">
        <f t="shared" si="36"/>
        <v>0</v>
      </c>
      <c r="W72" s="252" t="e">
        <f>+#REF!</f>
        <v>#REF!</v>
      </c>
      <c r="X72" s="252" t="e">
        <f>+#REF!</f>
        <v>#REF!</v>
      </c>
      <c r="Y72" s="31" t="e">
        <f>+#REF!</f>
        <v>#REF!</v>
      </c>
      <c r="Z72" s="31" t="e">
        <f>+#REF!</f>
        <v>#REF!</v>
      </c>
      <c r="AA72" s="31" t="e">
        <f>+#REF!</f>
        <v>#REF!</v>
      </c>
      <c r="AB72" s="31" t="e">
        <f>+#REF!</f>
        <v>#REF!</v>
      </c>
    </row>
    <row r="73" spans="1:28" ht="20.100000000000001" customHeight="1" x14ac:dyDescent="0.3">
      <c r="A73" s="24">
        <v>67</v>
      </c>
      <c r="B73" s="271" t="s">
        <v>150</v>
      </c>
      <c r="C73" s="19" t="s">
        <v>32</v>
      </c>
      <c r="D73" s="253">
        <v>91.33</v>
      </c>
      <c r="E73" s="21">
        <f>APUS!$H$5898</f>
        <v>256.20999999999998</v>
      </c>
      <c r="F73" s="35">
        <f t="shared" si="37"/>
        <v>23399.659299999999</v>
      </c>
      <c r="G73" s="206"/>
      <c r="H73" s="206"/>
      <c r="I73" s="264">
        <f t="shared" si="27"/>
        <v>11699.82965</v>
      </c>
      <c r="J73" s="264">
        <f>+F73/2</f>
        <v>11699.82965</v>
      </c>
      <c r="K73" s="206"/>
      <c r="L73" s="206"/>
      <c r="M73" s="250">
        <f t="shared" si="28"/>
        <v>23399.659299999999</v>
      </c>
      <c r="N73" s="36">
        <f t="shared" si="29"/>
        <v>0</v>
      </c>
      <c r="O73" s="36">
        <f t="shared" si="30"/>
        <v>60</v>
      </c>
      <c r="P73" s="182">
        <v>45287</v>
      </c>
      <c r="Q73" s="252">
        <f t="shared" si="31"/>
        <v>0</v>
      </c>
      <c r="R73" s="252">
        <f t="shared" si="32"/>
        <v>0</v>
      </c>
      <c r="S73" s="252">
        <f t="shared" si="33"/>
        <v>11699.82965</v>
      </c>
      <c r="T73" s="252">
        <f t="shared" si="34"/>
        <v>11699.82965</v>
      </c>
      <c r="U73" s="252">
        <f t="shared" si="35"/>
        <v>0</v>
      </c>
      <c r="V73" s="252">
        <f t="shared" si="36"/>
        <v>0</v>
      </c>
      <c r="W73" s="252" t="e">
        <f>+#REF!</f>
        <v>#REF!</v>
      </c>
      <c r="X73" s="252" t="e">
        <f>+#REF!</f>
        <v>#REF!</v>
      </c>
      <c r="Y73" s="31" t="e">
        <f>+#REF!</f>
        <v>#REF!</v>
      </c>
      <c r="Z73" s="31" t="e">
        <f>+#REF!</f>
        <v>#REF!</v>
      </c>
      <c r="AA73" s="31" t="e">
        <f>+#REF!</f>
        <v>#REF!</v>
      </c>
      <c r="AB73" s="31" t="e">
        <f>+#REF!</f>
        <v>#REF!</v>
      </c>
    </row>
    <row r="74" spans="1:28" ht="20.100000000000001" customHeight="1" x14ac:dyDescent="0.3">
      <c r="A74" s="24">
        <v>68</v>
      </c>
      <c r="B74" s="271" t="s">
        <v>149</v>
      </c>
      <c r="C74" s="19" t="s">
        <v>42</v>
      </c>
      <c r="D74" s="253">
        <v>12236.7</v>
      </c>
      <c r="E74" s="21">
        <f>APUS!$H$5986</f>
        <v>2.69</v>
      </c>
      <c r="F74" s="35">
        <f t="shared" si="37"/>
        <v>32916.722999999998</v>
      </c>
      <c r="G74" s="206"/>
      <c r="H74" s="206"/>
      <c r="I74" s="264">
        <f t="shared" si="27"/>
        <v>16458.361499999999</v>
      </c>
      <c r="J74" s="264">
        <f>+F74/2</f>
        <v>16458.361499999999</v>
      </c>
      <c r="K74" s="206"/>
      <c r="L74" s="206"/>
      <c r="M74" s="250">
        <f t="shared" si="28"/>
        <v>32916.722999999998</v>
      </c>
      <c r="N74" s="36">
        <f t="shared" si="29"/>
        <v>0</v>
      </c>
      <c r="O74" s="36">
        <f t="shared" si="30"/>
        <v>60</v>
      </c>
      <c r="P74" s="182">
        <v>45287</v>
      </c>
      <c r="Q74" s="252">
        <f t="shared" si="31"/>
        <v>0</v>
      </c>
      <c r="R74" s="252">
        <f t="shared" si="32"/>
        <v>0</v>
      </c>
      <c r="S74" s="252">
        <f t="shared" si="33"/>
        <v>16458.361499999999</v>
      </c>
      <c r="T74" s="252">
        <f t="shared" si="34"/>
        <v>16458.361499999999</v>
      </c>
      <c r="U74" s="252">
        <f t="shared" si="35"/>
        <v>0</v>
      </c>
      <c r="V74" s="252">
        <f t="shared" si="36"/>
        <v>0</v>
      </c>
      <c r="W74" s="252" t="e">
        <f>+#REF!</f>
        <v>#REF!</v>
      </c>
      <c r="X74" s="252" t="e">
        <f>+#REF!</f>
        <v>#REF!</v>
      </c>
      <c r="Y74" s="31" t="e">
        <f>+#REF!</f>
        <v>#REF!</v>
      </c>
      <c r="Z74" s="31" t="e">
        <f>+#REF!</f>
        <v>#REF!</v>
      </c>
      <c r="AA74" s="31" t="e">
        <f>+#REF!</f>
        <v>#REF!</v>
      </c>
      <c r="AB74" s="31" t="e">
        <f>+#REF!</f>
        <v>#REF!</v>
      </c>
    </row>
    <row r="75" spans="1:28" ht="20.100000000000001" customHeight="1" x14ac:dyDescent="0.3">
      <c r="A75" s="24">
        <v>69</v>
      </c>
      <c r="B75" s="271" t="s">
        <v>151</v>
      </c>
      <c r="C75" s="19" t="s">
        <v>43</v>
      </c>
      <c r="D75" s="253">
        <v>5</v>
      </c>
      <c r="E75" s="21">
        <f>APUS!$H$6074</f>
        <v>14702.02</v>
      </c>
      <c r="F75" s="35">
        <f t="shared" si="37"/>
        <v>73510.100000000006</v>
      </c>
      <c r="G75" s="206"/>
      <c r="H75" s="206"/>
      <c r="I75" s="206"/>
      <c r="J75" s="264">
        <f>+F75</f>
        <v>73510.100000000006</v>
      </c>
      <c r="K75" s="206"/>
      <c r="L75" s="206"/>
      <c r="M75" s="250">
        <f t="shared" si="28"/>
        <v>73510.100000000006</v>
      </c>
      <c r="N75" s="36">
        <f t="shared" si="29"/>
        <v>0</v>
      </c>
      <c r="O75" s="36">
        <f t="shared" si="30"/>
        <v>30</v>
      </c>
      <c r="P75" s="182">
        <v>45287</v>
      </c>
      <c r="Q75" s="252">
        <f t="shared" si="31"/>
        <v>0</v>
      </c>
      <c r="R75" s="252">
        <f t="shared" si="32"/>
        <v>0</v>
      </c>
      <c r="S75" s="252">
        <f t="shared" si="33"/>
        <v>0</v>
      </c>
      <c r="T75" s="252">
        <f t="shared" si="34"/>
        <v>73510.100000000006</v>
      </c>
      <c r="U75" s="252">
        <f t="shared" si="35"/>
        <v>0</v>
      </c>
      <c r="V75" s="252">
        <f t="shared" si="36"/>
        <v>0</v>
      </c>
      <c r="W75" s="252" t="e">
        <f>+#REF!</f>
        <v>#REF!</v>
      </c>
      <c r="X75" s="252" t="e">
        <f>+#REF!</f>
        <v>#REF!</v>
      </c>
      <c r="Y75" s="31" t="e">
        <f>+#REF!</f>
        <v>#REF!</v>
      </c>
      <c r="Z75" s="31" t="e">
        <f>+#REF!</f>
        <v>#REF!</v>
      </c>
      <c r="AA75" s="31" t="e">
        <f>+#REF!</f>
        <v>#REF!</v>
      </c>
      <c r="AB75" s="31" t="e">
        <f>+#REF!</f>
        <v>#REF!</v>
      </c>
    </row>
    <row r="76" spans="1:28" ht="20.100000000000001" customHeight="1" x14ac:dyDescent="0.3">
      <c r="A76" s="24">
        <v>70</v>
      </c>
      <c r="B76" s="271" t="s">
        <v>152</v>
      </c>
      <c r="C76" s="19" t="s">
        <v>32</v>
      </c>
      <c r="D76" s="253">
        <v>0.21</v>
      </c>
      <c r="E76" s="21">
        <f>APUS!$H$6162</f>
        <v>679.57</v>
      </c>
      <c r="F76" s="35">
        <f t="shared" si="37"/>
        <v>142.7097</v>
      </c>
      <c r="G76" s="206"/>
      <c r="H76" s="206"/>
      <c r="I76" s="206"/>
      <c r="J76" s="206"/>
      <c r="K76" s="264">
        <f>+F76</f>
        <v>142.7097</v>
      </c>
      <c r="L76" s="206"/>
      <c r="M76" s="250">
        <f t="shared" si="28"/>
        <v>142.7097</v>
      </c>
      <c r="N76" s="36">
        <f t="shared" si="29"/>
        <v>0</v>
      </c>
      <c r="O76" s="36">
        <f t="shared" si="30"/>
        <v>30</v>
      </c>
      <c r="P76" s="182">
        <v>45287</v>
      </c>
      <c r="Q76" s="252">
        <f t="shared" si="31"/>
        <v>0</v>
      </c>
      <c r="R76" s="252">
        <f t="shared" si="32"/>
        <v>0</v>
      </c>
      <c r="S76" s="252">
        <f t="shared" si="33"/>
        <v>0</v>
      </c>
      <c r="T76" s="252">
        <f t="shared" si="34"/>
        <v>0</v>
      </c>
      <c r="U76" s="252">
        <f t="shared" si="35"/>
        <v>142.7097</v>
      </c>
      <c r="V76" s="252">
        <f t="shared" si="36"/>
        <v>0</v>
      </c>
      <c r="W76" s="252" t="e">
        <f>+#REF!</f>
        <v>#REF!</v>
      </c>
      <c r="X76" s="252" t="e">
        <f>+#REF!</f>
        <v>#REF!</v>
      </c>
      <c r="Y76" s="31" t="e">
        <f>+#REF!</f>
        <v>#REF!</v>
      </c>
      <c r="Z76" s="31" t="e">
        <f>+#REF!</f>
        <v>#REF!</v>
      </c>
      <c r="AA76" s="31" t="e">
        <f>+#REF!</f>
        <v>#REF!</v>
      </c>
      <c r="AB76" s="31" t="e">
        <f>+#REF!</f>
        <v>#REF!</v>
      </c>
    </row>
    <row r="77" spans="1:28" ht="20.100000000000001" customHeight="1" x14ac:dyDescent="0.3">
      <c r="A77" s="24">
        <v>71</v>
      </c>
      <c r="B77" s="271" t="s">
        <v>153</v>
      </c>
      <c r="C77" s="19" t="s">
        <v>43</v>
      </c>
      <c r="D77" s="253">
        <v>10</v>
      </c>
      <c r="E77" s="21">
        <f>APUS!$H$6250</f>
        <v>396.93</v>
      </c>
      <c r="F77" s="35">
        <f t="shared" si="37"/>
        <v>3969.3</v>
      </c>
      <c r="G77" s="206"/>
      <c r="H77" s="206"/>
      <c r="I77" s="206"/>
      <c r="J77" s="206"/>
      <c r="K77" s="264">
        <f>+F77</f>
        <v>3969.3</v>
      </c>
      <c r="L77" s="206"/>
      <c r="M77" s="206"/>
      <c r="N77" s="206"/>
      <c r="O77" s="264">
        <f>+J77</f>
        <v>0</v>
      </c>
      <c r="P77" s="206"/>
      <c r="Q77" s="252">
        <f t="shared" si="31"/>
        <v>0</v>
      </c>
      <c r="R77" s="252">
        <f t="shared" si="32"/>
        <v>0</v>
      </c>
      <c r="S77" s="252">
        <f t="shared" si="33"/>
        <v>0</v>
      </c>
      <c r="T77" s="252">
        <f t="shared" si="34"/>
        <v>0</v>
      </c>
      <c r="U77" s="252">
        <f t="shared" si="35"/>
        <v>3969.3</v>
      </c>
      <c r="V77" s="252">
        <f t="shared" si="36"/>
        <v>0</v>
      </c>
      <c r="W77" s="252" t="e">
        <f>+#REF!</f>
        <v>#REF!</v>
      </c>
      <c r="X77" s="252" t="e">
        <f>+#REF!</f>
        <v>#REF!</v>
      </c>
      <c r="Y77" s="31" t="e">
        <f>+#REF!</f>
        <v>#REF!</v>
      </c>
      <c r="Z77" s="31" t="e">
        <f>+#REF!</f>
        <v>#REF!</v>
      </c>
      <c r="AA77" s="31" t="e">
        <f>+#REF!</f>
        <v>#REF!</v>
      </c>
      <c r="AB77" s="31" t="e">
        <f>+#REF!</f>
        <v>#REF!</v>
      </c>
    </row>
    <row r="78" spans="1:28" ht="20.100000000000001" customHeight="1" x14ac:dyDescent="0.3">
      <c r="A78" s="24">
        <v>72</v>
      </c>
      <c r="B78" s="271" t="s">
        <v>154</v>
      </c>
      <c r="C78" s="19" t="s">
        <v>32</v>
      </c>
      <c r="D78" s="253">
        <v>9.1999999999999993</v>
      </c>
      <c r="E78" s="21">
        <f>APUS!$H$6338</f>
        <v>282.64999999999998</v>
      </c>
      <c r="F78" s="35">
        <f t="shared" si="37"/>
        <v>2600.3799999999997</v>
      </c>
      <c r="G78" s="206"/>
      <c r="H78" s="206"/>
      <c r="I78" s="206"/>
      <c r="J78" s="264">
        <f>+F78/2</f>
        <v>1300.1899999999998</v>
      </c>
      <c r="K78" s="264">
        <f>+F78/2</f>
        <v>1300.1899999999998</v>
      </c>
      <c r="L78" s="206"/>
      <c r="M78" s="250">
        <f t="shared" ref="M78:M109" si="38">+SUM(G78:L78)</f>
        <v>2600.3799999999997</v>
      </c>
      <c r="N78" s="36">
        <f t="shared" ref="N78:N109" si="39">+M78-F78</f>
        <v>0</v>
      </c>
      <c r="O78" s="36">
        <f t="shared" ref="O78:O109" si="40">30*COUNT(G78:L78)</f>
        <v>60</v>
      </c>
      <c r="P78" s="182">
        <v>45317</v>
      </c>
      <c r="Q78" s="252">
        <f t="shared" si="31"/>
        <v>0</v>
      </c>
      <c r="R78" s="252">
        <f t="shared" si="32"/>
        <v>0</v>
      </c>
      <c r="S78" s="252">
        <f t="shared" si="33"/>
        <v>0</v>
      </c>
      <c r="T78" s="252">
        <f t="shared" si="34"/>
        <v>1300.1899999999998</v>
      </c>
      <c r="U78" s="252">
        <f t="shared" si="35"/>
        <v>1300.1899999999998</v>
      </c>
      <c r="V78" s="252">
        <f t="shared" si="36"/>
        <v>0</v>
      </c>
      <c r="W78" s="252" t="e">
        <f>+#REF!</f>
        <v>#REF!</v>
      </c>
      <c r="X78" s="252" t="e">
        <f>+#REF!</f>
        <v>#REF!</v>
      </c>
      <c r="Y78" s="31" t="e">
        <f>+#REF!</f>
        <v>#REF!</v>
      </c>
      <c r="Z78" s="31" t="e">
        <f>+#REF!</f>
        <v>#REF!</v>
      </c>
      <c r="AA78" s="31" t="e">
        <f>+#REF!</f>
        <v>#REF!</v>
      </c>
      <c r="AB78" s="31" t="e">
        <f>+#REF!</f>
        <v>#REF!</v>
      </c>
    </row>
    <row r="79" spans="1:28" ht="20.100000000000001" customHeight="1" x14ac:dyDescent="0.3">
      <c r="A79" s="24">
        <v>73</v>
      </c>
      <c r="B79" s="271" t="s">
        <v>149</v>
      </c>
      <c r="C79" s="19" t="s">
        <v>42</v>
      </c>
      <c r="D79" s="253">
        <v>1015.19</v>
      </c>
      <c r="E79" s="21">
        <f>APUS!$H$6426</f>
        <v>2.69</v>
      </c>
      <c r="F79" s="35">
        <f t="shared" si="37"/>
        <v>2730.8611000000001</v>
      </c>
      <c r="G79" s="206"/>
      <c r="H79" s="206"/>
      <c r="I79" s="264">
        <f>+F79/2</f>
        <v>1365.43055</v>
      </c>
      <c r="J79" s="264">
        <f>+F79/2</f>
        <v>1365.43055</v>
      </c>
      <c r="K79" s="206"/>
      <c r="L79" s="206"/>
      <c r="M79" s="250">
        <f t="shared" si="38"/>
        <v>2730.8611000000001</v>
      </c>
      <c r="N79" s="36">
        <f t="shared" si="39"/>
        <v>0</v>
      </c>
      <c r="O79" s="36">
        <f t="shared" si="40"/>
        <v>60</v>
      </c>
      <c r="P79" s="182">
        <v>45317</v>
      </c>
      <c r="Q79" s="252">
        <f t="shared" si="31"/>
        <v>0</v>
      </c>
      <c r="R79" s="252">
        <f t="shared" si="32"/>
        <v>0</v>
      </c>
      <c r="S79" s="252">
        <f t="shared" si="33"/>
        <v>1365.43055</v>
      </c>
      <c r="T79" s="252">
        <f t="shared" si="34"/>
        <v>1365.43055</v>
      </c>
      <c r="U79" s="252">
        <f t="shared" si="35"/>
        <v>0</v>
      </c>
      <c r="V79" s="252">
        <f t="shared" si="36"/>
        <v>0</v>
      </c>
      <c r="W79" s="252" t="e">
        <f>+#REF!</f>
        <v>#REF!</v>
      </c>
      <c r="X79" s="252" t="e">
        <f>+#REF!</f>
        <v>#REF!</v>
      </c>
      <c r="Y79" s="31" t="e">
        <f>+#REF!</f>
        <v>#REF!</v>
      </c>
      <c r="Z79" s="31" t="e">
        <f>+#REF!</f>
        <v>#REF!</v>
      </c>
      <c r="AA79" s="31" t="e">
        <f>+#REF!</f>
        <v>#REF!</v>
      </c>
      <c r="AB79" s="31" t="e">
        <f>+#REF!</f>
        <v>#REF!</v>
      </c>
    </row>
    <row r="80" spans="1:28" ht="20.100000000000001" customHeight="1" x14ac:dyDescent="0.3">
      <c r="A80" s="24">
        <v>74</v>
      </c>
      <c r="B80" s="271" t="s">
        <v>150</v>
      </c>
      <c r="C80" s="19" t="s">
        <v>32</v>
      </c>
      <c r="D80" s="253">
        <v>86.1</v>
      </c>
      <c r="E80" s="21">
        <f>APUS!$H$6514</f>
        <v>256.20999999999998</v>
      </c>
      <c r="F80" s="35">
        <f t="shared" si="37"/>
        <v>22059.680999999997</v>
      </c>
      <c r="G80" s="206"/>
      <c r="H80" s="206"/>
      <c r="I80" s="206"/>
      <c r="J80" s="264">
        <f>+F80/2</f>
        <v>11029.840499999998</v>
      </c>
      <c r="K80" s="264">
        <f>+F80/2</f>
        <v>11029.840499999998</v>
      </c>
      <c r="L80" s="206"/>
      <c r="M80" s="250">
        <f t="shared" si="38"/>
        <v>22059.680999999997</v>
      </c>
      <c r="N80" s="36">
        <f t="shared" si="39"/>
        <v>0</v>
      </c>
      <c r="O80" s="36">
        <f t="shared" si="40"/>
        <v>60</v>
      </c>
      <c r="P80" s="182">
        <v>45317</v>
      </c>
      <c r="Q80" s="252">
        <f t="shared" si="31"/>
        <v>0</v>
      </c>
      <c r="R80" s="252">
        <f t="shared" si="32"/>
        <v>0</v>
      </c>
      <c r="S80" s="252">
        <f t="shared" si="33"/>
        <v>0</v>
      </c>
      <c r="T80" s="252">
        <f t="shared" si="34"/>
        <v>11029.840499999998</v>
      </c>
      <c r="U80" s="252">
        <f t="shared" si="35"/>
        <v>11029.840499999998</v>
      </c>
      <c r="V80" s="252">
        <f t="shared" si="36"/>
        <v>0</v>
      </c>
      <c r="W80" s="252" t="e">
        <f>+#REF!</f>
        <v>#REF!</v>
      </c>
      <c r="X80" s="252" t="e">
        <f>+#REF!</f>
        <v>#REF!</v>
      </c>
      <c r="Y80" s="31" t="e">
        <f>+#REF!</f>
        <v>#REF!</v>
      </c>
      <c r="Z80" s="31" t="e">
        <f>+#REF!</f>
        <v>#REF!</v>
      </c>
      <c r="AA80" s="31" t="e">
        <f>+#REF!</f>
        <v>#REF!</v>
      </c>
      <c r="AB80" s="31" t="e">
        <f>+#REF!</f>
        <v>#REF!</v>
      </c>
    </row>
    <row r="81" spans="1:28" ht="20.100000000000001" customHeight="1" x14ac:dyDescent="0.3">
      <c r="A81" s="24">
        <v>75</v>
      </c>
      <c r="B81" s="271" t="s">
        <v>149</v>
      </c>
      <c r="C81" s="19" t="s">
        <v>42</v>
      </c>
      <c r="D81" s="253">
        <v>6608.8</v>
      </c>
      <c r="E81" s="21">
        <f>APUS!$H$6602</f>
        <v>2.69</v>
      </c>
      <c r="F81" s="35">
        <f t="shared" si="37"/>
        <v>17777.671999999999</v>
      </c>
      <c r="G81" s="206"/>
      <c r="H81" s="206"/>
      <c r="I81" s="206"/>
      <c r="J81" s="264">
        <f>+F81/2</f>
        <v>8888.8359999999993</v>
      </c>
      <c r="K81" s="264">
        <f>+F81/2</f>
        <v>8888.8359999999993</v>
      </c>
      <c r="L81" s="206"/>
      <c r="M81" s="250">
        <f t="shared" si="38"/>
        <v>17777.671999999999</v>
      </c>
      <c r="N81" s="36">
        <f t="shared" si="39"/>
        <v>0</v>
      </c>
      <c r="O81" s="36">
        <f t="shared" si="40"/>
        <v>60</v>
      </c>
      <c r="P81" s="182">
        <v>45317</v>
      </c>
      <c r="Q81" s="252">
        <f t="shared" si="31"/>
        <v>0</v>
      </c>
      <c r="R81" s="252">
        <f t="shared" si="32"/>
        <v>0</v>
      </c>
      <c r="S81" s="252">
        <f t="shared" si="33"/>
        <v>0</v>
      </c>
      <c r="T81" s="252">
        <f t="shared" si="34"/>
        <v>8888.8359999999993</v>
      </c>
      <c r="U81" s="252">
        <f t="shared" si="35"/>
        <v>8888.8359999999993</v>
      </c>
      <c r="V81" s="252">
        <f t="shared" si="36"/>
        <v>0</v>
      </c>
      <c r="W81" s="252" t="e">
        <f>+#REF!</f>
        <v>#REF!</v>
      </c>
      <c r="X81" s="252" t="e">
        <f>+#REF!</f>
        <v>#REF!</v>
      </c>
      <c r="Y81" s="31" t="e">
        <f>+#REF!</f>
        <v>#REF!</v>
      </c>
      <c r="Z81" s="31" t="e">
        <f>+#REF!</f>
        <v>#REF!</v>
      </c>
      <c r="AA81" s="31" t="e">
        <f>+#REF!</f>
        <v>#REF!</v>
      </c>
      <c r="AB81" s="31" t="e">
        <f>+#REF!</f>
        <v>#REF!</v>
      </c>
    </row>
    <row r="82" spans="1:28" ht="20.100000000000001" customHeight="1" x14ac:dyDescent="0.3">
      <c r="A82" s="24">
        <v>76</v>
      </c>
      <c r="B82" s="271" t="s">
        <v>155</v>
      </c>
      <c r="C82" s="19" t="s">
        <v>74</v>
      </c>
      <c r="D82" s="253">
        <v>20</v>
      </c>
      <c r="E82" s="21">
        <f>APUS!$H$6690</f>
        <v>484.93</v>
      </c>
      <c r="F82" s="35">
        <f t="shared" si="37"/>
        <v>9698.6</v>
      </c>
      <c r="G82" s="206"/>
      <c r="H82" s="206"/>
      <c r="I82" s="206"/>
      <c r="J82" s="264">
        <f>+F82/2</f>
        <v>4849.3</v>
      </c>
      <c r="K82" s="264">
        <f>+F82/2</f>
        <v>4849.3</v>
      </c>
      <c r="L82" s="206"/>
      <c r="M82" s="250">
        <f t="shared" si="38"/>
        <v>9698.6</v>
      </c>
      <c r="N82" s="36">
        <f t="shared" si="39"/>
        <v>0</v>
      </c>
      <c r="O82" s="36">
        <f t="shared" si="40"/>
        <v>60</v>
      </c>
      <c r="P82" s="182">
        <v>45317</v>
      </c>
      <c r="Q82" s="252">
        <f t="shared" si="31"/>
        <v>0</v>
      </c>
      <c r="R82" s="252">
        <f t="shared" si="32"/>
        <v>0</v>
      </c>
      <c r="S82" s="252">
        <f t="shared" si="33"/>
        <v>0</v>
      </c>
      <c r="T82" s="252">
        <f t="shared" si="34"/>
        <v>4849.3</v>
      </c>
      <c r="U82" s="252">
        <f t="shared" si="35"/>
        <v>4849.3</v>
      </c>
      <c r="V82" s="252">
        <f t="shared" si="36"/>
        <v>0</v>
      </c>
      <c r="W82" s="252" t="e">
        <f>+#REF!</f>
        <v>#REF!</v>
      </c>
      <c r="X82" s="252" t="e">
        <f>+#REF!</f>
        <v>#REF!</v>
      </c>
      <c r="Y82" s="31" t="e">
        <f>+#REF!</f>
        <v>#REF!</v>
      </c>
      <c r="Z82" s="31" t="e">
        <f>+#REF!</f>
        <v>#REF!</v>
      </c>
      <c r="AA82" s="31" t="e">
        <f>+#REF!</f>
        <v>#REF!</v>
      </c>
      <c r="AB82" s="31" t="e">
        <f>+#REF!</f>
        <v>#REF!</v>
      </c>
    </row>
    <row r="83" spans="1:28" ht="20.100000000000001" customHeight="1" x14ac:dyDescent="0.3">
      <c r="A83" s="24">
        <v>77</v>
      </c>
      <c r="B83" s="271" t="s">
        <v>154</v>
      </c>
      <c r="C83" s="19" t="s">
        <v>32</v>
      </c>
      <c r="D83" s="253">
        <v>31.75</v>
      </c>
      <c r="E83" s="21">
        <f>APUS!$H$6778</f>
        <v>282.64999999999998</v>
      </c>
      <c r="F83" s="35">
        <f t="shared" si="37"/>
        <v>8974.1374999999989</v>
      </c>
      <c r="G83" s="206"/>
      <c r="H83" s="206"/>
      <c r="I83" s="206"/>
      <c r="J83" s="206"/>
      <c r="K83" s="264">
        <f t="shared" ref="K83:K94" si="41">+F83</f>
        <v>8974.1374999999989</v>
      </c>
      <c r="L83" s="206"/>
      <c r="M83" s="250">
        <f t="shared" si="38"/>
        <v>8974.1374999999989</v>
      </c>
      <c r="N83" s="36">
        <f t="shared" si="39"/>
        <v>0</v>
      </c>
      <c r="O83" s="36">
        <f t="shared" si="40"/>
        <v>30</v>
      </c>
      <c r="P83" s="182">
        <v>45317</v>
      </c>
      <c r="Q83" s="252">
        <f t="shared" si="31"/>
        <v>0</v>
      </c>
      <c r="R83" s="252">
        <f t="shared" si="32"/>
        <v>0</v>
      </c>
      <c r="S83" s="252">
        <f t="shared" si="33"/>
        <v>0</v>
      </c>
      <c r="T83" s="252">
        <f t="shared" si="34"/>
        <v>0</v>
      </c>
      <c r="U83" s="252">
        <f t="shared" si="35"/>
        <v>8974.1374999999989</v>
      </c>
      <c r="V83" s="252">
        <f t="shared" si="36"/>
        <v>0</v>
      </c>
      <c r="W83" s="252" t="e">
        <f>+#REF!</f>
        <v>#REF!</v>
      </c>
      <c r="X83" s="252" t="e">
        <f>+#REF!</f>
        <v>#REF!</v>
      </c>
      <c r="Y83" s="31" t="e">
        <f>+#REF!</f>
        <v>#REF!</v>
      </c>
      <c r="Z83" s="31" t="e">
        <f>+#REF!</f>
        <v>#REF!</v>
      </c>
      <c r="AA83" s="31" t="e">
        <f>+#REF!</f>
        <v>#REF!</v>
      </c>
      <c r="AB83" s="31" t="e">
        <f>+#REF!</f>
        <v>#REF!</v>
      </c>
    </row>
    <row r="84" spans="1:28" ht="20.100000000000001" customHeight="1" x14ac:dyDescent="0.3">
      <c r="A84" s="24">
        <v>78</v>
      </c>
      <c r="B84" s="271" t="s">
        <v>149</v>
      </c>
      <c r="C84" s="19" t="s">
        <v>42</v>
      </c>
      <c r="D84" s="253">
        <v>1663.04</v>
      </c>
      <c r="E84" s="21">
        <f>APUS!$H$6866</f>
        <v>2.69</v>
      </c>
      <c r="F84" s="35">
        <f t="shared" si="37"/>
        <v>4473.5775999999996</v>
      </c>
      <c r="G84" s="206"/>
      <c r="H84" s="206"/>
      <c r="I84" s="206"/>
      <c r="J84" s="206"/>
      <c r="K84" s="264">
        <f t="shared" si="41"/>
        <v>4473.5775999999996</v>
      </c>
      <c r="L84" s="206"/>
      <c r="M84" s="250">
        <f t="shared" si="38"/>
        <v>4473.5775999999996</v>
      </c>
      <c r="N84" s="36">
        <f t="shared" si="39"/>
        <v>0</v>
      </c>
      <c r="O84" s="36">
        <f t="shared" si="40"/>
        <v>30</v>
      </c>
      <c r="P84" s="182">
        <v>45317</v>
      </c>
      <c r="Q84" s="252">
        <f t="shared" si="31"/>
        <v>0</v>
      </c>
      <c r="R84" s="252">
        <f t="shared" si="32"/>
        <v>0</v>
      </c>
      <c r="S84" s="252">
        <f t="shared" si="33"/>
        <v>0</v>
      </c>
      <c r="T84" s="252">
        <f t="shared" si="34"/>
        <v>0</v>
      </c>
      <c r="U84" s="252">
        <f t="shared" si="35"/>
        <v>4473.5775999999996</v>
      </c>
      <c r="V84" s="252">
        <f t="shared" si="36"/>
        <v>0</v>
      </c>
      <c r="W84" s="252" t="e">
        <f>+#REF!</f>
        <v>#REF!</v>
      </c>
      <c r="X84" s="252" t="e">
        <f>+#REF!</f>
        <v>#REF!</v>
      </c>
      <c r="Y84" s="31" t="e">
        <f>+#REF!</f>
        <v>#REF!</v>
      </c>
      <c r="Z84" s="31" t="e">
        <f>+#REF!</f>
        <v>#REF!</v>
      </c>
      <c r="AA84" s="31" t="e">
        <f>+#REF!</f>
        <v>#REF!</v>
      </c>
      <c r="AB84" s="31" t="e">
        <f>+#REF!</f>
        <v>#REF!</v>
      </c>
    </row>
    <row r="85" spans="1:28" ht="20.100000000000001" customHeight="1" x14ac:dyDescent="0.3">
      <c r="A85" s="24">
        <v>79</v>
      </c>
      <c r="B85" s="271" t="s">
        <v>157</v>
      </c>
      <c r="C85" s="19" t="s">
        <v>89</v>
      </c>
      <c r="D85" s="253">
        <v>389.05</v>
      </c>
      <c r="E85" s="21">
        <f>APUS!$H$6954</f>
        <v>5.45</v>
      </c>
      <c r="F85" s="35">
        <f t="shared" si="37"/>
        <v>2120.3225000000002</v>
      </c>
      <c r="G85" s="206"/>
      <c r="H85" s="206"/>
      <c r="I85" s="206"/>
      <c r="J85" s="206"/>
      <c r="K85" s="264">
        <f t="shared" si="41"/>
        <v>2120.3225000000002</v>
      </c>
      <c r="L85" s="206"/>
      <c r="M85" s="250">
        <f t="shared" si="38"/>
        <v>2120.3225000000002</v>
      </c>
      <c r="N85" s="36">
        <f t="shared" si="39"/>
        <v>0</v>
      </c>
      <c r="O85" s="36">
        <f t="shared" si="40"/>
        <v>30</v>
      </c>
      <c r="P85" s="182">
        <v>45317</v>
      </c>
      <c r="Q85" s="252">
        <f t="shared" si="31"/>
        <v>0</v>
      </c>
      <c r="R85" s="252">
        <f t="shared" si="32"/>
        <v>0</v>
      </c>
      <c r="S85" s="252">
        <f t="shared" si="33"/>
        <v>0</v>
      </c>
      <c r="T85" s="252">
        <f t="shared" si="34"/>
        <v>0</v>
      </c>
      <c r="U85" s="252">
        <f t="shared" si="35"/>
        <v>2120.3225000000002</v>
      </c>
      <c r="V85" s="252">
        <f t="shared" si="36"/>
        <v>0</v>
      </c>
      <c r="W85" s="252" t="e">
        <f>+#REF!</f>
        <v>#REF!</v>
      </c>
      <c r="X85" s="252" t="e">
        <f>+#REF!</f>
        <v>#REF!</v>
      </c>
      <c r="Y85" s="31" t="e">
        <f>+#REF!</f>
        <v>#REF!</v>
      </c>
      <c r="Z85" s="31" t="e">
        <f>+#REF!</f>
        <v>#REF!</v>
      </c>
      <c r="AA85" s="31" t="e">
        <f>+#REF!</f>
        <v>#REF!</v>
      </c>
      <c r="AB85" s="31" t="e">
        <f>+#REF!</f>
        <v>#REF!</v>
      </c>
    </row>
    <row r="86" spans="1:28" ht="20.100000000000001" customHeight="1" x14ac:dyDescent="0.3">
      <c r="A86" s="24">
        <v>80</v>
      </c>
      <c r="B86" s="271" t="s">
        <v>158</v>
      </c>
      <c r="C86" s="19" t="s">
        <v>89</v>
      </c>
      <c r="D86" s="253">
        <v>743.23</v>
      </c>
      <c r="E86" s="21">
        <f>APUS!$H$7042</f>
        <v>6.37</v>
      </c>
      <c r="F86" s="35">
        <f t="shared" si="37"/>
        <v>4734.3751000000002</v>
      </c>
      <c r="G86" s="206"/>
      <c r="H86" s="206"/>
      <c r="I86" s="206"/>
      <c r="J86" s="206"/>
      <c r="K86" s="264">
        <f t="shared" si="41"/>
        <v>4734.3751000000002</v>
      </c>
      <c r="L86" s="206"/>
      <c r="M86" s="250">
        <f t="shared" si="38"/>
        <v>4734.3751000000002</v>
      </c>
      <c r="N86" s="36">
        <f t="shared" si="39"/>
        <v>0</v>
      </c>
      <c r="O86" s="36">
        <f t="shared" si="40"/>
        <v>30</v>
      </c>
      <c r="P86" s="182">
        <v>45317</v>
      </c>
      <c r="Q86" s="252">
        <f t="shared" si="31"/>
        <v>0</v>
      </c>
      <c r="R86" s="252">
        <f t="shared" si="32"/>
        <v>0</v>
      </c>
      <c r="S86" s="252">
        <f t="shared" si="33"/>
        <v>0</v>
      </c>
      <c r="T86" s="252">
        <f t="shared" si="34"/>
        <v>0</v>
      </c>
      <c r="U86" s="252">
        <f t="shared" si="35"/>
        <v>4734.3751000000002</v>
      </c>
      <c r="V86" s="252">
        <f t="shared" si="36"/>
        <v>0</v>
      </c>
      <c r="W86" s="252" t="e">
        <f>+#REF!</f>
        <v>#REF!</v>
      </c>
      <c r="X86" s="252" t="e">
        <f>+#REF!</f>
        <v>#REF!</v>
      </c>
      <c r="Y86" s="31" t="e">
        <f>+#REF!</f>
        <v>#REF!</v>
      </c>
      <c r="Z86" s="31" t="e">
        <f>+#REF!</f>
        <v>#REF!</v>
      </c>
      <c r="AA86" s="31" t="e">
        <f>+#REF!</f>
        <v>#REF!</v>
      </c>
      <c r="AB86" s="31" t="e">
        <f>+#REF!</f>
        <v>#REF!</v>
      </c>
    </row>
    <row r="87" spans="1:28" ht="20.100000000000001" customHeight="1" x14ac:dyDescent="0.3">
      <c r="A87" s="24">
        <v>81</v>
      </c>
      <c r="B87" s="271" t="s">
        <v>156</v>
      </c>
      <c r="C87" s="19" t="s">
        <v>43</v>
      </c>
      <c r="D87" s="253">
        <v>160</v>
      </c>
      <c r="E87" s="21">
        <f>APUS!$H$7130</f>
        <v>11.36</v>
      </c>
      <c r="F87" s="35">
        <f t="shared" si="37"/>
        <v>1817.6</v>
      </c>
      <c r="G87" s="206"/>
      <c r="H87" s="206"/>
      <c r="I87" s="206"/>
      <c r="J87" s="206"/>
      <c r="K87" s="264">
        <f t="shared" si="41"/>
        <v>1817.6</v>
      </c>
      <c r="L87" s="206"/>
      <c r="M87" s="250">
        <f t="shared" si="38"/>
        <v>1817.6</v>
      </c>
      <c r="N87" s="36">
        <f t="shared" si="39"/>
        <v>0</v>
      </c>
      <c r="O87" s="36">
        <f t="shared" si="40"/>
        <v>30</v>
      </c>
      <c r="P87" s="182">
        <v>45257</v>
      </c>
      <c r="Q87" s="252">
        <f t="shared" si="31"/>
        <v>0</v>
      </c>
      <c r="R87" s="252">
        <f t="shared" si="32"/>
        <v>0</v>
      </c>
      <c r="S87" s="252">
        <f t="shared" si="33"/>
        <v>0</v>
      </c>
      <c r="T87" s="252">
        <f t="shared" si="34"/>
        <v>0</v>
      </c>
      <c r="U87" s="252">
        <f t="shared" si="35"/>
        <v>1817.6</v>
      </c>
      <c r="V87" s="252">
        <f t="shared" si="36"/>
        <v>0</v>
      </c>
      <c r="W87" s="252" t="e">
        <f>+#REF!</f>
        <v>#REF!</v>
      </c>
      <c r="X87" s="252" t="e">
        <f>+#REF!</f>
        <v>#REF!</v>
      </c>
      <c r="Y87" s="31" t="e">
        <f>+#REF!</f>
        <v>#REF!</v>
      </c>
      <c r="Z87" s="31" t="e">
        <f>+#REF!</f>
        <v>#REF!</v>
      </c>
      <c r="AA87" s="31" t="e">
        <f>+#REF!</f>
        <v>#REF!</v>
      </c>
      <c r="AB87" s="31" t="e">
        <f>+#REF!</f>
        <v>#REF!</v>
      </c>
    </row>
    <row r="88" spans="1:28" ht="20.100000000000001" customHeight="1" x14ac:dyDescent="0.3">
      <c r="A88" s="24">
        <v>82</v>
      </c>
      <c r="B88" s="271" t="s">
        <v>147</v>
      </c>
      <c r="C88" s="19" t="s">
        <v>74</v>
      </c>
      <c r="D88" s="253">
        <v>9</v>
      </c>
      <c r="E88" s="21">
        <f>APUS!$H$7218</f>
        <v>7.21</v>
      </c>
      <c r="F88" s="35">
        <f t="shared" si="37"/>
        <v>64.89</v>
      </c>
      <c r="G88" s="206"/>
      <c r="H88" s="206"/>
      <c r="I88" s="206"/>
      <c r="J88" s="206"/>
      <c r="K88" s="264">
        <f t="shared" si="41"/>
        <v>64.89</v>
      </c>
      <c r="L88" s="206"/>
      <c r="M88" s="250">
        <f t="shared" si="38"/>
        <v>64.89</v>
      </c>
      <c r="N88" s="36">
        <f t="shared" si="39"/>
        <v>0</v>
      </c>
      <c r="O88" s="36">
        <f t="shared" si="40"/>
        <v>30</v>
      </c>
      <c r="P88" s="182">
        <v>45257</v>
      </c>
      <c r="Q88" s="252">
        <f t="shared" si="31"/>
        <v>0</v>
      </c>
      <c r="R88" s="252">
        <f t="shared" si="32"/>
        <v>0</v>
      </c>
      <c r="S88" s="252">
        <f t="shared" si="33"/>
        <v>0</v>
      </c>
      <c r="T88" s="252">
        <f t="shared" si="34"/>
        <v>0</v>
      </c>
      <c r="U88" s="252">
        <f t="shared" si="35"/>
        <v>64.89</v>
      </c>
      <c r="V88" s="252">
        <f t="shared" si="36"/>
        <v>0</v>
      </c>
      <c r="W88" s="252" t="e">
        <f>+#REF!</f>
        <v>#REF!</v>
      </c>
      <c r="X88" s="252" t="e">
        <f>+#REF!</f>
        <v>#REF!</v>
      </c>
      <c r="Y88" s="31" t="e">
        <f>+#REF!</f>
        <v>#REF!</v>
      </c>
      <c r="Z88" s="31" t="e">
        <f>+#REF!</f>
        <v>#REF!</v>
      </c>
      <c r="AA88" s="31" t="e">
        <f>+#REF!</f>
        <v>#REF!</v>
      </c>
      <c r="AB88" s="31" t="e">
        <f>+#REF!</f>
        <v>#REF!</v>
      </c>
    </row>
    <row r="89" spans="1:28" ht="20.100000000000001" customHeight="1" x14ac:dyDescent="0.3">
      <c r="A89" s="24">
        <v>83</v>
      </c>
      <c r="B89" s="271" t="s">
        <v>159</v>
      </c>
      <c r="C89" s="19" t="s">
        <v>74</v>
      </c>
      <c r="D89" s="253">
        <v>50</v>
      </c>
      <c r="E89" s="21">
        <f>APUS!$H$7306</f>
        <v>15.7</v>
      </c>
      <c r="F89" s="35">
        <f t="shared" si="37"/>
        <v>785</v>
      </c>
      <c r="G89" s="206"/>
      <c r="H89" s="206"/>
      <c r="I89" s="206"/>
      <c r="J89" s="206"/>
      <c r="K89" s="264">
        <f t="shared" si="41"/>
        <v>785</v>
      </c>
      <c r="L89" s="206"/>
      <c r="M89" s="250">
        <f t="shared" si="38"/>
        <v>785</v>
      </c>
      <c r="N89" s="36">
        <f t="shared" si="39"/>
        <v>0</v>
      </c>
      <c r="O89" s="36">
        <f t="shared" si="40"/>
        <v>30</v>
      </c>
      <c r="P89" s="182">
        <v>45257</v>
      </c>
      <c r="Q89" s="252">
        <f t="shared" si="31"/>
        <v>0</v>
      </c>
      <c r="R89" s="252">
        <f t="shared" si="32"/>
        <v>0</v>
      </c>
      <c r="S89" s="252">
        <f t="shared" si="33"/>
        <v>0</v>
      </c>
      <c r="T89" s="252">
        <f t="shared" si="34"/>
        <v>0</v>
      </c>
      <c r="U89" s="252">
        <f t="shared" si="35"/>
        <v>785</v>
      </c>
      <c r="V89" s="252">
        <f t="shared" si="36"/>
        <v>0</v>
      </c>
      <c r="W89" s="252" t="e">
        <f>+#REF!</f>
        <v>#REF!</v>
      </c>
      <c r="X89" s="252" t="e">
        <f>+#REF!</f>
        <v>#REF!</v>
      </c>
      <c r="Y89" s="31" t="e">
        <f>+#REF!</f>
        <v>#REF!</v>
      </c>
      <c r="Z89" s="31" t="e">
        <f>+#REF!</f>
        <v>#REF!</v>
      </c>
      <c r="AA89" s="31" t="e">
        <f>+#REF!</f>
        <v>#REF!</v>
      </c>
      <c r="AB89" s="31" t="e">
        <f>+#REF!</f>
        <v>#REF!</v>
      </c>
    </row>
    <row r="90" spans="1:28" ht="20.100000000000001" customHeight="1" x14ac:dyDescent="0.3">
      <c r="A90" s="24">
        <v>84</v>
      </c>
      <c r="B90" s="271" t="s">
        <v>160</v>
      </c>
      <c r="C90" s="19" t="s">
        <v>32</v>
      </c>
      <c r="D90" s="253">
        <v>72.8</v>
      </c>
      <c r="E90" s="21">
        <f>APUS!$H$7394</f>
        <v>8.5</v>
      </c>
      <c r="F90" s="35">
        <f t="shared" si="37"/>
        <v>618.79999999999995</v>
      </c>
      <c r="G90" s="206"/>
      <c r="H90" s="206"/>
      <c r="I90" s="206"/>
      <c r="J90" s="206"/>
      <c r="K90" s="264">
        <f t="shared" si="41"/>
        <v>618.79999999999995</v>
      </c>
      <c r="L90" s="206"/>
      <c r="M90" s="250">
        <f t="shared" si="38"/>
        <v>618.79999999999995</v>
      </c>
      <c r="N90" s="36">
        <f t="shared" si="39"/>
        <v>0</v>
      </c>
      <c r="O90" s="36">
        <f t="shared" si="40"/>
        <v>30</v>
      </c>
      <c r="P90" s="182">
        <v>45257</v>
      </c>
      <c r="Q90" s="252">
        <f t="shared" si="31"/>
        <v>0</v>
      </c>
      <c r="R90" s="252">
        <f t="shared" si="32"/>
        <v>0</v>
      </c>
      <c r="S90" s="252">
        <f t="shared" si="33"/>
        <v>0</v>
      </c>
      <c r="T90" s="252">
        <f t="shared" si="34"/>
        <v>0</v>
      </c>
      <c r="U90" s="252">
        <f t="shared" si="35"/>
        <v>618.79999999999995</v>
      </c>
      <c r="V90" s="252">
        <f t="shared" si="36"/>
        <v>0</v>
      </c>
      <c r="W90" s="252" t="e">
        <f>+#REF!</f>
        <v>#REF!</v>
      </c>
      <c r="X90" s="252" t="e">
        <f>+#REF!</f>
        <v>#REF!</v>
      </c>
      <c r="Y90" s="31" t="e">
        <f>+#REF!</f>
        <v>#REF!</v>
      </c>
      <c r="Z90" s="31" t="e">
        <f>+#REF!</f>
        <v>#REF!</v>
      </c>
      <c r="AA90" s="31" t="e">
        <f>+#REF!</f>
        <v>#REF!</v>
      </c>
      <c r="AB90" s="31" t="e">
        <f>+#REF!</f>
        <v>#REF!</v>
      </c>
    </row>
    <row r="91" spans="1:28" ht="20.100000000000001" customHeight="1" x14ac:dyDescent="0.3">
      <c r="A91" s="24">
        <v>85</v>
      </c>
      <c r="B91" s="271" t="s">
        <v>116</v>
      </c>
      <c r="C91" s="19" t="s">
        <v>84</v>
      </c>
      <c r="D91" s="253">
        <v>5751.2</v>
      </c>
      <c r="E91" s="21">
        <f>APUS!$H$7482</f>
        <v>0.3</v>
      </c>
      <c r="F91" s="35">
        <f t="shared" si="37"/>
        <v>1725.36</v>
      </c>
      <c r="G91" s="206"/>
      <c r="H91" s="206"/>
      <c r="I91" s="206"/>
      <c r="J91" s="206"/>
      <c r="K91" s="264">
        <f t="shared" si="41"/>
        <v>1725.36</v>
      </c>
      <c r="L91" s="206"/>
      <c r="M91" s="250">
        <f t="shared" si="38"/>
        <v>1725.36</v>
      </c>
      <c r="N91" s="36">
        <f t="shared" si="39"/>
        <v>0</v>
      </c>
      <c r="O91" s="36">
        <f t="shared" si="40"/>
        <v>30</v>
      </c>
      <c r="P91" s="182">
        <v>45257</v>
      </c>
      <c r="Q91" s="252">
        <f t="shared" si="31"/>
        <v>0</v>
      </c>
      <c r="R91" s="252">
        <f t="shared" si="32"/>
        <v>0</v>
      </c>
      <c r="S91" s="252">
        <f t="shared" si="33"/>
        <v>0</v>
      </c>
      <c r="T91" s="252">
        <f t="shared" si="34"/>
        <v>0</v>
      </c>
      <c r="U91" s="252">
        <f t="shared" si="35"/>
        <v>1725.36</v>
      </c>
      <c r="V91" s="252">
        <f t="shared" si="36"/>
        <v>0</v>
      </c>
      <c r="W91" s="252" t="e">
        <f>+#REF!</f>
        <v>#REF!</v>
      </c>
      <c r="X91" s="252" t="e">
        <f>+#REF!</f>
        <v>#REF!</v>
      </c>
      <c r="Y91" s="31" t="e">
        <f>+#REF!</f>
        <v>#REF!</v>
      </c>
      <c r="Z91" s="31" t="e">
        <f>+#REF!</f>
        <v>#REF!</v>
      </c>
      <c r="AA91" s="31" t="e">
        <f>+#REF!</f>
        <v>#REF!</v>
      </c>
      <c r="AB91" s="31" t="e">
        <f>+#REF!</f>
        <v>#REF!</v>
      </c>
    </row>
    <row r="92" spans="1:28" ht="20.100000000000001" customHeight="1" x14ac:dyDescent="0.3">
      <c r="A92" s="24">
        <v>86</v>
      </c>
      <c r="B92" s="271" t="s">
        <v>126</v>
      </c>
      <c r="C92" s="19" t="s">
        <v>32</v>
      </c>
      <c r="D92" s="253">
        <v>6.7</v>
      </c>
      <c r="E92" s="21">
        <f>APUS!$H$7570</f>
        <v>139.75</v>
      </c>
      <c r="F92" s="35">
        <f t="shared" si="37"/>
        <v>936.32500000000005</v>
      </c>
      <c r="G92" s="206"/>
      <c r="H92" s="206"/>
      <c r="I92" s="206"/>
      <c r="J92" s="206"/>
      <c r="K92" s="264">
        <f t="shared" si="41"/>
        <v>936.32500000000005</v>
      </c>
      <c r="L92" s="206"/>
      <c r="M92" s="250">
        <f t="shared" si="38"/>
        <v>936.32500000000005</v>
      </c>
      <c r="N92" s="36">
        <f t="shared" si="39"/>
        <v>0</v>
      </c>
      <c r="O92" s="36">
        <f t="shared" si="40"/>
        <v>30</v>
      </c>
      <c r="P92" s="182">
        <v>45377</v>
      </c>
      <c r="Q92" s="252">
        <f t="shared" si="31"/>
        <v>0</v>
      </c>
      <c r="R92" s="252">
        <f t="shared" si="32"/>
        <v>0</v>
      </c>
      <c r="S92" s="252">
        <f t="shared" si="33"/>
        <v>0</v>
      </c>
      <c r="T92" s="252">
        <f t="shared" si="34"/>
        <v>0</v>
      </c>
      <c r="U92" s="252">
        <f t="shared" si="35"/>
        <v>936.32500000000005</v>
      </c>
      <c r="V92" s="252">
        <f t="shared" si="36"/>
        <v>0</v>
      </c>
      <c r="W92" s="252" t="e">
        <f>+#REF!</f>
        <v>#REF!</v>
      </c>
      <c r="X92" s="252" t="e">
        <f>+#REF!</f>
        <v>#REF!</v>
      </c>
      <c r="Y92" s="31" t="e">
        <f>+#REF!</f>
        <v>#REF!</v>
      </c>
      <c r="Z92" s="31" t="e">
        <f>+#REF!</f>
        <v>#REF!</v>
      </c>
      <c r="AA92" s="31" t="e">
        <f>+#REF!</f>
        <v>#REF!</v>
      </c>
      <c r="AB92" s="31" t="e">
        <f>+#REF!</f>
        <v>#REF!</v>
      </c>
    </row>
    <row r="93" spans="1:28" ht="20.100000000000001" customHeight="1" x14ac:dyDescent="0.3">
      <c r="A93" s="24">
        <v>87</v>
      </c>
      <c r="B93" s="271" t="s">
        <v>154</v>
      </c>
      <c r="C93" s="19" t="s">
        <v>32</v>
      </c>
      <c r="D93" s="253">
        <v>14.4</v>
      </c>
      <c r="E93" s="21">
        <f>APUS!$H$7658</f>
        <v>282.64999999999998</v>
      </c>
      <c r="F93" s="35">
        <f t="shared" si="37"/>
        <v>4070.16</v>
      </c>
      <c r="G93" s="206"/>
      <c r="H93" s="206"/>
      <c r="I93" s="206"/>
      <c r="J93" s="206"/>
      <c r="K93" s="264">
        <f t="shared" si="41"/>
        <v>4070.16</v>
      </c>
      <c r="L93" s="206"/>
      <c r="M93" s="250">
        <f t="shared" si="38"/>
        <v>4070.16</v>
      </c>
      <c r="N93" s="36">
        <f t="shared" si="39"/>
        <v>0</v>
      </c>
      <c r="O93" s="36">
        <f t="shared" si="40"/>
        <v>30</v>
      </c>
      <c r="P93" s="182">
        <v>45377</v>
      </c>
      <c r="Q93" s="252">
        <f t="shared" si="31"/>
        <v>0</v>
      </c>
      <c r="R93" s="252">
        <f t="shared" si="32"/>
        <v>0</v>
      </c>
      <c r="S93" s="252">
        <f t="shared" si="33"/>
        <v>0</v>
      </c>
      <c r="T93" s="252">
        <f t="shared" si="34"/>
        <v>0</v>
      </c>
      <c r="U93" s="252">
        <f t="shared" si="35"/>
        <v>4070.16</v>
      </c>
      <c r="V93" s="252">
        <f t="shared" si="36"/>
        <v>0</v>
      </c>
      <c r="W93" s="252" t="e">
        <f>+#REF!</f>
        <v>#REF!</v>
      </c>
      <c r="X93" s="252" t="e">
        <f>+#REF!</f>
        <v>#REF!</v>
      </c>
      <c r="Y93" s="31" t="e">
        <f>+#REF!</f>
        <v>#REF!</v>
      </c>
      <c r="Z93" s="31" t="e">
        <f>+#REF!</f>
        <v>#REF!</v>
      </c>
      <c r="AA93" s="31" t="e">
        <f>+#REF!</f>
        <v>#REF!</v>
      </c>
      <c r="AB93" s="31" t="e">
        <f>+#REF!</f>
        <v>#REF!</v>
      </c>
    </row>
    <row r="94" spans="1:28" ht="20.100000000000001" customHeight="1" x14ac:dyDescent="0.3">
      <c r="A94" s="24">
        <v>88</v>
      </c>
      <c r="B94" s="271" t="s">
        <v>149</v>
      </c>
      <c r="C94" s="19" t="s">
        <v>42</v>
      </c>
      <c r="D94" s="253">
        <v>1920</v>
      </c>
      <c r="E94" s="21">
        <f>APUS!$H$7746</f>
        <v>2.69</v>
      </c>
      <c r="F94" s="35">
        <f t="shared" si="37"/>
        <v>5164.8</v>
      </c>
      <c r="G94" s="206"/>
      <c r="H94" s="206"/>
      <c r="I94" s="206"/>
      <c r="J94" s="206"/>
      <c r="K94" s="264">
        <f t="shared" si="41"/>
        <v>5164.8</v>
      </c>
      <c r="L94" s="206"/>
      <c r="M94" s="250">
        <f t="shared" si="38"/>
        <v>5164.8</v>
      </c>
      <c r="N94" s="36">
        <f t="shared" si="39"/>
        <v>0</v>
      </c>
      <c r="O94" s="36">
        <f t="shared" si="40"/>
        <v>30</v>
      </c>
      <c r="P94" s="182">
        <v>45257</v>
      </c>
      <c r="Q94" s="252">
        <f t="shared" si="31"/>
        <v>0</v>
      </c>
      <c r="R94" s="252">
        <f t="shared" si="32"/>
        <v>0</v>
      </c>
      <c r="S94" s="252">
        <f t="shared" si="33"/>
        <v>0</v>
      </c>
      <c r="T94" s="252">
        <f t="shared" si="34"/>
        <v>0</v>
      </c>
      <c r="U94" s="252">
        <f t="shared" si="35"/>
        <v>5164.8</v>
      </c>
      <c r="V94" s="252">
        <f t="shared" si="36"/>
        <v>0</v>
      </c>
      <c r="W94" s="252" t="e">
        <f>+#REF!</f>
        <v>#REF!</v>
      </c>
      <c r="X94" s="252" t="e">
        <f>+#REF!</f>
        <v>#REF!</v>
      </c>
      <c r="Y94" s="31" t="e">
        <f>+#REF!</f>
        <v>#REF!</v>
      </c>
      <c r="Z94" s="31" t="e">
        <f>+#REF!</f>
        <v>#REF!</v>
      </c>
      <c r="AA94" s="31" t="e">
        <f>+#REF!</f>
        <v>#REF!</v>
      </c>
      <c r="AB94" s="31" t="e">
        <f>+#REF!</f>
        <v>#REF!</v>
      </c>
    </row>
    <row r="95" spans="1:28" ht="20.100000000000001" customHeight="1" x14ac:dyDescent="0.3">
      <c r="A95" s="24">
        <v>89</v>
      </c>
      <c r="B95" s="271" t="s">
        <v>161</v>
      </c>
      <c r="C95" s="19" t="s">
        <v>41</v>
      </c>
      <c r="D95" s="253">
        <v>200</v>
      </c>
      <c r="E95" s="21">
        <f>APUS!$H$7834</f>
        <v>0.48</v>
      </c>
      <c r="F95" s="35">
        <f t="shared" si="37"/>
        <v>96</v>
      </c>
      <c r="G95" s="206"/>
      <c r="H95" s="206"/>
      <c r="I95" s="206"/>
      <c r="J95" s="206"/>
      <c r="K95" s="206"/>
      <c r="L95" s="264">
        <f t="shared" ref="L95:L126" si="42">+F95</f>
        <v>96</v>
      </c>
      <c r="M95" s="250">
        <f t="shared" si="38"/>
        <v>96</v>
      </c>
      <c r="N95" s="36">
        <f t="shared" si="39"/>
        <v>0</v>
      </c>
      <c r="O95" s="36">
        <f t="shared" si="40"/>
        <v>30</v>
      </c>
      <c r="P95" s="182">
        <v>45257</v>
      </c>
      <c r="Q95" s="252">
        <f t="shared" si="31"/>
        <v>0</v>
      </c>
      <c r="R95" s="252">
        <f t="shared" si="32"/>
        <v>0</v>
      </c>
      <c r="S95" s="252">
        <f t="shared" si="33"/>
        <v>0</v>
      </c>
      <c r="T95" s="252">
        <f t="shared" si="34"/>
        <v>0</v>
      </c>
      <c r="U95" s="252">
        <f t="shared" si="35"/>
        <v>0</v>
      </c>
      <c r="V95" s="252">
        <f t="shared" si="36"/>
        <v>96</v>
      </c>
      <c r="W95" s="252" t="e">
        <f>+#REF!</f>
        <v>#REF!</v>
      </c>
      <c r="X95" s="252" t="e">
        <f>+#REF!</f>
        <v>#REF!</v>
      </c>
      <c r="Y95" s="31" t="e">
        <f>+#REF!</f>
        <v>#REF!</v>
      </c>
      <c r="Z95" s="31" t="e">
        <f>+#REF!</f>
        <v>#REF!</v>
      </c>
      <c r="AA95" s="31" t="e">
        <f>+#REF!</f>
        <v>#REF!</v>
      </c>
      <c r="AB95" s="31" t="e">
        <f>+#REF!</f>
        <v>#REF!</v>
      </c>
    </row>
    <row r="96" spans="1:28" ht="20.100000000000001" customHeight="1" x14ac:dyDescent="0.3">
      <c r="A96" s="24">
        <v>90</v>
      </c>
      <c r="B96" s="271" t="s">
        <v>117</v>
      </c>
      <c r="C96" s="19" t="s">
        <v>41</v>
      </c>
      <c r="D96" s="253">
        <v>200</v>
      </c>
      <c r="E96" s="21">
        <f>APUS!$H$7922</f>
        <v>7.18</v>
      </c>
      <c r="F96" s="35">
        <f t="shared" si="37"/>
        <v>1436</v>
      </c>
      <c r="G96" s="206"/>
      <c r="H96" s="206"/>
      <c r="I96" s="206"/>
      <c r="J96" s="206"/>
      <c r="K96" s="206"/>
      <c r="L96" s="264">
        <f t="shared" si="42"/>
        <v>1436</v>
      </c>
      <c r="M96" s="250">
        <f t="shared" si="38"/>
        <v>1436</v>
      </c>
      <c r="N96" s="36">
        <f t="shared" si="39"/>
        <v>0</v>
      </c>
      <c r="O96" s="36">
        <f t="shared" si="40"/>
        <v>30</v>
      </c>
      <c r="P96" s="182">
        <v>45257</v>
      </c>
      <c r="Q96" s="252">
        <f t="shared" si="31"/>
        <v>0</v>
      </c>
      <c r="R96" s="252">
        <f t="shared" si="32"/>
        <v>0</v>
      </c>
      <c r="S96" s="252">
        <f t="shared" si="33"/>
        <v>0</v>
      </c>
      <c r="T96" s="252">
        <f t="shared" si="34"/>
        <v>0</v>
      </c>
      <c r="U96" s="252">
        <f t="shared" si="35"/>
        <v>0</v>
      </c>
      <c r="V96" s="252">
        <f t="shared" si="36"/>
        <v>1436</v>
      </c>
      <c r="W96" s="252" t="e">
        <f>+#REF!</f>
        <v>#REF!</v>
      </c>
      <c r="X96" s="252" t="e">
        <f>+#REF!</f>
        <v>#REF!</v>
      </c>
      <c r="Y96" s="31" t="e">
        <f>+#REF!</f>
        <v>#REF!</v>
      </c>
      <c r="Z96" s="31" t="e">
        <f>+#REF!</f>
        <v>#REF!</v>
      </c>
      <c r="AA96" s="31" t="e">
        <f>+#REF!</f>
        <v>#REF!</v>
      </c>
      <c r="AB96" s="31" t="e">
        <f>+#REF!</f>
        <v>#REF!</v>
      </c>
    </row>
    <row r="97" spans="1:28" ht="20.100000000000001" customHeight="1" x14ac:dyDescent="0.3">
      <c r="A97" s="24">
        <v>91</v>
      </c>
      <c r="B97" s="271" t="s">
        <v>116</v>
      </c>
      <c r="C97" s="19" t="s">
        <v>84</v>
      </c>
      <c r="D97" s="253">
        <v>779</v>
      </c>
      <c r="E97" s="21">
        <f>APUS!$H$8010</f>
        <v>0.3</v>
      </c>
      <c r="F97" s="35">
        <f t="shared" si="37"/>
        <v>233.7</v>
      </c>
      <c r="G97" s="206"/>
      <c r="H97" s="206"/>
      <c r="I97" s="206"/>
      <c r="J97" s="206"/>
      <c r="K97" s="206"/>
      <c r="L97" s="264">
        <f t="shared" si="42"/>
        <v>233.7</v>
      </c>
      <c r="M97" s="250">
        <f t="shared" si="38"/>
        <v>233.7</v>
      </c>
      <c r="N97" s="36">
        <f t="shared" si="39"/>
        <v>0</v>
      </c>
      <c r="O97" s="36">
        <f t="shared" si="40"/>
        <v>30</v>
      </c>
      <c r="P97" s="182">
        <v>45257</v>
      </c>
      <c r="Q97" s="252">
        <f t="shared" si="31"/>
        <v>0</v>
      </c>
      <c r="R97" s="252">
        <f t="shared" si="32"/>
        <v>0</v>
      </c>
      <c r="S97" s="252">
        <f t="shared" si="33"/>
        <v>0</v>
      </c>
      <c r="T97" s="252">
        <f t="shared" si="34"/>
        <v>0</v>
      </c>
      <c r="U97" s="252">
        <f t="shared" si="35"/>
        <v>0</v>
      </c>
      <c r="V97" s="252">
        <f t="shared" si="36"/>
        <v>233.7</v>
      </c>
      <c r="W97" s="252" t="e">
        <f>+#REF!</f>
        <v>#REF!</v>
      </c>
      <c r="X97" s="252" t="e">
        <f>+#REF!</f>
        <v>#REF!</v>
      </c>
      <c r="Y97" s="31" t="e">
        <f>+#REF!</f>
        <v>#REF!</v>
      </c>
      <c r="Z97" s="31" t="e">
        <f>+#REF!</f>
        <v>#REF!</v>
      </c>
      <c r="AA97" s="31" t="e">
        <f>+#REF!</f>
        <v>#REF!</v>
      </c>
      <c r="AB97" s="31" t="e">
        <f>+#REF!</f>
        <v>#REF!</v>
      </c>
    </row>
    <row r="98" spans="1:28" ht="20.100000000000001" customHeight="1" x14ac:dyDescent="0.3">
      <c r="A98" s="24">
        <v>92</v>
      </c>
      <c r="B98" s="271" t="s">
        <v>162</v>
      </c>
      <c r="C98" s="19" t="s">
        <v>43</v>
      </c>
      <c r="D98" s="253">
        <v>3</v>
      </c>
      <c r="E98" s="21">
        <f>APUS!$H$8098</f>
        <v>1033.1400000000001</v>
      </c>
      <c r="F98" s="35">
        <f t="shared" si="37"/>
        <v>3099.42</v>
      </c>
      <c r="G98" s="206"/>
      <c r="H98" s="206"/>
      <c r="I98" s="206"/>
      <c r="J98" s="206"/>
      <c r="K98" s="206"/>
      <c r="L98" s="264">
        <f t="shared" si="42"/>
        <v>3099.42</v>
      </c>
      <c r="M98" s="250">
        <f t="shared" si="38"/>
        <v>3099.42</v>
      </c>
      <c r="N98" s="36">
        <f t="shared" si="39"/>
        <v>0</v>
      </c>
      <c r="O98" s="36">
        <f t="shared" si="40"/>
        <v>30</v>
      </c>
      <c r="P98" s="182">
        <v>45257</v>
      </c>
      <c r="Q98" s="252">
        <f t="shared" si="31"/>
        <v>0</v>
      </c>
      <c r="R98" s="252">
        <f t="shared" si="32"/>
        <v>0</v>
      </c>
      <c r="S98" s="252">
        <f t="shared" si="33"/>
        <v>0</v>
      </c>
      <c r="T98" s="252">
        <f t="shared" si="34"/>
        <v>0</v>
      </c>
      <c r="U98" s="252">
        <f t="shared" si="35"/>
        <v>0</v>
      </c>
      <c r="V98" s="252">
        <f t="shared" si="36"/>
        <v>3099.42</v>
      </c>
      <c r="W98" s="252" t="e">
        <f>+#REF!</f>
        <v>#REF!</v>
      </c>
      <c r="X98" s="252" t="e">
        <f>+#REF!</f>
        <v>#REF!</v>
      </c>
      <c r="Y98" s="31" t="e">
        <f>+#REF!</f>
        <v>#REF!</v>
      </c>
      <c r="Z98" s="31" t="e">
        <f>+#REF!</f>
        <v>#REF!</v>
      </c>
      <c r="AA98" s="31" t="e">
        <f>+#REF!</f>
        <v>#REF!</v>
      </c>
      <c r="AB98" s="31" t="e">
        <f>+#REF!</f>
        <v>#REF!</v>
      </c>
    </row>
    <row r="99" spans="1:28" ht="20.100000000000001" customHeight="1" x14ac:dyDescent="0.3">
      <c r="A99" s="24">
        <v>93</v>
      </c>
      <c r="B99" s="271" t="s">
        <v>163</v>
      </c>
      <c r="C99" s="19" t="s">
        <v>43</v>
      </c>
      <c r="D99" s="253">
        <v>3</v>
      </c>
      <c r="E99" s="21">
        <f>APUS!$H$8186</f>
        <v>945.4</v>
      </c>
      <c r="F99" s="35">
        <f t="shared" si="37"/>
        <v>2836.2</v>
      </c>
      <c r="G99" s="206"/>
      <c r="H99" s="206"/>
      <c r="I99" s="206"/>
      <c r="J99" s="206"/>
      <c r="K99" s="206"/>
      <c r="L99" s="264">
        <f t="shared" si="42"/>
        <v>2836.2</v>
      </c>
      <c r="M99" s="250">
        <f t="shared" si="38"/>
        <v>2836.2</v>
      </c>
      <c r="N99" s="36">
        <f t="shared" si="39"/>
        <v>0</v>
      </c>
      <c r="O99" s="36">
        <f t="shared" si="40"/>
        <v>30</v>
      </c>
      <c r="P99" s="182">
        <v>45257</v>
      </c>
      <c r="Q99" s="252">
        <f t="shared" si="31"/>
        <v>0</v>
      </c>
      <c r="R99" s="252">
        <f t="shared" si="32"/>
        <v>0</v>
      </c>
      <c r="S99" s="252">
        <f t="shared" si="33"/>
        <v>0</v>
      </c>
      <c r="T99" s="252">
        <f t="shared" si="34"/>
        <v>0</v>
      </c>
      <c r="U99" s="252">
        <f t="shared" si="35"/>
        <v>0</v>
      </c>
      <c r="V99" s="252">
        <f t="shared" si="36"/>
        <v>2836.2</v>
      </c>
      <c r="W99" s="252" t="e">
        <f>+#REF!</f>
        <v>#REF!</v>
      </c>
      <c r="X99" s="252" t="e">
        <f>+#REF!</f>
        <v>#REF!</v>
      </c>
      <c r="Y99" s="31" t="e">
        <f>+#REF!</f>
        <v>#REF!</v>
      </c>
      <c r="Z99" s="31" t="e">
        <f>+#REF!</f>
        <v>#REF!</v>
      </c>
      <c r="AA99" s="31" t="e">
        <f>+#REF!</f>
        <v>#REF!</v>
      </c>
      <c r="AB99" s="31" t="e">
        <f>+#REF!</f>
        <v>#REF!</v>
      </c>
    </row>
    <row r="100" spans="1:28" ht="20.100000000000001" customHeight="1" x14ac:dyDescent="0.3">
      <c r="A100" s="24">
        <v>94</v>
      </c>
      <c r="B100" s="272" t="s">
        <v>164</v>
      </c>
      <c r="C100" s="19" t="s">
        <v>32</v>
      </c>
      <c r="D100" s="253">
        <v>18524.2</v>
      </c>
      <c r="E100" s="21">
        <f>APUS!$H$8274</f>
        <v>3.62</v>
      </c>
      <c r="F100" s="35">
        <f t="shared" si="37"/>
        <v>67057.604000000007</v>
      </c>
      <c r="G100" s="206"/>
      <c r="H100" s="206"/>
      <c r="I100" s="206"/>
      <c r="J100" s="206"/>
      <c r="K100" s="206"/>
      <c r="L100" s="264">
        <f t="shared" si="42"/>
        <v>67057.604000000007</v>
      </c>
      <c r="M100" s="250">
        <f t="shared" si="38"/>
        <v>67057.604000000007</v>
      </c>
      <c r="N100" s="36">
        <f t="shared" si="39"/>
        <v>0</v>
      </c>
      <c r="O100" s="36">
        <f t="shared" si="40"/>
        <v>30</v>
      </c>
      <c r="P100" s="182">
        <v>45257</v>
      </c>
      <c r="Q100" s="252">
        <f t="shared" si="31"/>
        <v>0</v>
      </c>
      <c r="R100" s="252">
        <f t="shared" si="32"/>
        <v>0</v>
      </c>
      <c r="S100" s="252">
        <f t="shared" si="33"/>
        <v>0</v>
      </c>
      <c r="T100" s="252">
        <f t="shared" si="34"/>
        <v>0</v>
      </c>
      <c r="U100" s="252">
        <f t="shared" si="35"/>
        <v>0</v>
      </c>
      <c r="V100" s="252">
        <f t="shared" si="36"/>
        <v>67057.604000000007</v>
      </c>
      <c r="W100" s="252" t="e">
        <f>+#REF!</f>
        <v>#REF!</v>
      </c>
      <c r="X100" s="252" t="e">
        <f>+#REF!</f>
        <v>#REF!</v>
      </c>
      <c r="Y100" s="31" t="e">
        <f>+#REF!</f>
        <v>#REF!</v>
      </c>
      <c r="Z100" s="31" t="e">
        <f>+#REF!</f>
        <v>#REF!</v>
      </c>
      <c r="AA100" s="31" t="e">
        <f>+#REF!</f>
        <v>#REF!</v>
      </c>
      <c r="AB100" s="31" t="e">
        <f>+#REF!</f>
        <v>#REF!</v>
      </c>
    </row>
    <row r="101" spans="1:28" ht="20.100000000000001" customHeight="1" x14ac:dyDescent="0.3">
      <c r="A101" s="24">
        <v>95</v>
      </c>
      <c r="B101" s="271" t="s">
        <v>167</v>
      </c>
      <c r="C101" s="19" t="s">
        <v>32</v>
      </c>
      <c r="D101" s="253">
        <v>9375</v>
      </c>
      <c r="E101" s="21">
        <f>APUS!$H$8362</f>
        <v>8.19</v>
      </c>
      <c r="F101" s="35">
        <f t="shared" si="37"/>
        <v>76781.25</v>
      </c>
      <c r="G101" s="206"/>
      <c r="H101" s="206"/>
      <c r="I101" s="206"/>
      <c r="J101" s="206"/>
      <c r="K101" s="206"/>
      <c r="L101" s="264">
        <f t="shared" si="42"/>
        <v>76781.25</v>
      </c>
      <c r="M101" s="250">
        <f t="shared" si="38"/>
        <v>76781.25</v>
      </c>
      <c r="N101" s="36">
        <f t="shared" si="39"/>
        <v>0</v>
      </c>
      <c r="O101" s="36">
        <f t="shared" si="40"/>
        <v>30</v>
      </c>
      <c r="P101" s="182">
        <v>45287</v>
      </c>
      <c r="Q101" s="252">
        <f t="shared" si="31"/>
        <v>0</v>
      </c>
      <c r="R101" s="252">
        <f t="shared" si="32"/>
        <v>0</v>
      </c>
      <c r="S101" s="252">
        <f t="shared" si="33"/>
        <v>0</v>
      </c>
      <c r="T101" s="252">
        <f t="shared" si="34"/>
        <v>0</v>
      </c>
      <c r="U101" s="252">
        <f t="shared" si="35"/>
        <v>0</v>
      </c>
      <c r="V101" s="252">
        <f t="shared" si="36"/>
        <v>76781.25</v>
      </c>
      <c r="W101" s="252" t="e">
        <f>+#REF!</f>
        <v>#REF!</v>
      </c>
      <c r="X101" s="252" t="e">
        <f>+#REF!</f>
        <v>#REF!</v>
      </c>
      <c r="Y101" s="31" t="e">
        <f>+#REF!</f>
        <v>#REF!</v>
      </c>
      <c r="Z101" s="31" t="e">
        <f>+#REF!</f>
        <v>#REF!</v>
      </c>
      <c r="AA101" s="31" t="e">
        <f>+#REF!</f>
        <v>#REF!</v>
      </c>
      <c r="AB101" s="31" t="e">
        <f>+#REF!</f>
        <v>#REF!</v>
      </c>
    </row>
    <row r="102" spans="1:28" ht="20.100000000000001" customHeight="1" x14ac:dyDescent="0.3">
      <c r="A102" s="24">
        <v>96</v>
      </c>
      <c r="B102" s="272" t="s">
        <v>165</v>
      </c>
      <c r="C102" s="19" t="s">
        <v>41</v>
      </c>
      <c r="D102" s="253">
        <v>15687.84</v>
      </c>
      <c r="E102" s="21">
        <f>APUS!$H$8450</f>
        <v>3.42</v>
      </c>
      <c r="F102" s="35">
        <f t="shared" si="37"/>
        <v>53652.412799999998</v>
      </c>
      <c r="G102" s="206"/>
      <c r="H102" s="206"/>
      <c r="I102" s="206"/>
      <c r="J102" s="206"/>
      <c r="K102" s="206"/>
      <c r="L102" s="264">
        <f t="shared" si="42"/>
        <v>53652.412799999998</v>
      </c>
      <c r="M102" s="250">
        <f t="shared" si="38"/>
        <v>53652.412799999998</v>
      </c>
      <c r="N102" s="36">
        <f t="shared" si="39"/>
        <v>0</v>
      </c>
      <c r="O102" s="36">
        <f t="shared" si="40"/>
        <v>30</v>
      </c>
      <c r="P102" s="182">
        <v>45287</v>
      </c>
      <c r="Q102" s="252">
        <f t="shared" si="31"/>
        <v>0</v>
      </c>
      <c r="R102" s="252">
        <f t="shared" si="32"/>
        <v>0</v>
      </c>
      <c r="S102" s="252">
        <f t="shared" si="33"/>
        <v>0</v>
      </c>
      <c r="T102" s="252">
        <f t="shared" si="34"/>
        <v>0</v>
      </c>
      <c r="U102" s="252">
        <f t="shared" si="35"/>
        <v>0</v>
      </c>
      <c r="V102" s="252">
        <f t="shared" si="36"/>
        <v>53652.412799999998</v>
      </c>
      <c r="W102" s="252" t="e">
        <f>+#REF!</f>
        <v>#REF!</v>
      </c>
      <c r="X102" s="252" t="e">
        <f>+#REF!</f>
        <v>#REF!</v>
      </c>
      <c r="Y102" s="31" t="e">
        <f>+#REF!</f>
        <v>#REF!</v>
      </c>
      <c r="Z102" s="31" t="e">
        <f>+#REF!</f>
        <v>#REF!</v>
      </c>
      <c r="AA102" s="31" t="e">
        <f>+#REF!</f>
        <v>#REF!</v>
      </c>
      <c r="AB102" s="31" t="e">
        <f>+#REF!</f>
        <v>#REF!</v>
      </c>
    </row>
    <row r="103" spans="1:28" ht="20.100000000000001" customHeight="1" x14ac:dyDescent="0.3">
      <c r="A103" s="24">
        <v>97</v>
      </c>
      <c r="B103" s="272" t="s">
        <v>129</v>
      </c>
      <c r="C103" s="19" t="s">
        <v>41</v>
      </c>
      <c r="D103" s="253">
        <v>15687.84</v>
      </c>
      <c r="E103" s="21">
        <f>APUS!$H$8538</f>
        <v>3.12</v>
      </c>
      <c r="F103" s="35">
        <f t="shared" si="37"/>
        <v>48946.060799999999</v>
      </c>
      <c r="G103" s="206"/>
      <c r="H103" s="206"/>
      <c r="I103" s="206"/>
      <c r="J103" s="206"/>
      <c r="K103" s="206"/>
      <c r="L103" s="264">
        <f t="shared" si="42"/>
        <v>48946.060799999999</v>
      </c>
      <c r="M103" s="250">
        <f t="shared" si="38"/>
        <v>48946.060799999999</v>
      </c>
      <c r="N103" s="36">
        <f t="shared" si="39"/>
        <v>0</v>
      </c>
      <c r="O103" s="36">
        <f t="shared" si="40"/>
        <v>30</v>
      </c>
      <c r="P103" s="182">
        <v>45287</v>
      </c>
      <c r="Q103" s="252">
        <f t="shared" ref="Q103:Q134" si="43">+G103</f>
        <v>0</v>
      </c>
      <c r="R103" s="252">
        <f t="shared" ref="R103:R134" si="44">+H103</f>
        <v>0</v>
      </c>
      <c r="S103" s="252">
        <f t="shared" ref="S103:S134" si="45">+I103</f>
        <v>0</v>
      </c>
      <c r="T103" s="252">
        <f t="shared" ref="T103:T134" si="46">+J103</f>
        <v>0</v>
      </c>
      <c r="U103" s="252">
        <f t="shared" ref="U103:U134" si="47">+K103</f>
        <v>0</v>
      </c>
      <c r="V103" s="252">
        <f t="shared" ref="V103:V134" si="48">+L103</f>
        <v>48946.060799999999</v>
      </c>
      <c r="W103" s="252" t="e">
        <f>+#REF!</f>
        <v>#REF!</v>
      </c>
      <c r="X103" s="252" t="e">
        <f>+#REF!</f>
        <v>#REF!</v>
      </c>
      <c r="Y103" s="31" t="e">
        <f>+#REF!</f>
        <v>#REF!</v>
      </c>
      <c r="Z103" s="31" t="e">
        <f>+#REF!</f>
        <v>#REF!</v>
      </c>
      <c r="AA103" s="31" t="e">
        <f>+#REF!</f>
        <v>#REF!</v>
      </c>
      <c r="AB103" s="31" t="e">
        <f>+#REF!</f>
        <v>#REF!</v>
      </c>
    </row>
    <row r="104" spans="1:28" ht="20.100000000000001" customHeight="1" x14ac:dyDescent="0.3">
      <c r="A104" s="24">
        <v>98</v>
      </c>
      <c r="B104" s="272" t="s">
        <v>166</v>
      </c>
      <c r="C104" s="19" t="s">
        <v>41</v>
      </c>
      <c r="D104" s="253">
        <v>826</v>
      </c>
      <c r="E104" s="21">
        <f>APUS!$H$8626</f>
        <v>25.16</v>
      </c>
      <c r="F104" s="35">
        <f t="shared" si="37"/>
        <v>20782.16</v>
      </c>
      <c r="G104" s="206"/>
      <c r="H104" s="206"/>
      <c r="I104" s="206"/>
      <c r="J104" s="206"/>
      <c r="K104" s="206"/>
      <c r="L104" s="264">
        <f t="shared" si="42"/>
        <v>20782.16</v>
      </c>
      <c r="M104" s="250">
        <f t="shared" si="38"/>
        <v>20782.16</v>
      </c>
      <c r="N104" s="36">
        <f t="shared" si="39"/>
        <v>0</v>
      </c>
      <c r="O104" s="36">
        <f t="shared" si="40"/>
        <v>30</v>
      </c>
      <c r="P104" s="182">
        <v>45287</v>
      </c>
      <c r="Q104" s="252">
        <f t="shared" si="43"/>
        <v>0</v>
      </c>
      <c r="R104" s="252">
        <f t="shared" si="44"/>
        <v>0</v>
      </c>
      <c r="S104" s="252">
        <f t="shared" si="45"/>
        <v>0</v>
      </c>
      <c r="T104" s="252">
        <f t="shared" si="46"/>
        <v>0</v>
      </c>
      <c r="U104" s="252">
        <f t="shared" si="47"/>
        <v>0</v>
      </c>
      <c r="V104" s="252">
        <f t="shared" si="48"/>
        <v>20782.16</v>
      </c>
      <c r="W104" s="252" t="e">
        <f>+#REF!</f>
        <v>#REF!</v>
      </c>
      <c r="X104" s="252" t="e">
        <f>+#REF!</f>
        <v>#REF!</v>
      </c>
      <c r="Y104" s="31" t="e">
        <f>+#REF!</f>
        <v>#REF!</v>
      </c>
      <c r="Z104" s="31" t="e">
        <f>+#REF!</f>
        <v>#REF!</v>
      </c>
      <c r="AA104" s="31" t="e">
        <f>+#REF!</f>
        <v>#REF!</v>
      </c>
      <c r="AB104" s="31" t="e">
        <f>+#REF!</f>
        <v>#REF!</v>
      </c>
    </row>
    <row r="105" spans="1:28" ht="20.100000000000001" customHeight="1" x14ac:dyDescent="0.3">
      <c r="A105" s="24">
        <v>99</v>
      </c>
      <c r="B105" s="271" t="s">
        <v>131</v>
      </c>
      <c r="C105" s="19" t="s">
        <v>32</v>
      </c>
      <c r="D105" s="253">
        <v>11684.4</v>
      </c>
      <c r="E105" s="21">
        <f>APUS!$H$8714</f>
        <v>23.83</v>
      </c>
      <c r="F105" s="35">
        <f t="shared" si="37"/>
        <v>278439.25199999998</v>
      </c>
      <c r="G105" s="206"/>
      <c r="H105" s="206"/>
      <c r="I105" s="206"/>
      <c r="J105" s="206"/>
      <c r="K105" s="206"/>
      <c r="L105" s="264">
        <f t="shared" si="42"/>
        <v>278439.25199999998</v>
      </c>
      <c r="M105" s="250">
        <f t="shared" si="38"/>
        <v>278439.25199999998</v>
      </c>
      <c r="N105" s="36">
        <f t="shared" si="39"/>
        <v>0</v>
      </c>
      <c r="O105" s="36">
        <f t="shared" si="40"/>
        <v>30</v>
      </c>
      <c r="P105" s="182">
        <v>45257</v>
      </c>
      <c r="Q105" s="252">
        <f t="shared" si="43"/>
        <v>0</v>
      </c>
      <c r="R105" s="252">
        <f t="shared" si="44"/>
        <v>0</v>
      </c>
      <c r="S105" s="252">
        <f t="shared" si="45"/>
        <v>0</v>
      </c>
      <c r="T105" s="252">
        <f t="shared" si="46"/>
        <v>0</v>
      </c>
      <c r="U105" s="252">
        <f t="shared" si="47"/>
        <v>0</v>
      </c>
      <c r="V105" s="252">
        <f t="shared" si="48"/>
        <v>278439.25199999998</v>
      </c>
      <c r="W105" s="252" t="e">
        <f>+#REF!</f>
        <v>#REF!</v>
      </c>
      <c r="X105" s="252" t="e">
        <f>+#REF!</f>
        <v>#REF!</v>
      </c>
      <c r="Y105" s="31" t="e">
        <f>+#REF!</f>
        <v>#REF!</v>
      </c>
      <c r="Z105" s="31" t="e">
        <f>+#REF!</f>
        <v>#REF!</v>
      </c>
      <c r="AA105" s="31" t="e">
        <f>+#REF!</f>
        <v>#REF!</v>
      </c>
      <c r="AB105" s="31" t="e">
        <f>+#REF!</f>
        <v>#REF!</v>
      </c>
    </row>
    <row r="106" spans="1:28" ht="20.100000000000001" customHeight="1" x14ac:dyDescent="0.3">
      <c r="A106" s="24">
        <v>100</v>
      </c>
      <c r="B106" s="271" t="s">
        <v>132</v>
      </c>
      <c r="C106" s="19" t="s">
        <v>84</v>
      </c>
      <c r="D106" s="253">
        <v>923067.6</v>
      </c>
      <c r="E106" s="21">
        <f>APUS!$H$8802</f>
        <v>0.39</v>
      </c>
      <c r="F106" s="35">
        <f t="shared" si="37"/>
        <v>359996.364</v>
      </c>
      <c r="G106" s="206"/>
      <c r="H106" s="206"/>
      <c r="I106" s="206"/>
      <c r="J106" s="206"/>
      <c r="K106" s="206"/>
      <c r="L106" s="264">
        <f t="shared" si="42"/>
        <v>359996.364</v>
      </c>
      <c r="M106" s="250">
        <f t="shared" si="38"/>
        <v>359996.364</v>
      </c>
      <c r="N106" s="36">
        <f t="shared" si="39"/>
        <v>0</v>
      </c>
      <c r="O106" s="36">
        <f t="shared" si="40"/>
        <v>30</v>
      </c>
      <c r="P106" s="182">
        <v>45257</v>
      </c>
      <c r="Q106" s="252">
        <f t="shared" si="43"/>
        <v>0</v>
      </c>
      <c r="R106" s="252">
        <f t="shared" si="44"/>
        <v>0</v>
      </c>
      <c r="S106" s="252">
        <f t="shared" si="45"/>
        <v>0</v>
      </c>
      <c r="T106" s="252">
        <f t="shared" si="46"/>
        <v>0</v>
      </c>
      <c r="U106" s="252">
        <f t="shared" si="47"/>
        <v>0</v>
      </c>
      <c r="V106" s="252">
        <f t="shared" si="48"/>
        <v>359996.364</v>
      </c>
      <c r="W106" s="252" t="e">
        <f>+#REF!</f>
        <v>#REF!</v>
      </c>
      <c r="X106" s="252" t="e">
        <f>+#REF!</f>
        <v>#REF!</v>
      </c>
      <c r="Y106" s="31" t="e">
        <f>+#REF!</f>
        <v>#REF!</v>
      </c>
      <c r="Z106" s="31" t="e">
        <f>+#REF!</f>
        <v>#REF!</v>
      </c>
      <c r="AA106" s="31" t="e">
        <f>+#REF!</f>
        <v>#REF!</v>
      </c>
      <c r="AB106" s="31" t="e">
        <f>+#REF!</f>
        <v>#REF!</v>
      </c>
    </row>
    <row r="107" spans="1:28" ht="20.100000000000001" customHeight="1" x14ac:dyDescent="0.3">
      <c r="A107" s="24">
        <v>101</v>
      </c>
      <c r="B107" s="272" t="s">
        <v>128</v>
      </c>
      <c r="C107" s="19" t="s">
        <v>32</v>
      </c>
      <c r="D107" s="253">
        <v>12.28</v>
      </c>
      <c r="E107" s="21">
        <f>APUS!$H$8890</f>
        <v>14.06</v>
      </c>
      <c r="F107" s="35">
        <f t="shared" si="37"/>
        <v>172.6568</v>
      </c>
      <c r="G107" s="206"/>
      <c r="H107" s="206"/>
      <c r="I107" s="206"/>
      <c r="J107" s="206"/>
      <c r="K107" s="206"/>
      <c r="L107" s="264">
        <f t="shared" si="42"/>
        <v>172.6568</v>
      </c>
      <c r="M107" s="250">
        <f t="shared" si="38"/>
        <v>172.6568</v>
      </c>
      <c r="N107" s="36">
        <f t="shared" si="39"/>
        <v>0</v>
      </c>
      <c r="O107" s="36">
        <f t="shared" si="40"/>
        <v>30</v>
      </c>
      <c r="P107" s="182">
        <v>45257</v>
      </c>
      <c r="Q107" s="252">
        <f t="shared" si="43"/>
        <v>0</v>
      </c>
      <c r="R107" s="252">
        <f t="shared" si="44"/>
        <v>0</v>
      </c>
      <c r="S107" s="252">
        <f t="shared" si="45"/>
        <v>0</v>
      </c>
      <c r="T107" s="252">
        <f t="shared" si="46"/>
        <v>0</v>
      </c>
      <c r="U107" s="252">
        <f t="shared" si="47"/>
        <v>0</v>
      </c>
      <c r="V107" s="252">
        <f t="shared" si="48"/>
        <v>172.6568</v>
      </c>
      <c r="W107" s="252" t="e">
        <f>+#REF!</f>
        <v>#REF!</v>
      </c>
      <c r="X107" s="252" t="e">
        <f>+#REF!</f>
        <v>#REF!</v>
      </c>
      <c r="Y107" s="31" t="e">
        <f>+#REF!</f>
        <v>#REF!</v>
      </c>
      <c r="Z107" s="31" t="e">
        <f>+#REF!</f>
        <v>#REF!</v>
      </c>
      <c r="AA107" s="31" t="e">
        <f>+#REF!</f>
        <v>#REF!</v>
      </c>
      <c r="AB107" s="31" t="e">
        <f>+#REF!</f>
        <v>#REF!</v>
      </c>
    </row>
    <row r="108" spans="1:28" ht="20.100000000000001" customHeight="1" x14ac:dyDescent="0.3">
      <c r="A108" s="24">
        <v>102</v>
      </c>
      <c r="B108" s="271" t="s">
        <v>126</v>
      </c>
      <c r="C108" s="19" t="s">
        <v>32</v>
      </c>
      <c r="D108" s="253">
        <v>1.55</v>
      </c>
      <c r="E108" s="21">
        <f>APUS!$H$8978</f>
        <v>139.75</v>
      </c>
      <c r="F108" s="35">
        <f t="shared" si="37"/>
        <v>216.61250000000001</v>
      </c>
      <c r="G108" s="206"/>
      <c r="H108" s="206"/>
      <c r="I108" s="206"/>
      <c r="J108" s="206"/>
      <c r="K108" s="206"/>
      <c r="L108" s="264">
        <f t="shared" si="42"/>
        <v>216.61250000000001</v>
      </c>
      <c r="M108" s="250">
        <f t="shared" si="38"/>
        <v>216.61250000000001</v>
      </c>
      <c r="N108" s="36">
        <f t="shared" si="39"/>
        <v>0</v>
      </c>
      <c r="O108" s="36">
        <f t="shared" si="40"/>
        <v>30</v>
      </c>
      <c r="P108" s="182">
        <v>45257</v>
      </c>
      <c r="Q108" s="252">
        <f t="shared" si="43"/>
        <v>0</v>
      </c>
      <c r="R108" s="252">
        <f t="shared" si="44"/>
        <v>0</v>
      </c>
      <c r="S108" s="252">
        <f t="shared" si="45"/>
        <v>0</v>
      </c>
      <c r="T108" s="252">
        <f t="shared" si="46"/>
        <v>0</v>
      </c>
      <c r="U108" s="252">
        <f t="shared" si="47"/>
        <v>0</v>
      </c>
      <c r="V108" s="252">
        <f t="shared" si="48"/>
        <v>216.61250000000001</v>
      </c>
      <c r="W108" s="252" t="e">
        <f>+#REF!</f>
        <v>#REF!</v>
      </c>
      <c r="X108" s="252" t="e">
        <f>+#REF!</f>
        <v>#REF!</v>
      </c>
      <c r="Y108" s="31" t="e">
        <f>+#REF!</f>
        <v>#REF!</v>
      </c>
      <c r="Z108" s="31" t="e">
        <f>+#REF!</f>
        <v>#REF!</v>
      </c>
      <c r="AA108" s="31" t="e">
        <f>+#REF!</f>
        <v>#REF!</v>
      </c>
      <c r="AB108" s="31" t="e">
        <f>+#REF!</f>
        <v>#REF!</v>
      </c>
    </row>
    <row r="109" spans="1:28" ht="20.100000000000001" customHeight="1" x14ac:dyDescent="0.3">
      <c r="A109" s="24">
        <v>103</v>
      </c>
      <c r="B109" s="271" t="s">
        <v>154</v>
      </c>
      <c r="C109" s="19" t="s">
        <v>32</v>
      </c>
      <c r="D109" s="253">
        <v>0.98</v>
      </c>
      <c r="E109" s="21">
        <f>APUS!$H$9066</f>
        <v>282.64999999999998</v>
      </c>
      <c r="F109" s="35">
        <f t="shared" si="37"/>
        <v>276.99699999999996</v>
      </c>
      <c r="G109" s="206"/>
      <c r="H109" s="206"/>
      <c r="I109" s="206"/>
      <c r="J109" s="206"/>
      <c r="K109" s="206"/>
      <c r="L109" s="264">
        <f t="shared" si="42"/>
        <v>276.99699999999996</v>
      </c>
      <c r="M109" s="250">
        <f t="shared" si="38"/>
        <v>276.99699999999996</v>
      </c>
      <c r="N109" s="36">
        <f t="shared" si="39"/>
        <v>0</v>
      </c>
      <c r="O109" s="36">
        <f t="shared" si="40"/>
        <v>30</v>
      </c>
      <c r="P109" s="182">
        <v>45377</v>
      </c>
      <c r="Q109" s="252">
        <f t="shared" si="43"/>
        <v>0</v>
      </c>
      <c r="R109" s="252">
        <f t="shared" si="44"/>
        <v>0</v>
      </c>
      <c r="S109" s="252">
        <f t="shared" si="45"/>
        <v>0</v>
      </c>
      <c r="T109" s="252">
        <f t="shared" si="46"/>
        <v>0</v>
      </c>
      <c r="U109" s="252">
        <f t="shared" si="47"/>
        <v>0</v>
      </c>
      <c r="V109" s="252">
        <f t="shared" si="48"/>
        <v>276.99699999999996</v>
      </c>
      <c r="W109" s="252" t="e">
        <f>+#REF!</f>
        <v>#REF!</v>
      </c>
      <c r="X109" s="252" t="e">
        <f>+#REF!</f>
        <v>#REF!</v>
      </c>
      <c r="Y109" s="31" t="e">
        <f>+#REF!</f>
        <v>#REF!</v>
      </c>
      <c r="Z109" s="31" t="e">
        <f>+#REF!</f>
        <v>#REF!</v>
      </c>
      <c r="AA109" s="31" t="e">
        <f>+#REF!</f>
        <v>#REF!</v>
      </c>
      <c r="AB109" s="31" t="e">
        <f>+#REF!</f>
        <v>#REF!</v>
      </c>
    </row>
    <row r="110" spans="1:28" ht="20.100000000000001" customHeight="1" x14ac:dyDescent="0.3">
      <c r="A110" s="24">
        <v>104</v>
      </c>
      <c r="B110" s="272" t="s">
        <v>125</v>
      </c>
      <c r="C110" s="19" t="s">
        <v>42</v>
      </c>
      <c r="D110" s="253">
        <v>41.42</v>
      </c>
      <c r="E110" s="21">
        <f>APUS!$H$9154</f>
        <v>2.69</v>
      </c>
      <c r="F110" s="35">
        <f t="shared" si="37"/>
        <v>111.41980000000001</v>
      </c>
      <c r="G110" s="206"/>
      <c r="H110" s="206"/>
      <c r="I110" s="206"/>
      <c r="J110" s="206"/>
      <c r="K110" s="206"/>
      <c r="L110" s="264">
        <f t="shared" si="42"/>
        <v>111.41980000000001</v>
      </c>
      <c r="M110" s="250">
        <f t="shared" ref="M110:M141" si="49">+SUM(G110:L110)</f>
        <v>111.41980000000001</v>
      </c>
      <c r="N110" s="36">
        <f t="shared" ref="N110:N141" si="50">+M110-F110</f>
        <v>0</v>
      </c>
      <c r="O110" s="36">
        <f t="shared" ref="O110:O141" si="51">30*COUNT(G110:L110)</f>
        <v>30</v>
      </c>
      <c r="P110" s="182">
        <v>45377</v>
      </c>
      <c r="Q110" s="252">
        <f t="shared" si="43"/>
        <v>0</v>
      </c>
      <c r="R110" s="252">
        <f t="shared" si="44"/>
        <v>0</v>
      </c>
      <c r="S110" s="252">
        <f t="shared" si="45"/>
        <v>0</v>
      </c>
      <c r="T110" s="252">
        <f t="shared" si="46"/>
        <v>0</v>
      </c>
      <c r="U110" s="252">
        <f t="shared" si="47"/>
        <v>0</v>
      </c>
      <c r="V110" s="252">
        <f t="shared" si="48"/>
        <v>111.41980000000001</v>
      </c>
      <c r="W110" s="252" t="e">
        <f>+#REF!</f>
        <v>#REF!</v>
      </c>
      <c r="X110" s="252" t="e">
        <f>+#REF!</f>
        <v>#REF!</v>
      </c>
      <c r="Y110" s="31" t="e">
        <f>+#REF!</f>
        <v>#REF!</v>
      </c>
      <c r="Z110" s="31" t="e">
        <f>+#REF!</f>
        <v>#REF!</v>
      </c>
      <c r="AA110" s="31" t="e">
        <f>+#REF!</f>
        <v>#REF!</v>
      </c>
      <c r="AB110" s="31" t="e">
        <f>+#REF!</f>
        <v>#REF!</v>
      </c>
    </row>
    <row r="111" spans="1:28" ht="20.100000000000001" customHeight="1" x14ac:dyDescent="0.3">
      <c r="A111" s="24">
        <v>105</v>
      </c>
      <c r="B111" s="272" t="s">
        <v>168</v>
      </c>
      <c r="C111" s="19" t="s">
        <v>41</v>
      </c>
      <c r="D111" s="253">
        <v>8.4</v>
      </c>
      <c r="E111" s="21">
        <f>APUS!$H$9242</f>
        <v>23.48</v>
      </c>
      <c r="F111" s="35">
        <f t="shared" si="37"/>
        <v>197.232</v>
      </c>
      <c r="G111" s="206"/>
      <c r="H111" s="206"/>
      <c r="I111" s="206"/>
      <c r="J111" s="206"/>
      <c r="K111" s="206"/>
      <c r="L111" s="264">
        <f t="shared" si="42"/>
        <v>197.232</v>
      </c>
      <c r="M111" s="250">
        <f t="shared" si="49"/>
        <v>197.232</v>
      </c>
      <c r="N111" s="36">
        <f t="shared" si="50"/>
        <v>0</v>
      </c>
      <c r="O111" s="36">
        <f t="shared" si="51"/>
        <v>30</v>
      </c>
      <c r="P111" s="182">
        <v>45377</v>
      </c>
      <c r="Q111" s="252">
        <f t="shared" si="43"/>
        <v>0</v>
      </c>
      <c r="R111" s="252">
        <f t="shared" si="44"/>
        <v>0</v>
      </c>
      <c r="S111" s="252">
        <f t="shared" si="45"/>
        <v>0</v>
      </c>
      <c r="T111" s="252">
        <f t="shared" si="46"/>
        <v>0</v>
      </c>
      <c r="U111" s="252">
        <f t="shared" si="47"/>
        <v>0</v>
      </c>
      <c r="V111" s="252">
        <f t="shared" si="48"/>
        <v>197.232</v>
      </c>
      <c r="W111" s="252" t="e">
        <f>+#REF!</f>
        <v>#REF!</v>
      </c>
      <c r="X111" s="252" t="e">
        <f>+#REF!</f>
        <v>#REF!</v>
      </c>
      <c r="Y111" s="31" t="e">
        <f>+#REF!</f>
        <v>#REF!</v>
      </c>
      <c r="Z111" s="31" t="e">
        <f>+#REF!</f>
        <v>#REF!</v>
      </c>
      <c r="AA111" s="31" t="e">
        <f>+#REF!</f>
        <v>#REF!</v>
      </c>
      <c r="AB111" s="31" t="e">
        <f>+#REF!</f>
        <v>#REF!</v>
      </c>
    </row>
    <row r="112" spans="1:28" ht="20.100000000000001" customHeight="1" x14ac:dyDescent="0.3">
      <c r="A112" s="24">
        <v>106</v>
      </c>
      <c r="B112" s="272" t="s">
        <v>130</v>
      </c>
      <c r="C112" s="19" t="s">
        <v>42</v>
      </c>
      <c r="D112" s="253">
        <v>154.28</v>
      </c>
      <c r="E112" s="21">
        <f>APUS!$H$9330</f>
        <v>5.64</v>
      </c>
      <c r="F112" s="35">
        <f t="shared" si="37"/>
        <v>870.13919999999996</v>
      </c>
      <c r="G112" s="206"/>
      <c r="H112" s="206"/>
      <c r="I112" s="206"/>
      <c r="J112" s="206"/>
      <c r="K112" s="206"/>
      <c r="L112" s="264">
        <f t="shared" si="42"/>
        <v>870.13919999999996</v>
      </c>
      <c r="M112" s="250">
        <f t="shared" si="49"/>
        <v>870.13919999999996</v>
      </c>
      <c r="N112" s="36">
        <f t="shared" si="50"/>
        <v>0</v>
      </c>
      <c r="O112" s="36">
        <f t="shared" si="51"/>
        <v>30</v>
      </c>
      <c r="P112" s="182">
        <v>45377</v>
      </c>
      <c r="Q112" s="252">
        <f t="shared" si="43"/>
        <v>0</v>
      </c>
      <c r="R112" s="252">
        <f t="shared" si="44"/>
        <v>0</v>
      </c>
      <c r="S112" s="252">
        <f t="shared" si="45"/>
        <v>0</v>
      </c>
      <c r="T112" s="252">
        <f t="shared" si="46"/>
        <v>0</v>
      </c>
      <c r="U112" s="252">
        <f t="shared" si="47"/>
        <v>0</v>
      </c>
      <c r="V112" s="252">
        <f t="shared" si="48"/>
        <v>870.13919999999996</v>
      </c>
      <c r="W112" s="252" t="e">
        <f>+#REF!</f>
        <v>#REF!</v>
      </c>
      <c r="X112" s="252" t="e">
        <f>+#REF!</f>
        <v>#REF!</v>
      </c>
      <c r="Y112" s="31" t="e">
        <f>+#REF!</f>
        <v>#REF!</v>
      </c>
      <c r="Z112" s="31" t="e">
        <f>+#REF!</f>
        <v>#REF!</v>
      </c>
      <c r="AA112" s="31" t="e">
        <f>+#REF!</f>
        <v>#REF!</v>
      </c>
      <c r="AB112" s="31" t="e">
        <f>+#REF!</f>
        <v>#REF!</v>
      </c>
    </row>
    <row r="113" spans="1:28" ht="20.100000000000001" customHeight="1" x14ac:dyDescent="0.3">
      <c r="A113" s="24">
        <v>107</v>
      </c>
      <c r="B113" s="271" t="s">
        <v>169</v>
      </c>
      <c r="C113" s="19" t="s">
        <v>74</v>
      </c>
      <c r="D113" s="253">
        <v>11805.64</v>
      </c>
      <c r="E113" s="21">
        <f>APUS!$H$9418</f>
        <v>4.54</v>
      </c>
      <c r="F113" s="35">
        <f t="shared" si="37"/>
        <v>53597.605599999995</v>
      </c>
      <c r="G113" s="206"/>
      <c r="H113" s="206"/>
      <c r="I113" s="206"/>
      <c r="J113" s="206"/>
      <c r="K113" s="206"/>
      <c r="L113" s="264">
        <f t="shared" si="42"/>
        <v>53597.605599999995</v>
      </c>
      <c r="M113" s="250">
        <f t="shared" si="49"/>
        <v>53597.605599999995</v>
      </c>
      <c r="N113" s="36">
        <f t="shared" si="50"/>
        <v>0</v>
      </c>
      <c r="O113" s="36">
        <f t="shared" si="51"/>
        <v>30</v>
      </c>
      <c r="P113" s="182">
        <v>45377</v>
      </c>
      <c r="Q113" s="252">
        <f t="shared" si="43"/>
        <v>0</v>
      </c>
      <c r="R113" s="252">
        <f t="shared" si="44"/>
        <v>0</v>
      </c>
      <c r="S113" s="252">
        <f t="shared" si="45"/>
        <v>0</v>
      </c>
      <c r="T113" s="252">
        <f t="shared" si="46"/>
        <v>0</v>
      </c>
      <c r="U113" s="252">
        <f t="shared" si="47"/>
        <v>0</v>
      </c>
      <c r="V113" s="252">
        <f t="shared" si="48"/>
        <v>53597.605599999995</v>
      </c>
      <c r="W113" s="252" t="e">
        <f>+#REF!</f>
        <v>#REF!</v>
      </c>
      <c r="X113" s="252" t="e">
        <f>+#REF!</f>
        <v>#REF!</v>
      </c>
      <c r="Y113" s="31" t="e">
        <f>+#REF!</f>
        <v>#REF!</v>
      </c>
      <c r="Z113" s="31" t="e">
        <f>+#REF!</f>
        <v>#REF!</v>
      </c>
      <c r="AA113" s="31" t="e">
        <f>+#REF!</f>
        <v>#REF!</v>
      </c>
      <c r="AB113" s="31" t="e">
        <f>+#REF!</f>
        <v>#REF!</v>
      </c>
    </row>
    <row r="114" spans="1:28" ht="20.100000000000001" customHeight="1" x14ac:dyDescent="0.3">
      <c r="A114" s="24">
        <v>108</v>
      </c>
      <c r="B114" s="271" t="s">
        <v>170</v>
      </c>
      <c r="C114" s="19" t="s">
        <v>74</v>
      </c>
      <c r="D114" s="253">
        <v>7855.18</v>
      </c>
      <c r="E114" s="21">
        <f>APUS!$H$9506</f>
        <v>2.57</v>
      </c>
      <c r="F114" s="35">
        <f t="shared" si="37"/>
        <v>20187.812600000001</v>
      </c>
      <c r="G114" s="206"/>
      <c r="H114" s="206"/>
      <c r="I114" s="206"/>
      <c r="J114" s="206"/>
      <c r="K114" s="206"/>
      <c r="L114" s="264">
        <f t="shared" si="42"/>
        <v>20187.812600000001</v>
      </c>
      <c r="M114" s="250">
        <f t="shared" si="49"/>
        <v>20187.812600000001</v>
      </c>
      <c r="N114" s="36">
        <f t="shared" si="50"/>
        <v>0</v>
      </c>
      <c r="O114" s="36">
        <f t="shared" si="51"/>
        <v>30</v>
      </c>
      <c r="P114" s="182">
        <v>45377</v>
      </c>
      <c r="Q114" s="252">
        <f t="shared" si="43"/>
        <v>0</v>
      </c>
      <c r="R114" s="252">
        <f t="shared" si="44"/>
        <v>0</v>
      </c>
      <c r="S114" s="252">
        <f t="shared" si="45"/>
        <v>0</v>
      </c>
      <c r="T114" s="252">
        <f t="shared" si="46"/>
        <v>0</v>
      </c>
      <c r="U114" s="252">
        <f t="shared" si="47"/>
        <v>0</v>
      </c>
      <c r="V114" s="252">
        <f t="shared" si="48"/>
        <v>20187.812600000001</v>
      </c>
      <c r="W114" s="252" t="e">
        <f>+#REF!</f>
        <v>#REF!</v>
      </c>
      <c r="X114" s="252" t="e">
        <f>+#REF!</f>
        <v>#REF!</v>
      </c>
      <c r="Y114" s="31" t="e">
        <f>+#REF!</f>
        <v>#REF!</v>
      </c>
      <c r="Z114" s="31" t="e">
        <f>+#REF!</f>
        <v>#REF!</v>
      </c>
      <c r="AA114" s="31" t="e">
        <f>+#REF!</f>
        <v>#REF!</v>
      </c>
      <c r="AB114" s="31" t="e">
        <f>+#REF!</f>
        <v>#REF!</v>
      </c>
    </row>
    <row r="115" spans="1:28" ht="20.100000000000001" customHeight="1" x14ac:dyDescent="0.3">
      <c r="A115" s="24">
        <v>109</v>
      </c>
      <c r="B115" s="271" t="s">
        <v>171</v>
      </c>
      <c r="C115" s="19" t="s">
        <v>41</v>
      </c>
      <c r="D115" s="253">
        <v>955.45</v>
      </c>
      <c r="E115" s="21">
        <f>APUS!$H$9594</f>
        <v>34.32</v>
      </c>
      <c r="F115" s="35">
        <f t="shared" si="37"/>
        <v>32791.044000000002</v>
      </c>
      <c r="G115" s="206"/>
      <c r="H115" s="206"/>
      <c r="I115" s="206"/>
      <c r="J115" s="206"/>
      <c r="K115" s="206"/>
      <c r="L115" s="264">
        <f t="shared" si="42"/>
        <v>32791.044000000002</v>
      </c>
      <c r="M115" s="250">
        <f t="shared" si="49"/>
        <v>32791.044000000002</v>
      </c>
      <c r="N115" s="36">
        <f t="shared" si="50"/>
        <v>0</v>
      </c>
      <c r="O115" s="36">
        <f t="shared" si="51"/>
        <v>30</v>
      </c>
      <c r="P115" s="182">
        <v>45377</v>
      </c>
      <c r="Q115" s="252">
        <f t="shared" si="43"/>
        <v>0</v>
      </c>
      <c r="R115" s="252">
        <f t="shared" si="44"/>
        <v>0</v>
      </c>
      <c r="S115" s="252">
        <f t="shared" si="45"/>
        <v>0</v>
      </c>
      <c r="T115" s="252">
        <f t="shared" si="46"/>
        <v>0</v>
      </c>
      <c r="U115" s="252">
        <f t="shared" si="47"/>
        <v>0</v>
      </c>
      <c r="V115" s="252">
        <f t="shared" si="48"/>
        <v>32791.044000000002</v>
      </c>
      <c r="W115" s="252" t="e">
        <f>+#REF!</f>
        <v>#REF!</v>
      </c>
      <c r="X115" s="252" t="e">
        <f>+#REF!</f>
        <v>#REF!</v>
      </c>
      <c r="Y115" s="31" t="e">
        <f>+#REF!</f>
        <v>#REF!</v>
      </c>
      <c r="Z115" s="31" t="e">
        <f>+#REF!</f>
        <v>#REF!</v>
      </c>
      <c r="AA115" s="31" t="e">
        <f>+#REF!</f>
        <v>#REF!</v>
      </c>
      <c r="AB115" s="31" t="e">
        <f>+#REF!</f>
        <v>#REF!</v>
      </c>
    </row>
    <row r="116" spans="1:28" ht="20.100000000000001" customHeight="1" x14ac:dyDescent="0.3">
      <c r="A116" s="24">
        <v>110</v>
      </c>
      <c r="B116" s="271" t="s">
        <v>172</v>
      </c>
      <c r="C116" s="19" t="s">
        <v>43</v>
      </c>
      <c r="D116" s="253">
        <v>2293</v>
      </c>
      <c r="E116" s="21">
        <f>APUS!$H$9682</f>
        <v>6.68</v>
      </c>
      <c r="F116" s="35">
        <f t="shared" si="37"/>
        <v>15317.24</v>
      </c>
      <c r="G116" s="206"/>
      <c r="H116" s="206"/>
      <c r="I116" s="206"/>
      <c r="J116" s="206"/>
      <c r="K116" s="206"/>
      <c r="L116" s="264">
        <f t="shared" si="42"/>
        <v>15317.24</v>
      </c>
      <c r="M116" s="250">
        <f t="shared" si="49"/>
        <v>15317.24</v>
      </c>
      <c r="N116" s="36">
        <f t="shared" si="50"/>
        <v>0</v>
      </c>
      <c r="O116" s="36">
        <f t="shared" si="51"/>
        <v>30</v>
      </c>
      <c r="P116" s="182">
        <v>45377</v>
      </c>
      <c r="Q116" s="252">
        <f t="shared" si="43"/>
        <v>0</v>
      </c>
      <c r="R116" s="252">
        <f t="shared" si="44"/>
        <v>0</v>
      </c>
      <c r="S116" s="252">
        <f t="shared" si="45"/>
        <v>0</v>
      </c>
      <c r="T116" s="252">
        <f t="shared" si="46"/>
        <v>0</v>
      </c>
      <c r="U116" s="252">
        <f t="shared" si="47"/>
        <v>0</v>
      </c>
      <c r="V116" s="252">
        <f t="shared" si="48"/>
        <v>15317.24</v>
      </c>
      <c r="W116" s="252" t="e">
        <f>+#REF!</f>
        <v>#REF!</v>
      </c>
      <c r="X116" s="252" t="e">
        <f>+#REF!</f>
        <v>#REF!</v>
      </c>
      <c r="Y116" s="31" t="e">
        <f>+#REF!</f>
        <v>#REF!</v>
      </c>
      <c r="Z116" s="31" t="e">
        <f>+#REF!</f>
        <v>#REF!</v>
      </c>
      <c r="AA116" s="31" t="e">
        <f>+#REF!</f>
        <v>#REF!</v>
      </c>
      <c r="AB116" s="31" t="e">
        <f>+#REF!</f>
        <v>#REF!</v>
      </c>
    </row>
    <row r="117" spans="1:28" ht="20.100000000000001" customHeight="1" x14ac:dyDescent="0.3">
      <c r="A117" s="24">
        <v>111</v>
      </c>
      <c r="B117" s="272" t="s">
        <v>173</v>
      </c>
      <c r="C117" s="19" t="s">
        <v>43</v>
      </c>
      <c r="D117" s="253">
        <v>48</v>
      </c>
      <c r="E117" s="21">
        <f>APUS!$H$9770</f>
        <v>449.8</v>
      </c>
      <c r="F117" s="35">
        <f t="shared" si="37"/>
        <v>21590.400000000001</v>
      </c>
      <c r="G117" s="206"/>
      <c r="H117" s="206"/>
      <c r="I117" s="206"/>
      <c r="J117" s="206"/>
      <c r="K117" s="206"/>
      <c r="L117" s="264">
        <f t="shared" si="42"/>
        <v>21590.400000000001</v>
      </c>
      <c r="M117" s="250">
        <f t="shared" si="49"/>
        <v>21590.400000000001</v>
      </c>
      <c r="N117" s="36">
        <f t="shared" si="50"/>
        <v>0</v>
      </c>
      <c r="O117" s="36">
        <f t="shared" si="51"/>
        <v>30</v>
      </c>
      <c r="P117" s="182">
        <v>45377</v>
      </c>
      <c r="Q117" s="252">
        <f t="shared" si="43"/>
        <v>0</v>
      </c>
      <c r="R117" s="252">
        <f t="shared" si="44"/>
        <v>0</v>
      </c>
      <c r="S117" s="252">
        <f t="shared" si="45"/>
        <v>0</v>
      </c>
      <c r="T117" s="252">
        <f t="shared" si="46"/>
        <v>0</v>
      </c>
      <c r="U117" s="252">
        <f t="shared" si="47"/>
        <v>0</v>
      </c>
      <c r="V117" s="252">
        <f t="shared" si="48"/>
        <v>21590.400000000001</v>
      </c>
      <c r="W117" s="252" t="e">
        <f>+#REF!</f>
        <v>#REF!</v>
      </c>
      <c r="X117" s="252" t="e">
        <f>+#REF!</f>
        <v>#REF!</v>
      </c>
      <c r="Y117" s="31" t="e">
        <f>+#REF!</f>
        <v>#REF!</v>
      </c>
      <c r="Z117" s="31" t="e">
        <f>+#REF!</f>
        <v>#REF!</v>
      </c>
      <c r="AA117" s="31" t="e">
        <f>+#REF!</f>
        <v>#REF!</v>
      </c>
      <c r="AB117" s="31" t="e">
        <f>+#REF!</f>
        <v>#REF!</v>
      </c>
    </row>
    <row r="118" spans="1:28" ht="20.100000000000001" customHeight="1" x14ac:dyDescent="0.3">
      <c r="A118" s="24">
        <v>112</v>
      </c>
      <c r="B118" s="272" t="s">
        <v>174</v>
      </c>
      <c r="C118" s="19" t="s">
        <v>43</v>
      </c>
      <c r="D118" s="253">
        <v>89</v>
      </c>
      <c r="E118" s="21">
        <f>APUS!$H$9858</f>
        <v>260.14999999999998</v>
      </c>
      <c r="F118" s="35">
        <f t="shared" si="37"/>
        <v>23153.35</v>
      </c>
      <c r="G118" s="206"/>
      <c r="H118" s="206"/>
      <c r="I118" s="206"/>
      <c r="J118" s="206"/>
      <c r="K118" s="206"/>
      <c r="L118" s="264">
        <f t="shared" si="42"/>
        <v>23153.35</v>
      </c>
      <c r="M118" s="250">
        <f t="shared" si="49"/>
        <v>23153.35</v>
      </c>
      <c r="N118" s="36">
        <f t="shared" si="50"/>
        <v>0</v>
      </c>
      <c r="O118" s="36">
        <f t="shared" si="51"/>
        <v>30</v>
      </c>
      <c r="P118" s="182">
        <v>45377</v>
      </c>
      <c r="Q118" s="252">
        <f t="shared" si="43"/>
        <v>0</v>
      </c>
      <c r="R118" s="252">
        <f t="shared" si="44"/>
        <v>0</v>
      </c>
      <c r="S118" s="252">
        <f t="shared" si="45"/>
        <v>0</v>
      </c>
      <c r="T118" s="252">
        <f t="shared" si="46"/>
        <v>0</v>
      </c>
      <c r="U118" s="252">
        <f t="shared" si="47"/>
        <v>0</v>
      </c>
      <c r="V118" s="252">
        <f t="shared" si="48"/>
        <v>23153.35</v>
      </c>
      <c r="W118" s="252" t="e">
        <f>+#REF!</f>
        <v>#REF!</v>
      </c>
      <c r="X118" s="252" t="e">
        <f>+#REF!</f>
        <v>#REF!</v>
      </c>
      <c r="Y118" s="31" t="e">
        <f>+#REF!</f>
        <v>#REF!</v>
      </c>
      <c r="Z118" s="31" t="e">
        <f>+#REF!</f>
        <v>#REF!</v>
      </c>
      <c r="AA118" s="31" t="e">
        <f>+#REF!</f>
        <v>#REF!</v>
      </c>
      <c r="AB118" s="31" t="e">
        <f>+#REF!</f>
        <v>#REF!</v>
      </c>
    </row>
    <row r="119" spans="1:28" ht="20.100000000000001" customHeight="1" x14ac:dyDescent="0.3">
      <c r="A119" s="24">
        <v>113</v>
      </c>
      <c r="B119" s="272" t="s">
        <v>175</v>
      </c>
      <c r="C119" s="19" t="s">
        <v>43</v>
      </c>
      <c r="D119" s="253">
        <v>2</v>
      </c>
      <c r="E119" s="21">
        <f>APUS!$H$9946</f>
        <v>364.59</v>
      </c>
      <c r="F119" s="35">
        <f t="shared" si="37"/>
        <v>729.18</v>
      </c>
      <c r="G119" s="206"/>
      <c r="H119" s="206"/>
      <c r="I119" s="206"/>
      <c r="J119" s="206"/>
      <c r="K119" s="206"/>
      <c r="L119" s="264">
        <f t="shared" si="42"/>
        <v>729.18</v>
      </c>
      <c r="M119" s="250">
        <f t="shared" si="49"/>
        <v>729.18</v>
      </c>
      <c r="N119" s="36">
        <f t="shared" si="50"/>
        <v>0</v>
      </c>
      <c r="O119" s="36">
        <f t="shared" si="51"/>
        <v>30</v>
      </c>
      <c r="P119" s="182">
        <v>45377</v>
      </c>
      <c r="Q119" s="252">
        <f t="shared" si="43"/>
        <v>0</v>
      </c>
      <c r="R119" s="252">
        <f t="shared" si="44"/>
        <v>0</v>
      </c>
      <c r="S119" s="252">
        <f t="shared" si="45"/>
        <v>0</v>
      </c>
      <c r="T119" s="252">
        <f t="shared" si="46"/>
        <v>0</v>
      </c>
      <c r="U119" s="252">
        <f t="shared" si="47"/>
        <v>0</v>
      </c>
      <c r="V119" s="252">
        <f t="shared" si="48"/>
        <v>729.18</v>
      </c>
      <c r="W119" s="252" t="e">
        <f>+#REF!</f>
        <v>#REF!</v>
      </c>
      <c r="X119" s="252" t="e">
        <f>+#REF!</f>
        <v>#REF!</v>
      </c>
      <c r="Y119" s="31" t="e">
        <f>+#REF!</f>
        <v>#REF!</v>
      </c>
      <c r="Z119" s="31" t="e">
        <f>+#REF!</f>
        <v>#REF!</v>
      </c>
      <c r="AA119" s="31" t="e">
        <f>+#REF!</f>
        <v>#REF!</v>
      </c>
      <c r="AB119" s="31" t="e">
        <f>+#REF!</f>
        <v>#REF!</v>
      </c>
    </row>
    <row r="120" spans="1:28" ht="20.100000000000001" customHeight="1" x14ac:dyDescent="0.3">
      <c r="A120" s="24">
        <v>114</v>
      </c>
      <c r="B120" s="272" t="s">
        <v>176</v>
      </c>
      <c r="C120" s="19" t="s">
        <v>43</v>
      </c>
      <c r="D120" s="253">
        <v>12</v>
      </c>
      <c r="E120" s="21">
        <f>APUS!$H$10034</f>
        <v>138.22999999999999</v>
      </c>
      <c r="F120" s="35">
        <f t="shared" si="37"/>
        <v>1658.7599999999998</v>
      </c>
      <c r="G120" s="206"/>
      <c r="H120" s="206"/>
      <c r="I120" s="206"/>
      <c r="J120" s="206"/>
      <c r="K120" s="206"/>
      <c r="L120" s="264">
        <f t="shared" si="42"/>
        <v>1658.7599999999998</v>
      </c>
      <c r="M120" s="250">
        <f t="shared" si="49"/>
        <v>1658.7599999999998</v>
      </c>
      <c r="N120" s="36">
        <f t="shared" si="50"/>
        <v>0</v>
      </c>
      <c r="O120" s="36">
        <f t="shared" si="51"/>
        <v>30</v>
      </c>
      <c r="P120" s="182">
        <v>45377</v>
      </c>
      <c r="Q120" s="252">
        <f t="shared" si="43"/>
        <v>0</v>
      </c>
      <c r="R120" s="252">
        <f t="shared" si="44"/>
        <v>0</v>
      </c>
      <c r="S120" s="252">
        <f t="shared" si="45"/>
        <v>0</v>
      </c>
      <c r="T120" s="252">
        <f t="shared" si="46"/>
        <v>0</v>
      </c>
      <c r="U120" s="252">
        <f t="shared" si="47"/>
        <v>0</v>
      </c>
      <c r="V120" s="252">
        <f t="shared" si="48"/>
        <v>1658.7599999999998</v>
      </c>
      <c r="W120" s="252" t="e">
        <f>+#REF!</f>
        <v>#REF!</v>
      </c>
      <c r="X120" s="252" t="e">
        <f>+#REF!</f>
        <v>#REF!</v>
      </c>
      <c r="Y120" s="31" t="e">
        <f>+#REF!</f>
        <v>#REF!</v>
      </c>
      <c r="Z120" s="31" t="e">
        <f>+#REF!</f>
        <v>#REF!</v>
      </c>
      <c r="AA120" s="31" t="e">
        <f>+#REF!</f>
        <v>#REF!</v>
      </c>
      <c r="AB120" s="31" t="e">
        <f>+#REF!</f>
        <v>#REF!</v>
      </c>
    </row>
    <row r="121" spans="1:28" ht="20.100000000000001" customHeight="1" x14ac:dyDescent="0.3">
      <c r="A121" s="24">
        <v>115</v>
      </c>
      <c r="B121" s="272" t="s">
        <v>177</v>
      </c>
      <c r="C121" s="19" t="s">
        <v>43</v>
      </c>
      <c r="D121" s="253">
        <v>12</v>
      </c>
      <c r="E121" s="21">
        <f>APUS!$H$10122</f>
        <v>440.23</v>
      </c>
      <c r="F121" s="35">
        <f t="shared" si="37"/>
        <v>5282.76</v>
      </c>
      <c r="G121" s="206"/>
      <c r="H121" s="206"/>
      <c r="I121" s="206"/>
      <c r="J121" s="206"/>
      <c r="K121" s="206"/>
      <c r="L121" s="264">
        <f t="shared" si="42"/>
        <v>5282.76</v>
      </c>
      <c r="M121" s="250">
        <f t="shared" si="49"/>
        <v>5282.76</v>
      </c>
      <c r="N121" s="36">
        <f t="shared" si="50"/>
        <v>0</v>
      </c>
      <c r="O121" s="36">
        <f t="shared" si="51"/>
        <v>30</v>
      </c>
      <c r="P121" s="182">
        <v>45377</v>
      </c>
      <c r="Q121" s="252">
        <f t="shared" si="43"/>
        <v>0</v>
      </c>
      <c r="R121" s="252">
        <f t="shared" si="44"/>
        <v>0</v>
      </c>
      <c r="S121" s="252">
        <f t="shared" si="45"/>
        <v>0</v>
      </c>
      <c r="T121" s="252">
        <f t="shared" si="46"/>
        <v>0</v>
      </c>
      <c r="U121" s="252">
        <f t="shared" si="47"/>
        <v>0</v>
      </c>
      <c r="V121" s="252">
        <f t="shared" si="48"/>
        <v>5282.76</v>
      </c>
      <c r="W121" s="252" t="e">
        <f>+#REF!</f>
        <v>#REF!</v>
      </c>
      <c r="X121" s="252" t="e">
        <f>+#REF!</f>
        <v>#REF!</v>
      </c>
      <c r="Y121" s="31" t="e">
        <f>+#REF!</f>
        <v>#REF!</v>
      </c>
      <c r="Z121" s="31" t="e">
        <f>+#REF!</f>
        <v>#REF!</v>
      </c>
      <c r="AA121" s="31" t="e">
        <f>+#REF!</f>
        <v>#REF!</v>
      </c>
      <c r="AB121" s="31" t="e">
        <f>+#REF!</f>
        <v>#REF!</v>
      </c>
    </row>
    <row r="122" spans="1:28" ht="30" customHeight="1" x14ac:dyDescent="0.3">
      <c r="A122" s="24">
        <v>116</v>
      </c>
      <c r="B122" s="272" t="s">
        <v>178</v>
      </c>
      <c r="C122" s="19" t="s">
        <v>43</v>
      </c>
      <c r="D122" s="253">
        <v>4</v>
      </c>
      <c r="E122" s="21">
        <f>APUS!$H$10210</f>
        <v>309.48</v>
      </c>
      <c r="F122" s="35">
        <f t="shared" si="37"/>
        <v>1237.92</v>
      </c>
      <c r="G122" s="206"/>
      <c r="H122" s="206"/>
      <c r="I122" s="206"/>
      <c r="J122" s="206"/>
      <c r="K122" s="206"/>
      <c r="L122" s="264">
        <f t="shared" si="42"/>
        <v>1237.92</v>
      </c>
      <c r="M122" s="250">
        <f t="shared" si="49"/>
        <v>1237.92</v>
      </c>
      <c r="N122" s="36">
        <f t="shared" si="50"/>
        <v>0</v>
      </c>
      <c r="O122" s="36">
        <f t="shared" si="51"/>
        <v>30</v>
      </c>
      <c r="P122" s="182">
        <v>45377</v>
      </c>
      <c r="Q122" s="252">
        <f t="shared" si="43"/>
        <v>0</v>
      </c>
      <c r="R122" s="252">
        <f t="shared" si="44"/>
        <v>0</v>
      </c>
      <c r="S122" s="252">
        <f t="shared" si="45"/>
        <v>0</v>
      </c>
      <c r="T122" s="252">
        <f t="shared" si="46"/>
        <v>0</v>
      </c>
      <c r="U122" s="252">
        <f t="shared" si="47"/>
        <v>0</v>
      </c>
      <c r="V122" s="252">
        <f t="shared" si="48"/>
        <v>1237.92</v>
      </c>
      <c r="W122" s="252" t="e">
        <f>+#REF!</f>
        <v>#REF!</v>
      </c>
      <c r="X122" s="252" t="e">
        <f>+#REF!</f>
        <v>#REF!</v>
      </c>
      <c r="Y122" s="31" t="e">
        <f>+#REF!</f>
        <v>#REF!</v>
      </c>
      <c r="Z122" s="31" t="e">
        <f>+#REF!</f>
        <v>#REF!</v>
      </c>
      <c r="AA122" s="31" t="e">
        <f>+#REF!</f>
        <v>#REF!</v>
      </c>
      <c r="AB122" s="31" t="e">
        <f>+#REF!</f>
        <v>#REF!</v>
      </c>
    </row>
    <row r="123" spans="1:28" ht="20.100000000000001" customHeight="1" x14ac:dyDescent="0.3">
      <c r="A123" s="24">
        <v>117</v>
      </c>
      <c r="B123" s="272" t="s">
        <v>179</v>
      </c>
      <c r="C123" s="19" t="s">
        <v>43</v>
      </c>
      <c r="D123" s="253">
        <v>50</v>
      </c>
      <c r="E123" s="21">
        <f>APUS!$H$10298</f>
        <v>220.01</v>
      </c>
      <c r="F123" s="35">
        <f t="shared" si="37"/>
        <v>11000.5</v>
      </c>
      <c r="G123" s="206"/>
      <c r="H123" s="206"/>
      <c r="I123" s="206"/>
      <c r="J123" s="206"/>
      <c r="K123" s="206"/>
      <c r="L123" s="264">
        <f t="shared" si="42"/>
        <v>11000.5</v>
      </c>
      <c r="M123" s="250">
        <f t="shared" si="49"/>
        <v>11000.5</v>
      </c>
      <c r="N123" s="36">
        <f t="shared" si="50"/>
        <v>0</v>
      </c>
      <c r="O123" s="36">
        <f t="shared" si="51"/>
        <v>30</v>
      </c>
      <c r="P123" s="182">
        <v>45377</v>
      </c>
      <c r="Q123" s="252">
        <f t="shared" si="43"/>
        <v>0</v>
      </c>
      <c r="R123" s="252">
        <f t="shared" si="44"/>
        <v>0</v>
      </c>
      <c r="S123" s="252">
        <f t="shared" si="45"/>
        <v>0</v>
      </c>
      <c r="T123" s="252">
        <f t="shared" si="46"/>
        <v>0</v>
      </c>
      <c r="U123" s="252">
        <f t="shared" si="47"/>
        <v>0</v>
      </c>
      <c r="V123" s="252">
        <f t="shared" si="48"/>
        <v>11000.5</v>
      </c>
      <c r="W123" s="252" t="e">
        <f>+#REF!</f>
        <v>#REF!</v>
      </c>
      <c r="X123" s="252" t="e">
        <f>+#REF!</f>
        <v>#REF!</v>
      </c>
      <c r="Y123" s="31" t="e">
        <f>+#REF!</f>
        <v>#REF!</v>
      </c>
      <c r="Z123" s="31" t="e">
        <f>+#REF!</f>
        <v>#REF!</v>
      </c>
      <c r="AA123" s="31" t="e">
        <f>+#REF!</f>
        <v>#REF!</v>
      </c>
      <c r="AB123" s="31" t="e">
        <f>+#REF!</f>
        <v>#REF!</v>
      </c>
    </row>
    <row r="124" spans="1:28" ht="20.100000000000001" customHeight="1" x14ac:dyDescent="0.3">
      <c r="A124" s="24">
        <v>118</v>
      </c>
      <c r="B124" s="272" t="s">
        <v>180</v>
      </c>
      <c r="C124" s="19" t="s">
        <v>43</v>
      </c>
      <c r="D124" s="253">
        <v>4</v>
      </c>
      <c r="E124" s="21">
        <f>APUS!$H$10386</f>
        <v>236.23</v>
      </c>
      <c r="F124" s="35">
        <f t="shared" si="37"/>
        <v>944.92</v>
      </c>
      <c r="G124" s="206"/>
      <c r="H124" s="206"/>
      <c r="I124" s="206"/>
      <c r="J124" s="206"/>
      <c r="K124" s="206"/>
      <c r="L124" s="264">
        <f t="shared" si="42"/>
        <v>944.92</v>
      </c>
      <c r="M124" s="250">
        <f t="shared" si="49"/>
        <v>944.92</v>
      </c>
      <c r="N124" s="36">
        <f t="shared" si="50"/>
        <v>0</v>
      </c>
      <c r="O124" s="36">
        <f t="shared" si="51"/>
        <v>30</v>
      </c>
      <c r="P124" s="182">
        <v>45377</v>
      </c>
      <c r="Q124" s="252">
        <f t="shared" si="43"/>
        <v>0</v>
      </c>
      <c r="R124" s="252">
        <f t="shared" si="44"/>
        <v>0</v>
      </c>
      <c r="S124" s="252">
        <f t="shared" si="45"/>
        <v>0</v>
      </c>
      <c r="T124" s="252">
        <f t="shared" si="46"/>
        <v>0</v>
      </c>
      <c r="U124" s="252">
        <f t="shared" si="47"/>
        <v>0</v>
      </c>
      <c r="V124" s="252">
        <f t="shared" si="48"/>
        <v>944.92</v>
      </c>
      <c r="W124" s="252" t="e">
        <f>+#REF!</f>
        <v>#REF!</v>
      </c>
      <c r="X124" s="252" t="e">
        <f>+#REF!</f>
        <v>#REF!</v>
      </c>
      <c r="Y124" s="31" t="e">
        <f>+#REF!</f>
        <v>#REF!</v>
      </c>
      <c r="Z124" s="31" t="e">
        <f>+#REF!</f>
        <v>#REF!</v>
      </c>
      <c r="AA124" s="31" t="e">
        <f>+#REF!</f>
        <v>#REF!</v>
      </c>
      <c r="AB124" s="31" t="e">
        <f>+#REF!</f>
        <v>#REF!</v>
      </c>
    </row>
    <row r="125" spans="1:28" ht="20.100000000000001" customHeight="1" x14ac:dyDescent="0.3">
      <c r="A125" s="24">
        <v>119</v>
      </c>
      <c r="B125" s="272" t="s">
        <v>181</v>
      </c>
      <c r="C125" s="19" t="s">
        <v>43</v>
      </c>
      <c r="D125" s="253">
        <v>9</v>
      </c>
      <c r="E125" s="21">
        <f>APUS!$H$10474</f>
        <v>250.18</v>
      </c>
      <c r="F125" s="35">
        <f t="shared" si="37"/>
        <v>2251.62</v>
      </c>
      <c r="G125" s="206"/>
      <c r="H125" s="206"/>
      <c r="I125" s="206"/>
      <c r="J125" s="206"/>
      <c r="K125" s="206"/>
      <c r="L125" s="264">
        <f t="shared" si="42"/>
        <v>2251.62</v>
      </c>
      <c r="M125" s="250">
        <f t="shared" si="49"/>
        <v>2251.62</v>
      </c>
      <c r="N125" s="36">
        <f t="shared" si="50"/>
        <v>0</v>
      </c>
      <c r="O125" s="36">
        <f t="shared" si="51"/>
        <v>30</v>
      </c>
      <c r="P125" s="182">
        <v>45377</v>
      </c>
      <c r="Q125" s="252">
        <f t="shared" si="43"/>
        <v>0</v>
      </c>
      <c r="R125" s="252">
        <f t="shared" si="44"/>
        <v>0</v>
      </c>
      <c r="S125" s="252">
        <f t="shared" si="45"/>
        <v>0</v>
      </c>
      <c r="T125" s="252">
        <f t="shared" si="46"/>
        <v>0</v>
      </c>
      <c r="U125" s="252">
        <f t="shared" si="47"/>
        <v>0</v>
      </c>
      <c r="V125" s="252">
        <f t="shared" si="48"/>
        <v>2251.62</v>
      </c>
      <c r="W125" s="252" t="e">
        <f>+#REF!</f>
        <v>#REF!</v>
      </c>
      <c r="X125" s="252" t="e">
        <f>+#REF!</f>
        <v>#REF!</v>
      </c>
      <c r="Y125" s="31" t="e">
        <f>+#REF!</f>
        <v>#REF!</v>
      </c>
      <c r="Z125" s="31" t="e">
        <f>+#REF!</f>
        <v>#REF!</v>
      </c>
      <c r="AA125" s="31" t="e">
        <f>+#REF!</f>
        <v>#REF!</v>
      </c>
      <c r="AB125" s="31" t="e">
        <f>+#REF!</f>
        <v>#REF!</v>
      </c>
    </row>
    <row r="126" spans="1:28" ht="20.100000000000001" customHeight="1" x14ac:dyDescent="0.3">
      <c r="A126" s="24">
        <v>120</v>
      </c>
      <c r="B126" s="272" t="s">
        <v>182</v>
      </c>
      <c r="C126" s="19" t="s">
        <v>74</v>
      </c>
      <c r="D126" s="253">
        <v>343.45</v>
      </c>
      <c r="E126" s="21">
        <f>APUS!$H$10562</f>
        <v>89.2</v>
      </c>
      <c r="F126" s="35">
        <f t="shared" si="37"/>
        <v>30635.74</v>
      </c>
      <c r="G126" s="206"/>
      <c r="H126" s="206"/>
      <c r="I126" s="206"/>
      <c r="J126" s="206"/>
      <c r="K126" s="206"/>
      <c r="L126" s="264">
        <f t="shared" si="42"/>
        <v>30635.74</v>
      </c>
      <c r="M126" s="250">
        <f t="shared" si="49"/>
        <v>30635.74</v>
      </c>
      <c r="N126" s="36">
        <f t="shared" si="50"/>
        <v>0</v>
      </c>
      <c r="O126" s="36">
        <f t="shared" si="51"/>
        <v>30</v>
      </c>
      <c r="P126" s="182">
        <v>45377</v>
      </c>
      <c r="Q126" s="252">
        <f t="shared" si="43"/>
        <v>0</v>
      </c>
      <c r="R126" s="252">
        <f t="shared" si="44"/>
        <v>0</v>
      </c>
      <c r="S126" s="252">
        <f t="shared" si="45"/>
        <v>0</v>
      </c>
      <c r="T126" s="252">
        <f t="shared" si="46"/>
        <v>0</v>
      </c>
      <c r="U126" s="252">
        <f t="shared" si="47"/>
        <v>0</v>
      </c>
      <c r="V126" s="252">
        <f t="shared" si="48"/>
        <v>30635.74</v>
      </c>
      <c r="W126" s="252" t="e">
        <f>+#REF!</f>
        <v>#REF!</v>
      </c>
      <c r="X126" s="252" t="e">
        <f>+#REF!</f>
        <v>#REF!</v>
      </c>
      <c r="Y126" s="31" t="e">
        <f>+#REF!</f>
        <v>#REF!</v>
      </c>
      <c r="Z126" s="31" t="e">
        <f>+#REF!</f>
        <v>#REF!</v>
      </c>
      <c r="AA126" s="31" t="e">
        <f>+#REF!</f>
        <v>#REF!</v>
      </c>
      <c r="AB126" s="31" t="e">
        <f>+#REF!</f>
        <v>#REF!</v>
      </c>
    </row>
    <row r="127" spans="1:28" ht="20.100000000000001" customHeight="1" x14ac:dyDescent="0.3">
      <c r="A127" s="24">
        <v>121</v>
      </c>
      <c r="B127" s="271" t="s">
        <v>187</v>
      </c>
      <c r="C127" s="19" t="s">
        <v>74</v>
      </c>
      <c r="D127" s="253">
        <v>92</v>
      </c>
      <c r="E127" s="21">
        <f>APUS!$H$10650</f>
        <v>19.420000000000002</v>
      </c>
      <c r="F127" s="35">
        <f t="shared" si="37"/>
        <v>1786.64</v>
      </c>
      <c r="G127" s="264">
        <f t="shared" ref="G127:G138" si="52">+F127</f>
        <v>1786.64</v>
      </c>
      <c r="H127" s="206"/>
      <c r="I127" s="206"/>
      <c r="J127" s="206"/>
      <c r="K127" s="206"/>
      <c r="L127" s="206"/>
      <c r="M127" s="250">
        <f t="shared" si="49"/>
        <v>1786.64</v>
      </c>
      <c r="N127" s="36">
        <f t="shared" si="50"/>
        <v>0</v>
      </c>
      <c r="O127" s="36">
        <f t="shared" si="51"/>
        <v>30</v>
      </c>
      <c r="P127" s="182">
        <v>45377</v>
      </c>
      <c r="Q127" s="252">
        <f t="shared" si="43"/>
        <v>1786.64</v>
      </c>
      <c r="R127" s="252">
        <f t="shared" si="44"/>
        <v>0</v>
      </c>
      <c r="S127" s="252">
        <f t="shared" si="45"/>
        <v>0</v>
      </c>
      <c r="T127" s="252">
        <f t="shared" si="46"/>
        <v>0</v>
      </c>
      <c r="U127" s="252">
        <f t="shared" si="47"/>
        <v>0</v>
      </c>
      <c r="V127" s="252">
        <f t="shared" si="48"/>
        <v>0</v>
      </c>
      <c r="W127" s="252" t="e">
        <f>+#REF!</f>
        <v>#REF!</v>
      </c>
      <c r="X127" s="252" t="e">
        <f>+#REF!</f>
        <v>#REF!</v>
      </c>
      <c r="Y127" s="31" t="e">
        <f>+#REF!</f>
        <v>#REF!</v>
      </c>
      <c r="Z127" s="31" t="e">
        <f>+#REF!</f>
        <v>#REF!</v>
      </c>
      <c r="AA127" s="31" t="e">
        <f>+#REF!</f>
        <v>#REF!</v>
      </c>
      <c r="AB127" s="31" t="e">
        <f>+#REF!</f>
        <v>#REF!</v>
      </c>
    </row>
    <row r="128" spans="1:28" ht="20.100000000000001" customHeight="1" x14ac:dyDescent="0.3">
      <c r="A128" s="24">
        <v>122</v>
      </c>
      <c r="B128" s="272" t="s">
        <v>183</v>
      </c>
      <c r="C128" s="19" t="s">
        <v>74</v>
      </c>
      <c r="D128" s="253">
        <v>3057</v>
      </c>
      <c r="E128" s="21">
        <f>APUS!$H$10738</f>
        <v>0.12</v>
      </c>
      <c r="F128" s="35">
        <f t="shared" si="37"/>
        <v>366.84</v>
      </c>
      <c r="G128" s="264">
        <f t="shared" si="52"/>
        <v>366.84</v>
      </c>
      <c r="H128" s="206"/>
      <c r="I128" s="206"/>
      <c r="J128" s="206"/>
      <c r="K128" s="206"/>
      <c r="L128" s="206"/>
      <c r="M128" s="250">
        <f t="shared" si="49"/>
        <v>366.84</v>
      </c>
      <c r="N128" s="36">
        <f t="shared" si="50"/>
        <v>0</v>
      </c>
      <c r="O128" s="36">
        <f t="shared" si="51"/>
        <v>30</v>
      </c>
      <c r="P128" s="182">
        <v>45377</v>
      </c>
      <c r="Q128" s="252">
        <f t="shared" si="43"/>
        <v>366.84</v>
      </c>
      <c r="R128" s="252">
        <f t="shared" si="44"/>
        <v>0</v>
      </c>
      <c r="S128" s="252">
        <f t="shared" si="45"/>
        <v>0</v>
      </c>
      <c r="T128" s="252">
        <f t="shared" si="46"/>
        <v>0</v>
      </c>
      <c r="U128" s="252">
        <f t="shared" si="47"/>
        <v>0</v>
      </c>
      <c r="V128" s="252">
        <f t="shared" si="48"/>
        <v>0</v>
      </c>
      <c r="W128" s="252" t="e">
        <f>+#REF!</f>
        <v>#REF!</v>
      </c>
      <c r="X128" s="252" t="e">
        <f>+#REF!</f>
        <v>#REF!</v>
      </c>
      <c r="Y128" s="31" t="e">
        <f>+#REF!</f>
        <v>#REF!</v>
      </c>
      <c r="Z128" s="31" t="e">
        <f>+#REF!</f>
        <v>#REF!</v>
      </c>
      <c r="AA128" s="31" t="e">
        <f>+#REF!</f>
        <v>#REF!</v>
      </c>
      <c r="AB128" s="31" t="e">
        <f>+#REF!</f>
        <v>#REF!</v>
      </c>
    </row>
    <row r="129" spans="1:28" ht="20.100000000000001" customHeight="1" x14ac:dyDescent="0.3">
      <c r="A129" s="24">
        <v>123</v>
      </c>
      <c r="B129" s="271" t="s">
        <v>188</v>
      </c>
      <c r="C129" s="19" t="s">
        <v>43</v>
      </c>
      <c r="D129" s="253">
        <v>9</v>
      </c>
      <c r="E129" s="21">
        <f>APUS!$H$10826</f>
        <v>157.06</v>
      </c>
      <c r="F129" s="35">
        <f t="shared" si="37"/>
        <v>1413.54</v>
      </c>
      <c r="G129" s="264">
        <f t="shared" si="52"/>
        <v>1413.54</v>
      </c>
      <c r="H129" s="206"/>
      <c r="I129" s="206"/>
      <c r="J129" s="206"/>
      <c r="K129" s="206"/>
      <c r="L129" s="206"/>
      <c r="M129" s="250">
        <f t="shared" si="49"/>
        <v>1413.54</v>
      </c>
      <c r="N129" s="36">
        <f t="shared" si="50"/>
        <v>0</v>
      </c>
      <c r="O129" s="36">
        <f t="shared" si="51"/>
        <v>30</v>
      </c>
      <c r="P129" s="182">
        <v>45377</v>
      </c>
      <c r="Q129" s="252">
        <f t="shared" si="43"/>
        <v>1413.54</v>
      </c>
      <c r="R129" s="252">
        <f t="shared" si="44"/>
        <v>0</v>
      </c>
      <c r="S129" s="252">
        <f t="shared" si="45"/>
        <v>0</v>
      </c>
      <c r="T129" s="252">
        <f t="shared" si="46"/>
        <v>0</v>
      </c>
      <c r="U129" s="252">
        <f t="shared" si="47"/>
        <v>0</v>
      </c>
      <c r="V129" s="252">
        <f t="shared" si="48"/>
        <v>0</v>
      </c>
      <c r="W129" s="252" t="e">
        <f>+#REF!</f>
        <v>#REF!</v>
      </c>
      <c r="X129" s="252" t="e">
        <f>+#REF!</f>
        <v>#REF!</v>
      </c>
      <c r="Y129" s="31" t="e">
        <f>+#REF!</f>
        <v>#REF!</v>
      </c>
      <c r="Z129" s="31" t="e">
        <f>+#REF!</f>
        <v>#REF!</v>
      </c>
      <c r="AA129" s="31" t="e">
        <f>+#REF!</f>
        <v>#REF!</v>
      </c>
      <c r="AB129" s="31" t="e">
        <f>+#REF!</f>
        <v>#REF!</v>
      </c>
    </row>
    <row r="130" spans="1:28" ht="20.100000000000001" customHeight="1" x14ac:dyDescent="0.3">
      <c r="A130" s="24">
        <v>124</v>
      </c>
      <c r="B130" s="271" t="s">
        <v>189</v>
      </c>
      <c r="C130" s="19" t="s">
        <v>43</v>
      </c>
      <c r="D130" s="253">
        <v>9</v>
      </c>
      <c r="E130" s="21">
        <f>APUS!$H$10914</f>
        <v>178.88</v>
      </c>
      <c r="F130" s="35">
        <f t="shared" si="37"/>
        <v>1609.92</v>
      </c>
      <c r="G130" s="264">
        <f t="shared" si="52"/>
        <v>1609.92</v>
      </c>
      <c r="H130" s="206"/>
      <c r="I130" s="206"/>
      <c r="J130" s="206"/>
      <c r="K130" s="206"/>
      <c r="L130" s="206"/>
      <c r="M130" s="250">
        <f t="shared" si="49"/>
        <v>1609.92</v>
      </c>
      <c r="N130" s="36">
        <f t="shared" si="50"/>
        <v>0</v>
      </c>
      <c r="O130" s="36">
        <f t="shared" si="51"/>
        <v>30</v>
      </c>
      <c r="P130" s="182">
        <v>45377</v>
      </c>
      <c r="Q130" s="252">
        <f t="shared" si="43"/>
        <v>1609.92</v>
      </c>
      <c r="R130" s="252">
        <f t="shared" si="44"/>
        <v>0</v>
      </c>
      <c r="S130" s="252">
        <f t="shared" si="45"/>
        <v>0</v>
      </c>
      <c r="T130" s="252">
        <f t="shared" si="46"/>
        <v>0</v>
      </c>
      <c r="U130" s="252">
        <f t="shared" si="47"/>
        <v>0</v>
      </c>
      <c r="V130" s="252">
        <f t="shared" si="48"/>
        <v>0</v>
      </c>
      <c r="W130" s="252" t="e">
        <f>+#REF!</f>
        <v>#REF!</v>
      </c>
      <c r="X130" s="252" t="e">
        <f>+#REF!</f>
        <v>#REF!</v>
      </c>
      <c r="Y130" s="31" t="e">
        <f>+#REF!</f>
        <v>#REF!</v>
      </c>
      <c r="Z130" s="31" t="e">
        <f>+#REF!</f>
        <v>#REF!</v>
      </c>
      <c r="AA130" s="31" t="e">
        <f>+#REF!</f>
        <v>#REF!</v>
      </c>
      <c r="AB130" s="31" t="e">
        <f>+#REF!</f>
        <v>#REF!</v>
      </c>
    </row>
    <row r="131" spans="1:28" ht="20.100000000000001" customHeight="1" x14ac:dyDescent="0.3">
      <c r="A131" s="24">
        <v>125</v>
      </c>
      <c r="B131" s="271" t="s">
        <v>190</v>
      </c>
      <c r="C131" s="19" t="s">
        <v>43</v>
      </c>
      <c r="D131" s="253">
        <v>9</v>
      </c>
      <c r="E131" s="21">
        <f>APUS!$H$11002</f>
        <v>197.06</v>
      </c>
      <c r="F131" s="35">
        <f t="shared" si="37"/>
        <v>1773.54</v>
      </c>
      <c r="G131" s="264">
        <f t="shared" si="52"/>
        <v>1773.54</v>
      </c>
      <c r="H131" s="206"/>
      <c r="I131" s="206"/>
      <c r="J131" s="206"/>
      <c r="K131" s="206"/>
      <c r="L131" s="206"/>
      <c r="M131" s="250">
        <f t="shared" si="49"/>
        <v>1773.54</v>
      </c>
      <c r="N131" s="36">
        <f t="shared" si="50"/>
        <v>0</v>
      </c>
      <c r="O131" s="36">
        <f t="shared" si="51"/>
        <v>30</v>
      </c>
      <c r="P131" s="182">
        <v>45377</v>
      </c>
      <c r="Q131" s="252">
        <f t="shared" si="43"/>
        <v>1773.54</v>
      </c>
      <c r="R131" s="252">
        <f t="shared" si="44"/>
        <v>0</v>
      </c>
      <c r="S131" s="252">
        <f t="shared" si="45"/>
        <v>0</v>
      </c>
      <c r="T131" s="252">
        <f t="shared" si="46"/>
        <v>0</v>
      </c>
      <c r="U131" s="252">
        <f t="shared" si="47"/>
        <v>0</v>
      </c>
      <c r="V131" s="252">
        <f t="shared" si="48"/>
        <v>0</v>
      </c>
      <c r="W131" s="252" t="e">
        <f>+#REF!</f>
        <v>#REF!</v>
      </c>
      <c r="X131" s="252" t="e">
        <f>+#REF!</f>
        <v>#REF!</v>
      </c>
      <c r="Y131" s="31" t="e">
        <f>+#REF!</f>
        <v>#REF!</v>
      </c>
      <c r="Z131" s="31" t="e">
        <f>+#REF!</f>
        <v>#REF!</v>
      </c>
      <c r="AA131" s="31" t="e">
        <f>+#REF!</f>
        <v>#REF!</v>
      </c>
      <c r="AB131" s="31" t="e">
        <f>+#REF!</f>
        <v>#REF!</v>
      </c>
    </row>
    <row r="132" spans="1:28" ht="20.100000000000001" customHeight="1" x14ac:dyDescent="0.3">
      <c r="A132" s="24">
        <v>126</v>
      </c>
      <c r="B132" s="271" t="s">
        <v>191</v>
      </c>
      <c r="C132" s="19" t="s">
        <v>43</v>
      </c>
      <c r="D132" s="253">
        <v>18</v>
      </c>
      <c r="E132" s="21">
        <f>APUS!$H$11090</f>
        <v>95.45</v>
      </c>
      <c r="F132" s="35">
        <f t="shared" si="37"/>
        <v>1718.1000000000001</v>
      </c>
      <c r="G132" s="264">
        <f t="shared" si="52"/>
        <v>1718.1000000000001</v>
      </c>
      <c r="H132" s="206"/>
      <c r="I132" s="206"/>
      <c r="J132" s="206"/>
      <c r="K132" s="206"/>
      <c r="L132" s="206"/>
      <c r="M132" s="250">
        <f t="shared" si="49"/>
        <v>1718.1000000000001</v>
      </c>
      <c r="N132" s="36">
        <f t="shared" si="50"/>
        <v>0</v>
      </c>
      <c r="O132" s="36">
        <f t="shared" si="51"/>
        <v>30</v>
      </c>
      <c r="P132" s="182">
        <v>45377</v>
      </c>
      <c r="Q132" s="252">
        <f t="shared" si="43"/>
        <v>1718.1000000000001</v>
      </c>
      <c r="R132" s="252">
        <f t="shared" si="44"/>
        <v>0</v>
      </c>
      <c r="S132" s="252">
        <f t="shared" si="45"/>
        <v>0</v>
      </c>
      <c r="T132" s="252">
        <f t="shared" si="46"/>
        <v>0</v>
      </c>
      <c r="U132" s="252">
        <f t="shared" si="47"/>
        <v>0</v>
      </c>
      <c r="V132" s="252">
        <f t="shared" si="48"/>
        <v>0</v>
      </c>
      <c r="W132" s="252" t="e">
        <f>+#REF!</f>
        <v>#REF!</v>
      </c>
      <c r="X132" s="252" t="e">
        <f>+#REF!</f>
        <v>#REF!</v>
      </c>
      <c r="Y132" s="31" t="e">
        <f>+#REF!</f>
        <v>#REF!</v>
      </c>
      <c r="Z132" s="31" t="e">
        <f>+#REF!</f>
        <v>#REF!</v>
      </c>
      <c r="AA132" s="31" t="e">
        <f>+#REF!</f>
        <v>#REF!</v>
      </c>
      <c r="AB132" s="31" t="e">
        <f>+#REF!</f>
        <v>#REF!</v>
      </c>
    </row>
    <row r="133" spans="1:28" ht="20.100000000000001" customHeight="1" x14ac:dyDescent="0.3">
      <c r="A133" s="24">
        <v>127</v>
      </c>
      <c r="B133" s="271" t="s">
        <v>192</v>
      </c>
      <c r="C133" s="19" t="s">
        <v>43</v>
      </c>
      <c r="D133" s="253">
        <v>46</v>
      </c>
      <c r="E133" s="21">
        <f>APUS!$H$11178</f>
        <v>48.58</v>
      </c>
      <c r="F133" s="35">
        <f t="shared" si="37"/>
        <v>2234.6799999999998</v>
      </c>
      <c r="G133" s="264">
        <f t="shared" si="52"/>
        <v>2234.6799999999998</v>
      </c>
      <c r="H133" s="206"/>
      <c r="I133" s="206"/>
      <c r="J133" s="206"/>
      <c r="K133" s="206"/>
      <c r="L133" s="206"/>
      <c r="M133" s="250">
        <f t="shared" si="49"/>
        <v>2234.6799999999998</v>
      </c>
      <c r="N133" s="36">
        <f t="shared" si="50"/>
        <v>0</v>
      </c>
      <c r="O133" s="36">
        <f t="shared" si="51"/>
        <v>30</v>
      </c>
      <c r="P133" s="182">
        <v>45377</v>
      </c>
      <c r="Q133" s="252">
        <f t="shared" si="43"/>
        <v>2234.6799999999998</v>
      </c>
      <c r="R133" s="252">
        <f t="shared" si="44"/>
        <v>0</v>
      </c>
      <c r="S133" s="252">
        <f t="shared" si="45"/>
        <v>0</v>
      </c>
      <c r="T133" s="252">
        <f t="shared" si="46"/>
        <v>0</v>
      </c>
      <c r="U133" s="252">
        <f t="shared" si="47"/>
        <v>0</v>
      </c>
      <c r="V133" s="252">
        <f t="shared" si="48"/>
        <v>0</v>
      </c>
      <c r="W133" s="252" t="e">
        <f>+#REF!</f>
        <v>#REF!</v>
      </c>
      <c r="X133" s="252" t="e">
        <f>+#REF!</f>
        <v>#REF!</v>
      </c>
      <c r="Y133" s="31" t="e">
        <f>+#REF!</f>
        <v>#REF!</v>
      </c>
      <c r="Z133" s="31" t="e">
        <f>+#REF!</f>
        <v>#REF!</v>
      </c>
      <c r="AA133" s="31" t="e">
        <f>+#REF!</f>
        <v>#REF!</v>
      </c>
      <c r="AB133" s="31" t="e">
        <f>+#REF!</f>
        <v>#REF!</v>
      </c>
    </row>
    <row r="134" spans="1:28" ht="20.100000000000001" customHeight="1" x14ac:dyDescent="0.3">
      <c r="A134" s="24">
        <v>128</v>
      </c>
      <c r="B134" s="272" t="s">
        <v>184</v>
      </c>
      <c r="C134" s="19" t="s">
        <v>43</v>
      </c>
      <c r="D134" s="253">
        <v>40</v>
      </c>
      <c r="E134" s="21">
        <f>APUS!$H$11266</f>
        <v>31.19</v>
      </c>
      <c r="F134" s="35">
        <f t="shared" si="37"/>
        <v>1247.6000000000001</v>
      </c>
      <c r="G134" s="264">
        <f t="shared" si="52"/>
        <v>1247.6000000000001</v>
      </c>
      <c r="H134" s="206"/>
      <c r="I134" s="206"/>
      <c r="J134" s="206"/>
      <c r="K134" s="206"/>
      <c r="L134" s="206"/>
      <c r="M134" s="250">
        <f t="shared" si="49"/>
        <v>1247.6000000000001</v>
      </c>
      <c r="N134" s="36">
        <f t="shared" si="50"/>
        <v>0</v>
      </c>
      <c r="O134" s="36">
        <f t="shared" si="51"/>
        <v>30</v>
      </c>
      <c r="P134" s="182">
        <v>45317</v>
      </c>
      <c r="Q134" s="252">
        <f t="shared" si="43"/>
        <v>1247.6000000000001</v>
      </c>
      <c r="R134" s="252">
        <f t="shared" si="44"/>
        <v>0</v>
      </c>
      <c r="S134" s="252">
        <f t="shared" si="45"/>
        <v>0</v>
      </c>
      <c r="T134" s="252">
        <f t="shared" si="46"/>
        <v>0</v>
      </c>
      <c r="U134" s="252">
        <f t="shared" si="47"/>
        <v>0</v>
      </c>
      <c r="V134" s="252">
        <f t="shared" si="48"/>
        <v>0</v>
      </c>
      <c r="W134" s="252" t="e">
        <f>+#REF!</f>
        <v>#REF!</v>
      </c>
      <c r="X134" s="252" t="e">
        <f>+#REF!</f>
        <v>#REF!</v>
      </c>
      <c r="Y134" s="31" t="e">
        <f>+#REF!</f>
        <v>#REF!</v>
      </c>
      <c r="Z134" s="31" t="e">
        <f>+#REF!</f>
        <v>#REF!</v>
      </c>
      <c r="AA134" s="31" t="e">
        <f>+#REF!</f>
        <v>#REF!</v>
      </c>
      <c r="AB134" s="31" t="e">
        <f>+#REF!</f>
        <v>#REF!</v>
      </c>
    </row>
    <row r="135" spans="1:28" ht="20.100000000000001" customHeight="1" x14ac:dyDescent="0.3">
      <c r="A135" s="24">
        <v>129</v>
      </c>
      <c r="B135" s="271" t="s">
        <v>193</v>
      </c>
      <c r="C135" s="19" t="s">
        <v>43</v>
      </c>
      <c r="D135" s="253">
        <v>9</v>
      </c>
      <c r="E135" s="21">
        <f>APUS!$H$11354</f>
        <v>53.87</v>
      </c>
      <c r="F135" s="35">
        <f t="shared" si="37"/>
        <v>484.83</v>
      </c>
      <c r="G135" s="264">
        <f t="shared" si="52"/>
        <v>484.83</v>
      </c>
      <c r="H135" s="206"/>
      <c r="I135" s="206"/>
      <c r="J135" s="206"/>
      <c r="K135" s="206"/>
      <c r="L135" s="206"/>
      <c r="M135" s="250">
        <f t="shared" si="49"/>
        <v>484.83</v>
      </c>
      <c r="N135" s="36">
        <f t="shared" si="50"/>
        <v>0</v>
      </c>
      <c r="O135" s="36">
        <f t="shared" si="51"/>
        <v>30</v>
      </c>
      <c r="P135" s="182">
        <v>45317</v>
      </c>
      <c r="Q135" s="252">
        <f t="shared" ref="Q135:Q149" si="53">+G135</f>
        <v>484.83</v>
      </c>
      <c r="R135" s="252">
        <f t="shared" ref="R135:R149" si="54">+H135</f>
        <v>0</v>
      </c>
      <c r="S135" s="252">
        <f t="shared" ref="S135:S149" si="55">+I135</f>
        <v>0</v>
      </c>
      <c r="T135" s="252">
        <f t="shared" ref="T135:T149" si="56">+J135</f>
        <v>0</v>
      </c>
      <c r="U135" s="252">
        <f t="shared" ref="U135:U149" si="57">+K135</f>
        <v>0</v>
      </c>
      <c r="V135" s="252">
        <f t="shared" ref="V135:V149" si="58">+L135</f>
        <v>0</v>
      </c>
      <c r="W135" s="252" t="e">
        <f>+#REF!</f>
        <v>#REF!</v>
      </c>
      <c r="X135" s="252" t="e">
        <f>+#REF!</f>
        <v>#REF!</v>
      </c>
      <c r="Y135" s="31" t="e">
        <f>+#REF!</f>
        <v>#REF!</v>
      </c>
      <c r="Z135" s="31" t="e">
        <f>+#REF!</f>
        <v>#REF!</v>
      </c>
      <c r="AA135" s="31" t="e">
        <f>+#REF!</f>
        <v>#REF!</v>
      </c>
      <c r="AB135" s="31" t="e">
        <f>+#REF!</f>
        <v>#REF!</v>
      </c>
    </row>
    <row r="136" spans="1:28" ht="20.100000000000001" customHeight="1" x14ac:dyDescent="0.3">
      <c r="A136" s="24">
        <v>130</v>
      </c>
      <c r="B136" s="271" t="s">
        <v>194</v>
      </c>
      <c r="C136" s="19" t="s">
        <v>41</v>
      </c>
      <c r="D136" s="253">
        <v>6</v>
      </c>
      <c r="E136" s="21">
        <f>APUS!$H$11442</f>
        <v>217.82</v>
      </c>
      <c r="F136" s="35">
        <f t="shared" ref="F136:F149" si="59">+D136*E136</f>
        <v>1306.92</v>
      </c>
      <c r="G136" s="264">
        <f t="shared" si="52"/>
        <v>1306.92</v>
      </c>
      <c r="H136" s="206"/>
      <c r="I136" s="206"/>
      <c r="J136" s="206"/>
      <c r="K136" s="206"/>
      <c r="L136" s="206"/>
      <c r="M136" s="250">
        <f t="shared" si="49"/>
        <v>1306.92</v>
      </c>
      <c r="N136" s="36">
        <f t="shared" si="50"/>
        <v>0</v>
      </c>
      <c r="O136" s="36">
        <f t="shared" si="51"/>
        <v>30</v>
      </c>
      <c r="P136" s="182">
        <v>45317</v>
      </c>
      <c r="Q136" s="252">
        <f t="shared" si="53"/>
        <v>1306.92</v>
      </c>
      <c r="R136" s="252">
        <f t="shared" si="54"/>
        <v>0</v>
      </c>
      <c r="S136" s="252">
        <f t="shared" si="55"/>
        <v>0</v>
      </c>
      <c r="T136" s="252">
        <f t="shared" si="56"/>
        <v>0</v>
      </c>
      <c r="U136" s="252">
        <f t="shared" si="57"/>
        <v>0</v>
      </c>
      <c r="V136" s="252">
        <f t="shared" si="58"/>
        <v>0</v>
      </c>
      <c r="W136" s="252" t="e">
        <f>+#REF!</f>
        <v>#REF!</v>
      </c>
      <c r="X136" s="252" t="e">
        <f>+#REF!</f>
        <v>#REF!</v>
      </c>
      <c r="Y136" s="31" t="e">
        <f>+#REF!</f>
        <v>#REF!</v>
      </c>
      <c r="Z136" s="31" t="e">
        <f>+#REF!</f>
        <v>#REF!</v>
      </c>
      <c r="AA136" s="31" t="e">
        <f>+#REF!</f>
        <v>#REF!</v>
      </c>
      <c r="AB136" s="31" t="e">
        <f>+#REF!</f>
        <v>#REF!</v>
      </c>
    </row>
    <row r="137" spans="1:28" ht="20.100000000000001" customHeight="1" x14ac:dyDescent="0.3">
      <c r="A137" s="24">
        <v>131</v>
      </c>
      <c r="B137" s="272" t="s">
        <v>185</v>
      </c>
      <c r="C137" s="19" t="s">
        <v>43</v>
      </c>
      <c r="D137" s="253">
        <v>92</v>
      </c>
      <c r="E137" s="21">
        <f>APUS!$H$11530</f>
        <v>18.14</v>
      </c>
      <c r="F137" s="35">
        <f t="shared" si="59"/>
        <v>1668.88</v>
      </c>
      <c r="G137" s="264">
        <f t="shared" si="52"/>
        <v>1668.88</v>
      </c>
      <c r="H137" s="206"/>
      <c r="I137" s="206"/>
      <c r="J137" s="206"/>
      <c r="K137" s="206"/>
      <c r="L137" s="206"/>
      <c r="M137" s="250">
        <f t="shared" si="49"/>
        <v>1668.88</v>
      </c>
      <c r="N137" s="36">
        <f t="shared" si="50"/>
        <v>0</v>
      </c>
      <c r="O137" s="36">
        <f t="shared" si="51"/>
        <v>30</v>
      </c>
      <c r="P137" s="182">
        <v>45317</v>
      </c>
      <c r="Q137" s="252">
        <f t="shared" si="53"/>
        <v>1668.88</v>
      </c>
      <c r="R137" s="252">
        <f t="shared" si="54"/>
        <v>0</v>
      </c>
      <c r="S137" s="252">
        <f t="shared" si="55"/>
        <v>0</v>
      </c>
      <c r="T137" s="252">
        <f t="shared" si="56"/>
        <v>0</v>
      </c>
      <c r="U137" s="252">
        <f t="shared" si="57"/>
        <v>0</v>
      </c>
      <c r="V137" s="252">
        <f t="shared" si="58"/>
        <v>0</v>
      </c>
      <c r="W137" s="252" t="e">
        <f>+#REF!</f>
        <v>#REF!</v>
      </c>
      <c r="X137" s="252" t="e">
        <f>+#REF!</f>
        <v>#REF!</v>
      </c>
      <c r="Y137" s="31" t="e">
        <f>+#REF!</f>
        <v>#REF!</v>
      </c>
      <c r="Z137" s="31" t="e">
        <f>+#REF!</f>
        <v>#REF!</v>
      </c>
      <c r="AA137" s="31" t="e">
        <f>+#REF!</f>
        <v>#REF!</v>
      </c>
      <c r="AB137" s="31" t="e">
        <f>+#REF!</f>
        <v>#REF!</v>
      </c>
    </row>
    <row r="138" spans="1:28" ht="20.100000000000001" customHeight="1" x14ac:dyDescent="0.3">
      <c r="A138" s="24">
        <v>132</v>
      </c>
      <c r="B138" s="272" t="s">
        <v>186</v>
      </c>
      <c r="C138" s="19" t="s">
        <v>41</v>
      </c>
      <c r="D138" s="253">
        <v>3600</v>
      </c>
      <c r="E138" s="21">
        <f>APUS!$H$11618</f>
        <v>5.19</v>
      </c>
      <c r="F138" s="35">
        <f t="shared" si="59"/>
        <v>18684</v>
      </c>
      <c r="G138" s="264">
        <f t="shared" si="52"/>
        <v>18684</v>
      </c>
      <c r="H138" s="206"/>
      <c r="I138" s="206"/>
      <c r="J138" s="206"/>
      <c r="K138" s="206"/>
      <c r="L138" s="206"/>
      <c r="M138" s="250">
        <f t="shared" si="49"/>
        <v>18684</v>
      </c>
      <c r="N138" s="36">
        <f t="shared" si="50"/>
        <v>0</v>
      </c>
      <c r="O138" s="36">
        <f t="shared" si="51"/>
        <v>30</v>
      </c>
      <c r="P138" s="182">
        <v>45317</v>
      </c>
      <c r="Q138" s="252">
        <f t="shared" si="53"/>
        <v>18684</v>
      </c>
      <c r="R138" s="252">
        <f t="shared" si="54"/>
        <v>0</v>
      </c>
      <c r="S138" s="252">
        <f t="shared" si="55"/>
        <v>0</v>
      </c>
      <c r="T138" s="252">
        <f t="shared" si="56"/>
        <v>0</v>
      </c>
      <c r="U138" s="252">
        <f t="shared" si="57"/>
        <v>0</v>
      </c>
      <c r="V138" s="252">
        <f t="shared" si="58"/>
        <v>0</v>
      </c>
      <c r="W138" s="252" t="e">
        <f>+#REF!</f>
        <v>#REF!</v>
      </c>
      <c r="X138" s="252" t="e">
        <f>+#REF!</f>
        <v>#REF!</v>
      </c>
      <c r="Y138" s="31" t="e">
        <f>+#REF!</f>
        <v>#REF!</v>
      </c>
      <c r="Z138" s="31" t="e">
        <f>+#REF!</f>
        <v>#REF!</v>
      </c>
      <c r="AA138" s="31" t="e">
        <f>+#REF!</f>
        <v>#REF!</v>
      </c>
      <c r="AB138" s="31" t="e">
        <f>+#REF!</f>
        <v>#REF!</v>
      </c>
    </row>
    <row r="139" spans="1:28" ht="20.100000000000001" customHeight="1" x14ac:dyDescent="0.3">
      <c r="A139" s="24">
        <v>133</v>
      </c>
      <c r="B139" s="272" t="s">
        <v>195</v>
      </c>
      <c r="C139" s="19" t="s">
        <v>32</v>
      </c>
      <c r="D139" s="253">
        <v>40825.39</v>
      </c>
      <c r="E139" s="21">
        <f>APUS!$H$11706</f>
        <v>1.91</v>
      </c>
      <c r="F139" s="35">
        <f t="shared" si="59"/>
        <v>77976.494899999991</v>
      </c>
      <c r="G139" s="264">
        <f>+F139/5</f>
        <v>15595.298979999998</v>
      </c>
      <c r="H139" s="264">
        <f>+F139/5</f>
        <v>15595.298979999998</v>
      </c>
      <c r="I139" s="264">
        <f>+F139/5</f>
        <v>15595.298979999998</v>
      </c>
      <c r="J139" s="264">
        <f>+F139/5</f>
        <v>15595.298979999998</v>
      </c>
      <c r="K139" s="264">
        <f>+F139/5</f>
        <v>15595.298979999998</v>
      </c>
      <c r="L139" s="206"/>
      <c r="M139" s="250">
        <f t="shared" si="49"/>
        <v>77976.494899999991</v>
      </c>
      <c r="N139" s="36">
        <f t="shared" si="50"/>
        <v>0</v>
      </c>
      <c r="O139" s="36">
        <f t="shared" si="51"/>
        <v>150</v>
      </c>
      <c r="P139" s="182">
        <v>45317</v>
      </c>
      <c r="Q139" s="252">
        <f t="shared" si="53"/>
        <v>15595.298979999998</v>
      </c>
      <c r="R139" s="252">
        <f t="shared" si="54"/>
        <v>15595.298979999998</v>
      </c>
      <c r="S139" s="252">
        <f t="shared" si="55"/>
        <v>15595.298979999998</v>
      </c>
      <c r="T139" s="252">
        <f t="shared" si="56"/>
        <v>15595.298979999998</v>
      </c>
      <c r="U139" s="252">
        <f t="shared" si="57"/>
        <v>15595.298979999998</v>
      </c>
      <c r="V139" s="252">
        <f t="shared" si="58"/>
        <v>0</v>
      </c>
      <c r="W139" s="252" t="e">
        <f>+#REF!</f>
        <v>#REF!</v>
      </c>
      <c r="X139" s="252" t="e">
        <f>+#REF!</f>
        <v>#REF!</v>
      </c>
      <c r="Y139" s="31" t="e">
        <f>+#REF!</f>
        <v>#REF!</v>
      </c>
      <c r="Z139" s="31" t="e">
        <f>+#REF!</f>
        <v>#REF!</v>
      </c>
      <c r="AA139" s="31" t="e">
        <f>+#REF!</f>
        <v>#REF!</v>
      </c>
      <c r="AB139" s="31" t="e">
        <f>+#REF!</f>
        <v>#REF!</v>
      </c>
    </row>
    <row r="140" spans="1:28" ht="20.100000000000001" customHeight="1" x14ac:dyDescent="0.3">
      <c r="A140" s="24">
        <v>134</v>
      </c>
      <c r="B140" s="272" t="s">
        <v>196</v>
      </c>
      <c r="C140" s="19" t="s">
        <v>43</v>
      </c>
      <c r="D140" s="253">
        <v>30</v>
      </c>
      <c r="E140" s="21">
        <f>APUS!$H$11794</f>
        <v>253</v>
      </c>
      <c r="F140" s="35">
        <f t="shared" si="59"/>
        <v>7590</v>
      </c>
      <c r="G140" s="264">
        <f>+F140/5</f>
        <v>1518</v>
      </c>
      <c r="H140" s="264">
        <f>+F140/5</f>
        <v>1518</v>
      </c>
      <c r="I140" s="264">
        <f>+F140/5</f>
        <v>1518</v>
      </c>
      <c r="J140" s="264">
        <f>+F140/5</f>
        <v>1518</v>
      </c>
      <c r="K140" s="264">
        <f>+F140/5</f>
        <v>1518</v>
      </c>
      <c r="L140" s="206"/>
      <c r="M140" s="250">
        <f t="shared" si="49"/>
        <v>7590</v>
      </c>
      <c r="N140" s="36">
        <f t="shared" si="50"/>
        <v>0</v>
      </c>
      <c r="O140" s="36">
        <f t="shared" si="51"/>
        <v>150</v>
      </c>
      <c r="P140" s="182">
        <v>45317</v>
      </c>
      <c r="Q140" s="252">
        <f t="shared" si="53"/>
        <v>1518</v>
      </c>
      <c r="R140" s="252">
        <f t="shared" si="54"/>
        <v>1518</v>
      </c>
      <c r="S140" s="252">
        <f t="shared" si="55"/>
        <v>1518</v>
      </c>
      <c r="T140" s="252">
        <f t="shared" si="56"/>
        <v>1518</v>
      </c>
      <c r="U140" s="252">
        <f t="shared" si="57"/>
        <v>1518</v>
      </c>
      <c r="V140" s="252">
        <f t="shared" si="58"/>
        <v>0</v>
      </c>
      <c r="W140" s="252" t="e">
        <f>+#REF!</f>
        <v>#REF!</v>
      </c>
      <c r="X140" s="252" t="e">
        <f>+#REF!</f>
        <v>#REF!</v>
      </c>
      <c r="Y140" s="31" t="e">
        <f>+#REF!</f>
        <v>#REF!</v>
      </c>
      <c r="Z140" s="31" t="e">
        <f>+#REF!</f>
        <v>#REF!</v>
      </c>
      <c r="AA140" s="31" t="e">
        <f>+#REF!</f>
        <v>#REF!</v>
      </c>
      <c r="AB140" s="31" t="e">
        <f>+#REF!</f>
        <v>#REF!</v>
      </c>
    </row>
    <row r="141" spans="1:28" ht="20.100000000000001" customHeight="1" x14ac:dyDescent="0.3">
      <c r="A141" s="24">
        <v>135</v>
      </c>
      <c r="B141" s="272" t="s">
        <v>197</v>
      </c>
      <c r="C141" s="19" t="s">
        <v>43</v>
      </c>
      <c r="D141" s="253">
        <v>18</v>
      </c>
      <c r="E141" s="21">
        <f>APUS!$H$11882</f>
        <v>172.01</v>
      </c>
      <c r="F141" s="35">
        <f t="shared" si="59"/>
        <v>3096.18</v>
      </c>
      <c r="G141" s="264">
        <f>+F141/6</f>
        <v>516.03</v>
      </c>
      <c r="H141" s="264">
        <f>+F141/6</f>
        <v>516.03</v>
      </c>
      <c r="I141" s="264">
        <f>+F141/6</f>
        <v>516.03</v>
      </c>
      <c r="J141" s="264">
        <f>+F141/6</f>
        <v>516.03</v>
      </c>
      <c r="K141" s="264">
        <f>+F141/6</f>
        <v>516.03</v>
      </c>
      <c r="L141" s="264">
        <f>+F141/6</f>
        <v>516.03</v>
      </c>
      <c r="M141" s="250">
        <f t="shared" si="49"/>
        <v>3096.1799999999994</v>
      </c>
      <c r="N141" s="36">
        <f t="shared" si="50"/>
        <v>0</v>
      </c>
      <c r="O141" s="36">
        <f t="shared" si="51"/>
        <v>180</v>
      </c>
      <c r="P141" s="182">
        <v>45347</v>
      </c>
      <c r="Q141" s="252">
        <f t="shared" si="53"/>
        <v>516.03</v>
      </c>
      <c r="R141" s="252">
        <f t="shared" si="54"/>
        <v>516.03</v>
      </c>
      <c r="S141" s="252">
        <f t="shared" si="55"/>
        <v>516.03</v>
      </c>
      <c r="T141" s="252">
        <f t="shared" si="56"/>
        <v>516.03</v>
      </c>
      <c r="U141" s="252">
        <f t="shared" si="57"/>
        <v>516.03</v>
      </c>
      <c r="V141" s="252">
        <f t="shared" si="58"/>
        <v>516.03</v>
      </c>
      <c r="W141" s="252" t="e">
        <f>+#REF!</f>
        <v>#REF!</v>
      </c>
      <c r="X141" s="252" t="e">
        <f>+#REF!</f>
        <v>#REF!</v>
      </c>
      <c r="Y141" s="31" t="e">
        <f>+#REF!</f>
        <v>#REF!</v>
      </c>
      <c r="Z141" s="31" t="e">
        <f>+#REF!</f>
        <v>#REF!</v>
      </c>
      <c r="AA141" s="31" t="e">
        <f>+#REF!</f>
        <v>#REF!</v>
      </c>
      <c r="AB141" s="31" t="e">
        <f>+#REF!</f>
        <v>#REF!</v>
      </c>
    </row>
    <row r="142" spans="1:28" ht="20.100000000000001" customHeight="1" x14ac:dyDescent="0.3">
      <c r="A142" s="24">
        <v>136</v>
      </c>
      <c r="B142" s="272" t="s">
        <v>198</v>
      </c>
      <c r="C142" s="19" t="s">
        <v>43</v>
      </c>
      <c r="D142" s="253">
        <v>9</v>
      </c>
      <c r="E142" s="21">
        <f>APUS!$H$11970</f>
        <v>18.399999999999999</v>
      </c>
      <c r="F142" s="35">
        <f t="shared" si="59"/>
        <v>165.6</v>
      </c>
      <c r="G142" s="264">
        <f>+F142</f>
        <v>165.6</v>
      </c>
      <c r="H142" s="206"/>
      <c r="I142" s="206"/>
      <c r="J142" s="206"/>
      <c r="K142" s="206"/>
      <c r="L142" s="206"/>
      <c r="M142" s="250">
        <f t="shared" ref="M142:M154" si="60">+SUM(G142:L142)</f>
        <v>165.6</v>
      </c>
      <c r="N142" s="36">
        <f t="shared" ref="N142:N154" si="61">+M142-F142</f>
        <v>0</v>
      </c>
      <c r="O142" s="36">
        <f t="shared" ref="O142:O149" si="62">30*COUNT(G142:L142)</f>
        <v>30</v>
      </c>
      <c r="P142" s="182">
        <v>45347</v>
      </c>
      <c r="Q142" s="252">
        <f t="shared" si="53"/>
        <v>165.6</v>
      </c>
      <c r="R142" s="252">
        <f t="shared" si="54"/>
        <v>0</v>
      </c>
      <c r="S142" s="252">
        <f t="shared" si="55"/>
        <v>0</v>
      </c>
      <c r="T142" s="252">
        <f t="shared" si="56"/>
        <v>0</v>
      </c>
      <c r="U142" s="252">
        <f t="shared" si="57"/>
        <v>0</v>
      </c>
      <c r="V142" s="252">
        <f t="shared" si="58"/>
        <v>0</v>
      </c>
      <c r="W142" s="252" t="e">
        <f>+#REF!</f>
        <v>#REF!</v>
      </c>
      <c r="X142" s="252" t="e">
        <f>+#REF!</f>
        <v>#REF!</v>
      </c>
      <c r="Y142" s="31" t="e">
        <f>+#REF!</f>
        <v>#REF!</v>
      </c>
      <c r="Z142" s="31" t="e">
        <f>+#REF!</f>
        <v>#REF!</v>
      </c>
      <c r="AA142" s="31" t="e">
        <f>+#REF!</f>
        <v>#REF!</v>
      </c>
      <c r="AB142" s="31" t="e">
        <f>+#REF!</f>
        <v>#REF!</v>
      </c>
    </row>
    <row r="143" spans="1:28" ht="20.100000000000001" customHeight="1" x14ac:dyDescent="0.3">
      <c r="A143" s="24">
        <v>137</v>
      </c>
      <c r="B143" s="271" t="s">
        <v>205</v>
      </c>
      <c r="C143" s="19" t="s">
        <v>32</v>
      </c>
      <c r="D143" s="253">
        <v>5901</v>
      </c>
      <c r="E143" s="21">
        <f>APUS!$H$12058</f>
        <v>0.4</v>
      </c>
      <c r="F143" s="35">
        <f t="shared" si="59"/>
        <v>2360.4</v>
      </c>
      <c r="G143" s="264">
        <f>+F143*0.33</f>
        <v>778.93200000000002</v>
      </c>
      <c r="H143" s="206"/>
      <c r="I143" s="264">
        <f>+F143*0.33</f>
        <v>778.93200000000002</v>
      </c>
      <c r="J143" s="206"/>
      <c r="K143" s="206"/>
      <c r="L143" s="264">
        <f>+F143*0.34</f>
        <v>802.53600000000006</v>
      </c>
      <c r="M143" s="250">
        <f t="shared" si="60"/>
        <v>2360.4</v>
      </c>
      <c r="N143" s="36">
        <f t="shared" si="61"/>
        <v>0</v>
      </c>
      <c r="O143" s="36">
        <f t="shared" si="62"/>
        <v>90</v>
      </c>
      <c r="P143" s="182">
        <v>45347</v>
      </c>
      <c r="Q143" s="252">
        <f t="shared" si="53"/>
        <v>778.93200000000002</v>
      </c>
      <c r="R143" s="252">
        <f t="shared" si="54"/>
        <v>0</v>
      </c>
      <c r="S143" s="252">
        <f t="shared" si="55"/>
        <v>778.93200000000002</v>
      </c>
      <c r="T143" s="252">
        <f t="shared" si="56"/>
        <v>0</v>
      </c>
      <c r="U143" s="252">
        <f t="shared" si="57"/>
        <v>0</v>
      </c>
      <c r="V143" s="252">
        <f t="shared" si="58"/>
        <v>802.53600000000006</v>
      </c>
      <c r="W143" s="252" t="e">
        <f>+#REF!</f>
        <v>#REF!</v>
      </c>
      <c r="X143" s="252" t="e">
        <f>+#REF!</f>
        <v>#REF!</v>
      </c>
      <c r="Y143" s="31" t="e">
        <f>+#REF!</f>
        <v>#REF!</v>
      </c>
      <c r="Z143" s="31" t="e">
        <f>+#REF!</f>
        <v>#REF!</v>
      </c>
      <c r="AA143" s="31" t="e">
        <f>+#REF!</f>
        <v>#REF!</v>
      </c>
      <c r="AB143" s="31" t="e">
        <f>+#REF!</f>
        <v>#REF!</v>
      </c>
    </row>
    <row r="144" spans="1:28" ht="20.100000000000001" customHeight="1" x14ac:dyDescent="0.3">
      <c r="A144" s="24">
        <v>138</v>
      </c>
      <c r="B144" s="272" t="s">
        <v>199</v>
      </c>
      <c r="C144" s="19" t="s">
        <v>43</v>
      </c>
      <c r="D144" s="253">
        <v>6</v>
      </c>
      <c r="E144" s="21">
        <f>APUS!$H$12146</f>
        <v>452.44</v>
      </c>
      <c r="F144" s="35">
        <f t="shared" si="59"/>
        <v>2714.64</v>
      </c>
      <c r="G144" s="206"/>
      <c r="H144" s="206"/>
      <c r="I144" s="206"/>
      <c r="J144" s="206"/>
      <c r="K144" s="264">
        <f>+F144/2</f>
        <v>1357.32</v>
      </c>
      <c r="L144" s="264">
        <f>+F144/2</f>
        <v>1357.32</v>
      </c>
      <c r="M144" s="250">
        <f t="shared" si="60"/>
        <v>2714.64</v>
      </c>
      <c r="N144" s="36">
        <f t="shared" si="61"/>
        <v>0</v>
      </c>
      <c r="O144" s="36">
        <f t="shared" si="62"/>
        <v>60</v>
      </c>
      <c r="P144" s="182">
        <v>45347</v>
      </c>
      <c r="Q144" s="252">
        <f t="shared" si="53"/>
        <v>0</v>
      </c>
      <c r="R144" s="252">
        <f t="shared" si="54"/>
        <v>0</v>
      </c>
      <c r="S144" s="252">
        <f t="shared" si="55"/>
        <v>0</v>
      </c>
      <c r="T144" s="252">
        <f t="shared" si="56"/>
        <v>0</v>
      </c>
      <c r="U144" s="252">
        <f t="shared" si="57"/>
        <v>1357.32</v>
      </c>
      <c r="V144" s="252">
        <f t="shared" si="58"/>
        <v>1357.32</v>
      </c>
      <c r="W144" s="252" t="e">
        <f>+#REF!</f>
        <v>#REF!</v>
      </c>
      <c r="X144" s="252" t="e">
        <f>+#REF!</f>
        <v>#REF!</v>
      </c>
      <c r="Y144" s="31" t="e">
        <f>+#REF!</f>
        <v>#REF!</v>
      </c>
      <c r="Z144" s="31" t="e">
        <f>+#REF!</f>
        <v>#REF!</v>
      </c>
      <c r="AA144" s="31" t="e">
        <f>+#REF!</f>
        <v>#REF!</v>
      </c>
      <c r="AB144" s="31" t="e">
        <f>+#REF!</f>
        <v>#REF!</v>
      </c>
    </row>
    <row r="145" spans="1:28" ht="20.100000000000001" customHeight="1" x14ac:dyDescent="0.3">
      <c r="A145" s="24">
        <v>139</v>
      </c>
      <c r="B145" s="272" t="s">
        <v>200</v>
      </c>
      <c r="C145" s="19" t="s">
        <v>43</v>
      </c>
      <c r="D145" s="253">
        <v>6</v>
      </c>
      <c r="E145" s="21">
        <f>APUS!$H$12234</f>
        <v>46.62</v>
      </c>
      <c r="F145" s="35">
        <f t="shared" si="59"/>
        <v>279.71999999999997</v>
      </c>
      <c r="G145" s="264">
        <f>+F145*0.33</f>
        <v>92.307599999999994</v>
      </c>
      <c r="H145" s="206"/>
      <c r="I145" s="264">
        <f>+F145*0.33</f>
        <v>92.307599999999994</v>
      </c>
      <c r="J145" s="206"/>
      <c r="K145" s="206"/>
      <c r="L145" s="264">
        <f>+F145*0.34</f>
        <v>95.104799999999997</v>
      </c>
      <c r="M145" s="250">
        <f t="shared" si="60"/>
        <v>279.71999999999997</v>
      </c>
      <c r="N145" s="36">
        <f t="shared" si="61"/>
        <v>0</v>
      </c>
      <c r="O145" s="36">
        <f t="shared" si="62"/>
        <v>90</v>
      </c>
      <c r="P145" s="182">
        <v>45347</v>
      </c>
      <c r="Q145" s="252">
        <f t="shared" si="53"/>
        <v>92.307599999999994</v>
      </c>
      <c r="R145" s="252">
        <f t="shared" si="54"/>
        <v>0</v>
      </c>
      <c r="S145" s="252">
        <f t="shared" si="55"/>
        <v>92.307599999999994</v>
      </c>
      <c r="T145" s="252">
        <f t="shared" si="56"/>
        <v>0</v>
      </c>
      <c r="U145" s="252">
        <f t="shared" si="57"/>
        <v>0</v>
      </c>
      <c r="V145" s="252">
        <f t="shared" si="58"/>
        <v>95.104799999999997</v>
      </c>
      <c r="W145" s="252" t="e">
        <f>+#REF!</f>
        <v>#REF!</v>
      </c>
      <c r="X145" s="252" t="e">
        <f>+#REF!</f>
        <v>#REF!</v>
      </c>
      <c r="Y145" s="31" t="e">
        <f>+#REF!</f>
        <v>#REF!</v>
      </c>
      <c r="Z145" s="31" t="e">
        <f>+#REF!</f>
        <v>#REF!</v>
      </c>
      <c r="AA145" s="31" t="e">
        <f>+#REF!</f>
        <v>#REF!</v>
      </c>
      <c r="AB145" s="31" t="e">
        <f>+#REF!</f>
        <v>#REF!</v>
      </c>
    </row>
    <row r="146" spans="1:28" ht="20.100000000000001" customHeight="1" x14ac:dyDescent="0.3">
      <c r="A146" s="24">
        <v>140</v>
      </c>
      <c r="B146" s="272" t="s">
        <v>201</v>
      </c>
      <c r="C146" s="19" t="s">
        <v>43</v>
      </c>
      <c r="D146" s="253">
        <v>6</v>
      </c>
      <c r="E146" s="21">
        <f>APUS!$H$12322</f>
        <v>1311</v>
      </c>
      <c r="F146" s="35">
        <f t="shared" si="59"/>
        <v>7866</v>
      </c>
      <c r="G146" s="264">
        <f>+F146/6</f>
        <v>1311</v>
      </c>
      <c r="H146" s="264">
        <f>+F146/6</f>
        <v>1311</v>
      </c>
      <c r="I146" s="264">
        <f>+F146/6</f>
        <v>1311</v>
      </c>
      <c r="J146" s="264">
        <f>+F146/6</f>
        <v>1311</v>
      </c>
      <c r="K146" s="264">
        <f>+F146/6</f>
        <v>1311</v>
      </c>
      <c r="L146" s="264">
        <f>+F146/6</f>
        <v>1311</v>
      </c>
      <c r="M146" s="250">
        <f t="shared" si="60"/>
        <v>7866</v>
      </c>
      <c r="N146" s="36">
        <f t="shared" si="61"/>
        <v>0</v>
      </c>
      <c r="O146" s="36">
        <f t="shared" si="62"/>
        <v>180</v>
      </c>
      <c r="P146" s="182">
        <v>45347</v>
      </c>
      <c r="Q146" s="252">
        <f t="shared" si="53"/>
        <v>1311</v>
      </c>
      <c r="R146" s="252">
        <f t="shared" si="54"/>
        <v>1311</v>
      </c>
      <c r="S146" s="252">
        <f t="shared" si="55"/>
        <v>1311</v>
      </c>
      <c r="T146" s="252">
        <f t="shared" si="56"/>
        <v>1311</v>
      </c>
      <c r="U146" s="252">
        <f t="shared" si="57"/>
        <v>1311</v>
      </c>
      <c r="V146" s="252">
        <f t="shared" si="58"/>
        <v>1311</v>
      </c>
      <c r="W146" s="252" t="e">
        <f>+#REF!</f>
        <v>#REF!</v>
      </c>
      <c r="X146" s="252" t="e">
        <f>+#REF!</f>
        <v>#REF!</v>
      </c>
      <c r="Y146" s="31" t="e">
        <f>+#REF!</f>
        <v>#REF!</v>
      </c>
      <c r="Z146" s="31" t="e">
        <f>+#REF!</f>
        <v>#REF!</v>
      </c>
      <c r="AA146" s="31" t="e">
        <f>+#REF!</f>
        <v>#REF!</v>
      </c>
      <c r="AB146" s="31" t="e">
        <f>+#REF!</f>
        <v>#REF!</v>
      </c>
    </row>
    <row r="147" spans="1:28" ht="20.100000000000001" customHeight="1" x14ac:dyDescent="0.3">
      <c r="A147" s="24">
        <v>141</v>
      </c>
      <c r="B147" s="272" t="s">
        <v>202</v>
      </c>
      <c r="C147" s="19" t="s">
        <v>43</v>
      </c>
      <c r="D147" s="253">
        <v>6</v>
      </c>
      <c r="E147" s="21">
        <f>APUS!$H$12410</f>
        <v>207</v>
      </c>
      <c r="F147" s="35">
        <f t="shared" si="59"/>
        <v>1242</v>
      </c>
      <c r="G147" s="264">
        <f>+F147/6</f>
        <v>207</v>
      </c>
      <c r="H147" s="264">
        <f>+F147/6</f>
        <v>207</v>
      </c>
      <c r="I147" s="264">
        <f>+F147/6</f>
        <v>207</v>
      </c>
      <c r="J147" s="264">
        <f>+F147/6</f>
        <v>207</v>
      </c>
      <c r="K147" s="264">
        <f>+F147/6</f>
        <v>207</v>
      </c>
      <c r="L147" s="264">
        <f>+F147/6</f>
        <v>207</v>
      </c>
      <c r="M147" s="250">
        <f t="shared" si="60"/>
        <v>1242</v>
      </c>
      <c r="N147" s="36">
        <f t="shared" si="61"/>
        <v>0</v>
      </c>
      <c r="O147" s="36">
        <f t="shared" si="62"/>
        <v>180</v>
      </c>
      <c r="P147" s="182">
        <v>45347</v>
      </c>
      <c r="Q147" s="252">
        <f t="shared" si="53"/>
        <v>207</v>
      </c>
      <c r="R147" s="252">
        <f t="shared" si="54"/>
        <v>207</v>
      </c>
      <c r="S147" s="252">
        <f t="shared" si="55"/>
        <v>207</v>
      </c>
      <c r="T147" s="252">
        <f t="shared" si="56"/>
        <v>207</v>
      </c>
      <c r="U147" s="252">
        <f t="shared" si="57"/>
        <v>207</v>
      </c>
      <c r="V147" s="252">
        <f t="shared" si="58"/>
        <v>207</v>
      </c>
      <c r="W147" s="252" t="e">
        <f>+#REF!</f>
        <v>#REF!</v>
      </c>
      <c r="X147" s="252" t="e">
        <f>+#REF!</f>
        <v>#REF!</v>
      </c>
      <c r="Y147" s="31" t="e">
        <f>+#REF!</f>
        <v>#REF!</v>
      </c>
      <c r="Z147" s="31" t="e">
        <f>+#REF!</f>
        <v>#REF!</v>
      </c>
      <c r="AA147" s="31" t="e">
        <f>+#REF!</f>
        <v>#REF!</v>
      </c>
      <c r="AB147" s="31" t="e">
        <f>+#REF!</f>
        <v>#REF!</v>
      </c>
    </row>
    <row r="148" spans="1:28" ht="20.100000000000001" customHeight="1" x14ac:dyDescent="0.3">
      <c r="A148" s="24">
        <v>142</v>
      </c>
      <c r="B148" s="272" t="s">
        <v>203</v>
      </c>
      <c r="C148" s="19" t="s">
        <v>43</v>
      </c>
      <c r="D148" s="253">
        <v>6</v>
      </c>
      <c r="E148" s="21">
        <f>APUS!$H$12498</f>
        <v>207</v>
      </c>
      <c r="F148" s="35">
        <f t="shared" si="59"/>
        <v>1242</v>
      </c>
      <c r="G148" s="264">
        <f>+F148/6</f>
        <v>207</v>
      </c>
      <c r="H148" s="264">
        <f>+F148/6</f>
        <v>207</v>
      </c>
      <c r="I148" s="264">
        <f>+F148/6</f>
        <v>207</v>
      </c>
      <c r="J148" s="264">
        <f>+F148/6</f>
        <v>207</v>
      </c>
      <c r="K148" s="264">
        <f>+F148/6</f>
        <v>207</v>
      </c>
      <c r="L148" s="264">
        <f>+F148/6</f>
        <v>207</v>
      </c>
      <c r="M148" s="250">
        <f t="shared" si="60"/>
        <v>1242</v>
      </c>
      <c r="N148" s="36">
        <f t="shared" si="61"/>
        <v>0</v>
      </c>
      <c r="O148" s="36">
        <f t="shared" si="62"/>
        <v>180</v>
      </c>
      <c r="P148" s="182">
        <v>45347</v>
      </c>
      <c r="Q148" s="252">
        <f t="shared" si="53"/>
        <v>207</v>
      </c>
      <c r="R148" s="252">
        <f t="shared" si="54"/>
        <v>207</v>
      </c>
      <c r="S148" s="252">
        <f t="shared" si="55"/>
        <v>207</v>
      </c>
      <c r="T148" s="252">
        <f t="shared" si="56"/>
        <v>207</v>
      </c>
      <c r="U148" s="252">
        <f t="shared" si="57"/>
        <v>207</v>
      </c>
      <c r="V148" s="252">
        <f t="shared" si="58"/>
        <v>207</v>
      </c>
      <c r="W148" s="252" t="e">
        <f>+#REF!</f>
        <v>#REF!</v>
      </c>
      <c r="X148" s="252" t="e">
        <f>+#REF!</f>
        <v>#REF!</v>
      </c>
      <c r="Y148" s="31" t="e">
        <f>+#REF!</f>
        <v>#REF!</v>
      </c>
      <c r="Z148" s="31" t="e">
        <f>+#REF!</f>
        <v>#REF!</v>
      </c>
      <c r="AA148" s="31" t="e">
        <f>+#REF!</f>
        <v>#REF!</v>
      </c>
      <c r="AB148" s="31" t="e">
        <f>+#REF!</f>
        <v>#REF!</v>
      </c>
    </row>
    <row r="149" spans="1:28" ht="20.100000000000001" customHeight="1" thickBot="1" x14ac:dyDescent="0.35">
      <c r="A149" s="24">
        <v>143</v>
      </c>
      <c r="B149" s="272" t="s">
        <v>204</v>
      </c>
      <c r="C149" s="19" t="s">
        <v>43</v>
      </c>
      <c r="D149" s="253">
        <v>6</v>
      </c>
      <c r="E149" s="21">
        <f>APUS!$H$12586</f>
        <v>638.25</v>
      </c>
      <c r="F149" s="35">
        <f t="shared" si="59"/>
        <v>3829.5</v>
      </c>
      <c r="G149" s="264">
        <f>+F149*0.33</f>
        <v>1263.7350000000001</v>
      </c>
      <c r="H149" s="206"/>
      <c r="I149" s="264">
        <f>+F149*0.33</f>
        <v>1263.7350000000001</v>
      </c>
      <c r="J149" s="206"/>
      <c r="K149" s="206"/>
      <c r="L149" s="264">
        <f>+F149*0.34</f>
        <v>1302.0300000000002</v>
      </c>
      <c r="M149" s="250">
        <f t="shared" si="60"/>
        <v>3829.5000000000005</v>
      </c>
      <c r="N149" s="36">
        <f t="shared" si="61"/>
        <v>0</v>
      </c>
      <c r="O149" s="36">
        <f t="shared" si="62"/>
        <v>90</v>
      </c>
      <c r="P149" s="182">
        <v>45377</v>
      </c>
      <c r="Q149" s="252">
        <f t="shared" si="53"/>
        <v>1263.7350000000001</v>
      </c>
      <c r="R149" s="252">
        <f t="shared" si="54"/>
        <v>0</v>
      </c>
      <c r="S149" s="252">
        <f t="shared" si="55"/>
        <v>1263.7350000000001</v>
      </c>
      <c r="T149" s="252">
        <f t="shared" si="56"/>
        <v>0</v>
      </c>
      <c r="U149" s="252">
        <f t="shared" si="57"/>
        <v>0</v>
      </c>
      <c r="V149" s="252">
        <f t="shared" si="58"/>
        <v>1302.0300000000002</v>
      </c>
      <c r="W149" s="252" t="e">
        <f>+#REF!</f>
        <v>#REF!</v>
      </c>
      <c r="X149" s="252" t="e">
        <f>+#REF!</f>
        <v>#REF!</v>
      </c>
      <c r="Y149" s="31" t="e">
        <f>+#REF!</f>
        <v>#REF!</v>
      </c>
      <c r="Z149" s="31" t="e">
        <f>+#REF!</f>
        <v>#REF!</v>
      </c>
      <c r="AA149" s="31" t="e">
        <f>+#REF!</f>
        <v>#REF!</v>
      </c>
      <c r="AB149" s="31" t="e">
        <f>+#REF!</f>
        <v>#REF!</v>
      </c>
    </row>
    <row r="150" spans="1:28" ht="20.25" customHeight="1" thickBot="1" x14ac:dyDescent="0.35">
      <c r="A150" s="339" t="s">
        <v>40</v>
      </c>
      <c r="B150" s="340"/>
      <c r="C150" s="340"/>
      <c r="D150" s="340"/>
      <c r="E150" s="340"/>
      <c r="F150" s="39">
        <f>SUM(F7:F149)</f>
        <v>6142284.0506999986</v>
      </c>
      <c r="G150" s="44"/>
      <c r="H150" s="45"/>
      <c r="I150" s="45"/>
      <c r="J150" s="45"/>
      <c r="K150" s="45"/>
      <c r="L150" s="45"/>
      <c r="M150" s="250">
        <f t="shared" si="60"/>
        <v>0</v>
      </c>
      <c r="N150" s="36">
        <f t="shared" si="61"/>
        <v>-6142284.0506999986</v>
      </c>
    </row>
    <row r="151" spans="1:28" ht="24.9" customHeight="1" x14ac:dyDescent="0.3">
      <c r="C151" s="334" t="s">
        <v>23</v>
      </c>
      <c r="D151" s="335"/>
      <c r="E151" s="335"/>
      <c r="F151" s="17"/>
      <c r="G151" s="13">
        <f t="shared" ref="G151:L151" si="63">SUM(G7:G149)</f>
        <v>1227450.3375800003</v>
      </c>
      <c r="H151" s="13">
        <f t="shared" si="63"/>
        <v>665331.55228000006</v>
      </c>
      <c r="I151" s="13">
        <f t="shared" si="63"/>
        <v>642126.72262999997</v>
      </c>
      <c r="J151" s="13">
        <f t="shared" si="63"/>
        <v>910842.47543000011</v>
      </c>
      <c r="K151" s="13">
        <f t="shared" si="63"/>
        <v>612826.08737999992</v>
      </c>
      <c r="L151" s="13">
        <f t="shared" si="63"/>
        <v>2083706.8754000005</v>
      </c>
      <c r="M151" s="250">
        <f t="shared" si="60"/>
        <v>6142284.0507000005</v>
      </c>
      <c r="N151" s="36">
        <f t="shared" si="61"/>
        <v>6142284.0507000005</v>
      </c>
      <c r="P151" s="9" t="s">
        <v>79</v>
      </c>
    </row>
    <row r="152" spans="1:28" ht="24.9" customHeight="1" x14ac:dyDescent="0.3">
      <c r="C152" s="1" t="s">
        <v>21</v>
      </c>
      <c r="D152" s="2"/>
      <c r="E152" s="3"/>
      <c r="F152" s="10"/>
      <c r="G152" s="41">
        <f t="shared" ref="G152:L152" si="64">+G151/$F$150</f>
        <v>0.19983614034263283</v>
      </c>
      <c r="H152" s="41">
        <f t="shared" si="64"/>
        <v>0.108319893184389</v>
      </c>
      <c r="I152" s="41">
        <f t="shared" si="64"/>
        <v>0.10454201032217335</v>
      </c>
      <c r="J152" s="41">
        <f t="shared" si="64"/>
        <v>0.14829051667289744</v>
      </c>
      <c r="K152" s="41">
        <f t="shared" si="64"/>
        <v>9.977169442532699E-2</v>
      </c>
      <c r="L152" s="41">
        <f t="shared" si="64"/>
        <v>0.33923974505258075</v>
      </c>
      <c r="M152" s="250">
        <f t="shared" si="60"/>
        <v>1.0000000000000002</v>
      </c>
      <c r="N152" s="36">
        <f t="shared" si="61"/>
        <v>1.0000000000000002</v>
      </c>
      <c r="P152" s="9" t="s">
        <v>79</v>
      </c>
    </row>
    <row r="153" spans="1:28" ht="24.9" customHeight="1" x14ac:dyDescent="0.3">
      <c r="C153" s="1" t="s">
        <v>22</v>
      </c>
      <c r="D153" s="2"/>
      <c r="E153" s="3"/>
      <c r="F153" s="3"/>
      <c r="G153" s="14">
        <f>+G151</f>
        <v>1227450.3375800003</v>
      </c>
      <c r="H153" s="15">
        <f>+G153+H151</f>
        <v>1892781.8898600005</v>
      </c>
      <c r="I153" s="15">
        <f t="shared" ref="I153:L154" si="65">+H153+I151</f>
        <v>2534908.6124900002</v>
      </c>
      <c r="J153" s="15">
        <f t="shared" si="65"/>
        <v>3445751.0879200003</v>
      </c>
      <c r="K153" s="15">
        <f t="shared" si="65"/>
        <v>4058577.1753000002</v>
      </c>
      <c r="L153" s="15">
        <f t="shared" si="65"/>
        <v>6142284.0507000005</v>
      </c>
      <c r="M153" s="250">
        <f t="shared" si="60"/>
        <v>19301753.15385</v>
      </c>
      <c r="N153" s="36">
        <f t="shared" si="61"/>
        <v>19301753.15385</v>
      </c>
      <c r="P153" s="9" t="s">
        <v>79</v>
      </c>
    </row>
    <row r="154" spans="1:28" ht="24.9" customHeight="1" thickBot="1" x14ac:dyDescent="0.35">
      <c r="C154" s="336" t="s">
        <v>38</v>
      </c>
      <c r="D154" s="337"/>
      <c r="E154" s="337"/>
      <c r="F154" s="337"/>
      <c r="G154" s="41">
        <f>+G152</f>
        <v>0.19983614034263283</v>
      </c>
      <c r="H154" s="265">
        <f>+G154+H152</f>
        <v>0.30815603352702181</v>
      </c>
      <c r="I154" s="265">
        <f t="shared" si="65"/>
        <v>0.41269804384919517</v>
      </c>
      <c r="J154" s="265">
        <f t="shared" si="65"/>
        <v>0.56098856052209256</v>
      </c>
      <c r="K154" s="265">
        <f t="shared" si="65"/>
        <v>0.66076025494741952</v>
      </c>
      <c r="L154" s="265">
        <f t="shared" si="65"/>
        <v>1.0000000000000002</v>
      </c>
      <c r="M154" s="250">
        <f t="shared" si="60"/>
        <v>3.1424390331883618</v>
      </c>
      <c r="N154" s="36">
        <f t="shared" si="61"/>
        <v>3.1424390331883618</v>
      </c>
      <c r="P154" s="9" t="s">
        <v>79</v>
      </c>
    </row>
  </sheetData>
  <autoFilter ref="A5:P154" xr:uid="{8DDACE05-DA71-4A08-AD4E-C79D7E5BDE55}"/>
  <mergeCells count="5">
    <mergeCell ref="C151:E151"/>
    <mergeCell ref="C154:F154"/>
    <mergeCell ref="A2:F2"/>
    <mergeCell ref="A150:E150"/>
    <mergeCell ref="G4:L4"/>
  </mergeCells>
  <printOptions horizontalCentered="1"/>
  <pageMargins left="0.51181102362204722" right="0.51181102362204722" top="0.55118110236220474" bottom="0.55118110236220474" header="0.31496062992125984" footer="0.31496062992125984"/>
  <pageSetup paperSize="9" scale="54" fitToHeight="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6715F-081F-4BB1-9142-D30F177B62E3}">
  <sheetPr>
    <pageSetUpPr fitToPage="1"/>
  </sheetPr>
  <dimension ref="A1:AB150"/>
  <sheetViews>
    <sheetView view="pageBreakPreview" topLeftCell="A136" zoomScale="85" zoomScaleNormal="74" zoomScaleSheetLayoutView="85" workbookViewId="0">
      <selection activeCell="B166" sqref="B166:B167"/>
    </sheetView>
  </sheetViews>
  <sheetFormatPr baseColWidth="10" defaultColWidth="11.44140625" defaultRowHeight="14.4" x14ac:dyDescent="0.3"/>
  <cols>
    <col min="1" max="1" width="8.44140625" style="9" customWidth="1"/>
    <col min="2" max="2" width="93.6640625" style="9" customWidth="1"/>
    <col min="3" max="3" width="11.44140625" style="9" customWidth="1"/>
    <col min="4" max="4" width="13.33203125" style="30" customWidth="1"/>
    <col min="5" max="5" width="17.33203125" style="30" customWidth="1"/>
    <col min="6" max="6" width="16.6640625" style="30" customWidth="1"/>
    <col min="7" max="13" width="13" style="9" customWidth="1"/>
    <col min="14" max="14" width="14.6640625" style="9" bestFit="1" customWidth="1"/>
    <col min="15" max="15" width="11.5546875" style="9" bestFit="1" customWidth="1"/>
    <col min="16" max="28" width="12.44140625" style="9" customWidth="1"/>
    <col min="29" max="16384" width="11.44140625" style="9"/>
  </cols>
  <sheetData>
    <row r="1" spans="1:28" x14ac:dyDescent="0.3">
      <c r="A1" s="25"/>
      <c r="D1" s="26"/>
      <c r="E1" s="27"/>
      <c r="F1" s="26"/>
    </row>
    <row r="2" spans="1:28" ht="21" x14ac:dyDescent="0.3">
      <c r="A2" s="338" t="s">
        <v>100</v>
      </c>
      <c r="B2" s="338"/>
      <c r="C2" s="338"/>
      <c r="D2" s="338"/>
      <c r="E2" s="338"/>
      <c r="F2" s="338"/>
    </row>
    <row r="3" spans="1:28" ht="21.6" thickBot="1" x14ac:dyDescent="0.35">
      <c r="A3" s="183"/>
      <c r="B3" s="183"/>
      <c r="C3" s="183"/>
      <c r="D3" s="183"/>
      <c r="E3" s="183"/>
      <c r="F3" s="183"/>
      <c r="Q3" s="37">
        <v>1</v>
      </c>
      <c r="R3" s="37">
        <v>2</v>
      </c>
      <c r="S3" s="37">
        <v>3</v>
      </c>
      <c r="T3" s="37">
        <v>4</v>
      </c>
      <c r="U3" s="37">
        <v>5</v>
      </c>
      <c r="V3" s="37">
        <v>6</v>
      </c>
      <c r="W3" s="37">
        <v>7</v>
      </c>
      <c r="X3" s="37">
        <v>8</v>
      </c>
      <c r="Y3" s="37">
        <v>9</v>
      </c>
      <c r="Z3" s="37">
        <v>10</v>
      </c>
      <c r="AA3" s="37">
        <v>11</v>
      </c>
      <c r="AB3" s="37">
        <v>12</v>
      </c>
    </row>
    <row r="4" spans="1:28" ht="20.100000000000001" customHeight="1" thickBot="1" x14ac:dyDescent="0.35">
      <c r="A4" s="18"/>
      <c r="B4" s="18"/>
      <c r="C4" s="18"/>
      <c r="D4" s="28"/>
      <c r="E4" s="28"/>
      <c r="F4" s="29"/>
      <c r="G4" s="341" t="s">
        <v>82</v>
      </c>
      <c r="H4" s="342"/>
      <c r="I4" s="342"/>
      <c r="J4" s="342"/>
      <c r="K4" s="342"/>
      <c r="L4" s="342"/>
      <c r="M4" s="249"/>
      <c r="Q4" s="182">
        <v>45047</v>
      </c>
      <c r="R4" s="182">
        <f>+Q5+1</f>
        <v>45077</v>
      </c>
      <c r="S4" s="182">
        <f t="shared" ref="S4:AB4" si="0">+R5+1</f>
        <v>45107</v>
      </c>
      <c r="T4" s="182">
        <f t="shared" si="0"/>
        <v>45137</v>
      </c>
      <c r="U4" s="182">
        <f t="shared" si="0"/>
        <v>45167</v>
      </c>
      <c r="V4" s="182">
        <f t="shared" si="0"/>
        <v>45197</v>
      </c>
      <c r="W4" s="182">
        <f t="shared" si="0"/>
        <v>45227</v>
      </c>
      <c r="X4" s="182">
        <f t="shared" si="0"/>
        <v>45257</v>
      </c>
      <c r="Y4" s="182">
        <f t="shared" si="0"/>
        <v>45287</v>
      </c>
      <c r="Z4" s="182">
        <f t="shared" si="0"/>
        <v>45317</v>
      </c>
      <c r="AA4" s="182">
        <f t="shared" si="0"/>
        <v>45347</v>
      </c>
      <c r="AB4" s="182">
        <f t="shared" si="0"/>
        <v>45377</v>
      </c>
    </row>
    <row r="5" spans="1:28" ht="15" thickBot="1" x14ac:dyDescent="0.35">
      <c r="A5" s="4" t="s">
        <v>17</v>
      </c>
      <c r="B5" s="5" t="s">
        <v>2</v>
      </c>
      <c r="C5" s="5" t="s">
        <v>3</v>
      </c>
      <c r="D5" s="6" t="s">
        <v>0</v>
      </c>
      <c r="E5" s="7" t="s">
        <v>18</v>
      </c>
      <c r="F5" s="8" t="s">
        <v>19</v>
      </c>
      <c r="G5" s="4" t="s">
        <v>33</v>
      </c>
      <c r="H5" s="42" t="s">
        <v>34</v>
      </c>
      <c r="I5" s="5" t="s">
        <v>35</v>
      </c>
      <c r="J5" s="42" t="s">
        <v>36</v>
      </c>
      <c r="K5" s="251" t="s">
        <v>44</v>
      </c>
      <c r="L5" s="5" t="s">
        <v>93</v>
      </c>
      <c r="M5" s="249"/>
      <c r="Q5" s="182">
        <f>+Q4+29</f>
        <v>45076</v>
      </c>
      <c r="R5" s="182">
        <f>+R4+29</f>
        <v>45106</v>
      </c>
      <c r="S5" s="182">
        <f t="shared" ref="S5:AB5" si="1">+S4+29</f>
        <v>45136</v>
      </c>
      <c r="T5" s="182">
        <f t="shared" si="1"/>
        <v>45166</v>
      </c>
      <c r="U5" s="182">
        <f t="shared" si="1"/>
        <v>45196</v>
      </c>
      <c r="V5" s="182">
        <f t="shared" si="1"/>
        <v>45226</v>
      </c>
      <c r="W5" s="182">
        <f t="shared" si="1"/>
        <v>45256</v>
      </c>
      <c r="X5" s="182">
        <f t="shared" si="1"/>
        <v>45286</v>
      </c>
      <c r="Y5" s="182">
        <f t="shared" si="1"/>
        <v>45316</v>
      </c>
      <c r="Z5" s="182">
        <f t="shared" si="1"/>
        <v>45346</v>
      </c>
      <c r="AA5" s="182">
        <f t="shared" si="1"/>
        <v>45376</v>
      </c>
      <c r="AB5" s="182">
        <f t="shared" si="1"/>
        <v>45406</v>
      </c>
    </row>
    <row r="6" spans="1:28" ht="20.100000000000001" customHeight="1" thickBot="1" x14ac:dyDescent="0.35">
      <c r="A6" s="201"/>
      <c r="B6" s="207"/>
      <c r="C6" s="202"/>
      <c r="D6" s="203"/>
      <c r="E6" s="204"/>
      <c r="F6" s="205"/>
      <c r="G6" s="4" t="s">
        <v>94</v>
      </c>
      <c r="H6" s="4" t="s">
        <v>95</v>
      </c>
      <c r="I6" s="4" t="s">
        <v>96</v>
      </c>
      <c r="J6" s="4" t="s">
        <v>97</v>
      </c>
      <c r="K6" s="4" t="s">
        <v>98</v>
      </c>
      <c r="L6" s="4" t="s">
        <v>99</v>
      </c>
      <c r="M6" s="250"/>
      <c r="O6" s="36"/>
      <c r="P6" s="182"/>
      <c r="Q6" s="31"/>
      <c r="R6" s="31"/>
      <c r="S6" s="31"/>
      <c r="T6" s="31"/>
      <c r="U6" s="31"/>
      <c r="V6" s="31"/>
      <c r="W6" s="31"/>
      <c r="X6" s="31"/>
      <c r="Y6" s="31"/>
      <c r="Z6" s="31"/>
      <c r="AA6" s="31"/>
      <c r="AB6" s="31"/>
    </row>
    <row r="7" spans="1:28" ht="20.100000000000001" customHeight="1" x14ac:dyDescent="0.3">
      <c r="A7" s="199">
        <v>1</v>
      </c>
      <c r="B7" s="259" t="s">
        <v>104</v>
      </c>
      <c r="C7" s="19" t="s">
        <v>43</v>
      </c>
      <c r="D7" s="268">
        <v>1</v>
      </c>
      <c r="E7" s="21">
        <f>APUS!$H$90</f>
        <v>1134.01</v>
      </c>
      <c r="F7" s="200">
        <f>+D7*E7</f>
        <v>1134.01</v>
      </c>
      <c r="G7" s="264"/>
      <c r="H7" s="206"/>
      <c r="I7" s="206"/>
      <c r="J7" s="206"/>
      <c r="K7" s="206"/>
      <c r="L7" s="206"/>
      <c r="M7" s="250">
        <f t="shared" ref="M7:M38" si="2">+SUM(G7:L7)</f>
        <v>0</v>
      </c>
      <c r="N7" s="36">
        <f t="shared" ref="N7:N38" si="3">+M7-D7</f>
        <v>-1</v>
      </c>
      <c r="O7" s="36">
        <f t="shared" ref="O7:O38" si="4">30*COUNT(G7:L7)</f>
        <v>0</v>
      </c>
      <c r="P7" s="182">
        <v>45047</v>
      </c>
      <c r="Q7" s="252">
        <f t="shared" ref="Q7:Q38" si="5">+G7</f>
        <v>0</v>
      </c>
      <c r="R7" s="252">
        <f t="shared" ref="R7:R38" si="6">+H7</f>
        <v>0</v>
      </c>
      <c r="S7" s="252">
        <f t="shared" ref="S7:S38" si="7">+L7</f>
        <v>0</v>
      </c>
      <c r="T7" s="252" t="e">
        <f>+#REF!</f>
        <v>#REF!</v>
      </c>
      <c r="U7" s="252" t="e">
        <f>+#REF!</f>
        <v>#REF!</v>
      </c>
      <c r="V7" s="31" t="e">
        <f>+#REF!</f>
        <v>#REF!</v>
      </c>
      <c r="W7" s="31" t="e">
        <f>+#REF!</f>
        <v>#REF!</v>
      </c>
      <c r="X7" s="31" t="e">
        <f>+#REF!</f>
        <v>#REF!</v>
      </c>
      <c r="Y7" s="31" t="e">
        <f>+#REF!</f>
        <v>#REF!</v>
      </c>
      <c r="Z7" s="31" t="e">
        <f>+#REF!</f>
        <v>#REF!</v>
      </c>
      <c r="AA7" s="31" t="e">
        <f>+#REF!</f>
        <v>#REF!</v>
      </c>
      <c r="AB7" s="31" t="e">
        <f>+#REF!</f>
        <v>#REF!</v>
      </c>
    </row>
    <row r="8" spans="1:28" ht="20.100000000000001" customHeight="1" x14ac:dyDescent="0.3">
      <c r="A8" s="24">
        <v>2</v>
      </c>
      <c r="B8" s="259" t="s">
        <v>102</v>
      </c>
      <c r="C8" s="19" t="s">
        <v>206</v>
      </c>
      <c r="D8" s="268">
        <v>5.5</v>
      </c>
      <c r="E8" s="21">
        <f>APUS!$H$178</f>
        <v>161.6</v>
      </c>
      <c r="F8" s="35">
        <f t="shared" ref="F8:F71" si="8">+D8*E8</f>
        <v>888.8</v>
      </c>
      <c r="G8" s="264"/>
      <c r="H8" s="206"/>
      <c r="I8" s="206"/>
      <c r="J8" s="206"/>
      <c r="K8" s="206"/>
      <c r="L8" s="206"/>
      <c r="M8" s="250">
        <f t="shared" si="2"/>
        <v>0</v>
      </c>
      <c r="N8" s="36">
        <f t="shared" si="3"/>
        <v>-5.5</v>
      </c>
      <c r="O8" s="36">
        <f t="shared" si="4"/>
        <v>0</v>
      </c>
      <c r="P8" s="182">
        <v>45047</v>
      </c>
      <c r="Q8" s="252">
        <f t="shared" si="5"/>
        <v>0</v>
      </c>
      <c r="R8" s="252">
        <f t="shared" si="6"/>
        <v>0</v>
      </c>
      <c r="S8" s="252">
        <f t="shared" si="7"/>
        <v>0</v>
      </c>
      <c r="T8" s="252" t="e">
        <f>+#REF!</f>
        <v>#REF!</v>
      </c>
      <c r="U8" s="252" t="e">
        <f>+#REF!</f>
        <v>#REF!</v>
      </c>
      <c r="V8" s="31" t="e">
        <f>+#REF!</f>
        <v>#REF!</v>
      </c>
      <c r="W8" s="31" t="e">
        <f>+#REF!</f>
        <v>#REF!</v>
      </c>
      <c r="X8" s="31" t="e">
        <f>+#REF!</f>
        <v>#REF!</v>
      </c>
      <c r="Y8" s="31" t="e">
        <f>+#REF!</f>
        <v>#REF!</v>
      </c>
      <c r="Z8" s="31" t="e">
        <f>+#REF!</f>
        <v>#REF!</v>
      </c>
      <c r="AA8" s="31" t="e">
        <f>+#REF!</f>
        <v>#REF!</v>
      </c>
      <c r="AB8" s="31" t="e">
        <f>+#REF!</f>
        <v>#REF!</v>
      </c>
    </row>
    <row r="9" spans="1:28" ht="20.100000000000001" customHeight="1" x14ac:dyDescent="0.3">
      <c r="A9" s="24">
        <v>3</v>
      </c>
      <c r="B9" s="259" t="s">
        <v>105</v>
      </c>
      <c r="C9" s="19" t="s">
        <v>43</v>
      </c>
      <c r="D9" s="268">
        <v>8</v>
      </c>
      <c r="E9" s="21">
        <f>APUS!$H$266</f>
        <v>294.13</v>
      </c>
      <c r="F9" s="35">
        <f t="shared" si="8"/>
        <v>2353.04</v>
      </c>
      <c r="G9" s="264"/>
      <c r="H9" s="206"/>
      <c r="I9" s="206"/>
      <c r="J9" s="206"/>
      <c r="K9" s="206"/>
      <c r="L9" s="206"/>
      <c r="M9" s="250">
        <f t="shared" si="2"/>
        <v>0</v>
      </c>
      <c r="N9" s="36">
        <f t="shared" si="3"/>
        <v>-8</v>
      </c>
      <c r="O9" s="36">
        <f t="shared" si="4"/>
        <v>0</v>
      </c>
      <c r="P9" s="182">
        <v>45047</v>
      </c>
      <c r="Q9" s="252">
        <f t="shared" si="5"/>
        <v>0</v>
      </c>
      <c r="R9" s="252">
        <f t="shared" si="6"/>
        <v>0</v>
      </c>
      <c r="S9" s="252">
        <f t="shared" si="7"/>
        <v>0</v>
      </c>
      <c r="T9" s="252" t="e">
        <f>+#REF!</f>
        <v>#REF!</v>
      </c>
      <c r="U9" s="252" t="e">
        <f>+#REF!</f>
        <v>#REF!</v>
      </c>
      <c r="V9" s="31" t="e">
        <f>+#REF!</f>
        <v>#REF!</v>
      </c>
      <c r="W9" s="31" t="e">
        <f>+#REF!</f>
        <v>#REF!</v>
      </c>
      <c r="X9" s="31" t="e">
        <f>+#REF!</f>
        <v>#REF!</v>
      </c>
      <c r="Y9" s="31" t="e">
        <f>+#REF!</f>
        <v>#REF!</v>
      </c>
      <c r="Z9" s="31" t="e">
        <f>+#REF!</f>
        <v>#REF!</v>
      </c>
      <c r="AA9" s="31" t="e">
        <f>+#REF!</f>
        <v>#REF!</v>
      </c>
      <c r="AB9" s="31" t="e">
        <f>+#REF!</f>
        <v>#REF!</v>
      </c>
    </row>
    <row r="10" spans="1:28" ht="20.100000000000001" customHeight="1" x14ac:dyDescent="0.3">
      <c r="A10" s="24">
        <v>4</v>
      </c>
      <c r="B10" s="259" t="s">
        <v>103</v>
      </c>
      <c r="C10" s="19" t="s">
        <v>41</v>
      </c>
      <c r="D10" s="268">
        <v>67984</v>
      </c>
      <c r="E10" s="21">
        <f>APUS!$H$354</f>
        <v>1.56</v>
      </c>
      <c r="F10" s="35">
        <f t="shared" si="8"/>
        <v>106055.04000000001</v>
      </c>
      <c r="G10" s="264"/>
      <c r="H10" s="264"/>
      <c r="I10" s="206"/>
      <c r="J10" s="206"/>
      <c r="K10" s="206"/>
      <c r="L10" s="206"/>
      <c r="M10" s="250">
        <f t="shared" si="2"/>
        <v>0</v>
      </c>
      <c r="N10" s="36">
        <f t="shared" si="3"/>
        <v>-67984</v>
      </c>
      <c r="O10" s="36">
        <f t="shared" si="4"/>
        <v>0</v>
      </c>
      <c r="P10" s="182">
        <v>45047</v>
      </c>
      <c r="Q10" s="252">
        <f t="shared" si="5"/>
        <v>0</v>
      </c>
      <c r="R10" s="252">
        <f t="shared" si="6"/>
        <v>0</v>
      </c>
      <c r="S10" s="252">
        <f t="shared" si="7"/>
        <v>0</v>
      </c>
      <c r="T10" s="252" t="e">
        <f>+#REF!</f>
        <v>#REF!</v>
      </c>
      <c r="U10" s="252" t="e">
        <f>+#REF!</f>
        <v>#REF!</v>
      </c>
      <c r="V10" s="31" t="e">
        <f>+#REF!</f>
        <v>#REF!</v>
      </c>
      <c r="W10" s="31" t="e">
        <f>+#REF!</f>
        <v>#REF!</v>
      </c>
      <c r="X10" s="31" t="e">
        <f>+#REF!</f>
        <v>#REF!</v>
      </c>
      <c r="Y10" s="31" t="e">
        <f>+#REF!</f>
        <v>#REF!</v>
      </c>
      <c r="Z10" s="31" t="e">
        <f>+#REF!</f>
        <v>#REF!</v>
      </c>
      <c r="AA10" s="31" t="e">
        <f>+#REF!</f>
        <v>#REF!</v>
      </c>
      <c r="AB10" s="31" t="e">
        <f>+#REF!</f>
        <v>#REF!</v>
      </c>
    </row>
    <row r="11" spans="1:28" ht="20.100000000000001" customHeight="1" x14ac:dyDescent="0.3">
      <c r="A11" s="24">
        <v>5</v>
      </c>
      <c r="B11" s="271" t="s">
        <v>108</v>
      </c>
      <c r="C11" s="19" t="s">
        <v>32</v>
      </c>
      <c r="D11" s="20">
        <v>9232.5</v>
      </c>
      <c r="E11" s="21">
        <f>APUS!$H$442</f>
        <v>1.43</v>
      </c>
      <c r="F11" s="35">
        <f t="shared" si="8"/>
        <v>13202.474999999999</v>
      </c>
      <c r="G11" s="264"/>
      <c r="H11" s="206"/>
      <c r="I11" s="206"/>
      <c r="J11" s="206"/>
      <c r="K11" s="206"/>
      <c r="L11" s="206"/>
      <c r="M11" s="250">
        <f t="shared" si="2"/>
        <v>0</v>
      </c>
      <c r="N11" s="36">
        <f t="shared" si="3"/>
        <v>-9232.5</v>
      </c>
      <c r="O11" s="36">
        <f t="shared" si="4"/>
        <v>0</v>
      </c>
      <c r="P11" s="182">
        <v>45047</v>
      </c>
      <c r="Q11" s="252">
        <f t="shared" si="5"/>
        <v>0</v>
      </c>
      <c r="R11" s="252">
        <f t="shared" si="6"/>
        <v>0</v>
      </c>
      <c r="S11" s="252">
        <f t="shared" si="7"/>
        <v>0</v>
      </c>
      <c r="T11" s="252" t="e">
        <f>+#REF!</f>
        <v>#REF!</v>
      </c>
      <c r="U11" s="252" t="e">
        <f>+#REF!</f>
        <v>#REF!</v>
      </c>
      <c r="V11" s="31" t="e">
        <f>+#REF!</f>
        <v>#REF!</v>
      </c>
      <c r="W11" s="31" t="e">
        <f>+#REF!</f>
        <v>#REF!</v>
      </c>
      <c r="X11" s="31" t="e">
        <f>+#REF!</f>
        <v>#REF!</v>
      </c>
      <c r="Y11" s="31" t="e">
        <f>+#REF!</f>
        <v>#REF!</v>
      </c>
      <c r="Z11" s="31" t="e">
        <f>+#REF!</f>
        <v>#REF!</v>
      </c>
      <c r="AA11" s="31" t="e">
        <f>+#REF!</f>
        <v>#REF!</v>
      </c>
      <c r="AB11" s="31" t="e">
        <f>+#REF!</f>
        <v>#REF!</v>
      </c>
    </row>
    <row r="12" spans="1:28" ht="20.100000000000001" customHeight="1" x14ac:dyDescent="0.3">
      <c r="A12" s="24">
        <v>6</v>
      </c>
      <c r="B12" s="271" t="s">
        <v>109</v>
      </c>
      <c r="C12" s="19" t="s">
        <v>32</v>
      </c>
      <c r="D12" s="253">
        <v>5092.5</v>
      </c>
      <c r="E12" s="21">
        <f>APUS!$H$530</f>
        <v>3.54</v>
      </c>
      <c r="F12" s="35">
        <f t="shared" si="8"/>
        <v>18027.45</v>
      </c>
      <c r="G12" s="264"/>
      <c r="H12" s="206"/>
      <c r="I12" s="206"/>
      <c r="J12" s="206"/>
      <c r="K12" s="206"/>
      <c r="L12" s="206"/>
      <c r="M12" s="250">
        <f t="shared" si="2"/>
        <v>0</v>
      </c>
      <c r="N12" s="36">
        <f t="shared" si="3"/>
        <v>-5092.5</v>
      </c>
      <c r="O12" s="36">
        <f t="shared" si="4"/>
        <v>0</v>
      </c>
      <c r="P12" s="182">
        <v>45047</v>
      </c>
      <c r="Q12" s="252">
        <f t="shared" si="5"/>
        <v>0</v>
      </c>
      <c r="R12" s="252">
        <f t="shared" si="6"/>
        <v>0</v>
      </c>
      <c r="S12" s="252">
        <f t="shared" si="7"/>
        <v>0</v>
      </c>
      <c r="T12" s="252" t="e">
        <f>+#REF!</f>
        <v>#REF!</v>
      </c>
      <c r="U12" s="252" t="e">
        <f>+#REF!</f>
        <v>#REF!</v>
      </c>
      <c r="V12" s="31" t="e">
        <f>+#REF!</f>
        <v>#REF!</v>
      </c>
      <c r="W12" s="31" t="e">
        <f>+#REF!</f>
        <v>#REF!</v>
      </c>
      <c r="X12" s="31" t="e">
        <f>+#REF!</f>
        <v>#REF!</v>
      </c>
      <c r="Y12" s="31" t="e">
        <f>+#REF!</f>
        <v>#REF!</v>
      </c>
      <c r="Z12" s="31" t="e">
        <f>+#REF!</f>
        <v>#REF!</v>
      </c>
      <c r="AA12" s="31" t="e">
        <f>+#REF!</f>
        <v>#REF!</v>
      </c>
      <c r="AB12" s="31" t="e">
        <f>+#REF!</f>
        <v>#REF!</v>
      </c>
    </row>
    <row r="13" spans="1:28" ht="20.100000000000001" customHeight="1" x14ac:dyDescent="0.3">
      <c r="A13" s="24">
        <v>7</v>
      </c>
      <c r="B13" s="272" t="s">
        <v>106</v>
      </c>
      <c r="C13" s="19" t="s">
        <v>32</v>
      </c>
      <c r="D13" s="253">
        <v>38931.06</v>
      </c>
      <c r="E13" s="21">
        <f>APUS!$H$618</f>
        <v>5.07</v>
      </c>
      <c r="F13" s="35">
        <f t="shared" si="8"/>
        <v>197380.4742</v>
      </c>
      <c r="G13" s="264"/>
      <c r="H13" s="206"/>
      <c r="I13" s="206"/>
      <c r="J13" s="206"/>
      <c r="K13" s="206"/>
      <c r="L13" s="206"/>
      <c r="M13" s="250">
        <f t="shared" si="2"/>
        <v>0</v>
      </c>
      <c r="N13" s="36">
        <f t="shared" si="3"/>
        <v>-38931.06</v>
      </c>
      <c r="O13" s="36">
        <f t="shared" si="4"/>
        <v>0</v>
      </c>
      <c r="P13" s="182">
        <v>45047</v>
      </c>
      <c r="Q13" s="252">
        <f t="shared" si="5"/>
        <v>0</v>
      </c>
      <c r="R13" s="252">
        <f t="shared" si="6"/>
        <v>0</v>
      </c>
      <c r="S13" s="252">
        <f t="shared" si="7"/>
        <v>0</v>
      </c>
      <c r="T13" s="252" t="e">
        <f>+#REF!</f>
        <v>#REF!</v>
      </c>
      <c r="U13" s="252" t="e">
        <f>+#REF!</f>
        <v>#REF!</v>
      </c>
      <c r="V13" s="31" t="e">
        <f>+#REF!</f>
        <v>#REF!</v>
      </c>
      <c r="W13" s="31" t="e">
        <f>+#REF!</f>
        <v>#REF!</v>
      </c>
      <c r="X13" s="31" t="e">
        <f>+#REF!</f>
        <v>#REF!</v>
      </c>
      <c r="Y13" s="31" t="e">
        <f>+#REF!</f>
        <v>#REF!</v>
      </c>
      <c r="Z13" s="31" t="e">
        <f>+#REF!</f>
        <v>#REF!</v>
      </c>
      <c r="AA13" s="31" t="e">
        <f>+#REF!</f>
        <v>#REF!</v>
      </c>
      <c r="AB13" s="31" t="e">
        <f>+#REF!</f>
        <v>#REF!</v>
      </c>
    </row>
    <row r="14" spans="1:28" ht="20.100000000000001" customHeight="1" x14ac:dyDescent="0.3">
      <c r="A14" s="24">
        <v>8</v>
      </c>
      <c r="B14" s="271" t="s">
        <v>110</v>
      </c>
      <c r="C14" s="19" t="s">
        <v>84</v>
      </c>
      <c r="D14" s="253">
        <v>2530518.9</v>
      </c>
      <c r="E14" s="21">
        <f>APUS!$H$706</f>
        <v>0.3</v>
      </c>
      <c r="F14" s="35">
        <f t="shared" si="8"/>
        <v>759155.66999999993</v>
      </c>
      <c r="G14" s="264"/>
      <c r="H14" s="206"/>
      <c r="I14" s="206"/>
      <c r="J14" s="206"/>
      <c r="K14" s="206"/>
      <c r="L14" s="206"/>
      <c r="M14" s="250">
        <f t="shared" si="2"/>
        <v>0</v>
      </c>
      <c r="N14" s="36">
        <f t="shared" si="3"/>
        <v>-2530518.9</v>
      </c>
      <c r="O14" s="36">
        <f t="shared" si="4"/>
        <v>0</v>
      </c>
      <c r="P14" s="182">
        <v>45047</v>
      </c>
      <c r="Q14" s="252">
        <f t="shared" si="5"/>
        <v>0</v>
      </c>
      <c r="R14" s="252">
        <f t="shared" si="6"/>
        <v>0</v>
      </c>
      <c r="S14" s="252">
        <f t="shared" si="7"/>
        <v>0</v>
      </c>
      <c r="T14" s="252" t="e">
        <f>+#REF!</f>
        <v>#REF!</v>
      </c>
      <c r="U14" s="252" t="e">
        <f>+#REF!</f>
        <v>#REF!</v>
      </c>
      <c r="V14" s="31" t="e">
        <f>+#REF!</f>
        <v>#REF!</v>
      </c>
      <c r="W14" s="31" t="e">
        <f>+#REF!</f>
        <v>#REF!</v>
      </c>
      <c r="X14" s="31" t="e">
        <f>+#REF!</f>
        <v>#REF!</v>
      </c>
      <c r="Y14" s="31" t="e">
        <f>+#REF!</f>
        <v>#REF!</v>
      </c>
      <c r="Z14" s="31" t="e">
        <f>+#REF!</f>
        <v>#REF!</v>
      </c>
      <c r="AA14" s="31" t="e">
        <f>+#REF!</f>
        <v>#REF!</v>
      </c>
      <c r="AB14" s="31" t="e">
        <f>+#REF!</f>
        <v>#REF!</v>
      </c>
    </row>
    <row r="15" spans="1:28" ht="20.100000000000001" customHeight="1" x14ac:dyDescent="0.3">
      <c r="A15" s="24">
        <v>9</v>
      </c>
      <c r="B15" s="272" t="s">
        <v>107</v>
      </c>
      <c r="C15" s="19" t="s">
        <v>32</v>
      </c>
      <c r="D15" s="253">
        <v>4140</v>
      </c>
      <c r="E15" s="21">
        <f>APUS!$H$794</f>
        <v>2.17</v>
      </c>
      <c r="F15" s="35">
        <f t="shared" si="8"/>
        <v>8983.7999999999993</v>
      </c>
      <c r="G15" s="264"/>
      <c r="H15" s="206"/>
      <c r="I15" s="206"/>
      <c r="J15" s="206"/>
      <c r="K15" s="206"/>
      <c r="L15" s="206"/>
      <c r="M15" s="250">
        <f t="shared" si="2"/>
        <v>0</v>
      </c>
      <c r="N15" s="36">
        <f t="shared" si="3"/>
        <v>-4140</v>
      </c>
      <c r="O15" s="36">
        <f t="shared" si="4"/>
        <v>0</v>
      </c>
      <c r="P15" s="182">
        <v>45047</v>
      </c>
      <c r="Q15" s="252">
        <f t="shared" si="5"/>
        <v>0</v>
      </c>
      <c r="R15" s="252">
        <f t="shared" si="6"/>
        <v>0</v>
      </c>
      <c r="S15" s="252">
        <f t="shared" si="7"/>
        <v>0</v>
      </c>
      <c r="T15" s="252" t="e">
        <f>+#REF!</f>
        <v>#REF!</v>
      </c>
      <c r="U15" s="252" t="e">
        <f>+#REF!</f>
        <v>#REF!</v>
      </c>
      <c r="V15" s="31" t="e">
        <f>+#REF!</f>
        <v>#REF!</v>
      </c>
      <c r="W15" s="31" t="e">
        <f>+#REF!</f>
        <v>#REF!</v>
      </c>
      <c r="X15" s="31" t="e">
        <f>+#REF!</f>
        <v>#REF!</v>
      </c>
      <c r="Y15" s="31" t="e">
        <f>+#REF!</f>
        <v>#REF!</v>
      </c>
      <c r="Z15" s="31" t="e">
        <f>+#REF!</f>
        <v>#REF!</v>
      </c>
      <c r="AA15" s="31" t="e">
        <f>+#REF!</f>
        <v>#REF!</v>
      </c>
      <c r="AB15" s="31" t="e">
        <f>+#REF!</f>
        <v>#REF!</v>
      </c>
    </row>
    <row r="16" spans="1:28" ht="20.100000000000001" customHeight="1" x14ac:dyDescent="0.3">
      <c r="A16" s="24">
        <v>10</v>
      </c>
      <c r="B16" s="271" t="s">
        <v>111</v>
      </c>
      <c r="C16" s="19" t="s">
        <v>32</v>
      </c>
      <c r="D16" s="253">
        <v>9372.74</v>
      </c>
      <c r="E16" s="21">
        <f>APUS!$H$882</f>
        <v>5.54</v>
      </c>
      <c r="F16" s="35">
        <f t="shared" si="8"/>
        <v>51924.979599999999</v>
      </c>
      <c r="G16" s="264"/>
      <c r="H16" s="264"/>
      <c r="I16" s="206"/>
      <c r="J16" s="206"/>
      <c r="K16" s="206"/>
      <c r="L16" s="206"/>
      <c r="M16" s="250">
        <f t="shared" si="2"/>
        <v>0</v>
      </c>
      <c r="N16" s="36">
        <f t="shared" si="3"/>
        <v>-9372.74</v>
      </c>
      <c r="O16" s="36">
        <f t="shared" si="4"/>
        <v>0</v>
      </c>
      <c r="P16" s="182">
        <v>45047</v>
      </c>
      <c r="Q16" s="252">
        <f t="shared" si="5"/>
        <v>0</v>
      </c>
      <c r="R16" s="252">
        <f t="shared" si="6"/>
        <v>0</v>
      </c>
      <c r="S16" s="252">
        <f t="shared" si="7"/>
        <v>0</v>
      </c>
      <c r="T16" s="252" t="e">
        <f>+#REF!</f>
        <v>#REF!</v>
      </c>
      <c r="U16" s="252" t="e">
        <f>+#REF!</f>
        <v>#REF!</v>
      </c>
      <c r="V16" s="31" t="e">
        <f>+#REF!</f>
        <v>#REF!</v>
      </c>
      <c r="W16" s="31" t="e">
        <f>+#REF!</f>
        <v>#REF!</v>
      </c>
      <c r="X16" s="31" t="e">
        <f>+#REF!</f>
        <v>#REF!</v>
      </c>
      <c r="Y16" s="31" t="e">
        <f>+#REF!</f>
        <v>#REF!</v>
      </c>
      <c r="Z16" s="31" t="e">
        <f>+#REF!</f>
        <v>#REF!</v>
      </c>
      <c r="AA16" s="31" t="e">
        <f>+#REF!</f>
        <v>#REF!</v>
      </c>
      <c r="AB16" s="31" t="e">
        <f>+#REF!</f>
        <v>#REF!</v>
      </c>
    </row>
    <row r="17" spans="1:28" ht="20.100000000000001" customHeight="1" x14ac:dyDescent="0.3">
      <c r="A17" s="24">
        <v>11</v>
      </c>
      <c r="B17" s="271" t="s">
        <v>112</v>
      </c>
      <c r="C17" s="19" t="s">
        <v>84</v>
      </c>
      <c r="D17" s="253">
        <v>609228.1</v>
      </c>
      <c r="E17" s="21">
        <f>APUS!$H$970</f>
        <v>0.3</v>
      </c>
      <c r="F17" s="35">
        <f t="shared" si="8"/>
        <v>182768.43</v>
      </c>
      <c r="G17" s="264"/>
      <c r="H17" s="264"/>
      <c r="I17" s="206"/>
      <c r="J17" s="206"/>
      <c r="K17" s="206"/>
      <c r="L17" s="206"/>
      <c r="M17" s="250">
        <f t="shared" si="2"/>
        <v>0</v>
      </c>
      <c r="N17" s="36">
        <f t="shared" si="3"/>
        <v>-609228.1</v>
      </c>
      <c r="O17" s="36">
        <f t="shared" si="4"/>
        <v>0</v>
      </c>
      <c r="P17" s="182">
        <v>45047</v>
      </c>
      <c r="Q17" s="252">
        <f t="shared" si="5"/>
        <v>0</v>
      </c>
      <c r="R17" s="252">
        <f t="shared" si="6"/>
        <v>0</v>
      </c>
      <c r="S17" s="252">
        <f t="shared" si="7"/>
        <v>0</v>
      </c>
      <c r="T17" s="252" t="e">
        <f>+#REF!</f>
        <v>#REF!</v>
      </c>
      <c r="U17" s="252" t="e">
        <f>+#REF!</f>
        <v>#REF!</v>
      </c>
      <c r="V17" s="31" t="e">
        <f>+#REF!</f>
        <v>#REF!</v>
      </c>
      <c r="W17" s="31" t="e">
        <f>+#REF!</f>
        <v>#REF!</v>
      </c>
      <c r="X17" s="31" t="e">
        <f>+#REF!</f>
        <v>#REF!</v>
      </c>
      <c r="Y17" s="31" t="e">
        <f>+#REF!</f>
        <v>#REF!</v>
      </c>
      <c r="Z17" s="31" t="e">
        <f>+#REF!</f>
        <v>#REF!</v>
      </c>
      <c r="AA17" s="31" t="e">
        <f>+#REF!</f>
        <v>#REF!</v>
      </c>
      <c r="AB17" s="31" t="e">
        <f>+#REF!</f>
        <v>#REF!</v>
      </c>
    </row>
    <row r="18" spans="1:28" ht="20.100000000000001" customHeight="1" x14ac:dyDescent="0.3">
      <c r="A18" s="24">
        <v>12</v>
      </c>
      <c r="B18" s="272" t="s">
        <v>113</v>
      </c>
      <c r="C18" s="19" t="s">
        <v>32</v>
      </c>
      <c r="D18" s="253">
        <v>7145.81</v>
      </c>
      <c r="E18" s="21">
        <f>APUS!$H$1058</f>
        <v>12.41</v>
      </c>
      <c r="F18" s="35">
        <f t="shared" si="8"/>
        <v>88679.502100000012</v>
      </c>
      <c r="G18" s="206"/>
      <c r="H18" s="264"/>
      <c r="I18" s="264"/>
      <c r="J18" s="206"/>
      <c r="K18" s="206"/>
      <c r="L18" s="206"/>
      <c r="M18" s="250">
        <f t="shared" si="2"/>
        <v>0</v>
      </c>
      <c r="N18" s="36">
        <f t="shared" si="3"/>
        <v>-7145.81</v>
      </c>
      <c r="O18" s="36">
        <f t="shared" si="4"/>
        <v>0</v>
      </c>
      <c r="P18" s="182">
        <v>45047</v>
      </c>
      <c r="Q18" s="252">
        <f t="shared" si="5"/>
        <v>0</v>
      </c>
      <c r="R18" s="252">
        <f t="shared" si="6"/>
        <v>0</v>
      </c>
      <c r="S18" s="252">
        <f t="shared" si="7"/>
        <v>0</v>
      </c>
      <c r="T18" s="252" t="e">
        <f>+#REF!</f>
        <v>#REF!</v>
      </c>
      <c r="U18" s="252" t="e">
        <f>+#REF!</f>
        <v>#REF!</v>
      </c>
      <c r="V18" s="31" t="e">
        <f>+#REF!</f>
        <v>#REF!</v>
      </c>
      <c r="W18" s="31" t="e">
        <f>+#REF!</f>
        <v>#REF!</v>
      </c>
      <c r="X18" s="31" t="e">
        <f>+#REF!</f>
        <v>#REF!</v>
      </c>
      <c r="Y18" s="31" t="e">
        <f>+#REF!</f>
        <v>#REF!</v>
      </c>
      <c r="Z18" s="31" t="e">
        <f>+#REF!</f>
        <v>#REF!</v>
      </c>
      <c r="AA18" s="31" t="e">
        <f>+#REF!</f>
        <v>#REF!</v>
      </c>
      <c r="AB18" s="31" t="e">
        <f>+#REF!</f>
        <v>#REF!</v>
      </c>
    </row>
    <row r="19" spans="1:28" ht="20.100000000000001" customHeight="1" x14ac:dyDescent="0.3">
      <c r="A19" s="24">
        <v>13</v>
      </c>
      <c r="B19" s="271" t="s">
        <v>116</v>
      </c>
      <c r="C19" s="19" t="s">
        <v>84</v>
      </c>
      <c r="D19" s="253">
        <v>564518.99</v>
      </c>
      <c r="E19" s="21">
        <f>APUS!$H$1146</f>
        <v>0.3</v>
      </c>
      <c r="F19" s="35">
        <f t="shared" si="8"/>
        <v>169355.69699999999</v>
      </c>
      <c r="G19" s="206"/>
      <c r="H19" s="264"/>
      <c r="I19" s="264"/>
      <c r="J19" s="206"/>
      <c r="K19" s="206"/>
      <c r="L19" s="206"/>
      <c r="M19" s="250">
        <f t="shared" si="2"/>
        <v>0</v>
      </c>
      <c r="N19" s="36">
        <f t="shared" si="3"/>
        <v>-564518.99</v>
      </c>
      <c r="O19" s="36">
        <f t="shared" si="4"/>
        <v>0</v>
      </c>
      <c r="P19" s="182">
        <v>45047</v>
      </c>
      <c r="Q19" s="252">
        <f t="shared" si="5"/>
        <v>0</v>
      </c>
      <c r="R19" s="252">
        <f t="shared" si="6"/>
        <v>0</v>
      </c>
      <c r="S19" s="252">
        <f t="shared" si="7"/>
        <v>0</v>
      </c>
      <c r="T19" s="252" t="e">
        <f>+#REF!</f>
        <v>#REF!</v>
      </c>
      <c r="U19" s="252" t="e">
        <f>+#REF!</f>
        <v>#REF!</v>
      </c>
      <c r="V19" s="31" t="e">
        <f>+#REF!</f>
        <v>#REF!</v>
      </c>
      <c r="W19" s="31" t="e">
        <f>+#REF!</f>
        <v>#REF!</v>
      </c>
      <c r="X19" s="31" t="e">
        <f>+#REF!</f>
        <v>#REF!</v>
      </c>
      <c r="Y19" s="31" t="e">
        <f>+#REF!</f>
        <v>#REF!</v>
      </c>
      <c r="Z19" s="31" t="e">
        <f>+#REF!</f>
        <v>#REF!</v>
      </c>
      <c r="AA19" s="31" t="e">
        <f>+#REF!</f>
        <v>#REF!</v>
      </c>
      <c r="AB19" s="31" t="e">
        <f>+#REF!</f>
        <v>#REF!</v>
      </c>
    </row>
    <row r="20" spans="1:28" ht="20.100000000000001" customHeight="1" x14ac:dyDescent="0.3">
      <c r="A20" s="24">
        <v>14</v>
      </c>
      <c r="B20" s="272" t="s">
        <v>114</v>
      </c>
      <c r="C20" s="19" t="s">
        <v>41</v>
      </c>
      <c r="D20" s="253">
        <v>29400</v>
      </c>
      <c r="E20" s="21">
        <f>APUS!$H$1234</f>
        <v>1.08</v>
      </c>
      <c r="F20" s="35">
        <f t="shared" si="8"/>
        <v>31752.000000000004</v>
      </c>
      <c r="G20" s="206"/>
      <c r="H20" s="206"/>
      <c r="I20" s="264"/>
      <c r="J20" s="264"/>
      <c r="K20" s="206"/>
      <c r="L20" s="206"/>
      <c r="M20" s="250">
        <f t="shared" si="2"/>
        <v>0</v>
      </c>
      <c r="N20" s="36">
        <f t="shared" si="3"/>
        <v>-29400</v>
      </c>
      <c r="O20" s="36">
        <f t="shared" si="4"/>
        <v>0</v>
      </c>
      <c r="P20" s="182">
        <v>45047</v>
      </c>
      <c r="Q20" s="252">
        <f t="shared" si="5"/>
        <v>0</v>
      </c>
      <c r="R20" s="252">
        <f t="shared" si="6"/>
        <v>0</v>
      </c>
      <c r="S20" s="252">
        <f t="shared" si="7"/>
        <v>0</v>
      </c>
      <c r="T20" s="252" t="e">
        <f>+#REF!</f>
        <v>#REF!</v>
      </c>
      <c r="U20" s="252" t="e">
        <f>+#REF!</f>
        <v>#REF!</v>
      </c>
      <c r="V20" s="31" t="e">
        <f>+#REF!</f>
        <v>#REF!</v>
      </c>
      <c r="W20" s="31" t="e">
        <f>+#REF!</f>
        <v>#REF!</v>
      </c>
      <c r="X20" s="31" t="e">
        <f>+#REF!</f>
        <v>#REF!</v>
      </c>
      <c r="Y20" s="31" t="e">
        <f>+#REF!</f>
        <v>#REF!</v>
      </c>
      <c r="Z20" s="31" t="e">
        <f>+#REF!</f>
        <v>#REF!</v>
      </c>
      <c r="AA20" s="31" t="e">
        <f>+#REF!</f>
        <v>#REF!</v>
      </c>
      <c r="AB20" s="31" t="e">
        <f>+#REF!</f>
        <v>#REF!</v>
      </c>
    </row>
    <row r="21" spans="1:28" ht="20.100000000000001" customHeight="1" x14ac:dyDescent="0.3">
      <c r="A21" s="24">
        <v>15</v>
      </c>
      <c r="B21" s="272" t="s">
        <v>115</v>
      </c>
      <c r="C21" s="19" t="s">
        <v>41</v>
      </c>
      <c r="D21" s="253">
        <v>29400</v>
      </c>
      <c r="E21" s="21">
        <f>APUS!$H$1322</f>
        <v>0.48</v>
      </c>
      <c r="F21" s="35">
        <f t="shared" si="8"/>
        <v>14112</v>
      </c>
      <c r="G21" s="206"/>
      <c r="H21" s="206"/>
      <c r="I21" s="264"/>
      <c r="J21" s="264"/>
      <c r="K21" s="206"/>
      <c r="L21" s="206"/>
      <c r="M21" s="250">
        <f t="shared" si="2"/>
        <v>0</v>
      </c>
      <c r="N21" s="36">
        <f t="shared" si="3"/>
        <v>-29400</v>
      </c>
      <c r="O21" s="36">
        <f t="shared" si="4"/>
        <v>0</v>
      </c>
      <c r="P21" s="182">
        <v>45047</v>
      </c>
      <c r="Q21" s="252">
        <f t="shared" si="5"/>
        <v>0</v>
      </c>
      <c r="R21" s="252">
        <f t="shared" si="6"/>
        <v>0</v>
      </c>
      <c r="S21" s="252">
        <f t="shared" si="7"/>
        <v>0</v>
      </c>
      <c r="T21" s="252" t="e">
        <f>+#REF!</f>
        <v>#REF!</v>
      </c>
      <c r="U21" s="252" t="e">
        <f>+#REF!</f>
        <v>#REF!</v>
      </c>
      <c r="V21" s="31" t="e">
        <f>+#REF!</f>
        <v>#REF!</v>
      </c>
      <c r="W21" s="31" t="e">
        <f>+#REF!</f>
        <v>#REF!</v>
      </c>
      <c r="X21" s="31" t="e">
        <f>+#REF!</f>
        <v>#REF!</v>
      </c>
      <c r="Y21" s="31" t="e">
        <f>+#REF!</f>
        <v>#REF!</v>
      </c>
      <c r="Z21" s="31" t="e">
        <f>+#REF!</f>
        <v>#REF!</v>
      </c>
      <c r="AA21" s="31" t="e">
        <f>+#REF!</f>
        <v>#REF!</v>
      </c>
      <c r="AB21" s="31" t="e">
        <f>+#REF!</f>
        <v>#REF!</v>
      </c>
    </row>
    <row r="22" spans="1:28" ht="20.100000000000001" customHeight="1" x14ac:dyDescent="0.3">
      <c r="A22" s="24">
        <v>16</v>
      </c>
      <c r="B22" s="271" t="s">
        <v>117</v>
      </c>
      <c r="C22" s="19" t="s">
        <v>41</v>
      </c>
      <c r="D22" s="253">
        <v>29400</v>
      </c>
      <c r="E22" s="21">
        <f>APUS!$H$1410</f>
        <v>7.18</v>
      </c>
      <c r="F22" s="35">
        <f t="shared" si="8"/>
        <v>211092</v>
      </c>
      <c r="G22" s="206"/>
      <c r="H22" s="206"/>
      <c r="I22" s="206"/>
      <c r="J22" s="264"/>
      <c r="K22" s="264"/>
      <c r="L22" s="206"/>
      <c r="M22" s="250">
        <f t="shared" si="2"/>
        <v>0</v>
      </c>
      <c r="N22" s="36">
        <f t="shared" si="3"/>
        <v>-29400</v>
      </c>
      <c r="O22" s="36">
        <f t="shared" si="4"/>
        <v>0</v>
      </c>
      <c r="P22" s="182">
        <v>45047</v>
      </c>
      <c r="Q22" s="252">
        <f t="shared" si="5"/>
        <v>0</v>
      </c>
      <c r="R22" s="252">
        <f t="shared" si="6"/>
        <v>0</v>
      </c>
      <c r="S22" s="252">
        <f t="shared" si="7"/>
        <v>0</v>
      </c>
      <c r="T22" s="252" t="e">
        <f>+#REF!</f>
        <v>#REF!</v>
      </c>
      <c r="U22" s="252" t="e">
        <f>+#REF!</f>
        <v>#REF!</v>
      </c>
      <c r="V22" s="31" t="e">
        <f>+#REF!</f>
        <v>#REF!</v>
      </c>
      <c r="W22" s="31" t="e">
        <f>+#REF!</f>
        <v>#REF!</v>
      </c>
      <c r="X22" s="31" t="e">
        <f>+#REF!</f>
        <v>#REF!</v>
      </c>
      <c r="Y22" s="31" t="e">
        <f>+#REF!</f>
        <v>#REF!</v>
      </c>
      <c r="Z22" s="31" t="e">
        <f>+#REF!</f>
        <v>#REF!</v>
      </c>
      <c r="AA22" s="31" t="e">
        <f>+#REF!</f>
        <v>#REF!</v>
      </c>
      <c r="AB22" s="31" t="e">
        <f>+#REF!</f>
        <v>#REF!</v>
      </c>
    </row>
    <row r="23" spans="1:28" ht="20.100000000000001" customHeight="1" x14ac:dyDescent="0.3">
      <c r="A23" s="24">
        <v>17</v>
      </c>
      <c r="B23" s="271" t="s">
        <v>116</v>
      </c>
      <c r="C23" s="19" t="s">
        <v>84</v>
      </c>
      <c r="D23" s="253">
        <v>114513</v>
      </c>
      <c r="E23" s="21">
        <f>APUS!$H$1498</f>
        <v>0.3</v>
      </c>
      <c r="F23" s="35">
        <f t="shared" si="8"/>
        <v>34353.9</v>
      </c>
      <c r="G23" s="206"/>
      <c r="H23" s="206"/>
      <c r="I23" s="206"/>
      <c r="J23" s="264"/>
      <c r="K23" s="264"/>
      <c r="L23" s="206"/>
      <c r="M23" s="250">
        <f t="shared" si="2"/>
        <v>0</v>
      </c>
      <c r="N23" s="36">
        <f t="shared" si="3"/>
        <v>-114513</v>
      </c>
      <c r="O23" s="36">
        <f t="shared" si="4"/>
        <v>0</v>
      </c>
      <c r="P23" s="182">
        <v>45047</v>
      </c>
      <c r="Q23" s="252">
        <f t="shared" si="5"/>
        <v>0</v>
      </c>
      <c r="R23" s="252">
        <f t="shared" si="6"/>
        <v>0</v>
      </c>
      <c r="S23" s="252">
        <f t="shared" si="7"/>
        <v>0</v>
      </c>
      <c r="T23" s="252" t="e">
        <f>+#REF!</f>
        <v>#REF!</v>
      </c>
      <c r="U23" s="252" t="e">
        <f>+#REF!</f>
        <v>#REF!</v>
      </c>
      <c r="V23" s="31" t="e">
        <f>+#REF!</f>
        <v>#REF!</v>
      </c>
      <c r="W23" s="31" t="e">
        <f>+#REF!</f>
        <v>#REF!</v>
      </c>
      <c r="X23" s="31" t="e">
        <f>+#REF!</f>
        <v>#REF!</v>
      </c>
      <c r="Y23" s="31" t="e">
        <f>+#REF!</f>
        <v>#REF!</v>
      </c>
      <c r="Z23" s="31" t="e">
        <f>+#REF!</f>
        <v>#REF!</v>
      </c>
      <c r="AA23" s="31" t="e">
        <f>+#REF!</f>
        <v>#REF!</v>
      </c>
      <c r="AB23" s="31" t="e">
        <f>+#REF!</f>
        <v>#REF!</v>
      </c>
    </row>
    <row r="24" spans="1:28" ht="20.100000000000001" customHeight="1" x14ac:dyDescent="0.3">
      <c r="A24" s="24">
        <v>18</v>
      </c>
      <c r="B24" s="271" t="s">
        <v>119</v>
      </c>
      <c r="C24" s="19" t="s">
        <v>41</v>
      </c>
      <c r="D24" s="253">
        <v>29400</v>
      </c>
      <c r="E24" s="21">
        <f>APUS!$H$1586</f>
        <v>1.48</v>
      </c>
      <c r="F24" s="35">
        <f t="shared" si="8"/>
        <v>43512</v>
      </c>
      <c r="G24" s="206"/>
      <c r="H24" s="206"/>
      <c r="I24" s="206"/>
      <c r="J24" s="264"/>
      <c r="K24" s="264"/>
      <c r="L24" s="206"/>
      <c r="M24" s="250">
        <f t="shared" si="2"/>
        <v>0</v>
      </c>
      <c r="N24" s="36">
        <f t="shared" si="3"/>
        <v>-29400</v>
      </c>
      <c r="O24" s="36">
        <f t="shared" si="4"/>
        <v>0</v>
      </c>
      <c r="P24" s="182">
        <v>45047</v>
      </c>
      <c r="Q24" s="252">
        <f t="shared" si="5"/>
        <v>0</v>
      </c>
      <c r="R24" s="252">
        <f t="shared" si="6"/>
        <v>0</v>
      </c>
      <c r="S24" s="252">
        <f t="shared" si="7"/>
        <v>0</v>
      </c>
      <c r="T24" s="252" t="e">
        <f>+#REF!</f>
        <v>#REF!</v>
      </c>
      <c r="U24" s="252" t="e">
        <f>+#REF!</f>
        <v>#REF!</v>
      </c>
      <c r="V24" s="31" t="e">
        <f>+#REF!</f>
        <v>#REF!</v>
      </c>
      <c r="W24" s="31" t="e">
        <f>+#REF!</f>
        <v>#REF!</v>
      </c>
      <c r="X24" s="31" t="e">
        <f>+#REF!</f>
        <v>#REF!</v>
      </c>
      <c r="Y24" s="31" t="e">
        <f>+#REF!</f>
        <v>#REF!</v>
      </c>
      <c r="Z24" s="31" t="e">
        <f>+#REF!</f>
        <v>#REF!</v>
      </c>
      <c r="AA24" s="31" t="e">
        <f>+#REF!</f>
        <v>#REF!</v>
      </c>
      <c r="AB24" s="31" t="e">
        <f>+#REF!</f>
        <v>#REF!</v>
      </c>
    </row>
    <row r="25" spans="1:28" ht="20.100000000000001" customHeight="1" x14ac:dyDescent="0.3">
      <c r="A25" s="24">
        <v>19</v>
      </c>
      <c r="B25" s="272" t="s">
        <v>118</v>
      </c>
      <c r="C25" s="19" t="s">
        <v>32</v>
      </c>
      <c r="D25" s="253">
        <v>2352</v>
      </c>
      <c r="E25" s="21">
        <f>APUS!$H$1674</f>
        <v>20</v>
      </c>
      <c r="F25" s="35">
        <f t="shared" si="8"/>
        <v>47040</v>
      </c>
      <c r="G25" s="206"/>
      <c r="H25" s="206"/>
      <c r="I25" s="206"/>
      <c r="J25" s="264"/>
      <c r="K25" s="264"/>
      <c r="L25" s="206"/>
      <c r="M25" s="250">
        <f t="shared" si="2"/>
        <v>0</v>
      </c>
      <c r="N25" s="36">
        <f t="shared" si="3"/>
        <v>-2352</v>
      </c>
      <c r="O25" s="36">
        <f t="shared" si="4"/>
        <v>0</v>
      </c>
      <c r="P25" s="182">
        <v>45047</v>
      </c>
      <c r="Q25" s="252">
        <f t="shared" si="5"/>
        <v>0</v>
      </c>
      <c r="R25" s="252">
        <f t="shared" si="6"/>
        <v>0</v>
      </c>
      <c r="S25" s="252">
        <f t="shared" si="7"/>
        <v>0</v>
      </c>
      <c r="T25" s="252" t="e">
        <f>+#REF!</f>
        <v>#REF!</v>
      </c>
      <c r="U25" s="252" t="e">
        <f>+#REF!</f>
        <v>#REF!</v>
      </c>
      <c r="V25" s="31" t="e">
        <f>+#REF!</f>
        <v>#REF!</v>
      </c>
      <c r="W25" s="31" t="e">
        <f>+#REF!</f>
        <v>#REF!</v>
      </c>
      <c r="X25" s="31" t="e">
        <f>+#REF!</f>
        <v>#REF!</v>
      </c>
      <c r="Y25" s="31" t="e">
        <f>+#REF!</f>
        <v>#REF!</v>
      </c>
      <c r="Z25" s="31" t="e">
        <f>+#REF!</f>
        <v>#REF!</v>
      </c>
      <c r="AA25" s="31" t="e">
        <f>+#REF!</f>
        <v>#REF!</v>
      </c>
      <c r="AB25" s="31" t="e">
        <f>+#REF!</f>
        <v>#REF!</v>
      </c>
    </row>
    <row r="26" spans="1:28" ht="20.100000000000001" customHeight="1" x14ac:dyDescent="0.3">
      <c r="A26" s="24">
        <v>20</v>
      </c>
      <c r="B26" s="271" t="s">
        <v>116</v>
      </c>
      <c r="C26" s="19" t="s">
        <v>84</v>
      </c>
      <c r="D26" s="253">
        <v>185808</v>
      </c>
      <c r="E26" s="21">
        <f>APUS!$H$1762</f>
        <v>0.3</v>
      </c>
      <c r="F26" s="35">
        <f t="shared" si="8"/>
        <v>55742.400000000001</v>
      </c>
      <c r="G26" s="206"/>
      <c r="H26" s="206"/>
      <c r="I26" s="206"/>
      <c r="J26" s="264"/>
      <c r="K26" s="264"/>
      <c r="L26" s="206"/>
      <c r="M26" s="250">
        <f t="shared" si="2"/>
        <v>0</v>
      </c>
      <c r="N26" s="36">
        <f t="shared" si="3"/>
        <v>-185808</v>
      </c>
      <c r="O26" s="36">
        <f t="shared" si="4"/>
        <v>0</v>
      </c>
      <c r="P26" s="182">
        <v>45047</v>
      </c>
      <c r="Q26" s="252">
        <f t="shared" si="5"/>
        <v>0</v>
      </c>
      <c r="R26" s="252">
        <f t="shared" si="6"/>
        <v>0</v>
      </c>
      <c r="S26" s="252">
        <f t="shared" si="7"/>
        <v>0</v>
      </c>
      <c r="T26" s="252" t="e">
        <f>+#REF!</f>
        <v>#REF!</v>
      </c>
      <c r="U26" s="252" t="e">
        <f>+#REF!</f>
        <v>#REF!</v>
      </c>
      <c r="V26" s="31" t="e">
        <f>+#REF!</f>
        <v>#REF!</v>
      </c>
      <c r="W26" s="31" t="e">
        <f>+#REF!</f>
        <v>#REF!</v>
      </c>
      <c r="X26" s="31" t="e">
        <f>+#REF!</f>
        <v>#REF!</v>
      </c>
      <c r="Y26" s="31" t="e">
        <f>+#REF!</f>
        <v>#REF!</v>
      </c>
      <c r="Z26" s="31" t="e">
        <f>+#REF!</f>
        <v>#REF!</v>
      </c>
      <c r="AA26" s="31" t="e">
        <f>+#REF!</f>
        <v>#REF!</v>
      </c>
      <c r="AB26" s="31" t="e">
        <f>+#REF!</f>
        <v>#REF!</v>
      </c>
    </row>
    <row r="27" spans="1:28" ht="20.100000000000001" customHeight="1" x14ac:dyDescent="0.3">
      <c r="A27" s="24">
        <v>21</v>
      </c>
      <c r="B27" s="272" t="s">
        <v>113</v>
      </c>
      <c r="C27" s="19" t="s">
        <v>32</v>
      </c>
      <c r="D27" s="253">
        <v>13574.21</v>
      </c>
      <c r="E27" s="21">
        <f>APUS!$H$1850</f>
        <v>12.41</v>
      </c>
      <c r="F27" s="35">
        <f t="shared" si="8"/>
        <v>168455.9461</v>
      </c>
      <c r="G27" s="206"/>
      <c r="H27" s="206"/>
      <c r="I27" s="264"/>
      <c r="J27" s="264"/>
      <c r="K27" s="206"/>
      <c r="L27" s="206"/>
      <c r="M27" s="250">
        <f t="shared" si="2"/>
        <v>0</v>
      </c>
      <c r="N27" s="36">
        <f t="shared" si="3"/>
        <v>-13574.21</v>
      </c>
      <c r="O27" s="36">
        <f t="shared" si="4"/>
        <v>0</v>
      </c>
      <c r="P27" s="182">
        <v>45077</v>
      </c>
      <c r="Q27" s="252">
        <f t="shared" si="5"/>
        <v>0</v>
      </c>
      <c r="R27" s="252">
        <f t="shared" si="6"/>
        <v>0</v>
      </c>
      <c r="S27" s="252">
        <f t="shared" si="7"/>
        <v>0</v>
      </c>
      <c r="T27" s="252" t="e">
        <f>+#REF!</f>
        <v>#REF!</v>
      </c>
      <c r="U27" s="252" t="e">
        <f>+#REF!</f>
        <v>#REF!</v>
      </c>
      <c r="V27" s="31" t="e">
        <f>+#REF!</f>
        <v>#REF!</v>
      </c>
      <c r="W27" s="31" t="e">
        <f>+#REF!</f>
        <v>#REF!</v>
      </c>
      <c r="X27" s="31" t="e">
        <f>+#REF!</f>
        <v>#REF!</v>
      </c>
      <c r="Y27" s="31" t="e">
        <f>+#REF!</f>
        <v>#REF!</v>
      </c>
      <c r="Z27" s="31" t="e">
        <f>+#REF!</f>
        <v>#REF!</v>
      </c>
      <c r="AA27" s="31" t="e">
        <f>+#REF!</f>
        <v>#REF!</v>
      </c>
      <c r="AB27" s="31" t="e">
        <f>+#REF!</f>
        <v>#REF!</v>
      </c>
    </row>
    <row r="28" spans="1:28" ht="20.100000000000001" customHeight="1" x14ac:dyDescent="0.3">
      <c r="A28" s="24">
        <v>22</v>
      </c>
      <c r="B28" s="271" t="s">
        <v>116</v>
      </c>
      <c r="C28" s="19" t="s">
        <v>84</v>
      </c>
      <c r="D28" s="253">
        <v>1072362.5900000001</v>
      </c>
      <c r="E28" s="21">
        <f>APUS!$H$1938</f>
        <v>0.3</v>
      </c>
      <c r="F28" s="35">
        <f t="shared" si="8"/>
        <v>321708.777</v>
      </c>
      <c r="G28" s="206"/>
      <c r="H28" s="206"/>
      <c r="I28" s="264"/>
      <c r="J28" s="264"/>
      <c r="K28" s="206"/>
      <c r="L28" s="206"/>
      <c r="M28" s="250">
        <f t="shared" si="2"/>
        <v>0</v>
      </c>
      <c r="N28" s="36">
        <f t="shared" si="3"/>
        <v>-1072362.5900000001</v>
      </c>
      <c r="O28" s="36">
        <f t="shared" si="4"/>
        <v>0</v>
      </c>
      <c r="P28" s="182">
        <v>45077</v>
      </c>
      <c r="Q28" s="252">
        <f t="shared" si="5"/>
        <v>0</v>
      </c>
      <c r="R28" s="252">
        <f t="shared" si="6"/>
        <v>0</v>
      </c>
      <c r="S28" s="252">
        <f t="shared" si="7"/>
        <v>0</v>
      </c>
      <c r="T28" s="252" t="e">
        <f>+#REF!</f>
        <v>#REF!</v>
      </c>
      <c r="U28" s="252" t="e">
        <f>+#REF!</f>
        <v>#REF!</v>
      </c>
      <c r="V28" s="31" t="e">
        <f>+#REF!</f>
        <v>#REF!</v>
      </c>
      <c r="W28" s="31" t="e">
        <f>+#REF!</f>
        <v>#REF!</v>
      </c>
      <c r="X28" s="31" t="e">
        <f>+#REF!</f>
        <v>#REF!</v>
      </c>
      <c r="Y28" s="31" t="e">
        <f>+#REF!</f>
        <v>#REF!</v>
      </c>
      <c r="Z28" s="31" t="e">
        <f>+#REF!</f>
        <v>#REF!</v>
      </c>
      <c r="AA28" s="31" t="e">
        <f>+#REF!</f>
        <v>#REF!</v>
      </c>
      <c r="AB28" s="31" t="e">
        <f>+#REF!</f>
        <v>#REF!</v>
      </c>
    </row>
    <row r="29" spans="1:28" ht="20.100000000000001" customHeight="1" x14ac:dyDescent="0.3">
      <c r="A29" s="24">
        <v>23</v>
      </c>
      <c r="B29" s="272" t="s">
        <v>118</v>
      </c>
      <c r="C29" s="19" t="s">
        <v>32</v>
      </c>
      <c r="D29" s="253">
        <v>9662.18</v>
      </c>
      <c r="E29" s="21">
        <f>APUS!$H$2026</f>
        <v>20</v>
      </c>
      <c r="F29" s="35">
        <f t="shared" si="8"/>
        <v>193243.6</v>
      </c>
      <c r="G29" s="206"/>
      <c r="H29" s="206"/>
      <c r="I29" s="264"/>
      <c r="J29" s="264"/>
      <c r="K29" s="206"/>
      <c r="L29" s="206"/>
      <c r="M29" s="250">
        <f t="shared" si="2"/>
        <v>0</v>
      </c>
      <c r="N29" s="36">
        <f t="shared" si="3"/>
        <v>-9662.18</v>
      </c>
      <c r="O29" s="36">
        <f t="shared" si="4"/>
        <v>0</v>
      </c>
      <c r="P29" s="182">
        <v>45107</v>
      </c>
      <c r="Q29" s="252">
        <f t="shared" si="5"/>
        <v>0</v>
      </c>
      <c r="R29" s="252">
        <f t="shared" si="6"/>
        <v>0</v>
      </c>
      <c r="S29" s="252">
        <f t="shared" si="7"/>
        <v>0</v>
      </c>
      <c r="T29" s="252" t="e">
        <f>+#REF!</f>
        <v>#REF!</v>
      </c>
      <c r="U29" s="252" t="e">
        <f>+#REF!</f>
        <v>#REF!</v>
      </c>
      <c r="V29" s="31" t="e">
        <f>+#REF!</f>
        <v>#REF!</v>
      </c>
      <c r="W29" s="31" t="e">
        <f>+#REF!</f>
        <v>#REF!</v>
      </c>
      <c r="X29" s="31" t="e">
        <f>+#REF!</f>
        <v>#REF!</v>
      </c>
      <c r="Y29" s="31" t="e">
        <f>+#REF!</f>
        <v>#REF!</v>
      </c>
      <c r="Z29" s="31" t="e">
        <f>+#REF!</f>
        <v>#REF!</v>
      </c>
      <c r="AA29" s="31" t="e">
        <f>+#REF!</f>
        <v>#REF!</v>
      </c>
      <c r="AB29" s="31" t="e">
        <f>+#REF!</f>
        <v>#REF!</v>
      </c>
    </row>
    <row r="30" spans="1:28" ht="20.100000000000001" customHeight="1" x14ac:dyDescent="0.3">
      <c r="A30" s="24">
        <v>24</v>
      </c>
      <c r="B30" s="271" t="s">
        <v>116</v>
      </c>
      <c r="C30" s="19" t="s">
        <v>84</v>
      </c>
      <c r="D30" s="253">
        <v>763312.22</v>
      </c>
      <c r="E30" s="21">
        <f>APUS!$H$2114</f>
        <v>0.3</v>
      </c>
      <c r="F30" s="35">
        <f t="shared" si="8"/>
        <v>228993.666</v>
      </c>
      <c r="G30" s="206"/>
      <c r="H30" s="206"/>
      <c r="I30" s="206"/>
      <c r="J30" s="264"/>
      <c r="K30" s="264"/>
      <c r="L30" s="206"/>
      <c r="M30" s="250">
        <f t="shared" si="2"/>
        <v>0</v>
      </c>
      <c r="N30" s="36">
        <f t="shared" si="3"/>
        <v>-763312.22</v>
      </c>
      <c r="O30" s="36">
        <f t="shared" si="4"/>
        <v>0</v>
      </c>
      <c r="P30" s="182">
        <v>45077</v>
      </c>
      <c r="Q30" s="252">
        <f t="shared" si="5"/>
        <v>0</v>
      </c>
      <c r="R30" s="252">
        <f t="shared" si="6"/>
        <v>0</v>
      </c>
      <c r="S30" s="252">
        <f t="shared" si="7"/>
        <v>0</v>
      </c>
      <c r="T30" s="252" t="e">
        <f>+#REF!</f>
        <v>#REF!</v>
      </c>
      <c r="U30" s="252" t="e">
        <f>+#REF!</f>
        <v>#REF!</v>
      </c>
      <c r="V30" s="31" t="e">
        <f>+#REF!</f>
        <v>#REF!</v>
      </c>
      <c r="W30" s="31" t="e">
        <f>+#REF!</f>
        <v>#REF!</v>
      </c>
      <c r="X30" s="31" t="e">
        <f>+#REF!</f>
        <v>#REF!</v>
      </c>
      <c r="Y30" s="31" t="e">
        <f>+#REF!</f>
        <v>#REF!</v>
      </c>
      <c r="Z30" s="31" t="e">
        <f>+#REF!</f>
        <v>#REF!</v>
      </c>
      <c r="AA30" s="31" t="e">
        <f>+#REF!</f>
        <v>#REF!</v>
      </c>
      <c r="AB30" s="31" t="e">
        <f>+#REF!</f>
        <v>#REF!</v>
      </c>
    </row>
    <row r="31" spans="1:28" ht="20.100000000000001" customHeight="1" x14ac:dyDescent="0.3">
      <c r="A31" s="24">
        <v>25</v>
      </c>
      <c r="B31" s="272" t="s">
        <v>114</v>
      </c>
      <c r="C31" s="19" t="s">
        <v>41</v>
      </c>
      <c r="D31" s="253">
        <v>62252.4</v>
      </c>
      <c r="E31" s="21">
        <f>APUS!$H$2202</f>
        <v>1.08</v>
      </c>
      <c r="F31" s="35">
        <f t="shared" si="8"/>
        <v>67232.592000000004</v>
      </c>
      <c r="G31" s="206"/>
      <c r="H31" s="206"/>
      <c r="I31" s="206"/>
      <c r="J31" s="264"/>
      <c r="K31" s="264"/>
      <c r="L31" s="206"/>
      <c r="M31" s="250">
        <f t="shared" si="2"/>
        <v>0</v>
      </c>
      <c r="N31" s="36">
        <f t="shared" si="3"/>
        <v>-62252.4</v>
      </c>
      <c r="O31" s="36">
        <f t="shared" si="4"/>
        <v>0</v>
      </c>
      <c r="P31" s="182">
        <v>45107</v>
      </c>
      <c r="Q31" s="252">
        <f t="shared" si="5"/>
        <v>0</v>
      </c>
      <c r="R31" s="252">
        <f t="shared" si="6"/>
        <v>0</v>
      </c>
      <c r="S31" s="252">
        <f t="shared" si="7"/>
        <v>0</v>
      </c>
      <c r="T31" s="252" t="e">
        <f>+#REF!</f>
        <v>#REF!</v>
      </c>
      <c r="U31" s="252" t="e">
        <f>+#REF!</f>
        <v>#REF!</v>
      </c>
      <c r="V31" s="31" t="e">
        <f>+#REF!</f>
        <v>#REF!</v>
      </c>
      <c r="W31" s="31" t="e">
        <f>+#REF!</f>
        <v>#REF!</v>
      </c>
      <c r="X31" s="31" t="e">
        <f>+#REF!</f>
        <v>#REF!</v>
      </c>
      <c r="Y31" s="31" t="e">
        <f>+#REF!</f>
        <v>#REF!</v>
      </c>
      <c r="Z31" s="31" t="e">
        <f>+#REF!</f>
        <v>#REF!</v>
      </c>
      <c r="AA31" s="31" t="e">
        <f>+#REF!</f>
        <v>#REF!</v>
      </c>
      <c r="AB31" s="31" t="e">
        <f>+#REF!</f>
        <v>#REF!</v>
      </c>
    </row>
    <row r="32" spans="1:28" ht="20.100000000000001" customHeight="1" x14ac:dyDescent="0.3">
      <c r="A32" s="24">
        <v>26</v>
      </c>
      <c r="B32" s="272" t="s">
        <v>115</v>
      </c>
      <c r="C32" s="19" t="s">
        <v>41</v>
      </c>
      <c r="D32" s="253">
        <v>62252.4</v>
      </c>
      <c r="E32" s="21">
        <f>APUS!$H$2290</f>
        <v>0.48</v>
      </c>
      <c r="F32" s="35">
        <f t="shared" si="8"/>
        <v>29881.151999999998</v>
      </c>
      <c r="G32" s="206"/>
      <c r="H32" s="206"/>
      <c r="I32" s="206"/>
      <c r="J32" s="206"/>
      <c r="K32" s="264"/>
      <c r="L32" s="206"/>
      <c r="M32" s="250">
        <f t="shared" si="2"/>
        <v>0</v>
      </c>
      <c r="N32" s="36">
        <f t="shared" si="3"/>
        <v>-62252.4</v>
      </c>
      <c r="O32" s="36">
        <f t="shared" si="4"/>
        <v>0</v>
      </c>
      <c r="P32" s="182">
        <v>45107</v>
      </c>
      <c r="Q32" s="252">
        <f t="shared" si="5"/>
        <v>0</v>
      </c>
      <c r="R32" s="252">
        <f t="shared" si="6"/>
        <v>0</v>
      </c>
      <c r="S32" s="252">
        <f t="shared" si="7"/>
        <v>0</v>
      </c>
      <c r="T32" s="252" t="e">
        <f>+#REF!</f>
        <v>#REF!</v>
      </c>
      <c r="U32" s="252" t="e">
        <f>+#REF!</f>
        <v>#REF!</v>
      </c>
      <c r="V32" s="31" t="e">
        <f>+#REF!</f>
        <v>#REF!</v>
      </c>
      <c r="W32" s="31" t="e">
        <f>+#REF!</f>
        <v>#REF!</v>
      </c>
      <c r="X32" s="31" t="e">
        <f>+#REF!</f>
        <v>#REF!</v>
      </c>
      <c r="Y32" s="31" t="e">
        <f>+#REF!</f>
        <v>#REF!</v>
      </c>
      <c r="Z32" s="31" t="e">
        <f>+#REF!</f>
        <v>#REF!</v>
      </c>
      <c r="AA32" s="31" t="e">
        <f>+#REF!</f>
        <v>#REF!</v>
      </c>
      <c r="AB32" s="31" t="e">
        <f>+#REF!</f>
        <v>#REF!</v>
      </c>
    </row>
    <row r="33" spans="1:28" ht="20.100000000000001" customHeight="1" x14ac:dyDescent="0.3">
      <c r="A33" s="24">
        <v>27</v>
      </c>
      <c r="B33" s="271" t="s">
        <v>120</v>
      </c>
      <c r="C33" s="19" t="s">
        <v>41</v>
      </c>
      <c r="D33" s="253">
        <v>43556.4</v>
      </c>
      <c r="E33" s="21">
        <f>APUS!$H$2378</f>
        <v>18.16</v>
      </c>
      <c r="F33" s="35">
        <f t="shared" si="8"/>
        <v>790984.22400000005</v>
      </c>
      <c r="G33" s="206"/>
      <c r="H33" s="206"/>
      <c r="I33" s="206"/>
      <c r="J33" s="206"/>
      <c r="K33" s="206"/>
      <c r="L33" s="264"/>
      <c r="M33" s="250">
        <f t="shared" si="2"/>
        <v>0</v>
      </c>
      <c r="N33" s="36">
        <f t="shared" si="3"/>
        <v>-43556.4</v>
      </c>
      <c r="O33" s="36">
        <f t="shared" si="4"/>
        <v>0</v>
      </c>
      <c r="P33" s="182">
        <v>45107</v>
      </c>
      <c r="Q33" s="252">
        <f t="shared" si="5"/>
        <v>0</v>
      </c>
      <c r="R33" s="252">
        <f t="shared" si="6"/>
        <v>0</v>
      </c>
      <c r="S33" s="252">
        <f t="shared" si="7"/>
        <v>0</v>
      </c>
      <c r="T33" s="252" t="e">
        <f>+#REF!</f>
        <v>#REF!</v>
      </c>
      <c r="U33" s="252" t="e">
        <f>+#REF!</f>
        <v>#REF!</v>
      </c>
      <c r="V33" s="31" t="e">
        <f>+#REF!</f>
        <v>#REF!</v>
      </c>
      <c r="W33" s="31" t="e">
        <f>+#REF!</f>
        <v>#REF!</v>
      </c>
      <c r="X33" s="31" t="e">
        <f>+#REF!</f>
        <v>#REF!</v>
      </c>
      <c r="Y33" s="31" t="e">
        <f>+#REF!</f>
        <v>#REF!</v>
      </c>
      <c r="Z33" s="31" t="e">
        <f>+#REF!</f>
        <v>#REF!</v>
      </c>
      <c r="AA33" s="31" t="e">
        <f>+#REF!</f>
        <v>#REF!</v>
      </c>
      <c r="AB33" s="31" t="e">
        <f>+#REF!</f>
        <v>#REF!</v>
      </c>
    </row>
    <row r="34" spans="1:28" ht="20.100000000000001" customHeight="1" x14ac:dyDescent="0.3">
      <c r="A34" s="24">
        <v>28</v>
      </c>
      <c r="B34" s="271" t="s">
        <v>116</v>
      </c>
      <c r="C34" s="19" t="s">
        <v>84</v>
      </c>
      <c r="D34" s="253">
        <v>424130.45</v>
      </c>
      <c r="E34" s="21">
        <f>APUS!$H$2466</f>
        <v>0.3</v>
      </c>
      <c r="F34" s="35">
        <f t="shared" si="8"/>
        <v>127239.13499999999</v>
      </c>
      <c r="G34" s="206"/>
      <c r="H34" s="206"/>
      <c r="I34" s="206"/>
      <c r="J34" s="206"/>
      <c r="K34" s="264"/>
      <c r="L34" s="264"/>
      <c r="M34" s="250">
        <f t="shared" si="2"/>
        <v>0</v>
      </c>
      <c r="N34" s="36">
        <f t="shared" si="3"/>
        <v>-424130.45</v>
      </c>
      <c r="O34" s="36">
        <f t="shared" si="4"/>
        <v>0</v>
      </c>
      <c r="P34" s="182">
        <v>45107</v>
      </c>
      <c r="Q34" s="252">
        <f t="shared" si="5"/>
        <v>0</v>
      </c>
      <c r="R34" s="252">
        <f t="shared" si="6"/>
        <v>0</v>
      </c>
      <c r="S34" s="252">
        <f t="shared" si="7"/>
        <v>0</v>
      </c>
      <c r="T34" s="252" t="e">
        <f>+#REF!</f>
        <v>#REF!</v>
      </c>
      <c r="U34" s="252" t="e">
        <f>+#REF!</f>
        <v>#REF!</v>
      </c>
      <c r="V34" s="31" t="e">
        <f>+#REF!</f>
        <v>#REF!</v>
      </c>
      <c r="W34" s="31" t="e">
        <f>+#REF!</f>
        <v>#REF!</v>
      </c>
      <c r="X34" s="31" t="e">
        <f>+#REF!</f>
        <v>#REF!</v>
      </c>
      <c r="Y34" s="31" t="e">
        <f>+#REF!</f>
        <v>#REF!</v>
      </c>
      <c r="Z34" s="31" t="e">
        <f>+#REF!</f>
        <v>#REF!</v>
      </c>
      <c r="AA34" s="31" t="e">
        <f>+#REF!</f>
        <v>#REF!</v>
      </c>
      <c r="AB34" s="31" t="e">
        <f>+#REF!</f>
        <v>#REF!</v>
      </c>
    </row>
    <row r="35" spans="1:28" ht="20.100000000000001" customHeight="1" x14ac:dyDescent="0.3">
      <c r="A35" s="24">
        <v>29</v>
      </c>
      <c r="B35" s="271" t="s">
        <v>117</v>
      </c>
      <c r="C35" s="19" t="s">
        <v>41</v>
      </c>
      <c r="D35" s="253">
        <v>18696</v>
      </c>
      <c r="E35" s="21">
        <f>APUS!$H$2554</f>
        <v>7.18</v>
      </c>
      <c r="F35" s="35">
        <f t="shared" si="8"/>
        <v>134237.28</v>
      </c>
      <c r="G35" s="206"/>
      <c r="H35" s="206"/>
      <c r="I35" s="206"/>
      <c r="J35" s="206"/>
      <c r="K35" s="264"/>
      <c r="L35" s="264"/>
      <c r="M35" s="250">
        <f t="shared" si="2"/>
        <v>0</v>
      </c>
      <c r="N35" s="36">
        <f t="shared" si="3"/>
        <v>-18696</v>
      </c>
      <c r="O35" s="36">
        <f t="shared" si="4"/>
        <v>0</v>
      </c>
      <c r="P35" s="182">
        <v>45107</v>
      </c>
      <c r="Q35" s="252">
        <f t="shared" si="5"/>
        <v>0</v>
      </c>
      <c r="R35" s="252">
        <f t="shared" si="6"/>
        <v>0</v>
      </c>
      <c r="S35" s="252">
        <f t="shared" si="7"/>
        <v>0</v>
      </c>
      <c r="T35" s="252" t="e">
        <f>+#REF!</f>
        <v>#REF!</v>
      </c>
      <c r="U35" s="252" t="e">
        <f>+#REF!</f>
        <v>#REF!</v>
      </c>
      <c r="V35" s="31" t="e">
        <f>+#REF!</f>
        <v>#REF!</v>
      </c>
      <c r="W35" s="31" t="e">
        <f>+#REF!</f>
        <v>#REF!</v>
      </c>
      <c r="X35" s="31" t="e">
        <f>+#REF!</f>
        <v>#REF!</v>
      </c>
      <c r="Y35" s="31" t="e">
        <f>+#REF!</f>
        <v>#REF!</v>
      </c>
      <c r="Z35" s="31" t="e">
        <f>+#REF!</f>
        <v>#REF!</v>
      </c>
      <c r="AA35" s="31" t="e">
        <f>+#REF!</f>
        <v>#REF!</v>
      </c>
      <c r="AB35" s="31" t="e">
        <f>+#REF!</f>
        <v>#REF!</v>
      </c>
    </row>
    <row r="36" spans="1:28" ht="20.100000000000001" customHeight="1" x14ac:dyDescent="0.3">
      <c r="A36" s="24">
        <v>30</v>
      </c>
      <c r="B36" s="271" t="s">
        <v>116</v>
      </c>
      <c r="C36" s="19" t="s">
        <v>84</v>
      </c>
      <c r="D36" s="253">
        <v>72820.92</v>
      </c>
      <c r="E36" s="21">
        <f>APUS!$H$2642</f>
        <v>0.3</v>
      </c>
      <c r="F36" s="35">
        <f t="shared" si="8"/>
        <v>21846.275999999998</v>
      </c>
      <c r="G36" s="206"/>
      <c r="H36" s="206"/>
      <c r="I36" s="206"/>
      <c r="J36" s="206"/>
      <c r="K36" s="264"/>
      <c r="L36" s="206"/>
      <c r="M36" s="250">
        <f t="shared" si="2"/>
        <v>0</v>
      </c>
      <c r="N36" s="36">
        <f t="shared" si="3"/>
        <v>-72820.92</v>
      </c>
      <c r="O36" s="36">
        <f t="shared" si="4"/>
        <v>0</v>
      </c>
      <c r="P36" s="182">
        <v>45257</v>
      </c>
      <c r="Q36" s="252">
        <f t="shared" si="5"/>
        <v>0</v>
      </c>
      <c r="R36" s="252">
        <f t="shared" si="6"/>
        <v>0</v>
      </c>
      <c r="S36" s="252">
        <f t="shared" si="7"/>
        <v>0</v>
      </c>
      <c r="T36" s="252" t="e">
        <f>+#REF!</f>
        <v>#REF!</v>
      </c>
      <c r="U36" s="252" t="e">
        <f>+#REF!</f>
        <v>#REF!</v>
      </c>
      <c r="V36" s="31" t="e">
        <f>+#REF!</f>
        <v>#REF!</v>
      </c>
      <c r="W36" s="31" t="e">
        <f>+#REF!</f>
        <v>#REF!</v>
      </c>
      <c r="X36" s="31" t="e">
        <f>+#REF!</f>
        <v>#REF!</v>
      </c>
      <c r="Y36" s="31" t="e">
        <f>+#REF!</f>
        <v>#REF!</v>
      </c>
      <c r="Z36" s="31" t="e">
        <f>+#REF!</f>
        <v>#REF!</v>
      </c>
      <c r="AA36" s="31" t="e">
        <f>+#REF!</f>
        <v>#REF!</v>
      </c>
      <c r="AB36" s="31" t="e">
        <f>+#REF!</f>
        <v>#REF!</v>
      </c>
    </row>
    <row r="37" spans="1:28" ht="20.100000000000001" customHeight="1" x14ac:dyDescent="0.3">
      <c r="A37" s="24">
        <v>31</v>
      </c>
      <c r="B37" s="271" t="s">
        <v>124</v>
      </c>
      <c r="C37" s="19" t="s">
        <v>32</v>
      </c>
      <c r="D37" s="253">
        <v>1152.79</v>
      </c>
      <c r="E37" s="21">
        <f>APUS!$H$2730</f>
        <v>1.33</v>
      </c>
      <c r="F37" s="35">
        <f t="shared" si="8"/>
        <v>1533.2107000000001</v>
      </c>
      <c r="G37" s="206"/>
      <c r="H37" s="264"/>
      <c r="I37" s="206"/>
      <c r="J37" s="206"/>
      <c r="K37" s="206"/>
      <c r="L37" s="206"/>
      <c r="M37" s="250">
        <f t="shared" si="2"/>
        <v>0</v>
      </c>
      <c r="N37" s="36">
        <f t="shared" si="3"/>
        <v>-1152.79</v>
      </c>
      <c r="O37" s="36">
        <f t="shared" si="4"/>
        <v>0</v>
      </c>
      <c r="P37" s="182">
        <v>45317</v>
      </c>
      <c r="Q37" s="252">
        <f t="shared" si="5"/>
        <v>0</v>
      </c>
      <c r="R37" s="252">
        <f t="shared" si="6"/>
        <v>0</v>
      </c>
      <c r="S37" s="252">
        <f t="shared" si="7"/>
        <v>0</v>
      </c>
      <c r="T37" s="252" t="e">
        <f>+#REF!</f>
        <v>#REF!</v>
      </c>
      <c r="U37" s="252" t="e">
        <f>+#REF!</f>
        <v>#REF!</v>
      </c>
      <c r="V37" s="31" t="e">
        <f>+#REF!</f>
        <v>#REF!</v>
      </c>
      <c r="W37" s="31" t="e">
        <f>+#REF!</f>
        <v>#REF!</v>
      </c>
      <c r="X37" s="31" t="e">
        <f>+#REF!</f>
        <v>#REF!</v>
      </c>
      <c r="Y37" s="31" t="e">
        <f>+#REF!</f>
        <v>#REF!</v>
      </c>
      <c r="Z37" s="31" t="e">
        <f>+#REF!</f>
        <v>#REF!</v>
      </c>
      <c r="AA37" s="31" t="e">
        <f>+#REF!</f>
        <v>#REF!</v>
      </c>
      <c r="AB37" s="31" t="e">
        <f>+#REF!</f>
        <v>#REF!</v>
      </c>
    </row>
    <row r="38" spans="1:28" ht="20.100000000000001" customHeight="1" x14ac:dyDescent="0.3">
      <c r="A38" s="24">
        <v>32</v>
      </c>
      <c r="B38" s="272" t="s">
        <v>121</v>
      </c>
      <c r="C38" s="19" t="s">
        <v>74</v>
      </c>
      <c r="D38" s="253">
        <v>44.2</v>
      </c>
      <c r="E38" s="21">
        <f>APUS!$H$2818</f>
        <v>85.78</v>
      </c>
      <c r="F38" s="35">
        <f t="shared" si="8"/>
        <v>3791.4760000000001</v>
      </c>
      <c r="G38" s="206"/>
      <c r="H38" s="264"/>
      <c r="I38" s="206"/>
      <c r="J38" s="206"/>
      <c r="K38" s="206"/>
      <c r="L38" s="206"/>
      <c r="M38" s="250">
        <f t="shared" si="2"/>
        <v>0</v>
      </c>
      <c r="N38" s="36">
        <f t="shared" si="3"/>
        <v>-44.2</v>
      </c>
      <c r="O38" s="36">
        <f t="shared" si="4"/>
        <v>0</v>
      </c>
      <c r="P38" s="182">
        <v>45317</v>
      </c>
      <c r="Q38" s="252">
        <f t="shared" si="5"/>
        <v>0</v>
      </c>
      <c r="R38" s="252">
        <f t="shared" si="6"/>
        <v>0</v>
      </c>
      <c r="S38" s="252">
        <f t="shared" si="7"/>
        <v>0</v>
      </c>
      <c r="T38" s="252" t="e">
        <f>+#REF!</f>
        <v>#REF!</v>
      </c>
      <c r="U38" s="252" t="e">
        <f>+#REF!</f>
        <v>#REF!</v>
      </c>
      <c r="V38" s="31" t="e">
        <f>+#REF!</f>
        <v>#REF!</v>
      </c>
      <c r="W38" s="31" t="e">
        <f>+#REF!</f>
        <v>#REF!</v>
      </c>
      <c r="X38" s="31" t="e">
        <f>+#REF!</f>
        <v>#REF!</v>
      </c>
      <c r="Y38" s="31" t="e">
        <f>+#REF!</f>
        <v>#REF!</v>
      </c>
      <c r="Z38" s="31" t="e">
        <f>+#REF!</f>
        <v>#REF!</v>
      </c>
      <c r="AA38" s="31" t="e">
        <f>+#REF!</f>
        <v>#REF!</v>
      </c>
      <c r="AB38" s="31" t="e">
        <f>+#REF!</f>
        <v>#REF!</v>
      </c>
    </row>
    <row r="39" spans="1:28" ht="20.100000000000001" customHeight="1" x14ac:dyDescent="0.3">
      <c r="A39" s="24">
        <v>33</v>
      </c>
      <c r="B39" s="272" t="s">
        <v>122</v>
      </c>
      <c r="C39" s="19" t="s">
        <v>32</v>
      </c>
      <c r="D39" s="253">
        <v>8.33</v>
      </c>
      <c r="E39" s="21">
        <f>APUS!$H$2906</f>
        <v>3.54</v>
      </c>
      <c r="F39" s="35">
        <f t="shared" si="8"/>
        <v>29.488199999999999</v>
      </c>
      <c r="G39" s="206"/>
      <c r="H39" s="264"/>
      <c r="I39" s="206"/>
      <c r="J39" s="206"/>
      <c r="K39" s="206"/>
      <c r="L39" s="206"/>
      <c r="M39" s="250">
        <f t="shared" ref="M39:M70" si="9">+SUM(G39:L39)</f>
        <v>0</v>
      </c>
      <c r="N39" s="36">
        <f t="shared" ref="N39:N70" si="10">+M39-D39</f>
        <v>-8.33</v>
      </c>
      <c r="O39" s="36">
        <f t="shared" ref="O39:O70" si="11">30*COUNT(G39:L39)</f>
        <v>0</v>
      </c>
      <c r="P39" s="182">
        <v>45317</v>
      </c>
      <c r="Q39" s="252">
        <f t="shared" ref="Q39:Q70" si="12">+G39</f>
        <v>0</v>
      </c>
      <c r="R39" s="252">
        <f t="shared" ref="R39:R70" si="13">+H39</f>
        <v>0</v>
      </c>
      <c r="S39" s="252">
        <f t="shared" ref="S39:S70" si="14">+L39</f>
        <v>0</v>
      </c>
      <c r="T39" s="252" t="e">
        <f>+#REF!</f>
        <v>#REF!</v>
      </c>
      <c r="U39" s="252" t="e">
        <f>+#REF!</f>
        <v>#REF!</v>
      </c>
      <c r="V39" s="31" t="e">
        <f>+#REF!</f>
        <v>#REF!</v>
      </c>
      <c r="W39" s="31" t="e">
        <f>+#REF!</f>
        <v>#REF!</v>
      </c>
      <c r="X39" s="31" t="e">
        <f>+#REF!</f>
        <v>#REF!</v>
      </c>
      <c r="Y39" s="31" t="e">
        <f>+#REF!</f>
        <v>#REF!</v>
      </c>
      <c r="Z39" s="31" t="e">
        <f>+#REF!</f>
        <v>#REF!</v>
      </c>
      <c r="AA39" s="31" t="e">
        <f>+#REF!</f>
        <v>#REF!</v>
      </c>
      <c r="AB39" s="31" t="e">
        <f>+#REF!</f>
        <v>#REF!</v>
      </c>
    </row>
    <row r="40" spans="1:28" ht="20.100000000000001" customHeight="1" x14ac:dyDescent="0.3">
      <c r="A40" s="24">
        <v>34</v>
      </c>
      <c r="B40" s="272" t="s">
        <v>123</v>
      </c>
      <c r="C40" s="19" t="s">
        <v>32</v>
      </c>
      <c r="D40" s="253">
        <v>422.4</v>
      </c>
      <c r="E40" s="21">
        <f>APUS!$H$2994</f>
        <v>6.93</v>
      </c>
      <c r="F40" s="35">
        <f t="shared" si="8"/>
        <v>2927.2319999999995</v>
      </c>
      <c r="G40" s="206"/>
      <c r="H40" s="264"/>
      <c r="I40" s="206"/>
      <c r="J40" s="206"/>
      <c r="K40" s="206"/>
      <c r="L40" s="206"/>
      <c r="M40" s="250">
        <f t="shared" si="9"/>
        <v>0</v>
      </c>
      <c r="N40" s="36">
        <f t="shared" si="10"/>
        <v>-422.4</v>
      </c>
      <c r="O40" s="36">
        <f t="shared" si="11"/>
        <v>0</v>
      </c>
      <c r="P40" s="182">
        <v>45287</v>
      </c>
      <c r="Q40" s="252">
        <f t="shared" si="12"/>
        <v>0</v>
      </c>
      <c r="R40" s="252">
        <f t="shared" si="13"/>
        <v>0</v>
      </c>
      <c r="S40" s="252">
        <f t="shared" si="14"/>
        <v>0</v>
      </c>
      <c r="T40" s="252" t="e">
        <f>+#REF!</f>
        <v>#REF!</v>
      </c>
      <c r="U40" s="252" t="e">
        <f>+#REF!</f>
        <v>#REF!</v>
      </c>
      <c r="V40" s="31" t="e">
        <f>+#REF!</f>
        <v>#REF!</v>
      </c>
      <c r="W40" s="31" t="e">
        <f>+#REF!</f>
        <v>#REF!</v>
      </c>
      <c r="X40" s="31" t="e">
        <f>+#REF!</f>
        <v>#REF!</v>
      </c>
      <c r="Y40" s="31" t="e">
        <f>+#REF!</f>
        <v>#REF!</v>
      </c>
      <c r="Z40" s="31" t="e">
        <f>+#REF!</f>
        <v>#REF!</v>
      </c>
      <c r="AA40" s="31" t="e">
        <f>+#REF!</f>
        <v>#REF!</v>
      </c>
      <c r="AB40" s="31" t="e">
        <f>+#REF!</f>
        <v>#REF!</v>
      </c>
    </row>
    <row r="41" spans="1:28" ht="20.100000000000001" customHeight="1" x14ac:dyDescent="0.3">
      <c r="A41" s="24">
        <v>35</v>
      </c>
      <c r="B41" s="271" t="s">
        <v>126</v>
      </c>
      <c r="C41" s="19" t="s">
        <v>32</v>
      </c>
      <c r="D41" s="253">
        <v>22.98</v>
      </c>
      <c r="E41" s="21">
        <f>APUS!$H$3082</f>
        <v>139.75</v>
      </c>
      <c r="F41" s="35">
        <f t="shared" si="8"/>
        <v>3211.4549999999999</v>
      </c>
      <c r="G41" s="206"/>
      <c r="H41" s="206"/>
      <c r="I41" s="264"/>
      <c r="J41" s="264"/>
      <c r="K41" s="206"/>
      <c r="L41" s="206"/>
      <c r="M41" s="250">
        <f t="shared" si="9"/>
        <v>0</v>
      </c>
      <c r="N41" s="36">
        <f t="shared" si="10"/>
        <v>-22.98</v>
      </c>
      <c r="O41" s="36">
        <f t="shared" si="11"/>
        <v>0</v>
      </c>
      <c r="P41" s="182">
        <v>45287</v>
      </c>
      <c r="Q41" s="252">
        <f t="shared" si="12"/>
        <v>0</v>
      </c>
      <c r="R41" s="252">
        <f t="shared" si="13"/>
        <v>0</v>
      </c>
      <c r="S41" s="252">
        <f t="shared" si="14"/>
        <v>0</v>
      </c>
      <c r="T41" s="252" t="e">
        <f>+#REF!</f>
        <v>#REF!</v>
      </c>
      <c r="U41" s="252" t="e">
        <f>+#REF!</f>
        <v>#REF!</v>
      </c>
      <c r="V41" s="31" t="e">
        <f>+#REF!</f>
        <v>#REF!</v>
      </c>
      <c r="W41" s="31" t="e">
        <f>+#REF!</f>
        <v>#REF!</v>
      </c>
      <c r="X41" s="31" t="e">
        <f>+#REF!</f>
        <v>#REF!</v>
      </c>
      <c r="Y41" s="31" t="e">
        <f>+#REF!</f>
        <v>#REF!</v>
      </c>
      <c r="Z41" s="31" t="e">
        <f>+#REF!</f>
        <v>#REF!</v>
      </c>
      <c r="AA41" s="31" t="e">
        <f>+#REF!</f>
        <v>#REF!</v>
      </c>
      <c r="AB41" s="31" t="e">
        <f>+#REF!</f>
        <v>#REF!</v>
      </c>
    </row>
    <row r="42" spans="1:28" ht="20.100000000000001" customHeight="1" x14ac:dyDescent="0.3">
      <c r="A42" s="24">
        <v>36</v>
      </c>
      <c r="B42" s="271" t="s">
        <v>127</v>
      </c>
      <c r="C42" s="19" t="s">
        <v>32</v>
      </c>
      <c r="D42" s="253">
        <v>135.96</v>
      </c>
      <c r="E42" s="21">
        <f>APUS!$H$3170</f>
        <v>294.06</v>
      </c>
      <c r="F42" s="35">
        <f t="shared" si="8"/>
        <v>39980.397600000004</v>
      </c>
      <c r="G42" s="206"/>
      <c r="H42" s="206"/>
      <c r="I42" s="264"/>
      <c r="J42" s="264"/>
      <c r="K42" s="206"/>
      <c r="L42" s="206"/>
      <c r="M42" s="250">
        <f t="shared" si="9"/>
        <v>0</v>
      </c>
      <c r="N42" s="36">
        <f t="shared" si="10"/>
        <v>-135.96</v>
      </c>
      <c r="O42" s="36">
        <f t="shared" si="11"/>
        <v>0</v>
      </c>
      <c r="P42" s="182">
        <v>45257</v>
      </c>
      <c r="Q42" s="252">
        <f t="shared" si="12"/>
        <v>0</v>
      </c>
      <c r="R42" s="252">
        <f t="shared" si="13"/>
        <v>0</v>
      </c>
      <c r="S42" s="252">
        <f t="shared" si="14"/>
        <v>0</v>
      </c>
      <c r="T42" s="252" t="e">
        <f>+#REF!</f>
        <v>#REF!</v>
      </c>
      <c r="U42" s="252" t="e">
        <f>+#REF!</f>
        <v>#REF!</v>
      </c>
      <c r="V42" s="31" t="e">
        <f>+#REF!</f>
        <v>#REF!</v>
      </c>
      <c r="W42" s="31" t="e">
        <f>+#REF!</f>
        <v>#REF!</v>
      </c>
      <c r="X42" s="31" t="e">
        <f>+#REF!</f>
        <v>#REF!</v>
      </c>
      <c r="Y42" s="31" t="e">
        <f>+#REF!</f>
        <v>#REF!</v>
      </c>
      <c r="Z42" s="31" t="e">
        <f>+#REF!</f>
        <v>#REF!</v>
      </c>
      <c r="AA42" s="31" t="e">
        <f>+#REF!</f>
        <v>#REF!</v>
      </c>
      <c r="AB42" s="31" t="e">
        <f>+#REF!</f>
        <v>#REF!</v>
      </c>
    </row>
    <row r="43" spans="1:28" ht="20.100000000000001" customHeight="1" x14ac:dyDescent="0.3">
      <c r="A43" s="24">
        <v>37</v>
      </c>
      <c r="B43" s="272" t="s">
        <v>125</v>
      </c>
      <c r="C43" s="19" t="s">
        <v>42</v>
      </c>
      <c r="D43" s="253">
        <v>23659.119999999999</v>
      </c>
      <c r="E43" s="21">
        <f>APUS!$H$3258</f>
        <v>2.69</v>
      </c>
      <c r="F43" s="35">
        <f t="shared" si="8"/>
        <v>63643.032799999994</v>
      </c>
      <c r="G43" s="206"/>
      <c r="H43" s="206"/>
      <c r="I43" s="264"/>
      <c r="J43" s="264"/>
      <c r="K43" s="206"/>
      <c r="L43" s="206"/>
      <c r="M43" s="250">
        <f t="shared" si="9"/>
        <v>0</v>
      </c>
      <c r="N43" s="36">
        <f t="shared" si="10"/>
        <v>-23659.119999999999</v>
      </c>
      <c r="O43" s="36">
        <f t="shared" si="11"/>
        <v>0</v>
      </c>
      <c r="P43" s="182">
        <v>45257</v>
      </c>
      <c r="Q43" s="252">
        <f t="shared" si="12"/>
        <v>0</v>
      </c>
      <c r="R43" s="252">
        <f t="shared" si="13"/>
        <v>0</v>
      </c>
      <c r="S43" s="252">
        <f t="shared" si="14"/>
        <v>0</v>
      </c>
      <c r="T43" s="252" t="e">
        <f>+#REF!</f>
        <v>#REF!</v>
      </c>
      <c r="U43" s="252" t="e">
        <f>+#REF!</f>
        <v>#REF!</v>
      </c>
      <c r="V43" s="31" t="e">
        <f>+#REF!</f>
        <v>#REF!</v>
      </c>
      <c r="W43" s="31" t="e">
        <f>+#REF!</f>
        <v>#REF!</v>
      </c>
      <c r="X43" s="31" t="e">
        <f>+#REF!</f>
        <v>#REF!</v>
      </c>
      <c r="Y43" s="31" t="e">
        <f>+#REF!</f>
        <v>#REF!</v>
      </c>
      <c r="Z43" s="31" t="e">
        <f>+#REF!</f>
        <v>#REF!</v>
      </c>
      <c r="AA43" s="31" t="e">
        <f>+#REF!</f>
        <v>#REF!</v>
      </c>
      <c r="AB43" s="31" t="e">
        <f>+#REF!</f>
        <v>#REF!</v>
      </c>
    </row>
    <row r="44" spans="1:28" ht="20.100000000000001" customHeight="1" x14ac:dyDescent="0.3">
      <c r="A44" s="24">
        <v>38</v>
      </c>
      <c r="B44" s="272" t="s">
        <v>128</v>
      </c>
      <c r="C44" s="19" t="s">
        <v>32</v>
      </c>
      <c r="D44" s="253">
        <v>125</v>
      </c>
      <c r="E44" s="21">
        <f>APUS!$H$3346</f>
        <v>14.06</v>
      </c>
      <c r="F44" s="35">
        <f t="shared" si="8"/>
        <v>1757.5</v>
      </c>
      <c r="G44" s="206"/>
      <c r="H44" s="264"/>
      <c r="I44" s="264"/>
      <c r="J44" s="206"/>
      <c r="K44" s="206"/>
      <c r="L44" s="206"/>
      <c r="M44" s="250">
        <f t="shared" si="9"/>
        <v>0</v>
      </c>
      <c r="N44" s="36">
        <f t="shared" si="10"/>
        <v>-125</v>
      </c>
      <c r="O44" s="36">
        <f t="shared" si="11"/>
        <v>0</v>
      </c>
      <c r="P44" s="182">
        <v>45317</v>
      </c>
      <c r="Q44" s="252">
        <f t="shared" si="12"/>
        <v>0</v>
      </c>
      <c r="R44" s="252">
        <f t="shared" si="13"/>
        <v>0</v>
      </c>
      <c r="S44" s="252">
        <f t="shared" si="14"/>
        <v>0</v>
      </c>
      <c r="T44" s="252" t="e">
        <f>+#REF!</f>
        <v>#REF!</v>
      </c>
      <c r="U44" s="252" t="e">
        <f>+#REF!</f>
        <v>#REF!</v>
      </c>
      <c r="V44" s="31" t="e">
        <f>+#REF!</f>
        <v>#REF!</v>
      </c>
      <c r="W44" s="31" t="e">
        <f>+#REF!</f>
        <v>#REF!</v>
      </c>
      <c r="X44" s="31" t="e">
        <f>+#REF!</f>
        <v>#REF!</v>
      </c>
      <c r="Y44" s="31" t="e">
        <f>+#REF!</f>
        <v>#REF!</v>
      </c>
      <c r="Z44" s="31" t="e">
        <f>+#REF!</f>
        <v>#REF!</v>
      </c>
      <c r="AA44" s="31" t="e">
        <f>+#REF!</f>
        <v>#REF!</v>
      </c>
      <c r="AB44" s="31" t="e">
        <f>+#REF!</f>
        <v>#REF!</v>
      </c>
    </row>
    <row r="45" spans="1:28" ht="20.100000000000001" customHeight="1" x14ac:dyDescent="0.3">
      <c r="A45" s="24">
        <v>39</v>
      </c>
      <c r="B45" s="271" t="s">
        <v>131</v>
      </c>
      <c r="C45" s="19" t="s">
        <v>32</v>
      </c>
      <c r="D45" s="253">
        <v>115.72</v>
      </c>
      <c r="E45" s="21">
        <f>APUS!$H$3434</f>
        <v>23.83</v>
      </c>
      <c r="F45" s="35">
        <f t="shared" si="8"/>
        <v>2757.6075999999998</v>
      </c>
      <c r="G45" s="206"/>
      <c r="H45" s="264"/>
      <c r="I45" s="264"/>
      <c r="J45" s="206"/>
      <c r="K45" s="206"/>
      <c r="L45" s="206"/>
      <c r="M45" s="250">
        <f t="shared" si="9"/>
        <v>0</v>
      </c>
      <c r="N45" s="36">
        <f t="shared" si="10"/>
        <v>-115.72</v>
      </c>
      <c r="O45" s="36">
        <f t="shared" si="11"/>
        <v>0</v>
      </c>
      <c r="P45" s="182">
        <v>45317</v>
      </c>
      <c r="Q45" s="252">
        <f t="shared" si="12"/>
        <v>0</v>
      </c>
      <c r="R45" s="252">
        <f t="shared" si="13"/>
        <v>0</v>
      </c>
      <c r="S45" s="252">
        <f t="shared" si="14"/>
        <v>0</v>
      </c>
      <c r="T45" s="252" t="e">
        <f>+#REF!</f>
        <v>#REF!</v>
      </c>
      <c r="U45" s="252" t="e">
        <f>+#REF!</f>
        <v>#REF!</v>
      </c>
      <c r="V45" s="31" t="e">
        <f>+#REF!</f>
        <v>#REF!</v>
      </c>
      <c r="W45" s="31" t="e">
        <f>+#REF!</f>
        <v>#REF!</v>
      </c>
      <c r="X45" s="31" t="e">
        <f>+#REF!</f>
        <v>#REF!</v>
      </c>
      <c r="Y45" s="31" t="e">
        <f>+#REF!</f>
        <v>#REF!</v>
      </c>
      <c r="Z45" s="31" t="e">
        <f>+#REF!</f>
        <v>#REF!</v>
      </c>
      <c r="AA45" s="31" t="e">
        <f>+#REF!</f>
        <v>#REF!</v>
      </c>
      <c r="AB45" s="31" t="e">
        <f>+#REF!</f>
        <v>#REF!</v>
      </c>
    </row>
    <row r="46" spans="1:28" ht="20.100000000000001" customHeight="1" x14ac:dyDescent="0.3">
      <c r="A46" s="24">
        <v>40</v>
      </c>
      <c r="B46" s="271" t="s">
        <v>132</v>
      </c>
      <c r="C46" s="19" t="s">
        <v>84</v>
      </c>
      <c r="D46" s="253">
        <v>9141.8799999999992</v>
      </c>
      <c r="E46" s="21">
        <f>APUS!$H$3522</f>
        <v>0.39</v>
      </c>
      <c r="F46" s="35">
        <f t="shared" si="8"/>
        <v>3565.3332</v>
      </c>
      <c r="G46" s="206"/>
      <c r="H46" s="264"/>
      <c r="I46" s="264"/>
      <c r="J46" s="206"/>
      <c r="K46" s="206"/>
      <c r="L46" s="206"/>
      <c r="M46" s="250">
        <f t="shared" si="9"/>
        <v>0</v>
      </c>
      <c r="N46" s="36">
        <f t="shared" si="10"/>
        <v>-9141.8799999999992</v>
      </c>
      <c r="O46" s="36">
        <f t="shared" si="11"/>
        <v>0</v>
      </c>
      <c r="P46" s="182">
        <v>45257</v>
      </c>
      <c r="Q46" s="252">
        <f t="shared" si="12"/>
        <v>0</v>
      </c>
      <c r="R46" s="252">
        <f t="shared" si="13"/>
        <v>0</v>
      </c>
      <c r="S46" s="252">
        <f t="shared" si="14"/>
        <v>0</v>
      </c>
      <c r="T46" s="252" t="e">
        <f>+#REF!</f>
        <v>#REF!</v>
      </c>
      <c r="U46" s="252" t="e">
        <f>+#REF!</f>
        <v>#REF!</v>
      </c>
      <c r="V46" s="31" t="e">
        <f>+#REF!</f>
        <v>#REF!</v>
      </c>
      <c r="W46" s="31" t="e">
        <f>+#REF!</f>
        <v>#REF!</v>
      </c>
      <c r="X46" s="31" t="e">
        <f>+#REF!</f>
        <v>#REF!</v>
      </c>
      <c r="Y46" s="31" t="e">
        <f>+#REF!</f>
        <v>#REF!</v>
      </c>
      <c r="Z46" s="31" t="e">
        <f>+#REF!</f>
        <v>#REF!</v>
      </c>
      <c r="AA46" s="31" t="e">
        <f>+#REF!</f>
        <v>#REF!</v>
      </c>
      <c r="AB46" s="31" t="e">
        <f>+#REF!</f>
        <v>#REF!</v>
      </c>
    </row>
    <row r="47" spans="1:28" ht="20.100000000000001" customHeight="1" x14ac:dyDescent="0.3">
      <c r="A47" s="24">
        <v>41</v>
      </c>
      <c r="B47" s="271" t="s">
        <v>124</v>
      </c>
      <c r="C47" s="19" t="s">
        <v>32</v>
      </c>
      <c r="D47" s="253">
        <v>1305</v>
      </c>
      <c r="E47" s="21">
        <f>APUS!$H$3610</f>
        <v>1.33</v>
      </c>
      <c r="F47" s="35">
        <f t="shared" si="8"/>
        <v>1735.65</v>
      </c>
      <c r="G47" s="206"/>
      <c r="H47" s="264"/>
      <c r="I47" s="264"/>
      <c r="J47" s="206"/>
      <c r="K47" s="206"/>
      <c r="L47" s="206"/>
      <c r="M47" s="250">
        <f t="shared" si="9"/>
        <v>0</v>
      </c>
      <c r="N47" s="36">
        <f t="shared" si="10"/>
        <v>-1305</v>
      </c>
      <c r="O47" s="36">
        <f t="shared" si="11"/>
        <v>0</v>
      </c>
      <c r="P47" s="182">
        <v>45257</v>
      </c>
      <c r="Q47" s="252">
        <f t="shared" si="12"/>
        <v>0</v>
      </c>
      <c r="R47" s="252">
        <f t="shared" si="13"/>
        <v>0</v>
      </c>
      <c r="S47" s="252">
        <f t="shared" si="14"/>
        <v>0</v>
      </c>
      <c r="T47" s="252" t="e">
        <f>+#REF!</f>
        <v>#REF!</v>
      </c>
      <c r="U47" s="252" t="e">
        <f>+#REF!</f>
        <v>#REF!</v>
      </c>
      <c r="V47" s="31" t="e">
        <f>+#REF!</f>
        <v>#REF!</v>
      </c>
      <c r="W47" s="31" t="e">
        <f>+#REF!</f>
        <v>#REF!</v>
      </c>
      <c r="X47" s="31" t="e">
        <f>+#REF!</f>
        <v>#REF!</v>
      </c>
      <c r="Y47" s="31" t="e">
        <f>+#REF!</f>
        <v>#REF!</v>
      </c>
      <c r="Z47" s="31" t="e">
        <f>+#REF!</f>
        <v>#REF!</v>
      </c>
      <c r="AA47" s="31" t="e">
        <f>+#REF!</f>
        <v>#REF!</v>
      </c>
      <c r="AB47" s="31" t="e">
        <f>+#REF!</f>
        <v>#REF!</v>
      </c>
    </row>
    <row r="48" spans="1:28" ht="20.100000000000001" customHeight="1" x14ac:dyDescent="0.3">
      <c r="A48" s="24">
        <v>42</v>
      </c>
      <c r="B48" s="272" t="s">
        <v>129</v>
      </c>
      <c r="C48" s="19" t="s">
        <v>41</v>
      </c>
      <c r="D48" s="253">
        <v>69.319999999999993</v>
      </c>
      <c r="E48" s="21">
        <f>APUS!$H$3698</f>
        <v>3.12</v>
      </c>
      <c r="F48" s="35">
        <f t="shared" si="8"/>
        <v>216.27839999999998</v>
      </c>
      <c r="G48" s="206"/>
      <c r="H48" s="264"/>
      <c r="I48" s="264"/>
      <c r="J48" s="206"/>
      <c r="K48" s="206"/>
      <c r="L48" s="206"/>
      <c r="M48" s="250">
        <f t="shared" si="9"/>
        <v>0</v>
      </c>
      <c r="N48" s="36">
        <f t="shared" si="10"/>
        <v>-69.319999999999993</v>
      </c>
      <c r="O48" s="36">
        <f t="shared" si="11"/>
        <v>0</v>
      </c>
      <c r="P48" s="182">
        <v>45377</v>
      </c>
      <c r="Q48" s="252">
        <f t="shared" si="12"/>
        <v>0</v>
      </c>
      <c r="R48" s="252">
        <f t="shared" si="13"/>
        <v>0</v>
      </c>
      <c r="S48" s="252">
        <f t="shared" si="14"/>
        <v>0</v>
      </c>
      <c r="T48" s="252" t="e">
        <f>+#REF!</f>
        <v>#REF!</v>
      </c>
      <c r="U48" s="252" t="e">
        <f>+#REF!</f>
        <v>#REF!</v>
      </c>
      <c r="V48" s="31" t="e">
        <f>+#REF!</f>
        <v>#REF!</v>
      </c>
      <c r="W48" s="31" t="e">
        <f>+#REF!</f>
        <v>#REF!</v>
      </c>
      <c r="X48" s="31" t="e">
        <f>+#REF!</f>
        <v>#REF!</v>
      </c>
      <c r="Y48" s="31" t="e">
        <f>+#REF!</f>
        <v>#REF!</v>
      </c>
      <c r="Z48" s="31" t="e">
        <f>+#REF!</f>
        <v>#REF!</v>
      </c>
      <c r="AA48" s="31" t="e">
        <f>+#REF!</f>
        <v>#REF!</v>
      </c>
      <c r="AB48" s="31" t="e">
        <f>+#REF!</f>
        <v>#REF!</v>
      </c>
    </row>
    <row r="49" spans="1:28" ht="20.100000000000001" customHeight="1" x14ac:dyDescent="0.3">
      <c r="A49" s="24">
        <v>43</v>
      </c>
      <c r="B49" s="271" t="s">
        <v>126</v>
      </c>
      <c r="C49" s="19" t="s">
        <v>32</v>
      </c>
      <c r="D49" s="253">
        <v>12.42</v>
      </c>
      <c r="E49" s="21">
        <f>APUS!$H$3786</f>
        <v>139.75</v>
      </c>
      <c r="F49" s="35">
        <f t="shared" si="8"/>
        <v>1735.6949999999999</v>
      </c>
      <c r="G49" s="206"/>
      <c r="H49" s="264"/>
      <c r="I49" s="264"/>
      <c r="J49" s="206"/>
      <c r="K49" s="206"/>
      <c r="L49" s="206"/>
      <c r="M49" s="250">
        <f t="shared" si="9"/>
        <v>0</v>
      </c>
      <c r="N49" s="36">
        <f t="shared" si="10"/>
        <v>-12.42</v>
      </c>
      <c r="O49" s="36">
        <f t="shared" si="11"/>
        <v>0</v>
      </c>
      <c r="P49" s="182">
        <v>45377</v>
      </c>
      <c r="Q49" s="252">
        <f t="shared" si="12"/>
        <v>0</v>
      </c>
      <c r="R49" s="252">
        <f t="shared" si="13"/>
        <v>0</v>
      </c>
      <c r="S49" s="252">
        <f t="shared" si="14"/>
        <v>0</v>
      </c>
      <c r="T49" s="252" t="e">
        <f>+#REF!</f>
        <v>#REF!</v>
      </c>
      <c r="U49" s="252" t="e">
        <f>+#REF!</f>
        <v>#REF!</v>
      </c>
      <c r="V49" s="31" t="e">
        <f>+#REF!</f>
        <v>#REF!</v>
      </c>
      <c r="W49" s="31" t="e">
        <f>+#REF!</f>
        <v>#REF!</v>
      </c>
      <c r="X49" s="31" t="e">
        <f>+#REF!</f>
        <v>#REF!</v>
      </c>
      <c r="Y49" s="31" t="e">
        <f>+#REF!</f>
        <v>#REF!</v>
      </c>
      <c r="Z49" s="31" t="e">
        <f>+#REF!</f>
        <v>#REF!</v>
      </c>
      <c r="AA49" s="31" t="e">
        <f>+#REF!</f>
        <v>#REF!</v>
      </c>
      <c r="AB49" s="31" t="e">
        <f>+#REF!</f>
        <v>#REF!</v>
      </c>
    </row>
    <row r="50" spans="1:28" ht="20.100000000000001" customHeight="1" x14ac:dyDescent="0.3">
      <c r="A50" s="24">
        <v>44</v>
      </c>
      <c r="B50" s="271" t="s">
        <v>127</v>
      </c>
      <c r="C50" s="19" t="s">
        <v>32</v>
      </c>
      <c r="D50" s="253">
        <v>131.04</v>
      </c>
      <c r="E50" s="21">
        <f>APUS!$H$3874</f>
        <v>294.06</v>
      </c>
      <c r="F50" s="35">
        <f t="shared" si="8"/>
        <v>38533.6224</v>
      </c>
      <c r="G50" s="206"/>
      <c r="H50" s="264"/>
      <c r="I50" s="264"/>
      <c r="J50" s="206"/>
      <c r="K50" s="206"/>
      <c r="L50" s="206"/>
      <c r="M50" s="250">
        <f t="shared" si="9"/>
        <v>0</v>
      </c>
      <c r="N50" s="36">
        <f t="shared" si="10"/>
        <v>-131.04</v>
      </c>
      <c r="O50" s="36">
        <f t="shared" si="11"/>
        <v>0</v>
      </c>
      <c r="P50" s="182">
        <v>45377</v>
      </c>
      <c r="Q50" s="252">
        <f t="shared" si="12"/>
        <v>0</v>
      </c>
      <c r="R50" s="252">
        <f t="shared" si="13"/>
        <v>0</v>
      </c>
      <c r="S50" s="252">
        <f t="shared" si="14"/>
        <v>0</v>
      </c>
      <c r="T50" s="252" t="e">
        <f>+#REF!</f>
        <v>#REF!</v>
      </c>
      <c r="U50" s="252" t="e">
        <f>+#REF!</f>
        <v>#REF!</v>
      </c>
      <c r="V50" s="31" t="e">
        <f>+#REF!</f>
        <v>#REF!</v>
      </c>
      <c r="W50" s="31" t="e">
        <f>+#REF!</f>
        <v>#REF!</v>
      </c>
      <c r="X50" s="31" t="e">
        <f>+#REF!</f>
        <v>#REF!</v>
      </c>
      <c r="Y50" s="31" t="e">
        <f>+#REF!</f>
        <v>#REF!</v>
      </c>
      <c r="Z50" s="31" t="e">
        <f>+#REF!</f>
        <v>#REF!</v>
      </c>
      <c r="AA50" s="31" t="e">
        <f>+#REF!</f>
        <v>#REF!</v>
      </c>
      <c r="AB50" s="31" t="e">
        <f>+#REF!</f>
        <v>#REF!</v>
      </c>
    </row>
    <row r="51" spans="1:28" ht="20.100000000000001" customHeight="1" x14ac:dyDescent="0.3">
      <c r="A51" s="24">
        <v>45</v>
      </c>
      <c r="B51" s="272" t="s">
        <v>125</v>
      </c>
      <c r="C51" s="19" t="s">
        <v>42</v>
      </c>
      <c r="D51" s="253">
        <v>12167</v>
      </c>
      <c r="E51" s="21">
        <f>APUS!$H$3962</f>
        <v>2.69</v>
      </c>
      <c r="F51" s="35">
        <f t="shared" si="8"/>
        <v>32729.23</v>
      </c>
      <c r="G51" s="206"/>
      <c r="H51" s="264"/>
      <c r="I51" s="264"/>
      <c r="J51" s="206"/>
      <c r="K51" s="206"/>
      <c r="L51" s="206"/>
      <c r="M51" s="250">
        <f t="shared" si="9"/>
        <v>0</v>
      </c>
      <c r="N51" s="36">
        <f t="shared" si="10"/>
        <v>-12167</v>
      </c>
      <c r="O51" s="36">
        <f t="shared" si="11"/>
        <v>0</v>
      </c>
      <c r="P51" s="182">
        <v>45377</v>
      </c>
      <c r="Q51" s="252">
        <f t="shared" si="12"/>
        <v>0</v>
      </c>
      <c r="R51" s="252">
        <f t="shared" si="13"/>
        <v>0</v>
      </c>
      <c r="S51" s="252">
        <f t="shared" si="14"/>
        <v>0</v>
      </c>
      <c r="T51" s="252" t="e">
        <f>+#REF!</f>
        <v>#REF!</v>
      </c>
      <c r="U51" s="252" t="e">
        <f>+#REF!</f>
        <v>#REF!</v>
      </c>
      <c r="V51" s="31" t="e">
        <f>+#REF!</f>
        <v>#REF!</v>
      </c>
      <c r="W51" s="31" t="e">
        <f>+#REF!</f>
        <v>#REF!</v>
      </c>
      <c r="X51" s="31" t="e">
        <f>+#REF!</f>
        <v>#REF!</v>
      </c>
      <c r="Y51" s="31" t="e">
        <f>+#REF!</f>
        <v>#REF!</v>
      </c>
      <c r="Z51" s="31" t="e">
        <f>+#REF!</f>
        <v>#REF!</v>
      </c>
      <c r="AA51" s="31" t="e">
        <f>+#REF!</f>
        <v>#REF!</v>
      </c>
      <c r="AB51" s="31" t="e">
        <f>+#REF!</f>
        <v>#REF!</v>
      </c>
    </row>
    <row r="52" spans="1:28" ht="20.100000000000001" customHeight="1" x14ac:dyDescent="0.3">
      <c r="A52" s="24">
        <v>46</v>
      </c>
      <c r="B52" s="272" t="s">
        <v>130</v>
      </c>
      <c r="C52" s="19" t="s">
        <v>42</v>
      </c>
      <c r="D52" s="253">
        <v>514</v>
      </c>
      <c r="E52" s="21">
        <f>APUS!$H$4050</f>
        <v>5.64</v>
      </c>
      <c r="F52" s="35">
        <f t="shared" si="8"/>
        <v>2898.96</v>
      </c>
      <c r="G52" s="206"/>
      <c r="H52" s="264"/>
      <c r="I52" s="264"/>
      <c r="J52" s="206"/>
      <c r="K52" s="206"/>
      <c r="L52" s="206"/>
      <c r="M52" s="250">
        <f t="shared" si="9"/>
        <v>0</v>
      </c>
      <c r="N52" s="36">
        <f t="shared" si="10"/>
        <v>-514</v>
      </c>
      <c r="O52" s="36">
        <f t="shared" si="11"/>
        <v>0</v>
      </c>
      <c r="P52" s="182">
        <v>45377</v>
      </c>
      <c r="Q52" s="252">
        <f t="shared" si="12"/>
        <v>0</v>
      </c>
      <c r="R52" s="252">
        <f t="shared" si="13"/>
        <v>0</v>
      </c>
      <c r="S52" s="252">
        <f t="shared" si="14"/>
        <v>0</v>
      </c>
      <c r="T52" s="252" t="e">
        <f>+#REF!</f>
        <v>#REF!</v>
      </c>
      <c r="U52" s="252" t="e">
        <f>+#REF!</f>
        <v>#REF!</v>
      </c>
      <c r="V52" s="31" t="e">
        <f>+#REF!</f>
        <v>#REF!</v>
      </c>
      <c r="W52" s="31" t="e">
        <f>+#REF!</f>
        <v>#REF!</v>
      </c>
      <c r="X52" s="31" t="e">
        <f>+#REF!</f>
        <v>#REF!</v>
      </c>
      <c r="Y52" s="31" t="e">
        <f>+#REF!</f>
        <v>#REF!</v>
      </c>
      <c r="Z52" s="31" t="e">
        <f>+#REF!</f>
        <v>#REF!</v>
      </c>
      <c r="AA52" s="31" t="e">
        <f>+#REF!</f>
        <v>#REF!</v>
      </c>
      <c r="AB52" s="31" t="e">
        <f>+#REF!</f>
        <v>#REF!</v>
      </c>
    </row>
    <row r="53" spans="1:28" ht="20.100000000000001" customHeight="1" x14ac:dyDescent="0.3">
      <c r="A53" s="24">
        <v>47</v>
      </c>
      <c r="B53" s="272" t="s">
        <v>133</v>
      </c>
      <c r="C53" s="19" t="s">
        <v>43</v>
      </c>
      <c r="D53" s="253">
        <v>15</v>
      </c>
      <c r="E53" s="21">
        <f>APUS!$H$4138</f>
        <v>427.2</v>
      </c>
      <c r="F53" s="35">
        <f t="shared" si="8"/>
        <v>6408</v>
      </c>
      <c r="G53" s="206"/>
      <c r="H53" s="206"/>
      <c r="I53" s="206"/>
      <c r="J53" s="206"/>
      <c r="K53" s="206"/>
      <c r="L53" s="264"/>
      <c r="M53" s="250">
        <f t="shared" si="9"/>
        <v>0</v>
      </c>
      <c r="N53" s="36">
        <f t="shared" si="10"/>
        <v>-15</v>
      </c>
      <c r="O53" s="36">
        <f t="shared" si="11"/>
        <v>0</v>
      </c>
      <c r="P53" s="182">
        <v>45317</v>
      </c>
      <c r="Q53" s="252">
        <f t="shared" si="12"/>
        <v>0</v>
      </c>
      <c r="R53" s="252">
        <f t="shared" si="13"/>
        <v>0</v>
      </c>
      <c r="S53" s="252">
        <f t="shared" si="14"/>
        <v>0</v>
      </c>
      <c r="T53" s="252" t="e">
        <f>+#REF!</f>
        <v>#REF!</v>
      </c>
      <c r="U53" s="252" t="e">
        <f>+#REF!</f>
        <v>#REF!</v>
      </c>
      <c r="V53" s="31" t="e">
        <f>+#REF!</f>
        <v>#REF!</v>
      </c>
      <c r="W53" s="31" t="e">
        <f>+#REF!</f>
        <v>#REF!</v>
      </c>
      <c r="X53" s="31" t="e">
        <f>+#REF!</f>
        <v>#REF!</v>
      </c>
      <c r="Y53" s="31" t="e">
        <f>+#REF!</f>
        <v>#REF!</v>
      </c>
      <c r="Z53" s="31" t="e">
        <f>+#REF!</f>
        <v>#REF!</v>
      </c>
      <c r="AA53" s="31" t="e">
        <f>+#REF!</f>
        <v>#REF!</v>
      </c>
      <c r="AB53" s="31" t="e">
        <f>+#REF!</f>
        <v>#REF!</v>
      </c>
    </row>
    <row r="54" spans="1:28" ht="20.100000000000001" customHeight="1" x14ac:dyDescent="0.3">
      <c r="A54" s="24">
        <v>48</v>
      </c>
      <c r="B54" s="272" t="s">
        <v>134</v>
      </c>
      <c r="C54" s="19" t="s">
        <v>43</v>
      </c>
      <c r="D54" s="253">
        <v>15</v>
      </c>
      <c r="E54" s="21">
        <f>APUS!$H$4226</f>
        <v>277.56</v>
      </c>
      <c r="F54" s="35">
        <f t="shared" si="8"/>
        <v>4163.3999999999996</v>
      </c>
      <c r="G54" s="206"/>
      <c r="H54" s="206"/>
      <c r="I54" s="206"/>
      <c r="J54" s="206"/>
      <c r="K54" s="206"/>
      <c r="L54" s="264"/>
      <c r="M54" s="250">
        <f t="shared" si="9"/>
        <v>0</v>
      </c>
      <c r="N54" s="36">
        <f t="shared" si="10"/>
        <v>-15</v>
      </c>
      <c r="O54" s="36">
        <f t="shared" si="11"/>
        <v>0</v>
      </c>
      <c r="P54" s="182">
        <v>45287</v>
      </c>
      <c r="Q54" s="252">
        <f t="shared" si="12"/>
        <v>0</v>
      </c>
      <c r="R54" s="252">
        <f t="shared" si="13"/>
        <v>0</v>
      </c>
      <c r="S54" s="252">
        <f t="shared" si="14"/>
        <v>0</v>
      </c>
      <c r="T54" s="252" t="e">
        <f>+#REF!</f>
        <v>#REF!</v>
      </c>
      <c r="U54" s="252" t="e">
        <f>+#REF!</f>
        <v>#REF!</v>
      </c>
      <c r="V54" s="31" t="e">
        <f>+#REF!</f>
        <v>#REF!</v>
      </c>
      <c r="W54" s="31" t="e">
        <f>+#REF!</f>
        <v>#REF!</v>
      </c>
      <c r="X54" s="31" t="e">
        <f>+#REF!</f>
        <v>#REF!</v>
      </c>
      <c r="Y54" s="31" t="e">
        <f>+#REF!</f>
        <v>#REF!</v>
      </c>
      <c r="Z54" s="31" t="e">
        <f>+#REF!</f>
        <v>#REF!</v>
      </c>
      <c r="AA54" s="31" t="e">
        <f>+#REF!</f>
        <v>#REF!</v>
      </c>
      <c r="AB54" s="31" t="e">
        <f>+#REF!</f>
        <v>#REF!</v>
      </c>
    </row>
    <row r="55" spans="1:28" ht="20.100000000000001" customHeight="1" x14ac:dyDescent="0.3">
      <c r="A55" s="24">
        <v>49</v>
      </c>
      <c r="B55" s="272" t="s">
        <v>135</v>
      </c>
      <c r="C55" s="19" t="s">
        <v>43</v>
      </c>
      <c r="D55" s="253">
        <v>3</v>
      </c>
      <c r="E55" s="21">
        <f>APUS!$H$4314</f>
        <v>74.25</v>
      </c>
      <c r="F55" s="35">
        <f t="shared" si="8"/>
        <v>222.75</v>
      </c>
      <c r="G55" s="206"/>
      <c r="H55" s="206"/>
      <c r="I55" s="206"/>
      <c r="J55" s="206"/>
      <c r="K55" s="206"/>
      <c r="L55" s="264"/>
      <c r="M55" s="250">
        <f t="shared" si="9"/>
        <v>0</v>
      </c>
      <c r="N55" s="36">
        <f t="shared" si="10"/>
        <v>-3</v>
      </c>
      <c r="O55" s="36">
        <f t="shared" si="11"/>
        <v>0</v>
      </c>
      <c r="P55" s="182">
        <v>45287</v>
      </c>
      <c r="Q55" s="252">
        <f t="shared" si="12"/>
        <v>0</v>
      </c>
      <c r="R55" s="252">
        <f t="shared" si="13"/>
        <v>0</v>
      </c>
      <c r="S55" s="252">
        <f t="shared" si="14"/>
        <v>0</v>
      </c>
      <c r="T55" s="252" t="e">
        <f>+#REF!</f>
        <v>#REF!</v>
      </c>
      <c r="U55" s="252" t="e">
        <f>+#REF!</f>
        <v>#REF!</v>
      </c>
      <c r="V55" s="31" t="e">
        <f>+#REF!</f>
        <v>#REF!</v>
      </c>
      <c r="W55" s="31" t="e">
        <f>+#REF!</f>
        <v>#REF!</v>
      </c>
      <c r="X55" s="31" t="e">
        <f>+#REF!</f>
        <v>#REF!</v>
      </c>
      <c r="Y55" s="31" t="e">
        <f>+#REF!</f>
        <v>#REF!</v>
      </c>
      <c r="Z55" s="31" t="e">
        <f>+#REF!</f>
        <v>#REF!</v>
      </c>
      <c r="AA55" s="31" t="e">
        <f>+#REF!</f>
        <v>#REF!</v>
      </c>
      <c r="AB55" s="31" t="e">
        <f>+#REF!</f>
        <v>#REF!</v>
      </c>
    </row>
    <row r="56" spans="1:28" ht="20.100000000000001" customHeight="1" x14ac:dyDescent="0.3">
      <c r="A56" s="24">
        <v>50</v>
      </c>
      <c r="B56" s="272" t="s">
        <v>136</v>
      </c>
      <c r="C56" s="19" t="s">
        <v>43</v>
      </c>
      <c r="D56" s="253">
        <v>1</v>
      </c>
      <c r="E56" s="21">
        <f>APUS!$H$4402</f>
        <v>202.49</v>
      </c>
      <c r="F56" s="35">
        <f t="shared" si="8"/>
        <v>202.49</v>
      </c>
      <c r="G56" s="206"/>
      <c r="H56" s="206"/>
      <c r="I56" s="206"/>
      <c r="J56" s="206"/>
      <c r="K56" s="206"/>
      <c r="L56" s="264"/>
      <c r="M56" s="250">
        <f t="shared" si="9"/>
        <v>0</v>
      </c>
      <c r="N56" s="36">
        <f t="shared" si="10"/>
        <v>-1</v>
      </c>
      <c r="O56" s="36">
        <f t="shared" si="11"/>
        <v>0</v>
      </c>
      <c r="P56" s="182">
        <v>45287</v>
      </c>
      <c r="Q56" s="252">
        <f t="shared" si="12"/>
        <v>0</v>
      </c>
      <c r="R56" s="252">
        <f t="shared" si="13"/>
        <v>0</v>
      </c>
      <c r="S56" s="252">
        <f t="shared" si="14"/>
        <v>0</v>
      </c>
      <c r="T56" s="252" t="e">
        <f>+#REF!</f>
        <v>#REF!</v>
      </c>
      <c r="U56" s="252" t="e">
        <f>+#REF!</f>
        <v>#REF!</v>
      </c>
      <c r="V56" s="31" t="e">
        <f>+#REF!</f>
        <v>#REF!</v>
      </c>
      <c r="W56" s="31" t="e">
        <f>+#REF!</f>
        <v>#REF!</v>
      </c>
      <c r="X56" s="31" t="e">
        <f>+#REF!</f>
        <v>#REF!</v>
      </c>
      <c r="Y56" s="31" t="e">
        <f>+#REF!</f>
        <v>#REF!</v>
      </c>
      <c r="Z56" s="31" t="e">
        <f>+#REF!</f>
        <v>#REF!</v>
      </c>
      <c r="AA56" s="31" t="e">
        <f>+#REF!</f>
        <v>#REF!</v>
      </c>
      <c r="AB56" s="31" t="e">
        <f>+#REF!</f>
        <v>#REF!</v>
      </c>
    </row>
    <row r="57" spans="1:28" ht="20.100000000000001" customHeight="1" x14ac:dyDescent="0.3">
      <c r="A57" s="24">
        <v>51</v>
      </c>
      <c r="B57" s="271" t="s">
        <v>137</v>
      </c>
      <c r="C57" s="19" t="s">
        <v>43</v>
      </c>
      <c r="D57" s="253">
        <v>15</v>
      </c>
      <c r="E57" s="21">
        <f>APUS!$H$4490</f>
        <v>57.5</v>
      </c>
      <c r="F57" s="35">
        <f t="shared" si="8"/>
        <v>862.5</v>
      </c>
      <c r="G57" s="206"/>
      <c r="H57" s="206"/>
      <c r="I57" s="206"/>
      <c r="J57" s="206"/>
      <c r="K57" s="206"/>
      <c r="L57" s="264"/>
      <c r="M57" s="250">
        <f t="shared" si="9"/>
        <v>0</v>
      </c>
      <c r="N57" s="36">
        <f t="shared" si="10"/>
        <v>-15</v>
      </c>
      <c r="O57" s="36">
        <f t="shared" si="11"/>
        <v>0</v>
      </c>
      <c r="P57" s="182">
        <v>45287</v>
      </c>
      <c r="Q57" s="252">
        <f t="shared" si="12"/>
        <v>0</v>
      </c>
      <c r="R57" s="252">
        <f t="shared" si="13"/>
        <v>0</v>
      </c>
      <c r="S57" s="252">
        <f t="shared" si="14"/>
        <v>0</v>
      </c>
      <c r="T57" s="252" t="e">
        <f>+#REF!</f>
        <v>#REF!</v>
      </c>
      <c r="U57" s="252" t="e">
        <f>+#REF!</f>
        <v>#REF!</v>
      </c>
      <c r="V57" s="31" t="e">
        <f>+#REF!</f>
        <v>#REF!</v>
      </c>
      <c r="W57" s="31" t="e">
        <f>+#REF!</f>
        <v>#REF!</v>
      </c>
      <c r="X57" s="31" t="e">
        <f>+#REF!</f>
        <v>#REF!</v>
      </c>
      <c r="Y57" s="31" t="e">
        <f>+#REF!</f>
        <v>#REF!</v>
      </c>
      <c r="Z57" s="31" t="e">
        <f>+#REF!</f>
        <v>#REF!</v>
      </c>
      <c r="AA57" s="31" t="e">
        <f>+#REF!</f>
        <v>#REF!</v>
      </c>
      <c r="AB57" s="31" t="e">
        <f>+#REF!</f>
        <v>#REF!</v>
      </c>
    </row>
    <row r="58" spans="1:28" ht="20.100000000000001" customHeight="1" x14ac:dyDescent="0.3">
      <c r="A58" s="24">
        <v>52</v>
      </c>
      <c r="B58" s="271" t="s">
        <v>105</v>
      </c>
      <c r="C58" s="19" t="s">
        <v>43</v>
      </c>
      <c r="D58" s="253">
        <v>15</v>
      </c>
      <c r="E58" s="21">
        <f>APUS!$H$4578</f>
        <v>294.13</v>
      </c>
      <c r="F58" s="35">
        <f t="shared" si="8"/>
        <v>4411.95</v>
      </c>
      <c r="G58" s="206"/>
      <c r="H58" s="206"/>
      <c r="I58" s="206"/>
      <c r="J58" s="206"/>
      <c r="K58" s="206"/>
      <c r="L58" s="264"/>
      <c r="M58" s="250">
        <f t="shared" si="9"/>
        <v>0</v>
      </c>
      <c r="N58" s="36">
        <f t="shared" si="10"/>
        <v>-15</v>
      </c>
      <c r="O58" s="36">
        <f t="shared" si="11"/>
        <v>0</v>
      </c>
      <c r="P58" s="182">
        <v>45287</v>
      </c>
      <c r="Q58" s="252">
        <f t="shared" si="12"/>
        <v>0</v>
      </c>
      <c r="R58" s="252">
        <f t="shared" si="13"/>
        <v>0</v>
      </c>
      <c r="S58" s="252">
        <f t="shared" si="14"/>
        <v>0</v>
      </c>
      <c r="T58" s="252" t="e">
        <f>+#REF!</f>
        <v>#REF!</v>
      </c>
      <c r="U58" s="252" t="e">
        <f>+#REF!</f>
        <v>#REF!</v>
      </c>
      <c r="V58" s="31" t="e">
        <f>+#REF!</f>
        <v>#REF!</v>
      </c>
      <c r="W58" s="31" t="e">
        <f>+#REF!</f>
        <v>#REF!</v>
      </c>
      <c r="X58" s="31" t="e">
        <f>+#REF!</f>
        <v>#REF!</v>
      </c>
      <c r="Y58" s="31" t="e">
        <f>+#REF!</f>
        <v>#REF!</v>
      </c>
      <c r="Z58" s="31" t="e">
        <f>+#REF!</f>
        <v>#REF!</v>
      </c>
      <c r="AA58" s="31" t="e">
        <f>+#REF!</f>
        <v>#REF!</v>
      </c>
      <c r="AB58" s="31" t="e">
        <f>+#REF!</f>
        <v>#REF!</v>
      </c>
    </row>
    <row r="59" spans="1:28" ht="20.100000000000001" customHeight="1" x14ac:dyDescent="0.3">
      <c r="A59" s="24">
        <v>53</v>
      </c>
      <c r="B59" s="272" t="s">
        <v>138</v>
      </c>
      <c r="C59" s="19" t="s">
        <v>74</v>
      </c>
      <c r="D59" s="253">
        <v>1500</v>
      </c>
      <c r="E59" s="21">
        <f>APUS!$H$4666</f>
        <v>2.89</v>
      </c>
      <c r="F59" s="35">
        <f t="shared" si="8"/>
        <v>4335</v>
      </c>
      <c r="G59" s="206"/>
      <c r="H59" s="206"/>
      <c r="I59" s="206"/>
      <c r="J59" s="206"/>
      <c r="K59" s="206"/>
      <c r="L59" s="264"/>
      <c r="M59" s="250">
        <f t="shared" si="9"/>
        <v>0</v>
      </c>
      <c r="N59" s="36">
        <f t="shared" si="10"/>
        <v>-1500</v>
      </c>
      <c r="O59" s="36">
        <f t="shared" si="11"/>
        <v>0</v>
      </c>
      <c r="P59" s="182">
        <v>45287</v>
      </c>
      <c r="Q59" s="252">
        <f t="shared" si="12"/>
        <v>0</v>
      </c>
      <c r="R59" s="252">
        <f t="shared" si="13"/>
        <v>0</v>
      </c>
      <c r="S59" s="252">
        <f t="shared" si="14"/>
        <v>0</v>
      </c>
      <c r="T59" s="252" t="e">
        <f>+#REF!</f>
        <v>#REF!</v>
      </c>
      <c r="U59" s="252" t="e">
        <f>+#REF!</f>
        <v>#REF!</v>
      </c>
      <c r="V59" s="31" t="e">
        <f>+#REF!</f>
        <v>#REF!</v>
      </c>
      <c r="W59" s="31" t="e">
        <f>+#REF!</f>
        <v>#REF!</v>
      </c>
      <c r="X59" s="31" t="e">
        <f>+#REF!</f>
        <v>#REF!</v>
      </c>
      <c r="Y59" s="31" t="e">
        <f>+#REF!</f>
        <v>#REF!</v>
      </c>
      <c r="Z59" s="31" t="e">
        <f>+#REF!</f>
        <v>#REF!</v>
      </c>
      <c r="AA59" s="31" t="e">
        <f>+#REF!</f>
        <v>#REF!</v>
      </c>
      <c r="AB59" s="31" t="e">
        <f>+#REF!</f>
        <v>#REF!</v>
      </c>
    </row>
    <row r="60" spans="1:28" ht="20.100000000000001" customHeight="1" x14ac:dyDescent="0.3">
      <c r="A60" s="24">
        <v>54</v>
      </c>
      <c r="B60" s="272" t="s">
        <v>139</v>
      </c>
      <c r="C60" s="19" t="s">
        <v>32</v>
      </c>
      <c r="D60" s="253">
        <v>800.26</v>
      </c>
      <c r="E60" s="21">
        <f>APUS!$H$4754</f>
        <v>152.41</v>
      </c>
      <c r="F60" s="35">
        <f t="shared" si="8"/>
        <v>121967.62659999999</v>
      </c>
      <c r="G60" s="206"/>
      <c r="H60" s="264"/>
      <c r="I60" s="206"/>
      <c r="J60" s="206"/>
      <c r="K60" s="206"/>
      <c r="L60" s="206"/>
      <c r="M60" s="250">
        <f t="shared" si="9"/>
        <v>0</v>
      </c>
      <c r="N60" s="36">
        <f t="shared" si="10"/>
        <v>-800.26</v>
      </c>
      <c r="O60" s="36">
        <f t="shared" si="11"/>
        <v>0</v>
      </c>
      <c r="P60" s="182">
        <v>45287</v>
      </c>
      <c r="Q60" s="252">
        <f t="shared" si="12"/>
        <v>0</v>
      </c>
      <c r="R60" s="252">
        <f t="shared" si="13"/>
        <v>0</v>
      </c>
      <c r="S60" s="252">
        <f t="shared" si="14"/>
        <v>0</v>
      </c>
      <c r="T60" s="252" t="e">
        <f>+#REF!</f>
        <v>#REF!</v>
      </c>
      <c r="U60" s="252" t="e">
        <f>+#REF!</f>
        <v>#REF!</v>
      </c>
      <c r="V60" s="31" t="e">
        <f>+#REF!</f>
        <v>#REF!</v>
      </c>
      <c r="W60" s="31" t="e">
        <f>+#REF!</f>
        <v>#REF!</v>
      </c>
      <c r="X60" s="31" t="e">
        <f>+#REF!</f>
        <v>#REF!</v>
      </c>
      <c r="Y60" s="31" t="e">
        <f>+#REF!</f>
        <v>#REF!</v>
      </c>
      <c r="Z60" s="31" t="e">
        <f>+#REF!</f>
        <v>#REF!</v>
      </c>
      <c r="AA60" s="31" t="e">
        <f>+#REF!</f>
        <v>#REF!</v>
      </c>
      <c r="AB60" s="31" t="e">
        <f>+#REF!</f>
        <v>#REF!</v>
      </c>
    </row>
    <row r="61" spans="1:28" ht="20.100000000000001" customHeight="1" x14ac:dyDescent="0.3">
      <c r="A61" s="24">
        <v>55</v>
      </c>
      <c r="B61" s="272" t="s">
        <v>122</v>
      </c>
      <c r="C61" s="19" t="s">
        <v>32</v>
      </c>
      <c r="D61" s="253">
        <v>800.26</v>
      </c>
      <c r="E61" s="21">
        <f>APUS!$H$4842</f>
        <v>3.54</v>
      </c>
      <c r="F61" s="35">
        <f t="shared" si="8"/>
        <v>2832.9204</v>
      </c>
      <c r="G61" s="206"/>
      <c r="H61" s="264"/>
      <c r="I61" s="206"/>
      <c r="J61" s="206"/>
      <c r="K61" s="206"/>
      <c r="L61" s="206"/>
      <c r="M61" s="250">
        <f t="shared" si="9"/>
        <v>0</v>
      </c>
      <c r="N61" s="36">
        <f t="shared" si="10"/>
        <v>-800.26</v>
      </c>
      <c r="O61" s="36">
        <f t="shared" si="11"/>
        <v>0</v>
      </c>
      <c r="P61" s="182">
        <v>45287</v>
      </c>
      <c r="Q61" s="252">
        <f t="shared" si="12"/>
        <v>0</v>
      </c>
      <c r="R61" s="252">
        <f t="shared" si="13"/>
        <v>0</v>
      </c>
      <c r="S61" s="252">
        <f t="shared" si="14"/>
        <v>0</v>
      </c>
      <c r="T61" s="252" t="e">
        <f>+#REF!</f>
        <v>#REF!</v>
      </c>
      <c r="U61" s="252" t="e">
        <f>+#REF!</f>
        <v>#REF!</v>
      </c>
      <c r="V61" s="31" t="e">
        <f>+#REF!</f>
        <v>#REF!</v>
      </c>
      <c r="W61" s="31" t="e">
        <f>+#REF!</f>
        <v>#REF!</v>
      </c>
      <c r="X61" s="31" t="e">
        <f>+#REF!</f>
        <v>#REF!</v>
      </c>
      <c r="Y61" s="31" t="e">
        <f>+#REF!</f>
        <v>#REF!</v>
      </c>
      <c r="Z61" s="31" t="e">
        <f>+#REF!</f>
        <v>#REF!</v>
      </c>
      <c r="AA61" s="31" t="e">
        <f>+#REF!</f>
        <v>#REF!</v>
      </c>
      <c r="AB61" s="31" t="e">
        <f>+#REF!</f>
        <v>#REF!</v>
      </c>
    </row>
    <row r="62" spans="1:28" ht="20.100000000000001" customHeight="1" x14ac:dyDescent="0.3">
      <c r="A62" s="24">
        <v>56</v>
      </c>
      <c r="B62" s="272" t="s">
        <v>123</v>
      </c>
      <c r="C62" s="19" t="s">
        <v>32</v>
      </c>
      <c r="D62" s="253">
        <v>466.05</v>
      </c>
      <c r="E62" s="21">
        <f>APUS!$H$4930</f>
        <v>6.93</v>
      </c>
      <c r="F62" s="35">
        <f t="shared" si="8"/>
        <v>3229.7264999999998</v>
      </c>
      <c r="G62" s="206"/>
      <c r="H62" s="264"/>
      <c r="I62" s="206"/>
      <c r="J62" s="206"/>
      <c r="K62" s="206"/>
      <c r="L62" s="206"/>
      <c r="M62" s="250">
        <f t="shared" si="9"/>
        <v>0</v>
      </c>
      <c r="N62" s="36">
        <f t="shared" si="10"/>
        <v>-466.05</v>
      </c>
      <c r="O62" s="36">
        <f t="shared" si="11"/>
        <v>0</v>
      </c>
      <c r="P62" s="182">
        <v>45287</v>
      </c>
      <c r="Q62" s="252">
        <f t="shared" si="12"/>
        <v>0</v>
      </c>
      <c r="R62" s="252">
        <f t="shared" si="13"/>
        <v>0</v>
      </c>
      <c r="S62" s="252">
        <f t="shared" si="14"/>
        <v>0</v>
      </c>
      <c r="T62" s="252" t="e">
        <f>+#REF!</f>
        <v>#REF!</v>
      </c>
      <c r="U62" s="252" t="e">
        <f>+#REF!</f>
        <v>#REF!</v>
      </c>
      <c r="V62" s="31" t="e">
        <f>+#REF!</f>
        <v>#REF!</v>
      </c>
      <c r="W62" s="31" t="e">
        <f>+#REF!</f>
        <v>#REF!</v>
      </c>
      <c r="X62" s="31" t="e">
        <f>+#REF!</f>
        <v>#REF!</v>
      </c>
      <c r="Y62" s="31" t="e">
        <f>+#REF!</f>
        <v>#REF!</v>
      </c>
      <c r="Z62" s="31" t="e">
        <f>+#REF!</f>
        <v>#REF!</v>
      </c>
      <c r="AA62" s="31" t="e">
        <f>+#REF!</f>
        <v>#REF!</v>
      </c>
      <c r="AB62" s="31" t="e">
        <f>+#REF!</f>
        <v>#REF!</v>
      </c>
    </row>
    <row r="63" spans="1:28" ht="20.100000000000001" customHeight="1" x14ac:dyDescent="0.3">
      <c r="A63" s="24">
        <v>57</v>
      </c>
      <c r="B63" s="271" t="s">
        <v>140</v>
      </c>
      <c r="C63" s="19" t="s">
        <v>74</v>
      </c>
      <c r="D63" s="253">
        <v>40</v>
      </c>
      <c r="E63" s="21">
        <f>APUS!$H$5018</f>
        <v>161.19999999999999</v>
      </c>
      <c r="F63" s="35">
        <f t="shared" si="8"/>
        <v>6448</v>
      </c>
      <c r="G63" s="206"/>
      <c r="H63" s="264"/>
      <c r="I63" s="206"/>
      <c r="J63" s="206"/>
      <c r="K63" s="206"/>
      <c r="L63" s="206"/>
      <c r="M63" s="250">
        <f t="shared" si="9"/>
        <v>0</v>
      </c>
      <c r="N63" s="36">
        <f t="shared" si="10"/>
        <v>-40</v>
      </c>
      <c r="O63" s="36">
        <f t="shared" si="11"/>
        <v>0</v>
      </c>
      <c r="P63" s="182">
        <v>45287</v>
      </c>
      <c r="Q63" s="252">
        <f t="shared" si="12"/>
        <v>0</v>
      </c>
      <c r="R63" s="252">
        <f t="shared" si="13"/>
        <v>0</v>
      </c>
      <c r="S63" s="252">
        <f t="shared" si="14"/>
        <v>0</v>
      </c>
      <c r="T63" s="252" t="e">
        <f>+#REF!</f>
        <v>#REF!</v>
      </c>
      <c r="U63" s="252" t="e">
        <f>+#REF!</f>
        <v>#REF!</v>
      </c>
      <c r="V63" s="31" t="e">
        <f>+#REF!</f>
        <v>#REF!</v>
      </c>
      <c r="W63" s="31" t="e">
        <f>+#REF!</f>
        <v>#REF!</v>
      </c>
      <c r="X63" s="31" t="e">
        <f>+#REF!</f>
        <v>#REF!</v>
      </c>
      <c r="Y63" s="31" t="e">
        <f>+#REF!</f>
        <v>#REF!</v>
      </c>
      <c r="Z63" s="31" t="e">
        <f>+#REF!</f>
        <v>#REF!</v>
      </c>
      <c r="AA63" s="31" t="e">
        <f>+#REF!</f>
        <v>#REF!</v>
      </c>
      <c r="AB63" s="31" t="e">
        <f>+#REF!</f>
        <v>#REF!</v>
      </c>
    </row>
    <row r="64" spans="1:28" ht="20.100000000000001" customHeight="1" x14ac:dyDescent="0.3">
      <c r="A64" s="24">
        <v>58</v>
      </c>
      <c r="B64" s="271" t="s">
        <v>143</v>
      </c>
      <c r="C64" s="19" t="s">
        <v>74</v>
      </c>
      <c r="D64" s="253">
        <v>256</v>
      </c>
      <c r="E64" s="21">
        <f>APUS!$H$5106</f>
        <v>551.30999999999995</v>
      </c>
      <c r="F64" s="35">
        <f t="shared" si="8"/>
        <v>141135.35999999999</v>
      </c>
      <c r="G64" s="206"/>
      <c r="H64" s="264"/>
      <c r="I64" s="206"/>
      <c r="J64" s="206"/>
      <c r="K64" s="206"/>
      <c r="L64" s="206"/>
      <c r="M64" s="250">
        <f t="shared" si="9"/>
        <v>0</v>
      </c>
      <c r="N64" s="36">
        <f t="shared" si="10"/>
        <v>-256</v>
      </c>
      <c r="O64" s="36">
        <f t="shared" si="11"/>
        <v>0</v>
      </c>
      <c r="P64" s="182">
        <v>45287</v>
      </c>
      <c r="Q64" s="252">
        <f t="shared" si="12"/>
        <v>0</v>
      </c>
      <c r="R64" s="252">
        <f t="shared" si="13"/>
        <v>0</v>
      </c>
      <c r="S64" s="252">
        <f t="shared" si="14"/>
        <v>0</v>
      </c>
      <c r="T64" s="252" t="e">
        <f>+#REF!</f>
        <v>#REF!</v>
      </c>
      <c r="U64" s="252" t="e">
        <f>+#REF!</f>
        <v>#REF!</v>
      </c>
      <c r="V64" s="31" t="e">
        <f>+#REF!</f>
        <v>#REF!</v>
      </c>
      <c r="W64" s="31" t="e">
        <f>+#REF!</f>
        <v>#REF!</v>
      </c>
      <c r="X64" s="31" t="e">
        <f>+#REF!</f>
        <v>#REF!</v>
      </c>
      <c r="Y64" s="31" t="e">
        <f>+#REF!</f>
        <v>#REF!</v>
      </c>
      <c r="Z64" s="31" t="e">
        <f>+#REF!</f>
        <v>#REF!</v>
      </c>
      <c r="AA64" s="31" t="e">
        <f>+#REF!</f>
        <v>#REF!</v>
      </c>
      <c r="AB64" s="31" t="e">
        <f>+#REF!</f>
        <v>#REF!</v>
      </c>
    </row>
    <row r="65" spans="1:28" ht="20.100000000000001" customHeight="1" x14ac:dyDescent="0.3">
      <c r="A65" s="24">
        <v>59</v>
      </c>
      <c r="B65" s="272" t="s">
        <v>141</v>
      </c>
      <c r="C65" s="19" t="s">
        <v>43</v>
      </c>
      <c r="D65" s="253">
        <v>6</v>
      </c>
      <c r="E65" s="21">
        <f>APUS!$H$5194</f>
        <v>2706.19</v>
      </c>
      <c r="F65" s="35">
        <f t="shared" si="8"/>
        <v>16237.14</v>
      </c>
      <c r="G65" s="206"/>
      <c r="H65" s="264"/>
      <c r="I65" s="206"/>
      <c r="J65" s="206"/>
      <c r="K65" s="206"/>
      <c r="L65" s="206"/>
      <c r="M65" s="250">
        <f t="shared" si="9"/>
        <v>0</v>
      </c>
      <c r="N65" s="36">
        <f t="shared" si="10"/>
        <v>-6</v>
      </c>
      <c r="O65" s="36">
        <f t="shared" si="11"/>
        <v>0</v>
      </c>
      <c r="P65" s="182">
        <v>45317</v>
      </c>
      <c r="Q65" s="252">
        <f t="shared" si="12"/>
        <v>0</v>
      </c>
      <c r="R65" s="252">
        <f t="shared" si="13"/>
        <v>0</v>
      </c>
      <c r="S65" s="252">
        <f t="shared" si="14"/>
        <v>0</v>
      </c>
      <c r="T65" s="252" t="e">
        <f>+#REF!</f>
        <v>#REF!</v>
      </c>
      <c r="U65" s="252" t="e">
        <f>+#REF!</f>
        <v>#REF!</v>
      </c>
      <c r="V65" s="31" t="e">
        <f>+#REF!</f>
        <v>#REF!</v>
      </c>
      <c r="W65" s="31" t="e">
        <f>+#REF!</f>
        <v>#REF!</v>
      </c>
      <c r="X65" s="31" t="e">
        <f>+#REF!</f>
        <v>#REF!</v>
      </c>
      <c r="Y65" s="31" t="e">
        <f>+#REF!</f>
        <v>#REF!</v>
      </c>
      <c r="Z65" s="31" t="e">
        <f>+#REF!</f>
        <v>#REF!</v>
      </c>
      <c r="AA65" s="31" t="e">
        <f>+#REF!</f>
        <v>#REF!</v>
      </c>
      <c r="AB65" s="31" t="e">
        <f>+#REF!</f>
        <v>#REF!</v>
      </c>
    </row>
    <row r="66" spans="1:28" ht="20.100000000000001" customHeight="1" x14ac:dyDescent="0.3">
      <c r="A66" s="24">
        <v>60</v>
      </c>
      <c r="B66" s="272" t="s">
        <v>142</v>
      </c>
      <c r="C66" s="19" t="s">
        <v>43</v>
      </c>
      <c r="D66" s="253">
        <v>16</v>
      </c>
      <c r="E66" s="21">
        <f>APUS!$H$5282</f>
        <v>172.5</v>
      </c>
      <c r="F66" s="35">
        <f t="shared" si="8"/>
        <v>2760</v>
      </c>
      <c r="G66" s="206"/>
      <c r="H66" s="264"/>
      <c r="I66" s="206"/>
      <c r="J66" s="206"/>
      <c r="K66" s="206"/>
      <c r="L66" s="206"/>
      <c r="M66" s="250">
        <f t="shared" si="9"/>
        <v>0</v>
      </c>
      <c r="N66" s="36">
        <f t="shared" si="10"/>
        <v>-16</v>
      </c>
      <c r="O66" s="36">
        <f t="shared" si="11"/>
        <v>0</v>
      </c>
      <c r="P66" s="182">
        <v>45317</v>
      </c>
      <c r="Q66" s="252">
        <f t="shared" si="12"/>
        <v>0</v>
      </c>
      <c r="R66" s="252">
        <f t="shared" si="13"/>
        <v>0</v>
      </c>
      <c r="S66" s="252">
        <f t="shared" si="14"/>
        <v>0</v>
      </c>
      <c r="T66" s="252" t="e">
        <f>+#REF!</f>
        <v>#REF!</v>
      </c>
      <c r="U66" s="252" t="e">
        <f>+#REF!</f>
        <v>#REF!</v>
      </c>
      <c r="V66" s="31" t="e">
        <f>+#REF!</f>
        <v>#REF!</v>
      </c>
      <c r="W66" s="31" t="e">
        <f>+#REF!</f>
        <v>#REF!</v>
      </c>
      <c r="X66" s="31" t="e">
        <f>+#REF!</f>
        <v>#REF!</v>
      </c>
      <c r="Y66" s="31" t="e">
        <f>+#REF!</f>
        <v>#REF!</v>
      </c>
      <c r="Z66" s="31" t="e">
        <f>+#REF!</f>
        <v>#REF!</v>
      </c>
      <c r="AA66" s="31" t="e">
        <f>+#REF!</f>
        <v>#REF!</v>
      </c>
      <c r="AB66" s="31" t="e">
        <f>+#REF!</f>
        <v>#REF!</v>
      </c>
    </row>
    <row r="67" spans="1:28" ht="20.100000000000001" customHeight="1" x14ac:dyDescent="0.3">
      <c r="A67" s="24">
        <v>61</v>
      </c>
      <c r="B67" s="271" t="s">
        <v>144</v>
      </c>
      <c r="C67" s="19" t="s">
        <v>41</v>
      </c>
      <c r="D67" s="253">
        <v>51.7</v>
      </c>
      <c r="E67" s="21">
        <f>APUS!$H$5370</f>
        <v>3.12</v>
      </c>
      <c r="F67" s="35">
        <f t="shared" si="8"/>
        <v>161.304</v>
      </c>
      <c r="G67" s="206"/>
      <c r="H67" s="264"/>
      <c r="I67" s="264"/>
      <c r="J67" s="206"/>
      <c r="K67" s="206"/>
      <c r="L67" s="206"/>
      <c r="M67" s="250">
        <f t="shared" si="9"/>
        <v>0</v>
      </c>
      <c r="N67" s="36">
        <f t="shared" si="10"/>
        <v>-51.7</v>
      </c>
      <c r="O67" s="36">
        <f t="shared" si="11"/>
        <v>0</v>
      </c>
      <c r="P67" s="182">
        <v>45317</v>
      </c>
      <c r="Q67" s="252">
        <f t="shared" si="12"/>
        <v>0</v>
      </c>
      <c r="R67" s="252">
        <f t="shared" si="13"/>
        <v>0</v>
      </c>
      <c r="S67" s="252">
        <f t="shared" si="14"/>
        <v>0</v>
      </c>
      <c r="T67" s="252" t="e">
        <f>+#REF!</f>
        <v>#REF!</v>
      </c>
      <c r="U67" s="252" t="e">
        <f>+#REF!</f>
        <v>#REF!</v>
      </c>
      <c r="V67" s="31" t="e">
        <f>+#REF!</f>
        <v>#REF!</v>
      </c>
      <c r="W67" s="31" t="e">
        <f>+#REF!</f>
        <v>#REF!</v>
      </c>
      <c r="X67" s="31" t="e">
        <f>+#REF!</f>
        <v>#REF!</v>
      </c>
      <c r="Y67" s="31" t="e">
        <f>+#REF!</f>
        <v>#REF!</v>
      </c>
      <c r="Z67" s="31" t="e">
        <f>+#REF!</f>
        <v>#REF!</v>
      </c>
      <c r="AA67" s="31" t="e">
        <f>+#REF!</f>
        <v>#REF!</v>
      </c>
      <c r="AB67" s="31" t="e">
        <f>+#REF!</f>
        <v>#REF!</v>
      </c>
    </row>
    <row r="68" spans="1:28" ht="20.100000000000001" customHeight="1" x14ac:dyDescent="0.3">
      <c r="A68" s="24">
        <v>62</v>
      </c>
      <c r="B68" s="271" t="s">
        <v>145</v>
      </c>
      <c r="C68" s="19" t="s">
        <v>32</v>
      </c>
      <c r="D68" s="253">
        <v>16.850000000000001</v>
      </c>
      <c r="E68" s="21">
        <f>APUS!$H$5458</f>
        <v>30.55</v>
      </c>
      <c r="F68" s="35">
        <f t="shared" si="8"/>
        <v>514.76750000000004</v>
      </c>
      <c r="G68" s="206"/>
      <c r="H68" s="264"/>
      <c r="I68" s="264"/>
      <c r="J68" s="206"/>
      <c r="K68" s="206"/>
      <c r="L68" s="206"/>
      <c r="M68" s="250">
        <f t="shared" si="9"/>
        <v>0</v>
      </c>
      <c r="N68" s="36">
        <f t="shared" si="10"/>
        <v>-16.850000000000001</v>
      </c>
      <c r="O68" s="36">
        <f t="shared" si="11"/>
        <v>0</v>
      </c>
      <c r="P68" s="182">
        <v>45317</v>
      </c>
      <c r="Q68" s="252">
        <f t="shared" si="12"/>
        <v>0</v>
      </c>
      <c r="R68" s="252">
        <f t="shared" si="13"/>
        <v>0</v>
      </c>
      <c r="S68" s="252">
        <f t="shared" si="14"/>
        <v>0</v>
      </c>
      <c r="T68" s="252" t="e">
        <f>+#REF!</f>
        <v>#REF!</v>
      </c>
      <c r="U68" s="252" t="e">
        <f>+#REF!</f>
        <v>#REF!</v>
      </c>
      <c r="V68" s="31" t="e">
        <f>+#REF!</f>
        <v>#REF!</v>
      </c>
      <c r="W68" s="31" t="e">
        <f>+#REF!</f>
        <v>#REF!</v>
      </c>
      <c r="X68" s="31" t="e">
        <f>+#REF!</f>
        <v>#REF!</v>
      </c>
      <c r="Y68" s="31" t="e">
        <f>+#REF!</f>
        <v>#REF!</v>
      </c>
      <c r="Z68" s="31" t="e">
        <f>+#REF!</f>
        <v>#REF!</v>
      </c>
      <c r="AA68" s="31" t="e">
        <f>+#REF!</f>
        <v>#REF!</v>
      </c>
      <c r="AB68" s="31" t="e">
        <f>+#REF!</f>
        <v>#REF!</v>
      </c>
    </row>
    <row r="69" spans="1:28" ht="20.100000000000001" customHeight="1" x14ac:dyDescent="0.3">
      <c r="A69" s="24">
        <v>63</v>
      </c>
      <c r="B69" s="271" t="s">
        <v>146</v>
      </c>
      <c r="C69" s="19" t="s">
        <v>84</v>
      </c>
      <c r="D69" s="253">
        <v>1331.15</v>
      </c>
      <c r="E69" s="21">
        <f>APUS!$H$5546</f>
        <v>0.3</v>
      </c>
      <c r="F69" s="35">
        <f t="shared" si="8"/>
        <v>399.34500000000003</v>
      </c>
      <c r="G69" s="206"/>
      <c r="H69" s="264"/>
      <c r="I69" s="264"/>
      <c r="J69" s="206"/>
      <c r="K69" s="206"/>
      <c r="L69" s="206"/>
      <c r="M69" s="250">
        <f t="shared" si="9"/>
        <v>0</v>
      </c>
      <c r="N69" s="36">
        <f t="shared" si="10"/>
        <v>-1331.15</v>
      </c>
      <c r="O69" s="36">
        <f t="shared" si="11"/>
        <v>0</v>
      </c>
      <c r="P69" s="182">
        <v>45317</v>
      </c>
      <c r="Q69" s="252">
        <f t="shared" si="12"/>
        <v>0</v>
      </c>
      <c r="R69" s="252">
        <f t="shared" si="13"/>
        <v>0</v>
      </c>
      <c r="S69" s="252">
        <f t="shared" si="14"/>
        <v>0</v>
      </c>
      <c r="T69" s="252" t="e">
        <f>+#REF!</f>
        <v>#REF!</v>
      </c>
      <c r="U69" s="252" t="e">
        <f>+#REF!</f>
        <v>#REF!</v>
      </c>
      <c r="V69" s="31" t="e">
        <f>+#REF!</f>
        <v>#REF!</v>
      </c>
      <c r="W69" s="31" t="e">
        <f>+#REF!</f>
        <v>#REF!</v>
      </c>
      <c r="X69" s="31" t="e">
        <f>+#REF!</f>
        <v>#REF!</v>
      </c>
      <c r="Y69" s="31" t="e">
        <f>+#REF!</f>
        <v>#REF!</v>
      </c>
      <c r="Z69" s="31" t="e">
        <f>+#REF!</f>
        <v>#REF!</v>
      </c>
      <c r="AA69" s="31" t="e">
        <f>+#REF!</f>
        <v>#REF!</v>
      </c>
      <c r="AB69" s="31" t="e">
        <f>+#REF!</f>
        <v>#REF!</v>
      </c>
    </row>
    <row r="70" spans="1:28" ht="20.100000000000001" customHeight="1" x14ac:dyDescent="0.3">
      <c r="A70" s="24">
        <v>64</v>
      </c>
      <c r="B70" s="271" t="s">
        <v>148</v>
      </c>
      <c r="C70" s="19" t="s">
        <v>74</v>
      </c>
      <c r="D70" s="253">
        <v>20</v>
      </c>
      <c r="E70" s="21">
        <f>APUS!$H$5634</f>
        <v>9.5399999999999991</v>
      </c>
      <c r="F70" s="35">
        <f t="shared" si="8"/>
        <v>190.79999999999998</v>
      </c>
      <c r="G70" s="206"/>
      <c r="H70" s="264"/>
      <c r="I70" s="264"/>
      <c r="J70" s="206"/>
      <c r="K70" s="206"/>
      <c r="L70" s="206"/>
      <c r="M70" s="250">
        <f t="shared" si="9"/>
        <v>0</v>
      </c>
      <c r="N70" s="36">
        <f t="shared" si="10"/>
        <v>-20</v>
      </c>
      <c r="O70" s="36">
        <f t="shared" si="11"/>
        <v>0</v>
      </c>
      <c r="P70" s="182">
        <v>45317</v>
      </c>
      <c r="Q70" s="252">
        <f t="shared" si="12"/>
        <v>0</v>
      </c>
      <c r="R70" s="252">
        <f t="shared" si="13"/>
        <v>0</v>
      </c>
      <c r="S70" s="252">
        <f t="shared" si="14"/>
        <v>0</v>
      </c>
      <c r="T70" s="252" t="e">
        <f>+#REF!</f>
        <v>#REF!</v>
      </c>
      <c r="U70" s="252" t="e">
        <f>+#REF!</f>
        <v>#REF!</v>
      </c>
      <c r="V70" s="31" t="e">
        <f>+#REF!</f>
        <v>#REF!</v>
      </c>
      <c r="W70" s="31" t="e">
        <f>+#REF!</f>
        <v>#REF!</v>
      </c>
      <c r="X70" s="31" t="e">
        <f>+#REF!</f>
        <v>#REF!</v>
      </c>
      <c r="Y70" s="31" t="e">
        <f>+#REF!</f>
        <v>#REF!</v>
      </c>
      <c r="Z70" s="31" t="e">
        <f>+#REF!</f>
        <v>#REF!</v>
      </c>
      <c r="AA70" s="31" t="e">
        <f>+#REF!</f>
        <v>#REF!</v>
      </c>
      <c r="AB70" s="31" t="e">
        <f>+#REF!</f>
        <v>#REF!</v>
      </c>
    </row>
    <row r="71" spans="1:28" ht="20.100000000000001" customHeight="1" x14ac:dyDescent="0.3">
      <c r="A71" s="24">
        <v>65</v>
      </c>
      <c r="B71" s="271" t="s">
        <v>448</v>
      </c>
      <c r="C71" s="19" t="s">
        <v>74</v>
      </c>
      <c r="D71" s="253">
        <v>26.4</v>
      </c>
      <c r="E71" s="21">
        <f>APUS!$H$5722</f>
        <v>7.21</v>
      </c>
      <c r="F71" s="35">
        <f t="shared" si="8"/>
        <v>190.34399999999999</v>
      </c>
      <c r="G71" s="206"/>
      <c r="H71" s="264"/>
      <c r="I71" s="264"/>
      <c r="J71" s="206"/>
      <c r="K71" s="206"/>
      <c r="L71" s="206"/>
      <c r="M71" s="250">
        <f t="shared" ref="M71:M102" si="15">+SUM(G71:L71)</f>
        <v>0</v>
      </c>
      <c r="N71" s="36">
        <f t="shared" ref="N71:N102" si="16">+M71-D71</f>
        <v>-26.4</v>
      </c>
      <c r="O71" s="36">
        <f t="shared" ref="O71:O102" si="17">30*COUNT(G71:L71)</f>
        <v>0</v>
      </c>
      <c r="P71" s="182">
        <v>45317</v>
      </c>
      <c r="Q71" s="252">
        <f t="shared" ref="Q71:Q102" si="18">+G71</f>
        <v>0</v>
      </c>
      <c r="R71" s="252">
        <f t="shared" ref="R71:R102" si="19">+H71</f>
        <v>0</v>
      </c>
      <c r="S71" s="252">
        <f t="shared" ref="S71:S102" si="20">+L71</f>
        <v>0</v>
      </c>
      <c r="T71" s="252" t="e">
        <f>+#REF!</f>
        <v>#REF!</v>
      </c>
      <c r="U71" s="252" t="e">
        <f>+#REF!</f>
        <v>#REF!</v>
      </c>
      <c r="V71" s="31" t="e">
        <f>+#REF!</f>
        <v>#REF!</v>
      </c>
      <c r="W71" s="31" t="e">
        <f>+#REF!</f>
        <v>#REF!</v>
      </c>
      <c r="X71" s="31" t="e">
        <f>+#REF!</f>
        <v>#REF!</v>
      </c>
      <c r="Y71" s="31" t="e">
        <f>+#REF!</f>
        <v>#REF!</v>
      </c>
      <c r="Z71" s="31" t="e">
        <f>+#REF!</f>
        <v>#REF!</v>
      </c>
      <c r="AA71" s="31" t="e">
        <f>+#REF!</f>
        <v>#REF!</v>
      </c>
      <c r="AB71" s="31" t="e">
        <f>+#REF!</f>
        <v>#REF!</v>
      </c>
    </row>
    <row r="72" spans="1:28" ht="20.100000000000001" customHeight="1" x14ac:dyDescent="0.3">
      <c r="A72" s="24">
        <v>66</v>
      </c>
      <c r="B72" s="271" t="s">
        <v>126</v>
      </c>
      <c r="C72" s="19" t="s">
        <v>32</v>
      </c>
      <c r="D72" s="253">
        <v>5</v>
      </c>
      <c r="E72" s="21">
        <f>APUS!$H$5810</f>
        <v>139.75</v>
      </c>
      <c r="F72" s="35">
        <f t="shared" ref="F72:F135" si="21">+D72*E72</f>
        <v>698.75</v>
      </c>
      <c r="G72" s="206"/>
      <c r="H72" s="206"/>
      <c r="I72" s="264"/>
      <c r="J72" s="264"/>
      <c r="K72" s="206"/>
      <c r="L72" s="206"/>
      <c r="M72" s="250">
        <f t="shared" si="15"/>
        <v>0</v>
      </c>
      <c r="N72" s="36">
        <f t="shared" si="16"/>
        <v>-5</v>
      </c>
      <c r="O72" s="36">
        <f t="shared" si="17"/>
        <v>0</v>
      </c>
      <c r="P72" s="182">
        <v>45317</v>
      </c>
      <c r="Q72" s="252">
        <f t="shared" si="18"/>
        <v>0</v>
      </c>
      <c r="R72" s="252">
        <f t="shared" si="19"/>
        <v>0</v>
      </c>
      <c r="S72" s="252">
        <f t="shared" si="20"/>
        <v>0</v>
      </c>
      <c r="T72" s="252" t="e">
        <f>+#REF!</f>
        <v>#REF!</v>
      </c>
      <c r="U72" s="252" t="e">
        <f>+#REF!</f>
        <v>#REF!</v>
      </c>
      <c r="V72" s="31" t="e">
        <f>+#REF!</f>
        <v>#REF!</v>
      </c>
      <c r="W72" s="31" t="e">
        <f>+#REF!</f>
        <v>#REF!</v>
      </c>
      <c r="X72" s="31" t="e">
        <f>+#REF!</f>
        <v>#REF!</v>
      </c>
      <c r="Y72" s="31" t="e">
        <f>+#REF!</f>
        <v>#REF!</v>
      </c>
      <c r="Z72" s="31" t="e">
        <f>+#REF!</f>
        <v>#REF!</v>
      </c>
      <c r="AA72" s="31" t="e">
        <f>+#REF!</f>
        <v>#REF!</v>
      </c>
      <c r="AB72" s="31" t="e">
        <f>+#REF!</f>
        <v>#REF!</v>
      </c>
    </row>
    <row r="73" spans="1:28" ht="20.100000000000001" customHeight="1" x14ac:dyDescent="0.3">
      <c r="A73" s="24">
        <v>67</v>
      </c>
      <c r="B73" s="271" t="s">
        <v>150</v>
      </c>
      <c r="C73" s="19" t="s">
        <v>32</v>
      </c>
      <c r="D73" s="253">
        <v>91.33</v>
      </c>
      <c r="E73" s="21">
        <f>APUS!$H$5898</f>
        <v>256.20999999999998</v>
      </c>
      <c r="F73" s="35">
        <f t="shared" si="21"/>
        <v>23399.659299999999</v>
      </c>
      <c r="G73" s="206"/>
      <c r="H73" s="206"/>
      <c r="I73" s="264"/>
      <c r="J73" s="264"/>
      <c r="K73" s="206"/>
      <c r="L73" s="206"/>
      <c r="M73" s="250">
        <f t="shared" si="15"/>
        <v>0</v>
      </c>
      <c r="N73" s="36">
        <f t="shared" si="16"/>
        <v>-91.33</v>
      </c>
      <c r="O73" s="36">
        <f t="shared" si="17"/>
        <v>0</v>
      </c>
      <c r="P73" s="182">
        <v>45287</v>
      </c>
      <c r="Q73" s="252">
        <f t="shared" si="18"/>
        <v>0</v>
      </c>
      <c r="R73" s="252">
        <f t="shared" si="19"/>
        <v>0</v>
      </c>
      <c r="S73" s="252">
        <f t="shared" si="20"/>
        <v>0</v>
      </c>
      <c r="T73" s="252" t="e">
        <f>+#REF!</f>
        <v>#REF!</v>
      </c>
      <c r="U73" s="252" t="e">
        <f>+#REF!</f>
        <v>#REF!</v>
      </c>
      <c r="V73" s="31" t="e">
        <f>+#REF!</f>
        <v>#REF!</v>
      </c>
      <c r="W73" s="31" t="e">
        <f>+#REF!</f>
        <v>#REF!</v>
      </c>
      <c r="X73" s="31" t="e">
        <f>+#REF!</f>
        <v>#REF!</v>
      </c>
      <c r="Y73" s="31" t="e">
        <f>+#REF!</f>
        <v>#REF!</v>
      </c>
      <c r="Z73" s="31" t="e">
        <f>+#REF!</f>
        <v>#REF!</v>
      </c>
      <c r="AA73" s="31" t="e">
        <f>+#REF!</f>
        <v>#REF!</v>
      </c>
      <c r="AB73" s="31" t="e">
        <f>+#REF!</f>
        <v>#REF!</v>
      </c>
    </row>
    <row r="74" spans="1:28" ht="20.100000000000001" customHeight="1" x14ac:dyDescent="0.3">
      <c r="A74" s="24">
        <v>68</v>
      </c>
      <c r="B74" s="271" t="s">
        <v>149</v>
      </c>
      <c r="C74" s="19" t="s">
        <v>42</v>
      </c>
      <c r="D74" s="253">
        <v>12236.7</v>
      </c>
      <c r="E74" s="21">
        <f>APUS!$H$5986</f>
        <v>2.69</v>
      </c>
      <c r="F74" s="35">
        <f t="shared" si="21"/>
        <v>32916.722999999998</v>
      </c>
      <c r="G74" s="206"/>
      <c r="H74" s="206"/>
      <c r="I74" s="264"/>
      <c r="J74" s="264"/>
      <c r="K74" s="206"/>
      <c r="L74" s="206"/>
      <c r="M74" s="250">
        <f t="shared" si="15"/>
        <v>0</v>
      </c>
      <c r="N74" s="36">
        <f t="shared" si="16"/>
        <v>-12236.7</v>
      </c>
      <c r="O74" s="36">
        <f t="shared" si="17"/>
        <v>0</v>
      </c>
      <c r="P74" s="182">
        <v>45287</v>
      </c>
      <c r="Q74" s="252">
        <f t="shared" si="18"/>
        <v>0</v>
      </c>
      <c r="R74" s="252">
        <f t="shared" si="19"/>
        <v>0</v>
      </c>
      <c r="S74" s="252">
        <f t="shared" si="20"/>
        <v>0</v>
      </c>
      <c r="T74" s="252" t="e">
        <f>+#REF!</f>
        <v>#REF!</v>
      </c>
      <c r="U74" s="252" t="e">
        <f>+#REF!</f>
        <v>#REF!</v>
      </c>
      <c r="V74" s="31" t="e">
        <f>+#REF!</f>
        <v>#REF!</v>
      </c>
      <c r="W74" s="31" t="e">
        <f>+#REF!</f>
        <v>#REF!</v>
      </c>
      <c r="X74" s="31" t="e">
        <f>+#REF!</f>
        <v>#REF!</v>
      </c>
      <c r="Y74" s="31" t="e">
        <f>+#REF!</f>
        <v>#REF!</v>
      </c>
      <c r="Z74" s="31" t="e">
        <f>+#REF!</f>
        <v>#REF!</v>
      </c>
      <c r="AA74" s="31" t="e">
        <f>+#REF!</f>
        <v>#REF!</v>
      </c>
      <c r="AB74" s="31" t="e">
        <f>+#REF!</f>
        <v>#REF!</v>
      </c>
    </row>
    <row r="75" spans="1:28" ht="20.100000000000001" customHeight="1" x14ac:dyDescent="0.3">
      <c r="A75" s="24">
        <v>69</v>
      </c>
      <c r="B75" s="271" t="s">
        <v>151</v>
      </c>
      <c r="C75" s="19" t="s">
        <v>43</v>
      </c>
      <c r="D75" s="253">
        <v>5</v>
      </c>
      <c r="E75" s="21">
        <f>APUS!$H$6074</f>
        <v>14702.02</v>
      </c>
      <c r="F75" s="35">
        <f t="shared" si="21"/>
        <v>73510.100000000006</v>
      </c>
      <c r="G75" s="206"/>
      <c r="H75" s="206"/>
      <c r="I75" s="206"/>
      <c r="J75" s="264"/>
      <c r="K75" s="206"/>
      <c r="L75" s="206"/>
      <c r="M75" s="250">
        <f t="shared" si="15"/>
        <v>0</v>
      </c>
      <c r="N75" s="36">
        <f t="shared" si="16"/>
        <v>-5</v>
      </c>
      <c r="O75" s="36">
        <f t="shared" si="17"/>
        <v>0</v>
      </c>
      <c r="P75" s="182">
        <v>45287</v>
      </c>
      <c r="Q75" s="252">
        <f t="shared" si="18"/>
        <v>0</v>
      </c>
      <c r="R75" s="252">
        <f t="shared" si="19"/>
        <v>0</v>
      </c>
      <c r="S75" s="252">
        <f t="shared" si="20"/>
        <v>0</v>
      </c>
      <c r="T75" s="252" t="e">
        <f>+#REF!</f>
        <v>#REF!</v>
      </c>
      <c r="U75" s="252" t="e">
        <f>+#REF!</f>
        <v>#REF!</v>
      </c>
      <c r="V75" s="31" t="e">
        <f>+#REF!</f>
        <v>#REF!</v>
      </c>
      <c r="W75" s="31" t="e">
        <f>+#REF!</f>
        <v>#REF!</v>
      </c>
      <c r="X75" s="31" t="e">
        <f>+#REF!</f>
        <v>#REF!</v>
      </c>
      <c r="Y75" s="31" t="e">
        <f>+#REF!</f>
        <v>#REF!</v>
      </c>
      <c r="Z75" s="31" t="e">
        <f>+#REF!</f>
        <v>#REF!</v>
      </c>
      <c r="AA75" s="31" t="e">
        <f>+#REF!</f>
        <v>#REF!</v>
      </c>
      <c r="AB75" s="31" t="e">
        <f>+#REF!</f>
        <v>#REF!</v>
      </c>
    </row>
    <row r="76" spans="1:28" ht="20.100000000000001" customHeight="1" x14ac:dyDescent="0.3">
      <c r="A76" s="24">
        <v>70</v>
      </c>
      <c r="B76" s="271" t="s">
        <v>152</v>
      </c>
      <c r="C76" s="19" t="s">
        <v>32</v>
      </c>
      <c r="D76" s="253">
        <v>0.21</v>
      </c>
      <c r="E76" s="21">
        <f>APUS!$H$6162</f>
        <v>679.57</v>
      </c>
      <c r="F76" s="35">
        <f t="shared" si="21"/>
        <v>142.7097</v>
      </c>
      <c r="G76" s="206"/>
      <c r="H76" s="206"/>
      <c r="I76" s="206"/>
      <c r="J76" s="206"/>
      <c r="K76" s="264"/>
      <c r="L76" s="206"/>
      <c r="M76" s="250">
        <f t="shared" si="15"/>
        <v>0</v>
      </c>
      <c r="N76" s="36">
        <f t="shared" si="16"/>
        <v>-0.21</v>
      </c>
      <c r="O76" s="36">
        <f t="shared" si="17"/>
        <v>0</v>
      </c>
      <c r="P76" s="182">
        <v>45287</v>
      </c>
      <c r="Q76" s="252">
        <f t="shared" si="18"/>
        <v>0</v>
      </c>
      <c r="R76" s="252">
        <f t="shared" si="19"/>
        <v>0</v>
      </c>
      <c r="S76" s="252">
        <f t="shared" si="20"/>
        <v>0</v>
      </c>
      <c r="T76" s="252" t="e">
        <f>+#REF!</f>
        <v>#REF!</v>
      </c>
      <c r="U76" s="252" t="e">
        <f>+#REF!</f>
        <v>#REF!</v>
      </c>
      <c r="V76" s="31" t="e">
        <f>+#REF!</f>
        <v>#REF!</v>
      </c>
      <c r="W76" s="31" t="e">
        <f>+#REF!</f>
        <v>#REF!</v>
      </c>
      <c r="X76" s="31" t="e">
        <f>+#REF!</f>
        <v>#REF!</v>
      </c>
      <c r="Y76" s="31" t="e">
        <f>+#REF!</f>
        <v>#REF!</v>
      </c>
      <c r="Z76" s="31" t="e">
        <f>+#REF!</f>
        <v>#REF!</v>
      </c>
      <c r="AA76" s="31" t="e">
        <f>+#REF!</f>
        <v>#REF!</v>
      </c>
      <c r="AB76" s="31" t="e">
        <f>+#REF!</f>
        <v>#REF!</v>
      </c>
    </row>
    <row r="77" spans="1:28" ht="20.100000000000001" customHeight="1" x14ac:dyDescent="0.3">
      <c r="A77" s="24">
        <v>71</v>
      </c>
      <c r="B77" s="271" t="s">
        <v>153</v>
      </c>
      <c r="C77" s="19" t="s">
        <v>43</v>
      </c>
      <c r="D77" s="253">
        <v>10</v>
      </c>
      <c r="E77" s="21">
        <f>APUS!$H$6250</f>
        <v>396.93</v>
      </c>
      <c r="F77" s="35">
        <f t="shared" si="21"/>
        <v>3969.3</v>
      </c>
      <c r="G77" s="206"/>
      <c r="H77" s="206"/>
      <c r="I77" s="206"/>
      <c r="J77" s="206"/>
      <c r="K77" s="264"/>
      <c r="L77" s="206"/>
      <c r="M77" s="250">
        <f t="shared" si="15"/>
        <v>0</v>
      </c>
      <c r="N77" s="36">
        <f t="shared" si="16"/>
        <v>-10</v>
      </c>
      <c r="O77" s="36">
        <f t="shared" si="17"/>
        <v>0</v>
      </c>
      <c r="P77" s="182">
        <v>45317</v>
      </c>
      <c r="Q77" s="252">
        <f t="shared" si="18"/>
        <v>0</v>
      </c>
      <c r="R77" s="252">
        <f t="shared" si="19"/>
        <v>0</v>
      </c>
      <c r="S77" s="252">
        <f t="shared" si="20"/>
        <v>0</v>
      </c>
      <c r="T77" s="252" t="e">
        <f>+#REF!</f>
        <v>#REF!</v>
      </c>
      <c r="U77" s="252" t="e">
        <f>+#REF!</f>
        <v>#REF!</v>
      </c>
      <c r="V77" s="31" t="e">
        <f>+#REF!</f>
        <v>#REF!</v>
      </c>
      <c r="W77" s="31" t="e">
        <f>+#REF!</f>
        <v>#REF!</v>
      </c>
      <c r="X77" s="31" t="e">
        <f>+#REF!</f>
        <v>#REF!</v>
      </c>
      <c r="Y77" s="31" t="e">
        <f>+#REF!</f>
        <v>#REF!</v>
      </c>
      <c r="Z77" s="31" t="e">
        <f>+#REF!</f>
        <v>#REF!</v>
      </c>
      <c r="AA77" s="31" t="e">
        <f>+#REF!</f>
        <v>#REF!</v>
      </c>
      <c r="AB77" s="31" t="e">
        <f>+#REF!</f>
        <v>#REF!</v>
      </c>
    </row>
    <row r="78" spans="1:28" ht="20.100000000000001" customHeight="1" x14ac:dyDescent="0.3">
      <c r="A78" s="24">
        <v>72</v>
      </c>
      <c r="B78" s="271" t="s">
        <v>154</v>
      </c>
      <c r="C78" s="19" t="s">
        <v>32</v>
      </c>
      <c r="D78" s="253">
        <v>9.1999999999999993</v>
      </c>
      <c r="E78" s="21">
        <f>APUS!$H$6338</f>
        <v>282.64999999999998</v>
      </c>
      <c r="F78" s="35">
        <f t="shared" si="21"/>
        <v>2600.3799999999997</v>
      </c>
      <c r="G78" s="206"/>
      <c r="H78" s="206"/>
      <c r="I78" s="206"/>
      <c r="J78" s="264"/>
      <c r="K78" s="264"/>
      <c r="L78" s="206"/>
      <c r="M78" s="250">
        <f t="shared" si="15"/>
        <v>0</v>
      </c>
      <c r="N78" s="36">
        <f t="shared" si="16"/>
        <v>-9.1999999999999993</v>
      </c>
      <c r="O78" s="36">
        <f t="shared" si="17"/>
        <v>0</v>
      </c>
      <c r="P78" s="182">
        <v>45317</v>
      </c>
      <c r="Q78" s="252">
        <f t="shared" si="18"/>
        <v>0</v>
      </c>
      <c r="R78" s="252">
        <f t="shared" si="19"/>
        <v>0</v>
      </c>
      <c r="S78" s="252">
        <f t="shared" si="20"/>
        <v>0</v>
      </c>
      <c r="T78" s="252" t="e">
        <f>+#REF!</f>
        <v>#REF!</v>
      </c>
      <c r="U78" s="252" t="e">
        <f>+#REF!</f>
        <v>#REF!</v>
      </c>
      <c r="V78" s="31" t="e">
        <f>+#REF!</f>
        <v>#REF!</v>
      </c>
      <c r="W78" s="31" t="e">
        <f>+#REF!</f>
        <v>#REF!</v>
      </c>
      <c r="X78" s="31" t="e">
        <f>+#REF!</f>
        <v>#REF!</v>
      </c>
      <c r="Y78" s="31" t="e">
        <f>+#REF!</f>
        <v>#REF!</v>
      </c>
      <c r="Z78" s="31" t="e">
        <f>+#REF!</f>
        <v>#REF!</v>
      </c>
      <c r="AA78" s="31" t="e">
        <f>+#REF!</f>
        <v>#REF!</v>
      </c>
      <c r="AB78" s="31" t="e">
        <f>+#REF!</f>
        <v>#REF!</v>
      </c>
    </row>
    <row r="79" spans="1:28" ht="20.100000000000001" customHeight="1" x14ac:dyDescent="0.3">
      <c r="A79" s="24">
        <v>73</v>
      </c>
      <c r="B79" s="271" t="s">
        <v>149</v>
      </c>
      <c r="C79" s="19" t="s">
        <v>42</v>
      </c>
      <c r="D79" s="253">
        <v>1015.19</v>
      </c>
      <c r="E79" s="21">
        <f>APUS!$H$6426</f>
        <v>2.69</v>
      </c>
      <c r="F79" s="35">
        <f t="shared" si="21"/>
        <v>2730.8611000000001</v>
      </c>
      <c r="G79" s="206"/>
      <c r="H79" s="206"/>
      <c r="I79" s="264"/>
      <c r="J79" s="264"/>
      <c r="K79" s="206"/>
      <c r="L79" s="206"/>
      <c r="M79" s="250">
        <f t="shared" si="15"/>
        <v>0</v>
      </c>
      <c r="N79" s="36">
        <f t="shared" si="16"/>
        <v>-1015.19</v>
      </c>
      <c r="O79" s="36">
        <f t="shared" si="17"/>
        <v>0</v>
      </c>
      <c r="P79" s="182">
        <v>45317</v>
      </c>
      <c r="Q79" s="252">
        <f t="shared" si="18"/>
        <v>0</v>
      </c>
      <c r="R79" s="252">
        <f t="shared" si="19"/>
        <v>0</v>
      </c>
      <c r="S79" s="252">
        <f t="shared" si="20"/>
        <v>0</v>
      </c>
      <c r="T79" s="252" t="e">
        <f>+#REF!</f>
        <v>#REF!</v>
      </c>
      <c r="U79" s="252" t="e">
        <f>+#REF!</f>
        <v>#REF!</v>
      </c>
      <c r="V79" s="31" t="e">
        <f>+#REF!</f>
        <v>#REF!</v>
      </c>
      <c r="W79" s="31" t="e">
        <f>+#REF!</f>
        <v>#REF!</v>
      </c>
      <c r="X79" s="31" t="e">
        <f>+#REF!</f>
        <v>#REF!</v>
      </c>
      <c r="Y79" s="31" t="e">
        <f>+#REF!</f>
        <v>#REF!</v>
      </c>
      <c r="Z79" s="31" t="e">
        <f>+#REF!</f>
        <v>#REF!</v>
      </c>
      <c r="AA79" s="31" t="e">
        <f>+#REF!</f>
        <v>#REF!</v>
      </c>
      <c r="AB79" s="31" t="e">
        <f>+#REF!</f>
        <v>#REF!</v>
      </c>
    </row>
    <row r="80" spans="1:28" ht="20.100000000000001" customHeight="1" x14ac:dyDescent="0.3">
      <c r="A80" s="24">
        <v>74</v>
      </c>
      <c r="B80" s="271" t="s">
        <v>150</v>
      </c>
      <c r="C80" s="19" t="s">
        <v>32</v>
      </c>
      <c r="D80" s="253">
        <v>86.1</v>
      </c>
      <c r="E80" s="21">
        <f>APUS!$H$6514</f>
        <v>256.20999999999998</v>
      </c>
      <c r="F80" s="35">
        <f t="shared" si="21"/>
        <v>22059.680999999997</v>
      </c>
      <c r="G80" s="206"/>
      <c r="H80" s="206"/>
      <c r="I80" s="206"/>
      <c r="J80" s="264"/>
      <c r="K80" s="264"/>
      <c r="L80" s="206"/>
      <c r="M80" s="250">
        <f t="shared" si="15"/>
        <v>0</v>
      </c>
      <c r="N80" s="36">
        <f t="shared" si="16"/>
        <v>-86.1</v>
      </c>
      <c r="O80" s="36">
        <f t="shared" si="17"/>
        <v>0</v>
      </c>
      <c r="P80" s="182">
        <v>45317</v>
      </c>
      <c r="Q80" s="252">
        <f t="shared" si="18"/>
        <v>0</v>
      </c>
      <c r="R80" s="252">
        <f t="shared" si="19"/>
        <v>0</v>
      </c>
      <c r="S80" s="252">
        <f t="shared" si="20"/>
        <v>0</v>
      </c>
      <c r="T80" s="252" t="e">
        <f>+#REF!</f>
        <v>#REF!</v>
      </c>
      <c r="U80" s="252" t="e">
        <f>+#REF!</f>
        <v>#REF!</v>
      </c>
      <c r="V80" s="31" t="e">
        <f>+#REF!</f>
        <v>#REF!</v>
      </c>
      <c r="W80" s="31" t="e">
        <f>+#REF!</f>
        <v>#REF!</v>
      </c>
      <c r="X80" s="31" t="e">
        <f>+#REF!</f>
        <v>#REF!</v>
      </c>
      <c r="Y80" s="31" t="e">
        <f>+#REF!</f>
        <v>#REF!</v>
      </c>
      <c r="Z80" s="31" t="e">
        <f>+#REF!</f>
        <v>#REF!</v>
      </c>
      <c r="AA80" s="31" t="e">
        <f>+#REF!</f>
        <v>#REF!</v>
      </c>
      <c r="AB80" s="31" t="e">
        <f>+#REF!</f>
        <v>#REF!</v>
      </c>
    </row>
    <row r="81" spans="1:28" ht="20.100000000000001" customHeight="1" x14ac:dyDescent="0.3">
      <c r="A81" s="24">
        <v>75</v>
      </c>
      <c r="B81" s="271" t="s">
        <v>149</v>
      </c>
      <c r="C81" s="19" t="s">
        <v>42</v>
      </c>
      <c r="D81" s="253">
        <v>6608.8</v>
      </c>
      <c r="E81" s="21">
        <f>APUS!$H$6602</f>
        <v>2.69</v>
      </c>
      <c r="F81" s="35">
        <f t="shared" si="21"/>
        <v>17777.671999999999</v>
      </c>
      <c r="G81" s="206"/>
      <c r="H81" s="206"/>
      <c r="I81" s="206"/>
      <c r="J81" s="264"/>
      <c r="K81" s="264"/>
      <c r="L81" s="206"/>
      <c r="M81" s="250">
        <f t="shared" si="15"/>
        <v>0</v>
      </c>
      <c r="N81" s="36">
        <f t="shared" si="16"/>
        <v>-6608.8</v>
      </c>
      <c r="O81" s="36">
        <f t="shared" si="17"/>
        <v>0</v>
      </c>
      <c r="P81" s="182">
        <v>45317</v>
      </c>
      <c r="Q81" s="252">
        <f t="shared" si="18"/>
        <v>0</v>
      </c>
      <c r="R81" s="252">
        <f t="shared" si="19"/>
        <v>0</v>
      </c>
      <c r="S81" s="252">
        <f t="shared" si="20"/>
        <v>0</v>
      </c>
      <c r="T81" s="252" t="e">
        <f>+#REF!</f>
        <v>#REF!</v>
      </c>
      <c r="U81" s="252" t="e">
        <f>+#REF!</f>
        <v>#REF!</v>
      </c>
      <c r="V81" s="31" t="e">
        <f>+#REF!</f>
        <v>#REF!</v>
      </c>
      <c r="W81" s="31" t="e">
        <f>+#REF!</f>
        <v>#REF!</v>
      </c>
      <c r="X81" s="31" t="e">
        <f>+#REF!</f>
        <v>#REF!</v>
      </c>
      <c r="Y81" s="31" t="e">
        <f>+#REF!</f>
        <v>#REF!</v>
      </c>
      <c r="Z81" s="31" t="e">
        <f>+#REF!</f>
        <v>#REF!</v>
      </c>
      <c r="AA81" s="31" t="e">
        <f>+#REF!</f>
        <v>#REF!</v>
      </c>
      <c r="AB81" s="31" t="e">
        <f>+#REF!</f>
        <v>#REF!</v>
      </c>
    </row>
    <row r="82" spans="1:28" ht="20.100000000000001" customHeight="1" x14ac:dyDescent="0.3">
      <c r="A82" s="24">
        <v>76</v>
      </c>
      <c r="B82" s="271" t="s">
        <v>155</v>
      </c>
      <c r="C82" s="19" t="s">
        <v>74</v>
      </c>
      <c r="D82" s="253">
        <v>20</v>
      </c>
      <c r="E82" s="21">
        <f>APUS!$H$6690</f>
        <v>484.93</v>
      </c>
      <c r="F82" s="35">
        <f t="shared" si="21"/>
        <v>9698.6</v>
      </c>
      <c r="G82" s="206"/>
      <c r="H82" s="206"/>
      <c r="I82" s="206"/>
      <c r="J82" s="264"/>
      <c r="K82" s="264"/>
      <c r="L82" s="206"/>
      <c r="M82" s="250">
        <f t="shared" si="15"/>
        <v>0</v>
      </c>
      <c r="N82" s="36">
        <f t="shared" si="16"/>
        <v>-20</v>
      </c>
      <c r="O82" s="36">
        <f t="shared" si="17"/>
        <v>0</v>
      </c>
      <c r="P82" s="182">
        <v>45317</v>
      </c>
      <c r="Q82" s="252">
        <f t="shared" si="18"/>
        <v>0</v>
      </c>
      <c r="R82" s="252">
        <f t="shared" si="19"/>
        <v>0</v>
      </c>
      <c r="S82" s="252">
        <f t="shared" si="20"/>
        <v>0</v>
      </c>
      <c r="T82" s="252" t="e">
        <f>+#REF!</f>
        <v>#REF!</v>
      </c>
      <c r="U82" s="252" t="e">
        <f>+#REF!</f>
        <v>#REF!</v>
      </c>
      <c r="V82" s="31" t="e">
        <f>+#REF!</f>
        <v>#REF!</v>
      </c>
      <c r="W82" s="31" t="e">
        <f>+#REF!</f>
        <v>#REF!</v>
      </c>
      <c r="X82" s="31" t="e">
        <f>+#REF!</f>
        <v>#REF!</v>
      </c>
      <c r="Y82" s="31" t="e">
        <f>+#REF!</f>
        <v>#REF!</v>
      </c>
      <c r="Z82" s="31" t="e">
        <f>+#REF!</f>
        <v>#REF!</v>
      </c>
      <c r="AA82" s="31" t="e">
        <f>+#REF!</f>
        <v>#REF!</v>
      </c>
      <c r="AB82" s="31" t="e">
        <f>+#REF!</f>
        <v>#REF!</v>
      </c>
    </row>
    <row r="83" spans="1:28" ht="20.100000000000001" customHeight="1" x14ac:dyDescent="0.3">
      <c r="A83" s="24">
        <v>77</v>
      </c>
      <c r="B83" s="271" t="s">
        <v>154</v>
      </c>
      <c r="C83" s="19" t="s">
        <v>32</v>
      </c>
      <c r="D83" s="253">
        <v>31.75</v>
      </c>
      <c r="E83" s="21">
        <f>APUS!$H$6778</f>
        <v>282.64999999999998</v>
      </c>
      <c r="F83" s="35">
        <f t="shared" si="21"/>
        <v>8974.1374999999989</v>
      </c>
      <c r="G83" s="206"/>
      <c r="H83" s="206"/>
      <c r="I83" s="206"/>
      <c r="J83" s="206"/>
      <c r="K83" s="264"/>
      <c r="L83" s="206"/>
      <c r="M83" s="250">
        <f t="shared" si="15"/>
        <v>0</v>
      </c>
      <c r="N83" s="36">
        <f t="shared" si="16"/>
        <v>-31.75</v>
      </c>
      <c r="O83" s="36">
        <f t="shared" si="17"/>
        <v>0</v>
      </c>
      <c r="P83" s="182">
        <v>45317</v>
      </c>
      <c r="Q83" s="252">
        <f t="shared" si="18"/>
        <v>0</v>
      </c>
      <c r="R83" s="252">
        <f t="shared" si="19"/>
        <v>0</v>
      </c>
      <c r="S83" s="252">
        <f t="shared" si="20"/>
        <v>0</v>
      </c>
      <c r="T83" s="252" t="e">
        <f>+#REF!</f>
        <v>#REF!</v>
      </c>
      <c r="U83" s="252" t="e">
        <f>+#REF!</f>
        <v>#REF!</v>
      </c>
      <c r="V83" s="31" t="e">
        <f>+#REF!</f>
        <v>#REF!</v>
      </c>
      <c r="W83" s="31" t="e">
        <f>+#REF!</f>
        <v>#REF!</v>
      </c>
      <c r="X83" s="31" t="e">
        <f>+#REF!</f>
        <v>#REF!</v>
      </c>
      <c r="Y83" s="31" t="e">
        <f>+#REF!</f>
        <v>#REF!</v>
      </c>
      <c r="Z83" s="31" t="e">
        <f>+#REF!</f>
        <v>#REF!</v>
      </c>
      <c r="AA83" s="31" t="e">
        <f>+#REF!</f>
        <v>#REF!</v>
      </c>
      <c r="AB83" s="31" t="e">
        <f>+#REF!</f>
        <v>#REF!</v>
      </c>
    </row>
    <row r="84" spans="1:28" ht="20.100000000000001" customHeight="1" x14ac:dyDescent="0.3">
      <c r="A84" s="24">
        <v>78</v>
      </c>
      <c r="B84" s="271" t="s">
        <v>149</v>
      </c>
      <c r="C84" s="19" t="s">
        <v>42</v>
      </c>
      <c r="D84" s="253">
        <v>1663.04</v>
      </c>
      <c r="E84" s="21">
        <f>APUS!$H$6866</f>
        <v>2.69</v>
      </c>
      <c r="F84" s="35">
        <f t="shared" si="21"/>
        <v>4473.5775999999996</v>
      </c>
      <c r="G84" s="206"/>
      <c r="H84" s="206"/>
      <c r="I84" s="206"/>
      <c r="J84" s="206"/>
      <c r="K84" s="264"/>
      <c r="L84" s="206"/>
      <c r="M84" s="250">
        <f t="shared" si="15"/>
        <v>0</v>
      </c>
      <c r="N84" s="36">
        <f t="shared" si="16"/>
        <v>-1663.04</v>
      </c>
      <c r="O84" s="36">
        <f t="shared" si="17"/>
        <v>0</v>
      </c>
      <c r="P84" s="182">
        <v>45317</v>
      </c>
      <c r="Q84" s="252">
        <f t="shared" si="18"/>
        <v>0</v>
      </c>
      <c r="R84" s="252">
        <f t="shared" si="19"/>
        <v>0</v>
      </c>
      <c r="S84" s="252">
        <f t="shared" si="20"/>
        <v>0</v>
      </c>
      <c r="T84" s="252" t="e">
        <f>+#REF!</f>
        <v>#REF!</v>
      </c>
      <c r="U84" s="252" t="e">
        <f>+#REF!</f>
        <v>#REF!</v>
      </c>
      <c r="V84" s="31" t="e">
        <f>+#REF!</f>
        <v>#REF!</v>
      </c>
      <c r="W84" s="31" t="e">
        <f>+#REF!</f>
        <v>#REF!</v>
      </c>
      <c r="X84" s="31" t="e">
        <f>+#REF!</f>
        <v>#REF!</v>
      </c>
      <c r="Y84" s="31" t="e">
        <f>+#REF!</f>
        <v>#REF!</v>
      </c>
      <c r="Z84" s="31" t="e">
        <f>+#REF!</f>
        <v>#REF!</v>
      </c>
      <c r="AA84" s="31" t="e">
        <f>+#REF!</f>
        <v>#REF!</v>
      </c>
      <c r="AB84" s="31" t="e">
        <f>+#REF!</f>
        <v>#REF!</v>
      </c>
    </row>
    <row r="85" spans="1:28" ht="20.100000000000001" customHeight="1" x14ac:dyDescent="0.3">
      <c r="A85" s="24">
        <v>79</v>
      </c>
      <c r="B85" s="271" t="s">
        <v>157</v>
      </c>
      <c r="C85" s="19" t="s">
        <v>89</v>
      </c>
      <c r="D85" s="253">
        <v>389.05</v>
      </c>
      <c r="E85" s="21">
        <f>APUS!$H$6954</f>
        <v>5.45</v>
      </c>
      <c r="F85" s="35">
        <f t="shared" si="21"/>
        <v>2120.3225000000002</v>
      </c>
      <c r="G85" s="206"/>
      <c r="H85" s="206"/>
      <c r="I85" s="206"/>
      <c r="J85" s="206"/>
      <c r="K85" s="264"/>
      <c r="L85" s="206"/>
      <c r="M85" s="250">
        <f t="shared" si="15"/>
        <v>0</v>
      </c>
      <c r="N85" s="36">
        <f t="shared" si="16"/>
        <v>-389.05</v>
      </c>
      <c r="O85" s="36">
        <f t="shared" si="17"/>
        <v>0</v>
      </c>
      <c r="P85" s="182">
        <v>45317</v>
      </c>
      <c r="Q85" s="252">
        <f t="shared" si="18"/>
        <v>0</v>
      </c>
      <c r="R85" s="252">
        <f t="shared" si="19"/>
        <v>0</v>
      </c>
      <c r="S85" s="252">
        <f t="shared" si="20"/>
        <v>0</v>
      </c>
      <c r="T85" s="252" t="e">
        <f>+#REF!</f>
        <v>#REF!</v>
      </c>
      <c r="U85" s="252" t="e">
        <f>+#REF!</f>
        <v>#REF!</v>
      </c>
      <c r="V85" s="31" t="e">
        <f>+#REF!</f>
        <v>#REF!</v>
      </c>
      <c r="W85" s="31" t="e">
        <f>+#REF!</f>
        <v>#REF!</v>
      </c>
      <c r="X85" s="31" t="e">
        <f>+#REF!</f>
        <v>#REF!</v>
      </c>
      <c r="Y85" s="31" t="e">
        <f>+#REF!</f>
        <v>#REF!</v>
      </c>
      <c r="Z85" s="31" t="e">
        <f>+#REF!</f>
        <v>#REF!</v>
      </c>
      <c r="AA85" s="31" t="e">
        <f>+#REF!</f>
        <v>#REF!</v>
      </c>
      <c r="AB85" s="31" t="e">
        <f>+#REF!</f>
        <v>#REF!</v>
      </c>
    </row>
    <row r="86" spans="1:28" ht="20.100000000000001" customHeight="1" x14ac:dyDescent="0.3">
      <c r="A86" s="24">
        <v>80</v>
      </c>
      <c r="B86" s="271" t="s">
        <v>158</v>
      </c>
      <c r="C86" s="19" t="s">
        <v>89</v>
      </c>
      <c r="D86" s="253">
        <v>743.23</v>
      </c>
      <c r="E86" s="21">
        <f>APUS!$H$7042</f>
        <v>6.37</v>
      </c>
      <c r="F86" s="35">
        <f t="shared" si="21"/>
        <v>4734.3751000000002</v>
      </c>
      <c r="G86" s="206"/>
      <c r="H86" s="206"/>
      <c r="I86" s="206"/>
      <c r="J86" s="206"/>
      <c r="K86" s="264"/>
      <c r="L86" s="206"/>
      <c r="M86" s="250">
        <f t="shared" si="15"/>
        <v>0</v>
      </c>
      <c r="N86" s="36">
        <f t="shared" si="16"/>
        <v>-743.23</v>
      </c>
      <c r="O86" s="36">
        <f t="shared" si="17"/>
        <v>0</v>
      </c>
      <c r="P86" s="182">
        <v>45317</v>
      </c>
      <c r="Q86" s="252">
        <f t="shared" si="18"/>
        <v>0</v>
      </c>
      <c r="R86" s="252">
        <f t="shared" si="19"/>
        <v>0</v>
      </c>
      <c r="S86" s="252">
        <f t="shared" si="20"/>
        <v>0</v>
      </c>
      <c r="T86" s="252" t="e">
        <f>+#REF!</f>
        <v>#REF!</v>
      </c>
      <c r="U86" s="252" t="e">
        <f>+#REF!</f>
        <v>#REF!</v>
      </c>
      <c r="V86" s="31" t="e">
        <f>+#REF!</f>
        <v>#REF!</v>
      </c>
      <c r="W86" s="31" t="e">
        <f>+#REF!</f>
        <v>#REF!</v>
      </c>
      <c r="X86" s="31" t="e">
        <f>+#REF!</f>
        <v>#REF!</v>
      </c>
      <c r="Y86" s="31" t="e">
        <f>+#REF!</f>
        <v>#REF!</v>
      </c>
      <c r="Z86" s="31" t="e">
        <f>+#REF!</f>
        <v>#REF!</v>
      </c>
      <c r="AA86" s="31" t="e">
        <f>+#REF!</f>
        <v>#REF!</v>
      </c>
      <c r="AB86" s="31" t="e">
        <f>+#REF!</f>
        <v>#REF!</v>
      </c>
    </row>
    <row r="87" spans="1:28" ht="20.100000000000001" customHeight="1" x14ac:dyDescent="0.3">
      <c r="A87" s="24">
        <v>81</v>
      </c>
      <c r="B87" s="271" t="s">
        <v>156</v>
      </c>
      <c r="C87" s="19" t="s">
        <v>43</v>
      </c>
      <c r="D87" s="253">
        <v>160</v>
      </c>
      <c r="E87" s="21">
        <f>APUS!$H$7130</f>
        <v>11.36</v>
      </c>
      <c r="F87" s="35">
        <f t="shared" si="21"/>
        <v>1817.6</v>
      </c>
      <c r="G87" s="206"/>
      <c r="H87" s="206"/>
      <c r="I87" s="206"/>
      <c r="J87" s="206"/>
      <c r="K87" s="264"/>
      <c r="L87" s="206"/>
      <c r="M87" s="250">
        <f t="shared" si="15"/>
        <v>0</v>
      </c>
      <c r="N87" s="36">
        <f t="shared" si="16"/>
        <v>-160</v>
      </c>
      <c r="O87" s="36">
        <f t="shared" si="17"/>
        <v>0</v>
      </c>
      <c r="P87" s="182">
        <v>45257</v>
      </c>
      <c r="Q87" s="252">
        <f t="shared" si="18"/>
        <v>0</v>
      </c>
      <c r="R87" s="252">
        <f t="shared" si="19"/>
        <v>0</v>
      </c>
      <c r="S87" s="252">
        <f t="shared" si="20"/>
        <v>0</v>
      </c>
      <c r="T87" s="252" t="e">
        <f>+#REF!</f>
        <v>#REF!</v>
      </c>
      <c r="U87" s="252" t="e">
        <f>+#REF!</f>
        <v>#REF!</v>
      </c>
      <c r="V87" s="31" t="e">
        <f>+#REF!</f>
        <v>#REF!</v>
      </c>
      <c r="W87" s="31" t="e">
        <f>+#REF!</f>
        <v>#REF!</v>
      </c>
      <c r="X87" s="31" t="e">
        <f>+#REF!</f>
        <v>#REF!</v>
      </c>
      <c r="Y87" s="31" t="e">
        <f>+#REF!</f>
        <v>#REF!</v>
      </c>
      <c r="Z87" s="31" t="e">
        <f>+#REF!</f>
        <v>#REF!</v>
      </c>
      <c r="AA87" s="31" t="e">
        <f>+#REF!</f>
        <v>#REF!</v>
      </c>
      <c r="AB87" s="31" t="e">
        <f>+#REF!</f>
        <v>#REF!</v>
      </c>
    </row>
    <row r="88" spans="1:28" ht="20.100000000000001" customHeight="1" x14ac:dyDescent="0.3">
      <c r="A88" s="24">
        <v>82</v>
      </c>
      <c r="B88" s="271" t="s">
        <v>147</v>
      </c>
      <c r="C88" s="19" t="s">
        <v>74</v>
      </c>
      <c r="D88" s="253">
        <v>9</v>
      </c>
      <c r="E88" s="21">
        <f>APUS!$H$7218</f>
        <v>7.21</v>
      </c>
      <c r="F88" s="35">
        <f t="shared" si="21"/>
        <v>64.89</v>
      </c>
      <c r="G88" s="206"/>
      <c r="H88" s="206"/>
      <c r="I88" s="206"/>
      <c r="J88" s="206"/>
      <c r="K88" s="264"/>
      <c r="L88" s="206"/>
      <c r="M88" s="250">
        <f t="shared" si="15"/>
        <v>0</v>
      </c>
      <c r="N88" s="36">
        <f t="shared" si="16"/>
        <v>-9</v>
      </c>
      <c r="O88" s="36">
        <f t="shared" si="17"/>
        <v>0</v>
      </c>
      <c r="P88" s="182">
        <v>45257</v>
      </c>
      <c r="Q88" s="252">
        <f t="shared" si="18"/>
        <v>0</v>
      </c>
      <c r="R88" s="252">
        <f t="shared" si="19"/>
        <v>0</v>
      </c>
      <c r="S88" s="252">
        <f t="shared" si="20"/>
        <v>0</v>
      </c>
      <c r="T88" s="252" t="e">
        <f>+#REF!</f>
        <v>#REF!</v>
      </c>
      <c r="U88" s="252" t="e">
        <f>+#REF!</f>
        <v>#REF!</v>
      </c>
      <c r="V88" s="31" t="e">
        <f>+#REF!</f>
        <v>#REF!</v>
      </c>
      <c r="W88" s="31" t="e">
        <f>+#REF!</f>
        <v>#REF!</v>
      </c>
      <c r="X88" s="31" t="e">
        <f>+#REF!</f>
        <v>#REF!</v>
      </c>
      <c r="Y88" s="31" t="e">
        <f>+#REF!</f>
        <v>#REF!</v>
      </c>
      <c r="Z88" s="31" t="e">
        <f>+#REF!</f>
        <v>#REF!</v>
      </c>
      <c r="AA88" s="31" t="e">
        <f>+#REF!</f>
        <v>#REF!</v>
      </c>
      <c r="AB88" s="31" t="e">
        <f>+#REF!</f>
        <v>#REF!</v>
      </c>
    </row>
    <row r="89" spans="1:28" ht="20.100000000000001" customHeight="1" x14ac:dyDescent="0.3">
      <c r="A89" s="24">
        <v>83</v>
      </c>
      <c r="B89" s="271" t="s">
        <v>159</v>
      </c>
      <c r="C89" s="19" t="s">
        <v>74</v>
      </c>
      <c r="D89" s="253">
        <v>50</v>
      </c>
      <c r="E89" s="21">
        <f>APUS!$H$7306</f>
        <v>15.7</v>
      </c>
      <c r="F89" s="35">
        <f t="shared" si="21"/>
        <v>785</v>
      </c>
      <c r="G89" s="206"/>
      <c r="H89" s="206"/>
      <c r="I89" s="206"/>
      <c r="J89" s="206"/>
      <c r="K89" s="264"/>
      <c r="L89" s="206"/>
      <c r="M89" s="250">
        <f t="shared" si="15"/>
        <v>0</v>
      </c>
      <c r="N89" s="36">
        <f t="shared" si="16"/>
        <v>-50</v>
      </c>
      <c r="O89" s="36">
        <f t="shared" si="17"/>
        <v>0</v>
      </c>
      <c r="P89" s="182">
        <v>45257</v>
      </c>
      <c r="Q89" s="252">
        <f t="shared" si="18"/>
        <v>0</v>
      </c>
      <c r="R89" s="252">
        <f t="shared" si="19"/>
        <v>0</v>
      </c>
      <c r="S89" s="252">
        <f t="shared" si="20"/>
        <v>0</v>
      </c>
      <c r="T89" s="252" t="e">
        <f>+#REF!</f>
        <v>#REF!</v>
      </c>
      <c r="U89" s="252" t="e">
        <f>+#REF!</f>
        <v>#REF!</v>
      </c>
      <c r="V89" s="31" t="e">
        <f>+#REF!</f>
        <v>#REF!</v>
      </c>
      <c r="W89" s="31" t="e">
        <f>+#REF!</f>
        <v>#REF!</v>
      </c>
      <c r="X89" s="31" t="e">
        <f>+#REF!</f>
        <v>#REF!</v>
      </c>
      <c r="Y89" s="31" t="e">
        <f>+#REF!</f>
        <v>#REF!</v>
      </c>
      <c r="Z89" s="31" t="e">
        <f>+#REF!</f>
        <v>#REF!</v>
      </c>
      <c r="AA89" s="31" t="e">
        <f>+#REF!</f>
        <v>#REF!</v>
      </c>
      <c r="AB89" s="31" t="e">
        <f>+#REF!</f>
        <v>#REF!</v>
      </c>
    </row>
    <row r="90" spans="1:28" ht="20.100000000000001" customHeight="1" x14ac:dyDescent="0.3">
      <c r="A90" s="24">
        <v>84</v>
      </c>
      <c r="B90" s="271" t="s">
        <v>160</v>
      </c>
      <c r="C90" s="19" t="s">
        <v>32</v>
      </c>
      <c r="D90" s="253">
        <v>72.8</v>
      </c>
      <c r="E90" s="21">
        <f>APUS!$H$7394</f>
        <v>8.5</v>
      </c>
      <c r="F90" s="35">
        <f t="shared" si="21"/>
        <v>618.79999999999995</v>
      </c>
      <c r="G90" s="206"/>
      <c r="H90" s="206"/>
      <c r="I90" s="206"/>
      <c r="J90" s="206"/>
      <c r="K90" s="264"/>
      <c r="L90" s="206"/>
      <c r="M90" s="250">
        <f t="shared" si="15"/>
        <v>0</v>
      </c>
      <c r="N90" s="36">
        <f t="shared" si="16"/>
        <v>-72.8</v>
      </c>
      <c r="O90" s="36">
        <f t="shared" si="17"/>
        <v>0</v>
      </c>
      <c r="P90" s="182">
        <v>45257</v>
      </c>
      <c r="Q90" s="252">
        <f t="shared" si="18"/>
        <v>0</v>
      </c>
      <c r="R90" s="252">
        <f t="shared" si="19"/>
        <v>0</v>
      </c>
      <c r="S90" s="252">
        <f t="shared" si="20"/>
        <v>0</v>
      </c>
      <c r="T90" s="252" t="e">
        <f>+#REF!</f>
        <v>#REF!</v>
      </c>
      <c r="U90" s="252" t="e">
        <f>+#REF!</f>
        <v>#REF!</v>
      </c>
      <c r="V90" s="31" t="e">
        <f>+#REF!</f>
        <v>#REF!</v>
      </c>
      <c r="W90" s="31" t="e">
        <f>+#REF!</f>
        <v>#REF!</v>
      </c>
      <c r="X90" s="31" t="e">
        <f>+#REF!</f>
        <v>#REF!</v>
      </c>
      <c r="Y90" s="31" t="e">
        <f>+#REF!</f>
        <v>#REF!</v>
      </c>
      <c r="Z90" s="31" t="e">
        <f>+#REF!</f>
        <v>#REF!</v>
      </c>
      <c r="AA90" s="31" t="e">
        <f>+#REF!</f>
        <v>#REF!</v>
      </c>
      <c r="AB90" s="31" t="e">
        <f>+#REF!</f>
        <v>#REF!</v>
      </c>
    </row>
    <row r="91" spans="1:28" ht="20.100000000000001" customHeight="1" x14ac:dyDescent="0.3">
      <c r="A91" s="24">
        <v>85</v>
      </c>
      <c r="B91" s="271" t="s">
        <v>116</v>
      </c>
      <c r="C91" s="19" t="s">
        <v>84</v>
      </c>
      <c r="D91" s="253">
        <v>5751.2</v>
      </c>
      <c r="E91" s="21">
        <f>APUS!$H$7482</f>
        <v>0.3</v>
      </c>
      <c r="F91" s="35">
        <f t="shared" si="21"/>
        <v>1725.36</v>
      </c>
      <c r="G91" s="206"/>
      <c r="H91" s="206"/>
      <c r="I91" s="206"/>
      <c r="J91" s="206"/>
      <c r="K91" s="264"/>
      <c r="L91" s="206"/>
      <c r="M91" s="250">
        <f t="shared" si="15"/>
        <v>0</v>
      </c>
      <c r="N91" s="36">
        <f t="shared" si="16"/>
        <v>-5751.2</v>
      </c>
      <c r="O91" s="36">
        <f t="shared" si="17"/>
        <v>0</v>
      </c>
      <c r="P91" s="182">
        <v>45257</v>
      </c>
      <c r="Q91" s="252">
        <f t="shared" si="18"/>
        <v>0</v>
      </c>
      <c r="R91" s="252">
        <f t="shared" si="19"/>
        <v>0</v>
      </c>
      <c r="S91" s="252">
        <f t="shared" si="20"/>
        <v>0</v>
      </c>
      <c r="T91" s="252" t="e">
        <f>+#REF!</f>
        <v>#REF!</v>
      </c>
      <c r="U91" s="252" t="e">
        <f>+#REF!</f>
        <v>#REF!</v>
      </c>
      <c r="V91" s="31" t="e">
        <f>+#REF!</f>
        <v>#REF!</v>
      </c>
      <c r="W91" s="31" t="e">
        <f>+#REF!</f>
        <v>#REF!</v>
      </c>
      <c r="X91" s="31" t="e">
        <f>+#REF!</f>
        <v>#REF!</v>
      </c>
      <c r="Y91" s="31" t="e">
        <f>+#REF!</f>
        <v>#REF!</v>
      </c>
      <c r="Z91" s="31" t="e">
        <f>+#REF!</f>
        <v>#REF!</v>
      </c>
      <c r="AA91" s="31" t="e">
        <f>+#REF!</f>
        <v>#REF!</v>
      </c>
      <c r="AB91" s="31" t="e">
        <f>+#REF!</f>
        <v>#REF!</v>
      </c>
    </row>
    <row r="92" spans="1:28" ht="20.100000000000001" customHeight="1" x14ac:dyDescent="0.3">
      <c r="A92" s="24">
        <v>86</v>
      </c>
      <c r="B92" s="271" t="s">
        <v>126</v>
      </c>
      <c r="C92" s="19" t="s">
        <v>32</v>
      </c>
      <c r="D92" s="253">
        <v>6.7</v>
      </c>
      <c r="E92" s="21">
        <f>APUS!$H$7570</f>
        <v>139.75</v>
      </c>
      <c r="F92" s="35">
        <f t="shared" si="21"/>
        <v>936.32500000000005</v>
      </c>
      <c r="G92" s="206"/>
      <c r="H92" s="206"/>
      <c r="I92" s="206"/>
      <c r="J92" s="206"/>
      <c r="K92" s="264"/>
      <c r="L92" s="206"/>
      <c r="M92" s="250">
        <f t="shared" si="15"/>
        <v>0</v>
      </c>
      <c r="N92" s="36">
        <f t="shared" si="16"/>
        <v>-6.7</v>
      </c>
      <c r="O92" s="36">
        <f t="shared" si="17"/>
        <v>0</v>
      </c>
      <c r="P92" s="182">
        <v>45377</v>
      </c>
      <c r="Q92" s="252">
        <f t="shared" si="18"/>
        <v>0</v>
      </c>
      <c r="R92" s="252">
        <f t="shared" si="19"/>
        <v>0</v>
      </c>
      <c r="S92" s="252">
        <f t="shared" si="20"/>
        <v>0</v>
      </c>
      <c r="T92" s="252" t="e">
        <f>+#REF!</f>
        <v>#REF!</v>
      </c>
      <c r="U92" s="252" t="e">
        <f>+#REF!</f>
        <v>#REF!</v>
      </c>
      <c r="V92" s="31" t="e">
        <f>+#REF!</f>
        <v>#REF!</v>
      </c>
      <c r="W92" s="31" t="e">
        <f>+#REF!</f>
        <v>#REF!</v>
      </c>
      <c r="X92" s="31" t="e">
        <f>+#REF!</f>
        <v>#REF!</v>
      </c>
      <c r="Y92" s="31" t="e">
        <f>+#REF!</f>
        <v>#REF!</v>
      </c>
      <c r="Z92" s="31" t="e">
        <f>+#REF!</f>
        <v>#REF!</v>
      </c>
      <c r="AA92" s="31" t="e">
        <f>+#REF!</f>
        <v>#REF!</v>
      </c>
      <c r="AB92" s="31" t="e">
        <f>+#REF!</f>
        <v>#REF!</v>
      </c>
    </row>
    <row r="93" spans="1:28" ht="20.100000000000001" customHeight="1" x14ac:dyDescent="0.3">
      <c r="A93" s="24">
        <v>87</v>
      </c>
      <c r="B93" s="271" t="s">
        <v>154</v>
      </c>
      <c r="C93" s="19" t="s">
        <v>32</v>
      </c>
      <c r="D93" s="253">
        <v>14.4</v>
      </c>
      <c r="E93" s="21">
        <f>APUS!$H$7658</f>
        <v>282.64999999999998</v>
      </c>
      <c r="F93" s="35">
        <f t="shared" si="21"/>
        <v>4070.16</v>
      </c>
      <c r="G93" s="206"/>
      <c r="H93" s="206"/>
      <c r="I93" s="206"/>
      <c r="J93" s="206"/>
      <c r="K93" s="264"/>
      <c r="L93" s="206"/>
      <c r="M93" s="250">
        <f t="shared" si="15"/>
        <v>0</v>
      </c>
      <c r="N93" s="36">
        <f t="shared" si="16"/>
        <v>-14.4</v>
      </c>
      <c r="O93" s="36">
        <f t="shared" si="17"/>
        <v>0</v>
      </c>
      <c r="P93" s="182">
        <v>45377</v>
      </c>
      <c r="Q93" s="252">
        <f t="shared" si="18"/>
        <v>0</v>
      </c>
      <c r="R93" s="252">
        <f t="shared" si="19"/>
        <v>0</v>
      </c>
      <c r="S93" s="252">
        <f t="shared" si="20"/>
        <v>0</v>
      </c>
      <c r="T93" s="252" t="e">
        <f>+#REF!</f>
        <v>#REF!</v>
      </c>
      <c r="U93" s="252" t="e">
        <f>+#REF!</f>
        <v>#REF!</v>
      </c>
      <c r="V93" s="31" t="e">
        <f>+#REF!</f>
        <v>#REF!</v>
      </c>
      <c r="W93" s="31" t="e">
        <f>+#REF!</f>
        <v>#REF!</v>
      </c>
      <c r="X93" s="31" t="e">
        <f>+#REF!</f>
        <v>#REF!</v>
      </c>
      <c r="Y93" s="31" t="e">
        <f>+#REF!</f>
        <v>#REF!</v>
      </c>
      <c r="Z93" s="31" t="e">
        <f>+#REF!</f>
        <v>#REF!</v>
      </c>
      <c r="AA93" s="31" t="e">
        <f>+#REF!</f>
        <v>#REF!</v>
      </c>
      <c r="AB93" s="31" t="e">
        <f>+#REF!</f>
        <v>#REF!</v>
      </c>
    </row>
    <row r="94" spans="1:28" ht="20.100000000000001" customHeight="1" x14ac:dyDescent="0.3">
      <c r="A94" s="24">
        <v>88</v>
      </c>
      <c r="B94" s="271" t="s">
        <v>149</v>
      </c>
      <c r="C94" s="19" t="s">
        <v>42</v>
      </c>
      <c r="D94" s="253">
        <v>1920</v>
      </c>
      <c r="E94" s="21">
        <f>APUS!$H$7746</f>
        <v>2.69</v>
      </c>
      <c r="F94" s="35">
        <f t="shared" si="21"/>
        <v>5164.8</v>
      </c>
      <c r="G94" s="206"/>
      <c r="H94" s="206"/>
      <c r="I94" s="206"/>
      <c r="J94" s="206"/>
      <c r="K94" s="264"/>
      <c r="L94" s="206"/>
      <c r="M94" s="250">
        <f t="shared" si="15"/>
        <v>0</v>
      </c>
      <c r="N94" s="36">
        <f t="shared" si="16"/>
        <v>-1920</v>
      </c>
      <c r="O94" s="36">
        <f t="shared" si="17"/>
        <v>0</v>
      </c>
      <c r="P94" s="182">
        <v>45257</v>
      </c>
      <c r="Q94" s="252">
        <f t="shared" si="18"/>
        <v>0</v>
      </c>
      <c r="R94" s="252">
        <f t="shared" si="19"/>
        <v>0</v>
      </c>
      <c r="S94" s="252">
        <f t="shared" si="20"/>
        <v>0</v>
      </c>
      <c r="T94" s="252" t="e">
        <f>+#REF!</f>
        <v>#REF!</v>
      </c>
      <c r="U94" s="252" t="e">
        <f>+#REF!</f>
        <v>#REF!</v>
      </c>
      <c r="V94" s="31" t="e">
        <f>+#REF!</f>
        <v>#REF!</v>
      </c>
      <c r="W94" s="31" t="e">
        <f>+#REF!</f>
        <v>#REF!</v>
      </c>
      <c r="X94" s="31" t="e">
        <f>+#REF!</f>
        <v>#REF!</v>
      </c>
      <c r="Y94" s="31" t="e">
        <f>+#REF!</f>
        <v>#REF!</v>
      </c>
      <c r="Z94" s="31" t="e">
        <f>+#REF!</f>
        <v>#REF!</v>
      </c>
      <c r="AA94" s="31" t="e">
        <f>+#REF!</f>
        <v>#REF!</v>
      </c>
      <c r="AB94" s="31" t="e">
        <f>+#REF!</f>
        <v>#REF!</v>
      </c>
    </row>
    <row r="95" spans="1:28" ht="20.100000000000001" customHeight="1" x14ac:dyDescent="0.3">
      <c r="A95" s="24">
        <v>89</v>
      </c>
      <c r="B95" s="271" t="s">
        <v>161</v>
      </c>
      <c r="C95" s="19" t="s">
        <v>41</v>
      </c>
      <c r="D95" s="253">
        <v>200</v>
      </c>
      <c r="E95" s="21">
        <f>APUS!$H$7834</f>
        <v>0.48</v>
      </c>
      <c r="F95" s="35">
        <f t="shared" si="21"/>
        <v>96</v>
      </c>
      <c r="G95" s="206"/>
      <c r="H95" s="206"/>
      <c r="I95" s="206"/>
      <c r="J95" s="206"/>
      <c r="K95" s="206"/>
      <c r="L95" s="264"/>
      <c r="M95" s="250">
        <f t="shared" si="15"/>
        <v>0</v>
      </c>
      <c r="N95" s="36">
        <f t="shared" si="16"/>
        <v>-200</v>
      </c>
      <c r="O95" s="36">
        <f t="shared" si="17"/>
        <v>0</v>
      </c>
      <c r="P95" s="182">
        <v>45257</v>
      </c>
      <c r="Q95" s="252">
        <f t="shared" si="18"/>
        <v>0</v>
      </c>
      <c r="R95" s="252">
        <f t="shared" si="19"/>
        <v>0</v>
      </c>
      <c r="S95" s="252">
        <f t="shared" si="20"/>
        <v>0</v>
      </c>
      <c r="T95" s="252" t="e">
        <f>+#REF!</f>
        <v>#REF!</v>
      </c>
      <c r="U95" s="252" t="e">
        <f>+#REF!</f>
        <v>#REF!</v>
      </c>
      <c r="V95" s="31" t="e">
        <f>+#REF!</f>
        <v>#REF!</v>
      </c>
      <c r="W95" s="31" t="e">
        <f>+#REF!</f>
        <v>#REF!</v>
      </c>
      <c r="X95" s="31" t="e">
        <f>+#REF!</f>
        <v>#REF!</v>
      </c>
      <c r="Y95" s="31" t="e">
        <f>+#REF!</f>
        <v>#REF!</v>
      </c>
      <c r="Z95" s="31" t="e">
        <f>+#REF!</f>
        <v>#REF!</v>
      </c>
      <c r="AA95" s="31" t="e">
        <f>+#REF!</f>
        <v>#REF!</v>
      </c>
      <c r="AB95" s="31" t="e">
        <f>+#REF!</f>
        <v>#REF!</v>
      </c>
    </row>
    <row r="96" spans="1:28" ht="20.100000000000001" customHeight="1" x14ac:dyDescent="0.3">
      <c r="A96" s="24">
        <v>90</v>
      </c>
      <c r="B96" s="271" t="s">
        <v>117</v>
      </c>
      <c r="C96" s="19" t="s">
        <v>41</v>
      </c>
      <c r="D96" s="253">
        <v>200</v>
      </c>
      <c r="E96" s="21">
        <f>APUS!$H$7922</f>
        <v>7.18</v>
      </c>
      <c r="F96" s="35">
        <f t="shared" si="21"/>
        <v>1436</v>
      </c>
      <c r="G96" s="206"/>
      <c r="H96" s="206"/>
      <c r="I96" s="206"/>
      <c r="J96" s="206"/>
      <c r="K96" s="206"/>
      <c r="L96" s="264"/>
      <c r="M96" s="250">
        <f t="shared" si="15"/>
        <v>0</v>
      </c>
      <c r="N96" s="36">
        <f t="shared" si="16"/>
        <v>-200</v>
      </c>
      <c r="O96" s="36">
        <f t="shared" si="17"/>
        <v>0</v>
      </c>
      <c r="P96" s="182">
        <v>45257</v>
      </c>
      <c r="Q96" s="252">
        <f t="shared" si="18"/>
        <v>0</v>
      </c>
      <c r="R96" s="252">
        <f t="shared" si="19"/>
        <v>0</v>
      </c>
      <c r="S96" s="252">
        <f t="shared" si="20"/>
        <v>0</v>
      </c>
      <c r="T96" s="252" t="e">
        <f>+#REF!</f>
        <v>#REF!</v>
      </c>
      <c r="U96" s="252" t="e">
        <f>+#REF!</f>
        <v>#REF!</v>
      </c>
      <c r="V96" s="31" t="e">
        <f>+#REF!</f>
        <v>#REF!</v>
      </c>
      <c r="W96" s="31" t="e">
        <f>+#REF!</f>
        <v>#REF!</v>
      </c>
      <c r="X96" s="31" t="e">
        <f>+#REF!</f>
        <v>#REF!</v>
      </c>
      <c r="Y96" s="31" t="e">
        <f>+#REF!</f>
        <v>#REF!</v>
      </c>
      <c r="Z96" s="31" t="e">
        <f>+#REF!</f>
        <v>#REF!</v>
      </c>
      <c r="AA96" s="31" t="e">
        <f>+#REF!</f>
        <v>#REF!</v>
      </c>
      <c r="AB96" s="31" t="e">
        <f>+#REF!</f>
        <v>#REF!</v>
      </c>
    </row>
    <row r="97" spans="1:28" ht="20.100000000000001" customHeight="1" x14ac:dyDescent="0.3">
      <c r="A97" s="24">
        <v>91</v>
      </c>
      <c r="B97" s="271" t="s">
        <v>116</v>
      </c>
      <c r="C97" s="19" t="s">
        <v>84</v>
      </c>
      <c r="D97" s="253">
        <v>779</v>
      </c>
      <c r="E97" s="21">
        <f>APUS!$H$8010</f>
        <v>0.3</v>
      </c>
      <c r="F97" s="35">
        <f t="shared" si="21"/>
        <v>233.7</v>
      </c>
      <c r="G97" s="206"/>
      <c r="H97" s="206"/>
      <c r="I97" s="206"/>
      <c r="J97" s="206"/>
      <c r="K97" s="206"/>
      <c r="L97" s="264"/>
      <c r="M97" s="250">
        <f t="shared" si="15"/>
        <v>0</v>
      </c>
      <c r="N97" s="36">
        <f t="shared" si="16"/>
        <v>-779</v>
      </c>
      <c r="O97" s="36">
        <f t="shared" si="17"/>
        <v>0</v>
      </c>
      <c r="P97" s="182">
        <v>45257</v>
      </c>
      <c r="Q97" s="252">
        <f t="shared" si="18"/>
        <v>0</v>
      </c>
      <c r="R97" s="252">
        <f t="shared" si="19"/>
        <v>0</v>
      </c>
      <c r="S97" s="252">
        <f t="shared" si="20"/>
        <v>0</v>
      </c>
      <c r="T97" s="252" t="e">
        <f>+#REF!</f>
        <v>#REF!</v>
      </c>
      <c r="U97" s="252" t="e">
        <f>+#REF!</f>
        <v>#REF!</v>
      </c>
      <c r="V97" s="31" t="e">
        <f>+#REF!</f>
        <v>#REF!</v>
      </c>
      <c r="W97" s="31" t="e">
        <f>+#REF!</f>
        <v>#REF!</v>
      </c>
      <c r="X97" s="31" t="e">
        <f>+#REF!</f>
        <v>#REF!</v>
      </c>
      <c r="Y97" s="31" t="e">
        <f>+#REF!</f>
        <v>#REF!</v>
      </c>
      <c r="Z97" s="31" t="e">
        <f>+#REF!</f>
        <v>#REF!</v>
      </c>
      <c r="AA97" s="31" t="e">
        <f>+#REF!</f>
        <v>#REF!</v>
      </c>
      <c r="AB97" s="31" t="e">
        <f>+#REF!</f>
        <v>#REF!</v>
      </c>
    </row>
    <row r="98" spans="1:28" ht="20.100000000000001" customHeight="1" x14ac:dyDescent="0.3">
      <c r="A98" s="24">
        <v>92</v>
      </c>
      <c r="B98" s="271" t="s">
        <v>162</v>
      </c>
      <c r="C98" s="19" t="s">
        <v>43</v>
      </c>
      <c r="D98" s="253">
        <v>3</v>
      </c>
      <c r="E98" s="21">
        <f>APUS!$H$8098</f>
        <v>1033.1400000000001</v>
      </c>
      <c r="F98" s="35">
        <f t="shared" si="21"/>
        <v>3099.42</v>
      </c>
      <c r="G98" s="206"/>
      <c r="H98" s="206"/>
      <c r="I98" s="206"/>
      <c r="J98" s="206"/>
      <c r="K98" s="206"/>
      <c r="L98" s="264"/>
      <c r="M98" s="250">
        <f t="shared" si="15"/>
        <v>0</v>
      </c>
      <c r="N98" s="36">
        <f t="shared" si="16"/>
        <v>-3</v>
      </c>
      <c r="O98" s="36">
        <f t="shared" si="17"/>
        <v>0</v>
      </c>
      <c r="P98" s="182">
        <v>45257</v>
      </c>
      <c r="Q98" s="252">
        <f t="shared" si="18"/>
        <v>0</v>
      </c>
      <c r="R98" s="252">
        <f t="shared" si="19"/>
        <v>0</v>
      </c>
      <c r="S98" s="252">
        <f t="shared" si="20"/>
        <v>0</v>
      </c>
      <c r="T98" s="252" t="e">
        <f>+#REF!</f>
        <v>#REF!</v>
      </c>
      <c r="U98" s="252" t="e">
        <f>+#REF!</f>
        <v>#REF!</v>
      </c>
      <c r="V98" s="31" t="e">
        <f>+#REF!</f>
        <v>#REF!</v>
      </c>
      <c r="W98" s="31" t="e">
        <f>+#REF!</f>
        <v>#REF!</v>
      </c>
      <c r="X98" s="31" t="e">
        <f>+#REF!</f>
        <v>#REF!</v>
      </c>
      <c r="Y98" s="31" t="e">
        <f>+#REF!</f>
        <v>#REF!</v>
      </c>
      <c r="Z98" s="31" t="e">
        <f>+#REF!</f>
        <v>#REF!</v>
      </c>
      <c r="AA98" s="31" t="e">
        <f>+#REF!</f>
        <v>#REF!</v>
      </c>
      <c r="AB98" s="31" t="e">
        <f>+#REF!</f>
        <v>#REF!</v>
      </c>
    </row>
    <row r="99" spans="1:28" ht="20.100000000000001" customHeight="1" x14ac:dyDescent="0.3">
      <c r="A99" s="24">
        <v>93</v>
      </c>
      <c r="B99" s="271" t="s">
        <v>163</v>
      </c>
      <c r="C99" s="19" t="s">
        <v>43</v>
      </c>
      <c r="D99" s="253">
        <v>3</v>
      </c>
      <c r="E99" s="21">
        <f>APUS!$H$8186</f>
        <v>945.4</v>
      </c>
      <c r="F99" s="35">
        <f t="shared" si="21"/>
        <v>2836.2</v>
      </c>
      <c r="G99" s="206"/>
      <c r="H99" s="206"/>
      <c r="I99" s="206"/>
      <c r="J99" s="206"/>
      <c r="K99" s="206"/>
      <c r="L99" s="264"/>
      <c r="M99" s="250">
        <f t="shared" si="15"/>
        <v>0</v>
      </c>
      <c r="N99" s="36">
        <f t="shared" si="16"/>
        <v>-3</v>
      </c>
      <c r="O99" s="36">
        <f t="shared" si="17"/>
        <v>0</v>
      </c>
      <c r="P99" s="182">
        <v>45257</v>
      </c>
      <c r="Q99" s="252">
        <f t="shared" si="18"/>
        <v>0</v>
      </c>
      <c r="R99" s="252">
        <f t="shared" si="19"/>
        <v>0</v>
      </c>
      <c r="S99" s="252">
        <f t="shared" si="20"/>
        <v>0</v>
      </c>
      <c r="T99" s="252" t="e">
        <f>+#REF!</f>
        <v>#REF!</v>
      </c>
      <c r="U99" s="252" t="e">
        <f>+#REF!</f>
        <v>#REF!</v>
      </c>
      <c r="V99" s="31" t="e">
        <f>+#REF!</f>
        <v>#REF!</v>
      </c>
      <c r="W99" s="31" t="e">
        <f>+#REF!</f>
        <v>#REF!</v>
      </c>
      <c r="X99" s="31" t="e">
        <f>+#REF!</f>
        <v>#REF!</v>
      </c>
      <c r="Y99" s="31" t="e">
        <f>+#REF!</f>
        <v>#REF!</v>
      </c>
      <c r="Z99" s="31" t="e">
        <f>+#REF!</f>
        <v>#REF!</v>
      </c>
      <c r="AA99" s="31" t="e">
        <f>+#REF!</f>
        <v>#REF!</v>
      </c>
      <c r="AB99" s="31" t="e">
        <f>+#REF!</f>
        <v>#REF!</v>
      </c>
    </row>
    <row r="100" spans="1:28" ht="20.100000000000001" customHeight="1" x14ac:dyDescent="0.3">
      <c r="A100" s="24">
        <v>94</v>
      </c>
      <c r="B100" s="272" t="s">
        <v>164</v>
      </c>
      <c r="C100" s="19" t="s">
        <v>32</v>
      </c>
      <c r="D100" s="253">
        <v>18524.2</v>
      </c>
      <c r="E100" s="21">
        <f>APUS!$H$8274</f>
        <v>3.62</v>
      </c>
      <c r="F100" s="35">
        <f t="shared" si="21"/>
        <v>67057.604000000007</v>
      </c>
      <c r="G100" s="206"/>
      <c r="H100" s="206"/>
      <c r="I100" s="206"/>
      <c r="J100" s="206"/>
      <c r="K100" s="206"/>
      <c r="L100" s="264"/>
      <c r="M100" s="250">
        <f t="shared" si="15"/>
        <v>0</v>
      </c>
      <c r="N100" s="36">
        <f t="shared" si="16"/>
        <v>-18524.2</v>
      </c>
      <c r="O100" s="36">
        <f t="shared" si="17"/>
        <v>0</v>
      </c>
      <c r="P100" s="182">
        <v>45257</v>
      </c>
      <c r="Q100" s="252">
        <f t="shared" si="18"/>
        <v>0</v>
      </c>
      <c r="R100" s="252">
        <f t="shared" si="19"/>
        <v>0</v>
      </c>
      <c r="S100" s="252">
        <f t="shared" si="20"/>
        <v>0</v>
      </c>
      <c r="T100" s="252" t="e">
        <f>+#REF!</f>
        <v>#REF!</v>
      </c>
      <c r="U100" s="252" t="e">
        <f>+#REF!</f>
        <v>#REF!</v>
      </c>
      <c r="V100" s="31" t="e">
        <f>+#REF!</f>
        <v>#REF!</v>
      </c>
      <c r="W100" s="31" t="e">
        <f>+#REF!</f>
        <v>#REF!</v>
      </c>
      <c r="X100" s="31" t="e">
        <f>+#REF!</f>
        <v>#REF!</v>
      </c>
      <c r="Y100" s="31" t="e">
        <f>+#REF!</f>
        <v>#REF!</v>
      </c>
      <c r="Z100" s="31" t="e">
        <f>+#REF!</f>
        <v>#REF!</v>
      </c>
      <c r="AA100" s="31" t="e">
        <f>+#REF!</f>
        <v>#REF!</v>
      </c>
      <c r="AB100" s="31" t="e">
        <f>+#REF!</f>
        <v>#REF!</v>
      </c>
    </row>
    <row r="101" spans="1:28" ht="20.100000000000001" customHeight="1" x14ac:dyDescent="0.3">
      <c r="A101" s="24">
        <v>95</v>
      </c>
      <c r="B101" s="271" t="s">
        <v>167</v>
      </c>
      <c r="C101" s="19" t="s">
        <v>32</v>
      </c>
      <c r="D101" s="253">
        <v>9375</v>
      </c>
      <c r="E101" s="21">
        <f>APUS!$H$8362</f>
        <v>8.19</v>
      </c>
      <c r="F101" s="35">
        <f t="shared" si="21"/>
        <v>76781.25</v>
      </c>
      <c r="G101" s="206"/>
      <c r="H101" s="206"/>
      <c r="I101" s="206"/>
      <c r="J101" s="206"/>
      <c r="K101" s="206"/>
      <c r="L101" s="264"/>
      <c r="M101" s="250">
        <f t="shared" si="15"/>
        <v>0</v>
      </c>
      <c r="N101" s="36">
        <f t="shared" si="16"/>
        <v>-9375</v>
      </c>
      <c r="O101" s="36">
        <f t="shared" si="17"/>
        <v>0</v>
      </c>
      <c r="P101" s="182">
        <v>45287</v>
      </c>
      <c r="Q101" s="252">
        <f t="shared" si="18"/>
        <v>0</v>
      </c>
      <c r="R101" s="252">
        <f t="shared" si="19"/>
        <v>0</v>
      </c>
      <c r="S101" s="252">
        <f t="shared" si="20"/>
        <v>0</v>
      </c>
      <c r="T101" s="252" t="e">
        <f>+#REF!</f>
        <v>#REF!</v>
      </c>
      <c r="U101" s="252" t="e">
        <f>+#REF!</f>
        <v>#REF!</v>
      </c>
      <c r="V101" s="31" t="e">
        <f>+#REF!</f>
        <v>#REF!</v>
      </c>
      <c r="W101" s="31" t="e">
        <f>+#REF!</f>
        <v>#REF!</v>
      </c>
      <c r="X101" s="31" t="e">
        <f>+#REF!</f>
        <v>#REF!</v>
      </c>
      <c r="Y101" s="31" t="e">
        <f>+#REF!</f>
        <v>#REF!</v>
      </c>
      <c r="Z101" s="31" t="e">
        <f>+#REF!</f>
        <v>#REF!</v>
      </c>
      <c r="AA101" s="31" t="e">
        <f>+#REF!</f>
        <v>#REF!</v>
      </c>
      <c r="AB101" s="31" t="e">
        <f>+#REF!</f>
        <v>#REF!</v>
      </c>
    </row>
    <row r="102" spans="1:28" ht="20.100000000000001" customHeight="1" x14ac:dyDescent="0.3">
      <c r="A102" s="24">
        <v>96</v>
      </c>
      <c r="B102" s="272" t="s">
        <v>165</v>
      </c>
      <c r="C102" s="19" t="s">
        <v>41</v>
      </c>
      <c r="D102" s="253">
        <v>15687.84</v>
      </c>
      <c r="E102" s="21">
        <f>APUS!$H$8450</f>
        <v>3.42</v>
      </c>
      <c r="F102" s="35">
        <f t="shared" si="21"/>
        <v>53652.412799999998</v>
      </c>
      <c r="G102" s="206"/>
      <c r="H102" s="206"/>
      <c r="I102" s="206"/>
      <c r="J102" s="206"/>
      <c r="K102" s="206"/>
      <c r="L102" s="264"/>
      <c r="M102" s="250">
        <f t="shared" si="15"/>
        <v>0</v>
      </c>
      <c r="N102" s="36">
        <f t="shared" si="16"/>
        <v>-15687.84</v>
      </c>
      <c r="O102" s="36">
        <f t="shared" si="17"/>
        <v>0</v>
      </c>
      <c r="P102" s="182">
        <v>45287</v>
      </c>
      <c r="Q102" s="252">
        <f t="shared" si="18"/>
        <v>0</v>
      </c>
      <c r="R102" s="252">
        <f t="shared" si="19"/>
        <v>0</v>
      </c>
      <c r="S102" s="252">
        <f t="shared" si="20"/>
        <v>0</v>
      </c>
      <c r="T102" s="252" t="e">
        <f>+#REF!</f>
        <v>#REF!</v>
      </c>
      <c r="U102" s="252" t="e">
        <f>+#REF!</f>
        <v>#REF!</v>
      </c>
      <c r="V102" s="31" t="e">
        <f>+#REF!</f>
        <v>#REF!</v>
      </c>
      <c r="W102" s="31" t="e">
        <f>+#REF!</f>
        <v>#REF!</v>
      </c>
      <c r="X102" s="31" t="e">
        <f>+#REF!</f>
        <v>#REF!</v>
      </c>
      <c r="Y102" s="31" t="e">
        <f>+#REF!</f>
        <v>#REF!</v>
      </c>
      <c r="Z102" s="31" t="e">
        <f>+#REF!</f>
        <v>#REF!</v>
      </c>
      <c r="AA102" s="31" t="e">
        <f>+#REF!</f>
        <v>#REF!</v>
      </c>
      <c r="AB102" s="31" t="e">
        <f>+#REF!</f>
        <v>#REF!</v>
      </c>
    </row>
    <row r="103" spans="1:28" ht="20.100000000000001" customHeight="1" x14ac:dyDescent="0.3">
      <c r="A103" s="24">
        <v>97</v>
      </c>
      <c r="B103" s="272" t="s">
        <v>129</v>
      </c>
      <c r="C103" s="19" t="s">
        <v>41</v>
      </c>
      <c r="D103" s="253">
        <v>15687.84</v>
      </c>
      <c r="E103" s="21">
        <f>APUS!$H$8538</f>
        <v>3.12</v>
      </c>
      <c r="F103" s="35">
        <f t="shared" si="21"/>
        <v>48946.060799999999</v>
      </c>
      <c r="G103" s="206"/>
      <c r="H103" s="206"/>
      <c r="I103" s="206"/>
      <c r="J103" s="206"/>
      <c r="K103" s="206"/>
      <c r="L103" s="264"/>
      <c r="M103" s="250">
        <f t="shared" ref="M103:M134" si="22">+SUM(G103:L103)</f>
        <v>0</v>
      </c>
      <c r="N103" s="36">
        <f t="shared" ref="N103:N134" si="23">+M103-D103</f>
        <v>-15687.84</v>
      </c>
      <c r="O103" s="36">
        <f t="shared" ref="O103:O134" si="24">30*COUNT(G103:L103)</f>
        <v>0</v>
      </c>
      <c r="P103" s="182">
        <v>45287</v>
      </c>
      <c r="Q103" s="252">
        <f t="shared" ref="Q103:Q134" si="25">+G103</f>
        <v>0</v>
      </c>
      <c r="R103" s="252">
        <f t="shared" ref="R103:R134" si="26">+H103</f>
        <v>0</v>
      </c>
      <c r="S103" s="252">
        <f t="shared" ref="S103:S134" si="27">+L103</f>
        <v>0</v>
      </c>
      <c r="T103" s="252" t="e">
        <f>+#REF!</f>
        <v>#REF!</v>
      </c>
      <c r="U103" s="252" t="e">
        <f>+#REF!</f>
        <v>#REF!</v>
      </c>
      <c r="V103" s="31" t="e">
        <f>+#REF!</f>
        <v>#REF!</v>
      </c>
      <c r="W103" s="31" t="e">
        <f>+#REF!</f>
        <v>#REF!</v>
      </c>
      <c r="X103" s="31" t="e">
        <f>+#REF!</f>
        <v>#REF!</v>
      </c>
      <c r="Y103" s="31" t="e">
        <f>+#REF!</f>
        <v>#REF!</v>
      </c>
      <c r="Z103" s="31" t="e">
        <f>+#REF!</f>
        <v>#REF!</v>
      </c>
      <c r="AA103" s="31" t="e">
        <f>+#REF!</f>
        <v>#REF!</v>
      </c>
      <c r="AB103" s="31" t="e">
        <f>+#REF!</f>
        <v>#REF!</v>
      </c>
    </row>
    <row r="104" spans="1:28" ht="20.100000000000001" customHeight="1" x14ac:dyDescent="0.3">
      <c r="A104" s="24">
        <v>98</v>
      </c>
      <c r="B104" s="272" t="s">
        <v>166</v>
      </c>
      <c r="C104" s="19" t="s">
        <v>41</v>
      </c>
      <c r="D104" s="253">
        <v>826</v>
      </c>
      <c r="E104" s="21">
        <f>APUS!$H$8626</f>
        <v>25.16</v>
      </c>
      <c r="F104" s="35">
        <f t="shared" si="21"/>
        <v>20782.16</v>
      </c>
      <c r="G104" s="206"/>
      <c r="H104" s="206"/>
      <c r="I104" s="206"/>
      <c r="J104" s="206"/>
      <c r="K104" s="206"/>
      <c r="L104" s="264"/>
      <c r="M104" s="250">
        <f t="shared" si="22"/>
        <v>0</v>
      </c>
      <c r="N104" s="36">
        <f t="shared" si="23"/>
        <v>-826</v>
      </c>
      <c r="O104" s="36">
        <f t="shared" si="24"/>
        <v>0</v>
      </c>
      <c r="P104" s="182">
        <v>45287</v>
      </c>
      <c r="Q104" s="252">
        <f t="shared" si="25"/>
        <v>0</v>
      </c>
      <c r="R104" s="252">
        <f t="shared" si="26"/>
        <v>0</v>
      </c>
      <c r="S104" s="252">
        <f t="shared" si="27"/>
        <v>0</v>
      </c>
      <c r="T104" s="252" t="e">
        <f>+#REF!</f>
        <v>#REF!</v>
      </c>
      <c r="U104" s="252" t="e">
        <f>+#REF!</f>
        <v>#REF!</v>
      </c>
      <c r="V104" s="31" t="e">
        <f>+#REF!</f>
        <v>#REF!</v>
      </c>
      <c r="W104" s="31" t="e">
        <f>+#REF!</f>
        <v>#REF!</v>
      </c>
      <c r="X104" s="31" t="e">
        <f>+#REF!</f>
        <v>#REF!</v>
      </c>
      <c r="Y104" s="31" t="e">
        <f>+#REF!</f>
        <v>#REF!</v>
      </c>
      <c r="Z104" s="31" t="e">
        <f>+#REF!</f>
        <v>#REF!</v>
      </c>
      <c r="AA104" s="31" t="e">
        <f>+#REF!</f>
        <v>#REF!</v>
      </c>
      <c r="AB104" s="31" t="e">
        <f>+#REF!</f>
        <v>#REF!</v>
      </c>
    </row>
    <row r="105" spans="1:28" ht="20.100000000000001" customHeight="1" x14ac:dyDescent="0.3">
      <c r="A105" s="24">
        <v>99</v>
      </c>
      <c r="B105" s="271" t="s">
        <v>131</v>
      </c>
      <c r="C105" s="19" t="s">
        <v>32</v>
      </c>
      <c r="D105" s="253">
        <v>11684.4</v>
      </c>
      <c r="E105" s="21">
        <f>APUS!$H$8714</f>
        <v>23.83</v>
      </c>
      <c r="F105" s="35">
        <f t="shared" si="21"/>
        <v>278439.25199999998</v>
      </c>
      <c r="G105" s="206"/>
      <c r="H105" s="206"/>
      <c r="I105" s="206"/>
      <c r="J105" s="206"/>
      <c r="K105" s="206"/>
      <c r="L105" s="264"/>
      <c r="M105" s="250">
        <f t="shared" si="22"/>
        <v>0</v>
      </c>
      <c r="N105" s="36">
        <f t="shared" si="23"/>
        <v>-11684.4</v>
      </c>
      <c r="O105" s="36">
        <f t="shared" si="24"/>
        <v>0</v>
      </c>
      <c r="P105" s="182">
        <v>45257</v>
      </c>
      <c r="Q105" s="252">
        <f t="shared" si="25"/>
        <v>0</v>
      </c>
      <c r="R105" s="252">
        <f t="shared" si="26"/>
        <v>0</v>
      </c>
      <c r="S105" s="252">
        <f t="shared" si="27"/>
        <v>0</v>
      </c>
      <c r="T105" s="252" t="e">
        <f>+#REF!</f>
        <v>#REF!</v>
      </c>
      <c r="U105" s="252" t="e">
        <f>+#REF!</f>
        <v>#REF!</v>
      </c>
      <c r="V105" s="31" t="e">
        <f>+#REF!</f>
        <v>#REF!</v>
      </c>
      <c r="W105" s="31" t="e">
        <f>+#REF!</f>
        <v>#REF!</v>
      </c>
      <c r="X105" s="31" t="e">
        <f>+#REF!</f>
        <v>#REF!</v>
      </c>
      <c r="Y105" s="31" t="e">
        <f>+#REF!</f>
        <v>#REF!</v>
      </c>
      <c r="Z105" s="31" t="e">
        <f>+#REF!</f>
        <v>#REF!</v>
      </c>
      <c r="AA105" s="31" t="e">
        <f>+#REF!</f>
        <v>#REF!</v>
      </c>
      <c r="AB105" s="31" t="e">
        <f>+#REF!</f>
        <v>#REF!</v>
      </c>
    </row>
    <row r="106" spans="1:28" ht="20.100000000000001" customHeight="1" x14ac:dyDescent="0.3">
      <c r="A106" s="24">
        <v>100</v>
      </c>
      <c r="B106" s="271" t="s">
        <v>132</v>
      </c>
      <c r="C106" s="19" t="s">
        <v>84</v>
      </c>
      <c r="D106" s="253">
        <v>923067.6</v>
      </c>
      <c r="E106" s="21">
        <f>APUS!$H$8802</f>
        <v>0.39</v>
      </c>
      <c r="F106" s="35">
        <f t="shared" si="21"/>
        <v>359996.364</v>
      </c>
      <c r="G106" s="206"/>
      <c r="H106" s="206"/>
      <c r="I106" s="206"/>
      <c r="J106" s="206"/>
      <c r="K106" s="206"/>
      <c r="L106" s="264"/>
      <c r="M106" s="250">
        <f t="shared" si="22"/>
        <v>0</v>
      </c>
      <c r="N106" s="36">
        <f t="shared" si="23"/>
        <v>-923067.6</v>
      </c>
      <c r="O106" s="36">
        <f t="shared" si="24"/>
        <v>0</v>
      </c>
      <c r="P106" s="182">
        <v>45257</v>
      </c>
      <c r="Q106" s="252">
        <f t="shared" si="25"/>
        <v>0</v>
      </c>
      <c r="R106" s="252">
        <f t="shared" si="26"/>
        <v>0</v>
      </c>
      <c r="S106" s="252">
        <f t="shared" si="27"/>
        <v>0</v>
      </c>
      <c r="T106" s="252" t="e">
        <f>+#REF!</f>
        <v>#REF!</v>
      </c>
      <c r="U106" s="252" t="e">
        <f>+#REF!</f>
        <v>#REF!</v>
      </c>
      <c r="V106" s="31" t="e">
        <f>+#REF!</f>
        <v>#REF!</v>
      </c>
      <c r="W106" s="31" t="e">
        <f>+#REF!</f>
        <v>#REF!</v>
      </c>
      <c r="X106" s="31" t="e">
        <f>+#REF!</f>
        <v>#REF!</v>
      </c>
      <c r="Y106" s="31" t="e">
        <f>+#REF!</f>
        <v>#REF!</v>
      </c>
      <c r="Z106" s="31" t="e">
        <f>+#REF!</f>
        <v>#REF!</v>
      </c>
      <c r="AA106" s="31" t="e">
        <f>+#REF!</f>
        <v>#REF!</v>
      </c>
      <c r="AB106" s="31" t="e">
        <f>+#REF!</f>
        <v>#REF!</v>
      </c>
    </row>
    <row r="107" spans="1:28" ht="20.100000000000001" customHeight="1" x14ac:dyDescent="0.3">
      <c r="A107" s="24">
        <v>101</v>
      </c>
      <c r="B107" s="272" t="s">
        <v>128</v>
      </c>
      <c r="C107" s="19" t="s">
        <v>32</v>
      </c>
      <c r="D107" s="253">
        <v>12.28</v>
      </c>
      <c r="E107" s="21">
        <f>APUS!$H$8890</f>
        <v>14.06</v>
      </c>
      <c r="F107" s="35">
        <f t="shared" si="21"/>
        <v>172.6568</v>
      </c>
      <c r="G107" s="206"/>
      <c r="H107" s="206"/>
      <c r="I107" s="206"/>
      <c r="J107" s="206"/>
      <c r="K107" s="206"/>
      <c r="L107" s="264"/>
      <c r="M107" s="250">
        <f t="shared" si="22"/>
        <v>0</v>
      </c>
      <c r="N107" s="36">
        <f t="shared" si="23"/>
        <v>-12.28</v>
      </c>
      <c r="O107" s="36">
        <f t="shared" si="24"/>
        <v>0</v>
      </c>
      <c r="P107" s="182">
        <v>45257</v>
      </c>
      <c r="Q107" s="252">
        <f t="shared" si="25"/>
        <v>0</v>
      </c>
      <c r="R107" s="252">
        <f t="shared" si="26"/>
        <v>0</v>
      </c>
      <c r="S107" s="252">
        <f t="shared" si="27"/>
        <v>0</v>
      </c>
      <c r="T107" s="252" t="e">
        <f>+#REF!</f>
        <v>#REF!</v>
      </c>
      <c r="U107" s="252" t="e">
        <f>+#REF!</f>
        <v>#REF!</v>
      </c>
      <c r="V107" s="31" t="e">
        <f>+#REF!</f>
        <v>#REF!</v>
      </c>
      <c r="W107" s="31" t="e">
        <f>+#REF!</f>
        <v>#REF!</v>
      </c>
      <c r="X107" s="31" t="e">
        <f>+#REF!</f>
        <v>#REF!</v>
      </c>
      <c r="Y107" s="31" t="e">
        <f>+#REF!</f>
        <v>#REF!</v>
      </c>
      <c r="Z107" s="31" t="e">
        <f>+#REF!</f>
        <v>#REF!</v>
      </c>
      <c r="AA107" s="31" t="e">
        <f>+#REF!</f>
        <v>#REF!</v>
      </c>
      <c r="AB107" s="31" t="e">
        <f>+#REF!</f>
        <v>#REF!</v>
      </c>
    </row>
    <row r="108" spans="1:28" ht="20.100000000000001" customHeight="1" x14ac:dyDescent="0.3">
      <c r="A108" s="24">
        <v>102</v>
      </c>
      <c r="B108" s="271" t="s">
        <v>126</v>
      </c>
      <c r="C108" s="19" t="s">
        <v>32</v>
      </c>
      <c r="D108" s="253">
        <v>1.55</v>
      </c>
      <c r="E108" s="21">
        <f>APUS!$H$8978</f>
        <v>139.75</v>
      </c>
      <c r="F108" s="35">
        <f t="shared" si="21"/>
        <v>216.61250000000001</v>
      </c>
      <c r="G108" s="206"/>
      <c r="H108" s="206"/>
      <c r="I108" s="206"/>
      <c r="J108" s="206"/>
      <c r="K108" s="206"/>
      <c r="L108" s="264"/>
      <c r="M108" s="250">
        <f t="shared" si="22"/>
        <v>0</v>
      </c>
      <c r="N108" s="36">
        <f t="shared" si="23"/>
        <v>-1.55</v>
      </c>
      <c r="O108" s="36">
        <f t="shared" si="24"/>
        <v>0</v>
      </c>
      <c r="P108" s="182">
        <v>45257</v>
      </c>
      <c r="Q108" s="252">
        <f t="shared" si="25"/>
        <v>0</v>
      </c>
      <c r="R108" s="252">
        <f t="shared" si="26"/>
        <v>0</v>
      </c>
      <c r="S108" s="252">
        <f t="shared" si="27"/>
        <v>0</v>
      </c>
      <c r="T108" s="252" t="e">
        <f>+#REF!</f>
        <v>#REF!</v>
      </c>
      <c r="U108" s="252" t="e">
        <f>+#REF!</f>
        <v>#REF!</v>
      </c>
      <c r="V108" s="31" t="e">
        <f>+#REF!</f>
        <v>#REF!</v>
      </c>
      <c r="W108" s="31" t="e">
        <f>+#REF!</f>
        <v>#REF!</v>
      </c>
      <c r="X108" s="31" t="e">
        <f>+#REF!</f>
        <v>#REF!</v>
      </c>
      <c r="Y108" s="31" t="e">
        <f>+#REF!</f>
        <v>#REF!</v>
      </c>
      <c r="Z108" s="31" t="e">
        <f>+#REF!</f>
        <v>#REF!</v>
      </c>
      <c r="AA108" s="31" t="e">
        <f>+#REF!</f>
        <v>#REF!</v>
      </c>
      <c r="AB108" s="31" t="e">
        <f>+#REF!</f>
        <v>#REF!</v>
      </c>
    </row>
    <row r="109" spans="1:28" ht="20.100000000000001" customHeight="1" x14ac:dyDescent="0.3">
      <c r="A109" s="24">
        <v>103</v>
      </c>
      <c r="B109" s="271" t="s">
        <v>154</v>
      </c>
      <c r="C109" s="19" t="s">
        <v>32</v>
      </c>
      <c r="D109" s="253">
        <v>0.98</v>
      </c>
      <c r="E109" s="21">
        <f>APUS!$H$9066</f>
        <v>282.64999999999998</v>
      </c>
      <c r="F109" s="35">
        <f t="shared" si="21"/>
        <v>276.99699999999996</v>
      </c>
      <c r="G109" s="206"/>
      <c r="H109" s="206"/>
      <c r="I109" s="206"/>
      <c r="J109" s="206"/>
      <c r="K109" s="206"/>
      <c r="L109" s="264"/>
      <c r="M109" s="250">
        <f t="shared" si="22"/>
        <v>0</v>
      </c>
      <c r="N109" s="36">
        <f t="shared" si="23"/>
        <v>-0.98</v>
      </c>
      <c r="O109" s="36">
        <f t="shared" si="24"/>
        <v>0</v>
      </c>
      <c r="P109" s="182">
        <v>45377</v>
      </c>
      <c r="Q109" s="252">
        <f t="shared" si="25"/>
        <v>0</v>
      </c>
      <c r="R109" s="252">
        <f t="shared" si="26"/>
        <v>0</v>
      </c>
      <c r="S109" s="252">
        <f t="shared" si="27"/>
        <v>0</v>
      </c>
      <c r="T109" s="252" t="e">
        <f>+#REF!</f>
        <v>#REF!</v>
      </c>
      <c r="U109" s="252" t="e">
        <f>+#REF!</f>
        <v>#REF!</v>
      </c>
      <c r="V109" s="31" t="e">
        <f>+#REF!</f>
        <v>#REF!</v>
      </c>
      <c r="W109" s="31" t="e">
        <f>+#REF!</f>
        <v>#REF!</v>
      </c>
      <c r="X109" s="31" t="e">
        <f>+#REF!</f>
        <v>#REF!</v>
      </c>
      <c r="Y109" s="31" t="e">
        <f>+#REF!</f>
        <v>#REF!</v>
      </c>
      <c r="Z109" s="31" t="e">
        <f>+#REF!</f>
        <v>#REF!</v>
      </c>
      <c r="AA109" s="31" t="e">
        <f>+#REF!</f>
        <v>#REF!</v>
      </c>
      <c r="AB109" s="31" t="e">
        <f>+#REF!</f>
        <v>#REF!</v>
      </c>
    </row>
    <row r="110" spans="1:28" ht="20.100000000000001" customHeight="1" x14ac:dyDescent="0.3">
      <c r="A110" s="24">
        <v>104</v>
      </c>
      <c r="B110" s="272" t="s">
        <v>125</v>
      </c>
      <c r="C110" s="19" t="s">
        <v>42</v>
      </c>
      <c r="D110" s="253">
        <v>41.42</v>
      </c>
      <c r="E110" s="21">
        <f>APUS!$H$9154</f>
        <v>2.69</v>
      </c>
      <c r="F110" s="35">
        <f t="shared" si="21"/>
        <v>111.41980000000001</v>
      </c>
      <c r="G110" s="206"/>
      <c r="H110" s="206"/>
      <c r="I110" s="206"/>
      <c r="J110" s="206"/>
      <c r="K110" s="206"/>
      <c r="L110" s="264"/>
      <c r="M110" s="250">
        <f t="shared" si="22"/>
        <v>0</v>
      </c>
      <c r="N110" s="36">
        <f t="shared" si="23"/>
        <v>-41.42</v>
      </c>
      <c r="O110" s="36">
        <f t="shared" si="24"/>
        <v>0</v>
      </c>
      <c r="P110" s="182">
        <v>45377</v>
      </c>
      <c r="Q110" s="252">
        <f t="shared" si="25"/>
        <v>0</v>
      </c>
      <c r="R110" s="252">
        <f t="shared" si="26"/>
        <v>0</v>
      </c>
      <c r="S110" s="252">
        <f t="shared" si="27"/>
        <v>0</v>
      </c>
      <c r="T110" s="252" t="e">
        <f>+#REF!</f>
        <v>#REF!</v>
      </c>
      <c r="U110" s="252" t="e">
        <f>+#REF!</f>
        <v>#REF!</v>
      </c>
      <c r="V110" s="31" t="e">
        <f>+#REF!</f>
        <v>#REF!</v>
      </c>
      <c r="W110" s="31" t="e">
        <f>+#REF!</f>
        <v>#REF!</v>
      </c>
      <c r="X110" s="31" t="e">
        <f>+#REF!</f>
        <v>#REF!</v>
      </c>
      <c r="Y110" s="31" t="e">
        <f>+#REF!</f>
        <v>#REF!</v>
      </c>
      <c r="Z110" s="31" t="e">
        <f>+#REF!</f>
        <v>#REF!</v>
      </c>
      <c r="AA110" s="31" t="e">
        <f>+#REF!</f>
        <v>#REF!</v>
      </c>
      <c r="AB110" s="31" t="e">
        <f>+#REF!</f>
        <v>#REF!</v>
      </c>
    </row>
    <row r="111" spans="1:28" ht="20.100000000000001" customHeight="1" x14ac:dyDescent="0.3">
      <c r="A111" s="24">
        <v>105</v>
      </c>
      <c r="B111" s="272" t="s">
        <v>168</v>
      </c>
      <c r="C111" s="19" t="s">
        <v>41</v>
      </c>
      <c r="D111" s="253">
        <v>8.4</v>
      </c>
      <c r="E111" s="21">
        <f>APUS!$H$9242</f>
        <v>23.48</v>
      </c>
      <c r="F111" s="35">
        <f t="shared" si="21"/>
        <v>197.232</v>
      </c>
      <c r="G111" s="206"/>
      <c r="H111" s="206"/>
      <c r="I111" s="206"/>
      <c r="J111" s="206"/>
      <c r="K111" s="206"/>
      <c r="L111" s="264"/>
      <c r="M111" s="250">
        <f t="shared" si="22"/>
        <v>0</v>
      </c>
      <c r="N111" s="36">
        <f t="shared" si="23"/>
        <v>-8.4</v>
      </c>
      <c r="O111" s="36">
        <f t="shared" si="24"/>
        <v>0</v>
      </c>
      <c r="P111" s="182">
        <v>45377</v>
      </c>
      <c r="Q111" s="252">
        <f t="shared" si="25"/>
        <v>0</v>
      </c>
      <c r="R111" s="252">
        <f t="shared" si="26"/>
        <v>0</v>
      </c>
      <c r="S111" s="252">
        <f t="shared" si="27"/>
        <v>0</v>
      </c>
      <c r="T111" s="252" t="e">
        <f>+#REF!</f>
        <v>#REF!</v>
      </c>
      <c r="U111" s="252" t="e">
        <f>+#REF!</f>
        <v>#REF!</v>
      </c>
      <c r="V111" s="31" t="e">
        <f>+#REF!</f>
        <v>#REF!</v>
      </c>
      <c r="W111" s="31" t="e">
        <f>+#REF!</f>
        <v>#REF!</v>
      </c>
      <c r="X111" s="31" t="e">
        <f>+#REF!</f>
        <v>#REF!</v>
      </c>
      <c r="Y111" s="31" t="e">
        <f>+#REF!</f>
        <v>#REF!</v>
      </c>
      <c r="Z111" s="31" t="e">
        <f>+#REF!</f>
        <v>#REF!</v>
      </c>
      <c r="AA111" s="31" t="e">
        <f>+#REF!</f>
        <v>#REF!</v>
      </c>
      <c r="AB111" s="31" t="e">
        <f>+#REF!</f>
        <v>#REF!</v>
      </c>
    </row>
    <row r="112" spans="1:28" ht="20.100000000000001" customHeight="1" x14ac:dyDescent="0.3">
      <c r="A112" s="24">
        <v>106</v>
      </c>
      <c r="B112" s="272" t="s">
        <v>130</v>
      </c>
      <c r="C112" s="19" t="s">
        <v>42</v>
      </c>
      <c r="D112" s="253">
        <v>154.28</v>
      </c>
      <c r="E112" s="21">
        <f>APUS!$H$9330</f>
        <v>5.64</v>
      </c>
      <c r="F112" s="35">
        <f t="shared" si="21"/>
        <v>870.13919999999996</v>
      </c>
      <c r="G112" s="206"/>
      <c r="H112" s="206"/>
      <c r="I112" s="206"/>
      <c r="J112" s="206"/>
      <c r="K112" s="206"/>
      <c r="L112" s="264"/>
      <c r="M112" s="250">
        <f t="shared" si="22"/>
        <v>0</v>
      </c>
      <c r="N112" s="36">
        <f t="shared" si="23"/>
        <v>-154.28</v>
      </c>
      <c r="O112" s="36">
        <f t="shared" si="24"/>
        <v>0</v>
      </c>
      <c r="P112" s="182">
        <v>45377</v>
      </c>
      <c r="Q112" s="252">
        <f t="shared" si="25"/>
        <v>0</v>
      </c>
      <c r="R112" s="252">
        <f t="shared" si="26"/>
        <v>0</v>
      </c>
      <c r="S112" s="252">
        <f t="shared" si="27"/>
        <v>0</v>
      </c>
      <c r="T112" s="252" t="e">
        <f>+#REF!</f>
        <v>#REF!</v>
      </c>
      <c r="U112" s="252" t="e">
        <f>+#REF!</f>
        <v>#REF!</v>
      </c>
      <c r="V112" s="31" t="e">
        <f>+#REF!</f>
        <v>#REF!</v>
      </c>
      <c r="W112" s="31" t="e">
        <f>+#REF!</f>
        <v>#REF!</v>
      </c>
      <c r="X112" s="31" t="e">
        <f>+#REF!</f>
        <v>#REF!</v>
      </c>
      <c r="Y112" s="31" t="e">
        <f>+#REF!</f>
        <v>#REF!</v>
      </c>
      <c r="Z112" s="31" t="e">
        <f>+#REF!</f>
        <v>#REF!</v>
      </c>
      <c r="AA112" s="31" t="e">
        <f>+#REF!</f>
        <v>#REF!</v>
      </c>
      <c r="AB112" s="31" t="e">
        <f>+#REF!</f>
        <v>#REF!</v>
      </c>
    </row>
    <row r="113" spans="1:28" ht="20.100000000000001" customHeight="1" x14ac:dyDescent="0.3">
      <c r="A113" s="24">
        <v>107</v>
      </c>
      <c r="B113" s="271" t="s">
        <v>169</v>
      </c>
      <c r="C113" s="19" t="s">
        <v>74</v>
      </c>
      <c r="D113" s="253">
        <v>11805.64</v>
      </c>
      <c r="E113" s="21">
        <f>APUS!$H$9418</f>
        <v>4.54</v>
      </c>
      <c r="F113" s="35">
        <f t="shared" si="21"/>
        <v>53597.605599999995</v>
      </c>
      <c r="G113" s="206"/>
      <c r="H113" s="206"/>
      <c r="I113" s="206"/>
      <c r="J113" s="206"/>
      <c r="K113" s="206"/>
      <c r="L113" s="264"/>
      <c r="M113" s="250">
        <f t="shared" si="22"/>
        <v>0</v>
      </c>
      <c r="N113" s="36">
        <f t="shared" si="23"/>
        <v>-11805.64</v>
      </c>
      <c r="O113" s="36">
        <f t="shared" si="24"/>
        <v>0</v>
      </c>
      <c r="P113" s="182">
        <v>45377</v>
      </c>
      <c r="Q113" s="252">
        <f t="shared" si="25"/>
        <v>0</v>
      </c>
      <c r="R113" s="252">
        <f t="shared" si="26"/>
        <v>0</v>
      </c>
      <c r="S113" s="252">
        <f t="shared" si="27"/>
        <v>0</v>
      </c>
      <c r="T113" s="252" t="e">
        <f>+#REF!</f>
        <v>#REF!</v>
      </c>
      <c r="U113" s="252" t="e">
        <f>+#REF!</f>
        <v>#REF!</v>
      </c>
      <c r="V113" s="31" t="e">
        <f>+#REF!</f>
        <v>#REF!</v>
      </c>
      <c r="W113" s="31" t="e">
        <f>+#REF!</f>
        <v>#REF!</v>
      </c>
      <c r="X113" s="31" t="e">
        <f>+#REF!</f>
        <v>#REF!</v>
      </c>
      <c r="Y113" s="31" t="e">
        <f>+#REF!</f>
        <v>#REF!</v>
      </c>
      <c r="Z113" s="31" t="e">
        <f>+#REF!</f>
        <v>#REF!</v>
      </c>
      <c r="AA113" s="31" t="e">
        <f>+#REF!</f>
        <v>#REF!</v>
      </c>
      <c r="AB113" s="31" t="e">
        <f>+#REF!</f>
        <v>#REF!</v>
      </c>
    </row>
    <row r="114" spans="1:28" ht="20.100000000000001" customHeight="1" x14ac:dyDescent="0.3">
      <c r="A114" s="24">
        <v>108</v>
      </c>
      <c r="B114" s="271" t="s">
        <v>170</v>
      </c>
      <c r="C114" s="19" t="s">
        <v>74</v>
      </c>
      <c r="D114" s="253">
        <v>7855.18</v>
      </c>
      <c r="E114" s="21">
        <f>APUS!$H$9506</f>
        <v>2.57</v>
      </c>
      <c r="F114" s="35">
        <f t="shared" si="21"/>
        <v>20187.812600000001</v>
      </c>
      <c r="G114" s="206"/>
      <c r="H114" s="206"/>
      <c r="I114" s="206"/>
      <c r="J114" s="206"/>
      <c r="K114" s="206"/>
      <c r="L114" s="264"/>
      <c r="M114" s="250">
        <f t="shared" si="22"/>
        <v>0</v>
      </c>
      <c r="N114" s="36">
        <f t="shared" si="23"/>
        <v>-7855.18</v>
      </c>
      <c r="O114" s="36">
        <f t="shared" si="24"/>
        <v>0</v>
      </c>
      <c r="P114" s="182">
        <v>45377</v>
      </c>
      <c r="Q114" s="252">
        <f t="shared" si="25"/>
        <v>0</v>
      </c>
      <c r="R114" s="252">
        <f t="shared" si="26"/>
        <v>0</v>
      </c>
      <c r="S114" s="252">
        <f t="shared" si="27"/>
        <v>0</v>
      </c>
      <c r="T114" s="252" t="e">
        <f>+#REF!</f>
        <v>#REF!</v>
      </c>
      <c r="U114" s="252" t="e">
        <f>+#REF!</f>
        <v>#REF!</v>
      </c>
      <c r="V114" s="31" t="e">
        <f>+#REF!</f>
        <v>#REF!</v>
      </c>
      <c r="W114" s="31" t="e">
        <f>+#REF!</f>
        <v>#REF!</v>
      </c>
      <c r="X114" s="31" t="e">
        <f>+#REF!</f>
        <v>#REF!</v>
      </c>
      <c r="Y114" s="31" t="e">
        <f>+#REF!</f>
        <v>#REF!</v>
      </c>
      <c r="Z114" s="31" t="e">
        <f>+#REF!</f>
        <v>#REF!</v>
      </c>
      <c r="AA114" s="31" t="e">
        <f>+#REF!</f>
        <v>#REF!</v>
      </c>
      <c r="AB114" s="31" t="e">
        <f>+#REF!</f>
        <v>#REF!</v>
      </c>
    </row>
    <row r="115" spans="1:28" ht="20.100000000000001" customHeight="1" x14ac:dyDescent="0.3">
      <c r="A115" s="24">
        <v>109</v>
      </c>
      <c r="B115" s="271" t="s">
        <v>171</v>
      </c>
      <c r="C115" s="19" t="s">
        <v>41</v>
      </c>
      <c r="D115" s="253">
        <v>955.45</v>
      </c>
      <c r="E115" s="21">
        <f>APUS!$H$9594</f>
        <v>34.32</v>
      </c>
      <c r="F115" s="35">
        <f t="shared" si="21"/>
        <v>32791.044000000002</v>
      </c>
      <c r="G115" s="206"/>
      <c r="H115" s="206"/>
      <c r="I115" s="206"/>
      <c r="J115" s="206"/>
      <c r="K115" s="206"/>
      <c r="L115" s="264"/>
      <c r="M115" s="250">
        <f t="shared" si="22"/>
        <v>0</v>
      </c>
      <c r="N115" s="36">
        <f t="shared" si="23"/>
        <v>-955.45</v>
      </c>
      <c r="O115" s="36">
        <f t="shared" si="24"/>
        <v>0</v>
      </c>
      <c r="P115" s="182">
        <v>45377</v>
      </c>
      <c r="Q115" s="252">
        <f t="shared" si="25"/>
        <v>0</v>
      </c>
      <c r="R115" s="252">
        <f t="shared" si="26"/>
        <v>0</v>
      </c>
      <c r="S115" s="252">
        <f t="shared" si="27"/>
        <v>0</v>
      </c>
      <c r="T115" s="252" t="e">
        <f>+#REF!</f>
        <v>#REF!</v>
      </c>
      <c r="U115" s="252" t="e">
        <f>+#REF!</f>
        <v>#REF!</v>
      </c>
      <c r="V115" s="31" t="e">
        <f>+#REF!</f>
        <v>#REF!</v>
      </c>
      <c r="W115" s="31" t="e">
        <f>+#REF!</f>
        <v>#REF!</v>
      </c>
      <c r="X115" s="31" t="e">
        <f>+#REF!</f>
        <v>#REF!</v>
      </c>
      <c r="Y115" s="31" t="e">
        <f>+#REF!</f>
        <v>#REF!</v>
      </c>
      <c r="Z115" s="31" t="e">
        <f>+#REF!</f>
        <v>#REF!</v>
      </c>
      <c r="AA115" s="31" t="e">
        <f>+#REF!</f>
        <v>#REF!</v>
      </c>
      <c r="AB115" s="31" t="e">
        <f>+#REF!</f>
        <v>#REF!</v>
      </c>
    </row>
    <row r="116" spans="1:28" ht="20.100000000000001" customHeight="1" x14ac:dyDescent="0.3">
      <c r="A116" s="24">
        <v>110</v>
      </c>
      <c r="B116" s="271" t="s">
        <v>172</v>
      </c>
      <c r="C116" s="19" t="s">
        <v>43</v>
      </c>
      <c r="D116" s="253">
        <v>2293</v>
      </c>
      <c r="E116" s="21">
        <f>APUS!$H$9682</f>
        <v>6.68</v>
      </c>
      <c r="F116" s="35">
        <f t="shared" si="21"/>
        <v>15317.24</v>
      </c>
      <c r="G116" s="206"/>
      <c r="H116" s="206"/>
      <c r="I116" s="206"/>
      <c r="J116" s="206"/>
      <c r="K116" s="206"/>
      <c r="L116" s="264"/>
      <c r="M116" s="250">
        <f t="shared" si="22"/>
        <v>0</v>
      </c>
      <c r="N116" s="36">
        <f t="shared" si="23"/>
        <v>-2293</v>
      </c>
      <c r="O116" s="36">
        <f t="shared" si="24"/>
        <v>0</v>
      </c>
      <c r="P116" s="182">
        <v>45377</v>
      </c>
      <c r="Q116" s="252">
        <f t="shared" si="25"/>
        <v>0</v>
      </c>
      <c r="R116" s="252">
        <f t="shared" si="26"/>
        <v>0</v>
      </c>
      <c r="S116" s="252">
        <f t="shared" si="27"/>
        <v>0</v>
      </c>
      <c r="T116" s="252" t="e">
        <f>+#REF!</f>
        <v>#REF!</v>
      </c>
      <c r="U116" s="252" t="e">
        <f>+#REF!</f>
        <v>#REF!</v>
      </c>
      <c r="V116" s="31" t="e">
        <f>+#REF!</f>
        <v>#REF!</v>
      </c>
      <c r="W116" s="31" t="e">
        <f>+#REF!</f>
        <v>#REF!</v>
      </c>
      <c r="X116" s="31" t="e">
        <f>+#REF!</f>
        <v>#REF!</v>
      </c>
      <c r="Y116" s="31" t="e">
        <f>+#REF!</f>
        <v>#REF!</v>
      </c>
      <c r="Z116" s="31" t="e">
        <f>+#REF!</f>
        <v>#REF!</v>
      </c>
      <c r="AA116" s="31" t="e">
        <f>+#REF!</f>
        <v>#REF!</v>
      </c>
      <c r="AB116" s="31" t="e">
        <f>+#REF!</f>
        <v>#REF!</v>
      </c>
    </row>
    <row r="117" spans="1:28" ht="20.100000000000001" customHeight="1" x14ac:dyDescent="0.3">
      <c r="A117" s="24">
        <v>111</v>
      </c>
      <c r="B117" s="272" t="s">
        <v>173</v>
      </c>
      <c r="C117" s="19" t="s">
        <v>43</v>
      </c>
      <c r="D117" s="253">
        <v>48</v>
      </c>
      <c r="E117" s="21">
        <f>APUS!$H$9770</f>
        <v>449.8</v>
      </c>
      <c r="F117" s="35">
        <f t="shared" si="21"/>
        <v>21590.400000000001</v>
      </c>
      <c r="G117" s="206"/>
      <c r="H117" s="206"/>
      <c r="I117" s="206"/>
      <c r="J117" s="206"/>
      <c r="K117" s="206"/>
      <c r="L117" s="264"/>
      <c r="M117" s="250">
        <f t="shared" si="22"/>
        <v>0</v>
      </c>
      <c r="N117" s="36">
        <f t="shared" si="23"/>
        <v>-48</v>
      </c>
      <c r="O117" s="36">
        <f t="shared" si="24"/>
        <v>0</v>
      </c>
      <c r="P117" s="182">
        <v>45377</v>
      </c>
      <c r="Q117" s="252">
        <f t="shared" si="25"/>
        <v>0</v>
      </c>
      <c r="R117" s="252">
        <f t="shared" si="26"/>
        <v>0</v>
      </c>
      <c r="S117" s="252">
        <f t="shared" si="27"/>
        <v>0</v>
      </c>
      <c r="T117" s="252" t="e">
        <f>+#REF!</f>
        <v>#REF!</v>
      </c>
      <c r="U117" s="252" t="e">
        <f>+#REF!</f>
        <v>#REF!</v>
      </c>
      <c r="V117" s="31" t="e">
        <f>+#REF!</f>
        <v>#REF!</v>
      </c>
      <c r="W117" s="31" t="e">
        <f>+#REF!</f>
        <v>#REF!</v>
      </c>
      <c r="X117" s="31" t="e">
        <f>+#REF!</f>
        <v>#REF!</v>
      </c>
      <c r="Y117" s="31" t="e">
        <f>+#REF!</f>
        <v>#REF!</v>
      </c>
      <c r="Z117" s="31" t="e">
        <f>+#REF!</f>
        <v>#REF!</v>
      </c>
      <c r="AA117" s="31" t="e">
        <f>+#REF!</f>
        <v>#REF!</v>
      </c>
      <c r="AB117" s="31" t="e">
        <f>+#REF!</f>
        <v>#REF!</v>
      </c>
    </row>
    <row r="118" spans="1:28" ht="20.100000000000001" customHeight="1" x14ac:dyDescent="0.3">
      <c r="A118" s="24">
        <v>112</v>
      </c>
      <c r="B118" s="272" t="s">
        <v>174</v>
      </c>
      <c r="C118" s="19" t="s">
        <v>43</v>
      </c>
      <c r="D118" s="253">
        <v>89</v>
      </c>
      <c r="E118" s="21">
        <f>APUS!$H$9858</f>
        <v>260.14999999999998</v>
      </c>
      <c r="F118" s="35">
        <f t="shared" si="21"/>
        <v>23153.35</v>
      </c>
      <c r="G118" s="206"/>
      <c r="H118" s="206"/>
      <c r="I118" s="206"/>
      <c r="J118" s="206"/>
      <c r="K118" s="206"/>
      <c r="L118" s="264"/>
      <c r="M118" s="250">
        <f t="shared" si="22"/>
        <v>0</v>
      </c>
      <c r="N118" s="36">
        <f t="shared" si="23"/>
        <v>-89</v>
      </c>
      <c r="O118" s="36">
        <f t="shared" si="24"/>
        <v>0</v>
      </c>
      <c r="P118" s="182">
        <v>45377</v>
      </c>
      <c r="Q118" s="252">
        <f t="shared" si="25"/>
        <v>0</v>
      </c>
      <c r="R118" s="252">
        <f t="shared" si="26"/>
        <v>0</v>
      </c>
      <c r="S118" s="252">
        <f t="shared" si="27"/>
        <v>0</v>
      </c>
      <c r="T118" s="252" t="e">
        <f>+#REF!</f>
        <v>#REF!</v>
      </c>
      <c r="U118" s="252" t="e">
        <f>+#REF!</f>
        <v>#REF!</v>
      </c>
      <c r="V118" s="31" t="e">
        <f>+#REF!</f>
        <v>#REF!</v>
      </c>
      <c r="W118" s="31" t="e">
        <f>+#REF!</f>
        <v>#REF!</v>
      </c>
      <c r="X118" s="31" t="e">
        <f>+#REF!</f>
        <v>#REF!</v>
      </c>
      <c r="Y118" s="31" t="e">
        <f>+#REF!</f>
        <v>#REF!</v>
      </c>
      <c r="Z118" s="31" t="e">
        <f>+#REF!</f>
        <v>#REF!</v>
      </c>
      <c r="AA118" s="31" t="e">
        <f>+#REF!</f>
        <v>#REF!</v>
      </c>
      <c r="AB118" s="31" t="e">
        <f>+#REF!</f>
        <v>#REF!</v>
      </c>
    </row>
    <row r="119" spans="1:28" ht="20.100000000000001" customHeight="1" x14ac:dyDescent="0.3">
      <c r="A119" s="24">
        <v>113</v>
      </c>
      <c r="B119" s="272" t="s">
        <v>175</v>
      </c>
      <c r="C119" s="19" t="s">
        <v>43</v>
      </c>
      <c r="D119" s="253">
        <v>2</v>
      </c>
      <c r="E119" s="21">
        <f>APUS!$H$9946</f>
        <v>364.59</v>
      </c>
      <c r="F119" s="35">
        <f t="shared" si="21"/>
        <v>729.18</v>
      </c>
      <c r="G119" s="206"/>
      <c r="H119" s="206"/>
      <c r="I119" s="206"/>
      <c r="J119" s="206"/>
      <c r="K119" s="206"/>
      <c r="L119" s="264"/>
      <c r="M119" s="250">
        <f t="shared" si="22"/>
        <v>0</v>
      </c>
      <c r="N119" s="36">
        <f t="shared" si="23"/>
        <v>-2</v>
      </c>
      <c r="O119" s="36">
        <f t="shared" si="24"/>
        <v>0</v>
      </c>
      <c r="P119" s="182">
        <v>45377</v>
      </c>
      <c r="Q119" s="252">
        <f t="shared" si="25"/>
        <v>0</v>
      </c>
      <c r="R119" s="252">
        <f t="shared" si="26"/>
        <v>0</v>
      </c>
      <c r="S119" s="252">
        <f t="shared" si="27"/>
        <v>0</v>
      </c>
      <c r="T119" s="252" t="e">
        <f>+#REF!</f>
        <v>#REF!</v>
      </c>
      <c r="U119" s="252" t="e">
        <f>+#REF!</f>
        <v>#REF!</v>
      </c>
      <c r="V119" s="31" t="e">
        <f>+#REF!</f>
        <v>#REF!</v>
      </c>
      <c r="W119" s="31" t="e">
        <f>+#REF!</f>
        <v>#REF!</v>
      </c>
      <c r="X119" s="31" t="e">
        <f>+#REF!</f>
        <v>#REF!</v>
      </c>
      <c r="Y119" s="31" t="e">
        <f>+#REF!</f>
        <v>#REF!</v>
      </c>
      <c r="Z119" s="31" t="e">
        <f>+#REF!</f>
        <v>#REF!</v>
      </c>
      <c r="AA119" s="31" t="e">
        <f>+#REF!</f>
        <v>#REF!</v>
      </c>
      <c r="AB119" s="31" t="e">
        <f>+#REF!</f>
        <v>#REF!</v>
      </c>
    </row>
    <row r="120" spans="1:28" ht="20.100000000000001" customHeight="1" x14ac:dyDescent="0.3">
      <c r="A120" s="24">
        <v>114</v>
      </c>
      <c r="B120" s="272" t="s">
        <v>176</v>
      </c>
      <c r="C120" s="19" t="s">
        <v>43</v>
      </c>
      <c r="D120" s="253">
        <v>12</v>
      </c>
      <c r="E120" s="21">
        <f>APUS!$H$10034</f>
        <v>138.22999999999999</v>
      </c>
      <c r="F120" s="35">
        <f t="shared" si="21"/>
        <v>1658.7599999999998</v>
      </c>
      <c r="G120" s="206"/>
      <c r="H120" s="206"/>
      <c r="I120" s="206"/>
      <c r="J120" s="206"/>
      <c r="K120" s="206"/>
      <c r="L120" s="264"/>
      <c r="M120" s="250">
        <f t="shared" si="22"/>
        <v>0</v>
      </c>
      <c r="N120" s="36">
        <f t="shared" si="23"/>
        <v>-12</v>
      </c>
      <c r="O120" s="36">
        <f t="shared" si="24"/>
        <v>0</v>
      </c>
      <c r="P120" s="182">
        <v>45377</v>
      </c>
      <c r="Q120" s="252">
        <f t="shared" si="25"/>
        <v>0</v>
      </c>
      <c r="R120" s="252">
        <f t="shared" si="26"/>
        <v>0</v>
      </c>
      <c r="S120" s="252">
        <f t="shared" si="27"/>
        <v>0</v>
      </c>
      <c r="T120" s="252" t="e">
        <f>+#REF!</f>
        <v>#REF!</v>
      </c>
      <c r="U120" s="252" t="e">
        <f>+#REF!</f>
        <v>#REF!</v>
      </c>
      <c r="V120" s="31" t="e">
        <f>+#REF!</f>
        <v>#REF!</v>
      </c>
      <c r="W120" s="31" t="e">
        <f>+#REF!</f>
        <v>#REF!</v>
      </c>
      <c r="X120" s="31" t="e">
        <f>+#REF!</f>
        <v>#REF!</v>
      </c>
      <c r="Y120" s="31" t="e">
        <f>+#REF!</f>
        <v>#REF!</v>
      </c>
      <c r="Z120" s="31" t="e">
        <f>+#REF!</f>
        <v>#REF!</v>
      </c>
      <c r="AA120" s="31" t="e">
        <f>+#REF!</f>
        <v>#REF!</v>
      </c>
      <c r="AB120" s="31" t="e">
        <f>+#REF!</f>
        <v>#REF!</v>
      </c>
    </row>
    <row r="121" spans="1:28" ht="20.100000000000001" customHeight="1" x14ac:dyDescent="0.3">
      <c r="A121" s="24">
        <v>115</v>
      </c>
      <c r="B121" s="272" t="s">
        <v>177</v>
      </c>
      <c r="C121" s="19" t="s">
        <v>43</v>
      </c>
      <c r="D121" s="253">
        <v>12</v>
      </c>
      <c r="E121" s="21">
        <f>APUS!$H$10122</f>
        <v>440.23</v>
      </c>
      <c r="F121" s="35">
        <f t="shared" si="21"/>
        <v>5282.76</v>
      </c>
      <c r="G121" s="206"/>
      <c r="H121" s="206"/>
      <c r="I121" s="206"/>
      <c r="J121" s="206"/>
      <c r="K121" s="206"/>
      <c r="L121" s="264"/>
      <c r="M121" s="250">
        <f t="shared" si="22"/>
        <v>0</v>
      </c>
      <c r="N121" s="36">
        <f t="shared" si="23"/>
        <v>-12</v>
      </c>
      <c r="O121" s="36">
        <f t="shared" si="24"/>
        <v>0</v>
      </c>
      <c r="P121" s="182">
        <v>45377</v>
      </c>
      <c r="Q121" s="252">
        <f t="shared" si="25"/>
        <v>0</v>
      </c>
      <c r="R121" s="252">
        <f t="shared" si="26"/>
        <v>0</v>
      </c>
      <c r="S121" s="252">
        <f t="shared" si="27"/>
        <v>0</v>
      </c>
      <c r="T121" s="252" t="e">
        <f>+#REF!</f>
        <v>#REF!</v>
      </c>
      <c r="U121" s="252" t="e">
        <f>+#REF!</f>
        <v>#REF!</v>
      </c>
      <c r="V121" s="31" t="e">
        <f>+#REF!</f>
        <v>#REF!</v>
      </c>
      <c r="W121" s="31" t="e">
        <f>+#REF!</f>
        <v>#REF!</v>
      </c>
      <c r="X121" s="31" t="e">
        <f>+#REF!</f>
        <v>#REF!</v>
      </c>
      <c r="Y121" s="31" t="e">
        <f>+#REF!</f>
        <v>#REF!</v>
      </c>
      <c r="Z121" s="31" t="e">
        <f>+#REF!</f>
        <v>#REF!</v>
      </c>
      <c r="AA121" s="31" t="e">
        <f>+#REF!</f>
        <v>#REF!</v>
      </c>
      <c r="AB121" s="31" t="e">
        <f>+#REF!</f>
        <v>#REF!</v>
      </c>
    </row>
    <row r="122" spans="1:28" ht="30" customHeight="1" x14ac:dyDescent="0.3">
      <c r="A122" s="24">
        <v>116</v>
      </c>
      <c r="B122" s="272" t="s">
        <v>178</v>
      </c>
      <c r="C122" s="19" t="s">
        <v>43</v>
      </c>
      <c r="D122" s="253">
        <v>4</v>
      </c>
      <c r="E122" s="21">
        <f>APUS!$H$10210</f>
        <v>309.48</v>
      </c>
      <c r="F122" s="35">
        <f t="shared" si="21"/>
        <v>1237.92</v>
      </c>
      <c r="G122" s="206"/>
      <c r="H122" s="206"/>
      <c r="I122" s="206"/>
      <c r="J122" s="206"/>
      <c r="K122" s="206"/>
      <c r="L122" s="264"/>
      <c r="M122" s="250">
        <f t="shared" si="22"/>
        <v>0</v>
      </c>
      <c r="N122" s="36">
        <f t="shared" si="23"/>
        <v>-4</v>
      </c>
      <c r="O122" s="36">
        <f t="shared" si="24"/>
        <v>0</v>
      </c>
      <c r="P122" s="182">
        <v>45377</v>
      </c>
      <c r="Q122" s="252">
        <f t="shared" si="25"/>
        <v>0</v>
      </c>
      <c r="R122" s="252">
        <f t="shared" si="26"/>
        <v>0</v>
      </c>
      <c r="S122" s="252">
        <f t="shared" si="27"/>
        <v>0</v>
      </c>
      <c r="T122" s="252" t="e">
        <f>+#REF!</f>
        <v>#REF!</v>
      </c>
      <c r="U122" s="252" t="e">
        <f>+#REF!</f>
        <v>#REF!</v>
      </c>
      <c r="V122" s="31" t="e">
        <f>+#REF!</f>
        <v>#REF!</v>
      </c>
      <c r="W122" s="31" t="e">
        <f>+#REF!</f>
        <v>#REF!</v>
      </c>
      <c r="X122" s="31" t="e">
        <f>+#REF!</f>
        <v>#REF!</v>
      </c>
      <c r="Y122" s="31" t="e">
        <f>+#REF!</f>
        <v>#REF!</v>
      </c>
      <c r="Z122" s="31" t="e">
        <f>+#REF!</f>
        <v>#REF!</v>
      </c>
      <c r="AA122" s="31" t="e">
        <f>+#REF!</f>
        <v>#REF!</v>
      </c>
      <c r="AB122" s="31" t="e">
        <f>+#REF!</f>
        <v>#REF!</v>
      </c>
    </row>
    <row r="123" spans="1:28" ht="20.100000000000001" customHeight="1" x14ac:dyDescent="0.3">
      <c r="A123" s="24">
        <v>117</v>
      </c>
      <c r="B123" s="272" t="s">
        <v>179</v>
      </c>
      <c r="C123" s="19" t="s">
        <v>43</v>
      </c>
      <c r="D123" s="253">
        <v>50</v>
      </c>
      <c r="E123" s="21">
        <f>APUS!$H$10298</f>
        <v>220.01</v>
      </c>
      <c r="F123" s="35">
        <f t="shared" si="21"/>
        <v>11000.5</v>
      </c>
      <c r="G123" s="206"/>
      <c r="H123" s="206"/>
      <c r="I123" s="206"/>
      <c r="J123" s="206"/>
      <c r="K123" s="206"/>
      <c r="L123" s="264"/>
      <c r="M123" s="250">
        <f t="shared" si="22"/>
        <v>0</v>
      </c>
      <c r="N123" s="36">
        <f t="shared" si="23"/>
        <v>-50</v>
      </c>
      <c r="O123" s="36">
        <f t="shared" si="24"/>
        <v>0</v>
      </c>
      <c r="P123" s="182">
        <v>45377</v>
      </c>
      <c r="Q123" s="252">
        <f t="shared" si="25"/>
        <v>0</v>
      </c>
      <c r="R123" s="252">
        <f t="shared" si="26"/>
        <v>0</v>
      </c>
      <c r="S123" s="252">
        <f t="shared" si="27"/>
        <v>0</v>
      </c>
      <c r="T123" s="252" t="e">
        <f>+#REF!</f>
        <v>#REF!</v>
      </c>
      <c r="U123" s="252" t="e">
        <f>+#REF!</f>
        <v>#REF!</v>
      </c>
      <c r="V123" s="31" t="e">
        <f>+#REF!</f>
        <v>#REF!</v>
      </c>
      <c r="W123" s="31" t="e">
        <f>+#REF!</f>
        <v>#REF!</v>
      </c>
      <c r="X123" s="31" t="e">
        <f>+#REF!</f>
        <v>#REF!</v>
      </c>
      <c r="Y123" s="31" t="e">
        <f>+#REF!</f>
        <v>#REF!</v>
      </c>
      <c r="Z123" s="31" t="e">
        <f>+#REF!</f>
        <v>#REF!</v>
      </c>
      <c r="AA123" s="31" t="e">
        <f>+#REF!</f>
        <v>#REF!</v>
      </c>
      <c r="AB123" s="31" t="e">
        <f>+#REF!</f>
        <v>#REF!</v>
      </c>
    </row>
    <row r="124" spans="1:28" ht="20.100000000000001" customHeight="1" x14ac:dyDescent="0.3">
      <c r="A124" s="24">
        <v>118</v>
      </c>
      <c r="B124" s="272" t="s">
        <v>180</v>
      </c>
      <c r="C124" s="19" t="s">
        <v>43</v>
      </c>
      <c r="D124" s="253">
        <v>4</v>
      </c>
      <c r="E124" s="21">
        <f>APUS!$H$10386</f>
        <v>236.23</v>
      </c>
      <c r="F124" s="35">
        <f t="shared" si="21"/>
        <v>944.92</v>
      </c>
      <c r="G124" s="206"/>
      <c r="H124" s="206"/>
      <c r="I124" s="206"/>
      <c r="J124" s="206"/>
      <c r="K124" s="206"/>
      <c r="L124" s="264"/>
      <c r="M124" s="250">
        <f t="shared" si="22"/>
        <v>0</v>
      </c>
      <c r="N124" s="36">
        <f t="shared" si="23"/>
        <v>-4</v>
      </c>
      <c r="O124" s="36">
        <f t="shared" si="24"/>
        <v>0</v>
      </c>
      <c r="P124" s="182">
        <v>45377</v>
      </c>
      <c r="Q124" s="252">
        <f t="shared" si="25"/>
        <v>0</v>
      </c>
      <c r="R124" s="252">
        <f t="shared" si="26"/>
        <v>0</v>
      </c>
      <c r="S124" s="252">
        <f t="shared" si="27"/>
        <v>0</v>
      </c>
      <c r="T124" s="252" t="e">
        <f>+#REF!</f>
        <v>#REF!</v>
      </c>
      <c r="U124" s="252" t="e">
        <f>+#REF!</f>
        <v>#REF!</v>
      </c>
      <c r="V124" s="31" t="e">
        <f>+#REF!</f>
        <v>#REF!</v>
      </c>
      <c r="W124" s="31" t="e">
        <f>+#REF!</f>
        <v>#REF!</v>
      </c>
      <c r="X124" s="31" t="e">
        <f>+#REF!</f>
        <v>#REF!</v>
      </c>
      <c r="Y124" s="31" t="e">
        <f>+#REF!</f>
        <v>#REF!</v>
      </c>
      <c r="Z124" s="31" t="e">
        <f>+#REF!</f>
        <v>#REF!</v>
      </c>
      <c r="AA124" s="31" t="e">
        <f>+#REF!</f>
        <v>#REF!</v>
      </c>
      <c r="AB124" s="31" t="e">
        <f>+#REF!</f>
        <v>#REF!</v>
      </c>
    </row>
    <row r="125" spans="1:28" ht="20.100000000000001" customHeight="1" x14ac:dyDescent="0.3">
      <c r="A125" s="24">
        <v>119</v>
      </c>
      <c r="B125" s="272" t="s">
        <v>181</v>
      </c>
      <c r="C125" s="19" t="s">
        <v>43</v>
      </c>
      <c r="D125" s="253">
        <v>9</v>
      </c>
      <c r="E125" s="21">
        <f>APUS!$H$10474</f>
        <v>250.18</v>
      </c>
      <c r="F125" s="35">
        <f t="shared" si="21"/>
        <v>2251.62</v>
      </c>
      <c r="G125" s="206"/>
      <c r="H125" s="206"/>
      <c r="I125" s="206"/>
      <c r="J125" s="206"/>
      <c r="K125" s="206"/>
      <c r="L125" s="264"/>
      <c r="M125" s="250">
        <f t="shared" si="22"/>
        <v>0</v>
      </c>
      <c r="N125" s="36">
        <f t="shared" si="23"/>
        <v>-9</v>
      </c>
      <c r="O125" s="36">
        <f t="shared" si="24"/>
        <v>0</v>
      </c>
      <c r="P125" s="182">
        <v>45377</v>
      </c>
      <c r="Q125" s="252">
        <f t="shared" si="25"/>
        <v>0</v>
      </c>
      <c r="R125" s="252">
        <f t="shared" si="26"/>
        <v>0</v>
      </c>
      <c r="S125" s="252">
        <f t="shared" si="27"/>
        <v>0</v>
      </c>
      <c r="T125" s="252" t="e">
        <f>+#REF!</f>
        <v>#REF!</v>
      </c>
      <c r="U125" s="252" t="e">
        <f>+#REF!</f>
        <v>#REF!</v>
      </c>
      <c r="V125" s="31" t="e">
        <f>+#REF!</f>
        <v>#REF!</v>
      </c>
      <c r="W125" s="31" t="e">
        <f>+#REF!</f>
        <v>#REF!</v>
      </c>
      <c r="X125" s="31" t="e">
        <f>+#REF!</f>
        <v>#REF!</v>
      </c>
      <c r="Y125" s="31" t="e">
        <f>+#REF!</f>
        <v>#REF!</v>
      </c>
      <c r="Z125" s="31" t="e">
        <f>+#REF!</f>
        <v>#REF!</v>
      </c>
      <c r="AA125" s="31" t="e">
        <f>+#REF!</f>
        <v>#REF!</v>
      </c>
      <c r="AB125" s="31" t="e">
        <f>+#REF!</f>
        <v>#REF!</v>
      </c>
    </row>
    <row r="126" spans="1:28" ht="20.100000000000001" customHeight="1" x14ac:dyDescent="0.3">
      <c r="A126" s="24">
        <v>120</v>
      </c>
      <c r="B126" s="272" t="s">
        <v>182</v>
      </c>
      <c r="C126" s="19" t="s">
        <v>74</v>
      </c>
      <c r="D126" s="253">
        <v>343.45</v>
      </c>
      <c r="E126" s="21">
        <f>APUS!$H$10562</f>
        <v>89.2</v>
      </c>
      <c r="F126" s="35">
        <f t="shared" si="21"/>
        <v>30635.74</v>
      </c>
      <c r="G126" s="206"/>
      <c r="H126" s="206"/>
      <c r="I126" s="206"/>
      <c r="J126" s="206"/>
      <c r="K126" s="206"/>
      <c r="L126" s="264"/>
      <c r="M126" s="250">
        <f t="shared" si="22"/>
        <v>0</v>
      </c>
      <c r="N126" s="36">
        <f t="shared" si="23"/>
        <v>-343.45</v>
      </c>
      <c r="O126" s="36">
        <f t="shared" si="24"/>
        <v>0</v>
      </c>
      <c r="P126" s="182">
        <v>45377</v>
      </c>
      <c r="Q126" s="252">
        <f t="shared" si="25"/>
        <v>0</v>
      </c>
      <c r="R126" s="252">
        <f t="shared" si="26"/>
        <v>0</v>
      </c>
      <c r="S126" s="252">
        <f t="shared" si="27"/>
        <v>0</v>
      </c>
      <c r="T126" s="252" t="e">
        <f>+#REF!</f>
        <v>#REF!</v>
      </c>
      <c r="U126" s="252" t="e">
        <f>+#REF!</f>
        <v>#REF!</v>
      </c>
      <c r="V126" s="31" t="e">
        <f>+#REF!</f>
        <v>#REF!</v>
      </c>
      <c r="W126" s="31" t="e">
        <f>+#REF!</f>
        <v>#REF!</v>
      </c>
      <c r="X126" s="31" t="e">
        <f>+#REF!</f>
        <v>#REF!</v>
      </c>
      <c r="Y126" s="31" t="e">
        <f>+#REF!</f>
        <v>#REF!</v>
      </c>
      <c r="Z126" s="31" t="e">
        <f>+#REF!</f>
        <v>#REF!</v>
      </c>
      <c r="AA126" s="31" t="e">
        <f>+#REF!</f>
        <v>#REF!</v>
      </c>
      <c r="AB126" s="31" t="e">
        <f>+#REF!</f>
        <v>#REF!</v>
      </c>
    </row>
    <row r="127" spans="1:28" ht="20.100000000000001" customHeight="1" x14ac:dyDescent="0.3">
      <c r="A127" s="24">
        <v>121</v>
      </c>
      <c r="B127" s="271" t="s">
        <v>187</v>
      </c>
      <c r="C127" s="19" t="s">
        <v>74</v>
      </c>
      <c r="D127" s="253">
        <v>92</v>
      </c>
      <c r="E127" s="21">
        <f>APUS!$H$10650</f>
        <v>19.420000000000002</v>
      </c>
      <c r="F127" s="35">
        <f t="shared" si="21"/>
        <v>1786.64</v>
      </c>
      <c r="G127" s="264"/>
      <c r="H127" s="206"/>
      <c r="I127" s="206"/>
      <c r="J127" s="206"/>
      <c r="K127" s="206"/>
      <c r="L127" s="206"/>
      <c r="M127" s="250">
        <f t="shared" si="22"/>
        <v>0</v>
      </c>
      <c r="N127" s="36">
        <f t="shared" si="23"/>
        <v>-92</v>
      </c>
      <c r="O127" s="36">
        <f t="shared" si="24"/>
        <v>0</v>
      </c>
      <c r="P127" s="182">
        <v>45377</v>
      </c>
      <c r="Q127" s="252">
        <f t="shared" si="25"/>
        <v>0</v>
      </c>
      <c r="R127" s="252">
        <f t="shared" si="26"/>
        <v>0</v>
      </c>
      <c r="S127" s="252">
        <f t="shared" si="27"/>
        <v>0</v>
      </c>
      <c r="T127" s="252" t="e">
        <f>+#REF!</f>
        <v>#REF!</v>
      </c>
      <c r="U127" s="252" t="e">
        <f>+#REF!</f>
        <v>#REF!</v>
      </c>
      <c r="V127" s="31" t="e">
        <f>+#REF!</f>
        <v>#REF!</v>
      </c>
      <c r="W127" s="31" t="e">
        <f>+#REF!</f>
        <v>#REF!</v>
      </c>
      <c r="X127" s="31" t="e">
        <f>+#REF!</f>
        <v>#REF!</v>
      </c>
      <c r="Y127" s="31" t="e">
        <f>+#REF!</f>
        <v>#REF!</v>
      </c>
      <c r="Z127" s="31" t="e">
        <f>+#REF!</f>
        <v>#REF!</v>
      </c>
      <c r="AA127" s="31" t="e">
        <f>+#REF!</f>
        <v>#REF!</v>
      </c>
      <c r="AB127" s="31" t="e">
        <f>+#REF!</f>
        <v>#REF!</v>
      </c>
    </row>
    <row r="128" spans="1:28" ht="20.100000000000001" customHeight="1" x14ac:dyDescent="0.3">
      <c r="A128" s="24">
        <v>122</v>
      </c>
      <c r="B128" s="272" t="s">
        <v>183</v>
      </c>
      <c r="C128" s="19" t="s">
        <v>74</v>
      </c>
      <c r="D128" s="253">
        <v>3057</v>
      </c>
      <c r="E128" s="21">
        <f>APUS!$H$10738</f>
        <v>0.12</v>
      </c>
      <c r="F128" s="35">
        <f t="shared" si="21"/>
        <v>366.84</v>
      </c>
      <c r="G128" s="264"/>
      <c r="H128" s="206"/>
      <c r="I128" s="206"/>
      <c r="J128" s="206"/>
      <c r="K128" s="206"/>
      <c r="L128" s="206"/>
      <c r="M128" s="250">
        <f t="shared" si="22"/>
        <v>0</v>
      </c>
      <c r="N128" s="36">
        <f t="shared" si="23"/>
        <v>-3057</v>
      </c>
      <c r="O128" s="36">
        <f t="shared" si="24"/>
        <v>0</v>
      </c>
      <c r="P128" s="182">
        <v>45377</v>
      </c>
      <c r="Q128" s="252">
        <f t="shared" si="25"/>
        <v>0</v>
      </c>
      <c r="R128" s="252">
        <f t="shared" si="26"/>
        <v>0</v>
      </c>
      <c r="S128" s="252">
        <f t="shared" si="27"/>
        <v>0</v>
      </c>
      <c r="T128" s="252" t="e">
        <f>+#REF!</f>
        <v>#REF!</v>
      </c>
      <c r="U128" s="252" t="e">
        <f>+#REF!</f>
        <v>#REF!</v>
      </c>
      <c r="V128" s="31" t="e">
        <f>+#REF!</f>
        <v>#REF!</v>
      </c>
      <c r="W128" s="31" t="e">
        <f>+#REF!</f>
        <v>#REF!</v>
      </c>
      <c r="X128" s="31" t="e">
        <f>+#REF!</f>
        <v>#REF!</v>
      </c>
      <c r="Y128" s="31" t="e">
        <f>+#REF!</f>
        <v>#REF!</v>
      </c>
      <c r="Z128" s="31" t="e">
        <f>+#REF!</f>
        <v>#REF!</v>
      </c>
      <c r="AA128" s="31" t="e">
        <f>+#REF!</f>
        <v>#REF!</v>
      </c>
      <c r="AB128" s="31" t="e">
        <f>+#REF!</f>
        <v>#REF!</v>
      </c>
    </row>
    <row r="129" spans="1:28" ht="20.100000000000001" customHeight="1" x14ac:dyDescent="0.3">
      <c r="A129" s="24">
        <v>123</v>
      </c>
      <c r="B129" s="271" t="s">
        <v>188</v>
      </c>
      <c r="C129" s="19" t="s">
        <v>43</v>
      </c>
      <c r="D129" s="253">
        <v>9</v>
      </c>
      <c r="E129" s="21">
        <f>APUS!$H$10826</f>
        <v>157.06</v>
      </c>
      <c r="F129" s="35">
        <f t="shared" si="21"/>
        <v>1413.54</v>
      </c>
      <c r="G129" s="264"/>
      <c r="H129" s="206"/>
      <c r="I129" s="206"/>
      <c r="J129" s="206"/>
      <c r="K129" s="206"/>
      <c r="L129" s="206"/>
      <c r="M129" s="250">
        <f t="shared" si="22"/>
        <v>0</v>
      </c>
      <c r="N129" s="36">
        <f t="shared" si="23"/>
        <v>-9</v>
      </c>
      <c r="O129" s="36">
        <f t="shared" si="24"/>
        <v>0</v>
      </c>
      <c r="P129" s="182">
        <v>45377</v>
      </c>
      <c r="Q129" s="252">
        <f t="shared" si="25"/>
        <v>0</v>
      </c>
      <c r="R129" s="252">
        <f t="shared" si="26"/>
        <v>0</v>
      </c>
      <c r="S129" s="252">
        <f t="shared" si="27"/>
        <v>0</v>
      </c>
      <c r="T129" s="252" t="e">
        <f>+#REF!</f>
        <v>#REF!</v>
      </c>
      <c r="U129" s="252" t="e">
        <f>+#REF!</f>
        <v>#REF!</v>
      </c>
      <c r="V129" s="31" t="e">
        <f>+#REF!</f>
        <v>#REF!</v>
      </c>
      <c r="W129" s="31" t="e">
        <f>+#REF!</f>
        <v>#REF!</v>
      </c>
      <c r="X129" s="31" t="e">
        <f>+#REF!</f>
        <v>#REF!</v>
      </c>
      <c r="Y129" s="31" t="e">
        <f>+#REF!</f>
        <v>#REF!</v>
      </c>
      <c r="Z129" s="31" t="e">
        <f>+#REF!</f>
        <v>#REF!</v>
      </c>
      <c r="AA129" s="31" t="e">
        <f>+#REF!</f>
        <v>#REF!</v>
      </c>
      <c r="AB129" s="31" t="e">
        <f>+#REF!</f>
        <v>#REF!</v>
      </c>
    </row>
    <row r="130" spans="1:28" ht="20.100000000000001" customHeight="1" x14ac:dyDescent="0.3">
      <c r="A130" s="24">
        <v>124</v>
      </c>
      <c r="B130" s="271" t="s">
        <v>189</v>
      </c>
      <c r="C130" s="19" t="s">
        <v>43</v>
      </c>
      <c r="D130" s="253">
        <v>9</v>
      </c>
      <c r="E130" s="21">
        <f>APUS!$H$10914</f>
        <v>178.88</v>
      </c>
      <c r="F130" s="35">
        <f t="shared" si="21"/>
        <v>1609.92</v>
      </c>
      <c r="G130" s="264"/>
      <c r="H130" s="206"/>
      <c r="I130" s="206"/>
      <c r="J130" s="206"/>
      <c r="K130" s="206"/>
      <c r="L130" s="206"/>
      <c r="M130" s="250">
        <f t="shared" si="22"/>
        <v>0</v>
      </c>
      <c r="N130" s="36">
        <f t="shared" si="23"/>
        <v>-9</v>
      </c>
      <c r="O130" s="36">
        <f t="shared" si="24"/>
        <v>0</v>
      </c>
      <c r="P130" s="182">
        <v>45377</v>
      </c>
      <c r="Q130" s="252">
        <f t="shared" si="25"/>
        <v>0</v>
      </c>
      <c r="R130" s="252">
        <f t="shared" si="26"/>
        <v>0</v>
      </c>
      <c r="S130" s="252">
        <f t="shared" si="27"/>
        <v>0</v>
      </c>
      <c r="T130" s="252" t="e">
        <f>+#REF!</f>
        <v>#REF!</v>
      </c>
      <c r="U130" s="252" t="e">
        <f>+#REF!</f>
        <v>#REF!</v>
      </c>
      <c r="V130" s="31" t="e">
        <f>+#REF!</f>
        <v>#REF!</v>
      </c>
      <c r="W130" s="31" t="e">
        <f>+#REF!</f>
        <v>#REF!</v>
      </c>
      <c r="X130" s="31" t="e">
        <f>+#REF!</f>
        <v>#REF!</v>
      </c>
      <c r="Y130" s="31" t="e">
        <f>+#REF!</f>
        <v>#REF!</v>
      </c>
      <c r="Z130" s="31" t="e">
        <f>+#REF!</f>
        <v>#REF!</v>
      </c>
      <c r="AA130" s="31" t="e">
        <f>+#REF!</f>
        <v>#REF!</v>
      </c>
      <c r="AB130" s="31" t="e">
        <f>+#REF!</f>
        <v>#REF!</v>
      </c>
    </row>
    <row r="131" spans="1:28" ht="20.100000000000001" customHeight="1" x14ac:dyDescent="0.3">
      <c r="A131" s="24">
        <v>125</v>
      </c>
      <c r="B131" s="271" t="s">
        <v>190</v>
      </c>
      <c r="C131" s="19" t="s">
        <v>43</v>
      </c>
      <c r="D131" s="253">
        <v>9</v>
      </c>
      <c r="E131" s="21">
        <f>APUS!$H$11002</f>
        <v>197.06</v>
      </c>
      <c r="F131" s="35">
        <f t="shared" si="21"/>
        <v>1773.54</v>
      </c>
      <c r="G131" s="264"/>
      <c r="H131" s="206"/>
      <c r="I131" s="206"/>
      <c r="J131" s="206"/>
      <c r="K131" s="206"/>
      <c r="L131" s="206"/>
      <c r="M131" s="250">
        <f t="shared" si="22"/>
        <v>0</v>
      </c>
      <c r="N131" s="36">
        <f t="shared" si="23"/>
        <v>-9</v>
      </c>
      <c r="O131" s="36">
        <f t="shared" si="24"/>
        <v>0</v>
      </c>
      <c r="P131" s="182">
        <v>45377</v>
      </c>
      <c r="Q131" s="252">
        <f t="shared" si="25"/>
        <v>0</v>
      </c>
      <c r="R131" s="252">
        <f t="shared" si="26"/>
        <v>0</v>
      </c>
      <c r="S131" s="252">
        <f t="shared" si="27"/>
        <v>0</v>
      </c>
      <c r="T131" s="252" t="e">
        <f>+#REF!</f>
        <v>#REF!</v>
      </c>
      <c r="U131" s="252" t="e">
        <f>+#REF!</f>
        <v>#REF!</v>
      </c>
      <c r="V131" s="31" t="e">
        <f>+#REF!</f>
        <v>#REF!</v>
      </c>
      <c r="W131" s="31" t="e">
        <f>+#REF!</f>
        <v>#REF!</v>
      </c>
      <c r="X131" s="31" t="e">
        <f>+#REF!</f>
        <v>#REF!</v>
      </c>
      <c r="Y131" s="31" t="e">
        <f>+#REF!</f>
        <v>#REF!</v>
      </c>
      <c r="Z131" s="31" t="e">
        <f>+#REF!</f>
        <v>#REF!</v>
      </c>
      <c r="AA131" s="31" t="e">
        <f>+#REF!</f>
        <v>#REF!</v>
      </c>
      <c r="AB131" s="31" t="e">
        <f>+#REF!</f>
        <v>#REF!</v>
      </c>
    </row>
    <row r="132" spans="1:28" ht="20.100000000000001" customHeight="1" x14ac:dyDescent="0.3">
      <c r="A132" s="24">
        <v>126</v>
      </c>
      <c r="B132" s="271" t="s">
        <v>191</v>
      </c>
      <c r="C132" s="19" t="s">
        <v>43</v>
      </c>
      <c r="D132" s="253">
        <v>18</v>
      </c>
      <c r="E132" s="21">
        <f>APUS!$H$11090</f>
        <v>95.45</v>
      </c>
      <c r="F132" s="35">
        <f t="shared" si="21"/>
        <v>1718.1000000000001</v>
      </c>
      <c r="G132" s="264"/>
      <c r="H132" s="206"/>
      <c r="I132" s="206"/>
      <c r="J132" s="206"/>
      <c r="K132" s="206"/>
      <c r="L132" s="206"/>
      <c r="M132" s="250">
        <f t="shared" si="22"/>
        <v>0</v>
      </c>
      <c r="N132" s="36">
        <f t="shared" si="23"/>
        <v>-18</v>
      </c>
      <c r="O132" s="36">
        <f t="shared" si="24"/>
        <v>0</v>
      </c>
      <c r="P132" s="182">
        <v>45377</v>
      </c>
      <c r="Q132" s="252">
        <f t="shared" si="25"/>
        <v>0</v>
      </c>
      <c r="R132" s="252">
        <f t="shared" si="26"/>
        <v>0</v>
      </c>
      <c r="S132" s="252">
        <f t="shared" si="27"/>
        <v>0</v>
      </c>
      <c r="T132" s="252" t="e">
        <f>+#REF!</f>
        <v>#REF!</v>
      </c>
      <c r="U132" s="252" t="e">
        <f>+#REF!</f>
        <v>#REF!</v>
      </c>
      <c r="V132" s="31" t="e">
        <f>+#REF!</f>
        <v>#REF!</v>
      </c>
      <c r="W132" s="31" t="e">
        <f>+#REF!</f>
        <v>#REF!</v>
      </c>
      <c r="X132" s="31" t="e">
        <f>+#REF!</f>
        <v>#REF!</v>
      </c>
      <c r="Y132" s="31" t="e">
        <f>+#REF!</f>
        <v>#REF!</v>
      </c>
      <c r="Z132" s="31" t="e">
        <f>+#REF!</f>
        <v>#REF!</v>
      </c>
      <c r="AA132" s="31" t="e">
        <f>+#REF!</f>
        <v>#REF!</v>
      </c>
      <c r="AB132" s="31" t="e">
        <f>+#REF!</f>
        <v>#REF!</v>
      </c>
    </row>
    <row r="133" spans="1:28" ht="20.100000000000001" customHeight="1" x14ac:dyDescent="0.3">
      <c r="A133" s="24">
        <v>127</v>
      </c>
      <c r="B133" s="271" t="s">
        <v>192</v>
      </c>
      <c r="C133" s="19" t="s">
        <v>43</v>
      </c>
      <c r="D133" s="253">
        <v>46</v>
      </c>
      <c r="E133" s="21">
        <f>APUS!$H$11178</f>
        <v>48.58</v>
      </c>
      <c r="F133" s="35">
        <f t="shared" si="21"/>
        <v>2234.6799999999998</v>
      </c>
      <c r="G133" s="264"/>
      <c r="H133" s="206"/>
      <c r="I133" s="206"/>
      <c r="J133" s="206"/>
      <c r="K133" s="206"/>
      <c r="L133" s="206"/>
      <c r="M133" s="250">
        <f t="shared" si="22"/>
        <v>0</v>
      </c>
      <c r="N133" s="36">
        <f t="shared" si="23"/>
        <v>-46</v>
      </c>
      <c r="O133" s="36">
        <f t="shared" si="24"/>
        <v>0</v>
      </c>
      <c r="P133" s="182">
        <v>45377</v>
      </c>
      <c r="Q133" s="252">
        <f t="shared" si="25"/>
        <v>0</v>
      </c>
      <c r="R133" s="252">
        <f t="shared" si="26"/>
        <v>0</v>
      </c>
      <c r="S133" s="252">
        <f t="shared" si="27"/>
        <v>0</v>
      </c>
      <c r="T133" s="252" t="e">
        <f>+#REF!</f>
        <v>#REF!</v>
      </c>
      <c r="U133" s="252" t="e">
        <f>+#REF!</f>
        <v>#REF!</v>
      </c>
      <c r="V133" s="31" t="e">
        <f>+#REF!</f>
        <v>#REF!</v>
      </c>
      <c r="W133" s="31" t="e">
        <f>+#REF!</f>
        <v>#REF!</v>
      </c>
      <c r="X133" s="31" t="e">
        <f>+#REF!</f>
        <v>#REF!</v>
      </c>
      <c r="Y133" s="31" t="e">
        <f>+#REF!</f>
        <v>#REF!</v>
      </c>
      <c r="Z133" s="31" t="e">
        <f>+#REF!</f>
        <v>#REF!</v>
      </c>
      <c r="AA133" s="31" t="e">
        <f>+#REF!</f>
        <v>#REF!</v>
      </c>
      <c r="AB133" s="31" t="e">
        <f>+#REF!</f>
        <v>#REF!</v>
      </c>
    </row>
    <row r="134" spans="1:28" ht="20.100000000000001" customHeight="1" x14ac:dyDescent="0.3">
      <c r="A134" s="24">
        <v>128</v>
      </c>
      <c r="B134" s="272" t="s">
        <v>184</v>
      </c>
      <c r="C134" s="19" t="s">
        <v>43</v>
      </c>
      <c r="D134" s="253">
        <v>40</v>
      </c>
      <c r="E134" s="21">
        <f>APUS!$H$11266</f>
        <v>31.19</v>
      </c>
      <c r="F134" s="35">
        <f t="shared" si="21"/>
        <v>1247.6000000000001</v>
      </c>
      <c r="G134" s="264"/>
      <c r="H134" s="206"/>
      <c r="I134" s="206"/>
      <c r="J134" s="206"/>
      <c r="K134" s="206"/>
      <c r="L134" s="206"/>
      <c r="M134" s="250">
        <f t="shared" si="22"/>
        <v>0</v>
      </c>
      <c r="N134" s="36">
        <f t="shared" si="23"/>
        <v>-40</v>
      </c>
      <c r="O134" s="36">
        <f t="shared" si="24"/>
        <v>0</v>
      </c>
      <c r="P134" s="182">
        <v>45317</v>
      </c>
      <c r="Q134" s="252">
        <f t="shared" si="25"/>
        <v>0</v>
      </c>
      <c r="R134" s="252">
        <f t="shared" si="26"/>
        <v>0</v>
      </c>
      <c r="S134" s="252">
        <f t="shared" si="27"/>
        <v>0</v>
      </c>
      <c r="T134" s="252" t="e">
        <f>+#REF!</f>
        <v>#REF!</v>
      </c>
      <c r="U134" s="252" t="e">
        <f>+#REF!</f>
        <v>#REF!</v>
      </c>
      <c r="V134" s="31" t="e">
        <f>+#REF!</f>
        <v>#REF!</v>
      </c>
      <c r="W134" s="31" t="e">
        <f>+#REF!</f>
        <v>#REF!</v>
      </c>
      <c r="X134" s="31" t="e">
        <f>+#REF!</f>
        <v>#REF!</v>
      </c>
      <c r="Y134" s="31" t="e">
        <f>+#REF!</f>
        <v>#REF!</v>
      </c>
      <c r="Z134" s="31" t="e">
        <f>+#REF!</f>
        <v>#REF!</v>
      </c>
      <c r="AA134" s="31" t="e">
        <f>+#REF!</f>
        <v>#REF!</v>
      </c>
      <c r="AB134" s="31" t="e">
        <f>+#REF!</f>
        <v>#REF!</v>
      </c>
    </row>
    <row r="135" spans="1:28" ht="20.100000000000001" customHeight="1" x14ac:dyDescent="0.3">
      <c r="A135" s="24">
        <v>129</v>
      </c>
      <c r="B135" s="271" t="s">
        <v>193</v>
      </c>
      <c r="C135" s="19" t="s">
        <v>43</v>
      </c>
      <c r="D135" s="253">
        <v>9</v>
      </c>
      <c r="E135" s="21">
        <f>APUS!$H$11354</f>
        <v>53.87</v>
      </c>
      <c r="F135" s="35">
        <f t="shared" si="21"/>
        <v>484.83</v>
      </c>
      <c r="G135" s="264"/>
      <c r="H135" s="206"/>
      <c r="I135" s="206"/>
      <c r="J135" s="206"/>
      <c r="K135" s="206"/>
      <c r="L135" s="206"/>
      <c r="M135" s="250">
        <f t="shared" ref="M135:M150" si="28">+SUM(G135:L135)</f>
        <v>0</v>
      </c>
      <c r="N135" s="36">
        <f t="shared" ref="N135:N150" si="29">+M135-D135</f>
        <v>-9</v>
      </c>
      <c r="O135" s="36">
        <f t="shared" ref="O135:O149" si="30">30*COUNT(G135:L135)</f>
        <v>0</v>
      </c>
      <c r="P135" s="182">
        <v>45317</v>
      </c>
      <c r="Q135" s="252">
        <f t="shared" ref="Q135:Q149" si="31">+G135</f>
        <v>0</v>
      </c>
      <c r="R135" s="252">
        <f t="shared" ref="R135:R149" si="32">+H135</f>
        <v>0</v>
      </c>
      <c r="S135" s="252">
        <f t="shared" ref="S135:S149" si="33">+L135</f>
        <v>0</v>
      </c>
      <c r="T135" s="252" t="e">
        <f>+#REF!</f>
        <v>#REF!</v>
      </c>
      <c r="U135" s="252" t="e">
        <f>+#REF!</f>
        <v>#REF!</v>
      </c>
      <c r="V135" s="31" t="e">
        <f>+#REF!</f>
        <v>#REF!</v>
      </c>
      <c r="W135" s="31" t="e">
        <f>+#REF!</f>
        <v>#REF!</v>
      </c>
      <c r="X135" s="31" t="e">
        <f>+#REF!</f>
        <v>#REF!</v>
      </c>
      <c r="Y135" s="31" t="e">
        <f>+#REF!</f>
        <v>#REF!</v>
      </c>
      <c r="Z135" s="31" t="e">
        <f>+#REF!</f>
        <v>#REF!</v>
      </c>
      <c r="AA135" s="31" t="e">
        <f>+#REF!</f>
        <v>#REF!</v>
      </c>
      <c r="AB135" s="31" t="e">
        <f>+#REF!</f>
        <v>#REF!</v>
      </c>
    </row>
    <row r="136" spans="1:28" ht="20.100000000000001" customHeight="1" x14ac:dyDescent="0.3">
      <c r="A136" s="24">
        <v>130</v>
      </c>
      <c r="B136" s="271" t="s">
        <v>194</v>
      </c>
      <c r="C136" s="19" t="s">
        <v>41</v>
      </c>
      <c r="D136" s="253">
        <v>6</v>
      </c>
      <c r="E136" s="21">
        <f>APUS!$H$11442</f>
        <v>217.82</v>
      </c>
      <c r="F136" s="35">
        <f t="shared" ref="F136:F149" si="34">+D136*E136</f>
        <v>1306.92</v>
      </c>
      <c r="G136" s="264"/>
      <c r="H136" s="206"/>
      <c r="I136" s="206"/>
      <c r="J136" s="206"/>
      <c r="K136" s="206"/>
      <c r="L136" s="206"/>
      <c r="M136" s="250">
        <f t="shared" si="28"/>
        <v>0</v>
      </c>
      <c r="N136" s="36">
        <f t="shared" si="29"/>
        <v>-6</v>
      </c>
      <c r="O136" s="36">
        <f t="shared" si="30"/>
        <v>0</v>
      </c>
      <c r="P136" s="182">
        <v>45317</v>
      </c>
      <c r="Q136" s="252">
        <f t="shared" si="31"/>
        <v>0</v>
      </c>
      <c r="R136" s="252">
        <f t="shared" si="32"/>
        <v>0</v>
      </c>
      <c r="S136" s="252">
        <f t="shared" si="33"/>
        <v>0</v>
      </c>
      <c r="T136" s="252" t="e">
        <f>+#REF!</f>
        <v>#REF!</v>
      </c>
      <c r="U136" s="252" t="e">
        <f>+#REF!</f>
        <v>#REF!</v>
      </c>
      <c r="V136" s="31" t="e">
        <f>+#REF!</f>
        <v>#REF!</v>
      </c>
      <c r="W136" s="31" t="e">
        <f>+#REF!</f>
        <v>#REF!</v>
      </c>
      <c r="X136" s="31" t="e">
        <f>+#REF!</f>
        <v>#REF!</v>
      </c>
      <c r="Y136" s="31" t="e">
        <f>+#REF!</f>
        <v>#REF!</v>
      </c>
      <c r="Z136" s="31" t="e">
        <f>+#REF!</f>
        <v>#REF!</v>
      </c>
      <c r="AA136" s="31" t="e">
        <f>+#REF!</f>
        <v>#REF!</v>
      </c>
      <c r="AB136" s="31" t="e">
        <f>+#REF!</f>
        <v>#REF!</v>
      </c>
    </row>
    <row r="137" spans="1:28" ht="20.100000000000001" customHeight="1" x14ac:dyDescent="0.3">
      <c r="A137" s="24">
        <v>131</v>
      </c>
      <c r="B137" s="272" t="s">
        <v>185</v>
      </c>
      <c r="C137" s="19" t="s">
        <v>43</v>
      </c>
      <c r="D137" s="253">
        <v>92</v>
      </c>
      <c r="E137" s="21">
        <f>APUS!$H$11530</f>
        <v>18.14</v>
      </c>
      <c r="F137" s="35">
        <f t="shared" si="34"/>
        <v>1668.88</v>
      </c>
      <c r="G137" s="264"/>
      <c r="H137" s="206"/>
      <c r="I137" s="206"/>
      <c r="J137" s="206"/>
      <c r="K137" s="206"/>
      <c r="L137" s="206"/>
      <c r="M137" s="250">
        <f t="shared" si="28"/>
        <v>0</v>
      </c>
      <c r="N137" s="36">
        <f t="shared" si="29"/>
        <v>-92</v>
      </c>
      <c r="O137" s="36">
        <f t="shared" si="30"/>
        <v>0</v>
      </c>
      <c r="P137" s="182">
        <v>45317</v>
      </c>
      <c r="Q137" s="252">
        <f t="shared" si="31"/>
        <v>0</v>
      </c>
      <c r="R137" s="252">
        <f t="shared" si="32"/>
        <v>0</v>
      </c>
      <c r="S137" s="252">
        <f t="shared" si="33"/>
        <v>0</v>
      </c>
      <c r="T137" s="252" t="e">
        <f>+#REF!</f>
        <v>#REF!</v>
      </c>
      <c r="U137" s="252" t="e">
        <f>+#REF!</f>
        <v>#REF!</v>
      </c>
      <c r="V137" s="31" t="e">
        <f>+#REF!</f>
        <v>#REF!</v>
      </c>
      <c r="W137" s="31" t="e">
        <f>+#REF!</f>
        <v>#REF!</v>
      </c>
      <c r="X137" s="31" t="e">
        <f>+#REF!</f>
        <v>#REF!</v>
      </c>
      <c r="Y137" s="31" t="e">
        <f>+#REF!</f>
        <v>#REF!</v>
      </c>
      <c r="Z137" s="31" t="e">
        <f>+#REF!</f>
        <v>#REF!</v>
      </c>
      <c r="AA137" s="31" t="e">
        <f>+#REF!</f>
        <v>#REF!</v>
      </c>
      <c r="AB137" s="31" t="e">
        <f>+#REF!</f>
        <v>#REF!</v>
      </c>
    </row>
    <row r="138" spans="1:28" ht="20.100000000000001" customHeight="1" x14ac:dyDescent="0.3">
      <c r="A138" s="24">
        <v>132</v>
      </c>
      <c r="B138" s="272" t="s">
        <v>186</v>
      </c>
      <c r="C138" s="19" t="s">
        <v>41</v>
      </c>
      <c r="D138" s="253">
        <v>3600</v>
      </c>
      <c r="E138" s="21">
        <f>APUS!$H$11618</f>
        <v>5.19</v>
      </c>
      <c r="F138" s="35">
        <f t="shared" si="34"/>
        <v>18684</v>
      </c>
      <c r="G138" s="264"/>
      <c r="H138" s="206"/>
      <c r="I138" s="206"/>
      <c r="J138" s="206"/>
      <c r="K138" s="206"/>
      <c r="L138" s="206"/>
      <c r="M138" s="250">
        <f t="shared" si="28"/>
        <v>0</v>
      </c>
      <c r="N138" s="36">
        <f t="shared" si="29"/>
        <v>-3600</v>
      </c>
      <c r="O138" s="36">
        <f t="shared" si="30"/>
        <v>0</v>
      </c>
      <c r="P138" s="182">
        <v>45317</v>
      </c>
      <c r="Q138" s="252">
        <f t="shared" si="31"/>
        <v>0</v>
      </c>
      <c r="R138" s="252">
        <f t="shared" si="32"/>
        <v>0</v>
      </c>
      <c r="S138" s="252">
        <f t="shared" si="33"/>
        <v>0</v>
      </c>
      <c r="T138" s="252" t="e">
        <f>+#REF!</f>
        <v>#REF!</v>
      </c>
      <c r="U138" s="252" t="e">
        <f>+#REF!</f>
        <v>#REF!</v>
      </c>
      <c r="V138" s="31" t="e">
        <f>+#REF!</f>
        <v>#REF!</v>
      </c>
      <c r="W138" s="31" t="e">
        <f>+#REF!</f>
        <v>#REF!</v>
      </c>
      <c r="X138" s="31" t="e">
        <f>+#REF!</f>
        <v>#REF!</v>
      </c>
      <c r="Y138" s="31" t="e">
        <f>+#REF!</f>
        <v>#REF!</v>
      </c>
      <c r="Z138" s="31" t="e">
        <f>+#REF!</f>
        <v>#REF!</v>
      </c>
      <c r="AA138" s="31" t="e">
        <f>+#REF!</f>
        <v>#REF!</v>
      </c>
      <c r="AB138" s="31" t="e">
        <f>+#REF!</f>
        <v>#REF!</v>
      </c>
    </row>
    <row r="139" spans="1:28" ht="20.100000000000001" customHeight="1" x14ac:dyDescent="0.3">
      <c r="A139" s="24">
        <v>133</v>
      </c>
      <c r="B139" s="272" t="s">
        <v>195</v>
      </c>
      <c r="C139" s="19" t="s">
        <v>32</v>
      </c>
      <c r="D139" s="253">
        <v>40825.39</v>
      </c>
      <c r="E139" s="21">
        <f>APUS!$H$11706</f>
        <v>1.91</v>
      </c>
      <c r="F139" s="35">
        <f t="shared" si="34"/>
        <v>77976.494899999991</v>
      </c>
      <c r="G139" s="264"/>
      <c r="H139" s="264"/>
      <c r="I139" s="264"/>
      <c r="J139" s="264"/>
      <c r="K139" s="264"/>
      <c r="L139" s="206"/>
      <c r="M139" s="250">
        <f t="shared" si="28"/>
        <v>0</v>
      </c>
      <c r="N139" s="36">
        <f t="shared" si="29"/>
        <v>-40825.39</v>
      </c>
      <c r="O139" s="36">
        <f t="shared" si="30"/>
        <v>0</v>
      </c>
      <c r="P139" s="182">
        <v>45317</v>
      </c>
      <c r="Q139" s="252">
        <f t="shared" si="31"/>
        <v>0</v>
      </c>
      <c r="R139" s="252">
        <f t="shared" si="32"/>
        <v>0</v>
      </c>
      <c r="S139" s="252">
        <f t="shared" si="33"/>
        <v>0</v>
      </c>
      <c r="T139" s="252" t="e">
        <f>+#REF!</f>
        <v>#REF!</v>
      </c>
      <c r="U139" s="252" t="e">
        <f>+#REF!</f>
        <v>#REF!</v>
      </c>
      <c r="V139" s="31" t="e">
        <f>+#REF!</f>
        <v>#REF!</v>
      </c>
      <c r="W139" s="31" t="e">
        <f>+#REF!</f>
        <v>#REF!</v>
      </c>
      <c r="X139" s="31" t="e">
        <f>+#REF!</f>
        <v>#REF!</v>
      </c>
      <c r="Y139" s="31" t="e">
        <f>+#REF!</f>
        <v>#REF!</v>
      </c>
      <c r="Z139" s="31" t="e">
        <f>+#REF!</f>
        <v>#REF!</v>
      </c>
      <c r="AA139" s="31" t="e">
        <f>+#REF!</f>
        <v>#REF!</v>
      </c>
      <c r="AB139" s="31" t="e">
        <f>+#REF!</f>
        <v>#REF!</v>
      </c>
    </row>
    <row r="140" spans="1:28" ht="20.100000000000001" customHeight="1" x14ac:dyDescent="0.3">
      <c r="A140" s="24">
        <v>134</v>
      </c>
      <c r="B140" s="272" t="s">
        <v>196</v>
      </c>
      <c r="C140" s="19" t="s">
        <v>43</v>
      </c>
      <c r="D140" s="253">
        <v>30</v>
      </c>
      <c r="E140" s="21">
        <f>APUS!$H$11794</f>
        <v>253</v>
      </c>
      <c r="F140" s="35">
        <f t="shared" si="34"/>
        <v>7590</v>
      </c>
      <c r="G140" s="264"/>
      <c r="H140" s="264"/>
      <c r="I140" s="264"/>
      <c r="J140" s="264"/>
      <c r="K140" s="264"/>
      <c r="L140" s="206"/>
      <c r="M140" s="250">
        <f t="shared" si="28"/>
        <v>0</v>
      </c>
      <c r="N140" s="36">
        <f t="shared" si="29"/>
        <v>-30</v>
      </c>
      <c r="O140" s="36">
        <f t="shared" si="30"/>
        <v>0</v>
      </c>
      <c r="P140" s="182">
        <v>45317</v>
      </c>
      <c r="Q140" s="252">
        <f t="shared" si="31"/>
        <v>0</v>
      </c>
      <c r="R140" s="252">
        <f t="shared" si="32"/>
        <v>0</v>
      </c>
      <c r="S140" s="252">
        <f t="shared" si="33"/>
        <v>0</v>
      </c>
      <c r="T140" s="252" t="e">
        <f>+#REF!</f>
        <v>#REF!</v>
      </c>
      <c r="U140" s="252" t="e">
        <f>+#REF!</f>
        <v>#REF!</v>
      </c>
      <c r="V140" s="31" t="e">
        <f>+#REF!</f>
        <v>#REF!</v>
      </c>
      <c r="W140" s="31" t="e">
        <f>+#REF!</f>
        <v>#REF!</v>
      </c>
      <c r="X140" s="31" t="e">
        <f>+#REF!</f>
        <v>#REF!</v>
      </c>
      <c r="Y140" s="31" t="e">
        <f>+#REF!</f>
        <v>#REF!</v>
      </c>
      <c r="Z140" s="31" t="e">
        <f>+#REF!</f>
        <v>#REF!</v>
      </c>
      <c r="AA140" s="31" t="e">
        <f>+#REF!</f>
        <v>#REF!</v>
      </c>
      <c r="AB140" s="31" t="e">
        <f>+#REF!</f>
        <v>#REF!</v>
      </c>
    </row>
    <row r="141" spans="1:28" ht="20.100000000000001" customHeight="1" x14ac:dyDescent="0.3">
      <c r="A141" s="24">
        <v>135</v>
      </c>
      <c r="B141" s="272" t="s">
        <v>197</v>
      </c>
      <c r="C141" s="19" t="s">
        <v>43</v>
      </c>
      <c r="D141" s="253">
        <v>18</v>
      </c>
      <c r="E141" s="21">
        <f>APUS!$H$11882</f>
        <v>172.01</v>
      </c>
      <c r="F141" s="35">
        <f t="shared" si="34"/>
        <v>3096.18</v>
      </c>
      <c r="G141" s="264"/>
      <c r="H141" s="264"/>
      <c r="I141" s="264"/>
      <c r="J141" s="264"/>
      <c r="K141" s="264"/>
      <c r="L141" s="264"/>
      <c r="M141" s="250">
        <f t="shared" si="28"/>
        <v>0</v>
      </c>
      <c r="N141" s="36">
        <f t="shared" si="29"/>
        <v>-18</v>
      </c>
      <c r="O141" s="36">
        <f t="shared" si="30"/>
        <v>0</v>
      </c>
      <c r="P141" s="182">
        <v>45347</v>
      </c>
      <c r="Q141" s="252">
        <f t="shared" si="31"/>
        <v>0</v>
      </c>
      <c r="R141" s="252">
        <f t="shared" si="32"/>
        <v>0</v>
      </c>
      <c r="S141" s="252">
        <f t="shared" si="33"/>
        <v>0</v>
      </c>
      <c r="T141" s="252" t="e">
        <f>+#REF!</f>
        <v>#REF!</v>
      </c>
      <c r="U141" s="252" t="e">
        <f>+#REF!</f>
        <v>#REF!</v>
      </c>
      <c r="V141" s="31" t="e">
        <f>+#REF!</f>
        <v>#REF!</v>
      </c>
      <c r="W141" s="31" t="e">
        <f>+#REF!</f>
        <v>#REF!</v>
      </c>
      <c r="X141" s="31" t="e">
        <f>+#REF!</f>
        <v>#REF!</v>
      </c>
      <c r="Y141" s="31" t="e">
        <f>+#REF!</f>
        <v>#REF!</v>
      </c>
      <c r="Z141" s="31" t="e">
        <f>+#REF!</f>
        <v>#REF!</v>
      </c>
      <c r="AA141" s="31" t="e">
        <f>+#REF!</f>
        <v>#REF!</v>
      </c>
      <c r="AB141" s="31" t="e">
        <f>+#REF!</f>
        <v>#REF!</v>
      </c>
    </row>
    <row r="142" spans="1:28" ht="20.100000000000001" customHeight="1" x14ac:dyDescent="0.3">
      <c r="A142" s="24">
        <v>136</v>
      </c>
      <c r="B142" s="272" t="s">
        <v>198</v>
      </c>
      <c r="C142" s="19" t="s">
        <v>43</v>
      </c>
      <c r="D142" s="253">
        <v>9</v>
      </c>
      <c r="E142" s="21">
        <f>APUS!$H$11970</f>
        <v>18.399999999999999</v>
      </c>
      <c r="F142" s="35">
        <f t="shared" si="34"/>
        <v>165.6</v>
      </c>
      <c r="G142" s="264"/>
      <c r="H142" s="206"/>
      <c r="I142" s="206"/>
      <c r="J142" s="206"/>
      <c r="K142" s="206"/>
      <c r="L142" s="206"/>
      <c r="M142" s="250">
        <f t="shared" si="28"/>
        <v>0</v>
      </c>
      <c r="N142" s="36">
        <f t="shared" si="29"/>
        <v>-9</v>
      </c>
      <c r="O142" s="36">
        <f t="shared" si="30"/>
        <v>0</v>
      </c>
      <c r="P142" s="182">
        <v>45347</v>
      </c>
      <c r="Q142" s="252">
        <f t="shared" si="31"/>
        <v>0</v>
      </c>
      <c r="R142" s="252">
        <f t="shared" si="32"/>
        <v>0</v>
      </c>
      <c r="S142" s="252">
        <f t="shared" si="33"/>
        <v>0</v>
      </c>
      <c r="T142" s="252" t="e">
        <f>+#REF!</f>
        <v>#REF!</v>
      </c>
      <c r="U142" s="252" t="e">
        <f>+#REF!</f>
        <v>#REF!</v>
      </c>
      <c r="V142" s="31" t="e">
        <f>+#REF!</f>
        <v>#REF!</v>
      </c>
      <c r="W142" s="31" t="e">
        <f>+#REF!</f>
        <v>#REF!</v>
      </c>
      <c r="X142" s="31" t="e">
        <f>+#REF!</f>
        <v>#REF!</v>
      </c>
      <c r="Y142" s="31" t="e">
        <f>+#REF!</f>
        <v>#REF!</v>
      </c>
      <c r="Z142" s="31" t="e">
        <f>+#REF!</f>
        <v>#REF!</v>
      </c>
      <c r="AA142" s="31" t="e">
        <f>+#REF!</f>
        <v>#REF!</v>
      </c>
      <c r="AB142" s="31" t="e">
        <f>+#REF!</f>
        <v>#REF!</v>
      </c>
    </row>
    <row r="143" spans="1:28" ht="20.100000000000001" customHeight="1" x14ac:dyDescent="0.3">
      <c r="A143" s="24">
        <v>137</v>
      </c>
      <c r="B143" s="271" t="s">
        <v>205</v>
      </c>
      <c r="C143" s="19" t="s">
        <v>32</v>
      </c>
      <c r="D143" s="253">
        <v>5901</v>
      </c>
      <c r="E143" s="21">
        <f>APUS!$H$12058</f>
        <v>0.4</v>
      </c>
      <c r="F143" s="35">
        <f t="shared" si="34"/>
        <v>2360.4</v>
      </c>
      <c r="G143" s="264"/>
      <c r="H143" s="206"/>
      <c r="I143" s="264"/>
      <c r="J143" s="206"/>
      <c r="K143" s="206"/>
      <c r="L143" s="264"/>
      <c r="M143" s="250">
        <f t="shared" si="28"/>
        <v>0</v>
      </c>
      <c r="N143" s="36">
        <f t="shared" si="29"/>
        <v>-5901</v>
      </c>
      <c r="O143" s="36">
        <f t="shared" si="30"/>
        <v>0</v>
      </c>
      <c r="P143" s="182">
        <v>45347</v>
      </c>
      <c r="Q143" s="252">
        <f t="shared" si="31"/>
        <v>0</v>
      </c>
      <c r="R143" s="252">
        <f t="shared" si="32"/>
        <v>0</v>
      </c>
      <c r="S143" s="252">
        <f t="shared" si="33"/>
        <v>0</v>
      </c>
      <c r="T143" s="252" t="e">
        <f>+#REF!</f>
        <v>#REF!</v>
      </c>
      <c r="U143" s="252" t="e">
        <f>+#REF!</f>
        <v>#REF!</v>
      </c>
      <c r="V143" s="31" t="e">
        <f>+#REF!</f>
        <v>#REF!</v>
      </c>
      <c r="W143" s="31" t="e">
        <f>+#REF!</f>
        <v>#REF!</v>
      </c>
      <c r="X143" s="31" t="e">
        <f>+#REF!</f>
        <v>#REF!</v>
      </c>
      <c r="Y143" s="31" t="e">
        <f>+#REF!</f>
        <v>#REF!</v>
      </c>
      <c r="Z143" s="31" t="e">
        <f>+#REF!</f>
        <v>#REF!</v>
      </c>
      <c r="AA143" s="31" t="e">
        <f>+#REF!</f>
        <v>#REF!</v>
      </c>
      <c r="AB143" s="31" t="e">
        <f>+#REF!</f>
        <v>#REF!</v>
      </c>
    </row>
    <row r="144" spans="1:28" ht="20.100000000000001" customHeight="1" x14ac:dyDescent="0.3">
      <c r="A144" s="24">
        <v>138</v>
      </c>
      <c r="B144" s="272" t="s">
        <v>199</v>
      </c>
      <c r="C144" s="19" t="s">
        <v>43</v>
      </c>
      <c r="D144" s="253">
        <v>6</v>
      </c>
      <c r="E144" s="21">
        <f>APUS!$H$12146</f>
        <v>452.44</v>
      </c>
      <c r="F144" s="35">
        <f t="shared" si="34"/>
        <v>2714.64</v>
      </c>
      <c r="G144" s="206"/>
      <c r="H144" s="206"/>
      <c r="I144" s="206"/>
      <c r="J144" s="206"/>
      <c r="K144" s="264"/>
      <c r="L144" s="264"/>
      <c r="M144" s="250">
        <f t="shared" si="28"/>
        <v>0</v>
      </c>
      <c r="N144" s="36">
        <f t="shared" si="29"/>
        <v>-6</v>
      </c>
      <c r="O144" s="36">
        <f t="shared" si="30"/>
        <v>0</v>
      </c>
      <c r="P144" s="182">
        <v>45347</v>
      </c>
      <c r="Q144" s="252">
        <f t="shared" si="31"/>
        <v>0</v>
      </c>
      <c r="R144" s="252">
        <f t="shared" si="32"/>
        <v>0</v>
      </c>
      <c r="S144" s="252">
        <f t="shared" si="33"/>
        <v>0</v>
      </c>
      <c r="T144" s="252" t="e">
        <f>+#REF!</f>
        <v>#REF!</v>
      </c>
      <c r="U144" s="252" t="e">
        <f>+#REF!</f>
        <v>#REF!</v>
      </c>
      <c r="V144" s="31" t="e">
        <f>+#REF!</f>
        <v>#REF!</v>
      </c>
      <c r="W144" s="31" t="e">
        <f>+#REF!</f>
        <v>#REF!</v>
      </c>
      <c r="X144" s="31" t="e">
        <f>+#REF!</f>
        <v>#REF!</v>
      </c>
      <c r="Y144" s="31" t="e">
        <f>+#REF!</f>
        <v>#REF!</v>
      </c>
      <c r="Z144" s="31" t="e">
        <f>+#REF!</f>
        <v>#REF!</v>
      </c>
      <c r="AA144" s="31" t="e">
        <f>+#REF!</f>
        <v>#REF!</v>
      </c>
      <c r="AB144" s="31" t="e">
        <f>+#REF!</f>
        <v>#REF!</v>
      </c>
    </row>
    <row r="145" spans="1:28" ht="20.100000000000001" customHeight="1" x14ac:dyDescent="0.3">
      <c r="A145" s="24">
        <v>139</v>
      </c>
      <c r="B145" s="272" t="s">
        <v>200</v>
      </c>
      <c r="C145" s="19" t="s">
        <v>43</v>
      </c>
      <c r="D145" s="253">
        <v>6</v>
      </c>
      <c r="E145" s="21">
        <f>APUS!$H$12234</f>
        <v>46.62</v>
      </c>
      <c r="F145" s="35">
        <f t="shared" si="34"/>
        <v>279.71999999999997</v>
      </c>
      <c r="G145" s="264"/>
      <c r="H145" s="206"/>
      <c r="I145" s="264"/>
      <c r="J145" s="206"/>
      <c r="K145" s="206"/>
      <c r="L145" s="264"/>
      <c r="M145" s="250">
        <f t="shared" si="28"/>
        <v>0</v>
      </c>
      <c r="N145" s="36">
        <f t="shared" si="29"/>
        <v>-6</v>
      </c>
      <c r="O145" s="36">
        <f t="shared" si="30"/>
        <v>0</v>
      </c>
      <c r="P145" s="182">
        <v>45347</v>
      </c>
      <c r="Q145" s="252">
        <f t="shared" si="31"/>
        <v>0</v>
      </c>
      <c r="R145" s="252">
        <f t="shared" si="32"/>
        <v>0</v>
      </c>
      <c r="S145" s="252">
        <f t="shared" si="33"/>
        <v>0</v>
      </c>
      <c r="T145" s="252" t="e">
        <f>+#REF!</f>
        <v>#REF!</v>
      </c>
      <c r="U145" s="252" t="e">
        <f>+#REF!</f>
        <v>#REF!</v>
      </c>
      <c r="V145" s="31" t="e">
        <f>+#REF!</f>
        <v>#REF!</v>
      </c>
      <c r="W145" s="31" t="e">
        <f>+#REF!</f>
        <v>#REF!</v>
      </c>
      <c r="X145" s="31" t="e">
        <f>+#REF!</f>
        <v>#REF!</v>
      </c>
      <c r="Y145" s="31" t="e">
        <f>+#REF!</f>
        <v>#REF!</v>
      </c>
      <c r="Z145" s="31" t="e">
        <f>+#REF!</f>
        <v>#REF!</v>
      </c>
      <c r="AA145" s="31" t="e">
        <f>+#REF!</f>
        <v>#REF!</v>
      </c>
      <c r="AB145" s="31" t="e">
        <f>+#REF!</f>
        <v>#REF!</v>
      </c>
    </row>
    <row r="146" spans="1:28" ht="20.100000000000001" customHeight="1" x14ac:dyDescent="0.3">
      <c r="A146" s="24">
        <v>140</v>
      </c>
      <c r="B146" s="272" t="s">
        <v>201</v>
      </c>
      <c r="C146" s="19" t="s">
        <v>43</v>
      </c>
      <c r="D146" s="253">
        <v>6</v>
      </c>
      <c r="E146" s="21">
        <f>APUS!$H$12322</f>
        <v>1311</v>
      </c>
      <c r="F146" s="35">
        <f t="shared" si="34"/>
        <v>7866</v>
      </c>
      <c r="G146" s="264"/>
      <c r="H146" s="264"/>
      <c r="I146" s="264"/>
      <c r="J146" s="264"/>
      <c r="K146" s="264"/>
      <c r="L146" s="264"/>
      <c r="M146" s="250">
        <f t="shared" si="28"/>
        <v>0</v>
      </c>
      <c r="N146" s="36">
        <f t="shared" si="29"/>
        <v>-6</v>
      </c>
      <c r="O146" s="36">
        <f t="shared" si="30"/>
        <v>0</v>
      </c>
      <c r="P146" s="182">
        <v>45347</v>
      </c>
      <c r="Q146" s="252">
        <f t="shared" si="31"/>
        <v>0</v>
      </c>
      <c r="R146" s="252">
        <f t="shared" si="32"/>
        <v>0</v>
      </c>
      <c r="S146" s="252">
        <f t="shared" si="33"/>
        <v>0</v>
      </c>
      <c r="T146" s="252" t="e">
        <f>+#REF!</f>
        <v>#REF!</v>
      </c>
      <c r="U146" s="252" t="e">
        <f>+#REF!</f>
        <v>#REF!</v>
      </c>
      <c r="V146" s="31" t="e">
        <f>+#REF!</f>
        <v>#REF!</v>
      </c>
      <c r="W146" s="31" t="e">
        <f>+#REF!</f>
        <v>#REF!</v>
      </c>
      <c r="X146" s="31" t="e">
        <f>+#REF!</f>
        <v>#REF!</v>
      </c>
      <c r="Y146" s="31" t="e">
        <f>+#REF!</f>
        <v>#REF!</v>
      </c>
      <c r="Z146" s="31" t="e">
        <f>+#REF!</f>
        <v>#REF!</v>
      </c>
      <c r="AA146" s="31" t="e">
        <f>+#REF!</f>
        <v>#REF!</v>
      </c>
      <c r="AB146" s="31" t="e">
        <f>+#REF!</f>
        <v>#REF!</v>
      </c>
    </row>
    <row r="147" spans="1:28" ht="20.100000000000001" customHeight="1" x14ac:dyDescent="0.3">
      <c r="A147" s="24">
        <v>141</v>
      </c>
      <c r="B147" s="272" t="s">
        <v>202</v>
      </c>
      <c r="C147" s="19" t="s">
        <v>43</v>
      </c>
      <c r="D147" s="253">
        <v>6</v>
      </c>
      <c r="E147" s="21">
        <f>APUS!$H$12410</f>
        <v>207</v>
      </c>
      <c r="F147" s="35">
        <f t="shared" si="34"/>
        <v>1242</v>
      </c>
      <c r="G147" s="264"/>
      <c r="H147" s="264"/>
      <c r="I147" s="264"/>
      <c r="J147" s="264"/>
      <c r="K147" s="264"/>
      <c r="L147" s="264"/>
      <c r="M147" s="250">
        <f t="shared" si="28"/>
        <v>0</v>
      </c>
      <c r="N147" s="36">
        <f t="shared" si="29"/>
        <v>-6</v>
      </c>
      <c r="O147" s="36">
        <f t="shared" si="30"/>
        <v>0</v>
      </c>
      <c r="P147" s="182">
        <v>45347</v>
      </c>
      <c r="Q147" s="252">
        <f t="shared" si="31"/>
        <v>0</v>
      </c>
      <c r="R147" s="252">
        <f t="shared" si="32"/>
        <v>0</v>
      </c>
      <c r="S147" s="252">
        <f t="shared" si="33"/>
        <v>0</v>
      </c>
      <c r="T147" s="252" t="e">
        <f>+#REF!</f>
        <v>#REF!</v>
      </c>
      <c r="U147" s="252" t="e">
        <f>+#REF!</f>
        <v>#REF!</v>
      </c>
      <c r="V147" s="31" t="e">
        <f>+#REF!</f>
        <v>#REF!</v>
      </c>
      <c r="W147" s="31" t="e">
        <f>+#REF!</f>
        <v>#REF!</v>
      </c>
      <c r="X147" s="31" t="e">
        <f>+#REF!</f>
        <v>#REF!</v>
      </c>
      <c r="Y147" s="31" t="e">
        <f>+#REF!</f>
        <v>#REF!</v>
      </c>
      <c r="Z147" s="31" t="e">
        <f>+#REF!</f>
        <v>#REF!</v>
      </c>
      <c r="AA147" s="31" t="e">
        <f>+#REF!</f>
        <v>#REF!</v>
      </c>
      <c r="AB147" s="31" t="e">
        <f>+#REF!</f>
        <v>#REF!</v>
      </c>
    </row>
    <row r="148" spans="1:28" ht="20.100000000000001" customHeight="1" x14ac:dyDescent="0.3">
      <c r="A148" s="24">
        <v>142</v>
      </c>
      <c r="B148" s="272" t="s">
        <v>203</v>
      </c>
      <c r="C148" s="19" t="s">
        <v>43</v>
      </c>
      <c r="D148" s="253">
        <v>6</v>
      </c>
      <c r="E148" s="21">
        <f>APUS!$H$12498</f>
        <v>207</v>
      </c>
      <c r="F148" s="35">
        <f t="shared" si="34"/>
        <v>1242</v>
      </c>
      <c r="G148" s="264"/>
      <c r="H148" s="264"/>
      <c r="I148" s="264"/>
      <c r="J148" s="264"/>
      <c r="K148" s="264"/>
      <c r="L148" s="264"/>
      <c r="M148" s="250">
        <f t="shared" si="28"/>
        <v>0</v>
      </c>
      <c r="N148" s="36">
        <f t="shared" si="29"/>
        <v>-6</v>
      </c>
      <c r="O148" s="36">
        <f t="shared" si="30"/>
        <v>0</v>
      </c>
      <c r="P148" s="182">
        <v>45347</v>
      </c>
      <c r="Q148" s="252">
        <f t="shared" si="31"/>
        <v>0</v>
      </c>
      <c r="R148" s="252">
        <f t="shared" si="32"/>
        <v>0</v>
      </c>
      <c r="S148" s="252">
        <f t="shared" si="33"/>
        <v>0</v>
      </c>
      <c r="T148" s="252" t="e">
        <f>+#REF!</f>
        <v>#REF!</v>
      </c>
      <c r="U148" s="252" t="e">
        <f>+#REF!</f>
        <v>#REF!</v>
      </c>
      <c r="V148" s="31" t="e">
        <f>+#REF!</f>
        <v>#REF!</v>
      </c>
      <c r="W148" s="31" t="e">
        <f>+#REF!</f>
        <v>#REF!</v>
      </c>
      <c r="X148" s="31" t="e">
        <f>+#REF!</f>
        <v>#REF!</v>
      </c>
      <c r="Y148" s="31" t="e">
        <f>+#REF!</f>
        <v>#REF!</v>
      </c>
      <c r="Z148" s="31" t="e">
        <f>+#REF!</f>
        <v>#REF!</v>
      </c>
      <c r="AA148" s="31" t="e">
        <f>+#REF!</f>
        <v>#REF!</v>
      </c>
      <c r="AB148" s="31" t="e">
        <f>+#REF!</f>
        <v>#REF!</v>
      </c>
    </row>
    <row r="149" spans="1:28" ht="20.100000000000001" customHeight="1" thickBot="1" x14ac:dyDescent="0.35">
      <c r="A149" s="24">
        <v>143</v>
      </c>
      <c r="B149" s="272" t="s">
        <v>204</v>
      </c>
      <c r="C149" s="19" t="s">
        <v>43</v>
      </c>
      <c r="D149" s="253">
        <v>6</v>
      </c>
      <c r="E149" s="21">
        <f>APUS!$H$12586</f>
        <v>638.25</v>
      </c>
      <c r="F149" s="35">
        <f t="shared" si="34"/>
        <v>3829.5</v>
      </c>
      <c r="G149" s="264"/>
      <c r="H149" s="206"/>
      <c r="I149" s="264"/>
      <c r="J149" s="206"/>
      <c r="K149" s="206"/>
      <c r="L149" s="264"/>
      <c r="M149" s="250">
        <f t="shared" si="28"/>
        <v>0</v>
      </c>
      <c r="N149" s="36">
        <f t="shared" si="29"/>
        <v>-6</v>
      </c>
      <c r="O149" s="36">
        <f t="shared" si="30"/>
        <v>0</v>
      </c>
      <c r="P149" s="182">
        <v>45377</v>
      </c>
      <c r="Q149" s="252">
        <f t="shared" si="31"/>
        <v>0</v>
      </c>
      <c r="R149" s="252">
        <f t="shared" si="32"/>
        <v>0</v>
      </c>
      <c r="S149" s="252">
        <f t="shared" si="33"/>
        <v>0</v>
      </c>
      <c r="T149" s="252" t="e">
        <f>+#REF!</f>
        <v>#REF!</v>
      </c>
      <c r="U149" s="252" t="e">
        <f>+#REF!</f>
        <v>#REF!</v>
      </c>
      <c r="V149" s="31" t="e">
        <f>+#REF!</f>
        <v>#REF!</v>
      </c>
      <c r="W149" s="31" t="e">
        <f>+#REF!</f>
        <v>#REF!</v>
      </c>
      <c r="X149" s="31" t="e">
        <f>+#REF!</f>
        <v>#REF!</v>
      </c>
      <c r="Y149" s="31" t="e">
        <f>+#REF!</f>
        <v>#REF!</v>
      </c>
      <c r="Z149" s="31" t="e">
        <f>+#REF!</f>
        <v>#REF!</v>
      </c>
      <c r="AA149" s="31" t="e">
        <f>+#REF!</f>
        <v>#REF!</v>
      </c>
      <c r="AB149" s="31" t="e">
        <f>+#REF!</f>
        <v>#REF!</v>
      </c>
    </row>
    <row r="150" spans="1:28" ht="20.25" customHeight="1" thickBot="1" x14ac:dyDescent="0.35">
      <c r="A150" s="339" t="s">
        <v>40</v>
      </c>
      <c r="B150" s="340"/>
      <c r="C150" s="340"/>
      <c r="D150" s="340"/>
      <c r="E150" s="340"/>
      <c r="F150" s="39">
        <f>SUM(F7:F149)</f>
        <v>6142284.0506999986</v>
      </c>
      <c r="G150" s="44"/>
      <c r="H150" s="45"/>
      <c r="I150" s="45"/>
      <c r="J150" s="45"/>
      <c r="K150" s="45"/>
      <c r="L150" s="45"/>
      <c r="M150" s="250">
        <f t="shared" si="28"/>
        <v>0</v>
      </c>
      <c r="N150" s="36">
        <f t="shared" si="29"/>
        <v>0</v>
      </c>
    </row>
  </sheetData>
  <autoFilter ref="A5:P150" xr:uid="{8DDACE05-DA71-4A08-AD4E-C79D7E5BDE55}"/>
  <mergeCells count="3">
    <mergeCell ref="A2:F2"/>
    <mergeCell ref="G4:L4"/>
    <mergeCell ref="A150:E150"/>
  </mergeCells>
  <printOptions horizontalCentered="1"/>
  <pageMargins left="0.51181102362204722" right="0.51181102362204722" top="0.55118110236220474" bottom="0.55118110236220474" header="0.31496062992125984" footer="0.31496062992125984"/>
  <pageSetup paperSize="9" scale="57" fitToHeight="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0C8E4-8107-45D0-A38E-F8A03ACA3CA7}">
  <sheetPr>
    <pageSetUpPr fitToPage="1"/>
  </sheetPr>
  <dimension ref="A1:D18"/>
  <sheetViews>
    <sheetView topLeftCell="A12" workbookViewId="0">
      <selection activeCell="D5" sqref="D5"/>
    </sheetView>
  </sheetViews>
  <sheetFormatPr baseColWidth="10" defaultRowHeight="14.4" x14ac:dyDescent="0.3"/>
  <cols>
    <col min="1" max="1" width="15.6640625" customWidth="1"/>
    <col min="2" max="2" width="29.88671875" customWidth="1"/>
    <col min="3" max="3" width="25.88671875" customWidth="1"/>
    <col min="4" max="4" width="23.33203125" customWidth="1"/>
    <col min="252" max="252" width="24.33203125" customWidth="1"/>
    <col min="253" max="253" width="22.33203125" customWidth="1"/>
    <col min="254" max="254" width="21" customWidth="1"/>
    <col min="255" max="255" width="18.5546875" customWidth="1"/>
    <col min="256" max="258" width="40.109375" customWidth="1"/>
    <col min="508" max="508" width="24.33203125" customWidth="1"/>
    <col min="509" max="509" width="22.33203125" customWidth="1"/>
    <col min="510" max="510" width="21" customWidth="1"/>
    <col min="511" max="511" width="18.5546875" customWidth="1"/>
    <col min="512" max="514" width="40.109375" customWidth="1"/>
    <col min="764" max="764" width="24.33203125" customWidth="1"/>
    <col min="765" max="765" width="22.33203125" customWidth="1"/>
    <col min="766" max="766" width="21" customWidth="1"/>
    <col min="767" max="767" width="18.5546875" customWidth="1"/>
    <col min="768" max="770" width="40.109375" customWidth="1"/>
    <col min="1020" max="1020" width="24.33203125" customWidth="1"/>
    <col min="1021" max="1021" width="22.33203125" customWidth="1"/>
    <col min="1022" max="1022" width="21" customWidth="1"/>
    <col min="1023" max="1023" width="18.5546875" customWidth="1"/>
    <col min="1024" max="1026" width="40.109375" customWidth="1"/>
    <col min="1276" max="1276" width="24.33203125" customWidth="1"/>
    <col min="1277" max="1277" width="22.33203125" customWidth="1"/>
    <col min="1278" max="1278" width="21" customWidth="1"/>
    <col min="1279" max="1279" width="18.5546875" customWidth="1"/>
    <col min="1280" max="1282" width="40.109375" customWidth="1"/>
    <col min="1532" max="1532" width="24.33203125" customWidth="1"/>
    <col min="1533" max="1533" width="22.33203125" customWidth="1"/>
    <col min="1534" max="1534" width="21" customWidth="1"/>
    <col min="1535" max="1535" width="18.5546875" customWidth="1"/>
    <col min="1536" max="1538" width="40.109375" customWidth="1"/>
    <col min="1788" max="1788" width="24.33203125" customWidth="1"/>
    <col min="1789" max="1789" width="22.33203125" customWidth="1"/>
    <col min="1790" max="1790" width="21" customWidth="1"/>
    <col min="1791" max="1791" width="18.5546875" customWidth="1"/>
    <col min="1792" max="1794" width="40.109375" customWidth="1"/>
    <col min="2044" max="2044" width="24.33203125" customWidth="1"/>
    <col min="2045" max="2045" width="22.33203125" customWidth="1"/>
    <col min="2046" max="2046" width="21" customWidth="1"/>
    <col min="2047" max="2047" width="18.5546875" customWidth="1"/>
    <col min="2048" max="2050" width="40.109375" customWidth="1"/>
    <col min="2300" max="2300" width="24.33203125" customWidth="1"/>
    <col min="2301" max="2301" width="22.33203125" customWidth="1"/>
    <col min="2302" max="2302" width="21" customWidth="1"/>
    <col min="2303" max="2303" width="18.5546875" customWidth="1"/>
    <col min="2304" max="2306" width="40.109375" customWidth="1"/>
    <col min="2556" max="2556" width="24.33203125" customWidth="1"/>
    <col min="2557" max="2557" width="22.33203125" customWidth="1"/>
    <col min="2558" max="2558" width="21" customWidth="1"/>
    <col min="2559" max="2559" width="18.5546875" customWidth="1"/>
    <col min="2560" max="2562" width="40.109375" customWidth="1"/>
    <col min="2812" max="2812" width="24.33203125" customWidth="1"/>
    <col min="2813" max="2813" width="22.33203125" customWidth="1"/>
    <col min="2814" max="2814" width="21" customWidth="1"/>
    <col min="2815" max="2815" width="18.5546875" customWidth="1"/>
    <col min="2816" max="2818" width="40.109375" customWidth="1"/>
    <col min="3068" max="3068" width="24.33203125" customWidth="1"/>
    <col min="3069" max="3069" width="22.33203125" customWidth="1"/>
    <col min="3070" max="3070" width="21" customWidth="1"/>
    <col min="3071" max="3071" width="18.5546875" customWidth="1"/>
    <col min="3072" max="3074" width="40.109375" customWidth="1"/>
    <col min="3324" max="3324" width="24.33203125" customWidth="1"/>
    <col min="3325" max="3325" width="22.33203125" customWidth="1"/>
    <col min="3326" max="3326" width="21" customWidth="1"/>
    <col min="3327" max="3327" width="18.5546875" customWidth="1"/>
    <col min="3328" max="3330" width="40.109375" customWidth="1"/>
    <col min="3580" max="3580" width="24.33203125" customWidth="1"/>
    <col min="3581" max="3581" width="22.33203125" customWidth="1"/>
    <col min="3582" max="3582" width="21" customWidth="1"/>
    <col min="3583" max="3583" width="18.5546875" customWidth="1"/>
    <col min="3584" max="3586" width="40.109375" customWidth="1"/>
    <col min="3836" max="3836" width="24.33203125" customWidth="1"/>
    <col min="3837" max="3837" width="22.33203125" customWidth="1"/>
    <col min="3838" max="3838" width="21" customWidth="1"/>
    <col min="3839" max="3839" width="18.5546875" customWidth="1"/>
    <col min="3840" max="3842" width="40.109375" customWidth="1"/>
    <col min="4092" max="4092" width="24.33203125" customWidth="1"/>
    <col min="4093" max="4093" width="22.33203125" customWidth="1"/>
    <col min="4094" max="4094" width="21" customWidth="1"/>
    <col min="4095" max="4095" width="18.5546875" customWidth="1"/>
    <col min="4096" max="4098" width="40.109375" customWidth="1"/>
    <col min="4348" max="4348" width="24.33203125" customWidth="1"/>
    <col min="4349" max="4349" width="22.33203125" customWidth="1"/>
    <col min="4350" max="4350" width="21" customWidth="1"/>
    <col min="4351" max="4351" width="18.5546875" customWidth="1"/>
    <col min="4352" max="4354" width="40.109375" customWidth="1"/>
    <col min="4604" max="4604" width="24.33203125" customWidth="1"/>
    <col min="4605" max="4605" width="22.33203125" customWidth="1"/>
    <col min="4606" max="4606" width="21" customWidth="1"/>
    <col min="4607" max="4607" width="18.5546875" customWidth="1"/>
    <col min="4608" max="4610" width="40.109375" customWidth="1"/>
    <col min="4860" max="4860" width="24.33203125" customWidth="1"/>
    <col min="4861" max="4861" width="22.33203125" customWidth="1"/>
    <col min="4862" max="4862" width="21" customWidth="1"/>
    <col min="4863" max="4863" width="18.5546875" customWidth="1"/>
    <col min="4864" max="4866" width="40.109375" customWidth="1"/>
    <col min="5116" max="5116" width="24.33203125" customWidth="1"/>
    <col min="5117" max="5117" width="22.33203125" customWidth="1"/>
    <col min="5118" max="5118" width="21" customWidth="1"/>
    <col min="5119" max="5119" width="18.5546875" customWidth="1"/>
    <col min="5120" max="5122" width="40.109375" customWidth="1"/>
    <col min="5372" max="5372" width="24.33203125" customWidth="1"/>
    <col min="5373" max="5373" width="22.33203125" customWidth="1"/>
    <col min="5374" max="5374" width="21" customWidth="1"/>
    <col min="5375" max="5375" width="18.5546875" customWidth="1"/>
    <col min="5376" max="5378" width="40.109375" customWidth="1"/>
    <col min="5628" max="5628" width="24.33203125" customWidth="1"/>
    <col min="5629" max="5629" width="22.33203125" customWidth="1"/>
    <col min="5630" max="5630" width="21" customWidth="1"/>
    <col min="5631" max="5631" width="18.5546875" customWidth="1"/>
    <col min="5632" max="5634" width="40.109375" customWidth="1"/>
    <col min="5884" max="5884" width="24.33203125" customWidth="1"/>
    <col min="5885" max="5885" width="22.33203125" customWidth="1"/>
    <col min="5886" max="5886" width="21" customWidth="1"/>
    <col min="5887" max="5887" width="18.5546875" customWidth="1"/>
    <col min="5888" max="5890" width="40.109375" customWidth="1"/>
    <col min="6140" max="6140" width="24.33203125" customWidth="1"/>
    <col min="6141" max="6141" width="22.33203125" customWidth="1"/>
    <col min="6142" max="6142" width="21" customWidth="1"/>
    <col min="6143" max="6143" width="18.5546875" customWidth="1"/>
    <col min="6144" max="6146" width="40.109375" customWidth="1"/>
    <col min="6396" max="6396" width="24.33203125" customWidth="1"/>
    <col min="6397" max="6397" width="22.33203125" customWidth="1"/>
    <col min="6398" max="6398" width="21" customWidth="1"/>
    <col min="6399" max="6399" width="18.5546875" customWidth="1"/>
    <col min="6400" max="6402" width="40.109375" customWidth="1"/>
    <col min="6652" max="6652" width="24.33203125" customWidth="1"/>
    <col min="6653" max="6653" width="22.33203125" customWidth="1"/>
    <col min="6654" max="6654" width="21" customWidth="1"/>
    <col min="6655" max="6655" width="18.5546875" customWidth="1"/>
    <col min="6656" max="6658" width="40.109375" customWidth="1"/>
    <col min="6908" max="6908" width="24.33203125" customWidth="1"/>
    <col min="6909" max="6909" width="22.33203125" customWidth="1"/>
    <col min="6910" max="6910" width="21" customWidth="1"/>
    <col min="6911" max="6911" width="18.5546875" customWidth="1"/>
    <col min="6912" max="6914" width="40.109375" customWidth="1"/>
    <col min="7164" max="7164" width="24.33203125" customWidth="1"/>
    <col min="7165" max="7165" width="22.33203125" customWidth="1"/>
    <col min="7166" max="7166" width="21" customWidth="1"/>
    <col min="7167" max="7167" width="18.5546875" customWidth="1"/>
    <col min="7168" max="7170" width="40.109375" customWidth="1"/>
    <col min="7420" max="7420" width="24.33203125" customWidth="1"/>
    <col min="7421" max="7421" width="22.33203125" customWidth="1"/>
    <col min="7422" max="7422" width="21" customWidth="1"/>
    <col min="7423" max="7423" width="18.5546875" customWidth="1"/>
    <col min="7424" max="7426" width="40.109375" customWidth="1"/>
    <col min="7676" max="7676" width="24.33203125" customWidth="1"/>
    <col min="7677" max="7677" width="22.33203125" customWidth="1"/>
    <col min="7678" max="7678" width="21" customWidth="1"/>
    <col min="7679" max="7679" width="18.5546875" customWidth="1"/>
    <col min="7680" max="7682" width="40.109375" customWidth="1"/>
    <col min="7932" max="7932" width="24.33203125" customWidth="1"/>
    <col min="7933" max="7933" width="22.33203125" customWidth="1"/>
    <col min="7934" max="7934" width="21" customWidth="1"/>
    <col min="7935" max="7935" width="18.5546875" customWidth="1"/>
    <col min="7936" max="7938" width="40.109375" customWidth="1"/>
    <col min="8188" max="8188" width="24.33203125" customWidth="1"/>
    <col min="8189" max="8189" width="22.33203125" customWidth="1"/>
    <col min="8190" max="8190" width="21" customWidth="1"/>
    <col min="8191" max="8191" width="18.5546875" customWidth="1"/>
    <col min="8192" max="8194" width="40.109375" customWidth="1"/>
    <col min="8444" max="8444" width="24.33203125" customWidth="1"/>
    <col min="8445" max="8445" width="22.33203125" customWidth="1"/>
    <col min="8446" max="8446" width="21" customWidth="1"/>
    <col min="8447" max="8447" width="18.5546875" customWidth="1"/>
    <col min="8448" max="8450" width="40.109375" customWidth="1"/>
    <col min="8700" max="8700" width="24.33203125" customWidth="1"/>
    <col min="8701" max="8701" width="22.33203125" customWidth="1"/>
    <col min="8702" max="8702" width="21" customWidth="1"/>
    <col min="8703" max="8703" width="18.5546875" customWidth="1"/>
    <col min="8704" max="8706" width="40.109375" customWidth="1"/>
    <col min="8956" max="8956" width="24.33203125" customWidth="1"/>
    <col min="8957" max="8957" width="22.33203125" customWidth="1"/>
    <col min="8958" max="8958" width="21" customWidth="1"/>
    <col min="8959" max="8959" width="18.5546875" customWidth="1"/>
    <col min="8960" max="8962" width="40.109375" customWidth="1"/>
    <col min="9212" max="9212" width="24.33203125" customWidth="1"/>
    <col min="9213" max="9213" width="22.33203125" customWidth="1"/>
    <col min="9214" max="9214" width="21" customWidth="1"/>
    <col min="9215" max="9215" width="18.5546875" customWidth="1"/>
    <col min="9216" max="9218" width="40.109375" customWidth="1"/>
    <col min="9468" max="9468" width="24.33203125" customWidth="1"/>
    <col min="9469" max="9469" width="22.33203125" customWidth="1"/>
    <col min="9470" max="9470" width="21" customWidth="1"/>
    <col min="9471" max="9471" width="18.5546875" customWidth="1"/>
    <col min="9472" max="9474" width="40.109375" customWidth="1"/>
    <col min="9724" max="9724" width="24.33203125" customWidth="1"/>
    <col min="9725" max="9725" width="22.33203125" customWidth="1"/>
    <col min="9726" max="9726" width="21" customWidth="1"/>
    <col min="9727" max="9727" width="18.5546875" customWidth="1"/>
    <col min="9728" max="9730" width="40.109375" customWidth="1"/>
    <col min="9980" max="9980" width="24.33203125" customWidth="1"/>
    <col min="9981" max="9981" width="22.33203125" customWidth="1"/>
    <col min="9982" max="9982" width="21" customWidth="1"/>
    <col min="9983" max="9983" width="18.5546875" customWidth="1"/>
    <col min="9984" max="9986" width="40.109375" customWidth="1"/>
    <col min="10236" max="10236" width="24.33203125" customWidth="1"/>
    <col min="10237" max="10237" width="22.33203125" customWidth="1"/>
    <col min="10238" max="10238" width="21" customWidth="1"/>
    <col min="10239" max="10239" width="18.5546875" customWidth="1"/>
    <col min="10240" max="10242" width="40.109375" customWidth="1"/>
    <col min="10492" max="10492" width="24.33203125" customWidth="1"/>
    <col min="10493" max="10493" width="22.33203125" customWidth="1"/>
    <col min="10494" max="10494" width="21" customWidth="1"/>
    <col min="10495" max="10495" width="18.5546875" customWidth="1"/>
    <col min="10496" max="10498" width="40.109375" customWidth="1"/>
    <col min="10748" max="10748" width="24.33203125" customWidth="1"/>
    <col min="10749" max="10749" width="22.33203125" customWidth="1"/>
    <col min="10750" max="10750" width="21" customWidth="1"/>
    <col min="10751" max="10751" width="18.5546875" customWidth="1"/>
    <col min="10752" max="10754" width="40.109375" customWidth="1"/>
    <col min="11004" max="11004" width="24.33203125" customWidth="1"/>
    <col min="11005" max="11005" width="22.33203125" customWidth="1"/>
    <col min="11006" max="11006" width="21" customWidth="1"/>
    <col min="11007" max="11007" width="18.5546875" customWidth="1"/>
    <col min="11008" max="11010" width="40.109375" customWidth="1"/>
    <col min="11260" max="11260" width="24.33203125" customWidth="1"/>
    <col min="11261" max="11261" width="22.33203125" customWidth="1"/>
    <col min="11262" max="11262" width="21" customWidth="1"/>
    <col min="11263" max="11263" width="18.5546875" customWidth="1"/>
    <col min="11264" max="11266" width="40.109375" customWidth="1"/>
    <col min="11516" max="11516" width="24.33203125" customWidth="1"/>
    <col min="11517" max="11517" width="22.33203125" customWidth="1"/>
    <col min="11518" max="11518" width="21" customWidth="1"/>
    <col min="11519" max="11519" width="18.5546875" customWidth="1"/>
    <col min="11520" max="11522" width="40.109375" customWidth="1"/>
    <col min="11772" max="11772" width="24.33203125" customWidth="1"/>
    <col min="11773" max="11773" width="22.33203125" customWidth="1"/>
    <col min="11774" max="11774" width="21" customWidth="1"/>
    <col min="11775" max="11775" width="18.5546875" customWidth="1"/>
    <col min="11776" max="11778" width="40.109375" customWidth="1"/>
    <col min="12028" max="12028" width="24.33203125" customWidth="1"/>
    <col min="12029" max="12029" width="22.33203125" customWidth="1"/>
    <col min="12030" max="12030" width="21" customWidth="1"/>
    <col min="12031" max="12031" width="18.5546875" customWidth="1"/>
    <col min="12032" max="12034" width="40.109375" customWidth="1"/>
    <col min="12284" max="12284" width="24.33203125" customWidth="1"/>
    <col min="12285" max="12285" width="22.33203125" customWidth="1"/>
    <col min="12286" max="12286" width="21" customWidth="1"/>
    <col min="12287" max="12287" width="18.5546875" customWidth="1"/>
    <col min="12288" max="12290" width="40.109375" customWidth="1"/>
    <col min="12540" max="12540" width="24.33203125" customWidth="1"/>
    <col min="12541" max="12541" width="22.33203125" customWidth="1"/>
    <col min="12542" max="12542" width="21" customWidth="1"/>
    <col min="12543" max="12543" width="18.5546875" customWidth="1"/>
    <col min="12544" max="12546" width="40.109375" customWidth="1"/>
    <col min="12796" max="12796" width="24.33203125" customWidth="1"/>
    <col min="12797" max="12797" width="22.33203125" customWidth="1"/>
    <col min="12798" max="12798" width="21" customWidth="1"/>
    <col min="12799" max="12799" width="18.5546875" customWidth="1"/>
    <col min="12800" max="12802" width="40.109375" customWidth="1"/>
    <col min="13052" max="13052" width="24.33203125" customWidth="1"/>
    <col min="13053" max="13053" width="22.33203125" customWidth="1"/>
    <col min="13054" max="13054" width="21" customWidth="1"/>
    <col min="13055" max="13055" width="18.5546875" customWidth="1"/>
    <col min="13056" max="13058" width="40.109375" customWidth="1"/>
    <col min="13308" max="13308" width="24.33203125" customWidth="1"/>
    <col min="13309" max="13309" width="22.33203125" customWidth="1"/>
    <col min="13310" max="13310" width="21" customWidth="1"/>
    <col min="13311" max="13311" width="18.5546875" customWidth="1"/>
    <col min="13312" max="13314" width="40.109375" customWidth="1"/>
    <col min="13564" max="13564" width="24.33203125" customWidth="1"/>
    <col min="13565" max="13565" width="22.33203125" customWidth="1"/>
    <col min="13566" max="13566" width="21" customWidth="1"/>
    <col min="13567" max="13567" width="18.5546875" customWidth="1"/>
    <col min="13568" max="13570" width="40.109375" customWidth="1"/>
    <col min="13820" max="13820" width="24.33203125" customWidth="1"/>
    <col min="13821" max="13821" width="22.33203125" customWidth="1"/>
    <col min="13822" max="13822" width="21" customWidth="1"/>
    <col min="13823" max="13823" width="18.5546875" customWidth="1"/>
    <col min="13824" max="13826" width="40.109375" customWidth="1"/>
    <col min="14076" max="14076" width="24.33203125" customWidth="1"/>
    <col min="14077" max="14077" width="22.33203125" customWidth="1"/>
    <col min="14078" max="14078" width="21" customWidth="1"/>
    <col min="14079" max="14079" width="18.5546875" customWidth="1"/>
    <col min="14080" max="14082" width="40.109375" customWidth="1"/>
    <col min="14332" max="14332" width="24.33203125" customWidth="1"/>
    <col min="14333" max="14333" width="22.33203125" customWidth="1"/>
    <col min="14334" max="14334" width="21" customWidth="1"/>
    <col min="14335" max="14335" width="18.5546875" customWidth="1"/>
    <col min="14336" max="14338" width="40.109375" customWidth="1"/>
    <col min="14588" max="14588" width="24.33203125" customWidth="1"/>
    <col min="14589" max="14589" width="22.33203125" customWidth="1"/>
    <col min="14590" max="14590" width="21" customWidth="1"/>
    <col min="14591" max="14591" width="18.5546875" customWidth="1"/>
    <col min="14592" max="14594" width="40.109375" customWidth="1"/>
    <col min="14844" max="14844" width="24.33203125" customWidth="1"/>
    <col min="14845" max="14845" width="22.33203125" customWidth="1"/>
    <col min="14846" max="14846" width="21" customWidth="1"/>
    <col min="14847" max="14847" width="18.5546875" customWidth="1"/>
    <col min="14848" max="14850" width="40.109375" customWidth="1"/>
    <col min="15100" max="15100" width="24.33203125" customWidth="1"/>
    <col min="15101" max="15101" width="22.33203125" customWidth="1"/>
    <col min="15102" max="15102" width="21" customWidth="1"/>
    <col min="15103" max="15103" width="18.5546875" customWidth="1"/>
    <col min="15104" max="15106" width="40.109375" customWidth="1"/>
    <col min="15356" max="15356" width="24.33203125" customWidth="1"/>
    <col min="15357" max="15357" width="22.33203125" customWidth="1"/>
    <col min="15358" max="15358" width="21" customWidth="1"/>
    <col min="15359" max="15359" width="18.5546875" customWidth="1"/>
    <col min="15360" max="15362" width="40.109375" customWidth="1"/>
    <col min="15612" max="15612" width="24.33203125" customWidth="1"/>
    <col min="15613" max="15613" width="22.33203125" customWidth="1"/>
    <col min="15614" max="15614" width="21" customWidth="1"/>
    <col min="15615" max="15615" width="18.5546875" customWidth="1"/>
    <col min="15616" max="15618" width="40.109375" customWidth="1"/>
    <col min="15868" max="15868" width="24.33203125" customWidth="1"/>
    <col min="15869" max="15869" width="22.33203125" customWidth="1"/>
    <col min="15870" max="15870" width="21" customWidth="1"/>
    <col min="15871" max="15871" width="18.5546875" customWidth="1"/>
    <col min="15872" max="15874" width="40.109375" customWidth="1"/>
    <col min="16124" max="16124" width="24.33203125" customWidth="1"/>
    <col min="16125" max="16125" width="22.33203125" customWidth="1"/>
    <col min="16126" max="16126" width="21" customWidth="1"/>
    <col min="16127" max="16127" width="18.5546875" customWidth="1"/>
    <col min="16128" max="16130" width="40.109375" customWidth="1"/>
  </cols>
  <sheetData>
    <row r="1" spans="1:4" ht="23.25" customHeight="1" x14ac:dyDescent="0.35">
      <c r="A1" s="343" t="s">
        <v>45</v>
      </c>
      <c r="B1" s="343"/>
      <c r="C1" s="343"/>
      <c r="D1" s="343"/>
    </row>
    <row r="2" spans="1:4" ht="35.25" customHeight="1" thickBot="1" x14ac:dyDescent="0.35">
      <c r="A2" s="46" t="s">
        <v>46</v>
      </c>
      <c r="C2" s="47">
        <f>+PRESUP!F184</f>
        <v>6142284.0506999986</v>
      </c>
      <c r="D2" s="48"/>
    </row>
    <row r="3" spans="1:4" ht="35.25" customHeight="1" thickBot="1" x14ac:dyDescent="0.35">
      <c r="A3" s="49" t="s">
        <v>47</v>
      </c>
      <c r="B3" s="50" t="s">
        <v>562</v>
      </c>
      <c r="C3" s="51"/>
      <c r="D3" s="52"/>
    </row>
    <row r="4" spans="1:4" ht="35.25" customHeight="1" thickBot="1" x14ac:dyDescent="0.35">
      <c r="A4" s="53" t="s">
        <v>17</v>
      </c>
      <c r="B4" s="54" t="s">
        <v>48</v>
      </c>
      <c r="C4" s="54" t="s">
        <v>49</v>
      </c>
      <c r="D4" s="54" t="s">
        <v>101</v>
      </c>
    </row>
    <row r="5" spans="1:4" ht="35.25" customHeight="1" x14ac:dyDescent="0.3">
      <c r="A5" s="55">
        <v>1</v>
      </c>
      <c r="B5" s="56" t="s">
        <v>50</v>
      </c>
      <c r="C5" s="57">
        <f>+PRESUP!F184</f>
        <v>6142284.0506999986</v>
      </c>
      <c r="D5" s="58">
        <f>C5*0.2</f>
        <v>1228456.8101399997</v>
      </c>
    </row>
    <row r="6" spans="1:4" ht="35.25" customHeight="1" thickBot="1" x14ac:dyDescent="0.35">
      <c r="A6" s="59"/>
      <c r="B6" s="60"/>
      <c r="C6" s="61"/>
      <c r="D6" s="62"/>
    </row>
    <row r="7" spans="1:4" ht="35.25" customHeight="1" thickBot="1" x14ac:dyDescent="0.35">
      <c r="D7" s="63"/>
    </row>
    <row r="8" spans="1:4" ht="35.25" customHeight="1" thickBot="1" x14ac:dyDescent="0.35">
      <c r="A8" s="64" t="s">
        <v>51</v>
      </c>
      <c r="B8" s="65" t="s">
        <v>23</v>
      </c>
      <c r="C8" s="64" t="s">
        <v>75</v>
      </c>
      <c r="D8" s="66" t="s">
        <v>52</v>
      </c>
    </row>
    <row r="9" spans="1:4" ht="35.25" customHeight="1" x14ac:dyDescent="0.3">
      <c r="A9" s="67" t="s">
        <v>33</v>
      </c>
      <c r="B9" s="180">
        <f>+CRONO!G151</f>
        <v>1227450.3375800003</v>
      </c>
      <c r="C9" s="181">
        <f t="shared" ref="C9:C14" si="0">+B9*0.2</f>
        <v>245490.06751600007</v>
      </c>
      <c r="D9" s="178">
        <f>+C9/$D$5</f>
        <v>0.19983614034263286</v>
      </c>
    </row>
    <row r="10" spans="1:4" ht="35.25" customHeight="1" x14ac:dyDescent="0.3">
      <c r="A10" s="68" t="s">
        <v>34</v>
      </c>
      <c r="B10" s="180">
        <f>+CRONO!H151</f>
        <v>665331.55228000006</v>
      </c>
      <c r="C10" s="181">
        <f t="shared" si="0"/>
        <v>133066.31045600001</v>
      </c>
      <c r="D10" s="179">
        <f t="shared" ref="D10:D13" si="1">+C10/$D$5</f>
        <v>0.108319893184389</v>
      </c>
    </row>
    <row r="11" spans="1:4" ht="35.25" customHeight="1" x14ac:dyDescent="0.3">
      <c r="A11" s="68" t="s">
        <v>35</v>
      </c>
      <c r="B11" s="180">
        <f>+CRONO!I151</f>
        <v>642126.72262999997</v>
      </c>
      <c r="C11" s="181">
        <f t="shared" si="0"/>
        <v>128425.344526</v>
      </c>
      <c r="D11" s="179">
        <f t="shared" si="1"/>
        <v>0.10454201032217335</v>
      </c>
    </row>
    <row r="12" spans="1:4" ht="35.25" customHeight="1" x14ac:dyDescent="0.3">
      <c r="A12" s="68" t="s">
        <v>36</v>
      </c>
      <c r="B12" s="180">
        <f>+CRONO!J151</f>
        <v>910842.47543000011</v>
      </c>
      <c r="C12" s="181">
        <f t="shared" si="0"/>
        <v>182168.49508600004</v>
      </c>
      <c r="D12" s="179">
        <f t="shared" si="1"/>
        <v>0.14829051667289744</v>
      </c>
    </row>
    <row r="13" spans="1:4" ht="35.25" customHeight="1" x14ac:dyDescent="0.3">
      <c r="A13" s="68" t="s">
        <v>44</v>
      </c>
      <c r="B13" s="180">
        <f>+CRONO!K151</f>
        <v>612826.08737999992</v>
      </c>
      <c r="C13" s="181">
        <f t="shared" si="0"/>
        <v>122565.21747599999</v>
      </c>
      <c r="D13" s="179">
        <f t="shared" si="1"/>
        <v>9.977169442532699E-2</v>
      </c>
    </row>
    <row r="14" spans="1:4" ht="35.25" customHeight="1" thickBot="1" x14ac:dyDescent="0.35">
      <c r="A14" s="68" t="s">
        <v>93</v>
      </c>
      <c r="B14" s="180">
        <f>+CRONO!L151</f>
        <v>2083706.8754000005</v>
      </c>
      <c r="C14" s="181">
        <f t="shared" si="0"/>
        <v>416741.37508000014</v>
      </c>
      <c r="D14" s="179">
        <f t="shared" ref="D14" si="2">+C14/$D$5</f>
        <v>0.33923974505258081</v>
      </c>
    </row>
    <row r="15" spans="1:4" ht="35.25" customHeight="1" thickBot="1" x14ac:dyDescent="0.35">
      <c r="A15" s="69" t="s">
        <v>25</v>
      </c>
      <c r="B15" s="70">
        <f>SUM(B9:B14)</f>
        <v>6142284.0507000005</v>
      </c>
      <c r="C15" s="71">
        <f>SUM(C9:C14)</f>
        <v>1228456.8101400002</v>
      </c>
      <c r="D15" s="72">
        <f>SUM(D9:D14)</f>
        <v>1.0000000000000004</v>
      </c>
    </row>
    <row r="16" spans="1:4" ht="35.25" customHeight="1" x14ac:dyDescent="0.3">
      <c r="D16" s="63"/>
    </row>
    <row r="17" spans="4:4" ht="35.25" customHeight="1" x14ac:dyDescent="0.3">
      <c r="D17" s="63"/>
    </row>
    <row r="18" spans="4:4" ht="35.25" customHeight="1" x14ac:dyDescent="0.3">
      <c r="D18" s="63"/>
    </row>
  </sheetData>
  <mergeCells count="1">
    <mergeCell ref="A1:D1"/>
  </mergeCells>
  <phoneticPr fontId="21" type="noConversion"/>
  <printOptions horizontalCentered="1"/>
  <pageMargins left="0.70866141732283472" right="0.70866141732283472" top="0.74803149606299213" bottom="0.74803149606299213" header="0.31496062992125984" footer="0.31496062992125984"/>
  <pageSetup paperSize="9" scale="9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12</vt:i4>
      </vt:variant>
    </vt:vector>
  </HeadingPairs>
  <TitlesOfParts>
    <vt:vector size="19" baseType="lpstr">
      <vt:lpstr>APUS</vt:lpstr>
      <vt:lpstr>PRESUP</vt:lpstr>
      <vt:lpstr>TABLA</vt:lpstr>
      <vt:lpstr>DESA</vt:lpstr>
      <vt:lpstr>CRONO</vt:lpstr>
      <vt:lpstr>CRONOGRAMA FISICO</vt:lpstr>
      <vt:lpstr>AMORT. ANTIC.</vt:lpstr>
      <vt:lpstr>'AMORT. ANTIC.'!Área_de_impresión</vt:lpstr>
      <vt:lpstr>APUS!Área_de_impresión</vt:lpstr>
      <vt:lpstr>CRONO!Área_de_impresión</vt:lpstr>
      <vt:lpstr>'CRONOGRAMA FISICO'!Área_de_impresión</vt:lpstr>
      <vt:lpstr>DESA!Área_de_impresión</vt:lpstr>
      <vt:lpstr>PRESUP!Área_de_impresión</vt:lpstr>
      <vt:lpstr>TABLA!Área_de_impresión</vt:lpstr>
      <vt:lpstr>CRONO!Títulos_a_imprimir</vt:lpstr>
      <vt:lpstr>'CRONOGRAMA FISICO'!Títulos_a_imprimir</vt:lpstr>
      <vt:lpstr>DESA!Títulos_a_imprimir</vt:lpstr>
      <vt:lpstr>PRESUP!Títulos_a_imprimir</vt:lpstr>
      <vt:lpstr>TABLA!Títulos_a_imprimir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dc:creator>
  <cp:lastModifiedBy>Evelyn contreras</cp:lastModifiedBy>
  <cp:lastPrinted>2025-06-06T13:17:22Z</cp:lastPrinted>
  <dcterms:created xsi:type="dcterms:W3CDTF">2011-01-07T23:38:09Z</dcterms:created>
  <dcterms:modified xsi:type="dcterms:W3CDTF">2025-06-06T13:23:51Z</dcterms:modified>
</cp:coreProperties>
</file>